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priver3651006727-my.sharepoint.com/personal/crudder_citiesthatwork_com/Documents/mobility_fee_summary/source_reports/"/>
    </mc:Choice>
  </mc:AlternateContent>
  <xr:revisionPtr revIDLastSave="51" documentId="13_ncr:1_{F43205CB-595C-41F4-A8BD-8BB10BD50F36}" xr6:coauthVersionLast="47" xr6:coauthVersionMax="47" xr10:uidLastSave="{F73CB1BE-284F-42D0-8599-10D96972B311}"/>
  <bookViews>
    <workbookView xWindow="28680" yWindow="-120" windowWidth="29040" windowHeight="15990" firstSheet="1" activeTab="1" xr2:uid="{00000000-000D-0000-FFFF-FFFF00000000}"/>
  </bookViews>
  <sheets>
    <sheet name="Sheet5" sheetId="9" r:id="rId1"/>
    <sheet name="Road Impact Fee Collection Repo" sheetId="1" r:id="rId2"/>
    <sheet name="rif_fee_schedule" sheetId="6" r:id="rId3"/>
  </sheets>
  <definedNames>
    <definedName name="_xlnm._FilterDatabase" localSheetId="1" hidden="1">'Road Impact Fee Collection Repo'!$A$1:$AJ$5017</definedName>
    <definedName name="rif_fee_schedule" localSheetId="2">rif_fee_schedule!$A$1:$D$84</definedName>
  </definedNames>
  <calcPr calcId="191029"/>
  <pivotCaches>
    <pivotCache cacheId="8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227" i="1" l="1"/>
  <c r="S54" i="1"/>
  <c r="U54" i="1" s="1"/>
  <c r="S4929" i="1"/>
  <c r="S4928" i="1"/>
  <c r="S4927" i="1"/>
  <c r="S4926" i="1"/>
  <c r="S4925" i="1"/>
  <c r="S4924" i="1"/>
  <c r="S4923" i="1"/>
  <c r="S4922" i="1"/>
  <c r="S4921" i="1"/>
  <c r="S4920" i="1"/>
  <c r="S4919" i="1"/>
  <c r="U4919" i="1" s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U4907" i="1" s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U4895" i="1" s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U4883" i="1" s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U4859" i="1" s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U4847" i="1" s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U4835" i="1" s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U4823" i="1" s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U4811" i="1" s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U4799" i="1" s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U4775" i="1" s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U4763" i="1" s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U4751" i="1" s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U4739" i="1" s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U4727" i="1" s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U4715" i="1" s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U4703" i="1" s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U4679" i="1" s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U4667" i="1" s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U4655" i="1" s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U4643" i="1" s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U4631" i="1" s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U4619" i="1" s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U4607" i="1" s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U4595" i="1" s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U4583" i="1" s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U4571" i="1" s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U4559" i="1" s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U4547" i="1" s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U4535" i="1" s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U4523" i="1" s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U4511" i="1" s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U4499" i="1" s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U4487" i="1" s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U4475" i="1" s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U4463" i="1" s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U4451" i="1" s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U4439" i="1" s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U4427" i="1" s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U4415" i="1" s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U4403" i="1" s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U4391" i="1" s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U4379" i="1" s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U4367" i="1" s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U4355" i="1" s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U4343" i="1" s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U4331" i="1" s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U4319" i="1" s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U4307" i="1" s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U4295" i="1" s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U4283" i="1" s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U4271" i="1" s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U4259" i="1" s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U4247" i="1" s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U4235" i="1" s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U4223" i="1" s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U4199" i="1" s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U4187" i="1" s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U4175" i="1" s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U4163" i="1" s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U4151" i="1" s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U4139" i="1" s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U4127" i="1" s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U4115" i="1" s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U4103" i="1" s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U4091" i="1" s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U4079" i="1" s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U4067" i="1" s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U4043" i="1" s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U4031" i="1" s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U4019" i="1" s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U4007" i="1" s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U3995" i="1" s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U3983" i="1" s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U3971" i="1" s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U3947" i="1" s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U3935" i="1" s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U3923" i="1" s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U3911" i="1" s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U3887" i="1" s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U3875" i="1" s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U3863" i="1" s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U3851" i="1" s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U3839" i="1" s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U3827" i="1" s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U3815" i="1" s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U3803" i="1" s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U3791" i="1" s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U3779" i="1" s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U3767" i="1" s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U3755" i="1" s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U3731" i="1" s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U3719" i="1" s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U3707" i="1" s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U3695" i="1" s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U3683" i="1" s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U3671" i="1" s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U3659" i="1" s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U3647" i="1" s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U3635" i="1" s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U3623" i="1" s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U3611" i="1" s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U3599" i="1" s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U3575" i="1" s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U3563" i="1" s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U3551" i="1" s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U3539" i="1" s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U3527" i="1" s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U3515" i="1" s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U3503" i="1" s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U3491" i="1" s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U3479" i="1" s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U3467" i="1" s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U3455" i="1" s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U3443" i="1" s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U3419" i="1" s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U3407" i="1" s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U3395" i="1" s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U3383" i="1" s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U3371" i="1" s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U3359" i="1" s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U3347" i="1" s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U3335" i="1" s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U3323" i="1" s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U3311" i="1" s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U3299" i="1" s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U3287" i="1" s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U3263" i="1" s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U3251" i="1" s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U3239" i="1" s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U3227" i="1" s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U3215" i="1" s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U3203" i="1" s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U3191" i="1" s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U3179" i="1" s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U3167" i="1" s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U3155" i="1" s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U3143" i="1" s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U3131" i="1" s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U3107" i="1" s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U3095" i="1" s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U3083" i="1" s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U3071" i="1" s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U3059" i="1" s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U3047" i="1" s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U3035" i="1" s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U3023" i="1" s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U3011" i="1" s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U2999" i="1" s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U2987" i="1" s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U2975" i="1" s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U2951" i="1" s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U2939" i="1" s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U2927" i="1" s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U2915" i="1" s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U2903" i="1" s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U2891" i="1" s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U2879" i="1" s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U2867" i="1" s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U2855" i="1" s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U2843" i="1" s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U2831" i="1" s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U2819" i="1" s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U2807" i="1" s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U2783" i="1" s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U2771" i="1" s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U2759" i="1" s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U2747" i="1" s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U2735" i="1" s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U2723" i="1" s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U2711" i="1" s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U2699" i="1" s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U2687" i="1" s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U2675" i="1" s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U2663" i="1" s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U2651" i="1" s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U2627" i="1" s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U2615" i="1" s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U2603" i="1" s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U2591" i="1" s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U2579" i="1" s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U2567" i="1" s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U2555" i="1" s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U2543" i="1" s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U2531" i="1" s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U2519" i="1" s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U2507" i="1" s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U2495" i="1" s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U2471" i="1" s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U2459" i="1" s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U2447" i="1" s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U2435" i="1" s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U2423" i="1" s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U2411" i="1" s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U2399" i="1" s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U2387" i="1" s="1"/>
  <c r="S2386" i="1"/>
  <c r="S2385" i="1"/>
  <c r="S2384" i="1"/>
  <c r="S2383" i="1"/>
  <c r="S2382" i="1"/>
  <c r="S2381" i="1"/>
  <c r="S2380" i="1"/>
  <c r="S2379" i="1"/>
  <c r="S2378" i="1"/>
  <c r="S2377" i="1"/>
  <c r="S2376" i="1"/>
  <c r="U2376" i="1" s="1"/>
  <c r="S2375" i="1"/>
  <c r="U2375" i="1" s="1"/>
  <c r="S2374" i="1"/>
  <c r="S2373" i="1"/>
  <c r="S2372" i="1"/>
  <c r="S2371" i="1"/>
  <c r="S2370" i="1"/>
  <c r="S2369" i="1"/>
  <c r="S2368" i="1"/>
  <c r="S2367" i="1"/>
  <c r="S2366" i="1"/>
  <c r="S2365" i="1"/>
  <c r="S2364" i="1"/>
  <c r="U2364" i="1" s="1"/>
  <c r="S2363" i="1"/>
  <c r="U2363" i="1" s="1"/>
  <c r="S2362" i="1"/>
  <c r="S2361" i="1"/>
  <c r="S2360" i="1"/>
  <c r="S2359" i="1"/>
  <c r="S2358" i="1"/>
  <c r="S2357" i="1"/>
  <c r="S2356" i="1"/>
  <c r="S2355" i="1"/>
  <c r="S2354" i="1"/>
  <c r="S2353" i="1"/>
  <c r="S2352" i="1"/>
  <c r="U2352" i="1" s="1"/>
  <c r="S2351" i="1"/>
  <c r="U2351" i="1" s="1"/>
  <c r="S2350" i="1"/>
  <c r="S2349" i="1"/>
  <c r="S2348" i="1"/>
  <c r="S2347" i="1"/>
  <c r="S2346" i="1"/>
  <c r="S2345" i="1"/>
  <c r="S2344" i="1"/>
  <c r="S2343" i="1"/>
  <c r="S2342" i="1"/>
  <c r="S2341" i="1"/>
  <c r="S2340" i="1"/>
  <c r="U2340" i="1" s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U2328" i="1" s="1"/>
  <c r="S2327" i="1"/>
  <c r="U2327" i="1" s="1"/>
  <c r="S2326" i="1"/>
  <c r="S2325" i="1"/>
  <c r="S2324" i="1"/>
  <c r="S2323" i="1"/>
  <c r="S2322" i="1"/>
  <c r="S2321" i="1"/>
  <c r="S2320" i="1"/>
  <c r="S2319" i="1"/>
  <c r="S2318" i="1"/>
  <c r="S2317" i="1"/>
  <c r="S2316" i="1"/>
  <c r="U2316" i="1" s="1"/>
  <c r="S2315" i="1"/>
  <c r="U2315" i="1" s="1"/>
  <c r="S2314" i="1"/>
  <c r="S2313" i="1"/>
  <c r="S2312" i="1"/>
  <c r="S2311" i="1"/>
  <c r="S2310" i="1"/>
  <c r="S2309" i="1"/>
  <c r="S2308" i="1"/>
  <c r="S2307" i="1"/>
  <c r="S2306" i="1"/>
  <c r="S2305" i="1"/>
  <c r="S2304" i="1"/>
  <c r="U2304" i="1" s="1"/>
  <c r="S2303" i="1"/>
  <c r="U2303" i="1" s="1"/>
  <c r="S2302" i="1"/>
  <c r="S2301" i="1"/>
  <c r="S2300" i="1"/>
  <c r="S2299" i="1"/>
  <c r="S2298" i="1"/>
  <c r="S2297" i="1"/>
  <c r="S2296" i="1"/>
  <c r="S2295" i="1"/>
  <c r="S2294" i="1"/>
  <c r="S2293" i="1"/>
  <c r="S2292" i="1"/>
  <c r="U2292" i="1" s="1"/>
  <c r="S2291" i="1"/>
  <c r="U2291" i="1" s="1"/>
  <c r="S2290" i="1"/>
  <c r="S2289" i="1"/>
  <c r="S2288" i="1"/>
  <c r="S2287" i="1"/>
  <c r="S2286" i="1"/>
  <c r="S2285" i="1"/>
  <c r="S2284" i="1"/>
  <c r="S2283" i="1"/>
  <c r="S2282" i="1"/>
  <c r="S2281" i="1"/>
  <c r="S2280" i="1"/>
  <c r="U2280" i="1" s="1"/>
  <c r="S2279" i="1"/>
  <c r="U2279" i="1" s="1"/>
  <c r="S2278" i="1"/>
  <c r="S2277" i="1"/>
  <c r="S2276" i="1"/>
  <c r="S2275" i="1"/>
  <c r="S2274" i="1"/>
  <c r="S2273" i="1"/>
  <c r="S2272" i="1"/>
  <c r="S2271" i="1"/>
  <c r="S2270" i="1"/>
  <c r="S2269" i="1"/>
  <c r="S2268" i="1"/>
  <c r="U2268" i="1" s="1"/>
  <c r="S2267" i="1"/>
  <c r="U2267" i="1" s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U2255" i="1" s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U2243" i="1" s="1"/>
  <c r="S2242" i="1"/>
  <c r="S2241" i="1"/>
  <c r="S2240" i="1"/>
  <c r="S2239" i="1"/>
  <c r="S2238" i="1"/>
  <c r="S2237" i="1"/>
  <c r="S2236" i="1"/>
  <c r="S2235" i="1"/>
  <c r="S2234" i="1"/>
  <c r="S2233" i="1"/>
  <c r="S2232" i="1"/>
  <c r="U2232" i="1" s="1"/>
  <c r="S2231" i="1"/>
  <c r="U2231" i="1" s="1"/>
  <c r="S2230" i="1"/>
  <c r="S2229" i="1"/>
  <c r="S2228" i="1"/>
  <c r="S2227" i="1"/>
  <c r="S2226" i="1"/>
  <c r="S2225" i="1"/>
  <c r="S2224" i="1"/>
  <c r="S2223" i="1"/>
  <c r="S2222" i="1"/>
  <c r="S2221" i="1"/>
  <c r="S2220" i="1"/>
  <c r="U2220" i="1" s="1"/>
  <c r="S2219" i="1"/>
  <c r="U2219" i="1" s="1"/>
  <c r="S2218" i="1"/>
  <c r="S2217" i="1"/>
  <c r="S2216" i="1"/>
  <c r="S2215" i="1"/>
  <c r="S2214" i="1"/>
  <c r="S2213" i="1"/>
  <c r="S2212" i="1"/>
  <c r="S2211" i="1"/>
  <c r="S2210" i="1"/>
  <c r="S2209" i="1"/>
  <c r="S2208" i="1"/>
  <c r="U2208" i="1" s="1"/>
  <c r="S2207" i="1"/>
  <c r="U2207" i="1" s="1"/>
  <c r="S2206" i="1"/>
  <c r="S2205" i="1"/>
  <c r="S2204" i="1"/>
  <c r="S2203" i="1"/>
  <c r="S2202" i="1"/>
  <c r="S2201" i="1"/>
  <c r="S2200" i="1"/>
  <c r="S2199" i="1"/>
  <c r="S2198" i="1"/>
  <c r="S2197" i="1"/>
  <c r="S2196" i="1"/>
  <c r="U2196" i="1" s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U2184" i="1" s="1"/>
  <c r="S2183" i="1"/>
  <c r="U2183" i="1" s="1"/>
  <c r="S2182" i="1"/>
  <c r="S2181" i="1"/>
  <c r="S2180" i="1"/>
  <c r="S2179" i="1"/>
  <c r="S2178" i="1"/>
  <c r="S2177" i="1"/>
  <c r="S2176" i="1"/>
  <c r="S2175" i="1"/>
  <c r="S2174" i="1"/>
  <c r="S2173" i="1"/>
  <c r="S2172" i="1"/>
  <c r="U2172" i="1" s="1"/>
  <c r="S2171" i="1"/>
  <c r="U2171" i="1" s="1"/>
  <c r="S2170" i="1"/>
  <c r="S2169" i="1"/>
  <c r="S2168" i="1"/>
  <c r="S2167" i="1"/>
  <c r="S2166" i="1"/>
  <c r="S2165" i="1"/>
  <c r="S2164" i="1"/>
  <c r="S2163" i="1"/>
  <c r="S2162" i="1"/>
  <c r="S2161" i="1"/>
  <c r="S2160" i="1"/>
  <c r="U2160" i="1" s="1"/>
  <c r="S2159" i="1"/>
  <c r="U2159" i="1" s="1"/>
  <c r="S2158" i="1"/>
  <c r="S2157" i="1"/>
  <c r="S2156" i="1"/>
  <c r="S2155" i="1"/>
  <c r="S2154" i="1"/>
  <c r="S2153" i="1"/>
  <c r="S2152" i="1"/>
  <c r="S2151" i="1"/>
  <c r="S2150" i="1"/>
  <c r="S2149" i="1"/>
  <c r="S2148" i="1"/>
  <c r="U2148" i="1" s="1"/>
  <c r="S2147" i="1"/>
  <c r="U2147" i="1" s="1"/>
  <c r="S2146" i="1"/>
  <c r="S2145" i="1"/>
  <c r="S2144" i="1"/>
  <c r="S2143" i="1"/>
  <c r="S2142" i="1"/>
  <c r="S2141" i="1"/>
  <c r="S2140" i="1"/>
  <c r="S2139" i="1"/>
  <c r="S2138" i="1"/>
  <c r="S2137" i="1"/>
  <c r="S2136" i="1"/>
  <c r="U2136" i="1" s="1"/>
  <c r="S2135" i="1"/>
  <c r="U2135" i="1" s="1"/>
  <c r="S2134" i="1"/>
  <c r="S2133" i="1"/>
  <c r="S2132" i="1"/>
  <c r="S2131" i="1"/>
  <c r="S2130" i="1"/>
  <c r="S2129" i="1"/>
  <c r="S2128" i="1"/>
  <c r="S2127" i="1"/>
  <c r="S2126" i="1"/>
  <c r="S2125" i="1"/>
  <c r="S2124" i="1"/>
  <c r="U2124" i="1" s="1"/>
  <c r="S2123" i="1"/>
  <c r="U2123" i="1" s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U2111" i="1" s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U2099" i="1" s="1"/>
  <c r="S2098" i="1"/>
  <c r="S2097" i="1"/>
  <c r="S2096" i="1"/>
  <c r="S2095" i="1"/>
  <c r="S2094" i="1"/>
  <c r="S2093" i="1"/>
  <c r="S2092" i="1"/>
  <c r="S2091" i="1"/>
  <c r="S2090" i="1"/>
  <c r="S2089" i="1"/>
  <c r="S2088" i="1"/>
  <c r="U2088" i="1" s="1"/>
  <c r="S2087" i="1"/>
  <c r="U2087" i="1" s="1"/>
  <c r="S2086" i="1"/>
  <c r="S2085" i="1"/>
  <c r="S2084" i="1"/>
  <c r="S2083" i="1"/>
  <c r="S2082" i="1"/>
  <c r="S2081" i="1"/>
  <c r="S2080" i="1"/>
  <c r="S2079" i="1"/>
  <c r="S2078" i="1"/>
  <c r="S2077" i="1"/>
  <c r="S2076" i="1"/>
  <c r="U2076" i="1" s="1"/>
  <c r="S2075" i="1"/>
  <c r="U2075" i="1" s="1"/>
  <c r="S2074" i="1"/>
  <c r="S2073" i="1"/>
  <c r="S2072" i="1"/>
  <c r="S2071" i="1"/>
  <c r="S2070" i="1"/>
  <c r="S2069" i="1"/>
  <c r="S2068" i="1"/>
  <c r="S2067" i="1"/>
  <c r="S2066" i="1"/>
  <c r="S2065" i="1"/>
  <c r="S2064" i="1"/>
  <c r="U2064" i="1" s="1"/>
  <c r="S2063" i="1"/>
  <c r="U2063" i="1" s="1"/>
  <c r="S2062" i="1"/>
  <c r="S2061" i="1"/>
  <c r="S2060" i="1"/>
  <c r="S2059" i="1"/>
  <c r="S2058" i="1"/>
  <c r="S2057" i="1"/>
  <c r="S2056" i="1"/>
  <c r="S2055" i="1"/>
  <c r="S2054" i="1"/>
  <c r="S2053" i="1"/>
  <c r="S2052" i="1"/>
  <c r="U2052" i="1" s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U2040" i="1" s="1"/>
  <c r="S2039" i="1"/>
  <c r="U2039" i="1" s="1"/>
  <c r="S2038" i="1"/>
  <c r="S2037" i="1"/>
  <c r="S2036" i="1"/>
  <c r="S2035" i="1"/>
  <c r="S2034" i="1"/>
  <c r="S2033" i="1"/>
  <c r="S2032" i="1"/>
  <c r="S2031" i="1"/>
  <c r="S2030" i="1"/>
  <c r="S2029" i="1"/>
  <c r="S2028" i="1"/>
  <c r="U2028" i="1" s="1"/>
  <c r="S2027" i="1"/>
  <c r="U2027" i="1" s="1"/>
  <c r="S2026" i="1"/>
  <c r="S2025" i="1"/>
  <c r="S2024" i="1"/>
  <c r="S2001" i="1"/>
  <c r="S2000" i="1"/>
  <c r="S1999" i="1"/>
  <c r="S1998" i="1"/>
  <c r="S1997" i="1"/>
  <c r="S1996" i="1"/>
  <c r="S1995" i="1"/>
  <c r="S1994" i="1"/>
  <c r="U1994" i="1" s="1"/>
  <c r="S1993" i="1"/>
  <c r="U1993" i="1" s="1"/>
  <c r="S1992" i="1"/>
  <c r="S1991" i="1"/>
  <c r="S1990" i="1"/>
  <c r="S1989" i="1"/>
  <c r="S1988" i="1"/>
  <c r="S1987" i="1"/>
  <c r="S1986" i="1"/>
  <c r="S1985" i="1"/>
  <c r="S1984" i="1"/>
  <c r="S1983" i="1"/>
  <c r="S1982" i="1"/>
  <c r="U1982" i="1" s="1"/>
  <c r="S1981" i="1"/>
  <c r="U1981" i="1" s="1"/>
  <c r="S1980" i="1"/>
  <c r="S1979" i="1"/>
  <c r="S1978" i="1"/>
  <c r="S1977" i="1"/>
  <c r="S1976" i="1"/>
  <c r="S1975" i="1"/>
  <c r="S1974" i="1"/>
  <c r="S1973" i="1"/>
  <c r="S1972" i="1"/>
  <c r="S1971" i="1"/>
  <c r="S1970" i="1"/>
  <c r="U1970" i="1" s="1"/>
  <c r="S1969" i="1"/>
  <c r="U1969" i="1" s="1"/>
  <c r="S1968" i="1"/>
  <c r="S1967" i="1"/>
  <c r="S1966" i="1"/>
  <c r="S1965" i="1"/>
  <c r="S1964" i="1"/>
  <c r="S1963" i="1"/>
  <c r="S1962" i="1"/>
  <c r="S1961" i="1"/>
  <c r="S1960" i="1"/>
  <c r="S1959" i="1"/>
  <c r="S1958" i="1"/>
  <c r="U1958" i="1" s="1"/>
  <c r="S1957" i="1"/>
  <c r="U1957" i="1" s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U1945" i="1" s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U1933" i="1" s="1"/>
  <c r="S1932" i="1"/>
  <c r="S1931" i="1"/>
  <c r="S1930" i="1"/>
  <c r="S1929" i="1"/>
  <c r="S1928" i="1"/>
  <c r="S1927" i="1"/>
  <c r="S1926" i="1"/>
  <c r="S1925" i="1"/>
  <c r="S1924" i="1"/>
  <c r="S1923" i="1"/>
  <c r="S1922" i="1"/>
  <c r="U1922" i="1" s="1"/>
  <c r="S1921" i="1"/>
  <c r="U1921" i="1" s="1"/>
  <c r="S1920" i="1"/>
  <c r="S1919" i="1"/>
  <c r="S1918" i="1"/>
  <c r="S1917" i="1"/>
  <c r="S1916" i="1"/>
  <c r="S1915" i="1"/>
  <c r="S1914" i="1"/>
  <c r="S1913" i="1"/>
  <c r="S1912" i="1"/>
  <c r="S1911" i="1"/>
  <c r="S1910" i="1"/>
  <c r="U1910" i="1" s="1"/>
  <c r="S1909" i="1"/>
  <c r="U1909" i="1" s="1"/>
  <c r="S1908" i="1"/>
  <c r="S1907" i="1"/>
  <c r="S1906" i="1"/>
  <c r="S1905" i="1"/>
  <c r="S1904" i="1"/>
  <c r="S1903" i="1"/>
  <c r="S1902" i="1"/>
  <c r="S1901" i="1"/>
  <c r="S1900" i="1"/>
  <c r="S1899" i="1"/>
  <c r="S1898" i="1"/>
  <c r="U1898" i="1" s="1"/>
  <c r="S1897" i="1"/>
  <c r="U1897" i="1" s="1"/>
  <c r="S1896" i="1"/>
  <c r="S1895" i="1"/>
  <c r="S1894" i="1"/>
  <c r="S1893" i="1"/>
  <c r="S1892" i="1"/>
  <c r="S1891" i="1"/>
  <c r="S1890" i="1"/>
  <c r="S1889" i="1"/>
  <c r="S1888" i="1"/>
  <c r="S1887" i="1"/>
  <c r="S1886" i="1"/>
  <c r="U1886" i="1" s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U1874" i="1" s="1"/>
  <c r="S1873" i="1"/>
  <c r="U1873" i="1" s="1"/>
  <c r="S1872" i="1"/>
  <c r="S1871" i="1"/>
  <c r="S1870" i="1"/>
  <c r="S1869" i="1"/>
  <c r="S1868" i="1"/>
  <c r="S1867" i="1"/>
  <c r="S1866" i="1"/>
  <c r="S1865" i="1"/>
  <c r="S1864" i="1"/>
  <c r="S1863" i="1"/>
  <c r="S1862" i="1"/>
  <c r="U1862" i="1" s="1"/>
  <c r="S1861" i="1"/>
  <c r="U1861" i="1" s="1"/>
  <c r="S1860" i="1"/>
  <c r="S1859" i="1"/>
  <c r="S1858" i="1"/>
  <c r="S1857" i="1"/>
  <c r="S1856" i="1"/>
  <c r="S1855" i="1"/>
  <c r="S1854" i="1"/>
  <c r="S1853" i="1"/>
  <c r="S1852" i="1"/>
  <c r="S1851" i="1"/>
  <c r="S1850" i="1"/>
  <c r="U1850" i="1" s="1"/>
  <c r="S1849" i="1"/>
  <c r="U1849" i="1" s="1"/>
  <c r="S1848" i="1"/>
  <c r="S1847" i="1"/>
  <c r="S1846" i="1"/>
  <c r="S1845" i="1"/>
  <c r="S1844" i="1"/>
  <c r="S1843" i="1"/>
  <c r="S1842" i="1"/>
  <c r="S1841" i="1"/>
  <c r="S1840" i="1"/>
  <c r="S1839" i="1"/>
  <c r="S1838" i="1"/>
  <c r="U1838" i="1" s="1"/>
  <c r="S1837" i="1"/>
  <c r="U1837" i="1" s="1"/>
  <c r="S1836" i="1"/>
  <c r="S1835" i="1"/>
  <c r="S1834" i="1"/>
  <c r="S1833" i="1"/>
  <c r="S1832" i="1"/>
  <c r="S1831" i="1"/>
  <c r="S1830" i="1"/>
  <c r="S1829" i="1"/>
  <c r="S1828" i="1"/>
  <c r="S1827" i="1"/>
  <c r="S1826" i="1"/>
  <c r="U1826" i="1" s="1"/>
  <c r="S1825" i="1"/>
  <c r="U1825" i="1" s="1"/>
  <c r="S1824" i="1"/>
  <c r="S1823" i="1"/>
  <c r="S1822" i="1"/>
  <c r="S1821" i="1"/>
  <c r="S1820" i="1"/>
  <c r="S1819" i="1"/>
  <c r="S1818" i="1"/>
  <c r="S1817" i="1"/>
  <c r="S1816" i="1"/>
  <c r="S1815" i="1"/>
  <c r="S1814" i="1"/>
  <c r="U1814" i="1" s="1"/>
  <c r="S1813" i="1"/>
  <c r="U1813" i="1" s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U1801" i="1" s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U1789" i="1" s="1"/>
  <c r="S1788" i="1"/>
  <c r="S1787" i="1"/>
  <c r="S1786" i="1"/>
  <c r="S1785" i="1"/>
  <c r="S1784" i="1"/>
  <c r="S1783" i="1"/>
  <c r="S1782" i="1"/>
  <c r="S1781" i="1"/>
  <c r="S1780" i="1"/>
  <c r="S1779" i="1"/>
  <c r="S1778" i="1"/>
  <c r="U1778" i="1" s="1"/>
  <c r="S1777" i="1"/>
  <c r="U1777" i="1" s="1"/>
  <c r="S1776" i="1"/>
  <c r="S1775" i="1"/>
  <c r="S1774" i="1"/>
  <c r="S1773" i="1"/>
  <c r="S1772" i="1"/>
  <c r="S1771" i="1"/>
  <c r="S1770" i="1"/>
  <c r="S1769" i="1"/>
  <c r="S1768" i="1"/>
  <c r="S1767" i="1"/>
  <c r="S1766" i="1"/>
  <c r="U1766" i="1" s="1"/>
  <c r="S1765" i="1"/>
  <c r="U1765" i="1" s="1"/>
  <c r="S1764" i="1"/>
  <c r="S1763" i="1"/>
  <c r="S1762" i="1"/>
  <c r="S1761" i="1"/>
  <c r="S1760" i="1"/>
  <c r="S1759" i="1"/>
  <c r="S1758" i="1"/>
  <c r="S1757" i="1"/>
  <c r="S1756" i="1"/>
  <c r="S1755" i="1"/>
  <c r="S1754" i="1"/>
  <c r="U1754" i="1" s="1"/>
  <c r="S1753" i="1"/>
  <c r="U1753" i="1" s="1"/>
  <c r="S1752" i="1"/>
  <c r="S1751" i="1"/>
  <c r="S1750" i="1"/>
  <c r="S1749" i="1"/>
  <c r="S1748" i="1"/>
  <c r="S1747" i="1"/>
  <c r="S1746" i="1"/>
  <c r="S1745" i="1"/>
  <c r="S1744" i="1"/>
  <c r="S1743" i="1"/>
  <c r="S1742" i="1"/>
  <c r="U1742" i="1" s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U1730" i="1" s="1"/>
  <c r="S1729" i="1"/>
  <c r="U1729" i="1" s="1"/>
  <c r="S1728" i="1"/>
  <c r="S1727" i="1"/>
  <c r="S1726" i="1"/>
  <c r="S1725" i="1"/>
  <c r="S1724" i="1"/>
  <c r="S1723" i="1"/>
  <c r="S1722" i="1"/>
  <c r="S1721" i="1"/>
  <c r="S1720" i="1"/>
  <c r="S1719" i="1"/>
  <c r="S1718" i="1"/>
  <c r="U1718" i="1" s="1"/>
  <c r="S1717" i="1"/>
  <c r="U1717" i="1" s="1"/>
  <c r="S1716" i="1"/>
  <c r="S1715" i="1"/>
  <c r="S1714" i="1"/>
  <c r="S1713" i="1"/>
  <c r="S1712" i="1"/>
  <c r="S1711" i="1"/>
  <c r="S1710" i="1"/>
  <c r="S1709" i="1"/>
  <c r="S1708" i="1"/>
  <c r="S1707" i="1"/>
  <c r="S1706" i="1"/>
  <c r="U1706" i="1" s="1"/>
  <c r="S1705" i="1"/>
  <c r="U1705" i="1" s="1"/>
  <c r="S1704" i="1"/>
  <c r="S1703" i="1"/>
  <c r="S1702" i="1"/>
  <c r="S1701" i="1"/>
  <c r="S1700" i="1"/>
  <c r="S1699" i="1"/>
  <c r="S1698" i="1"/>
  <c r="S1697" i="1"/>
  <c r="S1696" i="1"/>
  <c r="S1695" i="1"/>
  <c r="S1694" i="1"/>
  <c r="U1694" i="1" s="1"/>
  <c r="S1693" i="1"/>
  <c r="U1693" i="1" s="1"/>
  <c r="S1692" i="1"/>
  <c r="S1691" i="1"/>
  <c r="S1690" i="1"/>
  <c r="S1689" i="1"/>
  <c r="S1688" i="1"/>
  <c r="S1687" i="1"/>
  <c r="S1686" i="1"/>
  <c r="S1685" i="1"/>
  <c r="S1684" i="1"/>
  <c r="S1683" i="1"/>
  <c r="S1682" i="1"/>
  <c r="U1682" i="1" s="1"/>
  <c r="S1681" i="1"/>
  <c r="U1681" i="1" s="1"/>
  <c r="S1680" i="1"/>
  <c r="S1679" i="1"/>
  <c r="S1678" i="1"/>
  <c r="S1677" i="1"/>
  <c r="S1676" i="1"/>
  <c r="S1675" i="1"/>
  <c r="S1674" i="1"/>
  <c r="S1673" i="1"/>
  <c r="S1672" i="1"/>
  <c r="S1671" i="1"/>
  <c r="S1670" i="1"/>
  <c r="U1670" i="1" s="1"/>
  <c r="S1669" i="1"/>
  <c r="U1669" i="1" s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U1657" i="1" s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U1645" i="1" s="1"/>
  <c r="S1644" i="1"/>
  <c r="S1643" i="1"/>
  <c r="S1642" i="1"/>
  <c r="S1641" i="1"/>
  <c r="S1640" i="1"/>
  <c r="S1639" i="1"/>
  <c r="S1638" i="1"/>
  <c r="S1637" i="1"/>
  <c r="S1636" i="1"/>
  <c r="S1635" i="1"/>
  <c r="S1634" i="1"/>
  <c r="U1634" i="1" s="1"/>
  <c r="S1633" i="1"/>
  <c r="U1633" i="1" s="1"/>
  <c r="S1632" i="1"/>
  <c r="S1631" i="1"/>
  <c r="S1630" i="1"/>
  <c r="S1629" i="1"/>
  <c r="S1628" i="1"/>
  <c r="S1627" i="1"/>
  <c r="S1626" i="1"/>
  <c r="S1625" i="1"/>
  <c r="S1624" i="1"/>
  <c r="S1623" i="1"/>
  <c r="S1622" i="1"/>
  <c r="U1622" i="1" s="1"/>
  <c r="S1621" i="1"/>
  <c r="U1621" i="1" s="1"/>
  <c r="S1620" i="1"/>
  <c r="S1619" i="1"/>
  <c r="S1618" i="1"/>
  <c r="S1617" i="1"/>
  <c r="S1616" i="1"/>
  <c r="S1615" i="1"/>
  <c r="S1614" i="1"/>
  <c r="S1613" i="1"/>
  <c r="S1612" i="1"/>
  <c r="S1611" i="1"/>
  <c r="S1610" i="1"/>
  <c r="U1610" i="1" s="1"/>
  <c r="S1609" i="1"/>
  <c r="U1609" i="1" s="1"/>
  <c r="S1608" i="1"/>
  <c r="S1607" i="1"/>
  <c r="S1606" i="1"/>
  <c r="S1605" i="1"/>
  <c r="S1604" i="1"/>
  <c r="S1603" i="1"/>
  <c r="S1602" i="1"/>
  <c r="S1601" i="1"/>
  <c r="S1600" i="1"/>
  <c r="S1599" i="1"/>
  <c r="S1598" i="1"/>
  <c r="U1598" i="1" s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U1586" i="1" s="1"/>
  <c r="S1585" i="1"/>
  <c r="U1585" i="1" s="1"/>
  <c r="S1584" i="1"/>
  <c r="S1583" i="1"/>
  <c r="S1582" i="1"/>
  <c r="S1581" i="1"/>
  <c r="S1580" i="1"/>
  <c r="S1579" i="1"/>
  <c r="S1578" i="1"/>
  <c r="S1577" i="1"/>
  <c r="S1576" i="1"/>
  <c r="S1575" i="1"/>
  <c r="S1574" i="1"/>
  <c r="U1574" i="1" s="1"/>
  <c r="S1573" i="1"/>
  <c r="U1573" i="1" s="1"/>
  <c r="S1572" i="1"/>
  <c r="S1571" i="1"/>
  <c r="S1570" i="1"/>
  <c r="S1569" i="1"/>
  <c r="S1568" i="1"/>
  <c r="S1567" i="1"/>
  <c r="S1566" i="1"/>
  <c r="S1565" i="1"/>
  <c r="S1564" i="1"/>
  <c r="S1563" i="1"/>
  <c r="S1562" i="1"/>
  <c r="U1562" i="1" s="1"/>
  <c r="S1561" i="1"/>
  <c r="U1561" i="1" s="1"/>
  <c r="S1560" i="1"/>
  <c r="S1559" i="1"/>
  <c r="S1558" i="1"/>
  <c r="S1557" i="1"/>
  <c r="S1556" i="1"/>
  <c r="S1555" i="1"/>
  <c r="S1554" i="1"/>
  <c r="S1553" i="1"/>
  <c r="S1552" i="1"/>
  <c r="S1551" i="1"/>
  <c r="S1550" i="1"/>
  <c r="U1550" i="1" s="1"/>
  <c r="S1549" i="1"/>
  <c r="U1549" i="1" s="1"/>
  <c r="S1548" i="1"/>
  <c r="S1547" i="1"/>
  <c r="S1546" i="1"/>
  <c r="S1545" i="1"/>
  <c r="S1544" i="1"/>
  <c r="S1543" i="1"/>
  <c r="S1542" i="1"/>
  <c r="S1541" i="1"/>
  <c r="S1540" i="1"/>
  <c r="S1539" i="1"/>
  <c r="S1538" i="1"/>
  <c r="U1538" i="1" s="1"/>
  <c r="S1537" i="1"/>
  <c r="U1537" i="1" s="1"/>
  <c r="S1536" i="1"/>
  <c r="S1535" i="1"/>
  <c r="S1534" i="1"/>
  <c r="S1533" i="1"/>
  <c r="S1532" i="1"/>
  <c r="S1531" i="1"/>
  <c r="S1530" i="1"/>
  <c r="S1529" i="1"/>
  <c r="S1528" i="1"/>
  <c r="S1527" i="1"/>
  <c r="S1526" i="1"/>
  <c r="U1526" i="1" s="1"/>
  <c r="S1525" i="1"/>
  <c r="U1525" i="1" s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U1513" i="1" s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U1501" i="1" s="1"/>
  <c r="S1500" i="1"/>
  <c r="S1499" i="1"/>
  <c r="S1498" i="1"/>
  <c r="S1497" i="1"/>
  <c r="S1496" i="1"/>
  <c r="S1495" i="1"/>
  <c r="S1494" i="1"/>
  <c r="S1493" i="1"/>
  <c r="S1492" i="1"/>
  <c r="S1491" i="1"/>
  <c r="S1490" i="1"/>
  <c r="U1490" i="1" s="1"/>
  <c r="S1489" i="1"/>
  <c r="U1489" i="1" s="1"/>
  <c r="S1488" i="1"/>
  <c r="S1487" i="1"/>
  <c r="S1486" i="1"/>
  <c r="S1485" i="1"/>
  <c r="S1484" i="1"/>
  <c r="S1483" i="1"/>
  <c r="S1482" i="1"/>
  <c r="S1481" i="1"/>
  <c r="S1480" i="1"/>
  <c r="S1479" i="1"/>
  <c r="S1478" i="1"/>
  <c r="U1478" i="1" s="1"/>
  <c r="S1477" i="1"/>
  <c r="U1477" i="1" s="1"/>
  <c r="S1476" i="1"/>
  <c r="S1475" i="1"/>
  <c r="S1474" i="1"/>
  <c r="S1473" i="1"/>
  <c r="S1472" i="1"/>
  <c r="S1471" i="1"/>
  <c r="S1470" i="1"/>
  <c r="S1469" i="1"/>
  <c r="S1468" i="1"/>
  <c r="S1467" i="1"/>
  <c r="S1466" i="1"/>
  <c r="U1466" i="1" s="1"/>
  <c r="S1465" i="1"/>
  <c r="U1465" i="1" s="1"/>
  <c r="S1464" i="1"/>
  <c r="S1463" i="1"/>
  <c r="S1462" i="1"/>
  <c r="S1461" i="1"/>
  <c r="S1460" i="1"/>
  <c r="S1459" i="1"/>
  <c r="S1458" i="1"/>
  <c r="S1457" i="1"/>
  <c r="S1456" i="1"/>
  <c r="S1455" i="1"/>
  <c r="S1454" i="1"/>
  <c r="U1454" i="1" s="1"/>
  <c r="S1453" i="1"/>
  <c r="S1452" i="1"/>
  <c r="S1451" i="1"/>
  <c r="S1450" i="1"/>
  <c r="S1449" i="1"/>
  <c r="S1448" i="1"/>
  <c r="S1447" i="1"/>
  <c r="S1446" i="1"/>
  <c r="U1446" i="1" s="1"/>
  <c r="S1445" i="1"/>
  <c r="S1444" i="1"/>
  <c r="S1443" i="1"/>
  <c r="S1442" i="1"/>
  <c r="U1442" i="1" s="1"/>
  <c r="S1441" i="1"/>
  <c r="U1441" i="1" s="1"/>
  <c r="S1440" i="1"/>
  <c r="S1439" i="1"/>
  <c r="S1438" i="1"/>
  <c r="S1437" i="1"/>
  <c r="S1436" i="1"/>
  <c r="S1435" i="1"/>
  <c r="S1434" i="1"/>
  <c r="S1433" i="1"/>
  <c r="S1432" i="1"/>
  <c r="S1431" i="1"/>
  <c r="S1430" i="1"/>
  <c r="U1430" i="1" s="1"/>
  <c r="S1429" i="1"/>
  <c r="U1429" i="1" s="1"/>
  <c r="S1428" i="1"/>
  <c r="S1427" i="1"/>
  <c r="S1426" i="1"/>
  <c r="S1425" i="1"/>
  <c r="S1424" i="1"/>
  <c r="S1423" i="1"/>
  <c r="S1422" i="1"/>
  <c r="U1422" i="1" s="1"/>
  <c r="S1421" i="1"/>
  <c r="S1420" i="1"/>
  <c r="S1419" i="1"/>
  <c r="S1418" i="1"/>
  <c r="U1418" i="1" s="1"/>
  <c r="S1417" i="1"/>
  <c r="U1417" i="1" s="1"/>
  <c r="S1416" i="1"/>
  <c r="S1415" i="1"/>
  <c r="S1414" i="1"/>
  <c r="S1413" i="1"/>
  <c r="S1412" i="1"/>
  <c r="S1411" i="1"/>
  <c r="S1410" i="1"/>
  <c r="U1410" i="1" s="1"/>
  <c r="S1409" i="1"/>
  <c r="S1408" i="1"/>
  <c r="S1407" i="1"/>
  <c r="S1406" i="1"/>
  <c r="U1406" i="1" s="1"/>
  <c r="S1405" i="1"/>
  <c r="U1405" i="1" s="1"/>
  <c r="S1404" i="1"/>
  <c r="S1403" i="1"/>
  <c r="S1402" i="1"/>
  <c r="S1401" i="1"/>
  <c r="S1400" i="1"/>
  <c r="S1399" i="1"/>
  <c r="S1398" i="1"/>
  <c r="U1398" i="1" s="1"/>
  <c r="S1397" i="1"/>
  <c r="S1396" i="1"/>
  <c r="S1395" i="1"/>
  <c r="S1394" i="1"/>
  <c r="U1394" i="1" s="1"/>
  <c r="S1393" i="1"/>
  <c r="U1393" i="1" s="1"/>
  <c r="S1392" i="1"/>
  <c r="S1391" i="1"/>
  <c r="S1390" i="1"/>
  <c r="S1389" i="1"/>
  <c r="S1388" i="1"/>
  <c r="S1387" i="1"/>
  <c r="S1386" i="1"/>
  <c r="S1385" i="1"/>
  <c r="S1384" i="1"/>
  <c r="S1383" i="1"/>
  <c r="S1382" i="1"/>
  <c r="U1382" i="1" s="1"/>
  <c r="S1381" i="1"/>
  <c r="U1381" i="1" s="1"/>
  <c r="S1380" i="1"/>
  <c r="S1379" i="1"/>
  <c r="S1378" i="1"/>
  <c r="S1377" i="1"/>
  <c r="S1376" i="1"/>
  <c r="S1375" i="1"/>
  <c r="S1374" i="1"/>
  <c r="U1374" i="1" s="1"/>
  <c r="S1373" i="1"/>
  <c r="S1372" i="1"/>
  <c r="S1371" i="1"/>
  <c r="S1370" i="1"/>
  <c r="S1369" i="1"/>
  <c r="U1369" i="1" s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U1357" i="1" s="1"/>
  <c r="S1356" i="1"/>
  <c r="S1355" i="1"/>
  <c r="S1354" i="1"/>
  <c r="S1353" i="1"/>
  <c r="S1352" i="1"/>
  <c r="S1351" i="1"/>
  <c r="S1350" i="1"/>
  <c r="U1350" i="1" s="1"/>
  <c r="S1349" i="1"/>
  <c r="S1348" i="1"/>
  <c r="S1347" i="1"/>
  <c r="S1346" i="1"/>
  <c r="U1346" i="1" s="1"/>
  <c r="S1345" i="1"/>
  <c r="U1345" i="1" s="1"/>
  <c r="S1344" i="1"/>
  <c r="S1343" i="1"/>
  <c r="S1342" i="1"/>
  <c r="S1341" i="1"/>
  <c r="S1340" i="1"/>
  <c r="S1339" i="1"/>
  <c r="S1338" i="1"/>
  <c r="U1338" i="1" s="1"/>
  <c r="S1337" i="1"/>
  <c r="S1336" i="1"/>
  <c r="S1335" i="1"/>
  <c r="S1334" i="1"/>
  <c r="U1334" i="1" s="1"/>
  <c r="S1333" i="1"/>
  <c r="U1333" i="1" s="1"/>
  <c r="S1332" i="1"/>
  <c r="S1331" i="1"/>
  <c r="S1330" i="1"/>
  <c r="S1329" i="1"/>
  <c r="S1328" i="1"/>
  <c r="S1327" i="1"/>
  <c r="S1326" i="1"/>
  <c r="U1326" i="1" s="1"/>
  <c r="S1325" i="1"/>
  <c r="S1324" i="1"/>
  <c r="S1323" i="1"/>
  <c r="S1322" i="1"/>
  <c r="U1322" i="1" s="1"/>
  <c r="S1321" i="1"/>
  <c r="U1321" i="1" s="1"/>
  <c r="S1320" i="1"/>
  <c r="S1319" i="1"/>
  <c r="S1318" i="1"/>
  <c r="S1317" i="1"/>
  <c r="S1316" i="1"/>
  <c r="S1315" i="1"/>
  <c r="S1314" i="1"/>
  <c r="S1313" i="1"/>
  <c r="S1312" i="1"/>
  <c r="S1311" i="1"/>
  <c r="S1310" i="1"/>
  <c r="U1310" i="1" s="1"/>
  <c r="S1309" i="1"/>
  <c r="S1308" i="1"/>
  <c r="S1307" i="1"/>
  <c r="S1306" i="1"/>
  <c r="S1305" i="1"/>
  <c r="S1304" i="1"/>
  <c r="S1303" i="1"/>
  <c r="S1302" i="1"/>
  <c r="U1302" i="1" s="1"/>
  <c r="S1301" i="1"/>
  <c r="S1300" i="1"/>
  <c r="S1299" i="1"/>
  <c r="S1298" i="1"/>
  <c r="U1298" i="1" s="1"/>
  <c r="S1297" i="1"/>
  <c r="U1297" i="1" s="1"/>
  <c r="S1296" i="1"/>
  <c r="S1295" i="1"/>
  <c r="S1294" i="1"/>
  <c r="S1293" i="1"/>
  <c r="S1292" i="1"/>
  <c r="S1291" i="1"/>
  <c r="S1290" i="1"/>
  <c r="U1290" i="1" s="1"/>
  <c r="S1289" i="1"/>
  <c r="S1288" i="1"/>
  <c r="S1287" i="1"/>
  <c r="S1286" i="1"/>
  <c r="U1286" i="1" s="1"/>
  <c r="S1285" i="1"/>
  <c r="U1285" i="1" s="1"/>
  <c r="S1284" i="1"/>
  <c r="S1283" i="1"/>
  <c r="S1282" i="1"/>
  <c r="S1281" i="1"/>
  <c r="S1280" i="1"/>
  <c r="S1279" i="1"/>
  <c r="S1278" i="1"/>
  <c r="U1278" i="1" s="1"/>
  <c r="S1277" i="1"/>
  <c r="S1276" i="1"/>
  <c r="S1275" i="1"/>
  <c r="S1274" i="1"/>
  <c r="U1274" i="1" s="1"/>
  <c r="S1273" i="1"/>
  <c r="U1273" i="1" s="1"/>
  <c r="S1272" i="1"/>
  <c r="S1271" i="1"/>
  <c r="S1270" i="1"/>
  <c r="S1269" i="1"/>
  <c r="S1268" i="1"/>
  <c r="S1267" i="1"/>
  <c r="S1266" i="1"/>
  <c r="U1266" i="1" s="1"/>
  <c r="S1265" i="1"/>
  <c r="S1264" i="1"/>
  <c r="S1263" i="1"/>
  <c r="S1262" i="1"/>
  <c r="U1262" i="1" s="1"/>
  <c r="S1261" i="1"/>
  <c r="U1261" i="1" s="1"/>
  <c r="S1260" i="1"/>
  <c r="S1259" i="1"/>
  <c r="S1258" i="1"/>
  <c r="S1257" i="1"/>
  <c r="S1256" i="1"/>
  <c r="S1255" i="1"/>
  <c r="S1254" i="1"/>
  <c r="U1254" i="1" s="1"/>
  <c r="S1253" i="1"/>
  <c r="S1252" i="1"/>
  <c r="S1251" i="1"/>
  <c r="S1250" i="1"/>
  <c r="U1250" i="1" s="1"/>
  <c r="S1249" i="1"/>
  <c r="U1249" i="1" s="1"/>
  <c r="S1248" i="1"/>
  <c r="S1247" i="1"/>
  <c r="S1246" i="1"/>
  <c r="S1245" i="1"/>
  <c r="S1244" i="1"/>
  <c r="S1243" i="1"/>
  <c r="S1242" i="1"/>
  <c r="S1241" i="1"/>
  <c r="S1240" i="1"/>
  <c r="S1239" i="1"/>
  <c r="S1238" i="1"/>
  <c r="U1238" i="1" s="1"/>
  <c r="S1237" i="1"/>
  <c r="U1237" i="1" s="1"/>
  <c r="S1236" i="1"/>
  <c r="S1235" i="1"/>
  <c r="S1234" i="1"/>
  <c r="S1233" i="1"/>
  <c r="S1232" i="1"/>
  <c r="S1231" i="1"/>
  <c r="S1230" i="1"/>
  <c r="U1230" i="1" s="1"/>
  <c r="S1229" i="1"/>
  <c r="S1228" i="1"/>
  <c r="S1227" i="1"/>
  <c r="S1226" i="1"/>
  <c r="S1225" i="1"/>
  <c r="U1225" i="1" s="1"/>
  <c r="S1224" i="1"/>
  <c r="S1223" i="1"/>
  <c r="S1222" i="1"/>
  <c r="S1221" i="1"/>
  <c r="S1220" i="1"/>
  <c r="S1219" i="1"/>
  <c r="S1218" i="1"/>
  <c r="U1218" i="1" s="1"/>
  <c r="S1217" i="1"/>
  <c r="S1216" i="1"/>
  <c r="S1215" i="1"/>
  <c r="S1214" i="1"/>
  <c r="S1213" i="1"/>
  <c r="U1213" i="1" s="1"/>
  <c r="S1212" i="1"/>
  <c r="S1211" i="1"/>
  <c r="S1210" i="1"/>
  <c r="S1209" i="1"/>
  <c r="S1208" i="1"/>
  <c r="S1207" i="1"/>
  <c r="S1206" i="1"/>
  <c r="U1206" i="1" s="1"/>
  <c r="S1205" i="1"/>
  <c r="S1204" i="1"/>
  <c r="S1203" i="1"/>
  <c r="S1202" i="1"/>
  <c r="U1202" i="1" s="1"/>
  <c r="S1201" i="1"/>
  <c r="U1201" i="1" s="1"/>
  <c r="S1200" i="1"/>
  <c r="S1199" i="1"/>
  <c r="S1198" i="1"/>
  <c r="S1197" i="1"/>
  <c r="S1196" i="1"/>
  <c r="S1195" i="1"/>
  <c r="S1194" i="1"/>
  <c r="U1194" i="1" s="1"/>
  <c r="S1193" i="1"/>
  <c r="S1192" i="1"/>
  <c r="S1191" i="1"/>
  <c r="S1190" i="1"/>
  <c r="U1190" i="1" s="1"/>
  <c r="S1189" i="1"/>
  <c r="U1189" i="1" s="1"/>
  <c r="S1188" i="1"/>
  <c r="S1187" i="1"/>
  <c r="S1186" i="1"/>
  <c r="S1185" i="1"/>
  <c r="S1184" i="1"/>
  <c r="S1183" i="1"/>
  <c r="S1182" i="1"/>
  <c r="U1182" i="1" s="1"/>
  <c r="S1181" i="1"/>
  <c r="S1180" i="1"/>
  <c r="S1179" i="1"/>
  <c r="S1178" i="1"/>
  <c r="U1178" i="1" s="1"/>
  <c r="S1177" i="1"/>
  <c r="U1177" i="1" s="1"/>
  <c r="S1176" i="1"/>
  <c r="S1175" i="1"/>
  <c r="S1174" i="1"/>
  <c r="S1173" i="1"/>
  <c r="S1172" i="1"/>
  <c r="S1171" i="1"/>
  <c r="S1170" i="1"/>
  <c r="S1169" i="1"/>
  <c r="S1168" i="1"/>
  <c r="S1167" i="1"/>
  <c r="S1166" i="1"/>
  <c r="U1166" i="1" s="1"/>
  <c r="S1165" i="1"/>
  <c r="S1164" i="1"/>
  <c r="S1163" i="1"/>
  <c r="S1162" i="1"/>
  <c r="S1161" i="1"/>
  <c r="S1160" i="1"/>
  <c r="S1159" i="1"/>
  <c r="S1158" i="1"/>
  <c r="U1158" i="1" s="1"/>
  <c r="S1157" i="1"/>
  <c r="S1156" i="1"/>
  <c r="S1155" i="1"/>
  <c r="S1154" i="1"/>
  <c r="U1154" i="1" s="1"/>
  <c r="S1153" i="1"/>
  <c r="U1153" i="1" s="1"/>
  <c r="S1152" i="1"/>
  <c r="S1151" i="1"/>
  <c r="S1150" i="1"/>
  <c r="S1149" i="1"/>
  <c r="S1148" i="1"/>
  <c r="S1147" i="1"/>
  <c r="S1146" i="1"/>
  <c r="U1146" i="1" s="1"/>
  <c r="S1145" i="1"/>
  <c r="S1144" i="1"/>
  <c r="S1143" i="1"/>
  <c r="S1142" i="1"/>
  <c r="U1142" i="1" s="1"/>
  <c r="S1141" i="1"/>
  <c r="U1141" i="1" s="1"/>
  <c r="S1140" i="1"/>
  <c r="S1139" i="1"/>
  <c r="S1138" i="1"/>
  <c r="S1137" i="1"/>
  <c r="S1136" i="1"/>
  <c r="S1135" i="1"/>
  <c r="S1134" i="1"/>
  <c r="U1134" i="1" s="1"/>
  <c r="S1133" i="1"/>
  <c r="S1132" i="1"/>
  <c r="S1131" i="1"/>
  <c r="S1130" i="1"/>
  <c r="U1130" i="1" s="1"/>
  <c r="S1129" i="1"/>
  <c r="U1129" i="1" s="1"/>
  <c r="S1128" i="1"/>
  <c r="S1127" i="1"/>
  <c r="S1126" i="1"/>
  <c r="S1125" i="1"/>
  <c r="S1124" i="1"/>
  <c r="S1123" i="1"/>
  <c r="S1122" i="1"/>
  <c r="U1122" i="1" s="1"/>
  <c r="S1121" i="1"/>
  <c r="S1120" i="1"/>
  <c r="S1119" i="1"/>
  <c r="S1118" i="1"/>
  <c r="U1118" i="1" s="1"/>
  <c r="S1117" i="1"/>
  <c r="U1117" i="1" s="1"/>
  <c r="S1116" i="1"/>
  <c r="S1115" i="1"/>
  <c r="S1114" i="1"/>
  <c r="S1113" i="1"/>
  <c r="S1112" i="1"/>
  <c r="S1111" i="1"/>
  <c r="S1110" i="1"/>
  <c r="U1110" i="1" s="1"/>
  <c r="S1109" i="1"/>
  <c r="S1108" i="1"/>
  <c r="S1107" i="1"/>
  <c r="S1106" i="1"/>
  <c r="U1106" i="1" s="1"/>
  <c r="S1105" i="1"/>
  <c r="U1105" i="1" s="1"/>
  <c r="S1104" i="1"/>
  <c r="S1103" i="1"/>
  <c r="S1102" i="1"/>
  <c r="S1101" i="1"/>
  <c r="S1100" i="1"/>
  <c r="S1099" i="1"/>
  <c r="S1098" i="1"/>
  <c r="S1097" i="1"/>
  <c r="S1096" i="1"/>
  <c r="S1095" i="1"/>
  <c r="S1094" i="1"/>
  <c r="U1094" i="1" s="1"/>
  <c r="S1093" i="1"/>
  <c r="U1093" i="1" s="1"/>
  <c r="S1092" i="1"/>
  <c r="S1091" i="1"/>
  <c r="S1090" i="1"/>
  <c r="S1089" i="1"/>
  <c r="S1088" i="1"/>
  <c r="S1087" i="1"/>
  <c r="S1086" i="1"/>
  <c r="U1086" i="1" s="1"/>
  <c r="S1085" i="1"/>
  <c r="S1084" i="1"/>
  <c r="S1083" i="1"/>
  <c r="S1082" i="1"/>
  <c r="S1081" i="1"/>
  <c r="U1081" i="1" s="1"/>
  <c r="S1080" i="1"/>
  <c r="S1079" i="1"/>
  <c r="S1078" i="1"/>
  <c r="S1077" i="1"/>
  <c r="S1076" i="1"/>
  <c r="S1075" i="1"/>
  <c r="S1074" i="1"/>
  <c r="U1074" i="1" s="1"/>
  <c r="S1073" i="1"/>
  <c r="S1072" i="1"/>
  <c r="S1071" i="1"/>
  <c r="S1070" i="1"/>
  <c r="S1069" i="1"/>
  <c r="U1069" i="1" s="1"/>
  <c r="S1068" i="1"/>
  <c r="S1067" i="1"/>
  <c r="S1066" i="1"/>
  <c r="S1065" i="1"/>
  <c r="S1064" i="1"/>
  <c r="S1063" i="1"/>
  <c r="S1062" i="1"/>
  <c r="U1062" i="1" s="1"/>
  <c r="S1061" i="1"/>
  <c r="S1060" i="1"/>
  <c r="S1059" i="1"/>
  <c r="S1058" i="1"/>
  <c r="U1058" i="1" s="1"/>
  <c r="S1057" i="1"/>
  <c r="U1057" i="1" s="1"/>
  <c r="S1056" i="1"/>
  <c r="S1055" i="1"/>
  <c r="S1054" i="1"/>
  <c r="S1053" i="1"/>
  <c r="S1052" i="1"/>
  <c r="S1051" i="1"/>
  <c r="S1050" i="1"/>
  <c r="U1050" i="1" s="1"/>
  <c r="S1049" i="1"/>
  <c r="S1048" i="1"/>
  <c r="S1047" i="1"/>
  <c r="S1046" i="1"/>
  <c r="U1046" i="1" s="1"/>
  <c r="S1045" i="1"/>
  <c r="U1045" i="1" s="1"/>
  <c r="S1044" i="1"/>
  <c r="S1043" i="1"/>
  <c r="S1042" i="1"/>
  <c r="S1041" i="1"/>
  <c r="S1040" i="1"/>
  <c r="S1039" i="1"/>
  <c r="S1038" i="1"/>
  <c r="U1038" i="1" s="1"/>
  <c r="S1037" i="1"/>
  <c r="S1036" i="1"/>
  <c r="S1035" i="1"/>
  <c r="S1034" i="1"/>
  <c r="U1034" i="1" s="1"/>
  <c r="S1033" i="1"/>
  <c r="U1033" i="1" s="1"/>
  <c r="S1032" i="1"/>
  <c r="S1031" i="1"/>
  <c r="S1030" i="1"/>
  <c r="S1029" i="1"/>
  <c r="S1028" i="1"/>
  <c r="S1027" i="1"/>
  <c r="S1026" i="1"/>
  <c r="U1026" i="1" s="1"/>
  <c r="S1025" i="1"/>
  <c r="S1024" i="1"/>
  <c r="S1023" i="1"/>
  <c r="S1022" i="1"/>
  <c r="U1022" i="1" s="1"/>
  <c r="S1021" i="1"/>
  <c r="S1020" i="1"/>
  <c r="S1019" i="1"/>
  <c r="S1018" i="1"/>
  <c r="S1017" i="1"/>
  <c r="S1016" i="1"/>
  <c r="S1015" i="1"/>
  <c r="S1014" i="1"/>
  <c r="U1014" i="1" s="1"/>
  <c r="S1013" i="1"/>
  <c r="S1012" i="1"/>
  <c r="S1011" i="1"/>
  <c r="S1010" i="1"/>
  <c r="U1010" i="1" s="1"/>
  <c r="S1009" i="1"/>
  <c r="U1009" i="1" s="1"/>
  <c r="S1008" i="1"/>
  <c r="S1007" i="1"/>
  <c r="S1006" i="1"/>
  <c r="S1005" i="1"/>
  <c r="S1004" i="1"/>
  <c r="S1003" i="1"/>
  <c r="S1002" i="1"/>
  <c r="U1002" i="1" s="1"/>
  <c r="S1001" i="1"/>
  <c r="S1000" i="1"/>
  <c r="S999" i="1"/>
  <c r="S998" i="1"/>
  <c r="U998" i="1" s="1"/>
  <c r="S997" i="1"/>
  <c r="U997" i="1" s="1"/>
  <c r="S996" i="1"/>
  <c r="S995" i="1"/>
  <c r="S994" i="1"/>
  <c r="S993" i="1"/>
  <c r="S992" i="1"/>
  <c r="S991" i="1"/>
  <c r="S990" i="1"/>
  <c r="U990" i="1" s="1"/>
  <c r="S989" i="1"/>
  <c r="S988" i="1"/>
  <c r="S987" i="1"/>
  <c r="S986" i="1"/>
  <c r="U986" i="1" s="1"/>
  <c r="S985" i="1"/>
  <c r="U985" i="1" s="1"/>
  <c r="S984" i="1"/>
  <c r="S983" i="1"/>
  <c r="S982" i="1"/>
  <c r="S981" i="1"/>
  <c r="S980" i="1"/>
  <c r="S979" i="1"/>
  <c r="S978" i="1"/>
  <c r="U978" i="1" s="1"/>
  <c r="S977" i="1"/>
  <c r="S976" i="1"/>
  <c r="S975" i="1"/>
  <c r="S974" i="1"/>
  <c r="U974" i="1" s="1"/>
  <c r="S973" i="1"/>
  <c r="U973" i="1" s="1"/>
  <c r="S972" i="1"/>
  <c r="S971" i="1"/>
  <c r="S970" i="1"/>
  <c r="S969" i="1"/>
  <c r="S968" i="1"/>
  <c r="S967" i="1"/>
  <c r="S966" i="1"/>
  <c r="U966" i="1" s="1"/>
  <c r="S965" i="1"/>
  <c r="S964" i="1"/>
  <c r="S963" i="1"/>
  <c r="S962" i="1"/>
  <c r="U962" i="1" s="1"/>
  <c r="S961" i="1"/>
  <c r="U961" i="1" s="1"/>
  <c r="S960" i="1"/>
  <c r="S959" i="1"/>
  <c r="S958" i="1"/>
  <c r="S957" i="1"/>
  <c r="S956" i="1"/>
  <c r="S955" i="1"/>
  <c r="S954" i="1"/>
  <c r="S953" i="1"/>
  <c r="S952" i="1"/>
  <c r="S951" i="1"/>
  <c r="S950" i="1"/>
  <c r="U950" i="1" s="1"/>
  <c r="S949" i="1"/>
  <c r="U949" i="1" s="1"/>
  <c r="S948" i="1"/>
  <c r="S947" i="1"/>
  <c r="S946" i="1"/>
  <c r="S945" i="1"/>
  <c r="S944" i="1"/>
  <c r="S943" i="1"/>
  <c r="S942" i="1"/>
  <c r="U942" i="1" s="1"/>
  <c r="S941" i="1"/>
  <c r="S940" i="1"/>
  <c r="S939" i="1"/>
  <c r="S938" i="1"/>
  <c r="S937" i="1"/>
  <c r="U937" i="1" s="1"/>
  <c r="S936" i="1"/>
  <c r="S935" i="1"/>
  <c r="S934" i="1"/>
  <c r="S933" i="1"/>
  <c r="S932" i="1"/>
  <c r="S931" i="1"/>
  <c r="S930" i="1"/>
  <c r="U930" i="1" s="1"/>
  <c r="S929" i="1"/>
  <c r="S928" i="1"/>
  <c r="S927" i="1"/>
  <c r="S926" i="1"/>
  <c r="S925" i="1"/>
  <c r="U925" i="1" s="1"/>
  <c r="S924" i="1"/>
  <c r="S923" i="1"/>
  <c r="S922" i="1"/>
  <c r="S921" i="1"/>
  <c r="S920" i="1"/>
  <c r="S919" i="1"/>
  <c r="S918" i="1"/>
  <c r="U918" i="1" s="1"/>
  <c r="S917" i="1"/>
  <c r="S916" i="1"/>
  <c r="S915" i="1"/>
  <c r="S914" i="1"/>
  <c r="U914" i="1" s="1"/>
  <c r="S913" i="1"/>
  <c r="U913" i="1" s="1"/>
  <c r="S912" i="1"/>
  <c r="S911" i="1"/>
  <c r="S910" i="1"/>
  <c r="S909" i="1"/>
  <c r="S908" i="1"/>
  <c r="S907" i="1"/>
  <c r="S906" i="1"/>
  <c r="U906" i="1" s="1"/>
  <c r="S905" i="1"/>
  <c r="S904" i="1"/>
  <c r="S903" i="1"/>
  <c r="S902" i="1"/>
  <c r="U902" i="1" s="1"/>
  <c r="S901" i="1"/>
  <c r="U901" i="1" s="1"/>
  <c r="S900" i="1"/>
  <c r="S899" i="1"/>
  <c r="S898" i="1"/>
  <c r="S897" i="1"/>
  <c r="S896" i="1"/>
  <c r="S895" i="1"/>
  <c r="S894" i="1"/>
  <c r="U894" i="1" s="1"/>
  <c r="S893" i="1"/>
  <c r="S892" i="1"/>
  <c r="S891" i="1"/>
  <c r="S890" i="1"/>
  <c r="U890" i="1" s="1"/>
  <c r="S889" i="1"/>
  <c r="U889" i="1" s="1"/>
  <c r="S888" i="1"/>
  <c r="S887" i="1"/>
  <c r="S886" i="1"/>
  <c r="S885" i="1"/>
  <c r="S884" i="1"/>
  <c r="S883" i="1"/>
  <c r="S882" i="1"/>
  <c r="S881" i="1"/>
  <c r="S880" i="1"/>
  <c r="S879" i="1"/>
  <c r="S878" i="1"/>
  <c r="U878" i="1" s="1"/>
  <c r="S877" i="1"/>
  <c r="S876" i="1"/>
  <c r="S875" i="1"/>
  <c r="S874" i="1"/>
  <c r="S873" i="1"/>
  <c r="S872" i="1"/>
  <c r="S871" i="1"/>
  <c r="S870" i="1"/>
  <c r="U870" i="1" s="1"/>
  <c r="S869" i="1"/>
  <c r="S868" i="1"/>
  <c r="S867" i="1"/>
  <c r="S866" i="1"/>
  <c r="U866" i="1" s="1"/>
  <c r="S865" i="1"/>
  <c r="U865" i="1" s="1"/>
  <c r="S864" i="1"/>
  <c r="S863" i="1"/>
  <c r="S862" i="1"/>
  <c r="S861" i="1"/>
  <c r="S860" i="1"/>
  <c r="S859" i="1"/>
  <c r="S858" i="1"/>
  <c r="U858" i="1" s="1"/>
  <c r="S857" i="1"/>
  <c r="S856" i="1"/>
  <c r="S855" i="1"/>
  <c r="S854" i="1"/>
  <c r="U854" i="1" s="1"/>
  <c r="S853" i="1"/>
  <c r="U853" i="1" s="1"/>
  <c r="S852" i="1"/>
  <c r="S851" i="1"/>
  <c r="S850" i="1"/>
  <c r="S849" i="1"/>
  <c r="S848" i="1"/>
  <c r="S847" i="1"/>
  <c r="S846" i="1"/>
  <c r="U846" i="1" s="1"/>
  <c r="S845" i="1"/>
  <c r="S844" i="1"/>
  <c r="S843" i="1"/>
  <c r="S842" i="1"/>
  <c r="U842" i="1" s="1"/>
  <c r="S841" i="1"/>
  <c r="U841" i="1" s="1"/>
  <c r="S840" i="1"/>
  <c r="S839" i="1"/>
  <c r="S838" i="1"/>
  <c r="S837" i="1"/>
  <c r="S836" i="1"/>
  <c r="S835" i="1"/>
  <c r="S834" i="1"/>
  <c r="U834" i="1" s="1"/>
  <c r="S833" i="1"/>
  <c r="S832" i="1"/>
  <c r="S831" i="1"/>
  <c r="S830" i="1"/>
  <c r="U830" i="1" s="1"/>
  <c r="S829" i="1"/>
  <c r="U829" i="1" s="1"/>
  <c r="S828" i="1"/>
  <c r="S827" i="1"/>
  <c r="S826" i="1"/>
  <c r="S825" i="1"/>
  <c r="S824" i="1"/>
  <c r="S823" i="1"/>
  <c r="S822" i="1"/>
  <c r="U822" i="1" s="1"/>
  <c r="S821" i="1"/>
  <c r="S820" i="1"/>
  <c r="S819" i="1"/>
  <c r="S818" i="1"/>
  <c r="U818" i="1" s="1"/>
  <c r="S817" i="1"/>
  <c r="U817" i="1" s="1"/>
  <c r="S816" i="1"/>
  <c r="S815" i="1"/>
  <c r="S814" i="1"/>
  <c r="S813" i="1"/>
  <c r="S812" i="1"/>
  <c r="S811" i="1"/>
  <c r="S810" i="1"/>
  <c r="S809" i="1"/>
  <c r="S808" i="1"/>
  <c r="S807" i="1"/>
  <c r="S806" i="1"/>
  <c r="U806" i="1" s="1"/>
  <c r="S805" i="1"/>
  <c r="U805" i="1" s="1"/>
  <c r="S804" i="1"/>
  <c r="S803" i="1"/>
  <c r="S802" i="1"/>
  <c r="S801" i="1"/>
  <c r="S800" i="1"/>
  <c r="S799" i="1"/>
  <c r="S798" i="1"/>
  <c r="U798" i="1" s="1"/>
  <c r="S797" i="1"/>
  <c r="S796" i="1"/>
  <c r="S795" i="1"/>
  <c r="S794" i="1"/>
  <c r="S793" i="1"/>
  <c r="U793" i="1" s="1"/>
  <c r="S792" i="1"/>
  <c r="S791" i="1"/>
  <c r="S790" i="1"/>
  <c r="S789" i="1"/>
  <c r="S788" i="1"/>
  <c r="S787" i="1"/>
  <c r="S786" i="1"/>
  <c r="U786" i="1" s="1"/>
  <c r="S785" i="1"/>
  <c r="S784" i="1"/>
  <c r="S783" i="1"/>
  <c r="S782" i="1"/>
  <c r="S781" i="1"/>
  <c r="U781" i="1" s="1"/>
  <c r="S780" i="1"/>
  <c r="S779" i="1"/>
  <c r="S778" i="1"/>
  <c r="S777" i="1"/>
  <c r="S776" i="1"/>
  <c r="S775" i="1"/>
  <c r="S774" i="1"/>
  <c r="U774" i="1" s="1"/>
  <c r="S773" i="1"/>
  <c r="S772" i="1"/>
  <c r="S771" i="1"/>
  <c r="S770" i="1"/>
  <c r="U770" i="1" s="1"/>
  <c r="S769" i="1"/>
  <c r="U769" i="1" s="1"/>
  <c r="S768" i="1"/>
  <c r="S767" i="1"/>
  <c r="S766" i="1"/>
  <c r="S765" i="1"/>
  <c r="S764" i="1"/>
  <c r="S763" i="1"/>
  <c r="S762" i="1"/>
  <c r="U762" i="1" s="1"/>
  <c r="S761" i="1"/>
  <c r="S760" i="1"/>
  <c r="S759" i="1"/>
  <c r="S758" i="1"/>
  <c r="U758" i="1" s="1"/>
  <c r="S757" i="1"/>
  <c r="U757" i="1" s="1"/>
  <c r="S756" i="1"/>
  <c r="S755" i="1"/>
  <c r="S754" i="1"/>
  <c r="S753" i="1"/>
  <c r="S752" i="1"/>
  <c r="S751" i="1"/>
  <c r="S750" i="1"/>
  <c r="U750" i="1" s="1"/>
  <c r="S749" i="1"/>
  <c r="S748" i="1"/>
  <c r="S747" i="1"/>
  <c r="S746" i="1"/>
  <c r="U746" i="1" s="1"/>
  <c r="S745" i="1"/>
  <c r="U745" i="1" s="1"/>
  <c r="S744" i="1"/>
  <c r="S743" i="1"/>
  <c r="S742" i="1"/>
  <c r="S741" i="1"/>
  <c r="S740" i="1"/>
  <c r="S739" i="1"/>
  <c r="S738" i="1"/>
  <c r="S737" i="1"/>
  <c r="S736" i="1"/>
  <c r="S735" i="1"/>
  <c r="S734" i="1"/>
  <c r="U734" i="1" s="1"/>
  <c r="S733" i="1"/>
  <c r="S732" i="1"/>
  <c r="S731" i="1"/>
  <c r="S730" i="1"/>
  <c r="S729" i="1"/>
  <c r="S728" i="1"/>
  <c r="S727" i="1"/>
  <c r="S726" i="1"/>
  <c r="U726" i="1" s="1"/>
  <c r="S725" i="1"/>
  <c r="S724" i="1"/>
  <c r="S723" i="1"/>
  <c r="S722" i="1"/>
  <c r="U722" i="1" s="1"/>
  <c r="S721" i="1"/>
  <c r="U721" i="1" s="1"/>
  <c r="S720" i="1"/>
  <c r="S719" i="1"/>
  <c r="S718" i="1"/>
  <c r="S717" i="1"/>
  <c r="S716" i="1"/>
  <c r="S715" i="1"/>
  <c r="S714" i="1"/>
  <c r="U714" i="1" s="1"/>
  <c r="S713" i="1"/>
  <c r="S712" i="1"/>
  <c r="S711" i="1"/>
  <c r="S710" i="1"/>
  <c r="U710" i="1" s="1"/>
  <c r="S709" i="1"/>
  <c r="U709" i="1" s="1"/>
  <c r="S708" i="1"/>
  <c r="S707" i="1"/>
  <c r="S706" i="1"/>
  <c r="S705" i="1"/>
  <c r="S704" i="1"/>
  <c r="S703" i="1"/>
  <c r="S702" i="1"/>
  <c r="U702" i="1" s="1"/>
  <c r="S701" i="1"/>
  <c r="S700" i="1"/>
  <c r="S699" i="1"/>
  <c r="S698" i="1"/>
  <c r="U698" i="1" s="1"/>
  <c r="S697" i="1"/>
  <c r="U697" i="1" s="1"/>
  <c r="S696" i="1"/>
  <c r="S695" i="1"/>
  <c r="S694" i="1"/>
  <c r="S693" i="1"/>
  <c r="S692" i="1"/>
  <c r="S691" i="1"/>
  <c r="S690" i="1"/>
  <c r="U690" i="1" s="1"/>
  <c r="S689" i="1"/>
  <c r="S688" i="1"/>
  <c r="S687" i="1"/>
  <c r="S686" i="1"/>
  <c r="U686" i="1" s="1"/>
  <c r="S685" i="1"/>
  <c r="U685" i="1" s="1"/>
  <c r="S684" i="1"/>
  <c r="S683" i="1"/>
  <c r="S682" i="1"/>
  <c r="S681" i="1"/>
  <c r="S680" i="1"/>
  <c r="S679" i="1"/>
  <c r="S678" i="1"/>
  <c r="U678" i="1" s="1"/>
  <c r="S677" i="1"/>
  <c r="S676" i="1"/>
  <c r="S675" i="1"/>
  <c r="S674" i="1"/>
  <c r="U674" i="1" s="1"/>
  <c r="S673" i="1"/>
  <c r="U673" i="1" s="1"/>
  <c r="S672" i="1"/>
  <c r="S671" i="1"/>
  <c r="S670" i="1"/>
  <c r="S669" i="1"/>
  <c r="S668" i="1"/>
  <c r="S667" i="1"/>
  <c r="S666" i="1"/>
  <c r="U666" i="1" s="1"/>
  <c r="S665" i="1"/>
  <c r="S664" i="1"/>
  <c r="S663" i="1"/>
  <c r="S662" i="1"/>
  <c r="U662" i="1" s="1"/>
  <c r="S661" i="1"/>
  <c r="U661" i="1" s="1"/>
  <c r="S660" i="1"/>
  <c r="S659" i="1"/>
  <c r="S658" i="1"/>
  <c r="S657" i="1"/>
  <c r="S656" i="1"/>
  <c r="S655" i="1"/>
  <c r="S654" i="1"/>
  <c r="U654" i="1" s="1"/>
  <c r="S653" i="1"/>
  <c r="S652" i="1"/>
  <c r="S651" i="1"/>
  <c r="S650" i="1"/>
  <c r="S649" i="1"/>
  <c r="U649" i="1" s="1"/>
  <c r="S648" i="1"/>
  <c r="S647" i="1"/>
  <c r="S646" i="1"/>
  <c r="S645" i="1"/>
  <c r="S644" i="1"/>
  <c r="S643" i="1"/>
  <c r="S642" i="1"/>
  <c r="U642" i="1" s="1"/>
  <c r="S641" i="1"/>
  <c r="S640" i="1"/>
  <c r="S639" i="1"/>
  <c r="S638" i="1"/>
  <c r="S637" i="1"/>
  <c r="U637" i="1" s="1"/>
  <c r="S636" i="1"/>
  <c r="S635" i="1"/>
  <c r="S634" i="1"/>
  <c r="S633" i="1"/>
  <c r="S632" i="1"/>
  <c r="S631" i="1"/>
  <c r="S630" i="1"/>
  <c r="U630" i="1" s="1"/>
  <c r="S629" i="1"/>
  <c r="S628" i="1"/>
  <c r="S627" i="1"/>
  <c r="S626" i="1"/>
  <c r="U626" i="1" s="1"/>
  <c r="S625" i="1"/>
  <c r="U625" i="1" s="1"/>
  <c r="S624" i="1"/>
  <c r="S623" i="1"/>
  <c r="S622" i="1"/>
  <c r="S621" i="1"/>
  <c r="S620" i="1"/>
  <c r="S619" i="1"/>
  <c r="S618" i="1"/>
  <c r="U618" i="1" s="1"/>
  <c r="S617" i="1"/>
  <c r="S616" i="1"/>
  <c r="S615" i="1"/>
  <c r="S614" i="1"/>
  <c r="U614" i="1" s="1"/>
  <c r="S613" i="1"/>
  <c r="U613" i="1" s="1"/>
  <c r="S612" i="1"/>
  <c r="S611" i="1"/>
  <c r="S610" i="1"/>
  <c r="S609" i="1"/>
  <c r="S608" i="1"/>
  <c r="S607" i="1"/>
  <c r="S606" i="1"/>
  <c r="U606" i="1" s="1"/>
  <c r="S605" i="1"/>
  <c r="S604" i="1"/>
  <c r="S603" i="1"/>
  <c r="S602" i="1"/>
  <c r="U602" i="1" s="1"/>
  <c r="S601" i="1"/>
  <c r="U601" i="1" s="1"/>
  <c r="S600" i="1"/>
  <c r="S599" i="1"/>
  <c r="S598" i="1"/>
  <c r="S597" i="1"/>
  <c r="S596" i="1"/>
  <c r="S595" i="1"/>
  <c r="S594" i="1"/>
  <c r="S593" i="1"/>
  <c r="S592" i="1"/>
  <c r="S591" i="1"/>
  <c r="S590" i="1"/>
  <c r="U590" i="1" s="1"/>
  <c r="S589" i="1"/>
  <c r="S588" i="1"/>
  <c r="S587" i="1"/>
  <c r="S586" i="1"/>
  <c r="S585" i="1"/>
  <c r="S584" i="1"/>
  <c r="S583" i="1"/>
  <c r="S582" i="1"/>
  <c r="U582" i="1" s="1"/>
  <c r="S581" i="1"/>
  <c r="S580" i="1"/>
  <c r="S579" i="1"/>
  <c r="S578" i="1"/>
  <c r="U578" i="1" s="1"/>
  <c r="S577" i="1"/>
  <c r="U577" i="1" s="1"/>
  <c r="S576" i="1"/>
  <c r="S575" i="1"/>
  <c r="S574" i="1"/>
  <c r="S573" i="1"/>
  <c r="S572" i="1"/>
  <c r="S571" i="1"/>
  <c r="S570" i="1"/>
  <c r="U570" i="1" s="1"/>
  <c r="S569" i="1"/>
  <c r="S568" i="1"/>
  <c r="S567" i="1"/>
  <c r="S566" i="1"/>
  <c r="U566" i="1" s="1"/>
  <c r="S565" i="1"/>
  <c r="U565" i="1" s="1"/>
  <c r="S564" i="1"/>
  <c r="S563" i="1"/>
  <c r="S562" i="1"/>
  <c r="S561" i="1"/>
  <c r="S560" i="1"/>
  <c r="S559" i="1"/>
  <c r="S558" i="1"/>
  <c r="U558" i="1" s="1"/>
  <c r="S557" i="1"/>
  <c r="S556" i="1"/>
  <c r="S555" i="1"/>
  <c r="S554" i="1"/>
  <c r="U554" i="1" s="1"/>
  <c r="S553" i="1"/>
  <c r="U553" i="1" s="1"/>
  <c r="S552" i="1"/>
  <c r="S551" i="1"/>
  <c r="S550" i="1"/>
  <c r="S549" i="1"/>
  <c r="S548" i="1"/>
  <c r="S547" i="1"/>
  <c r="S546" i="1"/>
  <c r="U546" i="1" s="1"/>
  <c r="S545" i="1"/>
  <c r="S544" i="1"/>
  <c r="S543" i="1"/>
  <c r="S542" i="1"/>
  <c r="U542" i="1" s="1"/>
  <c r="S541" i="1"/>
  <c r="U541" i="1" s="1"/>
  <c r="S540" i="1"/>
  <c r="S539" i="1"/>
  <c r="S538" i="1"/>
  <c r="S537" i="1"/>
  <c r="S536" i="1"/>
  <c r="S535" i="1"/>
  <c r="S534" i="1"/>
  <c r="U534" i="1" s="1"/>
  <c r="S533" i="1"/>
  <c r="S532" i="1"/>
  <c r="S531" i="1"/>
  <c r="S530" i="1"/>
  <c r="U530" i="1" s="1"/>
  <c r="S529" i="1"/>
  <c r="U529" i="1" s="1"/>
  <c r="S528" i="1"/>
  <c r="S527" i="1"/>
  <c r="S526" i="1"/>
  <c r="S525" i="1"/>
  <c r="S524" i="1"/>
  <c r="S523" i="1"/>
  <c r="S522" i="1"/>
  <c r="S521" i="1"/>
  <c r="S520" i="1"/>
  <c r="S519" i="1"/>
  <c r="S518" i="1"/>
  <c r="U518" i="1" s="1"/>
  <c r="S517" i="1"/>
  <c r="U517" i="1" s="1"/>
  <c r="S516" i="1"/>
  <c r="S515" i="1"/>
  <c r="S514" i="1"/>
  <c r="S513" i="1"/>
  <c r="S512" i="1"/>
  <c r="S511" i="1"/>
  <c r="S510" i="1"/>
  <c r="U510" i="1" s="1"/>
  <c r="S509" i="1"/>
  <c r="S508" i="1"/>
  <c r="S507" i="1"/>
  <c r="S506" i="1"/>
  <c r="S505" i="1"/>
  <c r="U505" i="1" s="1"/>
  <c r="S504" i="1"/>
  <c r="S503" i="1"/>
  <c r="S502" i="1"/>
  <c r="S501" i="1"/>
  <c r="S500" i="1"/>
  <c r="S499" i="1"/>
  <c r="S498" i="1"/>
  <c r="U498" i="1" s="1"/>
  <c r="S497" i="1"/>
  <c r="S496" i="1"/>
  <c r="S495" i="1"/>
  <c r="S494" i="1"/>
  <c r="S493" i="1"/>
  <c r="U493" i="1" s="1"/>
  <c r="S492" i="1"/>
  <c r="S491" i="1"/>
  <c r="S490" i="1"/>
  <c r="S489" i="1"/>
  <c r="S488" i="1"/>
  <c r="S487" i="1"/>
  <c r="S486" i="1"/>
  <c r="U486" i="1" s="1"/>
  <c r="S485" i="1"/>
  <c r="S484" i="1"/>
  <c r="S483" i="1"/>
  <c r="S482" i="1"/>
  <c r="U482" i="1" s="1"/>
  <c r="S481" i="1"/>
  <c r="U481" i="1" s="1"/>
  <c r="S480" i="1"/>
  <c r="S479" i="1"/>
  <c r="S478" i="1"/>
  <c r="S477" i="1"/>
  <c r="S476" i="1"/>
  <c r="S475" i="1"/>
  <c r="S474" i="1"/>
  <c r="U474" i="1" s="1"/>
  <c r="S473" i="1"/>
  <c r="S472" i="1"/>
  <c r="S471" i="1"/>
  <c r="S470" i="1"/>
  <c r="U470" i="1" s="1"/>
  <c r="S469" i="1"/>
  <c r="U469" i="1" s="1"/>
  <c r="S468" i="1"/>
  <c r="S467" i="1"/>
  <c r="S466" i="1"/>
  <c r="S465" i="1"/>
  <c r="S464" i="1"/>
  <c r="S463" i="1"/>
  <c r="S462" i="1"/>
  <c r="U462" i="1" s="1"/>
  <c r="S461" i="1"/>
  <c r="S460" i="1"/>
  <c r="S459" i="1"/>
  <c r="S458" i="1"/>
  <c r="U458" i="1" s="1"/>
  <c r="S457" i="1"/>
  <c r="U457" i="1" s="1"/>
  <c r="S456" i="1"/>
  <c r="S455" i="1"/>
  <c r="S454" i="1"/>
  <c r="S453" i="1"/>
  <c r="S452" i="1"/>
  <c r="S451" i="1"/>
  <c r="S450" i="1"/>
  <c r="S449" i="1"/>
  <c r="S448" i="1"/>
  <c r="S447" i="1"/>
  <c r="S446" i="1"/>
  <c r="U446" i="1" s="1"/>
  <c r="S445" i="1"/>
  <c r="S444" i="1"/>
  <c r="S443" i="1"/>
  <c r="S442" i="1"/>
  <c r="S441" i="1"/>
  <c r="S440" i="1"/>
  <c r="S439" i="1"/>
  <c r="S438" i="1"/>
  <c r="U438" i="1" s="1"/>
  <c r="S437" i="1"/>
  <c r="S436" i="1"/>
  <c r="S435" i="1"/>
  <c r="S434" i="1"/>
  <c r="U434" i="1" s="1"/>
  <c r="S433" i="1"/>
  <c r="U433" i="1" s="1"/>
  <c r="S432" i="1"/>
  <c r="S431" i="1"/>
  <c r="S430" i="1"/>
  <c r="S429" i="1"/>
  <c r="S428" i="1"/>
  <c r="S427" i="1"/>
  <c r="S426" i="1"/>
  <c r="U426" i="1" s="1"/>
  <c r="S425" i="1"/>
  <c r="S424" i="1"/>
  <c r="S423" i="1"/>
  <c r="S422" i="1"/>
  <c r="U422" i="1" s="1"/>
  <c r="S421" i="1"/>
  <c r="U421" i="1" s="1"/>
  <c r="S420" i="1"/>
  <c r="S419" i="1"/>
  <c r="S418" i="1"/>
  <c r="S417" i="1"/>
  <c r="S416" i="1"/>
  <c r="S415" i="1"/>
  <c r="S414" i="1"/>
  <c r="U414" i="1" s="1"/>
  <c r="S413" i="1"/>
  <c r="S412" i="1"/>
  <c r="S411" i="1"/>
  <c r="S410" i="1"/>
  <c r="U410" i="1" s="1"/>
  <c r="S409" i="1"/>
  <c r="U409" i="1" s="1"/>
  <c r="S408" i="1"/>
  <c r="S407" i="1"/>
  <c r="S406" i="1"/>
  <c r="S405" i="1"/>
  <c r="S404" i="1"/>
  <c r="S403" i="1"/>
  <c r="S402" i="1"/>
  <c r="U402" i="1" s="1"/>
  <c r="S401" i="1"/>
  <c r="S400" i="1"/>
  <c r="S399" i="1"/>
  <c r="S398" i="1"/>
  <c r="U398" i="1" s="1"/>
  <c r="S397" i="1"/>
  <c r="U397" i="1" s="1"/>
  <c r="S396" i="1"/>
  <c r="S395" i="1"/>
  <c r="S394" i="1"/>
  <c r="S393" i="1"/>
  <c r="S392" i="1"/>
  <c r="S391" i="1"/>
  <c r="S390" i="1"/>
  <c r="U390" i="1" s="1"/>
  <c r="S389" i="1"/>
  <c r="S388" i="1"/>
  <c r="S387" i="1"/>
  <c r="S386" i="1"/>
  <c r="U386" i="1" s="1"/>
  <c r="S385" i="1"/>
  <c r="U385" i="1" s="1"/>
  <c r="S384" i="1"/>
  <c r="S383" i="1"/>
  <c r="S382" i="1"/>
  <c r="S381" i="1"/>
  <c r="S380" i="1"/>
  <c r="S379" i="1"/>
  <c r="S378" i="1"/>
  <c r="U378" i="1" s="1"/>
  <c r="S377" i="1"/>
  <c r="S376" i="1"/>
  <c r="S375" i="1"/>
  <c r="S374" i="1"/>
  <c r="U374" i="1" s="1"/>
  <c r="S373" i="1"/>
  <c r="U373" i="1" s="1"/>
  <c r="S372" i="1"/>
  <c r="S371" i="1"/>
  <c r="S370" i="1"/>
  <c r="S369" i="1"/>
  <c r="S368" i="1"/>
  <c r="S367" i="1"/>
  <c r="S366" i="1"/>
  <c r="U366" i="1" s="1"/>
  <c r="S365" i="1"/>
  <c r="S364" i="1"/>
  <c r="S363" i="1"/>
  <c r="S362" i="1"/>
  <c r="S361" i="1"/>
  <c r="U361" i="1" s="1"/>
  <c r="S360" i="1"/>
  <c r="S359" i="1"/>
  <c r="S358" i="1"/>
  <c r="S357" i="1"/>
  <c r="S356" i="1"/>
  <c r="S355" i="1"/>
  <c r="S354" i="1"/>
  <c r="U354" i="1" s="1"/>
  <c r="S353" i="1"/>
  <c r="S352" i="1"/>
  <c r="S351" i="1"/>
  <c r="S350" i="1"/>
  <c r="S349" i="1"/>
  <c r="U349" i="1" s="1"/>
  <c r="S348" i="1"/>
  <c r="S347" i="1"/>
  <c r="S346" i="1"/>
  <c r="S345" i="1"/>
  <c r="S344" i="1"/>
  <c r="S343" i="1"/>
  <c r="S342" i="1"/>
  <c r="U342" i="1" s="1"/>
  <c r="S341" i="1"/>
  <c r="S340" i="1"/>
  <c r="S339" i="1"/>
  <c r="S338" i="1"/>
  <c r="U338" i="1" s="1"/>
  <c r="S337" i="1"/>
  <c r="U337" i="1" s="1"/>
  <c r="S336" i="1"/>
  <c r="S335" i="1"/>
  <c r="S334" i="1"/>
  <c r="S333" i="1"/>
  <c r="S332" i="1"/>
  <c r="S331" i="1"/>
  <c r="S330" i="1"/>
  <c r="U330" i="1" s="1"/>
  <c r="S329" i="1"/>
  <c r="S328" i="1"/>
  <c r="S327" i="1"/>
  <c r="S326" i="1"/>
  <c r="U326" i="1" s="1"/>
  <c r="S325" i="1"/>
  <c r="U325" i="1" s="1"/>
  <c r="S324" i="1"/>
  <c r="S323" i="1"/>
  <c r="S322" i="1"/>
  <c r="S321" i="1"/>
  <c r="S320" i="1"/>
  <c r="S319" i="1"/>
  <c r="S318" i="1"/>
  <c r="U318" i="1" s="1"/>
  <c r="S317" i="1"/>
  <c r="S316" i="1"/>
  <c r="S315" i="1"/>
  <c r="S314" i="1"/>
  <c r="U314" i="1" s="1"/>
  <c r="S313" i="1"/>
  <c r="U313" i="1" s="1"/>
  <c r="S312" i="1"/>
  <c r="S311" i="1"/>
  <c r="S310" i="1"/>
  <c r="S309" i="1"/>
  <c r="S308" i="1"/>
  <c r="S307" i="1"/>
  <c r="S306" i="1"/>
  <c r="U306" i="1" s="1"/>
  <c r="S305" i="1"/>
  <c r="S304" i="1"/>
  <c r="S303" i="1"/>
  <c r="S302" i="1"/>
  <c r="U302" i="1" s="1"/>
  <c r="S301" i="1"/>
  <c r="S300" i="1"/>
  <c r="S299" i="1"/>
  <c r="S298" i="1"/>
  <c r="S297" i="1"/>
  <c r="S296" i="1"/>
  <c r="S295" i="1"/>
  <c r="S294" i="1"/>
  <c r="U294" i="1" s="1"/>
  <c r="S293" i="1"/>
  <c r="S292" i="1"/>
  <c r="S291" i="1"/>
  <c r="S290" i="1"/>
  <c r="U290" i="1" s="1"/>
  <c r="S289" i="1"/>
  <c r="U289" i="1" s="1"/>
  <c r="S288" i="1"/>
  <c r="S287" i="1"/>
  <c r="S286" i="1"/>
  <c r="S285" i="1"/>
  <c r="S284" i="1"/>
  <c r="S283" i="1"/>
  <c r="S282" i="1"/>
  <c r="U282" i="1" s="1"/>
  <c r="S281" i="1"/>
  <c r="S280" i="1"/>
  <c r="S279" i="1"/>
  <c r="S278" i="1"/>
  <c r="U278" i="1" s="1"/>
  <c r="S277" i="1"/>
  <c r="U277" i="1" s="1"/>
  <c r="S276" i="1"/>
  <c r="S275" i="1"/>
  <c r="S274" i="1"/>
  <c r="S273" i="1"/>
  <c r="S272" i="1"/>
  <c r="S271" i="1"/>
  <c r="S270" i="1"/>
  <c r="U270" i="1" s="1"/>
  <c r="S269" i="1"/>
  <c r="S268" i="1"/>
  <c r="S267" i="1"/>
  <c r="S266" i="1"/>
  <c r="U266" i="1" s="1"/>
  <c r="S265" i="1"/>
  <c r="U265" i="1" s="1"/>
  <c r="S264" i="1"/>
  <c r="S263" i="1"/>
  <c r="S262" i="1"/>
  <c r="S261" i="1"/>
  <c r="S260" i="1"/>
  <c r="S259" i="1"/>
  <c r="S258" i="1"/>
  <c r="U258" i="1" s="1"/>
  <c r="S257" i="1"/>
  <c r="S256" i="1"/>
  <c r="S255" i="1"/>
  <c r="S254" i="1"/>
  <c r="U254" i="1" s="1"/>
  <c r="S253" i="1"/>
  <c r="U253" i="1" s="1"/>
  <c r="S252" i="1"/>
  <c r="S251" i="1"/>
  <c r="S250" i="1"/>
  <c r="S249" i="1"/>
  <c r="S248" i="1"/>
  <c r="S247" i="1"/>
  <c r="S246" i="1"/>
  <c r="U246" i="1" s="1"/>
  <c r="S245" i="1"/>
  <c r="S244" i="1"/>
  <c r="S243" i="1"/>
  <c r="S242" i="1"/>
  <c r="U242" i="1" s="1"/>
  <c r="S241" i="1"/>
  <c r="U241" i="1" s="1"/>
  <c r="S240" i="1"/>
  <c r="S239" i="1"/>
  <c r="S238" i="1"/>
  <c r="S237" i="1"/>
  <c r="S236" i="1"/>
  <c r="S235" i="1"/>
  <c r="S234" i="1"/>
  <c r="U234" i="1" s="1"/>
  <c r="S233" i="1"/>
  <c r="S232" i="1"/>
  <c r="S231" i="1"/>
  <c r="S230" i="1"/>
  <c r="U230" i="1" s="1"/>
  <c r="S229" i="1"/>
  <c r="U229" i="1" s="1"/>
  <c r="S228" i="1"/>
  <c r="S227" i="1"/>
  <c r="S226" i="1"/>
  <c r="S225" i="1"/>
  <c r="S224" i="1"/>
  <c r="S223" i="1"/>
  <c r="S222" i="1"/>
  <c r="U222" i="1" s="1"/>
  <c r="S221" i="1"/>
  <c r="S220" i="1"/>
  <c r="S219" i="1"/>
  <c r="S218" i="1"/>
  <c r="S217" i="1"/>
  <c r="U217" i="1" s="1"/>
  <c r="S216" i="1"/>
  <c r="S215" i="1"/>
  <c r="S214" i="1"/>
  <c r="S213" i="1"/>
  <c r="S212" i="1"/>
  <c r="S211" i="1"/>
  <c r="S210" i="1"/>
  <c r="U210" i="1" s="1"/>
  <c r="S209" i="1"/>
  <c r="S208" i="1"/>
  <c r="S207" i="1"/>
  <c r="S206" i="1"/>
  <c r="S205" i="1"/>
  <c r="U205" i="1" s="1"/>
  <c r="S204" i="1"/>
  <c r="S203" i="1"/>
  <c r="S202" i="1"/>
  <c r="S201" i="1"/>
  <c r="S200" i="1"/>
  <c r="S199" i="1"/>
  <c r="S198" i="1"/>
  <c r="U198" i="1" s="1"/>
  <c r="S197" i="1"/>
  <c r="S196" i="1"/>
  <c r="S195" i="1"/>
  <c r="S194" i="1"/>
  <c r="U194" i="1" s="1"/>
  <c r="S193" i="1"/>
  <c r="U193" i="1" s="1"/>
  <c r="S192" i="1"/>
  <c r="S191" i="1"/>
  <c r="S190" i="1"/>
  <c r="S189" i="1"/>
  <c r="S188" i="1"/>
  <c r="S187" i="1"/>
  <c r="S186" i="1"/>
  <c r="U186" i="1" s="1"/>
  <c r="S185" i="1"/>
  <c r="S184" i="1"/>
  <c r="S183" i="1"/>
  <c r="S182" i="1"/>
  <c r="U182" i="1" s="1"/>
  <c r="S181" i="1"/>
  <c r="U181" i="1" s="1"/>
  <c r="S180" i="1"/>
  <c r="S179" i="1"/>
  <c r="S178" i="1"/>
  <c r="S177" i="1"/>
  <c r="S176" i="1"/>
  <c r="S175" i="1"/>
  <c r="S174" i="1"/>
  <c r="U174" i="1" s="1"/>
  <c r="S173" i="1"/>
  <c r="S172" i="1"/>
  <c r="S171" i="1"/>
  <c r="S170" i="1"/>
  <c r="U170" i="1" s="1"/>
  <c r="S169" i="1"/>
  <c r="U169" i="1" s="1"/>
  <c r="S168" i="1"/>
  <c r="S167" i="1"/>
  <c r="S166" i="1"/>
  <c r="S165" i="1"/>
  <c r="S164" i="1"/>
  <c r="S163" i="1"/>
  <c r="S162" i="1"/>
  <c r="U162" i="1" s="1"/>
  <c r="S161" i="1"/>
  <c r="S160" i="1"/>
  <c r="S159" i="1"/>
  <c r="S158" i="1"/>
  <c r="U158" i="1" s="1"/>
  <c r="S157" i="1"/>
  <c r="S156" i="1"/>
  <c r="S155" i="1"/>
  <c r="S154" i="1"/>
  <c r="S153" i="1"/>
  <c r="S152" i="1"/>
  <c r="S151" i="1"/>
  <c r="S150" i="1"/>
  <c r="U150" i="1" s="1"/>
  <c r="S149" i="1"/>
  <c r="S148" i="1"/>
  <c r="S147" i="1"/>
  <c r="S146" i="1"/>
  <c r="U146" i="1" s="1"/>
  <c r="S145" i="1"/>
  <c r="U145" i="1" s="1"/>
  <c r="S144" i="1"/>
  <c r="S143" i="1"/>
  <c r="S142" i="1"/>
  <c r="S141" i="1"/>
  <c r="S140" i="1"/>
  <c r="S139" i="1"/>
  <c r="S138" i="1"/>
  <c r="U138" i="1" s="1"/>
  <c r="S137" i="1"/>
  <c r="S136" i="1"/>
  <c r="S135" i="1"/>
  <c r="S134" i="1"/>
  <c r="U134" i="1" s="1"/>
  <c r="S133" i="1"/>
  <c r="U133" i="1" s="1"/>
  <c r="S132" i="1"/>
  <c r="S131" i="1"/>
  <c r="S130" i="1"/>
  <c r="S129" i="1"/>
  <c r="S128" i="1"/>
  <c r="S127" i="1"/>
  <c r="S126" i="1"/>
  <c r="U126" i="1" s="1"/>
  <c r="S125" i="1"/>
  <c r="S124" i="1"/>
  <c r="S123" i="1"/>
  <c r="S122" i="1"/>
  <c r="U122" i="1" s="1"/>
  <c r="S121" i="1"/>
  <c r="U121" i="1" s="1"/>
  <c r="S120" i="1"/>
  <c r="S119" i="1"/>
  <c r="S118" i="1"/>
  <c r="S117" i="1"/>
  <c r="S116" i="1"/>
  <c r="S115" i="1"/>
  <c r="S114" i="1"/>
  <c r="U114" i="1" s="1"/>
  <c r="S113" i="1"/>
  <c r="S112" i="1"/>
  <c r="S111" i="1"/>
  <c r="S110" i="1"/>
  <c r="U110" i="1" s="1"/>
  <c r="S109" i="1"/>
  <c r="U109" i="1" s="1"/>
  <c r="S108" i="1"/>
  <c r="S107" i="1"/>
  <c r="S106" i="1"/>
  <c r="S105" i="1"/>
  <c r="S104" i="1"/>
  <c r="S103" i="1"/>
  <c r="S102" i="1"/>
  <c r="U102" i="1" s="1"/>
  <c r="S101" i="1"/>
  <c r="S100" i="1"/>
  <c r="S99" i="1"/>
  <c r="S98" i="1"/>
  <c r="U98" i="1" s="1"/>
  <c r="S97" i="1"/>
  <c r="U97" i="1" s="1"/>
  <c r="S96" i="1"/>
  <c r="S95" i="1"/>
  <c r="S94" i="1"/>
  <c r="S93" i="1"/>
  <c r="S92" i="1"/>
  <c r="S91" i="1"/>
  <c r="S90" i="1"/>
  <c r="U90" i="1" s="1"/>
  <c r="S89" i="1"/>
  <c r="S88" i="1"/>
  <c r="S87" i="1"/>
  <c r="S86" i="1"/>
  <c r="U86" i="1" s="1"/>
  <c r="S85" i="1"/>
  <c r="U85" i="1" s="1"/>
  <c r="S84" i="1"/>
  <c r="S83" i="1"/>
  <c r="S82" i="1"/>
  <c r="S81" i="1"/>
  <c r="S80" i="1"/>
  <c r="S79" i="1"/>
  <c r="S78" i="1"/>
  <c r="U78" i="1" s="1"/>
  <c r="S77" i="1"/>
  <c r="S76" i="1"/>
  <c r="S75" i="1"/>
  <c r="S74" i="1"/>
  <c r="S73" i="1"/>
  <c r="U73" i="1" s="1"/>
  <c r="S72" i="1"/>
  <c r="S71" i="1"/>
  <c r="S70" i="1"/>
  <c r="S69" i="1"/>
  <c r="S68" i="1"/>
  <c r="S67" i="1"/>
  <c r="S66" i="1"/>
  <c r="U66" i="1" s="1"/>
  <c r="S65" i="1"/>
  <c r="S64" i="1"/>
  <c r="S63" i="1"/>
  <c r="S62" i="1"/>
  <c r="S61" i="1"/>
  <c r="U61" i="1" s="1"/>
  <c r="S60" i="1"/>
  <c r="S59" i="1"/>
  <c r="S58" i="1"/>
  <c r="S57" i="1"/>
  <c r="S56" i="1"/>
  <c r="S55" i="1"/>
  <c r="S53" i="1"/>
  <c r="U53" i="1" s="1"/>
  <c r="S52" i="1"/>
  <c r="S51" i="1"/>
  <c r="U51" i="1" s="1"/>
  <c r="U157" i="1"/>
  <c r="U301" i="1"/>
  <c r="U445" i="1"/>
  <c r="U589" i="1"/>
  <c r="U733" i="1"/>
  <c r="U877" i="1"/>
  <c r="U1021" i="1"/>
  <c r="U1165" i="1"/>
  <c r="U1309" i="1"/>
  <c r="U1453" i="1"/>
  <c r="U1597" i="1"/>
  <c r="U1741" i="1"/>
  <c r="U1885" i="1"/>
  <c r="U2051" i="1"/>
  <c r="U2195" i="1"/>
  <c r="U2339" i="1"/>
  <c r="U2483" i="1"/>
  <c r="U2639" i="1"/>
  <c r="U2795" i="1"/>
  <c r="U2963" i="1"/>
  <c r="U3119" i="1"/>
  <c r="U3275" i="1"/>
  <c r="U3431" i="1"/>
  <c r="U3587" i="1"/>
  <c r="U3743" i="1"/>
  <c r="U3899" i="1"/>
  <c r="U4055" i="1"/>
  <c r="U4211" i="1"/>
  <c r="U4308" i="1"/>
  <c r="U4320" i="1"/>
  <c r="U4332" i="1"/>
  <c r="U4356" i="1"/>
  <c r="U4368" i="1"/>
  <c r="U4380" i="1"/>
  <c r="U4392" i="1"/>
  <c r="U4428" i="1"/>
  <c r="U4452" i="1"/>
  <c r="U4464" i="1"/>
  <c r="U4476" i="1"/>
  <c r="U4500" i="1"/>
  <c r="U4512" i="1"/>
  <c r="U4524" i="1"/>
  <c r="U4536" i="1"/>
  <c r="U4572" i="1"/>
  <c r="U4596" i="1"/>
  <c r="U4608" i="1"/>
  <c r="U4620" i="1"/>
  <c r="U4644" i="1"/>
  <c r="U4656" i="1"/>
  <c r="U4668" i="1"/>
  <c r="U4680" i="1"/>
  <c r="U4691" i="1"/>
  <c r="U4716" i="1"/>
  <c r="U4740" i="1"/>
  <c r="U4752" i="1"/>
  <c r="U4764" i="1"/>
  <c r="U4787" i="1"/>
  <c r="U4788" i="1"/>
  <c r="U4800" i="1"/>
  <c r="U4812" i="1"/>
  <c r="U4824" i="1"/>
  <c r="U4860" i="1"/>
  <c r="U4871" i="1"/>
  <c r="U4884" i="1"/>
  <c r="U4896" i="1"/>
  <c r="U4908" i="1"/>
  <c r="U3959" i="1"/>
  <c r="U2400" i="1"/>
  <c r="U2388" i="1"/>
  <c r="U2256" i="1"/>
  <c r="U2244" i="1"/>
  <c r="U2112" i="1"/>
  <c r="U2100" i="1"/>
  <c r="U1946" i="1"/>
  <c r="U1934" i="1"/>
  <c r="U1802" i="1"/>
  <c r="U1790" i="1"/>
  <c r="U1658" i="1"/>
  <c r="U1646" i="1"/>
  <c r="U1514" i="1"/>
  <c r="U1502" i="1"/>
  <c r="U1370" i="1"/>
  <c r="U1358" i="1"/>
  <c r="U1226" i="1"/>
  <c r="U1214" i="1"/>
  <c r="U1082" i="1"/>
  <c r="U1070" i="1"/>
  <c r="U938" i="1"/>
  <c r="U926" i="1"/>
  <c r="U794" i="1"/>
  <c r="U782" i="1"/>
  <c r="U650" i="1"/>
  <c r="U638" i="1"/>
  <c r="U506" i="1"/>
  <c r="U494" i="1"/>
  <c r="U362" i="1"/>
  <c r="U350" i="1"/>
  <c r="U218" i="1"/>
  <c r="U206" i="1"/>
  <c r="U74" i="1"/>
  <c r="U62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W57" i="1" s="1"/>
  <c r="M56" i="1"/>
  <c r="M55" i="1"/>
  <c r="M54" i="1"/>
  <c r="M53" i="1"/>
  <c r="M52" i="1"/>
  <c r="M51" i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V2227" i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4116" i="1"/>
  <c r="V4116" i="1" s="1"/>
  <c r="T4117" i="1"/>
  <c r="V4117" i="1" s="1"/>
  <c r="T4118" i="1"/>
  <c r="V4118" i="1" s="1"/>
  <c r="T4119" i="1"/>
  <c r="V4119" i="1" s="1"/>
  <c r="T4120" i="1"/>
  <c r="V4120" i="1" s="1"/>
  <c r="T4121" i="1"/>
  <c r="V4121" i="1" s="1"/>
  <c r="T4122" i="1"/>
  <c r="V4122" i="1" s="1"/>
  <c r="T4123" i="1"/>
  <c r="V4123" i="1" s="1"/>
  <c r="T4124" i="1"/>
  <c r="V4124" i="1" s="1"/>
  <c r="T4125" i="1"/>
  <c r="V4125" i="1" s="1"/>
  <c r="T4126" i="1"/>
  <c r="V4126" i="1" s="1"/>
  <c r="T4127" i="1"/>
  <c r="V4127" i="1" s="1"/>
  <c r="T4128" i="1"/>
  <c r="V4128" i="1" s="1"/>
  <c r="T4129" i="1"/>
  <c r="V4129" i="1" s="1"/>
  <c r="T4130" i="1"/>
  <c r="V4130" i="1" s="1"/>
  <c r="T4131" i="1"/>
  <c r="V4131" i="1" s="1"/>
  <c r="T4132" i="1"/>
  <c r="V4132" i="1" s="1"/>
  <c r="T4133" i="1"/>
  <c r="V4133" i="1" s="1"/>
  <c r="T4134" i="1"/>
  <c r="V4134" i="1" s="1"/>
  <c r="T4135" i="1"/>
  <c r="V4135" i="1" s="1"/>
  <c r="T4136" i="1"/>
  <c r="V4136" i="1" s="1"/>
  <c r="T4137" i="1"/>
  <c r="V4137" i="1" s="1"/>
  <c r="T4138" i="1"/>
  <c r="V4138" i="1" s="1"/>
  <c r="T4139" i="1"/>
  <c r="V4139" i="1" s="1"/>
  <c r="T4140" i="1"/>
  <c r="V4140" i="1" s="1"/>
  <c r="T4141" i="1"/>
  <c r="V4141" i="1" s="1"/>
  <c r="T4142" i="1"/>
  <c r="V4142" i="1" s="1"/>
  <c r="T4143" i="1"/>
  <c r="V4143" i="1" s="1"/>
  <c r="T4144" i="1"/>
  <c r="V4144" i="1" s="1"/>
  <c r="T4145" i="1"/>
  <c r="V4145" i="1" s="1"/>
  <c r="T4146" i="1"/>
  <c r="V4146" i="1" s="1"/>
  <c r="T4147" i="1"/>
  <c r="V4147" i="1" s="1"/>
  <c r="T4148" i="1"/>
  <c r="V4148" i="1" s="1"/>
  <c r="T4149" i="1"/>
  <c r="V4149" i="1" s="1"/>
  <c r="T4150" i="1"/>
  <c r="V4150" i="1" s="1"/>
  <c r="T4151" i="1"/>
  <c r="V4151" i="1" s="1"/>
  <c r="T4152" i="1"/>
  <c r="V4152" i="1" s="1"/>
  <c r="T4153" i="1"/>
  <c r="V4153" i="1" s="1"/>
  <c r="T4154" i="1"/>
  <c r="V4154" i="1" s="1"/>
  <c r="T4155" i="1"/>
  <c r="V4155" i="1" s="1"/>
  <c r="T4156" i="1"/>
  <c r="V4156" i="1" s="1"/>
  <c r="T4157" i="1"/>
  <c r="V4157" i="1" s="1"/>
  <c r="T4158" i="1"/>
  <c r="V4158" i="1" s="1"/>
  <c r="T4159" i="1"/>
  <c r="V4159" i="1" s="1"/>
  <c r="T4160" i="1"/>
  <c r="V4160" i="1" s="1"/>
  <c r="T4161" i="1"/>
  <c r="V4161" i="1" s="1"/>
  <c r="T4162" i="1"/>
  <c r="V4162" i="1" s="1"/>
  <c r="T4163" i="1"/>
  <c r="V4163" i="1" s="1"/>
  <c r="T4164" i="1"/>
  <c r="V4164" i="1" s="1"/>
  <c r="T4165" i="1"/>
  <c r="V4165" i="1" s="1"/>
  <c r="T4166" i="1"/>
  <c r="V4166" i="1" s="1"/>
  <c r="T4167" i="1"/>
  <c r="V4167" i="1" s="1"/>
  <c r="T4168" i="1"/>
  <c r="V4168" i="1" s="1"/>
  <c r="T4169" i="1"/>
  <c r="V4169" i="1" s="1"/>
  <c r="T4170" i="1"/>
  <c r="V4170" i="1" s="1"/>
  <c r="T4171" i="1"/>
  <c r="V4171" i="1" s="1"/>
  <c r="T4172" i="1"/>
  <c r="V4172" i="1" s="1"/>
  <c r="T4173" i="1"/>
  <c r="V4173" i="1" s="1"/>
  <c r="T4174" i="1"/>
  <c r="V4174" i="1" s="1"/>
  <c r="T4175" i="1"/>
  <c r="V4175" i="1" s="1"/>
  <c r="T4176" i="1"/>
  <c r="V4176" i="1" s="1"/>
  <c r="T4177" i="1"/>
  <c r="V4177" i="1" s="1"/>
  <c r="T4178" i="1"/>
  <c r="V4178" i="1" s="1"/>
  <c r="T4179" i="1"/>
  <c r="V4179" i="1" s="1"/>
  <c r="T4180" i="1"/>
  <c r="V4180" i="1" s="1"/>
  <c r="T4181" i="1"/>
  <c r="V4181" i="1" s="1"/>
  <c r="T4182" i="1"/>
  <c r="V4182" i="1" s="1"/>
  <c r="T4183" i="1"/>
  <c r="V4183" i="1" s="1"/>
  <c r="T4184" i="1"/>
  <c r="V4184" i="1" s="1"/>
  <c r="T4185" i="1"/>
  <c r="V4185" i="1" s="1"/>
  <c r="T4186" i="1"/>
  <c r="V4186" i="1" s="1"/>
  <c r="T4187" i="1"/>
  <c r="V4187" i="1" s="1"/>
  <c r="T4188" i="1"/>
  <c r="V4188" i="1" s="1"/>
  <c r="T4189" i="1"/>
  <c r="V4189" i="1" s="1"/>
  <c r="T4190" i="1"/>
  <c r="V4190" i="1" s="1"/>
  <c r="T4191" i="1"/>
  <c r="V4191" i="1" s="1"/>
  <c r="T4192" i="1"/>
  <c r="V4192" i="1" s="1"/>
  <c r="T4193" i="1"/>
  <c r="V4193" i="1" s="1"/>
  <c r="T4194" i="1"/>
  <c r="V4194" i="1" s="1"/>
  <c r="T4195" i="1"/>
  <c r="V4195" i="1" s="1"/>
  <c r="T4196" i="1"/>
  <c r="V4196" i="1" s="1"/>
  <c r="T4197" i="1"/>
  <c r="V4197" i="1" s="1"/>
  <c r="T4198" i="1"/>
  <c r="V4198" i="1" s="1"/>
  <c r="T4199" i="1"/>
  <c r="V4199" i="1" s="1"/>
  <c r="T4200" i="1"/>
  <c r="V4200" i="1" s="1"/>
  <c r="T4201" i="1"/>
  <c r="V4201" i="1" s="1"/>
  <c r="T4202" i="1"/>
  <c r="V4202" i="1" s="1"/>
  <c r="T4203" i="1"/>
  <c r="V4203" i="1" s="1"/>
  <c r="T4204" i="1"/>
  <c r="V4204" i="1" s="1"/>
  <c r="T4205" i="1"/>
  <c r="V4205" i="1" s="1"/>
  <c r="T4206" i="1"/>
  <c r="V4206" i="1" s="1"/>
  <c r="T4207" i="1"/>
  <c r="V4207" i="1" s="1"/>
  <c r="T4208" i="1"/>
  <c r="V4208" i="1" s="1"/>
  <c r="T4209" i="1"/>
  <c r="V4209" i="1" s="1"/>
  <c r="T4210" i="1"/>
  <c r="V4210" i="1" s="1"/>
  <c r="T4211" i="1"/>
  <c r="V4211" i="1" s="1"/>
  <c r="T4212" i="1"/>
  <c r="V4212" i="1" s="1"/>
  <c r="T4213" i="1"/>
  <c r="V4213" i="1" s="1"/>
  <c r="T4214" i="1"/>
  <c r="V4214" i="1" s="1"/>
  <c r="T4215" i="1"/>
  <c r="V4215" i="1" s="1"/>
  <c r="T4216" i="1"/>
  <c r="V4216" i="1" s="1"/>
  <c r="T4217" i="1"/>
  <c r="V4217" i="1" s="1"/>
  <c r="T4218" i="1"/>
  <c r="V4218" i="1" s="1"/>
  <c r="T4219" i="1"/>
  <c r="V4219" i="1" s="1"/>
  <c r="T4220" i="1"/>
  <c r="V4220" i="1" s="1"/>
  <c r="T4221" i="1"/>
  <c r="V4221" i="1" s="1"/>
  <c r="T4222" i="1"/>
  <c r="V4222" i="1" s="1"/>
  <c r="T4223" i="1"/>
  <c r="V4223" i="1" s="1"/>
  <c r="T4224" i="1"/>
  <c r="V4224" i="1" s="1"/>
  <c r="T4225" i="1"/>
  <c r="V4225" i="1" s="1"/>
  <c r="T4226" i="1"/>
  <c r="V4226" i="1" s="1"/>
  <c r="T4227" i="1"/>
  <c r="V4227" i="1" s="1"/>
  <c r="T4228" i="1"/>
  <c r="V4228" i="1" s="1"/>
  <c r="T4229" i="1"/>
  <c r="V4229" i="1" s="1"/>
  <c r="T4230" i="1"/>
  <c r="V4230" i="1" s="1"/>
  <c r="T4231" i="1"/>
  <c r="V4231" i="1" s="1"/>
  <c r="T4232" i="1"/>
  <c r="V4232" i="1" s="1"/>
  <c r="T4233" i="1"/>
  <c r="V4233" i="1" s="1"/>
  <c r="T4234" i="1"/>
  <c r="V4234" i="1" s="1"/>
  <c r="T4235" i="1"/>
  <c r="V4235" i="1" s="1"/>
  <c r="T4236" i="1"/>
  <c r="V4236" i="1" s="1"/>
  <c r="T4237" i="1"/>
  <c r="V4237" i="1" s="1"/>
  <c r="T4238" i="1"/>
  <c r="V4238" i="1" s="1"/>
  <c r="T4239" i="1"/>
  <c r="V4239" i="1" s="1"/>
  <c r="T4240" i="1"/>
  <c r="V4240" i="1" s="1"/>
  <c r="T4241" i="1"/>
  <c r="V4241" i="1" s="1"/>
  <c r="T4242" i="1"/>
  <c r="V4242" i="1" s="1"/>
  <c r="T4243" i="1"/>
  <c r="V4243" i="1" s="1"/>
  <c r="T4244" i="1"/>
  <c r="V4244" i="1" s="1"/>
  <c r="T4245" i="1"/>
  <c r="V4245" i="1" s="1"/>
  <c r="T4246" i="1"/>
  <c r="V4246" i="1" s="1"/>
  <c r="T4247" i="1"/>
  <c r="V4247" i="1" s="1"/>
  <c r="T4248" i="1"/>
  <c r="V4248" i="1" s="1"/>
  <c r="T4249" i="1"/>
  <c r="V4249" i="1" s="1"/>
  <c r="T4250" i="1"/>
  <c r="V4250" i="1" s="1"/>
  <c r="T4251" i="1"/>
  <c r="V4251" i="1" s="1"/>
  <c r="T4252" i="1"/>
  <c r="V4252" i="1" s="1"/>
  <c r="T4253" i="1"/>
  <c r="V4253" i="1" s="1"/>
  <c r="T4254" i="1"/>
  <c r="V4254" i="1" s="1"/>
  <c r="T4255" i="1"/>
  <c r="V4255" i="1" s="1"/>
  <c r="T4256" i="1"/>
  <c r="V4256" i="1" s="1"/>
  <c r="T4257" i="1"/>
  <c r="V4257" i="1" s="1"/>
  <c r="T4258" i="1"/>
  <c r="V4258" i="1" s="1"/>
  <c r="T4259" i="1"/>
  <c r="V4259" i="1" s="1"/>
  <c r="T4260" i="1"/>
  <c r="V4260" i="1" s="1"/>
  <c r="T4261" i="1"/>
  <c r="V4261" i="1" s="1"/>
  <c r="T4262" i="1"/>
  <c r="V4262" i="1" s="1"/>
  <c r="T4263" i="1"/>
  <c r="V4263" i="1" s="1"/>
  <c r="T4264" i="1"/>
  <c r="V4264" i="1" s="1"/>
  <c r="T4265" i="1"/>
  <c r="V4265" i="1" s="1"/>
  <c r="T4266" i="1"/>
  <c r="V4266" i="1" s="1"/>
  <c r="T4267" i="1"/>
  <c r="V4267" i="1" s="1"/>
  <c r="T4268" i="1"/>
  <c r="V4268" i="1" s="1"/>
  <c r="T4269" i="1"/>
  <c r="V4269" i="1" s="1"/>
  <c r="T4270" i="1"/>
  <c r="V4270" i="1" s="1"/>
  <c r="T4271" i="1"/>
  <c r="V4271" i="1" s="1"/>
  <c r="T4272" i="1"/>
  <c r="V4272" i="1" s="1"/>
  <c r="T4273" i="1"/>
  <c r="V4273" i="1" s="1"/>
  <c r="T4274" i="1"/>
  <c r="V4274" i="1" s="1"/>
  <c r="T4275" i="1"/>
  <c r="V4275" i="1" s="1"/>
  <c r="T4276" i="1"/>
  <c r="V4276" i="1" s="1"/>
  <c r="T4277" i="1"/>
  <c r="V4277" i="1" s="1"/>
  <c r="T4278" i="1"/>
  <c r="V4278" i="1" s="1"/>
  <c r="T4279" i="1"/>
  <c r="V4279" i="1" s="1"/>
  <c r="T4280" i="1"/>
  <c r="V4280" i="1" s="1"/>
  <c r="T4281" i="1"/>
  <c r="V4281" i="1" s="1"/>
  <c r="T4282" i="1"/>
  <c r="V4282" i="1" s="1"/>
  <c r="T4283" i="1"/>
  <c r="V4283" i="1" s="1"/>
  <c r="T4284" i="1"/>
  <c r="V4284" i="1" s="1"/>
  <c r="T4285" i="1"/>
  <c r="V4285" i="1" s="1"/>
  <c r="T4286" i="1"/>
  <c r="V4286" i="1" s="1"/>
  <c r="T4287" i="1"/>
  <c r="V4287" i="1" s="1"/>
  <c r="T4288" i="1"/>
  <c r="V4288" i="1" s="1"/>
  <c r="T4289" i="1"/>
  <c r="V4289" i="1" s="1"/>
  <c r="T4290" i="1"/>
  <c r="V4290" i="1" s="1"/>
  <c r="T4291" i="1"/>
  <c r="V4291" i="1" s="1"/>
  <c r="T4292" i="1"/>
  <c r="V4292" i="1" s="1"/>
  <c r="T4293" i="1"/>
  <c r="V4293" i="1" s="1"/>
  <c r="T4294" i="1"/>
  <c r="V4294" i="1" s="1"/>
  <c r="T4295" i="1"/>
  <c r="V4295" i="1" s="1"/>
  <c r="T4296" i="1"/>
  <c r="V4296" i="1" s="1"/>
  <c r="T4297" i="1"/>
  <c r="V4297" i="1" s="1"/>
  <c r="T4298" i="1"/>
  <c r="V4298" i="1" s="1"/>
  <c r="T4299" i="1"/>
  <c r="V4299" i="1" s="1"/>
  <c r="T4300" i="1"/>
  <c r="V4300" i="1" s="1"/>
  <c r="T4301" i="1"/>
  <c r="V4301" i="1" s="1"/>
  <c r="T4302" i="1"/>
  <c r="V4302" i="1" s="1"/>
  <c r="T4303" i="1"/>
  <c r="V4303" i="1" s="1"/>
  <c r="T4304" i="1"/>
  <c r="V4304" i="1" s="1"/>
  <c r="T4305" i="1"/>
  <c r="V4305" i="1" s="1"/>
  <c r="T4306" i="1"/>
  <c r="V4306" i="1" s="1"/>
  <c r="T4307" i="1"/>
  <c r="V4307" i="1" s="1"/>
  <c r="T4308" i="1"/>
  <c r="V4308" i="1" s="1"/>
  <c r="T4309" i="1"/>
  <c r="V4309" i="1" s="1"/>
  <c r="T4310" i="1"/>
  <c r="V4310" i="1" s="1"/>
  <c r="T4311" i="1"/>
  <c r="V4311" i="1" s="1"/>
  <c r="T4312" i="1"/>
  <c r="V4312" i="1" s="1"/>
  <c r="T4313" i="1"/>
  <c r="V4313" i="1" s="1"/>
  <c r="T4314" i="1"/>
  <c r="V4314" i="1" s="1"/>
  <c r="T4315" i="1"/>
  <c r="V4315" i="1" s="1"/>
  <c r="T4316" i="1"/>
  <c r="V4316" i="1" s="1"/>
  <c r="T4317" i="1"/>
  <c r="V4317" i="1" s="1"/>
  <c r="T4318" i="1"/>
  <c r="V4318" i="1" s="1"/>
  <c r="T4319" i="1"/>
  <c r="V4319" i="1" s="1"/>
  <c r="T4320" i="1"/>
  <c r="V4320" i="1" s="1"/>
  <c r="T4321" i="1"/>
  <c r="V4321" i="1" s="1"/>
  <c r="T4322" i="1"/>
  <c r="V4322" i="1" s="1"/>
  <c r="T4323" i="1"/>
  <c r="V4323" i="1" s="1"/>
  <c r="T4324" i="1"/>
  <c r="V4324" i="1" s="1"/>
  <c r="T4325" i="1"/>
  <c r="V4325" i="1" s="1"/>
  <c r="T4326" i="1"/>
  <c r="V4326" i="1" s="1"/>
  <c r="T4327" i="1"/>
  <c r="V4327" i="1" s="1"/>
  <c r="T4328" i="1"/>
  <c r="V4328" i="1" s="1"/>
  <c r="T4329" i="1"/>
  <c r="V4329" i="1" s="1"/>
  <c r="T4330" i="1"/>
  <c r="V4330" i="1" s="1"/>
  <c r="T4331" i="1"/>
  <c r="V4331" i="1" s="1"/>
  <c r="T4332" i="1"/>
  <c r="V4332" i="1" s="1"/>
  <c r="T4333" i="1"/>
  <c r="V4333" i="1" s="1"/>
  <c r="T4334" i="1"/>
  <c r="V4334" i="1" s="1"/>
  <c r="T4335" i="1"/>
  <c r="V4335" i="1" s="1"/>
  <c r="T4336" i="1"/>
  <c r="V4336" i="1" s="1"/>
  <c r="T4337" i="1"/>
  <c r="V4337" i="1" s="1"/>
  <c r="T4338" i="1"/>
  <c r="V4338" i="1" s="1"/>
  <c r="T4339" i="1"/>
  <c r="V4339" i="1" s="1"/>
  <c r="T4340" i="1"/>
  <c r="V4340" i="1" s="1"/>
  <c r="T4341" i="1"/>
  <c r="V4341" i="1" s="1"/>
  <c r="T4342" i="1"/>
  <c r="V4342" i="1" s="1"/>
  <c r="T4343" i="1"/>
  <c r="V4343" i="1" s="1"/>
  <c r="T4344" i="1"/>
  <c r="V4344" i="1" s="1"/>
  <c r="T4345" i="1"/>
  <c r="V4345" i="1" s="1"/>
  <c r="T4346" i="1"/>
  <c r="V4346" i="1" s="1"/>
  <c r="T4347" i="1"/>
  <c r="V4347" i="1" s="1"/>
  <c r="T4348" i="1"/>
  <c r="V4348" i="1" s="1"/>
  <c r="T4349" i="1"/>
  <c r="V4349" i="1" s="1"/>
  <c r="T4350" i="1"/>
  <c r="V4350" i="1" s="1"/>
  <c r="T4351" i="1"/>
  <c r="V4351" i="1" s="1"/>
  <c r="T4352" i="1"/>
  <c r="V4352" i="1" s="1"/>
  <c r="T4353" i="1"/>
  <c r="V4353" i="1" s="1"/>
  <c r="T4354" i="1"/>
  <c r="V4354" i="1" s="1"/>
  <c r="T4355" i="1"/>
  <c r="V4355" i="1" s="1"/>
  <c r="T4356" i="1"/>
  <c r="V4356" i="1" s="1"/>
  <c r="T4357" i="1"/>
  <c r="V4357" i="1" s="1"/>
  <c r="T4358" i="1"/>
  <c r="V4358" i="1" s="1"/>
  <c r="T4359" i="1"/>
  <c r="V4359" i="1" s="1"/>
  <c r="T4360" i="1"/>
  <c r="V4360" i="1" s="1"/>
  <c r="T4361" i="1"/>
  <c r="V4361" i="1" s="1"/>
  <c r="T4362" i="1"/>
  <c r="V4362" i="1" s="1"/>
  <c r="T4363" i="1"/>
  <c r="V4363" i="1" s="1"/>
  <c r="T4364" i="1"/>
  <c r="V4364" i="1" s="1"/>
  <c r="T4365" i="1"/>
  <c r="V4365" i="1" s="1"/>
  <c r="T4366" i="1"/>
  <c r="V4366" i="1" s="1"/>
  <c r="T4367" i="1"/>
  <c r="V4367" i="1" s="1"/>
  <c r="T4368" i="1"/>
  <c r="V4368" i="1" s="1"/>
  <c r="T4369" i="1"/>
  <c r="V4369" i="1" s="1"/>
  <c r="T4370" i="1"/>
  <c r="V4370" i="1" s="1"/>
  <c r="T4371" i="1"/>
  <c r="V4371" i="1" s="1"/>
  <c r="T4372" i="1"/>
  <c r="V4372" i="1" s="1"/>
  <c r="T4373" i="1"/>
  <c r="V4373" i="1" s="1"/>
  <c r="T4374" i="1"/>
  <c r="V4374" i="1" s="1"/>
  <c r="T4375" i="1"/>
  <c r="V4375" i="1" s="1"/>
  <c r="T4376" i="1"/>
  <c r="V4376" i="1" s="1"/>
  <c r="T4377" i="1"/>
  <c r="V4377" i="1" s="1"/>
  <c r="T4378" i="1"/>
  <c r="V4378" i="1" s="1"/>
  <c r="T4379" i="1"/>
  <c r="V4379" i="1" s="1"/>
  <c r="T4380" i="1"/>
  <c r="V4380" i="1" s="1"/>
  <c r="T4381" i="1"/>
  <c r="V4381" i="1" s="1"/>
  <c r="T4382" i="1"/>
  <c r="V4382" i="1" s="1"/>
  <c r="T4383" i="1"/>
  <c r="V4383" i="1" s="1"/>
  <c r="T4384" i="1"/>
  <c r="V4384" i="1" s="1"/>
  <c r="T4385" i="1"/>
  <c r="V4385" i="1" s="1"/>
  <c r="T4386" i="1"/>
  <c r="V4386" i="1" s="1"/>
  <c r="T4387" i="1"/>
  <c r="V4387" i="1" s="1"/>
  <c r="T4388" i="1"/>
  <c r="V4388" i="1" s="1"/>
  <c r="T4389" i="1"/>
  <c r="V4389" i="1" s="1"/>
  <c r="T4390" i="1"/>
  <c r="V4390" i="1" s="1"/>
  <c r="T4391" i="1"/>
  <c r="V4391" i="1" s="1"/>
  <c r="T4392" i="1"/>
  <c r="V4392" i="1" s="1"/>
  <c r="T4393" i="1"/>
  <c r="V4393" i="1" s="1"/>
  <c r="T4394" i="1"/>
  <c r="V4394" i="1" s="1"/>
  <c r="T4395" i="1"/>
  <c r="V4395" i="1" s="1"/>
  <c r="T4396" i="1"/>
  <c r="V4396" i="1" s="1"/>
  <c r="T4397" i="1"/>
  <c r="V4397" i="1" s="1"/>
  <c r="T4398" i="1"/>
  <c r="V4398" i="1" s="1"/>
  <c r="T4399" i="1"/>
  <c r="V4399" i="1" s="1"/>
  <c r="T4400" i="1"/>
  <c r="V4400" i="1" s="1"/>
  <c r="T4401" i="1"/>
  <c r="V4401" i="1" s="1"/>
  <c r="T4402" i="1"/>
  <c r="V4402" i="1" s="1"/>
  <c r="T4403" i="1"/>
  <c r="V4403" i="1" s="1"/>
  <c r="T4404" i="1"/>
  <c r="V4404" i="1" s="1"/>
  <c r="T4405" i="1"/>
  <c r="V4405" i="1" s="1"/>
  <c r="T4406" i="1"/>
  <c r="V4406" i="1" s="1"/>
  <c r="T4407" i="1"/>
  <c r="V4407" i="1" s="1"/>
  <c r="T4408" i="1"/>
  <c r="V4408" i="1" s="1"/>
  <c r="T4409" i="1"/>
  <c r="V4409" i="1" s="1"/>
  <c r="T4410" i="1"/>
  <c r="V4410" i="1" s="1"/>
  <c r="T4411" i="1"/>
  <c r="V4411" i="1" s="1"/>
  <c r="T4412" i="1"/>
  <c r="V4412" i="1" s="1"/>
  <c r="T4413" i="1"/>
  <c r="V4413" i="1" s="1"/>
  <c r="T4414" i="1"/>
  <c r="V4414" i="1" s="1"/>
  <c r="T4415" i="1"/>
  <c r="V4415" i="1" s="1"/>
  <c r="T4416" i="1"/>
  <c r="V4416" i="1" s="1"/>
  <c r="T4417" i="1"/>
  <c r="V4417" i="1" s="1"/>
  <c r="T4418" i="1"/>
  <c r="V4418" i="1" s="1"/>
  <c r="T4419" i="1"/>
  <c r="V4419" i="1" s="1"/>
  <c r="T4420" i="1"/>
  <c r="V4420" i="1" s="1"/>
  <c r="T4421" i="1"/>
  <c r="V4421" i="1" s="1"/>
  <c r="T4422" i="1"/>
  <c r="V4422" i="1" s="1"/>
  <c r="T4423" i="1"/>
  <c r="V4423" i="1" s="1"/>
  <c r="T4424" i="1"/>
  <c r="V4424" i="1" s="1"/>
  <c r="T4425" i="1"/>
  <c r="V4425" i="1" s="1"/>
  <c r="T4426" i="1"/>
  <c r="V4426" i="1" s="1"/>
  <c r="T4427" i="1"/>
  <c r="V4427" i="1" s="1"/>
  <c r="T4428" i="1"/>
  <c r="V4428" i="1" s="1"/>
  <c r="T4429" i="1"/>
  <c r="V4429" i="1" s="1"/>
  <c r="T4430" i="1"/>
  <c r="V4430" i="1" s="1"/>
  <c r="T4431" i="1"/>
  <c r="V4431" i="1" s="1"/>
  <c r="T4432" i="1"/>
  <c r="V4432" i="1" s="1"/>
  <c r="T4433" i="1"/>
  <c r="V4433" i="1" s="1"/>
  <c r="T4434" i="1"/>
  <c r="V4434" i="1" s="1"/>
  <c r="T4435" i="1"/>
  <c r="V4435" i="1" s="1"/>
  <c r="T4436" i="1"/>
  <c r="V4436" i="1" s="1"/>
  <c r="T4437" i="1"/>
  <c r="V4437" i="1" s="1"/>
  <c r="T4438" i="1"/>
  <c r="V4438" i="1" s="1"/>
  <c r="T4439" i="1"/>
  <c r="V4439" i="1" s="1"/>
  <c r="T4440" i="1"/>
  <c r="V4440" i="1" s="1"/>
  <c r="T4441" i="1"/>
  <c r="V4441" i="1" s="1"/>
  <c r="T4442" i="1"/>
  <c r="V4442" i="1" s="1"/>
  <c r="T4443" i="1"/>
  <c r="V4443" i="1" s="1"/>
  <c r="T4444" i="1"/>
  <c r="V4444" i="1" s="1"/>
  <c r="T4445" i="1"/>
  <c r="V4445" i="1" s="1"/>
  <c r="T4446" i="1"/>
  <c r="V4446" i="1" s="1"/>
  <c r="T4447" i="1"/>
  <c r="V4447" i="1" s="1"/>
  <c r="T4448" i="1"/>
  <c r="V4448" i="1" s="1"/>
  <c r="T4449" i="1"/>
  <c r="V4449" i="1" s="1"/>
  <c r="T4450" i="1"/>
  <c r="V4450" i="1" s="1"/>
  <c r="T4451" i="1"/>
  <c r="V4451" i="1" s="1"/>
  <c r="T4452" i="1"/>
  <c r="V4452" i="1" s="1"/>
  <c r="T4453" i="1"/>
  <c r="V4453" i="1" s="1"/>
  <c r="T4454" i="1"/>
  <c r="V4454" i="1" s="1"/>
  <c r="T4455" i="1"/>
  <c r="V4455" i="1" s="1"/>
  <c r="T4456" i="1"/>
  <c r="V4456" i="1" s="1"/>
  <c r="T4457" i="1"/>
  <c r="V4457" i="1" s="1"/>
  <c r="T4458" i="1"/>
  <c r="V4458" i="1" s="1"/>
  <c r="T4459" i="1"/>
  <c r="V4459" i="1" s="1"/>
  <c r="T4460" i="1"/>
  <c r="V4460" i="1" s="1"/>
  <c r="T4461" i="1"/>
  <c r="V4461" i="1" s="1"/>
  <c r="T4462" i="1"/>
  <c r="V4462" i="1" s="1"/>
  <c r="T4463" i="1"/>
  <c r="V4463" i="1" s="1"/>
  <c r="T4464" i="1"/>
  <c r="V4464" i="1" s="1"/>
  <c r="T4465" i="1"/>
  <c r="V4465" i="1" s="1"/>
  <c r="T4466" i="1"/>
  <c r="V4466" i="1" s="1"/>
  <c r="T4467" i="1"/>
  <c r="V4467" i="1" s="1"/>
  <c r="T4468" i="1"/>
  <c r="V4468" i="1" s="1"/>
  <c r="T4469" i="1"/>
  <c r="V4469" i="1" s="1"/>
  <c r="T4470" i="1"/>
  <c r="V4470" i="1" s="1"/>
  <c r="T4471" i="1"/>
  <c r="V4471" i="1" s="1"/>
  <c r="T4472" i="1"/>
  <c r="V4472" i="1" s="1"/>
  <c r="T4473" i="1"/>
  <c r="V4473" i="1" s="1"/>
  <c r="T4474" i="1"/>
  <c r="V4474" i="1" s="1"/>
  <c r="T4475" i="1"/>
  <c r="V4475" i="1" s="1"/>
  <c r="T4476" i="1"/>
  <c r="V4476" i="1" s="1"/>
  <c r="T4477" i="1"/>
  <c r="V4477" i="1" s="1"/>
  <c r="T4478" i="1"/>
  <c r="V4478" i="1" s="1"/>
  <c r="T4479" i="1"/>
  <c r="V4479" i="1" s="1"/>
  <c r="T4480" i="1"/>
  <c r="V4480" i="1" s="1"/>
  <c r="T4481" i="1"/>
  <c r="V4481" i="1" s="1"/>
  <c r="T4482" i="1"/>
  <c r="V4482" i="1" s="1"/>
  <c r="T4483" i="1"/>
  <c r="V4483" i="1" s="1"/>
  <c r="T4484" i="1"/>
  <c r="V4484" i="1" s="1"/>
  <c r="T4485" i="1"/>
  <c r="V4485" i="1" s="1"/>
  <c r="T4486" i="1"/>
  <c r="V4486" i="1" s="1"/>
  <c r="T4487" i="1"/>
  <c r="V4487" i="1" s="1"/>
  <c r="T4488" i="1"/>
  <c r="V4488" i="1" s="1"/>
  <c r="T4489" i="1"/>
  <c r="V4489" i="1" s="1"/>
  <c r="T4490" i="1"/>
  <c r="V4490" i="1" s="1"/>
  <c r="T4491" i="1"/>
  <c r="V4491" i="1" s="1"/>
  <c r="T4492" i="1"/>
  <c r="V4492" i="1" s="1"/>
  <c r="T4493" i="1"/>
  <c r="V4493" i="1" s="1"/>
  <c r="T4494" i="1"/>
  <c r="V4494" i="1" s="1"/>
  <c r="T4495" i="1"/>
  <c r="V4495" i="1" s="1"/>
  <c r="T4496" i="1"/>
  <c r="V4496" i="1" s="1"/>
  <c r="T4497" i="1"/>
  <c r="V4497" i="1" s="1"/>
  <c r="T4498" i="1"/>
  <c r="V4498" i="1" s="1"/>
  <c r="T4499" i="1"/>
  <c r="V4499" i="1" s="1"/>
  <c r="T4500" i="1"/>
  <c r="V4500" i="1" s="1"/>
  <c r="T4501" i="1"/>
  <c r="V4501" i="1" s="1"/>
  <c r="T4502" i="1"/>
  <c r="V4502" i="1" s="1"/>
  <c r="T4503" i="1"/>
  <c r="V4503" i="1" s="1"/>
  <c r="T4504" i="1"/>
  <c r="V4504" i="1" s="1"/>
  <c r="T4505" i="1"/>
  <c r="V4505" i="1" s="1"/>
  <c r="T4506" i="1"/>
  <c r="V4506" i="1" s="1"/>
  <c r="T4507" i="1"/>
  <c r="V4507" i="1" s="1"/>
  <c r="T4508" i="1"/>
  <c r="V4508" i="1" s="1"/>
  <c r="T4509" i="1"/>
  <c r="V4509" i="1" s="1"/>
  <c r="T4510" i="1"/>
  <c r="V4510" i="1" s="1"/>
  <c r="T4511" i="1"/>
  <c r="V4511" i="1" s="1"/>
  <c r="T4512" i="1"/>
  <c r="V4512" i="1" s="1"/>
  <c r="T4513" i="1"/>
  <c r="V4513" i="1" s="1"/>
  <c r="T4514" i="1"/>
  <c r="V4514" i="1" s="1"/>
  <c r="T4515" i="1"/>
  <c r="V4515" i="1" s="1"/>
  <c r="T4516" i="1"/>
  <c r="V4516" i="1" s="1"/>
  <c r="T4517" i="1"/>
  <c r="V4517" i="1" s="1"/>
  <c r="T4518" i="1"/>
  <c r="V4518" i="1" s="1"/>
  <c r="T4519" i="1"/>
  <c r="V4519" i="1" s="1"/>
  <c r="T4520" i="1"/>
  <c r="V4520" i="1" s="1"/>
  <c r="T4521" i="1"/>
  <c r="V4521" i="1" s="1"/>
  <c r="T4522" i="1"/>
  <c r="V4522" i="1" s="1"/>
  <c r="T4523" i="1"/>
  <c r="V4523" i="1" s="1"/>
  <c r="T4524" i="1"/>
  <c r="V4524" i="1" s="1"/>
  <c r="T4525" i="1"/>
  <c r="V4525" i="1" s="1"/>
  <c r="T4526" i="1"/>
  <c r="V4526" i="1" s="1"/>
  <c r="T4527" i="1"/>
  <c r="V4527" i="1" s="1"/>
  <c r="T4528" i="1"/>
  <c r="V4528" i="1" s="1"/>
  <c r="T4529" i="1"/>
  <c r="V4529" i="1" s="1"/>
  <c r="T4530" i="1"/>
  <c r="V4530" i="1" s="1"/>
  <c r="T4531" i="1"/>
  <c r="V4531" i="1" s="1"/>
  <c r="T4532" i="1"/>
  <c r="V4532" i="1" s="1"/>
  <c r="T4533" i="1"/>
  <c r="V4533" i="1" s="1"/>
  <c r="T4534" i="1"/>
  <c r="V4534" i="1" s="1"/>
  <c r="T4535" i="1"/>
  <c r="V4535" i="1" s="1"/>
  <c r="T4536" i="1"/>
  <c r="V4536" i="1" s="1"/>
  <c r="T4537" i="1"/>
  <c r="V4537" i="1" s="1"/>
  <c r="T4538" i="1"/>
  <c r="V4538" i="1" s="1"/>
  <c r="T4539" i="1"/>
  <c r="V4539" i="1" s="1"/>
  <c r="T4540" i="1"/>
  <c r="V4540" i="1" s="1"/>
  <c r="T4541" i="1"/>
  <c r="V4541" i="1" s="1"/>
  <c r="T4542" i="1"/>
  <c r="V4542" i="1" s="1"/>
  <c r="T4543" i="1"/>
  <c r="V4543" i="1" s="1"/>
  <c r="T4544" i="1"/>
  <c r="V4544" i="1" s="1"/>
  <c r="T4545" i="1"/>
  <c r="V4545" i="1" s="1"/>
  <c r="T4546" i="1"/>
  <c r="V4546" i="1" s="1"/>
  <c r="T4547" i="1"/>
  <c r="V4547" i="1" s="1"/>
  <c r="T4548" i="1"/>
  <c r="V4548" i="1" s="1"/>
  <c r="T4549" i="1"/>
  <c r="V4549" i="1" s="1"/>
  <c r="T4550" i="1"/>
  <c r="V4550" i="1" s="1"/>
  <c r="T4551" i="1"/>
  <c r="V4551" i="1" s="1"/>
  <c r="T4552" i="1"/>
  <c r="V4552" i="1" s="1"/>
  <c r="T4553" i="1"/>
  <c r="V4553" i="1" s="1"/>
  <c r="T4554" i="1"/>
  <c r="V4554" i="1" s="1"/>
  <c r="T4555" i="1"/>
  <c r="V4555" i="1" s="1"/>
  <c r="T4556" i="1"/>
  <c r="V4556" i="1" s="1"/>
  <c r="T4557" i="1"/>
  <c r="V4557" i="1" s="1"/>
  <c r="T4558" i="1"/>
  <c r="V4558" i="1" s="1"/>
  <c r="T4559" i="1"/>
  <c r="V4559" i="1" s="1"/>
  <c r="T4560" i="1"/>
  <c r="V4560" i="1" s="1"/>
  <c r="T4561" i="1"/>
  <c r="V4561" i="1" s="1"/>
  <c r="T4562" i="1"/>
  <c r="V4562" i="1" s="1"/>
  <c r="T4563" i="1"/>
  <c r="V4563" i="1" s="1"/>
  <c r="T4564" i="1"/>
  <c r="V4564" i="1" s="1"/>
  <c r="T4565" i="1"/>
  <c r="V4565" i="1" s="1"/>
  <c r="T4566" i="1"/>
  <c r="V4566" i="1" s="1"/>
  <c r="T4567" i="1"/>
  <c r="V4567" i="1" s="1"/>
  <c r="T4568" i="1"/>
  <c r="V4568" i="1" s="1"/>
  <c r="T4569" i="1"/>
  <c r="V4569" i="1" s="1"/>
  <c r="T4570" i="1"/>
  <c r="V4570" i="1" s="1"/>
  <c r="T4571" i="1"/>
  <c r="V4571" i="1" s="1"/>
  <c r="T4572" i="1"/>
  <c r="V4572" i="1" s="1"/>
  <c r="T4573" i="1"/>
  <c r="V4573" i="1" s="1"/>
  <c r="T4574" i="1"/>
  <c r="V4574" i="1" s="1"/>
  <c r="T4575" i="1"/>
  <c r="V4575" i="1" s="1"/>
  <c r="T4576" i="1"/>
  <c r="V4576" i="1" s="1"/>
  <c r="T4577" i="1"/>
  <c r="V4577" i="1" s="1"/>
  <c r="T4578" i="1"/>
  <c r="V4578" i="1" s="1"/>
  <c r="T4579" i="1"/>
  <c r="V4579" i="1" s="1"/>
  <c r="T4580" i="1"/>
  <c r="V4580" i="1" s="1"/>
  <c r="T4581" i="1"/>
  <c r="V4581" i="1" s="1"/>
  <c r="T4582" i="1"/>
  <c r="V4582" i="1" s="1"/>
  <c r="T4583" i="1"/>
  <c r="V4583" i="1" s="1"/>
  <c r="T4584" i="1"/>
  <c r="V4584" i="1" s="1"/>
  <c r="T4585" i="1"/>
  <c r="V4585" i="1" s="1"/>
  <c r="T4586" i="1"/>
  <c r="V4586" i="1" s="1"/>
  <c r="T4587" i="1"/>
  <c r="V4587" i="1" s="1"/>
  <c r="T4588" i="1"/>
  <c r="V4588" i="1" s="1"/>
  <c r="T4589" i="1"/>
  <c r="V4589" i="1" s="1"/>
  <c r="T4590" i="1"/>
  <c r="V4590" i="1" s="1"/>
  <c r="T4591" i="1"/>
  <c r="V4591" i="1" s="1"/>
  <c r="T4592" i="1"/>
  <c r="V4592" i="1" s="1"/>
  <c r="T4593" i="1"/>
  <c r="V4593" i="1" s="1"/>
  <c r="T4594" i="1"/>
  <c r="V4594" i="1" s="1"/>
  <c r="T4595" i="1"/>
  <c r="V4595" i="1" s="1"/>
  <c r="T4596" i="1"/>
  <c r="V4596" i="1" s="1"/>
  <c r="T4597" i="1"/>
  <c r="V4597" i="1" s="1"/>
  <c r="T4598" i="1"/>
  <c r="V4598" i="1" s="1"/>
  <c r="T4599" i="1"/>
  <c r="V4599" i="1" s="1"/>
  <c r="T4600" i="1"/>
  <c r="V4600" i="1" s="1"/>
  <c r="T4601" i="1"/>
  <c r="V4601" i="1" s="1"/>
  <c r="T4602" i="1"/>
  <c r="V4602" i="1" s="1"/>
  <c r="T4603" i="1"/>
  <c r="V4603" i="1" s="1"/>
  <c r="T4604" i="1"/>
  <c r="V4604" i="1" s="1"/>
  <c r="T4605" i="1"/>
  <c r="V4605" i="1" s="1"/>
  <c r="T4606" i="1"/>
  <c r="V4606" i="1" s="1"/>
  <c r="T4607" i="1"/>
  <c r="V4607" i="1" s="1"/>
  <c r="T4608" i="1"/>
  <c r="V4608" i="1" s="1"/>
  <c r="T4609" i="1"/>
  <c r="V4609" i="1" s="1"/>
  <c r="T4610" i="1"/>
  <c r="V4610" i="1" s="1"/>
  <c r="T4611" i="1"/>
  <c r="V4611" i="1" s="1"/>
  <c r="T4612" i="1"/>
  <c r="V4612" i="1" s="1"/>
  <c r="T4613" i="1"/>
  <c r="V4613" i="1" s="1"/>
  <c r="T4614" i="1"/>
  <c r="V4614" i="1" s="1"/>
  <c r="T4615" i="1"/>
  <c r="V4615" i="1" s="1"/>
  <c r="T4616" i="1"/>
  <c r="V4616" i="1" s="1"/>
  <c r="T4617" i="1"/>
  <c r="V4617" i="1" s="1"/>
  <c r="T4618" i="1"/>
  <c r="V4618" i="1" s="1"/>
  <c r="T4619" i="1"/>
  <c r="V4619" i="1" s="1"/>
  <c r="T4620" i="1"/>
  <c r="V4620" i="1" s="1"/>
  <c r="T4621" i="1"/>
  <c r="V4621" i="1" s="1"/>
  <c r="T4622" i="1"/>
  <c r="V4622" i="1" s="1"/>
  <c r="T4623" i="1"/>
  <c r="V4623" i="1" s="1"/>
  <c r="T4624" i="1"/>
  <c r="V4624" i="1" s="1"/>
  <c r="T4625" i="1"/>
  <c r="V4625" i="1" s="1"/>
  <c r="T4626" i="1"/>
  <c r="V4626" i="1" s="1"/>
  <c r="T4627" i="1"/>
  <c r="V4627" i="1" s="1"/>
  <c r="T4628" i="1"/>
  <c r="V4628" i="1" s="1"/>
  <c r="T4629" i="1"/>
  <c r="V4629" i="1" s="1"/>
  <c r="T4630" i="1"/>
  <c r="V4630" i="1" s="1"/>
  <c r="T4631" i="1"/>
  <c r="V4631" i="1" s="1"/>
  <c r="T4632" i="1"/>
  <c r="V4632" i="1" s="1"/>
  <c r="T4633" i="1"/>
  <c r="V4633" i="1" s="1"/>
  <c r="T4634" i="1"/>
  <c r="V4634" i="1" s="1"/>
  <c r="T4635" i="1"/>
  <c r="V4635" i="1" s="1"/>
  <c r="T4636" i="1"/>
  <c r="V4636" i="1" s="1"/>
  <c r="T4637" i="1"/>
  <c r="V4637" i="1" s="1"/>
  <c r="T4638" i="1"/>
  <c r="V4638" i="1" s="1"/>
  <c r="T4639" i="1"/>
  <c r="V4639" i="1" s="1"/>
  <c r="T4640" i="1"/>
  <c r="V4640" i="1" s="1"/>
  <c r="T4641" i="1"/>
  <c r="V4641" i="1" s="1"/>
  <c r="T4642" i="1"/>
  <c r="V4642" i="1" s="1"/>
  <c r="T4643" i="1"/>
  <c r="V4643" i="1" s="1"/>
  <c r="T4644" i="1"/>
  <c r="V4644" i="1" s="1"/>
  <c r="T4645" i="1"/>
  <c r="V4645" i="1" s="1"/>
  <c r="T4646" i="1"/>
  <c r="V4646" i="1" s="1"/>
  <c r="T4647" i="1"/>
  <c r="V4647" i="1" s="1"/>
  <c r="T4648" i="1"/>
  <c r="V4648" i="1" s="1"/>
  <c r="T4649" i="1"/>
  <c r="V4649" i="1" s="1"/>
  <c r="T4650" i="1"/>
  <c r="V4650" i="1" s="1"/>
  <c r="T4651" i="1"/>
  <c r="V4651" i="1" s="1"/>
  <c r="T4652" i="1"/>
  <c r="V4652" i="1" s="1"/>
  <c r="T4653" i="1"/>
  <c r="V4653" i="1" s="1"/>
  <c r="T4654" i="1"/>
  <c r="V4654" i="1" s="1"/>
  <c r="T4655" i="1"/>
  <c r="V4655" i="1" s="1"/>
  <c r="T4656" i="1"/>
  <c r="V4656" i="1" s="1"/>
  <c r="T4657" i="1"/>
  <c r="V4657" i="1" s="1"/>
  <c r="T4658" i="1"/>
  <c r="V4658" i="1" s="1"/>
  <c r="T4659" i="1"/>
  <c r="V4659" i="1" s="1"/>
  <c r="T4660" i="1"/>
  <c r="V4660" i="1" s="1"/>
  <c r="T4661" i="1"/>
  <c r="V4661" i="1" s="1"/>
  <c r="T4662" i="1"/>
  <c r="V4662" i="1" s="1"/>
  <c r="T4663" i="1"/>
  <c r="V4663" i="1" s="1"/>
  <c r="T4664" i="1"/>
  <c r="V4664" i="1" s="1"/>
  <c r="T4665" i="1"/>
  <c r="V4665" i="1" s="1"/>
  <c r="T4666" i="1"/>
  <c r="V4666" i="1" s="1"/>
  <c r="T4667" i="1"/>
  <c r="V4667" i="1" s="1"/>
  <c r="T4668" i="1"/>
  <c r="V4668" i="1" s="1"/>
  <c r="T4669" i="1"/>
  <c r="V4669" i="1" s="1"/>
  <c r="T4670" i="1"/>
  <c r="V4670" i="1" s="1"/>
  <c r="T4671" i="1"/>
  <c r="V4671" i="1" s="1"/>
  <c r="T4672" i="1"/>
  <c r="V4672" i="1" s="1"/>
  <c r="T4673" i="1"/>
  <c r="V4673" i="1" s="1"/>
  <c r="T4674" i="1"/>
  <c r="V4674" i="1" s="1"/>
  <c r="T4675" i="1"/>
  <c r="V4675" i="1" s="1"/>
  <c r="T4676" i="1"/>
  <c r="V4676" i="1" s="1"/>
  <c r="T4677" i="1"/>
  <c r="V4677" i="1" s="1"/>
  <c r="T4678" i="1"/>
  <c r="V4678" i="1" s="1"/>
  <c r="T4679" i="1"/>
  <c r="V4679" i="1" s="1"/>
  <c r="T4680" i="1"/>
  <c r="V4680" i="1" s="1"/>
  <c r="T4681" i="1"/>
  <c r="V4681" i="1" s="1"/>
  <c r="T4682" i="1"/>
  <c r="V4682" i="1" s="1"/>
  <c r="T4683" i="1"/>
  <c r="V4683" i="1" s="1"/>
  <c r="T4684" i="1"/>
  <c r="V4684" i="1" s="1"/>
  <c r="T4685" i="1"/>
  <c r="V4685" i="1" s="1"/>
  <c r="T4686" i="1"/>
  <c r="V4686" i="1" s="1"/>
  <c r="T4687" i="1"/>
  <c r="V4687" i="1" s="1"/>
  <c r="T4688" i="1"/>
  <c r="V4688" i="1" s="1"/>
  <c r="T4689" i="1"/>
  <c r="V4689" i="1" s="1"/>
  <c r="T4690" i="1"/>
  <c r="V4690" i="1" s="1"/>
  <c r="T4691" i="1"/>
  <c r="V4691" i="1" s="1"/>
  <c r="T4692" i="1"/>
  <c r="V4692" i="1" s="1"/>
  <c r="T4693" i="1"/>
  <c r="V4693" i="1" s="1"/>
  <c r="T4694" i="1"/>
  <c r="V4694" i="1" s="1"/>
  <c r="T4695" i="1"/>
  <c r="V4695" i="1" s="1"/>
  <c r="T4696" i="1"/>
  <c r="V4696" i="1" s="1"/>
  <c r="T4697" i="1"/>
  <c r="V4697" i="1" s="1"/>
  <c r="T4698" i="1"/>
  <c r="V4698" i="1" s="1"/>
  <c r="T4699" i="1"/>
  <c r="V4699" i="1" s="1"/>
  <c r="T4700" i="1"/>
  <c r="V4700" i="1" s="1"/>
  <c r="T4701" i="1"/>
  <c r="V4701" i="1" s="1"/>
  <c r="T4702" i="1"/>
  <c r="V4702" i="1" s="1"/>
  <c r="T4703" i="1"/>
  <c r="V4703" i="1" s="1"/>
  <c r="T4704" i="1"/>
  <c r="V4704" i="1" s="1"/>
  <c r="T4705" i="1"/>
  <c r="V4705" i="1" s="1"/>
  <c r="T4706" i="1"/>
  <c r="V4706" i="1" s="1"/>
  <c r="T4707" i="1"/>
  <c r="V4707" i="1" s="1"/>
  <c r="T4708" i="1"/>
  <c r="V4708" i="1" s="1"/>
  <c r="T4709" i="1"/>
  <c r="V4709" i="1" s="1"/>
  <c r="T4710" i="1"/>
  <c r="V4710" i="1" s="1"/>
  <c r="T4711" i="1"/>
  <c r="V4711" i="1" s="1"/>
  <c r="T4712" i="1"/>
  <c r="V4712" i="1" s="1"/>
  <c r="T4713" i="1"/>
  <c r="V4713" i="1" s="1"/>
  <c r="T4714" i="1"/>
  <c r="V4714" i="1" s="1"/>
  <c r="T4715" i="1"/>
  <c r="V4715" i="1" s="1"/>
  <c r="T4716" i="1"/>
  <c r="V4716" i="1" s="1"/>
  <c r="T4717" i="1"/>
  <c r="V4717" i="1" s="1"/>
  <c r="T4718" i="1"/>
  <c r="V4718" i="1" s="1"/>
  <c r="T4719" i="1"/>
  <c r="V4719" i="1" s="1"/>
  <c r="T4720" i="1"/>
  <c r="V4720" i="1" s="1"/>
  <c r="T4721" i="1"/>
  <c r="V4721" i="1" s="1"/>
  <c r="T4722" i="1"/>
  <c r="V4722" i="1" s="1"/>
  <c r="T4723" i="1"/>
  <c r="V4723" i="1" s="1"/>
  <c r="T4724" i="1"/>
  <c r="V4724" i="1" s="1"/>
  <c r="T4725" i="1"/>
  <c r="V4725" i="1" s="1"/>
  <c r="T4726" i="1"/>
  <c r="V4726" i="1" s="1"/>
  <c r="T4727" i="1"/>
  <c r="V4727" i="1" s="1"/>
  <c r="T4728" i="1"/>
  <c r="V4728" i="1" s="1"/>
  <c r="T4729" i="1"/>
  <c r="V4729" i="1" s="1"/>
  <c r="T4730" i="1"/>
  <c r="V4730" i="1" s="1"/>
  <c r="T4731" i="1"/>
  <c r="V4731" i="1" s="1"/>
  <c r="T4732" i="1"/>
  <c r="V4732" i="1" s="1"/>
  <c r="T4733" i="1"/>
  <c r="V4733" i="1" s="1"/>
  <c r="T4734" i="1"/>
  <c r="V4734" i="1" s="1"/>
  <c r="T4735" i="1"/>
  <c r="V4735" i="1" s="1"/>
  <c r="T4736" i="1"/>
  <c r="V4736" i="1" s="1"/>
  <c r="T4737" i="1"/>
  <c r="V4737" i="1" s="1"/>
  <c r="T4738" i="1"/>
  <c r="V4738" i="1" s="1"/>
  <c r="T4739" i="1"/>
  <c r="V4739" i="1" s="1"/>
  <c r="T4740" i="1"/>
  <c r="V4740" i="1" s="1"/>
  <c r="T4741" i="1"/>
  <c r="V4741" i="1" s="1"/>
  <c r="T4742" i="1"/>
  <c r="V4742" i="1" s="1"/>
  <c r="T4743" i="1"/>
  <c r="V4743" i="1" s="1"/>
  <c r="T4744" i="1"/>
  <c r="V4744" i="1" s="1"/>
  <c r="T4745" i="1"/>
  <c r="V4745" i="1" s="1"/>
  <c r="T4746" i="1"/>
  <c r="V4746" i="1" s="1"/>
  <c r="T4747" i="1"/>
  <c r="V4747" i="1" s="1"/>
  <c r="T4748" i="1"/>
  <c r="V4748" i="1" s="1"/>
  <c r="T4749" i="1"/>
  <c r="V4749" i="1" s="1"/>
  <c r="T4750" i="1"/>
  <c r="V4750" i="1" s="1"/>
  <c r="T4751" i="1"/>
  <c r="V4751" i="1" s="1"/>
  <c r="T4752" i="1"/>
  <c r="V4752" i="1" s="1"/>
  <c r="T4753" i="1"/>
  <c r="V4753" i="1" s="1"/>
  <c r="T4754" i="1"/>
  <c r="V4754" i="1" s="1"/>
  <c r="T4755" i="1"/>
  <c r="V4755" i="1" s="1"/>
  <c r="T4756" i="1"/>
  <c r="V4756" i="1" s="1"/>
  <c r="T4757" i="1"/>
  <c r="V4757" i="1" s="1"/>
  <c r="T4758" i="1"/>
  <c r="V4758" i="1" s="1"/>
  <c r="T4759" i="1"/>
  <c r="V4759" i="1" s="1"/>
  <c r="T4760" i="1"/>
  <c r="V4760" i="1" s="1"/>
  <c r="T4761" i="1"/>
  <c r="V4761" i="1" s="1"/>
  <c r="T4762" i="1"/>
  <c r="V4762" i="1" s="1"/>
  <c r="T4763" i="1"/>
  <c r="V4763" i="1" s="1"/>
  <c r="T4764" i="1"/>
  <c r="V4764" i="1" s="1"/>
  <c r="T4765" i="1"/>
  <c r="V4765" i="1" s="1"/>
  <c r="T4766" i="1"/>
  <c r="V4766" i="1" s="1"/>
  <c r="T4767" i="1"/>
  <c r="V4767" i="1" s="1"/>
  <c r="T4768" i="1"/>
  <c r="V4768" i="1" s="1"/>
  <c r="T4769" i="1"/>
  <c r="V4769" i="1" s="1"/>
  <c r="T4770" i="1"/>
  <c r="V4770" i="1" s="1"/>
  <c r="T4771" i="1"/>
  <c r="V4771" i="1" s="1"/>
  <c r="T4772" i="1"/>
  <c r="V4772" i="1" s="1"/>
  <c r="T4773" i="1"/>
  <c r="V4773" i="1" s="1"/>
  <c r="T4774" i="1"/>
  <c r="V4774" i="1" s="1"/>
  <c r="T4775" i="1"/>
  <c r="V4775" i="1" s="1"/>
  <c r="T4776" i="1"/>
  <c r="V4776" i="1" s="1"/>
  <c r="T4777" i="1"/>
  <c r="V4777" i="1" s="1"/>
  <c r="T4778" i="1"/>
  <c r="V4778" i="1" s="1"/>
  <c r="T4779" i="1"/>
  <c r="V4779" i="1" s="1"/>
  <c r="T4780" i="1"/>
  <c r="V4780" i="1" s="1"/>
  <c r="T4781" i="1"/>
  <c r="V4781" i="1" s="1"/>
  <c r="T4782" i="1"/>
  <c r="V4782" i="1" s="1"/>
  <c r="T4783" i="1"/>
  <c r="V4783" i="1" s="1"/>
  <c r="T4784" i="1"/>
  <c r="V4784" i="1" s="1"/>
  <c r="T4785" i="1"/>
  <c r="V4785" i="1" s="1"/>
  <c r="T4786" i="1"/>
  <c r="V4786" i="1" s="1"/>
  <c r="T4787" i="1"/>
  <c r="V4787" i="1" s="1"/>
  <c r="T4788" i="1"/>
  <c r="V4788" i="1" s="1"/>
  <c r="T4789" i="1"/>
  <c r="V4789" i="1" s="1"/>
  <c r="T4790" i="1"/>
  <c r="V4790" i="1" s="1"/>
  <c r="T4791" i="1"/>
  <c r="V4791" i="1" s="1"/>
  <c r="T4792" i="1"/>
  <c r="V4792" i="1" s="1"/>
  <c r="T4793" i="1"/>
  <c r="V4793" i="1" s="1"/>
  <c r="T4794" i="1"/>
  <c r="V4794" i="1" s="1"/>
  <c r="T4795" i="1"/>
  <c r="V4795" i="1" s="1"/>
  <c r="T4796" i="1"/>
  <c r="V4796" i="1" s="1"/>
  <c r="T4797" i="1"/>
  <c r="V4797" i="1" s="1"/>
  <c r="T4798" i="1"/>
  <c r="V4798" i="1" s="1"/>
  <c r="T4799" i="1"/>
  <c r="V4799" i="1" s="1"/>
  <c r="T4800" i="1"/>
  <c r="V4800" i="1" s="1"/>
  <c r="T4801" i="1"/>
  <c r="V4801" i="1" s="1"/>
  <c r="T4802" i="1"/>
  <c r="V4802" i="1" s="1"/>
  <c r="T4803" i="1"/>
  <c r="V4803" i="1" s="1"/>
  <c r="T4804" i="1"/>
  <c r="V4804" i="1" s="1"/>
  <c r="T4805" i="1"/>
  <c r="V4805" i="1" s="1"/>
  <c r="T4806" i="1"/>
  <c r="V4806" i="1" s="1"/>
  <c r="T4807" i="1"/>
  <c r="V4807" i="1" s="1"/>
  <c r="T4808" i="1"/>
  <c r="V4808" i="1" s="1"/>
  <c r="T4809" i="1"/>
  <c r="V4809" i="1" s="1"/>
  <c r="T4810" i="1"/>
  <c r="V4810" i="1" s="1"/>
  <c r="T4811" i="1"/>
  <c r="V4811" i="1" s="1"/>
  <c r="T4812" i="1"/>
  <c r="V4812" i="1" s="1"/>
  <c r="T4813" i="1"/>
  <c r="V4813" i="1" s="1"/>
  <c r="T4814" i="1"/>
  <c r="V4814" i="1" s="1"/>
  <c r="T4815" i="1"/>
  <c r="V4815" i="1" s="1"/>
  <c r="T4816" i="1"/>
  <c r="V4816" i="1" s="1"/>
  <c r="T4817" i="1"/>
  <c r="V4817" i="1" s="1"/>
  <c r="T4818" i="1"/>
  <c r="V4818" i="1" s="1"/>
  <c r="T4819" i="1"/>
  <c r="V4819" i="1" s="1"/>
  <c r="T4820" i="1"/>
  <c r="V4820" i="1" s="1"/>
  <c r="T4821" i="1"/>
  <c r="V4821" i="1" s="1"/>
  <c r="T4822" i="1"/>
  <c r="V4822" i="1" s="1"/>
  <c r="T4823" i="1"/>
  <c r="V4823" i="1" s="1"/>
  <c r="T4824" i="1"/>
  <c r="V4824" i="1" s="1"/>
  <c r="T4825" i="1"/>
  <c r="V4825" i="1" s="1"/>
  <c r="T4826" i="1"/>
  <c r="V4826" i="1" s="1"/>
  <c r="T4827" i="1"/>
  <c r="V4827" i="1" s="1"/>
  <c r="T4828" i="1"/>
  <c r="V4828" i="1" s="1"/>
  <c r="T4829" i="1"/>
  <c r="V4829" i="1" s="1"/>
  <c r="T4830" i="1"/>
  <c r="V4830" i="1" s="1"/>
  <c r="T4831" i="1"/>
  <c r="V4831" i="1" s="1"/>
  <c r="T4832" i="1"/>
  <c r="V4832" i="1" s="1"/>
  <c r="T4833" i="1"/>
  <c r="V4833" i="1" s="1"/>
  <c r="T4834" i="1"/>
  <c r="V4834" i="1" s="1"/>
  <c r="T4835" i="1"/>
  <c r="V4835" i="1" s="1"/>
  <c r="T4836" i="1"/>
  <c r="V4836" i="1" s="1"/>
  <c r="T4837" i="1"/>
  <c r="V4837" i="1" s="1"/>
  <c r="T4838" i="1"/>
  <c r="V4838" i="1" s="1"/>
  <c r="T4839" i="1"/>
  <c r="V4839" i="1" s="1"/>
  <c r="T4840" i="1"/>
  <c r="V4840" i="1" s="1"/>
  <c r="T4841" i="1"/>
  <c r="V4841" i="1" s="1"/>
  <c r="T4842" i="1"/>
  <c r="V4842" i="1" s="1"/>
  <c r="T4843" i="1"/>
  <c r="V4843" i="1" s="1"/>
  <c r="T4844" i="1"/>
  <c r="V4844" i="1" s="1"/>
  <c r="T4845" i="1"/>
  <c r="V4845" i="1" s="1"/>
  <c r="T4846" i="1"/>
  <c r="V4846" i="1" s="1"/>
  <c r="T4847" i="1"/>
  <c r="V4847" i="1" s="1"/>
  <c r="T4848" i="1"/>
  <c r="V4848" i="1" s="1"/>
  <c r="T4849" i="1"/>
  <c r="V4849" i="1" s="1"/>
  <c r="T4850" i="1"/>
  <c r="V4850" i="1" s="1"/>
  <c r="T4851" i="1"/>
  <c r="V4851" i="1" s="1"/>
  <c r="T4852" i="1"/>
  <c r="V4852" i="1" s="1"/>
  <c r="T4853" i="1"/>
  <c r="V4853" i="1" s="1"/>
  <c r="T4854" i="1"/>
  <c r="V4854" i="1" s="1"/>
  <c r="T4855" i="1"/>
  <c r="V4855" i="1" s="1"/>
  <c r="T4856" i="1"/>
  <c r="V4856" i="1" s="1"/>
  <c r="T4857" i="1"/>
  <c r="V4857" i="1" s="1"/>
  <c r="T4858" i="1"/>
  <c r="V4858" i="1" s="1"/>
  <c r="T4859" i="1"/>
  <c r="V4859" i="1" s="1"/>
  <c r="T4860" i="1"/>
  <c r="V4860" i="1" s="1"/>
  <c r="T4861" i="1"/>
  <c r="V4861" i="1" s="1"/>
  <c r="T4862" i="1"/>
  <c r="V4862" i="1" s="1"/>
  <c r="T4863" i="1"/>
  <c r="V4863" i="1" s="1"/>
  <c r="T4864" i="1"/>
  <c r="V4864" i="1" s="1"/>
  <c r="T4865" i="1"/>
  <c r="V4865" i="1" s="1"/>
  <c r="T4866" i="1"/>
  <c r="V4866" i="1" s="1"/>
  <c r="T4867" i="1"/>
  <c r="V4867" i="1" s="1"/>
  <c r="T4868" i="1"/>
  <c r="V4868" i="1" s="1"/>
  <c r="T4869" i="1"/>
  <c r="V4869" i="1" s="1"/>
  <c r="T4870" i="1"/>
  <c r="V4870" i="1" s="1"/>
  <c r="T4871" i="1"/>
  <c r="V4871" i="1" s="1"/>
  <c r="T4872" i="1"/>
  <c r="V4872" i="1" s="1"/>
  <c r="T4873" i="1"/>
  <c r="V4873" i="1" s="1"/>
  <c r="T4874" i="1"/>
  <c r="V4874" i="1" s="1"/>
  <c r="T4875" i="1"/>
  <c r="V4875" i="1" s="1"/>
  <c r="T4876" i="1"/>
  <c r="V4876" i="1" s="1"/>
  <c r="T4877" i="1"/>
  <c r="V4877" i="1" s="1"/>
  <c r="T4878" i="1"/>
  <c r="V4878" i="1" s="1"/>
  <c r="T4879" i="1"/>
  <c r="V4879" i="1" s="1"/>
  <c r="T4880" i="1"/>
  <c r="V4880" i="1" s="1"/>
  <c r="T4881" i="1"/>
  <c r="V4881" i="1" s="1"/>
  <c r="T4882" i="1"/>
  <c r="V4882" i="1" s="1"/>
  <c r="T4883" i="1"/>
  <c r="V4883" i="1" s="1"/>
  <c r="T4884" i="1"/>
  <c r="V4884" i="1" s="1"/>
  <c r="T4885" i="1"/>
  <c r="V4885" i="1" s="1"/>
  <c r="T4886" i="1"/>
  <c r="V4886" i="1" s="1"/>
  <c r="T4887" i="1"/>
  <c r="V4887" i="1" s="1"/>
  <c r="T4888" i="1"/>
  <c r="V4888" i="1" s="1"/>
  <c r="T4889" i="1"/>
  <c r="V4889" i="1" s="1"/>
  <c r="T4890" i="1"/>
  <c r="V4890" i="1" s="1"/>
  <c r="T4891" i="1"/>
  <c r="V4891" i="1" s="1"/>
  <c r="T4892" i="1"/>
  <c r="V4892" i="1" s="1"/>
  <c r="T4893" i="1"/>
  <c r="V4893" i="1" s="1"/>
  <c r="T4894" i="1"/>
  <c r="V4894" i="1" s="1"/>
  <c r="T4895" i="1"/>
  <c r="V4895" i="1" s="1"/>
  <c r="T4896" i="1"/>
  <c r="V4896" i="1" s="1"/>
  <c r="T4897" i="1"/>
  <c r="V4897" i="1" s="1"/>
  <c r="T4898" i="1"/>
  <c r="V4898" i="1" s="1"/>
  <c r="T4899" i="1"/>
  <c r="V4899" i="1" s="1"/>
  <c r="T4900" i="1"/>
  <c r="V4900" i="1" s="1"/>
  <c r="T4901" i="1"/>
  <c r="V4901" i="1" s="1"/>
  <c r="T4902" i="1"/>
  <c r="V4902" i="1" s="1"/>
  <c r="T4903" i="1"/>
  <c r="V4903" i="1" s="1"/>
  <c r="T4904" i="1"/>
  <c r="V4904" i="1" s="1"/>
  <c r="T4905" i="1"/>
  <c r="V4905" i="1" s="1"/>
  <c r="T4906" i="1"/>
  <c r="V4906" i="1" s="1"/>
  <c r="T4907" i="1"/>
  <c r="V4907" i="1" s="1"/>
  <c r="T4908" i="1"/>
  <c r="V4908" i="1" s="1"/>
  <c r="T4909" i="1"/>
  <c r="V4909" i="1" s="1"/>
  <c r="T4910" i="1"/>
  <c r="V4910" i="1" s="1"/>
  <c r="T4911" i="1"/>
  <c r="V4911" i="1" s="1"/>
  <c r="T4912" i="1"/>
  <c r="V4912" i="1" s="1"/>
  <c r="T4913" i="1"/>
  <c r="V4913" i="1" s="1"/>
  <c r="T4914" i="1"/>
  <c r="V4914" i="1" s="1"/>
  <c r="T4915" i="1"/>
  <c r="V4915" i="1" s="1"/>
  <c r="T4916" i="1"/>
  <c r="V4916" i="1" s="1"/>
  <c r="T4917" i="1"/>
  <c r="V4917" i="1" s="1"/>
  <c r="T4918" i="1"/>
  <c r="V4918" i="1" s="1"/>
  <c r="T4919" i="1"/>
  <c r="V4919" i="1" s="1"/>
  <c r="T4920" i="1"/>
  <c r="V4920" i="1" s="1"/>
  <c r="T4921" i="1"/>
  <c r="V4921" i="1" s="1"/>
  <c r="T4922" i="1"/>
  <c r="V4922" i="1" s="1"/>
  <c r="T4923" i="1"/>
  <c r="V4923" i="1" s="1"/>
  <c r="T4924" i="1"/>
  <c r="V4924" i="1" s="1"/>
  <c r="T4925" i="1"/>
  <c r="V4925" i="1" s="1"/>
  <c r="T4926" i="1"/>
  <c r="V4926" i="1" s="1"/>
  <c r="T4927" i="1"/>
  <c r="V4927" i="1" s="1"/>
  <c r="T4928" i="1"/>
  <c r="V4928" i="1" s="1"/>
  <c r="T4929" i="1"/>
  <c r="V4929" i="1" s="1"/>
  <c r="T4930" i="1"/>
  <c r="V4930" i="1" s="1"/>
  <c r="T4931" i="1"/>
  <c r="V4931" i="1" s="1"/>
  <c r="T4932" i="1"/>
  <c r="V4932" i="1" s="1"/>
  <c r="T4933" i="1"/>
  <c r="V4933" i="1" s="1"/>
  <c r="T4934" i="1"/>
  <c r="V4934" i="1" s="1"/>
  <c r="T4935" i="1"/>
  <c r="V4935" i="1" s="1"/>
  <c r="T4936" i="1"/>
  <c r="V4936" i="1" s="1"/>
  <c r="T4937" i="1"/>
  <c r="V4937" i="1" s="1"/>
  <c r="T4938" i="1"/>
  <c r="V4938" i="1" s="1"/>
  <c r="T4939" i="1"/>
  <c r="V4939" i="1" s="1"/>
  <c r="T4940" i="1"/>
  <c r="V4940" i="1" s="1"/>
  <c r="T4941" i="1"/>
  <c r="V4941" i="1" s="1"/>
  <c r="T4942" i="1"/>
  <c r="V4942" i="1" s="1"/>
  <c r="T4943" i="1"/>
  <c r="V4943" i="1" s="1"/>
  <c r="T4944" i="1"/>
  <c r="V4944" i="1" s="1"/>
  <c r="T4945" i="1"/>
  <c r="V4945" i="1" s="1"/>
  <c r="T4946" i="1"/>
  <c r="V4946" i="1" s="1"/>
  <c r="T4947" i="1"/>
  <c r="V4947" i="1" s="1"/>
  <c r="T4948" i="1"/>
  <c r="V4948" i="1" s="1"/>
  <c r="T4949" i="1"/>
  <c r="V4949" i="1" s="1"/>
  <c r="T4950" i="1"/>
  <c r="V4950" i="1" s="1"/>
  <c r="T4951" i="1"/>
  <c r="V4951" i="1" s="1"/>
  <c r="T4952" i="1"/>
  <c r="V4952" i="1" s="1"/>
  <c r="T4953" i="1"/>
  <c r="V4953" i="1" s="1"/>
  <c r="T4954" i="1"/>
  <c r="V4954" i="1" s="1"/>
  <c r="T4955" i="1"/>
  <c r="V4955" i="1" s="1"/>
  <c r="T4956" i="1"/>
  <c r="V4956" i="1" s="1"/>
  <c r="T4957" i="1"/>
  <c r="V4957" i="1" s="1"/>
  <c r="T4958" i="1"/>
  <c r="V4958" i="1" s="1"/>
  <c r="T4959" i="1"/>
  <c r="V4959" i="1" s="1"/>
  <c r="T4960" i="1"/>
  <c r="V4960" i="1" s="1"/>
  <c r="T4961" i="1"/>
  <c r="V4961" i="1" s="1"/>
  <c r="T4962" i="1"/>
  <c r="V4962" i="1" s="1"/>
  <c r="T4963" i="1"/>
  <c r="V4963" i="1" s="1"/>
  <c r="T4964" i="1"/>
  <c r="V4964" i="1" s="1"/>
  <c r="T4965" i="1"/>
  <c r="V4965" i="1" s="1"/>
  <c r="T4966" i="1"/>
  <c r="V4966" i="1" s="1"/>
  <c r="T4967" i="1"/>
  <c r="V4967" i="1" s="1"/>
  <c r="T4968" i="1"/>
  <c r="V4968" i="1" s="1"/>
  <c r="T4969" i="1"/>
  <c r="V4969" i="1" s="1"/>
  <c r="T4970" i="1"/>
  <c r="V4970" i="1" s="1"/>
  <c r="T4971" i="1"/>
  <c r="V4971" i="1" s="1"/>
  <c r="T4972" i="1"/>
  <c r="V4972" i="1" s="1"/>
  <c r="T4973" i="1"/>
  <c r="V4973" i="1" s="1"/>
  <c r="T4974" i="1"/>
  <c r="V4974" i="1" s="1"/>
  <c r="T4975" i="1"/>
  <c r="V4975" i="1" s="1"/>
  <c r="T4976" i="1"/>
  <c r="V4976" i="1" s="1"/>
  <c r="T4977" i="1"/>
  <c r="V4977" i="1" s="1"/>
  <c r="T4978" i="1"/>
  <c r="V4978" i="1" s="1"/>
  <c r="T4979" i="1"/>
  <c r="V4979" i="1" s="1"/>
  <c r="T4980" i="1"/>
  <c r="V4980" i="1" s="1"/>
  <c r="T4981" i="1"/>
  <c r="V4981" i="1" s="1"/>
  <c r="T4982" i="1"/>
  <c r="V4982" i="1" s="1"/>
  <c r="T4983" i="1"/>
  <c r="V4983" i="1" s="1"/>
  <c r="T4984" i="1"/>
  <c r="V4984" i="1" s="1"/>
  <c r="T4985" i="1"/>
  <c r="V4985" i="1" s="1"/>
  <c r="T4986" i="1"/>
  <c r="V4986" i="1" s="1"/>
  <c r="T4987" i="1"/>
  <c r="V4987" i="1" s="1"/>
  <c r="T4988" i="1"/>
  <c r="V4988" i="1" s="1"/>
  <c r="T4989" i="1"/>
  <c r="V4989" i="1" s="1"/>
  <c r="T4990" i="1"/>
  <c r="V4990" i="1" s="1"/>
  <c r="T4991" i="1"/>
  <c r="V4991" i="1" s="1"/>
  <c r="T4992" i="1"/>
  <c r="V4992" i="1" s="1"/>
  <c r="T4993" i="1"/>
  <c r="V4993" i="1" s="1"/>
  <c r="T4994" i="1"/>
  <c r="V4994" i="1" s="1"/>
  <c r="T4995" i="1"/>
  <c r="V4995" i="1" s="1"/>
  <c r="T4996" i="1"/>
  <c r="V4996" i="1" s="1"/>
  <c r="T4997" i="1"/>
  <c r="V4997" i="1" s="1"/>
  <c r="T4998" i="1"/>
  <c r="V4998" i="1" s="1"/>
  <c r="T4999" i="1"/>
  <c r="V4999" i="1" s="1"/>
  <c r="T5000" i="1"/>
  <c r="V5000" i="1" s="1"/>
  <c r="T5001" i="1"/>
  <c r="V5001" i="1" s="1"/>
  <c r="T5002" i="1"/>
  <c r="V5002" i="1" s="1"/>
  <c r="T5003" i="1"/>
  <c r="V5003" i="1" s="1"/>
  <c r="T5004" i="1"/>
  <c r="V5004" i="1" s="1"/>
  <c r="T5005" i="1"/>
  <c r="V5005" i="1" s="1"/>
  <c r="T5006" i="1"/>
  <c r="V5006" i="1" s="1"/>
  <c r="T5007" i="1"/>
  <c r="V5007" i="1" s="1"/>
  <c r="T5008" i="1"/>
  <c r="V5008" i="1" s="1"/>
  <c r="T5009" i="1"/>
  <c r="V5009" i="1" s="1"/>
  <c r="T5010" i="1"/>
  <c r="V5010" i="1" s="1"/>
  <c r="T5011" i="1"/>
  <c r="V5011" i="1" s="1"/>
  <c r="T5012" i="1"/>
  <c r="V5012" i="1" s="1"/>
  <c r="T5013" i="1"/>
  <c r="V5013" i="1" s="1"/>
  <c r="T5014" i="1"/>
  <c r="V5014" i="1" s="1"/>
  <c r="T5015" i="1"/>
  <c r="V5015" i="1" s="1"/>
  <c r="T5016" i="1"/>
  <c r="V5016" i="1" s="1"/>
  <c r="T5017" i="1"/>
  <c r="V5017" i="1" s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U52" i="1"/>
  <c r="U55" i="1"/>
  <c r="U56" i="1"/>
  <c r="U57" i="1"/>
  <c r="U58" i="1"/>
  <c r="U59" i="1"/>
  <c r="U60" i="1"/>
  <c r="U63" i="1"/>
  <c r="U64" i="1"/>
  <c r="U65" i="1"/>
  <c r="U67" i="1"/>
  <c r="U68" i="1"/>
  <c r="U69" i="1"/>
  <c r="U70" i="1"/>
  <c r="U71" i="1"/>
  <c r="U72" i="1"/>
  <c r="U75" i="1"/>
  <c r="U76" i="1"/>
  <c r="U77" i="1"/>
  <c r="U79" i="1"/>
  <c r="U80" i="1"/>
  <c r="U81" i="1"/>
  <c r="U82" i="1"/>
  <c r="U83" i="1"/>
  <c r="U84" i="1"/>
  <c r="U87" i="1"/>
  <c r="U88" i="1"/>
  <c r="U89" i="1"/>
  <c r="U91" i="1"/>
  <c r="U92" i="1"/>
  <c r="U93" i="1"/>
  <c r="U94" i="1"/>
  <c r="U95" i="1"/>
  <c r="U96" i="1"/>
  <c r="U99" i="1"/>
  <c r="U100" i="1"/>
  <c r="U101" i="1"/>
  <c r="U103" i="1"/>
  <c r="U104" i="1"/>
  <c r="U105" i="1"/>
  <c r="U106" i="1"/>
  <c r="U107" i="1"/>
  <c r="U108" i="1"/>
  <c r="U111" i="1"/>
  <c r="U112" i="1"/>
  <c r="U113" i="1"/>
  <c r="U115" i="1"/>
  <c r="U116" i="1"/>
  <c r="U117" i="1"/>
  <c r="U118" i="1"/>
  <c r="U119" i="1"/>
  <c r="U120" i="1"/>
  <c r="U123" i="1"/>
  <c r="U124" i="1"/>
  <c r="U125" i="1"/>
  <c r="U127" i="1"/>
  <c r="U128" i="1"/>
  <c r="U129" i="1"/>
  <c r="U130" i="1"/>
  <c r="U131" i="1"/>
  <c r="U132" i="1"/>
  <c r="U135" i="1"/>
  <c r="U136" i="1"/>
  <c r="U137" i="1"/>
  <c r="U139" i="1"/>
  <c r="U140" i="1"/>
  <c r="U141" i="1"/>
  <c r="U142" i="1"/>
  <c r="U143" i="1"/>
  <c r="U144" i="1"/>
  <c r="U147" i="1"/>
  <c r="U148" i="1"/>
  <c r="U149" i="1"/>
  <c r="U151" i="1"/>
  <c r="U152" i="1"/>
  <c r="U153" i="1"/>
  <c r="U154" i="1"/>
  <c r="U155" i="1"/>
  <c r="U156" i="1"/>
  <c r="U159" i="1"/>
  <c r="U160" i="1"/>
  <c r="U161" i="1"/>
  <c r="U163" i="1"/>
  <c r="U164" i="1"/>
  <c r="U165" i="1"/>
  <c r="U166" i="1"/>
  <c r="U167" i="1"/>
  <c r="U168" i="1"/>
  <c r="U171" i="1"/>
  <c r="U172" i="1"/>
  <c r="U173" i="1"/>
  <c r="U175" i="1"/>
  <c r="U176" i="1"/>
  <c r="U177" i="1"/>
  <c r="U178" i="1"/>
  <c r="U179" i="1"/>
  <c r="U180" i="1"/>
  <c r="U183" i="1"/>
  <c r="U184" i="1"/>
  <c r="U185" i="1"/>
  <c r="U187" i="1"/>
  <c r="U188" i="1"/>
  <c r="U189" i="1"/>
  <c r="U190" i="1"/>
  <c r="U191" i="1"/>
  <c r="U192" i="1"/>
  <c r="U195" i="1"/>
  <c r="U196" i="1"/>
  <c r="U197" i="1"/>
  <c r="U199" i="1"/>
  <c r="U200" i="1"/>
  <c r="U201" i="1"/>
  <c r="U202" i="1"/>
  <c r="U203" i="1"/>
  <c r="U204" i="1"/>
  <c r="U207" i="1"/>
  <c r="U208" i="1"/>
  <c r="U209" i="1"/>
  <c r="U211" i="1"/>
  <c r="U212" i="1"/>
  <c r="U213" i="1"/>
  <c r="U214" i="1"/>
  <c r="U215" i="1"/>
  <c r="U216" i="1"/>
  <c r="U219" i="1"/>
  <c r="U220" i="1"/>
  <c r="U221" i="1"/>
  <c r="U223" i="1"/>
  <c r="U224" i="1"/>
  <c r="U225" i="1"/>
  <c r="U226" i="1"/>
  <c r="U227" i="1"/>
  <c r="U228" i="1"/>
  <c r="U231" i="1"/>
  <c r="U232" i="1"/>
  <c r="U233" i="1"/>
  <c r="U235" i="1"/>
  <c r="U236" i="1"/>
  <c r="U237" i="1"/>
  <c r="U238" i="1"/>
  <c r="U239" i="1"/>
  <c r="U240" i="1"/>
  <c r="U243" i="1"/>
  <c r="U244" i="1"/>
  <c r="U245" i="1"/>
  <c r="U247" i="1"/>
  <c r="U248" i="1"/>
  <c r="U249" i="1"/>
  <c r="U250" i="1"/>
  <c r="U251" i="1"/>
  <c r="U252" i="1"/>
  <c r="U255" i="1"/>
  <c r="U256" i="1"/>
  <c r="U257" i="1"/>
  <c r="U259" i="1"/>
  <c r="U260" i="1"/>
  <c r="U261" i="1"/>
  <c r="U262" i="1"/>
  <c r="U263" i="1"/>
  <c r="U264" i="1"/>
  <c r="U267" i="1"/>
  <c r="U268" i="1"/>
  <c r="U269" i="1"/>
  <c r="U271" i="1"/>
  <c r="U272" i="1"/>
  <c r="U273" i="1"/>
  <c r="U274" i="1"/>
  <c r="U275" i="1"/>
  <c r="U276" i="1"/>
  <c r="U279" i="1"/>
  <c r="U280" i="1"/>
  <c r="U281" i="1"/>
  <c r="U283" i="1"/>
  <c r="U284" i="1"/>
  <c r="U285" i="1"/>
  <c r="U286" i="1"/>
  <c r="U287" i="1"/>
  <c r="U288" i="1"/>
  <c r="U291" i="1"/>
  <c r="U292" i="1"/>
  <c r="U293" i="1"/>
  <c r="U295" i="1"/>
  <c r="U296" i="1"/>
  <c r="U297" i="1"/>
  <c r="U298" i="1"/>
  <c r="U299" i="1"/>
  <c r="U300" i="1"/>
  <c r="U303" i="1"/>
  <c r="U304" i="1"/>
  <c r="U305" i="1"/>
  <c r="U307" i="1"/>
  <c r="U308" i="1"/>
  <c r="U309" i="1"/>
  <c r="U310" i="1"/>
  <c r="U311" i="1"/>
  <c r="U312" i="1"/>
  <c r="U315" i="1"/>
  <c r="U316" i="1"/>
  <c r="U317" i="1"/>
  <c r="U319" i="1"/>
  <c r="U320" i="1"/>
  <c r="U321" i="1"/>
  <c r="U322" i="1"/>
  <c r="U323" i="1"/>
  <c r="U324" i="1"/>
  <c r="U327" i="1"/>
  <c r="U328" i="1"/>
  <c r="U329" i="1"/>
  <c r="U331" i="1"/>
  <c r="U332" i="1"/>
  <c r="U333" i="1"/>
  <c r="U334" i="1"/>
  <c r="U335" i="1"/>
  <c r="U336" i="1"/>
  <c r="U339" i="1"/>
  <c r="U340" i="1"/>
  <c r="U341" i="1"/>
  <c r="U343" i="1"/>
  <c r="U344" i="1"/>
  <c r="U345" i="1"/>
  <c r="U346" i="1"/>
  <c r="U347" i="1"/>
  <c r="U348" i="1"/>
  <c r="U351" i="1"/>
  <c r="U352" i="1"/>
  <c r="U353" i="1"/>
  <c r="U355" i="1"/>
  <c r="U356" i="1"/>
  <c r="U357" i="1"/>
  <c r="U358" i="1"/>
  <c r="U359" i="1"/>
  <c r="U360" i="1"/>
  <c r="U363" i="1"/>
  <c r="U364" i="1"/>
  <c r="U365" i="1"/>
  <c r="U367" i="1"/>
  <c r="U368" i="1"/>
  <c r="U369" i="1"/>
  <c r="U370" i="1"/>
  <c r="U371" i="1"/>
  <c r="U372" i="1"/>
  <c r="U375" i="1"/>
  <c r="U376" i="1"/>
  <c r="U377" i="1"/>
  <c r="U379" i="1"/>
  <c r="U380" i="1"/>
  <c r="U381" i="1"/>
  <c r="U382" i="1"/>
  <c r="U383" i="1"/>
  <c r="U384" i="1"/>
  <c r="U387" i="1"/>
  <c r="U388" i="1"/>
  <c r="U389" i="1"/>
  <c r="U391" i="1"/>
  <c r="U392" i="1"/>
  <c r="U393" i="1"/>
  <c r="U394" i="1"/>
  <c r="U395" i="1"/>
  <c r="U396" i="1"/>
  <c r="U399" i="1"/>
  <c r="U400" i="1"/>
  <c r="U401" i="1"/>
  <c r="U403" i="1"/>
  <c r="U404" i="1"/>
  <c r="U405" i="1"/>
  <c r="U406" i="1"/>
  <c r="U407" i="1"/>
  <c r="U408" i="1"/>
  <c r="U411" i="1"/>
  <c r="U412" i="1"/>
  <c r="U413" i="1"/>
  <c r="U415" i="1"/>
  <c r="U416" i="1"/>
  <c r="U417" i="1"/>
  <c r="U418" i="1"/>
  <c r="U419" i="1"/>
  <c r="U420" i="1"/>
  <c r="U423" i="1"/>
  <c r="U424" i="1"/>
  <c r="U425" i="1"/>
  <c r="U427" i="1"/>
  <c r="U428" i="1"/>
  <c r="U429" i="1"/>
  <c r="U430" i="1"/>
  <c r="U431" i="1"/>
  <c r="U432" i="1"/>
  <c r="U435" i="1"/>
  <c r="U436" i="1"/>
  <c r="U437" i="1"/>
  <c r="U439" i="1"/>
  <c r="U440" i="1"/>
  <c r="U441" i="1"/>
  <c r="U442" i="1"/>
  <c r="U443" i="1"/>
  <c r="U444" i="1"/>
  <c r="U447" i="1"/>
  <c r="U448" i="1"/>
  <c r="U449" i="1"/>
  <c r="U450" i="1"/>
  <c r="U451" i="1"/>
  <c r="U452" i="1"/>
  <c r="U453" i="1"/>
  <c r="U454" i="1"/>
  <c r="U455" i="1"/>
  <c r="U456" i="1"/>
  <c r="U459" i="1"/>
  <c r="U460" i="1"/>
  <c r="U461" i="1"/>
  <c r="U463" i="1"/>
  <c r="U464" i="1"/>
  <c r="U465" i="1"/>
  <c r="U466" i="1"/>
  <c r="U467" i="1"/>
  <c r="U468" i="1"/>
  <c r="U471" i="1"/>
  <c r="U472" i="1"/>
  <c r="U473" i="1"/>
  <c r="U475" i="1"/>
  <c r="U476" i="1"/>
  <c r="U477" i="1"/>
  <c r="U478" i="1"/>
  <c r="U479" i="1"/>
  <c r="U480" i="1"/>
  <c r="U483" i="1"/>
  <c r="U484" i="1"/>
  <c r="U485" i="1"/>
  <c r="U487" i="1"/>
  <c r="U488" i="1"/>
  <c r="U489" i="1"/>
  <c r="U490" i="1"/>
  <c r="U491" i="1"/>
  <c r="U492" i="1"/>
  <c r="U495" i="1"/>
  <c r="U496" i="1"/>
  <c r="U497" i="1"/>
  <c r="U499" i="1"/>
  <c r="U500" i="1"/>
  <c r="U501" i="1"/>
  <c r="U502" i="1"/>
  <c r="U503" i="1"/>
  <c r="U504" i="1"/>
  <c r="U507" i="1"/>
  <c r="U508" i="1"/>
  <c r="U509" i="1"/>
  <c r="U511" i="1"/>
  <c r="U512" i="1"/>
  <c r="U513" i="1"/>
  <c r="U514" i="1"/>
  <c r="U515" i="1"/>
  <c r="U516" i="1"/>
  <c r="U519" i="1"/>
  <c r="U520" i="1"/>
  <c r="U521" i="1"/>
  <c r="U522" i="1"/>
  <c r="U523" i="1"/>
  <c r="U524" i="1"/>
  <c r="U525" i="1"/>
  <c r="U526" i="1"/>
  <c r="U527" i="1"/>
  <c r="U528" i="1"/>
  <c r="U531" i="1"/>
  <c r="U532" i="1"/>
  <c r="U533" i="1"/>
  <c r="U535" i="1"/>
  <c r="U536" i="1"/>
  <c r="U537" i="1"/>
  <c r="U538" i="1"/>
  <c r="U539" i="1"/>
  <c r="U540" i="1"/>
  <c r="U543" i="1"/>
  <c r="U544" i="1"/>
  <c r="U545" i="1"/>
  <c r="U547" i="1"/>
  <c r="U548" i="1"/>
  <c r="U549" i="1"/>
  <c r="U550" i="1"/>
  <c r="U551" i="1"/>
  <c r="U552" i="1"/>
  <c r="U555" i="1"/>
  <c r="U556" i="1"/>
  <c r="U557" i="1"/>
  <c r="U559" i="1"/>
  <c r="U560" i="1"/>
  <c r="U561" i="1"/>
  <c r="U562" i="1"/>
  <c r="U563" i="1"/>
  <c r="U564" i="1"/>
  <c r="U567" i="1"/>
  <c r="U568" i="1"/>
  <c r="U569" i="1"/>
  <c r="U571" i="1"/>
  <c r="U572" i="1"/>
  <c r="U573" i="1"/>
  <c r="U574" i="1"/>
  <c r="U575" i="1"/>
  <c r="U576" i="1"/>
  <c r="U579" i="1"/>
  <c r="U580" i="1"/>
  <c r="U581" i="1"/>
  <c r="U583" i="1"/>
  <c r="U584" i="1"/>
  <c r="U585" i="1"/>
  <c r="U586" i="1"/>
  <c r="U587" i="1"/>
  <c r="U588" i="1"/>
  <c r="U591" i="1"/>
  <c r="U592" i="1"/>
  <c r="U593" i="1"/>
  <c r="U594" i="1"/>
  <c r="U595" i="1"/>
  <c r="U596" i="1"/>
  <c r="U597" i="1"/>
  <c r="U598" i="1"/>
  <c r="U599" i="1"/>
  <c r="U600" i="1"/>
  <c r="U603" i="1"/>
  <c r="U604" i="1"/>
  <c r="U605" i="1"/>
  <c r="U607" i="1"/>
  <c r="U608" i="1"/>
  <c r="U609" i="1"/>
  <c r="U610" i="1"/>
  <c r="U611" i="1"/>
  <c r="U612" i="1"/>
  <c r="U615" i="1"/>
  <c r="U616" i="1"/>
  <c r="U617" i="1"/>
  <c r="U619" i="1"/>
  <c r="U620" i="1"/>
  <c r="U621" i="1"/>
  <c r="U622" i="1"/>
  <c r="U623" i="1"/>
  <c r="U624" i="1"/>
  <c r="U627" i="1"/>
  <c r="U628" i="1"/>
  <c r="U629" i="1"/>
  <c r="U631" i="1"/>
  <c r="U632" i="1"/>
  <c r="U633" i="1"/>
  <c r="U634" i="1"/>
  <c r="U635" i="1"/>
  <c r="U636" i="1"/>
  <c r="U639" i="1"/>
  <c r="U640" i="1"/>
  <c r="U641" i="1"/>
  <c r="U643" i="1"/>
  <c r="U644" i="1"/>
  <c r="U645" i="1"/>
  <c r="U646" i="1"/>
  <c r="U647" i="1"/>
  <c r="U648" i="1"/>
  <c r="U651" i="1"/>
  <c r="U652" i="1"/>
  <c r="U653" i="1"/>
  <c r="U655" i="1"/>
  <c r="U656" i="1"/>
  <c r="U657" i="1"/>
  <c r="U658" i="1"/>
  <c r="U659" i="1"/>
  <c r="U660" i="1"/>
  <c r="U663" i="1"/>
  <c r="U664" i="1"/>
  <c r="U665" i="1"/>
  <c r="U667" i="1"/>
  <c r="U668" i="1"/>
  <c r="U669" i="1"/>
  <c r="U670" i="1"/>
  <c r="U671" i="1"/>
  <c r="U672" i="1"/>
  <c r="U675" i="1"/>
  <c r="U676" i="1"/>
  <c r="U677" i="1"/>
  <c r="U679" i="1"/>
  <c r="U680" i="1"/>
  <c r="U681" i="1"/>
  <c r="U682" i="1"/>
  <c r="U683" i="1"/>
  <c r="U684" i="1"/>
  <c r="U687" i="1"/>
  <c r="U688" i="1"/>
  <c r="U689" i="1"/>
  <c r="U691" i="1"/>
  <c r="U692" i="1"/>
  <c r="U693" i="1"/>
  <c r="U694" i="1"/>
  <c r="U695" i="1"/>
  <c r="U696" i="1"/>
  <c r="U699" i="1"/>
  <c r="U700" i="1"/>
  <c r="U701" i="1"/>
  <c r="U703" i="1"/>
  <c r="U704" i="1"/>
  <c r="U705" i="1"/>
  <c r="U706" i="1"/>
  <c r="U707" i="1"/>
  <c r="U708" i="1"/>
  <c r="U711" i="1"/>
  <c r="U712" i="1"/>
  <c r="U713" i="1"/>
  <c r="U715" i="1"/>
  <c r="U716" i="1"/>
  <c r="U717" i="1"/>
  <c r="U718" i="1"/>
  <c r="U719" i="1"/>
  <c r="U720" i="1"/>
  <c r="U723" i="1"/>
  <c r="U724" i="1"/>
  <c r="U725" i="1"/>
  <c r="U727" i="1"/>
  <c r="U728" i="1"/>
  <c r="U729" i="1"/>
  <c r="U730" i="1"/>
  <c r="U731" i="1"/>
  <c r="U732" i="1"/>
  <c r="U735" i="1"/>
  <c r="U736" i="1"/>
  <c r="U737" i="1"/>
  <c r="U738" i="1"/>
  <c r="U739" i="1"/>
  <c r="U740" i="1"/>
  <c r="U741" i="1"/>
  <c r="U742" i="1"/>
  <c r="U743" i="1"/>
  <c r="U744" i="1"/>
  <c r="U747" i="1"/>
  <c r="U748" i="1"/>
  <c r="U749" i="1"/>
  <c r="U751" i="1"/>
  <c r="U752" i="1"/>
  <c r="U753" i="1"/>
  <c r="U754" i="1"/>
  <c r="U755" i="1"/>
  <c r="U756" i="1"/>
  <c r="U759" i="1"/>
  <c r="U760" i="1"/>
  <c r="U761" i="1"/>
  <c r="U763" i="1"/>
  <c r="U764" i="1"/>
  <c r="U765" i="1"/>
  <c r="U766" i="1"/>
  <c r="U767" i="1"/>
  <c r="U768" i="1"/>
  <c r="U771" i="1"/>
  <c r="U772" i="1"/>
  <c r="U773" i="1"/>
  <c r="U775" i="1"/>
  <c r="U776" i="1"/>
  <c r="U777" i="1"/>
  <c r="U778" i="1"/>
  <c r="U779" i="1"/>
  <c r="U780" i="1"/>
  <c r="U783" i="1"/>
  <c r="U784" i="1"/>
  <c r="U785" i="1"/>
  <c r="U787" i="1"/>
  <c r="U788" i="1"/>
  <c r="U789" i="1"/>
  <c r="U790" i="1"/>
  <c r="U791" i="1"/>
  <c r="U792" i="1"/>
  <c r="U795" i="1"/>
  <c r="U796" i="1"/>
  <c r="U797" i="1"/>
  <c r="U799" i="1"/>
  <c r="U800" i="1"/>
  <c r="U801" i="1"/>
  <c r="U802" i="1"/>
  <c r="U803" i="1"/>
  <c r="U804" i="1"/>
  <c r="U807" i="1"/>
  <c r="U808" i="1"/>
  <c r="U809" i="1"/>
  <c r="U810" i="1"/>
  <c r="U811" i="1"/>
  <c r="U812" i="1"/>
  <c r="U813" i="1"/>
  <c r="U814" i="1"/>
  <c r="U815" i="1"/>
  <c r="U816" i="1"/>
  <c r="U819" i="1"/>
  <c r="U820" i="1"/>
  <c r="U821" i="1"/>
  <c r="U823" i="1"/>
  <c r="U824" i="1"/>
  <c r="U825" i="1"/>
  <c r="U826" i="1"/>
  <c r="U827" i="1"/>
  <c r="U828" i="1"/>
  <c r="U831" i="1"/>
  <c r="U832" i="1"/>
  <c r="U833" i="1"/>
  <c r="U835" i="1"/>
  <c r="U836" i="1"/>
  <c r="U837" i="1"/>
  <c r="U838" i="1"/>
  <c r="U839" i="1"/>
  <c r="U840" i="1"/>
  <c r="U843" i="1"/>
  <c r="U844" i="1"/>
  <c r="U845" i="1"/>
  <c r="U847" i="1"/>
  <c r="U848" i="1"/>
  <c r="U849" i="1"/>
  <c r="U850" i="1"/>
  <c r="U851" i="1"/>
  <c r="U852" i="1"/>
  <c r="U855" i="1"/>
  <c r="U856" i="1"/>
  <c r="U857" i="1"/>
  <c r="U859" i="1"/>
  <c r="U860" i="1"/>
  <c r="U861" i="1"/>
  <c r="U862" i="1"/>
  <c r="U863" i="1"/>
  <c r="U864" i="1"/>
  <c r="U867" i="1"/>
  <c r="U868" i="1"/>
  <c r="U869" i="1"/>
  <c r="U871" i="1"/>
  <c r="U872" i="1"/>
  <c r="U873" i="1"/>
  <c r="U874" i="1"/>
  <c r="U875" i="1"/>
  <c r="U876" i="1"/>
  <c r="U879" i="1"/>
  <c r="U880" i="1"/>
  <c r="U881" i="1"/>
  <c r="U882" i="1"/>
  <c r="U883" i="1"/>
  <c r="U884" i="1"/>
  <c r="U885" i="1"/>
  <c r="U886" i="1"/>
  <c r="U887" i="1"/>
  <c r="U888" i="1"/>
  <c r="U891" i="1"/>
  <c r="U892" i="1"/>
  <c r="U893" i="1"/>
  <c r="U895" i="1"/>
  <c r="U896" i="1"/>
  <c r="U897" i="1"/>
  <c r="U898" i="1"/>
  <c r="U899" i="1"/>
  <c r="U900" i="1"/>
  <c r="U903" i="1"/>
  <c r="U904" i="1"/>
  <c r="U905" i="1"/>
  <c r="U907" i="1"/>
  <c r="U908" i="1"/>
  <c r="U909" i="1"/>
  <c r="U910" i="1"/>
  <c r="U911" i="1"/>
  <c r="U912" i="1"/>
  <c r="U915" i="1"/>
  <c r="U916" i="1"/>
  <c r="U917" i="1"/>
  <c r="U919" i="1"/>
  <c r="U920" i="1"/>
  <c r="U921" i="1"/>
  <c r="U922" i="1"/>
  <c r="U923" i="1"/>
  <c r="U924" i="1"/>
  <c r="U927" i="1"/>
  <c r="U928" i="1"/>
  <c r="U929" i="1"/>
  <c r="U931" i="1"/>
  <c r="U932" i="1"/>
  <c r="U933" i="1"/>
  <c r="U934" i="1"/>
  <c r="U935" i="1"/>
  <c r="U936" i="1"/>
  <c r="U939" i="1"/>
  <c r="U940" i="1"/>
  <c r="U941" i="1"/>
  <c r="U943" i="1"/>
  <c r="U944" i="1"/>
  <c r="U945" i="1"/>
  <c r="U946" i="1"/>
  <c r="U947" i="1"/>
  <c r="U948" i="1"/>
  <c r="U951" i="1"/>
  <c r="U952" i="1"/>
  <c r="U953" i="1"/>
  <c r="U954" i="1"/>
  <c r="U955" i="1"/>
  <c r="U956" i="1"/>
  <c r="U957" i="1"/>
  <c r="U958" i="1"/>
  <c r="U959" i="1"/>
  <c r="U960" i="1"/>
  <c r="U963" i="1"/>
  <c r="U964" i="1"/>
  <c r="U965" i="1"/>
  <c r="U967" i="1"/>
  <c r="U968" i="1"/>
  <c r="U969" i="1"/>
  <c r="U970" i="1"/>
  <c r="U971" i="1"/>
  <c r="U972" i="1"/>
  <c r="U975" i="1"/>
  <c r="U976" i="1"/>
  <c r="U977" i="1"/>
  <c r="U979" i="1"/>
  <c r="U980" i="1"/>
  <c r="U981" i="1"/>
  <c r="U982" i="1"/>
  <c r="U983" i="1"/>
  <c r="U984" i="1"/>
  <c r="U987" i="1"/>
  <c r="U988" i="1"/>
  <c r="U989" i="1"/>
  <c r="U991" i="1"/>
  <c r="U992" i="1"/>
  <c r="U993" i="1"/>
  <c r="U994" i="1"/>
  <c r="U995" i="1"/>
  <c r="U996" i="1"/>
  <c r="U999" i="1"/>
  <c r="U1000" i="1"/>
  <c r="U1001" i="1"/>
  <c r="U1003" i="1"/>
  <c r="U1004" i="1"/>
  <c r="U1005" i="1"/>
  <c r="U1006" i="1"/>
  <c r="U1007" i="1"/>
  <c r="U1008" i="1"/>
  <c r="U1011" i="1"/>
  <c r="U1012" i="1"/>
  <c r="U1013" i="1"/>
  <c r="U1015" i="1"/>
  <c r="U1016" i="1"/>
  <c r="U1017" i="1"/>
  <c r="U1018" i="1"/>
  <c r="U1019" i="1"/>
  <c r="U1020" i="1"/>
  <c r="U1023" i="1"/>
  <c r="U1024" i="1"/>
  <c r="U1025" i="1"/>
  <c r="U1027" i="1"/>
  <c r="U1028" i="1"/>
  <c r="U1029" i="1"/>
  <c r="U1030" i="1"/>
  <c r="U1031" i="1"/>
  <c r="U1032" i="1"/>
  <c r="U1035" i="1"/>
  <c r="U1036" i="1"/>
  <c r="U1037" i="1"/>
  <c r="U1039" i="1"/>
  <c r="U1040" i="1"/>
  <c r="U1041" i="1"/>
  <c r="U1042" i="1"/>
  <c r="U1043" i="1"/>
  <c r="U1044" i="1"/>
  <c r="U1047" i="1"/>
  <c r="U1048" i="1"/>
  <c r="U1049" i="1"/>
  <c r="U1051" i="1"/>
  <c r="U1052" i="1"/>
  <c r="U1053" i="1"/>
  <c r="U1054" i="1"/>
  <c r="U1055" i="1"/>
  <c r="U1056" i="1"/>
  <c r="U1059" i="1"/>
  <c r="U1060" i="1"/>
  <c r="U1061" i="1"/>
  <c r="U1063" i="1"/>
  <c r="U1064" i="1"/>
  <c r="U1065" i="1"/>
  <c r="U1066" i="1"/>
  <c r="U1067" i="1"/>
  <c r="U1068" i="1"/>
  <c r="U1071" i="1"/>
  <c r="U1072" i="1"/>
  <c r="U1073" i="1"/>
  <c r="U1075" i="1"/>
  <c r="U1076" i="1"/>
  <c r="U1077" i="1"/>
  <c r="U1078" i="1"/>
  <c r="U1079" i="1"/>
  <c r="U1080" i="1"/>
  <c r="U1083" i="1"/>
  <c r="U1084" i="1"/>
  <c r="U1085" i="1"/>
  <c r="U1087" i="1"/>
  <c r="U1088" i="1"/>
  <c r="U1089" i="1"/>
  <c r="U1090" i="1"/>
  <c r="U1091" i="1"/>
  <c r="U1092" i="1"/>
  <c r="U1095" i="1"/>
  <c r="U1096" i="1"/>
  <c r="U1097" i="1"/>
  <c r="U1098" i="1"/>
  <c r="U1099" i="1"/>
  <c r="U1100" i="1"/>
  <c r="U1101" i="1"/>
  <c r="U1102" i="1"/>
  <c r="U1103" i="1"/>
  <c r="U1104" i="1"/>
  <c r="U1107" i="1"/>
  <c r="U1108" i="1"/>
  <c r="U1109" i="1"/>
  <c r="U1111" i="1"/>
  <c r="U1112" i="1"/>
  <c r="U1113" i="1"/>
  <c r="U1114" i="1"/>
  <c r="U1115" i="1"/>
  <c r="U1116" i="1"/>
  <c r="U1119" i="1"/>
  <c r="U1120" i="1"/>
  <c r="U1121" i="1"/>
  <c r="U1123" i="1"/>
  <c r="U1124" i="1"/>
  <c r="U1125" i="1"/>
  <c r="U1126" i="1"/>
  <c r="U1127" i="1"/>
  <c r="U1128" i="1"/>
  <c r="U1131" i="1"/>
  <c r="U1132" i="1"/>
  <c r="U1133" i="1"/>
  <c r="U1135" i="1"/>
  <c r="U1136" i="1"/>
  <c r="U1137" i="1"/>
  <c r="U1138" i="1"/>
  <c r="U1139" i="1"/>
  <c r="U1140" i="1"/>
  <c r="U1143" i="1"/>
  <c r="U1144" i="1"/>
  <c r="U1145" i="1"/>
  <c r="U1147" i="1"/>
  <c r="U1148" i="1"/>
  <c r="U1149" i="1"/>
  <c r="U1150" i="1"/>
  <c r="U1151" i="1"/>
  <c r="U1152" i="1"/>
  <c r="U1155" i="1"/>
  <c r="U1156" i="1"/>
  <c r="U1157" i="1"/>
  <c r="U1159" i="1"/>
  <c r="U1160" i="1"/>
  <c r="U1161" i="1"/>
  <c r="U1162" i="1"/>
  <c r="U1163" i="1"/>
  <c r="U1164" i="1"/>
  <c r="U1167" i="1"/>
  <c r="U1168" i="1"/>
  <c r="U1169" i="1"/>
  <c r="U1170" i="1"/>
  <c r="U1171" i="1"/>
  <c r="U1172" i="1"/>
  <c r="U1173" i="1"/>
  <c r="U1174" i="1"/>
  <c r="U1175" i="1"/>
  <c r="U1176" i="1"/>
  <c r="U1179" i="1"/>
  <c r="U1180" i="1"/>
  <c r="U1181" i="1"/>
  <c r="U1183" i="1"/>
  <c r="U1184" i="1"/>
  <c r="U1185" i="1"/>
  <c r="U1186" i="1"/>
  <c r="U1187" i="1"/>
  <c r="U1188" i="1"/>
  <c r="U1191" i="1"/>
  <c r="U1192" i="1"/>
  <c r="U1193" i="1"/>
  <c r="U1195" i="1"/>
  <c r="U1196" i="1"/>
  <c r="U1197" i="1"/>
  <c r="U1198" i="1"/>
  <c r="U1199" i="1"/>
  <c r="U1200" i="1"/>
  <c r="U1203" i="1"/>
  <c r="U1204" i="1"/>
  <c r="U1205" i="1"/>
  <c r="U1207" i="1"/>
  <c r="U1208" i="1"/>
  <c r="U1209" i="1"/>
  <c r="U1210" i="1"/>
  <c r="U1211" i="1"/>
  <c r="U1212" i="1"/>
  <c r="U1215" i="1"/>
  <c r="U1216" i="1"/>
  <c r="U1217" i="1"/>
  <c r="U1219" i="1"/>
  <c r="U1220" i="1"/>
  <c r="U1221" i="1"/>
  <c r="U1222" i="1"/>
  <c r="U1223" i="1"/>
  <c r="U1224" i="1"/>
  <c r="U1227" i="1"/>
  <c r="U1228" i="1"/>
  <c r="U1229" i="1"/>
  <c r="U1231" i="1"/>
  <c r="U1232" i="1"/>
  <c r="U1233" i="1"/>
  <c r="U1234" i="1"/>
  <c r="U1235" i="1"/>
  <c r="U1236" i="1"/>
  <c r="U1239" i="1"/>
  <c r="U1240" i="1"/>
  <c r="U1241" i="1"/>
  <c r="U1242" i="1"/>
  <c r="U1243" i="1"/>
  <c r="U1244" i="1"/>
  <c r="U1245" i="1"/>
  <c r="U1246" i="1"/>
  <c r="U1247" i="1"/>
  <c r="U1248" i="1"/>
  <c r="U1251" i="1"/>
  <c r="U1252" i="1"/>
  <c r="U1253" i="1"/>
  <c r="U1255" i="1"/>
  <c r="U1256" i="1"/>
  <c r="U1257" i="1"/>
  <c r="U1258" i="1"/>
  <c r="U1259" i="1"/>
  <c r="U1260" i="1"/>
  <c r="U1263" i="1"/>
  <c r="U1264" i="1"/>
  <c r="U1265" i="1"/>
  <c r="U1267" i="1"/>
  <c r="U1268" i="1"/>
  <c r="U1269" i="1"/>
  <c r="U1270" i="1"/>
  <c r="U1271" i="1"/>
  <c r="U1272" i="1"/>
  <c r="U1275" i="1"/>
  <c r="U1276" i="1"/>
  <c r="U1277" i="1"/>
  <c r="U1279" i="1"/>
  <c r="U1280" i="1"/>
  <c r="U1281" i="1"/>
  <c r="U1282" i="1"/>
  <c r="U1283" i="1"/>
  <c r="U1284" i="1"/>
  <c r="U1287" i="1"/>
  <c r="U1288" i="1"/>
  <c r="U1289" i="1"/>
  <c r="U1291" i="1"/>
  <c r="U1292" i="1"/>
  <c r="U1293" i="1"/>
  <c r="U1294" i="1"/>
  <c r="U1295" i="1"/>
  <c r="U1296" i="1"/>
  <c r="U1299" i="1"/>
  <c r="U1300" i="1"/>
  <c r="U1301" i="1"/>
  <c r="U1303" i="1"/>
  <c r="U1304" i="1"/>
  <c r="U1305" i="1"/>
  <c r="U1306" i="1"/>
  <c r="U1307" i="1"/>
  <c r="U1308" i="1"/>
  <c r="U1311" i="1"/>
  <c r="U1312" i="1"/>
  <c r="U1313" i="1"/>
  <c r="U1314" i="1"/>
  <c r="U1315" i="1"/>
  <c r="U1316" i="1"/>
  <c r="U1317" i="1"/>
  <c r="U1318" i="1"/>
  <c r="U1319" i="1"/>
  <c r="U1320" i="1"/>
  <c r="U1323" i="1"/>
  <c r="U1324" i="1"/>
  <c r="U1325" i="1"/>
  <c r="U1327" i="1"/>
  <c r="U1328" i="1"/>
  <c r="U1329" i="1"/>
  <c r="U1330" i="1"/>
  <c r="U1331" i="1"/>
  <c r="U1332" i="1"/>
  <c r="U1335" i="1"/>
  <c r="U1336" i="1"/>
  <c r="U1337" i="1"/>
  <c r="U1339" i="1"/>
  <c r="U1340" i="1"/>
  <c r="U1341" i="1"/>
  <c r="U1342" i="1"/>
  <c r="U1343" i="1"/>
  <c r="U1344" i="1"/>
  <c r="U1347" i="1"/>
  <c r="U1348" i="1"/>
  <c r="U1349" i="1"/>
  <c r="U1351" i="1"/>
  <c r="U1352" i="1"/>
  <c r="U1353" i="1"/>
  <c r="U1354" i="1"/>
  <c r="U1355" i="1"/>
  <c r="U1356" i="1"/>
  <c r="U1359" i="1"/>
  <c r="U1360" i="1"/>
  <c r="U1361" i="1"/>
  <c r="U1362" i="1"/>
  <c r="U1363" i="1"/>
  <c r="U1364" i="1"/>
  <c r="U1365" i="1"/>
  <c r="U1366" i="1"/>
  <c r="U1367" i="1"/>
  <c r="U1368" i="1"/>
  <c r="U1371" i="1"/>
  <c r="U1372" i="1"/>
  <c r="U1373" i="1"/>
  <c r="U1375" i="1"/>
  <c r="U1376" i="1"/>
  <c r="U1377" i="1"/>
  <c r="U1378" i="1"/>
  <c r="U1379" i="1"/>
  <c r="U1380" i="1"/>
  <c r="U1383" i="1"/>
  <c r="U1384" i="1"/>
  <c r="U1385" i="1"/>
  <c r="U1386" i="1"/>
  <c r="U1387" i="1"/>
  <c r="U1388" i="1"/>
  <c r="U1389" i="1"/>
  <c r="U1390" i="1"/>
  <c r="U1391" i="1"/>
  <c r="U1392" i="1"/>
  <c r="U1395" i="1"/>
  <c r="U1396" i="1"/>
  <c r="U1397" i="1"/>
  <c r="U1399" i="1"/>
  <c r="U1400" i="1"/>
  <c r="U1401" i="1"/>
  <c r="U1402" i="1"/>
  <c r="U1403" i="1"/>
  <c r="U1404" i="1"/>
  <c r="U1407" i="1"/>
  <c r="U1408" i="1"/>
  <c r="U1409" i="1"/>
  <c r="U1411" i="1"/>
  <c r="U1412" i="1"/>
  <c r="U1413" i="1"/>
  <c r="U1414" i="1"/>
  <c r="U1415" i="1"/>
  <c r="U1416" i="1"/>
  <c r="U1419" i="1"/>
  <c r="U1420" i="1"/>
  <c r="U1421" i="1"/>
  <c r="U1423" i="1"/>
  <c r="U1424" i="1"/>
  <c r="U1425" i="1"/>
  <c r="U1426" i="1"/>
  <c r="U1427" i="1"/>
  <c r="U1428" i="1"/>
  <c r="U1431" i="1"/>
  <c r="U1432" i="1"/>
  <c r="U1433" i="1"/>
  <c r="U1434" i="1"/>
  <c r="U1435" i="1"/>
  <c r="U1436" i="1"/>
  <c r="U1437" i="1"/>
  <c r="U1438" i="1"/>
  <c r="U1439" i="1"/>
  <c r="U1440" i="1"/>
  <c r="U1443" i="1"/>
  <c r="U1444" i="1"/>
  <c r="U1445" i="1"/>
  <c r="U1447" i="1"/>
  <c r="U1448" i="1"/>
  <c r="U1449" i="1"/>
  <c r="U1450" i="1"/>
  <c r="U1451" i="1"/>
  <c r="U1452" i="1"/>
  <c r="U1455" i="1"/>
  <c r="U1456" i="1"/>
  <c r="U1457" i="1"/>
  <c r="U1458" i="1"/>
  <c r="U1459" i="1"/>
  <c r="U1460" i="1"/>
  <c r="U1461" i="1"/>
  <c r="U1462" i="1"/>
  <c r="U1463" i="1"/>
  <c r="U1464" i="1"/>
  <c r="U1467" i="1"/>
  <c r="U1468" i="1"/>
  <c r="U1469" i="1"/>
  <c r="U1470" i="1"/>
  <c r="U1471" i="1"/>
  <c r="U1472" i="1"/>
  <c r="U1473" i="1"/>
  <c r="U1474" i="1"/>
  <c r="U1475" i="1"/>
  <c r="U1476" i="1"/>
  <c r="U1479" i="1"/>
  <c r="U1480" i="1"/>
  <c r="U1481" i="1"/>
  <c r="U1482" i="1"/>
  <c r="U1483" i="1"/>
  <c r="U1484" i="1"/>
  <c r="U1485" i="1"/>
  <c r="U1486" i="1"/>
  <c r="U1487" i="1"/>
  <c r="U1488" i="1"/>
  <c r="U1491" i="1"/>
  <c r="U1492" i="1"/>
  <c r="U1493" i="1"/>
  <c r="U1494" i="1"/>
  <c r="U1495" i="1"/>
  <c r="U1496" i="1"/>
  <c r="U1497" i="1"/>
  <c r="U1498" i="1"/>
  <c r="U1499" i="1"/>
  <c r="U1500" i="1"/>
  <c r="U1503" i="1"/>
  <c r="U1504" i="1"/>
  <c r="U1505" i="1"/>
  <c r="U1506" i="1"/>
  <c r="U1507" i="1"/>
  <c r="U1508" i="1"/>
  <c r="U1509" i="1"/>
  <c r="U1510" i="1"/>
  <c r="U1511" i="1"/>
  <c r="U1512" i="1"/>
  <c r="U1515" i="1"/>
  <c r="U1516" i="1"/>
  <c r="U1517" i="1"/>
  <c r="U1518" i="1"/>
  <c r="U1519" i="1"/>
  <c r="U1520" i="1"/>
  <c r="U1521" i="1"/>
  <c r="U1522" i="1"/>
  <c r="U1523" i="1"/>
  <c r="U1524" i="1"/>
  <c r="U1527" i="1"/>
  <c r="U1528" i="1"/>
  <c r="U1529" i="1"/>
  <c r="U1530" i="1"/>
  <c r="U1531" i="1"/>
  <c r="U1532" i="1"/>
  <c r="U1533" i="1"/>
  <c r="U1534" i="1"/>
  <c r="U1535" i="1"/>
  <c r="U1536" i="1"/>
  <c r="U1539" i="1"/>
  <c r="U1540" i="1"/>
  <c r="U1541" i="1"/>
  <c r="U1542" i="1"/>
  <c r="U1543" i="1"/>
  <c r="U1544" i="1"/>
  <c r="U1545" i="1"/>
  <c r="U1546" i="1"/>
  <c r="U1547" i="1"/>
  <c r="U1548" i="1"/>
  <c r="U1551" i="1"/>
  <c r="U1552" i="1"/>
  <c r="U1553" i="1"/>
  <c r="U1554" i="1"/>
  <c r="U1555" i="1"/>
  <c r="U1556" i="1"/>
  <c r="U1557" i="1"/>
  <c r="U1558" i="1"/>
  <c r="U1559" i="1"/>
  <c r="U1560" i="1"/>
  <c r="U1563" i="1"/>
  <c r="U1564" i="1"/>
  <c r="U1565" i="1"/>
  <c r="U1566" i="1"/>
  <c r="U1567" i="1"/>
  <c r="U1568" i="1"/>
  <c r="U1569" i="1"/>
  <c r="U1570" i="1"/>
  <c r="U1571" i="1"/>
  <c r="U1572" i="1"/>
  <c r="U1575" i="1"/>
  <c r="U1576" i="1"/>
  <c r="U1577" i="1"/>
  <c r="U1578" i="1"/>
  <c r="U1579" i="1"/>
  <c r="U1580" i="1"/>
  <c r="U1581" i="1"/>
  <c r="U1582" i="1"/>
  <c r="U1583" i="1"/>
  <c r="U1584" i="1"/>
  <c r="U1587" i="1"/>
  <c r="U1588" i="1"/>
  <c r="U1589" i="1"/>
  <c r="U1590" i="1"/>
  <c r="U1591" i="1"/>
  <c r="U1592" i="1"/>
  <c r="U1593" i="1"/>
  <c r="U1594" i="1"/>
  <c r="U1595" i="1"/>
  <c r="U1596" i="1"/>
  <c r="U1599" i="1"/>
  <c r="U1600" i="1"/>
  <c r="U1601" i="1"/>
  <c r="U1602" i="1"/>
  <c r="U1603" i="1"/>
  <c r="U1604" i="1"/>
  <c r="U1605" i="1"/>
  <c r="U1606" i="1"/>
  <c r="U1607" i="1"/>
  <c r="U1608" i="1"/>
  <c r="U1611" i="1"/>
  <c r="U1612" i="1"/>
  <c r="U1613" i="1"/>
  <c r="U1614" i="1"/>
  <c r="U1615" i="1"/>
  <c r="U1616" i="1"/>
  <c r="U1617" i="1"/>
  <c r="U1618" i="1"/>
  <c r="U1619" i="1"/>
  <c r="U1620" i="1"/>
  <c r="U1623" i="1"/>
  <c r="U1624" i="1"/>
  <c r="U1625" i="1"/>
  <c r="U1626" i="1"/>
  <c r="U1627" i="1"/>
  <c r="U1628" i="1"/>
  <c r="U1629" i="1"/>
  <c r="U1630" i="1"/>
  <c r="U1631" i="1"/>
  <c r="U1632" i="1"/>
  <c r="U1635" i="1"/>
  <c r="U1636" i="1"/>
  <c r="U1637" i="1"/>
  <c r="U1638" i="1"/>
  <c r="U1639" i="1"/>
  <c r="U1640" i="1"/>
  <c r="U1641" i="1"/>
  <c r="U1642" i="1"/>
  <c r="U1643" i="1"/>
  <c r="U1644" i="1"/>
  <c r="U1647" i="1"/>
  <c r="U1648" i="1"/>
  <c r="U1649" i="1"/>
  <c r="U1650" i="1"/>
  <c r="U1651" i="1"/>
  <c r="U1652" i="1"/>
  <c r="U1653" i="1"/>
  <c r="U1654" i="1"/>
  <c r="U1655" i="1"/>
  <c r="U1656" i="1"/>
  <c r="U1659" i="1"/>
  <c r="U1660" i="1"/>
  <c r="U1661" i="1"/>
  <c r="U1662" i="1"/>
  <c r="U1663" i="1"/>
  <c r="U1664" i="1"/>
  <c r="U1665" i="1"/>
  <c r="U1666" i="1"/>
  <c r="U1667" i="1"/>
  <c r="U1668" i="1"/>
  <c r="U1671" i="1"/>
  <c r="U1672" i="1"/>
  <c r="U1673" i="1"/>
  <c r="U1674" i="1"/>
  <c r="U1675" i="1"/>
  <c r="U1676" i="1"/>
  <c r="U1677" i="1"/>
  <c r="U1678" i="1"/>
  <c r="U1679" i="1"/>
  <c r="U1680" i="1"/>
  <c r="U1683" i="1"/>
  <c r="U1684" i="1"/>
  <c r="U1685" i="1"/>
  <c r="U1686" i="1"/>
  <c r="U1687" i="1"/>
  <c r="U1688" i="1"/>
  <c r="U1689" i="1"/>
  <c r="U1690" i="1"/>
  <c r="U1691" i="1"/>
  <c r="U1692" i="1"/>
  <c r="U1695" i="1"/>
  <c r="U1696" i="1"/>
  <c r="U1697" i="1"/>
  <c r="U1698" i="1"/>
  <c r="U1699" i="1"/>
  <c r="U1700" i="1"/>
  <c r="U1701" i="1"/>
  <c r="U1702" i="1"/>
  <c r="U1703" i="1"/>
  <c r="U1704" i="1"/>
  <c r="U1707" i="1"/>
  <c r="U1708" i="1"/>
  <c r="U1709" i="1"/>
  <c r="U1710" i="1"/>
  <c r="U1711" i="1"/>
  <c r="U1712" i="1"/>
  <c r="U1713" i="1"/>
  <c r="U1714" i="1"/>
  <c r="U1715" i="1"/>
  <c r="U1716" i="1"/>
  <c r="U1719" i="1"/>
  <c r="U1720" i="1"/>
  <c r="U1721" i="1"/>
  <c r="U1722" i="1"/>
  <c r="U1723" i="1"/>
  <c r="U1724" i="1"/>
  <c r="U1725" i="1"/>
  <c r="U1726" i="1"/>
  <c r="U1727" i="1"/>
  <c r="U1728" i="1"/>
  <c r="U1731" i="1"/>
  <c r="U1732" i="1"/>
  <c r="U1733" i="1"/>
  <c r="U1734" i="1"/>
  <c r="U1735" i="1"/>
  <c r="U1736" i="1"/>
  <c r="U1737" i="1"/>
  <c r="U1738" i="1"/>
  <c r="U1739" i="1"/>
  <c r="U1740" i="1"/>
  <c r="U1743" i="1"/>
  <c r="U1744" i="1"/>
  <c r="U1745" i="1"/>
  <c r="U1746" i="1"/>
  <c r="U1747" i="1"/>
  <c r="U1748" i="1"/>
  <c r="U1749" i="1"/>
  <c r="U1750" i="1"/>
  <c r="U1751" i="1"/>
  <c r="U1752" i="1"/>
  <c r="U1755" i="1"/>
  <c r="U1756" i="1"/>
  <c r="U1757" i="1"/>
  <c r="U1758" i="1"/>
  <c r="U1759" i="1"/>
  <c r="U1760" i="1"/>
  <c r="U1761" i="1"/>
  <c r="U1762" i="1"/>
  <c r="U1763" i="1"/>
  <c r="U1764" i="1"/>
  <c r="U1767" i="1"/>
  <c r="U1768" i="1"/>
  <c r="U1769" i="1"/>
  <c r="U1770" i="1"/>
  <c r="U1771" i="1"/>
  <c r="U1772" i="1"/>
  <c r="U1773" i="1"/>
  <c r="U1774" i="1"/>
  <c r="U1775" i="1"/>
  <c r="U1776" i="1"/>
  <c r="U1779" i="1"/>
  <c r="U1780" i="1"/>
  <c r="U1781" i="1"/>
  <c r="U1782" i="1"/>
  <c r="U1783" i="1"/>
  <c r="U1784" i="1"/>
  <c r="U1785" i="1"/>
  <c r="U1786" i="1"/>
  <c r="U1787" i="1"/>
  <c r="U1788" i="1"/>
  <c r="U1791" i="1"/>
  <c r="U1792" i="1"/>
  <c r="U1793" i="1"/>
  <c r="U1794" i="1"/>
  <c r="U1795" i="1"/>
  <c r="U1796" i="1"/>
  <c r="U1797" i="1"/>
  <c r="U1798" i="1"/>
  <c r="U1799" i="1"/>
  <c r="U1800" i="1"/>
  <c r="U1803" i="1"/>
  <c r="U1804" i="1"/>
  <c r="U1805" i="1"/>
  <c r="U1806" i="1"/>
  <c r="U1807" i="1"/>
  <c r="U1808" i="1"/>
  <c r="U1809" i="1"/>
  <c r="U1810" i="1"/>
  <c r="U1811" i="1"/>
  <c r="U1812" i="1"/>
  <c r="U1815" i="1"/>
  <c r="U1816" i="1"/>
  <c r="U1817" i="1"/>
  <c r="U1818" i="1"/>
  <c r="U1819" i="1"/>
  <c r="U1820" i="1"/>
  <c r="U1821" i="1"/>
  <c r="U1822" i="1"/>
  <c r="U1823" i="1"/>
  <c r="U1824" i="1"/>
  <c r="U1827" i="1"/>
  <c r="U1828" i="1"/>
  <c r="U1829" i="1"/>
  <c r="U1830" i="1"/>
  <c r="U1831" i="1"/>
  <c r="U1832" i="1"/>
  <c r="U1833" i="1"/>
  <c r="U1834" i="1"/>
  <c r="U1835" i="1"/>
  <c r="U1836" i="1"/>
  <c r="U1839" i="1"/>
  <c r="U1840" i="1"/>
  <c r="U1841" i="1"/>
  <c r="U1842" i="1"/>
  <c r="U1843" i="1"/>
  <c r="U1844" i="1"/>
  <c r="U1845" i="1"/>
  <c r="U1846" i="1"/>
  <c r="U1847" i="1"/>
  <c r="U1848" i="1"/>
  <c r="U1851" i="1"/>
  <c r="U1852" i="1"/>
  <c r="U1853" i="1"/>
  <c r="U1854" i="1"/>
  <c r="U1855" i="1"/>
  <c r="U1856" i="1"/>
  <c r="U1857" i="1"/>
  <c r="U1858" i="1"/>
  <c r="U1859" i="1"/>
  <c r="U1860" i="1"/>
  <c r="U1863" i="1"/>
  <c r="U1864" i="1"/>
  <c r="U1865" i="1"/>
  <c r="U1866" i="1"/>
  <c r="U1867" i="1"/>
  <c r="U1868" i="1"/>
  <c r="U1869" i="1"/>
  <c r="U1870" i="1"/>
  <c r="U1871" i="1"/>
  <c r="U1872" i="1"/>
  <c r="U1875" i="1"/>
  <c r="U1876" i="1"/>
  <c r="U1877" i="1"/>
  <c r="U1878" i="1"/>
  <c r="U1879" i="1"/>
  <c r="U1880" i="1"/>
  <c r="U1881" i="1"/>
  <c r="U1882" i="1"/>
  <c r="U1883" i="1"/>
  <c r="U1884" i="1"/>
  <c r="U1887" i="1"/>
  <c r="U1888" i="1"/>
  <c r="U1889" i="1"/>
  <c r="U1890" i="1"/>
  <c r="U1891" i="1"/>
  <c r="U1892" i="1"/>
  <c r="U1893" i="1"/>
  <c r="U1894" i="1"/>
  <c r="U1895" i="1"/>
  <c r="U1896" i="1"/>
  <c r="U1899" i="1"/>
  <c r="U1900" i="1"/>
  <c r="U1901" i="1"/>
  <c r="U1902" i="1"/>
  <c r="U1903" i="1"/>
  <c r="U1904" i="1"/>
  <c r="U1905" i="1"/>
  <c r="U1906" i="1"/>
  <c r="U1907" i="1"/>
  <c r="U1908" i="1"/>
  <c r="U1911" i="1"/>
  <c r="U1912" i="1"/>
  <c r="U1913" i="1"/>
  <c r="U1914" i="1"/>
  <c r="U1915" i="1"/>
  <c r="U1916" i="1"/>
  <c r="U1917" i="1"/>
  <c r="U1918" i="1"/>
  <c r="U1919" i="1"/>
  <c r="U1920" i="1"/>
  <c r="U1923" i="1"/>
  <c r="U1924" i="1"/>
  <c r="U1925" i="1"/>
  <c r="U1926" i="1"/>
  <c r="U1927" i="1"/>
  <c r="U1928" i="1"/>
  <c r="U1929" i="1"/>
  <c r="U1930" i="1"/>
  <c r="U1931" i="1"/>
  <c r="U1932" i="1"/>
  <c r="U1935" i="1"/>
  <c r="U1936" i="1"/>
  <c r="U1937" i="1"/>
  <c r="U1938" i="1"/>
  <c r="U1939" i="1"/>
  <c r="U1940" i="1"/>
  <c r="U1941" i="1"/>
  <c r="U1942" i="1"/>
  <c r="U1943" i="1"/>
  <c r="U1944" i="1"/>
  <c r="U1947" i="1"/>
  <c r="U1948" i="1"/>
  <c r="U1949" i="1"/>
  <c r="U1950" i="1"/>
  <c r="U1951" i="1"/>
  <c r="U1952" i="1"/>
  <c r="U1953" i="1"/>
  <c r="U1954" i="1"/>
  <c r="U1955" i="1"/>
  <c r="U1956" i="1"/>
  <c r="U1959" i="1"/>
  <c r="U1960" i="1"/>
  <c r="U1961" i="1"/>
  <c r="U1962" i="1"/>
  <c r="U1963" i="1"/>
  <c r="U1964" i="1"/>
  <c r="U1965" i="1"/>
  <c r="U1966" i="1"/>
  <c r="U1967" i="1"/>
  <c r="U1968" i="1"/>
  <c r="U1971" i="1"/>
  <c r="U1972" i="1"/>
  <c r="U1973" i="1"/>
  <c r="U1974" i="1"/>
  <c r="U1975" i="1"/>
  <c r="U1976" i="1"/>
  <c r="U1977" i="1"/>
  <c r="U1978" i="1"/>
  <c r="U1979" i="1"/>
  <c r="U1980" i="1"/>
  <c r="U1983" i="1"/>
  <c r="U1984" i="1"/>
  <c r="U1985" i="1"/>
  <c r="U1986" i="1"/>
  <c r="U1987" i="1"/>
  <c r="U1988" i="1"/>
  <c r="U1989" i="1"/>
  <c r="U1990" i="1"/>
  <c r="U1991" i="1"/>
  <c r="U1992" i="1"/>
  <c r="U1995" i="1"/>
  <c r="U1996" i="1"/>
  <c r="U1997" i="1"/>
  <c r="U1998" i="1"/>
  <c r="U1999" i="1"/>
  <c r="U2000" i="1"/>
  <c r="U2001" i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U2024" i="1"/>
  <c r="U2025" i="1"/>
  <c r="U2026" i="1"/>
  <c r="U2029" i="1"/>
  <c r="U2030" i="1"/>
  <c r="U2031" i="1"/>
  <c r="U2032" i="1"/>
  <c r="U2033" i="1"/>
  <c r="U2034" i="1"/>
  <c r="U2035" i="1"/>
  <c r="U2036" i="1"/>
  <c r="U2037" i="1"/>
  <c r="U2038" i="1"/>
  <c r="U2041" i="1"/>
  <c r="U2042" i="1"/>
  <c r="U2043" i="1"/>
  <c r="U2044" i="1"/>
  <c r="U2045" i="1"/>
  <c r="U2046" i="1"/>
  <c r="U2047" i="1"/>
  <c r="U2048" i="1"/>
  <c r="U2049" i="1"/>
  <c r="U2050" i="1"/>
  <c r="U2053" i="1"/>
  <c r="U2054" i="1"/>
  <c r="U2055" i="1"/>
  <c r="U2056" i="1"/>
  <c r="U2057" i="1"/>
  <c r="U2058" i="1"/>
  <c r="U2059" i="1"/>
  <c r="U2060" i="1"/>
  <c r="U2061" i="1"/>
  <c r="U2062" i="1"/>
  <c r="U2065" i="1"/>
  <c r="U2066" i="1"/>
  <c r="U2067" i="1"/>
  <c r="U2068" i="1"/>
  <c r="U2069" i="1"/>
  <c r="U2070" i="1"/>
  <c r="U2071" i="1"/>
  <c r="U2072" i="1"/>
  <c r="U2073" i="1"/>
  <c r="U2074" i="1"/>
  <c r="U2077" i="1"/>
  <c r="U2078" i="1"/>
  <c r="U2079" i="1"/>
  <c r="U2080" i="1"/>
  <c r="U2081" i="1"/>
  <c r="U2082" i="1"/>
  <c r="U2083" i="1"/>
  <c r="U2084" i="1"/>
  <c r="U2085" i="1"/>
  <c r="U2086" i="1"/>
  <c r="U2089" i="1"/>
  <c r="U2090" i="1"/>
  <c r="U2091" i="1"/>
  <c r="U2092" i="1"/>
  <c r="U2093" i="1"/>
  <c r="U2094" i="1"/>
  <c r="U2095" i="1"/>
  <c r="U2096" i="1"/>
  <c r="U2097" i="1"/>
  <c r="U2098" i="1"/>
  <c r="U2101" i="1"/>
  <c r="U2102" i="1"/>
  <c r="U2103" i="1"/>
  <c r="U2104" i="1"/>
  <c r="U2105" i="1"/>
  <c r="U2106" i="1"/>
  <c r="U2107" i="1"/>
  <c r="U2108" i="1"/>
  <c r="U2109" i="1"/>
  <c r="U2110" i="1"/>
  <c r="U2113" i="1"/>
  <c r="U2114" i="1"/>
  <c r="U2115" i="1"/>
  <c r="U2116" i="1"/>
  <c r="U2117" i="1"/>
  <c r="U2118" i="1"/>
  <c r="U2119" i="1"/>
  <c r="U2120" i="1"/>
  <c r="U2121" i="1"/>
  <c r="U2122" i="1"/>
  <c r="U2125" i="1"/>
  <c r="U2126" i="1"/>
  <c r="U2127" i="1"/>
  <c r="U2128" i="1"/>
  <c r="U2129" i="1"/>
  <c r="U2130" i="1"/>
  <c r="U2131" i="1"/>
  <c r="U2132" i="1"/>
  <c r="U2133" i="1"/>
  <c r="U2134" i="1"/>
  <c r="U2137" i="1"/>
  <c r="U2138" i="1"/>
  <c r="U2139" i="1"/>
  <c r="U2140" i="1"/>
  <c r="U2141" i="1"/>
  <c r="U2142" i="1"/>
  <c r="U2143" i="1"/>
  <c r="U2144" i="1"/>
  <c r="U2145" i="1"/>
  <c r="U2146" i="1"/>
  <c r="U2149" i="1"/>
  <c r="U2150" i="1"/>
  <c r="U2151" i="1"/>
  <c r="U2152" i="1"/>
  <c r="U2153" i="1"/>
  <c r="U2154" i="1"/>
  <c r="U2155" i="1"/>
  <c r="U2156" i="1"/>
  <c r="U2157" i="1"/>
  <c r="U2158" i="1"/>
  <c r="U2161" i="1"/>
  <c r="U2162" i="1"/>
  <c r="U2163" i="1"/>
  <c r="U2164" i="1"/>
  <c r="U2165" i="1"/>
  <c r="U2166" i="1"/>
  <c r="U2167" i="1"/>
  <c r="U2168" i="1"/>
  <c r="U2169" i="1"/>
  <c r="U2170" i="1"/>
  <c r="U2173" i="1"/>
  <c r="U2174" i="1"/>
  <c r="U2175" i="1"/>
  <c r="U2176" i="1"/>
  <c r="U2177" i="1"/>
  <c r="U2178" i="1"/>
  <c r="U2179" i="1"/>
  <c r="U2180" i="1"/>
  <c r="U2181" i="1"/>
  <c r="U2182" i="1"/>
  <c r="U2185" i="1"/>
  <c r="U2186" i="1"/>
  <c r="U2187" i="1"/>
  <c r="U2188" i="1"/>
  <c r="U2189" i="1"/>
  <c r="U2190" i="1"/>
  <c r="U2191" i="1"/>
  <c r="U2192" i="1"/>
  <c r="U2193" i="1"/>
  <c r="U2194" i="1"/>
  <c r="U2197" i="1"/>
  <c r="U2198" i="1"/>
  <c r="U2199" i="1"/>
  <c r="U2200" i="1"/>
  <c r="U2201" i="1"/>
  <c r="U2202" i="1"/>
  <c r="U2203" i="1"/>
  <c r="U2204" i="1"/>
  <c r="U2205" i="1"/>
  <c r="U2206" i="1"/>
  <c r="U2209" i="1"/>
  <c r="U2210" i="1"/>
  <c r="U2211" i="1"/>
  <c r="U2212" i="1"/>
  <c r="U2213" i="1"/>
  <c r="U2214" i="1"/>
  <c r="U2215" i="1"/>
  <c r="U2216" i="1"/>
  <c r="U2217" i="1"/>
  <c r="U2218" i="1"/>
  <c r="U2221" i="1"/>
  <c r="U2222" i="1"/>
  <c r="U2223" i="1"/>
  <c r="U2224" i="1"/>
  <c r="U2225" i="1"/>
  <c r="U2226" i="1"/>
  <c r="U2227" i="1"/>
  <c r="U2228" i="1"/>
  <c r="U2229" i="1"/>
  <c r="U2230" i="1"/>
  <c r="U2233" i="1"/>
  <c r="U2234" i="1"/>
  <c r="U2235" i="1"/>
  <c r="U2236" i="1"/>
  <c r="U2237" i="1"/>
  <c r="U2238" i="1"/>
  <c r="U2239" i="1"/>
  <c r="U2240" i="1"/>
  <c r="U2241" i="1"/>
  <c r="U2242" i="1"/>
  <c r="U2245" i="1"/>
  <c r="U2246" i="1"/>
  <c r="U2247" i="1"/>
  <c r="U2248" i="1"/>
  <c r="U2249" i="1"/>
  <c r="U2250" i="1"/>
  <c r="U2251" i="1"/>
  <c r="U2252" i="1"/>
  <c r="U2253" i="1"/>
  <c r="U2254" i="1"/>
  <c r="U2257" i="1"/>
  <c r="U2258" i="1"/>
  <c r="U2259" i="1"/>
  <c r="U2260" i="1"/>
  <c r="U2261" i="1"/>
  <c r="U2262" i="1"/>
  <c r="U2263" i="1"/>
  <c r="U2264" i="1"/>
  <c r="U2265" i="1"/>
  <c r="U2266" i="1"/>
  <c r="U2269" i="1"/>
  <c r="U2270" i="1"/>
  <c r="U2271" i="1"/>
  <c r="U2272" i="1"/>
  <c r="U2273" i="1"/>
  <c r="U2274" i="1"/>
  <c r="U2275" i="1"/>
  <c r="U2276" i="1"/>
  <c r="U2277" i="1"/>
  <c r="U2278" i="1"/>
  <c r="U2281" i="1"/>
  <c r="U2282" i="1"/>
  <c r="U2283" i="1"/>
  <c r="U2284" i="1"/>
  <c r="U2285" i="1"/>
  <c r="U2286" i="1"/>
  <c r="U2287" i="1"/>
  <c r="U2288" i="1"/>
  <c r="U2289" i="1"/>
  <c r="U2290" i="1"/>
  <c r="U2293" i="1"/>
  <c r="U2294" i="1"/>
  <c r="U2295" i="1"/>
  <c r="U2296" i="1"/>
  <c r="U2297" i="1"/>
  <c r="U2298" i="1"/>
  <c r="U2299" i="1"/>
  <c r="U2300" i="1"/>
  <c r="U2301" i="1"/>
  <c r="U2302" i="1"/>
  <c r="U2305" i="1"/>
  <c r="U2306" i="1"/>
  <c r="U2307" i="1"/>
  <c r="U2308" i="1"/>
  <c r="U2309" i="1"/>
  <c r="U2310" i="1"/>
  <c r="U2311" i="1"/>
  <c r="U2312" i="1"/>
  <c r="U2313" i="1"/>
  <c r="U2314" i="1"/>
  <c r="U2317" i="1"/>
  <c r="U2318" i="1"/>
  <c r="U2319" i="1"/>
  <c r="U2320" i="1"/>
  <c r="U2321" i="1"/>
  <c r="U2322" i="1"/>
  <c r="U2323" i="1"/>
  <c r="U2324" i="1"/>
  <c r="U2325" i="1"/>
  <c r="U2326" i="1"/>
  <c r="U2329" i="1"/>
  <c r="U2330" i="1"/>
  <c r="U2331" i="1"/>
  <c r="U2332" i="1"/>
  <c r="U2333" i="1"/>
  <c r="U2334" i="1"/>
  <c r="U2335" i="1"/>
  <c r="U2336" i="1"/>
  <c r="U2337" i="1"/>
  <c r="U2338" i="1"/>
  <c r="U2341" i="1"/>
  <c r="U2342" i="1"/>
  <c r="U2343" i="1"/>
  <c r="U2344" i="1"/>
  <c r="U2345" i="1"/>
  <c r="U2346" i="1"/>
  <c r="U2347" i="1"/>
  <c r="U2348" i="1"/>
  <c r="U2349" i="1"/>
  <c r="U2350" i="1"/>
  <c r="U2353" i="1"/>
  <c r="U2354" i="1"/>
  <c r="U2355" i="1"/>
  <c r="U2356" i="1"/>
  <c r="U2357" i="1"/>
  <c r="U2358" i="1"/>
  <c r="U2359" i="1"/>
  <c r="U2360" i="1"/>
  <c r="U2361" i="1"/>
  <c r="U2362" i="1"/>
  <c r="U2365" i="1"/>
  <c r="U2366" i="1"/>
  <c r="U2367" i="1"/>
  <c r="U2368" i="1"/>
  <c r="U2369" i="1"/>
  <c r="U2370" i="1"/>
  <c r="U2371" i="1"/>
  <c r="U2372" i="1"/>
  <c r="U2373" i="1"/>
  <c r="U2374" i="1"/>
  <c r="U2377" i="1"/>
  <c r="U2378" i="1"/>
  <c r="U2379" i="1"/>
  <c r="U2380" i="1"/>
  <c r="U2381" i="1"/>
  <c r="U2382" i="1"/>
  <c r="U2383" i="1"/>
  <c r="U2384" i="1"/>
  <c r="U2385" i="1"/>
  <c r="U2386" i="1"/>
  <c r="U2389" i="1"/>
  <c r="U2390" i="1"/>
  <c r="U2391" i="1"/>
  <c r="U2392" i="1"/>
  <c r="U2393" i="1"/>
  <c r="U2394" i="1"/>
  <c r="U2395" i="1"/>
  <c r="U2396" i="1"/>
  <c r="U2397" i="1"/>
  <c r="U2398" i="1"/>
  <c r="U2401" i="1"/>
  <c r="U2402" i="1"/>
  <c r="U2403" i="1"/>
  <c r="U2404" i="1"/>
  <c r="U2405" i="1"/>
  <c r="U2406" i="1"/>
  <c r="U2407" i="1"/>
  <c r="U2408" i="1"/>
  <c r="U2409" i="1"/>
  <c r="U2410" i="1"/>
  <c r="U2412" i="1"/>
  <c r="U2413" i="1"/>
  <c r="U2414" i="1"/>
  <c r="U2415" i="1"/>
  <c r="U2416" i="1"/>
  <c r="U2417" i="1"/>
  <c r="U2418" i="1"/>
  <c r="U2419" i="1"/>
  <c r="U2420" i="1"/>
  <c r="U2421" i="1"/>
  <c r="U2422" i="1"/>
  <c r="U2424" i="1"/>
  <c r="U2425" i="1"/>
  <c r="U2426" i="1"/>
  <c r="U2427" i="1"/>
  <c r="U2428" i="1"/>
  <c r="U2429" i="1"/>
  <c r="U2430" i="1"/>
  <c r="U2431" i="1"/>
  <c r="U2432" i="1"/>
  <c r="U2433" i="1"/>
  <c r="U2434" i="1"/>
  <c r="U2436" i="1"/>
  <c r="U2437" i="1"/>
  <c r="U2438" i="1"/>
  <c r="U2439" i="1"/>
  <c r="U2440" i="1"/>
  <c r="U2441" i="1"/>
  <c r="U2442" i="1"/>
  <c r="U2443" i="1"/>
  <c r="U2444" i="1"/>
  <c r="U2445" i="1"/>
  <c r="U2446" i="1"/>
  <c r="U2448" i="1"/>
  <c r="U2449" i="1"/>
  <c r="U2450" i="1"/>
  <c r="U2451" i="1"/>
  <c r="U2452" i="1"/>
  <c r="U2453" i="1"/>
  <c r="U2454" i="1"/>
  <c r="U2455" i="1"/>
  <c r="U2456" i="1"/>
  <c r="U2457" i="1"/>
  <c r="U2458" i="1"/>
  <c r="U2460" i="1"/>
  <c r="U2461" i="1"/>
  <c r="U2462" i="1"/>
  <c r="U2463" i="1"/>
  <c r="U2464" i="1"/>
  <c r="U2465" i="1"/>
  <c r="U2466" i="1"/>
  <c r="U2467" i="1"/>
  <c r="U2468" i="1"/>
  <c r="U2469" i="1"/>
  <c r="U2470" i="1"/>
  <c r="U2472" i="1"/>
  <c r="U2473" i="1"/>
  <c r="U2474" i="1"/>
  <c r="U2475" i="1"/>
  <c r="U2476" i="1"/>
  <c r="U2477" i="1"/>
  <c r="U2478" i="1"/>
  <c r="U2479" i="1"/>
  <c r="U2480" i="1"/>
  <c r="U2481" i="1"/>
  <c r="U2482" i="1"/>
  <c r="U2484" i="1"/>
  <c r="U2485" i="1"/>
  <c r="U2486" i="1"/>
  <c r="U2487" i="1"/>
  <c r="U2488" i="1"/>
  <c r="U2489" i="1"/>
  <c r="U2490" i="1"/>
  <c r="U2491" i="1"/>
  <c r="U2492" i="1"/>
  <c r="U2493" i="1"/>
  <c r="U2494" i="1"/>
  <c r="U2496" i="1"/>
  <c r="U2497" i="1"/>
  <c r="U2498" i="1"/>
  <c r="U2499" i="1"/>
  <c r="U2500" i="1"/>
  <c r="U2501" i="1"/>
  <c r="U2502" i="1"/>
  <c r="U2503" i="1"/>
  <c r="U2504" i="1"/>
  <c r="U2505" i="1"/>
  <c r="U2506" i="1"/>
  <c r="U2508" i="1"/>
  <c r="U2509" i="1"/>
  <c r="U2510" i="1"/>
  <c r="U2511" i="1"/>
  <c r="U2512" i="1"/>
  <c r="U2513" i="1"/>
  <c r="U2514" i="1"/>
  <c r="U2515" i="1"/>
  <c r="U2516" i="1"/>
  <c r="U2517" i="1"/>
  <c r="U2518" i="1"/>
  <c r="U2520" i="1"/>
  <c r="U2521" i="1"/>
  <c r="U2522" i="1"/>
  <c r="U2523" i="1"/>
  <c r="U2524" i="1"/>
  <c r="U2525" i="1"/>
  <c r="U2526" i="1"/>
  <c r="U2527" i="1"/>
  <c r="U2528" i="1"/>
  <c r="U2529" i="1"/>
  <c r="U2530" i="1"/>
  <c r="U2532" i="1"/>
  <c r="U2533" i="1"/>
  <c r="U2534" i="1"/>
  <c r="U2535" i="1"/>
  <c r="U2536" i="1"/>
  <c r="U2537" i="1"/>
  <c r="U2538" i="1"/>
  <c r="U2539" i="1"/>
  <c r="U2540" i="1"/>
  <c r="U2541" i="1"/>
  <c r="U2542" i="1"/>
  <c r="U2544" i="1"/>
  <c r="U2545" i="1"/>
  <c r="U2546" i="1"/>
  <c r="U2547" i="1"/>
  <c r="U2548" i="1"/>
  <c r="U2549" i="1"/>
  <c r="U2550" i="1"/>
  <c r="U2551" i="1"/>
  <c r="U2552" i="1"/>
  <c r="U2553" i="1"/>
  <c r="U2554" i="1"/>
  <c r="U2556" i="1"/>
  <c r="U2557" i="1"/>
  <c r="U2558" i="1"/>
  <c r="U2559" i="1"/>
  <c r="U2560" i="1"/>
  <c r="U2561" i="1"/>
  <c r="U2562" i="1"/>
  <c r="U2563" i="1"/>
  <c r="U2564" i="1"/>
  <c r="U2565" i="1"/>
  <c r="U2566" i="1"/>
  <c r="U2568" i="1"/>
  <c r="U2569" i="1"/>
  <c r="U2570" i="1"/>
  <c r="U2571" i="1"/>
  <c r="U2572" i="1"/>
  <c r="U2573" i="1"/>
  <c r="U2574" i="1"/>
  <c r="U2575" i="1"/>
  <c r="U2576" i="1"/>
  <c r="U2577" i="1"/>
  <c r="U2578" i="1"/>
  <c r="U2580" i="1"/>
  <c r="U2581" i="1"/>
  <c r="U2582" i="1"/>
  <c r="U2583" i="1"/>
  <c r="U2584" i="1"/>
  <c r="U2585" i="1"/>
  <c r="U2586" i="1"/>
  <c r="U2587" i="1"/>
  <c r="U2588" i="1"/>
  <c r="U2589" i="1"/>
  <c r="U2590" i="1"/>
  <c r="U2592" i="1"/>
  <c r="U2593" i="1"/>
  <c r="U2594" i="1"/>
  <c r="U2595" i="1"/>
  <c r="U2596" i="1"/>
  <c r="U2597" i="1"/>
  <c r="U2598" i="1"/>
  <c r="U2599" i="1"/>
  <c r="U2600" i="1"/>
  <c r="U2601" i="1"/>
  <c r="U2602" i="1"/>
  <c r="U2604" i="1"/>
  <c r="U2605" i="1"/>
  <c r="U2606" i="1"/>
  <c r="U2607" i="1"/>
  <c r="U2608" i="1"/>
  <c r="U2609" i="1"/>
  <c r="U2610" i="1"/>
  <c r="U2611" i="1"/>
  <c r="U2612" i="1"/>
  <c r="U2613" i="1"/>
  <c r="U2614" i="1"/>
  <c r="U2616" i="1"/>
  <c r="U2617" i="1"/>
  <c r="U2618" i="1"/>
  <c r="U2619" i="1"/>
  <c r="U2620" i="1"/>
  <c r="U2621" i="1"/>
  <c r="U2622" i="1"/>
  <c r="U2623" i="1"/>
  <c r="U2624" i="1"/>
  <c r="U2625" i="1"/>
  <c r="U2626" i="1"/>
  <c r="U2628" i="1"/>
  <c r="U2629" i="1"/>
  <c r="U2630" i="1"/>
  <c r="U2631" i="1"/>
  <c r="U2632" i="1"/>
  <c r="U2633" i="1"/>
  <c r="U2634" i="1"/>
  <c r="U2635" i="1"/>
  <c r="U2636" i="1"/>
  <c r="U2637" i="1"/>
  <c r="U2638" i="1"/>
  <c r="U2640" i="1"/>
  <c r="U2641" i="1"/>
  <c r="U2642" i="1"/>
  <c r="U2643" i="1"/>
  <c r="U2644" i="1"/>
  <c r="U2645" i="1"/>
  <c r="U2646" i="1"/>
  <c r="U2647" i="1"/>
  <c r="U2648" i="1"/>
  <c r="U2649" i="1"/>
  <c r="U2650" i="1"/>
  <c r="U2652" i="1"/>
  <c r="U2653" i="1"/>
  <c r="U2654" i="1"/>
  <c r="U2655" i="1"/>
  <c r="U2656" i="1"/>
  <c r="U2657" i="1"/>
  <c r="U2658" i="1"/>
  <c r="U2659" i="1"/>
  <c r="U2660" i="1"/>
  <c r="U2661" i="1"/>
  <c r="U2662" i="1"/>
  <c r="U2664" i="1"/>
  <c r="U2665" i="1"/>
  <c r="U2666" i="1"/>
  <c r="U2667" i="1"/>
  <c r="U2668" i="1"/>
  <c r="U2669" i="1"/>
  <c r="U2670" i="1"/>
  <c r="U2671" i="1"/>
  <c r="U2672" i="1"/>
  <c r="U2673" i="1"/>
  <c r="U2674" i="1"/>
  <c r="U2676" i="1"/>
  <c r="U2677" i="1"/>
  <c r="U2678" i="1"/>
  <c r="U2679" i="1"/>
  <c r="U2680" i="1"/>
  <c r="U2681" i="1"/>
  <c r="U2682" i="1"/>
  <c r="U2683" i="1"/>
  <c r="U2684" i="1"/>
  <c r="U2685" i="1"/>
  <c r="U2686" i="1"/>
  <c r="U2688" i="1"/>
  <c r="U2689" i="1"/>
  <c r="U2690" i="1"/>
  <c r="U2691" i="1"/>
  <c r="U2692" i="1"/>
  <c r="U2693" i="1"/>
  <c r="U2694" i="1"/>
  <c r="U2695" i="1"/>
  <c r="U2696" i="1"/>
  <c r="U2697" i="1"/>
  <c r="U2698" i="1"/>
  <c r="U2700" i="1"/>
  <c r="U2701" i="1"/>
  <c r="U2702" i="1"/>
  <c r="U2703" i="1"/>
  <c r="U2704" i="1"/>
  <c r="U2705" i="1"/>
  <c r="U2706" i="1"/>
  <c r="U2707" i="1"/>
  <c r="U2708" i="1"/>
  <c r="U2709" i="1"/>
  <c r="U2710" i="1"/>
  <c r="U2712" i="1"/>
  <c r="U2713" i="1"/>
  <c r="U2714" i="1"/>
  <c r="U2715" i="1"/>
  <c r="U2716" i="1"/>
  <c r="U2717" i="1"/>
  <c r="U2718" i="1"/>
  <c r="U2719" i="1"/>
  <c r="U2720" i="1"/>
  <c r="U2721" i="1"/>
  <c r="U2722" i="1"/>
  <c r="U2724" i="1"/>
  <c r="U2725" i="1"/>
  <c r="U2726" i="1"/>
  <c r="U2727" i="1"/>
  <c r="U2728" i="1"/>
  <c r="U2729" i="1"/>
  <c r="U2730" i="1"/>
  <c r="U2731" i="1"/>
  <c r="U2732" i="1"/>
  <c r="U2733" i="1"/>
  <c r="U2734" i="1"/>
  <c r="U2736" i="1"/>
  <c r="U2737" i="1"/>
  <c r="U2738" i="1"/>
  <c r="U2739" i="1"/>
  <c r="U2740" i="1"/>
  <c r="U2741" i="1"/>
  <c r="U2742" i="1"/>
  <c r="U2743" i="1"/>
  <c r="U2744" i="1"/>
  <c r="U2745" i="1"/>
  <c r="U2746" i="1"/>
  <c r="U2748" i="1"/>
  <c r="U2749" i="1"/>
  <c r="U2750" i="1"/>
  <c r="U2751" i="1"/>
  <c r="U2752" i="1"/>
  <c r="U2753" i="1"/>
  <c r="U2754" i="1"/>
  <c r="U2755" i="1"/>
  <c r="U2756" i="1"/>
  <c r="U2757" i="1"/>
  <c r="U2758" i="1"/>
  <c r="U2760" i="1"/>
  <c r="U2761" i="1"/>
  <c r="U2762" i="1"/>
  <c r="U2763" i="1"/>
  <c r="U2764" i="1"/>
  <c r="U2765" i="1"/>
  <c r="U2766" i="1"/>
  <c r="U2767" i="1"/>
  <c r="U2768" i="1"/>
  <c r="U2769" i="1"/>
  <c r="U2770" i="1"/>
  <c r="U2772" i="1"/>
  <c r="U2773" i="1"/>
  <c r="U2774" i="1"/>
  <c r="U2775" i="1"/>
  <c r="U2776" i="1"/>
  <c r="U2777" i="1"/>
  <c r="U2778" i="1"/>
  <c r="U2779" i="1"/>
  <c r="U2780" i="1"/>
  <c r="U2781" i="1"/>
  <c r="U2782" i="1"/>
  <c r="U2784" i="1"/>
  <c r="U2785" i="1"/>
  <c r="U2786" i="1"/>
  <c r="U2787" i="1"/>
  <c r="U2788" i="1"/>
  <c r="U2789" i="1"/>
  <c r="U2790" i="1"/>
  <c r="U2791" i="1"/>
  <c r="U2792" i="1"/>
  <c r="U2793" i="1"/>
  <c r="U2794" i="1"/>
  <c r="U2796" i="1"/>
  <c r="U2797" i="1"/>
  <c r="U2798" i="1"/>
  <c r="U2799" i="1"/>
  <c r="U2800" i="1"/>
  <c r="U2801" i="1"/>
  <c r="U2802" i="1"/>
  <c r="U2803" i="1"/>
  <c r="U2804" i="1"/>
  <c r="U2805" i="1"/>
  <c r="U2806" i="1"/>
  <c r="U2808" i="1"/>
  <c r="U2809" i="1"/>
  <c r="U2810" i="1"/>
  <c r="U2811" i="1"/>
  <c r="U2812" i="1"/>
  <c r="U2813" i="1"/>
  <c r="U2814" i="1"/>
  <c r="U2815" i="1"/>
  <c r="U2816" i="1"/>
  <c r="U2817" i="1"/>
  <c r="U2818" i="1"/>
  <c r="U2820" i="1"/>
  <c r="U2821" i="1"/>
  <c r="U2822" i="1"/>
  <c r="U2823" i="1"/>
  <c r="U2824" i="1"/>
  <c r="U2825" i="1"/>
  <c r="U2826" i="1"/>
  <c r="U2827" i="1"/>
  <c r="U2828" i="1"/>
  <c r="U2829" i="1"/>
  <c r="U2830" i="1"/>
  <c r="U2832" i="1"/>
  <c r="U2833" i="1"/>
  <c r="U2834" i="1"/>
  <c r="U2835" i="1"/>
  <c r="U2836" i="1"/>
  <c r="U2837" i="1"/>
  <c r="U2838" i="1"/>
  <c r="U2839" i="1"/>
  <c r="U2840" i="1"/>
  <c r="U2841" i="1"/>
  <c r="U2842" i="1"/>
  <c r="U2844" i="1"/>
  <c r="U2845" i="1"/>
  <c r="U2846" i="1"/>
  <c r="U2847" i="1"/>
  <c r="U2848" i="1"/>
  <c r="U2849" i="1"/>
  <c r="U2850" i="1"/>
  <c r="U2851" i="1"/>
  <c r="U2852" i="1"/>
  <c r="U2853" i="1"/>
  <c r="U2854" i="1"/>
  <c r="U2856" i="1"/>
  <c r="U2857" i="1"/>
  <c r="U2858" i="1"/>
  <c r="U2859" i="1"/>
  <c r="U2860" i="1"/>
  <c r="U2861" i="1"/>
  <c r="U2862" i="1"/>
  <c r="U2863" i="1"/>
  <c r="U2864" i="1"/>
  <c r="U2865" i="1"/>
  <c r="U2866" i="1"/>
  <c r="U2868" i="1"/>
  <c r="U2869" i="1"/>
  <c r="U2870" i="1"/>
  <c r="U2871" i="1"/>
  <c r="U2872" i="1"/>
  <c r="U2873" i="1"/>
  <c r="U2874" i="1"/>
  <c r="U2875" i="1"/>
  <c r="U2876" i="1"/>
  <c r="U2877" i="1"/>
  <c r="U2878" i="1"/>
  <c r="U2880" i="1"/>
  <c r="U2881" i="1"/>
  <c r="U2882" i="1"/>
  <c r="U2883" i="1"/>
  <c r="U2884" i="1"/>
  <c r="U2885" i="1"/>
  <c r="U2886" i="1"/>
  <c r="U2887" i="1"/>
  <c r="U2888" i="1"/>
  <c r="U2889" i="1"/>
  <c r="U2890" i="1"/>
  <c r="U2892" i="1"/>
  <c r="U2893" i="1"/>
  <c r="U2894" i="1"/>
  <c r="U2895" i="1"/>
  <c r="U2896" i="1"/>
  <c r="U2897" i="1"/>
  <c r="U2898" i="1"/>
  <c r="U2899" i="1"/>
  <c r="U2900" i="1"/>
  <c r="U2901" i="1"/>
  <c r="U2902" i="1"/>
  <c r="U2904" i="1"/>
  <c r="U2905" i="1"/>
  <c r="U2906" i="1"/>
  <c r="U2907" i="1"/>
  <c r="U2908" i="1"/>
  <c r="U2909" i="1"/>
  <c r="U2910" i="1"/>
  <c r="U2911" i="1"/>
  <c r="U2912" i="1"/>
  <c r="U2913" i="1"/>
  <c r="U2914" i="1"/>
  <c r="U2916" i="1"/>
  <c r="U2917" i="1"/>
  <c r="U2918" i="1"/>
  <c r="U2919" i="1"/>
  <c r="U2920" i="1"/>
  <c r="U2921" i="1"/>
  <c r="U2922" i="1"/>
  <c r="U2923" i="1"/>
  <c r="U2924" i="1"/>
  <c r="U2925" i="1"/>
  <c r="U2926" i="1"/>
  <c r="U2928" i="1"/>
  <c r="U2929" i="1"/>
  <c r="U2930" i="1"/>
  <c r="U2931" i="1"/>
  <c r="U2932" i="1"/>
  <c r="U2933" i="1"/>
  <c r="U2934" i="1"/>
  <c r="U2935" i="1"/>
  <c r="U2936" i="1"/>
  <c r="U2937" i="1"/>
  <c r="U2938" i="1"/>
  <c r="U2940" i="1"/>
  <c r="U2941" i="1"/>
  <c r="U2942" i="1"/>
  <c r="U2943" i="1"/>
  <c r="U2944" i="1"/>
  <c r="U2945" i="1"/>
  <c r="U2946" i="1"/>
  <c r="U2947" i="1"/>
  <c r="U2948" i="1"/>
  <c r="U2949" i="1"/>
  <c r="U2950" i="1"/>
  <c r="U2952" i="1"/>
  <c r="U2953" i="1"/>
  <c r="U2954" i="1"/>
  <c r="U2955" i="1"/>
  <c r="U2956" i="1"/>
  <c r="U2957" i="1"/>
  <c r="U2958" i="1"/>
  <c r="U2959" i="1"/>
  <c r="U2960" i="1"/>
  <c r="U2961" i="1"/>
  <c r="U2962" i="1"/>
  <c r="U2964" i="1"/>
  <c r="U2965" i="1"/>
  <c r="U2966" i="1"/>
  <c r="U2967" i="1"/>
  <c r="U2968" i="1"/>
  <c r="U2969" i="1"/>
  <c r="U2970" i="1"/>
  <c r="U2971" i="1"/>
  <c r="U2972" i="1"/>
  <c r="U2973" i="1"/>
  <c r="U2974" i="1"/>
  <c r="U2976" i="1"/>
  <c r="U2977" i="1"/>
  <c r="U2978" i="1"/>
  <c r="U2979" i="1"/>
  <c r="U2980" i="1"/>
  <c r="U2981" i="1"/>
  <c r="U2982" i="1"/>
  <c r="U2983" i="1"/>
  <c r="U2984" i="1"/>
  <c r="U2985" i="1"/>
  <c r="U2986" i="1"/>
  <c r="U2988" i="1"/>
  <c r="U2989" i="1"/>
  <c r="U2990" i="1"/>
  <c r="U2991" i="1"/>
  <c r="U2992" i="1"/>
  <c r="U2993" i="1"/>
  <c r="U2994" i="1"/>
  <c r="U2995" i="1"/>
  <c r="U2996" i="1"/>
  <c r="U2997" i="1"/>
  <c r="U2998" i="1"/>
  <c r="U3000" i="1"/>
  <c r="U3001" i="1"/>
  <c r="U3002" i="1"/>
  <c r="U3003" i="1"/>
  <c r="U3004" i="1"/>
  <c r="U3005" i="1"/>
  <c r="U3006" i="1"/>
  <c r="U3007" i="1"/>
  <c r="U3008" i="1"/>
  <c r="U3009" i="1"/>
  <c r="U3010" i="1"/>
  <c r="U3012" i="1"/>
  <c r="U3013" i="1"/>
  <c r="U3014" i="1"/>
  <c r="U3015" i="1"/>
  <c r="U3016" i="1"/>
  <c r="U3017" i="1"/>
  <c r="U3018" i="1"/>
  <c r="U3019" i="1"/>
  <c r="U3020" i="1"/>
  <c r="U3021" i="1"/>
  <c r="U3022" i="1"/>
  <c r="U3024" i="1"/>
  <c r="U3025" i="1"/>
  <c r="U3026" i="1"/>
  <c r="U3027" i="1"/>
  <c r="U3028" i="1"/>
  <c r="U3029" i="1"/>
  <c r="U3030" i="1"/>
  <c r="U3031" i="1"/>
  <c r="U3032" i="1"/>
  <c r="U3033" i="1"/>
  <c r="U3034" i="1"/>
  <c r="U3036" i="1"/>
  <c r="U3037" i="1"/>
  <c r="U3038" i="1"/>
  <c r="U3039" i="1"/>
  <c r="U3040" i="1"/>
  <c r="U3041" i="1"/>
  <c r="U3042" i="1"/>
  <c r="U3043" i="1"/>
  <c r="U3044" i="1"/>
  <c r="U3045" i="1"/>
  <c r="U3046" i="1"/>
  <c r="U3048" i="1"/>
  <c r="U3049" i="1"/>
  <c r="U3050" i="1"/>
  <c r="U3051" i="1"/>
  <c r="U3052" i="1"/>
  <c r="U3053" i="1"/>
  <c r="U3054" i="1"/>
  <c r="U3055" i="1"/>
  <c r="U3056" i="1"/>
  <c r="U3057" i="1"/>
  <c r="U3058" i="1"/>
  <c r="U3060" i="1"/>
  <c r="U3061" i="1"/>
  <c r="U3062" i="1"/>
  <c r="U3063" i="1"/>
  <c r="U3064" i="1"/>
  <c r="U3065" i="1"/>
  <c r="U3066" i="1"/>
  <c r="U3067" i="1"/>
  <c r="U3068" i="1"/>
  <c r="U3069" i="1"/>
  <c r="U3070" i="1"/>
  <c r="U3072" i="1"/>
  <c r="U3073" i="1"/>
  <c r="U3074" i="1"/>
  <c r="U3075" i="1"/>
  <c r="U3076" i="1"/>
  <c r="U3077" i="1"/>
  <c r="U3078" i="1"/>
  <c r="U3079" i="1"/>
  <c r="U3080" i="1"/>
  <c r="U3081" i="1"/>
  <c r="U3082" i="1"/>
  <c r="U3084" i="1"/>
  <c r="U3085" i="1"/>
  <c r="U3086" i="1"/>
  <c r="U3087" i="1"/>
  <c r="U3088" i="1"/>
  <c r="U3089" i="1"/>
  <c r="U3090" i="1"/>
  <c r="U3091" i="1"/>
  <c r="U3092" i="1"/>
  <c r="U3093" i="1"/>
  <c r="U3094" i="1"/>
  <c r="U3096" i="1"/>
  <c r="U3097" i="1"/>
  <c r="U3098" i="1"/>
  <c r="U3099" i="1"/>
  <c r="U3100" i="1"/>
  <c r="U3101" i="1"/>
  <c r="U3102" i="1"/>
  <c r="U3103" i="1"/>
  <c r="U3104" i="1"/>
  <c r="U3105" i="1"/>
  <c r="U3106" i="1"/>
  <c r="U3108" i="1"/>
  <c r="U3109" i="1"/>
  <c r="U3110" i="1"/>
  <c r="U3111" i="1"/>
  <c r="U3112" i="1"/>
  <c r="U3113" i="1"/>
  <c r="U3114" i="1"/>
  <c r="U3115" i="1"/>
  <c r="U3116" i="1"/>
  <c r="U3117" i="1"/>
  <c r="U3118" i="1"/>
  <c r="U3120" i="1"/>
  <c r="U3121" i="1"/>
  <c r="U3122" i="1"/>
  <c r="U3123" i="1"/>
  <c r="U3124" i="1"/>
  <c r="U3125" i="1"/>
  <c r="U3126" i="1"/>
  <c r="U3127" i="1"/>
  <c r="U3128" i="1"/>
  <c r="U3129" i="1"/>
  <c r="U3130" i="1"/>
  <c r="U3132" i="1"/>
  <c r="U3133" i="1"/>
  <c r="U3134" i="1"/>
  <c r="U3135" i="1"/>
  <c r="U3136" i="1"/>
  <c r="U3137" i="1"/>
  <c r="U3138" i="1"/>
  <c r="U3139" i="1"/>
  <c r="U3140" i="1"/>
  <c r="U3141" i="1"/>
  <c r="U3142" i="1"/>
  <c r="U3144" i="1"/>
  <c r="U3145" i="1"/>
  <c r="U3146" i="1"/>
  <c r="U3147" i="1"/>
  <c r="U3148" i="1"/>
  <c r="U3149" i="1"/>
  <c r="U3150" i="1"/>
  <c r="U3151" i="1"/>
  <c r="U3152" i="1"/>
  <c r="U3153" i="1"/>
  <c r="U3154" i="1"/>
  <c r="U3156" i="1"/>
  <c r="U3157" i="1"/>
  <c r="U3158" i="1"/>
  <c r="U3159" i="1"/>
  <c r="U3160" i="1"/>
  <c r="U3161" i="1"/>
  <c r="U3162" i="1"/>
  <c r="U3163" i="1"/>
  <c r="U3164" i="1"/>
  <c r="U3165" i="1"/>
  <c r="U3166" i="1"/>
  <c r="U3168" i="1"/>
  <c r="U3169" i="1"/>
  <c r="U3170" i="1"/>
  <c r="U3171" i="1"/>
  <c r="U3172" i="1"/>
  <c r="U3173" i="1"/>
  <c r="U3174" i="1"/>
  <c r="U3175" i="1"/>
  <c r="U3176" i="1"/>
  <c r="U3177" i="1"/>
  <c r="U3178" i="1"/>
  <c r="U3180" i="1"/>
  <c r="U3181" i="1"/>
  <c r="U3182" i="1"/>
  <c r="U3183" i="1"/>
  <c r="U3184" i="1"/>
  <c r="U3185" i="1"/>
  <c r="U3186" i="1"/>
  <c r="U3187" i="1"/>
  <c r="U3188" i="1"/>
  <c r="U3189" i="1"/>
  <c r="U3190" i="1"/>
  <c r="U3192" i="1"/>
  <c r="U3193" i="1"/>
  <c r="U3194" i="1"/>
  <c r="U3195" i="1"/>
  <c r="U3196" i="1"/>
  <c r="U3197" i="1"/>
  <c r="U3198" i="1"/>
  <c r="U3199" i="1"/>
  <c r="U3200" i="1"/>
  <c r="U3201" i="1"/>
  <c r="U3202" i="1"/>
  <c r="U3204" i="1"/>
  <c r="U3205" i="1"/>
  <c r="U3206" i="1"/>
  <c r="U3207" i="1"/>
  <c r="U3208" i="1"/>
  <c r="U3209" i="1"/>
  <c r="U3210" i="1"/>
  <c r="U3211" i="1"/>
  <c r="U3212" i="1"/>
  <c r="U3213" i="1"/>
  <c r="U3214" i="1"/>
  <c r="U3216" i="1"/>
  <c r="U3217" i="1"/>
  <c r="U3218" i="1"/>
  <c r="U3219" i="1"/>
  <c r="U3220" i="1"/>
  <c r="U3221" i="1"/>
  <c r="U3222" i="1"/>
  <c r="U3223" i="1"/>
  <c r="U3224" i="1"/>
  <c r="U3225" i="1"/>
  <c r="U3226" i="1"/>
  <c r="U3228" i="1"/>
  <c r="U3229" i="1"/>
  <c r="U3230" i="1"/>
  <c r="U3231" i="1"/>
  <c r="U3232" i="1"/>
  <c r="U3233" i="1"/>
  <c r="U3234" i="1"/>
  <c r="U3235" i="1"/>
  <c r="U3236" i="1"/>
  <c r="U3237" i="1"/>
  <c r="U3238" i="1"/>
  <c r="U3240" i="1"/>
  <c r="U3241" i="1"/>
  <c r="U3242" i="1"/>
  <c r="U3243" i="1"/>
  <c r="U3244" i="1"/>
  <c r="U3245" i="1"/>
  <c r="U3246" i="1"/>
  <c r="U3247" i="1"/>
  <c r="U3248" i="1"/>
  <c r="U3249" i="1"/>
  <c r="U3250" i="1"/>
  <c r="U3252" i="1"/>
  <c r="U3253" i="1"/>
  <c r="U3254" i="1"/>
  <c r="U3255" i="1"/>
  <c r="U3256" i="1"/>
  <c r="U3257" i="1"/>
  <c r="U3258" i="1"/>
  <c r="U3259" i="1"/>
  <c r="U3260" i="1"/>
  <c r="U3261" i="1"/>
  <c r="U3262" i="1"/>
  <c r="U3264" i="1"/>
  <c r="U3265" i="1"/>
  <c r="U3266" i="1"/>
  <c r="U3267" i="1"/>
  <c r="U3268" i="1"/>
  <c r="U3269" i="1"/>
  <c r="U3270" i="1"/>
  <c r="U3271" i="1"/>
  <c r="U3272" i="1"/>
  <c r="U3273" i="1"/>
  <c r="U3274" i="1"/>
  <c r="U3276" i="1"/>
  <c r="U3277" i="1"/>
  <c r="U3278" i="1"/>
  <c r="U3279" i="1"/>
  <c r="U3280" i="1"/>
  <c r="U3281" i="1"/>
  <c r="U3282" i="1"/>
  <c r="U3283" i="1"/>
  <c r="U3284" i="1"/>
  <c r="U3285" i="1"/>
  <c r="U3286" i="1"/>
  <c r="U3288" i="1"/>
  <c r="U3289" i="1"/>
  <c r="U3290" i="1"/>
  <c r="U3291" i="1"/>
  <c r="U3292" i="1"/>
  <c r="U3293" i="1"/>
  <c r="U3294" i="1"/>
  <c r="U3295" i="1"/>
  <c r="U3296" i="1"/>
  <c r="U3297" i="1"/>
  <c r="U3298" i="1"/>
  <c r="U3300" i="1"/>
  <c r="U3301" i="1"/>
  <c r="U3302" i="1"/>
  <c r="U3303" i="1"/>
  <c r="U3304" i="1"/>
  <c r="U3305" i="1"/>
  <c r="U3306" i="1"/>
  <c r="U3307" i="1"/>
  <c r="U3308" i="1"/>
  <c r="U3309" i="1"/>
  <c r="U3310" i="1"/>
  <c r="U3312" i="1"/>
  <c r="U3313" i="1"/>
  <c r="U3314" i="1"/>
  <c r="U3315" i="1"/>
  <c r="U3316" i="1"/>
  <c r="U3317" i="1"/>
  <c r="U3318" i="1"/>
  <c r="U3319" i="1"/>
  <c r="U3320" i="1"/>
  <c r="U3321" i="1"/>
  <c r="U3322" i="1"/>
  <c r="U3324" i="1"/>
  <c r="U3325" i="1"/>
  <c r="U3326" i="1"/>
  <c r="U3327" i="1"/>
  <c r="U3328" i="1"/>
  <c r="U3329" i="1"/>
  <c r="U3330" i="1"/>
  <c r="U3331" i="1"/>
  <c r="U3332" i="1"/>
  <c r="U3333" i="1"/>
  <c r="U3334" i="1"/>
  <c r="U3336" i="1"/>
  <c r="U3337" i="1"/>
  <c r="U3338" i="1"/>
  <c r="U3339" i="1"/>
  <c r="U3340" i="1"/>
  <c r="U3341" i="1"/>
  <c r="U3342" i="1"/>
  <c r="U3343" i="1"/>
  <c r="U3344" i="1"/>
  <c r="U3345" i="1"/>
  <c r="U3346" i="1"/>
  <c r="U3348" i="1"/>
  <c r="U3349" i="1"/>
  <c r="U3350" i="1"/>
  <c r="U3351" i="1"/>
  <c r="U3352" i="1"/>
  <c r="U3353" i="1"/>
  <c r="U3354" i="1"/>
  <c r="U3355" i="1"/>
  <c r="U3356" i="1"/>
  <c r="U3357" i="1"/>
  <c r="U3358" i="1"/>
  <c r="U3360" i="1"/>
  <c r="U3361" i="1"/>
  <c r="U3362" i="1"/>
  <c r="U3363" i="1"/>
  <c r="U3364" i="1"/>
  <c r="U3365" i="1"/>
  <c r="U3366" i="1"/>
  <c r="U3367" i="1"/>
  <c r="U3368" i="1"/>
  <c r="U3369" i="1"/>
  <c r="U3370" i="1"/>
  <c r="U3372" i="1"/>
  <c r="U3373" i="1"/>
  <c r="U3374" i="1"/>
  <c r="U3375" i="1"/>
  <c r="U3376" i="1"/>
  <c r="U3377" i="1"/>
  <c r="U3378" i="1"/>
  <c r="U3379" i="1"/>
  <c r="U3380" i="1"/>
  <c r="U3381" i="1"/>
  <c r="U3382" i="1"/>
  <c r="U3384" i="1"/>
  <c r="U3385" i="1"/>
  <c r="U3386" i="1"/>
  <c r="U3387" i="1"/>
  <c r="U3388" i="1"/>
  <c r="U3389" i="1"/>
  <c r="U3390" i="1"/>
  <c r="U3391" i="1"/>
  <c r="U3392" i="1"/>
  <c r="U3393" i="1"/>
  <c r="U3394" i="1"/>
  <c r="U3396" i="1"/>
  <c r="U3397" i="1"/>
  <c r="U3398" i="1"/>
  <c r="U3399" i="1"/>
  <c r="U3400" i="1"/>
  <c r="U3401" i="1"/>
  <c r="U3402" i="1"/>
  <c r="U3403" i="1"/>
  <c r="U3404" i="1"/>
  <c r="U3405" i="1"/>
  <c r="U3406" i="1"/>
  <c r="U3408" i="1"/>
  <c r="U3409" i="1"/>
  <c r="U3410" i="1"/>
  <c r="U3411" i="1"/>
  <c r="U3412" i="1"/>
  <c r="U3413" i="1"/>
  <c r="U3414" i="1"/>
  <c r="U3415" i="1"/>
  <c r="U3416" i="1"/>
  <c r="U3417" i="1"/>
  <c r="U3418" i="1"/>
  <c r="U3420" i="1"/>
  <c r="U3421" i="1"/>
  <c r="U3422" i="1"/>
  <c r="U3423" i="1"/>
  <c r="U3424" i="1"/>
  <c r="U3425" i="1"/>
  <c r="U3426" i="1"/>
  <c r="U3427" i="1"/>
  <c r="U3428" i="1"/>
  <c r="U3429" i="1"/>
  <c r="U3430" i="1"/>
  <c r="U3432" i="1"/>
  <c r="U3433" i="1"/>
  <c r="U3434" i="1"/>
  <c r="U3435" i="1"/>
  <c r="U3436" i="1"/>
  <c r="U3437" i="1"/>
  <c r="U3438" i="1"/>
  <c r="U3439" i="1"/>
  <c r="U3440" i="1"/>
  <c r="U3441" i="1"/>
  <c r="U3442" i="1"/>
  <c r="U3444" i="1"/>
  <c r="U3445" i="1"/>
  <c r="U3446" i="1"/>
  <c r="U3447" i="1"/>
  <c r="U3448" i="1"/>
  <c r="U3449" i="1"/>
  <c r="U3450" i="1"/>
  <c r="U3451" i="1"/>
  <c r="U3452" i="1"/>
  <c r="U3453" i="1"/>
  <c r="U3454" i="1"/>
  <c r="U3456" i="1"/>
  <c r="U3457" i="1"/>
  <c r="U3458" i="1"/>
  <c r="U3459" i="1"/>
  <c r="U3460" i="1"/>
  <c r="U3461" i="1"/>
  <c r="U3462" i="1"/>
  <c r="U3463" i="1"/>
  <c r="U3464" i="1"/>
  <c r="U3465" i="1"/>
  <c r="U3466" i="1"/>
  <c r="U3468" i="1"/>
  <c r="U3469" i="1"/>
  <c r="U3470" i="1"/>
  <c r="U3471" i="1"/>
  <c r="U3472" i="1"/>
  <c r="U3473" i="1"/>
  <c r="U3474" i="1"/>
  <c r="U3475" i="1"/>
  <c r="U3476" i="1"/>
  <c r="U3477" i="1"/>
  <c r="U3478" i="1"/>
  <c r="U3480" i="1"/>
  <c r="U3481" i="1"/>
  <c r="U3482" i="1"/>
  <c r="U3483" i="1"/>
  <c r="U3484" i="1"/>
  <c r="U3485" i="1"/>
  <c r="U3486" i="1"/>
  <c r="U3487" i="1"/>
  <c r="U3488" i="1"/>
  <c r="U3489" i="1"/>
  <c r="U3490" i="1"/>
  <c r="U3492" i="1"/>
  <c r="U3493" i="1"/>
  <c r="U3494" i="1"/>
  <c r="U3495" i="1"/>
  <c r="U3496" i="1"/>
  <c r="U3497" i="1"/>
  <c r="U3498" i="1"/>
  <c r="U3499" i="1"/>
  <c r="U3500" i="1"/>
  <c r="U3501" i="1"/>
  <c r="U3502" i="1"/>
  <c r="U3504" i="1"/>
  <c r="U3505" i="1"/>
  <c r="U3506" i="1"/>
  <c r="U3507" i="1"/>
  <c r="U3508" i="1"/>
  <c r="U3509" i="1"/>
  <c r="U3510" i="1"/>
  <c r="U3511" i="1"/>
  <c r="U3512" i="1"/>
  <c r="U3513" i="1"/>
  <c r="U3514" i="1"/>
  <c r="U3516" i="1"/>
  <c r="U3517" i="1"/>
  <c r="U3518" i="1"/>
  <c r="U3519" i="1"/>
  <c r="U3520" i="1"/>
  <c r="U3521" i="1"/>
  <c r="U3522" i="1"/>
  <c r="U3523" i="1"/>
  <c r="U3524" i="1"/>
  <c r="U3525" i="1"/>
  <c r="U3526" i="1"/>
  <c r="U3528" i="1"/>
  <c r="U3529" i="1"/>
  <c r="U3530" i="1"/>
  <c r="U3531" i="1"/>
  <c r="U3532" i="1"/>
  <c r="U3533" i="1"/>
  <c r="U3534" i="1"/>
  <c r="U3535" i="1"/>
  <c r="U3536" i="1"/>
  <c r="U3537" i="1"/>
  <c r="U3538" i="1"/>
  <c r="U3540" i="1"/>
  <c r="U3541" i="1"/>
  <c r="U3542" i="1"/>
  <c r="U3543" i="1"/>
  <c r="U3544" i="1"/>
  <c r="U3545" i="1"/>
  <c r="U3546" i="1"/>
  <c r="U3547" i="1"/>
  <c r="U3548" i="1"/>
  <c r="U3549" i="1"/>
  <c r="U3550" i="1"/>
  <c r="U3552" i="1"/>
  <c r="U3553" i="1"/>
  <c r="U3554" i="1"/>
  <c r="U3555" i="1"/>
  <c r="U3556" i="1"/>
  <c r="U3557" i="1"/>
  <c r="U3558" i="1"/>
  <c r="U3559" i="1"/>
  <c r="U3560" i="1"/>
  <c r="U3561" i="1"/>
  <c r="U3562" i="1"/>
  <c r="U3564" i="1"/>
  <c r="U3565" i="1"/>
  <c r="U3566" i="1"/>
  <c r="U3567" i="1"/>
  <c r="U3568" i="1"/>
  <c r="U3569" i="1"/>
  <c r="U3570" i="1"/>
  <c r="U3571" i="1"/>
  <c r="U3572" i="1"/>
  <c r="U3573" i="1"/>
  <c r="U3574" i="1"/>
  <c r="U3576" i="1"/>
  <c r="U3577" i="1"/>
  <c r="U3578" i="1"/>
  <c r="U3579" i="1"/>
  <c r="U3580" i="1"/>
  <c r="U3581" i="1"/>
  <c r="U3582" i="1"/>
  <c r="U3583" i="1"/>
  <c r="U3584" i="1"/>
  <c r="U3585" i="1"/>
  <c r="U3586" i="1"/>
  <c r="U3588" i="1"/>
  <c r="U3589" i="1"/>
  <c r="U3590" i="1"/>
  <c r="U3591" i="1"/>
  <c r="U3592" i="1"/>
  <c r="U3593" i="1"/>
  <c r="U3594" i="1"/>
  <c r="U3595" i="1"/>
  <c r="U3596" i="1"/>
  <c r="U3597" i="1"/>
  <c r="U3598" i="1"/>
  <c r="U3600" i="1"/>
  <c r="U3601" i="1"/>
  <c r="U3602" i="1"/>
  <c r="U3603" i="1"/>
  <c r="U3604" i="1"/>
  <c r="U3605" i="1"/>
  <c r="U3606" i="1"/>
  <c r="U3607" i="1"/>
  <c r="U3608" i="1"/>
  <c r="U3609" i="1"/>
  <c r="U3610" i="1"/>
  <c r="U3612" i="1"/>
  <c r="U3613" i="1"/>
  <c r="U3614" i="1"/>
  <c r="U3615" i="1"/>
  <c r="U3616" i="1"/>
  <c r="U3617" i="1"/>
  <c r="U3618" i="1"/>
  <c r="U3619" i="1"/>
  <c r="U3620" i="1"/>
  <c r="U3621" i="1"/>
  <c r="U3622" i="1"/>
  <c r="U3624" i="1"/>
  <c r="U3625" i="1"/>
  <c r="U3626" i="1"/>
  <c r="U3627" i="1"/>
  <c r="U3628" i="1"/>
  <c r="U3629" i="1"/>
  <c r="U3630" i="1"/>
  <c r="U3631" i="1"/>
  <c r="U3632" i="1"/>
  <c r="U3633" i="1"/>
  <c r="U3634" i="1"/>
  <c r="U3636" i="1"/>
  <c r="U3637" i="1"/>
  <c r="U3638" i="1"/>
  <c r="U3639" i="1"/>
  <c r="U3640" i="1"/>
  <c r="U3641" i="1"/>
  <c r="U3642" i="1"/>
  <c r="U3643" i="1"/>
  <c r="U3644" i="1"/>
  <c r="U3645" i="1"/>
  <c r="U3646" i="1"/>
  <c r="U3648" i="1"/>
  <c r="U3649" i="1"/>
  <c r="U3650" i="1"/>
  <c r="U3651" i="1"/>
  <c r="U3652" i="1"/>
  <c r="U3653" i="1"/>
  <c r="U3654" i="1"/>
  <c r="U3655" i="1"/>
  <c r="U3656" i="1"/>
  <c r="U3657" i="1"/>
  <c r="U3658" i="1"/>
  <c r="U3660" i="1"/>
  <c r="U3661" i="1"/>
  <c r="U3662" i="1"/>
  <c r="U3663" i="1"/>
  <c r="U3664" i="1"/>
  <c r="U3665" i="1"/>
  <c r="U3666" i="1"/>
  <c r="U3667" i="1"/>
  <c r="U3668" i="1"/>
  <c r="U3669" i="1"/>
  <c r="U3670" i="1"/>
  <c r="U3672" i="1"/>
  <c r="U3673" i="1"/>
  <c r="U3674" i="1"/>
  <c r="U3675" i="1"/>
  <c r="U3676" i="1"/>
  <c r="U3677" i="1"/>
  <c r="U3678" i="1"/>
  <c r="U3679" i="1"/>
  <c r="U3680" i="1"/>
  <c r="U3681" i="1"/>
  <c r="U3682" i="1"/>
  <c r="U3684" i="1"/>
  <c r="U3685" i="1"/>
  <c r="U3686" i="1"/>
  <c r="U3687" i="1"/>
  <c r="U3688" i="1"/>
  <c r="U3689" i="1"/>
  <c r="U3690" i="1"/>
  <c r="U3691" i="1"/>
  <c r="U3692" i="1"/>
  <c r="U3693" i="1"/>
  <c r="U3694" i="1"/>
  <c r="U3696" i="1"/>
  <c r="U3697" i="1"/>
  <c r="U3698" i="1"/>
  <c r="U3699" i="1"/>
  <c r="U3700" i="1"/>
  <c r="U3701" i="1"/>
  <c r="U3702" i="1"/>
  <c r="U3703" i="1"/>
  <c r="U3704" i="1"/>
  <c r="U3705" i="1"/>
  <c r="U3706" i="1"/>
  <c r="U3708" i="1"/>
  <c r="U3709" i="1"/>
  <c r="U3710" i="1"/>
  <c r="U3711" i="1"/>
  <c r="U3712" i="1"/>
  <c r="U3713" i="1"/>
  <c r="U3714" i="1"/>
  <c r="U3715" i="1"/>
  <c r="U3716" i="1"/>
  <c r="U3717" i="1"/>
  <c r="U3718" i="1"/>
  <c r="U3720" i="1"/>
  <c r="U3721" i="1"/>
  <c r="U3722" i="1"/>
  <c r="U3723" i="1"/>
  <c r="U3724" i="1"/>
  <c r="U3725" i="1"/>
  <c r="U3726" i="1"/>
  <c r="U3727" i="1"/>
  <c r="U3728" i="1"/>
  <c r="U3729" i="1"/>
  <c r="U3730" i="1"/>
  <c r="U3732" i="1"/>
  <c r="U3733" i="1"/>
  <c r="U3734" i="1"/>
  <c r="U3735" i="1"/>
  <c r="U3736" i="1"/>
  <c r="U3737" i="1"/>
  <c r="U3738" i="1"/>
  <c r="U3739" i="1"/>
  <c r="U3740" i="1"/>
  <c r="U3741" i="1"/>
  <c r="U3742" i="1"/>
  <c r="U3744" i="1"/>
  <c r="U3745" i="1"/>
  <c r="U3746" i="1"/>
  <c r="U3747" i="1"/>
  <c r="U3748" i="1"/>
  <c r="U3749" i="1"/>
  <c r="U3750" i="1"/>
  <c r="U3751" i="1"/>
  <c r="U3752" i="1"/>
  <c r="U3753" i="1"/>
  <c r="U3754" i="1"/>
  <c r="U3756" i="1"/>
  <c r="U3757" i="1"/>
  <c r="U3758" i="1"/>
  <c r="U3759" i="1"/>
  <c r="U3760" i="1"/>
  <c r="U3761" i="1"/>
  <c r="U3762" i="1"/>
  <c r="U3763" i="1"/>
  <c r="U3764" i="1"/>
  <c r="U3765" i="1"/>
  <c r="U3766" i="1"/>
  <c r="U3768" i="1"/>
  <c r="U3769" i="1"/>
  <c r="U3770" i="1"/>
  <c r="U3771" i="1"/>
  <c r="U3772" i="1"/>
  <c r="U3773" i="1"/>
  <c r="U3774" i="1"/>
  <c r="U3775" i="1"/>
  <c r="U3776" i="1"/>
  <c r="U3777" i="1"/>
  <c r="U3778" i="1"/>
  <c r="U3780" i="1"/>
  <c r="U3781" i="1"/>
  <c r="U3782" i="1"/>
  <c r="U3783" i="1"/>
  <c r="U3784" i="1"/>
  <c r="U3785" i="1"/>
  <c r="U3786" i="1"/>
  <c r="U3787" i="1"/>
  <c r="U3788" i="1"/>
  <c r="U3789" i="1"/>
  <c r="U3790" i="1"/>
  <c r="U3792" i="1"/>
  <c r="U3793" i="1"/>
  <c r="U3794" i="1"/>
  <c r="U3795" i="1"/>
  <c r="U3796" i="1"/>
  <c r="U3797" i="1"/>
  <c r="U3798" i="1"/>
  <c r="U3799" i="1"/>
  <c r="U3800" i="1"/>
  <c r="U3801" i="1"/>
  <c r="U3802" i="1"/>
  <c r="U3804" i="1"/>
  <c r="U3805" i="1"/>
  <c r="U3806" i="1"/>
  <c r="U3807" i="1"/>
  <c r="U3808" i="1"/>
  <c r="U3809" i="1"/>
  <c r="U3810" i="1"/>
  <c r="U3811" i="1"/>
  <c r="U3812" i="1"/>
  <c r="U3813" i="1"/>
  <c r="U3814" i="1"/>
  <c r="U3816" i="1"/>
  <c r="U3817" i="1"/>
  <c r="U3818" i="1"/>
  <c r="U3819" i="1"/>
  <c r="U3820" i="1"/>
  <c r="U3821" i="1"/>
  <c r="U3822" i="1"/>
  <c r="U3823" i="1"/>
  <c r="U3824" i="1"/>
  <c r="U3825" i="1"/>
  <c r="U3826" i="1"/>
  <c r="U3828" i="1"/>
  <c r="U3829" i="1"/>
  <c r="U3830" i="1"/>
  <c r="U3831" i="1"/>
  <c r="U3832" i="1"/>
  <c r="U3833" i="1"/>
  <c r="U3834" i="1"/>
  <c r="U3835" i="1"/>
  <c r="U3836" i="1"/>
  <c r="U3837" i="1"/>
  <c r="U3838" i="1"/>
  <c r="U3840" i="1"/>
  <c r="U3841" i="1"/>
  <c r="U3842" i="1"/>
  <c r="U3843" i="1"/>
  <c r="U3844" i="1"/>
  <c r="U3845" i="1"/>
  <c r="U3846" i="1"/>
  <c r="U3847" i="1"/>
  <c r="U3848" i="1"/>
  <c r="U3849" i="1"/>
  <c r="U3850" i="1"/>
  <c r="U3852" i="1"/>
  <c r="U3853" i="1"/>
  <c r="U3854" i="1"/>
  <c r="U3855" i="1"/>
  <c r="U3856" i="1"/>
  <c r="U3857" i="1"/>
  <c r="U3858" i="1"/>
  <c r="U3859" i="1"/>
  <c r="U3860" i="1"/>
  <c r="U3861" i="1"/>
  <c r="U3862" i="1"/>
  <c r="U3864" i="1"/>
  <c r="U3865" i="1"/>
  <c r="U3866" i="1"/>
  <c r="U3867" i="1"/>
  <c r="U3868" i="1"/>
  <c r="U3869" i="1"/>
  <c r="U3870" i="1"/>
  <c r="U3871" i="1"/>
  <c r="U3872" i="1"/>
  <c r="U3873" i="1"/>
  <c r="U3874" i="1"/>
  <c r="U3876" i="1"/>
  <c r="U3877" i="1"/>
  <c r="U3878" i="1"/>
  <c r="U3879" i="1"/>
  <c r="U3880" i="1"/>
  <c r="U3881" i="1"/>
  <c r="U3882" i="1"/>
  <c r="U3883" i="1"/>
  <c r="U3884" i="1"/>
  <c r="U3885" i="1"/>
  <c r="U3886" i="1"/>
  <c r="U3888" i="1"/>
  <c r="U3889" i="1"/>
  <c r="U3890" i="1"/>
  <c r="U3891" i="1"/>
  <c r="U3892" i="1"/>
  <c r="U3893" i="1"/>
  <c r="U3894" i="1"/>
  <c r="U3895" i="1"/>
  <c r="U3896" i="1"/>
  <c r="U3897" i="1"/>
  <c r="U3898" i="1"/>
  <c r="U3900" i="1"/>
  <c r="U3901" i="1"/>
  <c r="U3902" i="1"/>
  <c r="U3903" i="1"/>
  <c r="U3904" i="1"/>
  <c r="U3905" i="1"/>
  <c r="U3906" i="1"/>
  <c r="U3907" i="1"/>
  <c r="U3908" i="1"/>
  <c r="U3909" i="1"/>
  <c r="U3910" i="1"/>
  <c r="U3912" i="1"/>
  <c r="U3913" i="1"/>
  <c r="U3914" i="1"/>
  <c r="U3915" i="1"/>
  <c r="U3916" i="1"/>
  <c r="U3917" i="1"/>
  <c r="U3918" i="1"/>
  <c r="U3919" i="1"/>
  <c r="U3920" i="1"/>
  <c r="U3921" i="1"/>
  <c r="U3922" i="1"/>
  <c r="U3924" i="1"/>
  <c r="U3925" i="1"/>
  <c r="U3926" i="1"/>
  <c r="U3927" i="1"/>
  <c r="U3928" i="1"/>
  <c r="U3929" i="1"/>
  <c r="U3930" i="1"/>
  <c r="U3931" i="1"/>
  <c r="U3932" i="1"/>
  <c r="U3933" i="1"/>
  <c r="U3934" i="1"/>
  <c r="U3936" i="1"/>
  <c r="U3937" i="1"/>
  <c r="U3938" i="1"/>
  <c r="U3939" i="1"/>
  <c r="U3940" i="1"/>
  <c r="U3941" i="1"/>
  <c r="U3942" i="1"/>
  <c r="U3943" i="1"/>
  <c r="U3944" i="1"/>
  <c r="U3945" i="1"/>
  <c r="U3946" i="1"/>
  <c r="U3948" i="1"/>
  <c r="U3949" i="1"/>
  <c r="U3950" i="1"/>
  <c r="U3951" i="1"/>
  <c r="U3952" i="1"/>
  <c r="U3953" i="1"/>
  <c r="U3954" i="1"/>
  <c r="U3955" i="1"/>
  <c r="U3956" i="1"/>
  <c r="U3957" i="1"/>
  <c r="U3958" i="1"/>
  <c r="U3960" i="1"/>
  <c r="U3961" i="1"/>
  <c r="U3962" i="1"/>
  <c r="U3963" i="1"/>
  <c r="U3964" i="1"/>
  <c r="U3965" i="1"/>
  <c r="U3966" i="1"/>
  <c r="U3967" i="1"/>
  <c r="U3968" i="1"/>
  <c r="U3969" i="1"/>
  <c r="U3970" i="1"/>
  <c r="U3972" i="1"/>
  <c r="U3973" i="1"/>
  <c r="U3974" i="1"/>
  <c r="U3975" i="1"/>
  <c r="U3976" i="1"/>
  <c r="U3977" i="1"/>
  <c r="U3978" i="1"/>
  <c r="U3979" i="1"/>
  <c r="U3980" i="1"/>
  <c r="U3981" i="1"/>
  <c r="U3982" i="1"/>
  <c r="U3984" i="1"/>
  <c r="U3985" i="1"/>
  <c r="U3986" i="1"/>
  <c r="U3987" i="1"/>
  <c r="U3988" i="1"/>
  <c r="U3989" i="1"/>
  <c r="U3990" i="1"/>
  <c r="U3991" i="1"/>
  <c r="U3992" i="1"/>
  <c r="U3993" i="1"/>
  <c r="U3994" i="1"/>
  <c r="U3996" i="1"/>
  <c r="U3997" i="1"/>
  <c r="U3998" i="1"/>
  <c r="U3999" i="1"/>
  <c r="U4000" i="1"/>
  <c r="U4001" i="1"/>
  <c r="U4002" i="1"/>
  <c r="U4003" i="1"/>
  <c r="U4004" i="1"/>
  <c r="U4005" i="1"/>
  <c r="U4006" i="1"/>
  <c r="U4008" i="1"/>
  <c r="U4009" i="1"/>
  <c r="U4010" i="1"/>
  <c r="U4011" i="1"/>
  <c r="U4012" i="1"/>
  <c r="U4013" i="1"/>
  <c r="U4014" i="1"/>
  <c r="U4015" i="1"/>
  <c r="U4016" i="1"/>
  <c r="U4017" i="1"/>
  <c r="U4018" i="1"/>
  <c r="U4020" i="1"/>
  <c r="U4021" i="1"/>
  <c r="U4022" i="1"/>
  <c r="U4023" i="1"/>
  <c r="U4024" i="1"/>
  <c r="U4025" i="1"/>
  <c r="U4026" i="1"/>
  <c r="U4027" i="1"/>
  <c r="U4028" i="1"/>
  <c r="U4029" i="1"/>
  <c r="U4030" i="1"/>
  <c r="U4032" i="1"/>
  <c r="U4033" i="1"/>
  <c r="U4034" i="1"/>
  <c r="U4035" i="1"/>
  <c r="U4036" i="1"/>
  <c r="U4037" i="1"/>
  <c r="U4038" i="1"/>
  <c r="U4039" i="1"/>
  <c r="U4040" i="1"/>
  <c r="U4041" i="1"/>
  <c r="U4042" i="1"/>
  <c r="U4044" i="1"/>
  <c r="U4045" i="1"/>
  <c r="U4046" i="1"/>
  <c r="U4047" i="1"/>
  <c r="U4048" i="1"/>
  <c r="U4049" i="1"/>
  <c r="U4050" i="1"/>
  <c r="U4051" i="1"/>
  <c r="U4052" i="1"/>
  <c r="U4053" i="1"/>
  <c r="U4054" i="1"/>
  <c r="U4056" i="1"/>
  <c r="U4057" i="1"/>
  <c r="U4058" i="1"/>
  <c r="U4059" i="1"/>
  <c r="U4060" i="1"/>
  <c r="U4061" i="1"/>
  <c r="U4062" i="1"/>
  <c r="U4063" i="1"/>
  <c r="U4064" i="1"/>
  <c r="U4065" i="1"/>
  <c r="U4066" i="1"/>
  <c r="U4068" i="1"/>
  <c r="U4069" i="1"/>
  <c r="U4070" i="1"/>
  <c r="U4071" i="1"/>
  <c r="U4072" i="1"/>
  <c r="U4073" i="1"/>
  <c r="U4074" i="1"/>
  <c r="U4075" i="1"/>
  <c r="U4076" i="1"/>
  <c r="U4077" i="1"/>
  <c r="U4078" i="1"/>
  <c r="U4080" i="1"/>
  <c r="U4081" i="1"/>
  <c r="U4082" i="1"/>
  <c r="U4083" i="1"/>
  <c r="U4084" i="1"/>
  <c r="U4085" i="1"/>
  <c r="U4086" i="1"/>
  <c r="U4087" i="1"/>
  <c r="U4088" i="1"/>
  <c r="U4089" i="1"/>
  <c r="U4090" i="1"/>
  <c r="U4092" i="1"/>
  <c r="U4093" i="1"/>
  <c r="U4094" i="1"/>
  <c r="U4095" i="1"/>
  <c r="U4096" i="1"/>
  <c r="U4097" i="1"/>
  <c r="U4098" i="1"/>
  <c r="U4099" i="1"/>
  <c r="U4100" i="1"/>
  <c r="U4101" i="1"/>
  <c r="U4102" i="1"/>
  <c r="U4104" i="1"/>
  <c r="U4105" i="1"/>
  <c r="U4106" i="1"/>
  <c r="U4107" i="1"/>
  <c r="U4108" i="1"/>
  <c r="U4109" i="1"/>
  <c r="U4110" i="1"/>
  <c r="U4111" i="1"/>
  <c r="U4112" i="1"/>
  <c r="U4113" i="1"/>
  <c r="U4114" i="1"/>
  <c r="U4116" i="1"/>
  <c r="U4117" i="1"/>
  <c r="U4118" i="1"/>
  <c r="U4119" i="1"/>
  <c r="U4120" i="1"/>
  <c r="U4121" i="1"/>
  <c r="U4122" i="1"/>
  <c r="U4123" i="1"/>
  <c r="U4124" i="1"/>
  <c r="U4125" i="1"/>
  <c r="U4126" i="1"/>
  <c r="U4128" i="1"/>
  <c r="U4129" i="1"/>
  <c r="U4130" i="1"/>
  <c r="U4131" i="1"/>
  <c r="U4132" i="1"/>
  <c r="U4133" i="1"/>
  <c r="U4134" i="1"/>
  <c r="U4135" i="1"/>
  <c r="U4136" i="1"/>
  <c r="U4137" i="1"/>
  <c r="U4138" i="1"/>
  <c r="U4140" i="1"/>
  <c r="U4141" i="1"/>
  <c r="U4142" i="1"/>
  <c r="U4143" i="1"/>
  <c r="U4144" i="1"/>
  <c r="U4145" i="1"/>
  <c r="U4146" i="1"/>
  <c r="U4147" i="1"/>
  <c r="U4148" i="1"/>
  <c r="U4149" i="1"/>
  <c r="U4150" i="1"/>
  <c r="U4152" i="1"/>
  <c r="U4153" i="1"/>
  <c r="U4154" i="1"/>
  <c r="U4155" i="1"/>
  <c r="U4156" i="1"/>
  <c r="U4157" i="1"/>
  <c r="U4158" i="1"/>
  <c r="U4159" i="1"/>
  <c r="U4160" i="1"/>
  <c r="U4161" i="1"/>
  <c r="U4162" i="1"/>
  <c r="U4164" i="1"/>
  <c r="U4165" i="1"/>
  <c r="U4166" i="1"/>
  <c r="U4167" i="1"/>
  <c r="U4168" i="1"/>
  <c r="U4169" i="1"/>
  <c r="U4170" i="1"/>
  <c r="U4171" i="1"/>
  <c r="U4172" i="1"/>
  <c r="U4173" i="1"/>
  <c r="U4174" i="1"/>
  <c r="U4176" i="1"/>
  <c r="U4177" i="1"/>
  <c r="U4178" i="1"/>
  <c r="U4179" i="1"/>
  <c r="U4180" i="1"/>
  <c r="U4181" i="1"/>
  <c r="U4182" i="1"/>
  <c r="U4183" i="1"/>
  <c r="U4184" i="1"/>
  <c r="U4185" i="1"/>
  <c r="U4186" i="1"/>
  <c r="U4188" i="1"/>
  <c r="U4189" i="1"/>
  <c r="U4190" i="1"/>
  <c r="U4191" i="1"/>
  <c r="U4192" i="1"/>
  <c r="U4193" i="1"/>
  <c r="U4194" i="1"/>
  <c r="U4195" i="1"/>
  <c r="U4196" i="1"/>
  <c r="U4197" i="1"/>
  <c r="U4198" i="1"/>
  <c r="U4200" i="1"/>
  <c r="U4201" i="1"/>
  <c r="U4202" i="1"/>
  <c r="U4203" i="1"/>
  <c r="U4204" i="1"/>
  <c r="U4205" i="1"/>
  <c r="U4206" i="1"/>
  <c r="U4207" i="1"/>
  <c r="U4208" i="1"/>
  <c r="U4209" i="1"/>
  <c r="U4210" i="1"/>
  <c r="U4212" i="1"/>
  <c r="U4213" i="1"/>
  <c r="U4214" i="1"/>
  <c r="U4215" i="1"/>
  <c r="U4216" i="1"/>
  <c r="U4217" i="1"/>
  <c r="U4218" i="1"/>
  <c r="U4219" i="1"/>
  <c r="U4220" i="1"/>
  <c r="U4221" i="1"/>
  <c r="U4222" i="1"/>
  <c r="U4224" i="1"/>
  <c r="U4225" i="1"/>
  <c r="U4226" i="1"/>
  <c r="U4227" i="1"/>
  <c r="U4228" i="1"/>
  <c r="U4229" i="1"/>
  <c r="U4230" i="1"/>
  <c r="U4231" i="1"/>
  <c r="U4232" i="1"/>
  <c r="U4233" i="1"/>
  <c r="U4234" i="1"/>
  <c r="U4236" i="1"/>
  <c r="U4237" i="1"/>
  <c r="U4238" i="1"/>
  <c r="U4239" i="1"/>
  <c r="U4240" i="1"/>
  <c r="U4241" i="1"/>
  <c r="U4242" i="1"/>
  <c r="U4243" i="1"/>
  <c r="U4244" i="1"/>
  <c r="U4245" i="1"/>
  <c r="U4246" i="1"/>
  <c r="U4248" i="1"/>
  <c r="U4249" i="1"/>
  <c r="U4250" i="1"/>
  <c r="U4251" i="1"/>
  <c r="U4252" i="1"/>
  <c r="U4253" i="1"/>
  <c r="U4254" i="1"/>
  <c r="U4255" i="1"/>
  <c r="U4256" i="1"/>
  <c r="U4257" i="1"/>
  <c r="U4258" i="1"/>
  <c r="U4260" i="1"/>
  <c r="U4261" i="1"/>
  <c r="U4262" i="1"/>
  <c r="U4263" i="1"/>
  <c r="U4264" i="1"/>
  <c r="U4265" i="1"/>
  <c r="U4266" i="1"/>
  <c r="U4267" i="1"/>
  <c r="U4268" i="1"/>
  <c r="U4269" i="1"/>
  <c r="U4270" i="1"/>
  <c r="U4272" i="1"/>
  <c r="U4273" i="1"/>
  <c r="U4274" i="1"/>
  <c r="U4275" i="1"/>
  <c r="U4276" i="1"/>
  <c r="U4277" i="1"/>
  <c r="U4278" i="1"/>
  <c r="U4279" i="1"/>
  <c r="U4280" i="1"/>
  <c r="U4281" i="1"/>
  <c r="U4282" i="1"/>
  <c r="U4284" i="1"/>
  <c r="U4285" i="1"/>
  <c r="U4286" i="1"/>
  <c r="U4287" i="1"/>
  <c r="U4288" i="1"/>
  <c r="U4289" i="1"/>
  <c r="U4290" i="1"/>
  <c r="U4291" i="1"/>
  <c r="U4292" i="1"/>
  <c r="U4293" i="1"/>
  <c r="U4294" i="1"/>
  <c r="U4296" i="1"/>
  <c r="U4297" i="1"/>
  <c r="U4298" i="1"/>
  <c r="U4299" i="1"/>
  <c r="U4300" i="1"/>
  <c r="U4301" i="1"/>
  <c r="U4302" i="1"/>
  <c r="U4303" i="1"/>
  <c r="U4304" i="1"/>
  <c r="U4305" i="1"/>
  <c r="U4306" i="1"/>
  <c r="U4309" i="1"/>
  <c r="U4310" i="1"/>
  <c r="U4311" i="1"/>
  <c r="U4312" i="1"/>
  <c r="U4313" i="1"/>
  <c r="U4314" i="1"/>
  <c r="U4315" i="1"/>
  <c r="U4316" i="1"/>
  <c r="U4317" i="1"/>
  <c r="U4318" i="1"/>
  <c r="U4321" i="1"/>
  <c r="U4322" i="1"/>
  <c r="U4323" i="1"/>
  <c r="U4324" i="1"/>
  <c r="U4325" i="1"/>
  <c r="U4326" i="1"/>
  <c r="U4327" i="1"/>
  <c r="U4328" i="1"/>
  <c r="U4329" i="1"/>
  <c r="U4330" i="1"/>
  <c r="U4333" i="1"/>
  <c r="U4334" i="1"/>
  <c r="U4335" i="1"/>
  <c r="U4336" i="1"/>
  <c r="U4337" i="1"/>
  <c r="U4338" i="1"/>
  <c r="U4339" i="1"/>
  <c r="U4340" i="1"/>
  <c r="U4341" i="1"/>
  <c r="U4342" i="1"/>
  <c r="U4344" i="1"/>
  <c r="U4345" i="1"/>
  <c r="U4346" i="1"/>
  <c r="U4347" i="1"/>
  <c r="U4348" i="1"/>
  <c r="U4349" i="1"/>
  <c r="U4350" i="1"/>
  <c r="U4351" i="1"/>
  <c r="U4352" i="1"/>
  <c r="U4353" i="1"/>
  <c r="U4354" i="1"/>
  <c r="U4357" i="1"/>
  <c r="U4358" i="1"/>
  <c r="U4359" i="1"/>
  <c r="U4360" i="1"/>
  <c r="U4361" i="1"/>
  <c r="U4362" i="1"/>
  <c r="U4363" i="1"/>
  <c r="U4364" i="1"/>
  <c r="U4365" i="1"/>
  <c r="U4366" i="1"/>
  <c r="U4369" i="1"/>
  <c r="U4370" i="1"/>
  <c r="U4371" i="1"/>
  <c r="U4372" i="1"/>
  <c r="U4373" i="1"/>
  <c r="U4374" i="1"/>
  <c r="U4375" i="1"/>
  <c r="U4376" i="1"/>
  <c r="U4377" i="1"/>
  <c r="U4378" i="1"/>
  <c r="U4381" i="1"/>
  <c r="U4382" i="1"/>
  <c r="U4383" i="1"/>
  <c r="U4384" i="1"/>
  <c r="U4385" i="1"/>
  <c r="U4386" i="1"/>
  <c r="U4387" i="1"/>
  <c r="U4388" i="1"/>
  <c r="U4389" i="1"/>
  <c r="U4390" i="1"/>
  <c r="U4393" i="1"/>
  <c r="U4394" i="1"/>
  <c r="U4395" i="1"/>
  <c r="U4396" i="1"/>
  <c r="U4397" i="1"/>
  <c r="U4398" i="1"/>
  <c r="U4399" i="1"/>
  <c r="U4400" i="1"/>
  <c r="U4401" i="1"/>
  <c r="U4402" i="1"/>
  <c r="U4404" i="1"/>
  <c r="U4405" i="1"/>
  <c r="U4406" i="1"/>
  <c r="U4407" i="1"/>
  <c r="U4408" i="1"/>
  <c r="U4409" i="1"/>
  <c r="U4410" i="1"/>
  <c r="U4411" i="1"/>
  <c r="U4412" i="1"/>
  <c r="U4413" i="1"/>
  <c r="U4414" i="1"/>
  <c r="U4416" i="1"/>
  <c r="U4417" i="1"/>
  <c r="U4418" i="1"/>
  <c r="U4419" i="1"/>
  <c r="U4420" i="1"/>
  <c r="U4421" i="1"/>
  <c r="U4422" i="1"/>
  <c r="U4423" i="1"/>
  <c r="U4424" i="1"/>
  <c r="U4425" i="1"/>
  <c r="U4426" i="1"/>
  <c r="U4429" i="1"/>
  <c r="U4430" i="1"/>
  <c r="U4431" i="1"/>
  <c r="U4432" i="1"/>
  <c r="U4433" i="1"/>
  <c r="U4434" i="1"/>
  <c r="U4435" i="1"/>
  <c r="U4436" i="1"/>
  <c r="U4437" i="1"/>
  <c r="U4438" i="1"/>
  <c r="U4440" i="1"/>
  <c r="U4441" i="1"/>
  <c r="U4442" i="1"/>
  <c r="U4443" i="1"/>
  <c r="U4444" i="1"/>
  <c r="U4445" i="1"/>
  <c r="U4446" i="1"/>
  <c r="U4447" i="1"/>
  <c r="U4448" i="1"/>
  <c r="U4449" i="1"/>
  <c r="U4450" i="1"/>
  <c r="U4453" i="1"/>
  <c r="U4454" i="1"/>
  <c r="U4455" i="1"/>
  <c r="U4456" i="1"/>
  <c r="U4457" i="1"/>
  <c r="U4458" i="1"/>
  <c r="U4459" i="1"/>
  <c r="U4460" i="1"/>
  <c r="U4461" i="1"/>
  <c r="U4462" i="1"/>
  <c r="U4465" i="1"/>
  <c r="U4466" i="1"/>
  <c r="U4467" i="1"/>
  <c r="U4468" i="1"/>
  <c r="U4469" i="1"/>
  <c r="U4470" i="1"/>
  <c r="U4471" i="1"/>
  <c r="U4472" i="1"/>
  <c r="U4473" i="1"/>
  <c r="U4474" i="1"/>
  <c r="U4477" i="1"/>
  <c r="U4478" i="1"/>
  <c r="U4479" i="1"/>
  <c r="U4480" i="1"/>
  <c r="U4481" i="1"/>
  <c r="U4482" i="1"/>
  <c r="U4483" i="1"/>
  <c r="U4484" i="1"/>
  <c r="U4485" i="1"/>
  <c r="U4486" i="1"/>
  <c r="U4488" i="1"/>
  <c r="U4489" i="1"/>
  <c r="U4490" i="1"/>
  <c r="U4491" i="1"/>
  <c r="U4492" i="1"/>
  <c r="U4493" i="1"/>
  <c r="U4494" i="1"/>
  <c r="U4495" i="1"/>
  <c r="U4496" i="1"/>
  <c r="U4497" i="1"/>
  <c r="U4498" i="1"/>
  <c r="U4501" i="1"/>
  <c r="U4502" i="1"/>
  <c r="U4503" i="1"/>
  <c r="U4504" i="1"/>
  <c r="U4505" i="1"/>
  <c r="U4506" i="1"/>
  <c r="U4507" i="1"/>
  <c r="U4508" i="1"/>
  <c r="U4509" i="1"/>
  <c r="U4510" i="1"/>
  <c r="U4513" i="1"/>
  <c r="U4514" i="1"/>
  <c r="U4515" i="1"/>
  <c r="U4516" i="1"/>
  <c r="U4517" i="1"/>
  <c r="U4518" i="1"/>
  <c r="U4519" i="1"/>
  <c r="U4520" i="1"/>
  <c r="U4521" i="1"/>
  <c r="U4522" i="1"/>
  <c r="U4525" i="1"/>
  <c r="U4526" i="1"/>
  <c r="U4527" i="1"/>
  <c r="U4528" i="1"/>
  <c r="U4529" i="1"/>
  <c r="U4530" i="1"/>
  <c r="U4531" i="1"/>
  <c r="U4532" i="1"/>
  <c r="U4533" i="1"/>
  <c r="U4534" i="1"/>
  <c r="U4537" i="1"/>
  <c r="U4538" i="1"/>
  <c r="U4539" i="1"/>
  <c r="U4540" i="1"/>
  <c r="U4541" i="1"/>
  <c r="U4542" i="1"/>
  <c r="U4543" i="1"/>
  <c r="U4544" i="1"/>
  <c r="U4545" i="1"/>
  <c r="U4546" i="1"/>
  <c r="U4548" i="1"/>
  <c r="U4549" i="1"/>
  <c r="U4550" i="1"/>
  <c r="U4551" i="1"/>
  <c r="U4552" i="1"/>
  <c r="U4553" i="1"/>
  <c r="U4554" i="1"/>
  <c r="U4555" i="1"/>
  <c r="U4556" i="1"/>
  <c r="U4557" i="1"/>
  <c r="U4558" i="1"/>
  <c r="U4560" i="1"/>
  <c r="U4561" i="1"/>
  <c r="U4562" i="1"/>
  <c r="U4563" i="1"/>
  <c r="U4564" i="1"/>
  <c r="U4565" i="1"/>
  <c r="U4566" i="1"/>
  <c r="U4567" i="1"/>
  <c r="U4568" i="1"/>
  <c r="U4569" i="1"/>
  <c r="U4570" i="1"/>
  <c r="U4573" i="1"/>
  <c r="U4574" i="1"/>
  <c r="U4575" i="1"/>
  <c r="U4576" i="1"/>
  <c r="U4577" i="1"/>
  <c r="U4578" i="1"/>
  <c r="U4579" i="1"/>
  <c r="U4580" i="1"/>
  <c r="U4581" i="1"/>
  <c r="U4582" i="1"/>
  <c r="U4584" i="1"/>
  <c r="U4585" i="1"/>
  <c r="U4586" i="1"/>
  <c r="U4587" i="1"/>
  <c r="U4588" i="1"/>
  <c r="U4589" i="1"/>
  <c r="U4590" i="1"/>
  <c r="U4591" i="1"/>
  <c r="U4592" i="1"/>
  <c r="U4593" i="1"/>
  <c r="U4594" i="1"/>
  <c r="U4597" i="1"/>
  <c r="U4598" i="1"/>
  <c r="U4599" i="1"/>
  <c r="U4600" i="1"/>
  <c r="U4601" i="1"/>
  <c r="U4602" i="1"/>
  <c r="U4603" i="1"/>
  <c r="U4604" i="1"/>
  <c r="U4605" i="1"/>
  <c r="U4606" i="1"/>
  <c r="U4609" i="1"/>
  <c r="U4610" i="1"/>
  <c r="U4611" i="1"/>
  <c r="U4612" i="1"/>
  <c r="U4613" i="1"/>
  <c r="U4614" i="1"/>
  <c r="U4615" i="1"/>
  <c r="U4616" i="1"/>
  <c r="U4617" i="1"/>
  <c r="U4618" i="1"/>
  <c r="U4621" i="1"/>
  <c r="U4622" i="1"/>
  <c r="U4623" i="1"/>
  <c r="U4624" i="1"/>
  <c r="U4625" i="1"/>
  <c r="U4626" i="1"/>
  <c r="U4627" i="1"/>
  <c r="U4628" i="1"/>
  <c r="U4629" i="1"/>
  <c r="U4630" i="1"/>
  <c r="U4632" i="1"/>
  <c r="U4633" i="1"/>
  <c r="U4634" i="1"/>
  <c r="U4635" i="1"/>
  <c r="U4636" i="1"/>
  <c r="U4637" i="1"/>
  <c r="U4638" i="1"/>
  <c r="U4639" i="1"/>
  <c r="U4640" i="1"/>
  <c r="U4641" i="1"/>
  <c r="U4642" i="1"/>
  <c r="U4645" i="1"/>
  <c r="U4646" i="1"/>
  <c r="U4647" i="1"/>
  <c r="U4648" i="1"/>
  <c r="U4649" i="1"/>
  <c r="U4650" i="1"/>
  <c r="U4651" i="1"/>
  <c r="U4652" i="1"/>
  <c r="U4653" i="1"/>
  <c r="U4654" i="1"/>
  <c r="U4657" i="1"/>
  <c r="U4658" i="1"/>
  <c r="U4659" i="1"/>
  <c r="U4660" i="1"/>
  <c r="U4661" i="1"/>
  <c r="U4662" i="1"/>
  <c r="U4663" i="1"/>
  <c r="U4664" i="1"/>
  <c r="U4665" i="1"/>
  <c r="U4666" i="1"/>
  <c r="U4669" i="1"/>
  <c r="U4670" i="1"/>
  <c r="U4671" i="1"/>
  <c r="U4672" i="1"/>
  <c r="U4673" i="1"/>
  <c r="U4674" i="1"/>
  <c r="U4675" i="1"/>
  <c r="U4676" i="1"/>
  <c r="U4677" i="1"/>
  <c r="U4678" i="1"/>
  <c r="U4681" i="1"/>
  <c r="U4682" i="1"/>
  <c r="U4683" i="1"/>
  <c r="U4684" i="1"/>
  <c r="U4685" i="1"/>
  <c r="U4686" i="1"/>
  <c r="U4687" i="1"/>
  <c r="U4688" i="1"/>
  <c r="U4689" i="1"/>
  <c r="U4690" i="1"/>
  <c r="U4692" i="1"/>
  <c r="U4693" i="1"/>
  <c r="U4694" i="1"/>
  <c r="U4695" i="1"/>
  <c r="U4696" i="1"/>
  <c r="U4697" i="1"/>
  <c r="U4698" i="1"/>
  <c r="U4699" i="1"/>
  <c r="U4700" i="1"/>
  <c r="U4701" i="1"/>
  <c r="U4702" i="1"/>
  <c r="U4704" i="1"/>
  <c r="U4705" i="1"/>
  <c r="U4706" i="1"/>
  <c r="U4707" i="1"/>
  <c r="U4708" i="1"/>
  <c r="U4709" i="1"/>
  <c r="U4710" i="1"/>
  <c r="U4711" i="1"/>
  <c r="U4712" i="1"/>
  <c r="U4713" i="1"/>
  <c r="U4714" i="1"/>
  <c r="U4717" i="1"/>
  <c r="U4718" i="1"/>
  <c r="U4719" i="1"/>
  <c r="U4720" i="1"/>
  <c r="U4721" i="1"/>
  <c r="U4722" i="1"/>
  <c r="U4723" i="1"/>
  <c r="U4724" i="1"/>
  <c r="U4725" i="1"/>
  <c r="U4726" i="1"/>
  <c r="U4728" i="1"/>
  <c r="U4729" i="1"/>
  <c r="U4730" i="1"/>
  <c r="U4731" i="1"/>
  <c r="U4732" i="1"/>
  <c r="U4733" i="1"/>
  <c r="U4734" i="1"/>
  <c r="U4735" i="1"/>
  <c r="U4736" i="1"/>
  <c r="U4737" i="1"/>
  <c r="U4738" i="1"/>
  <c r="U4741" i="1"/>
  <c r="U4742" i="1"/>
  <c r="U4743" i="1"/>
  <c r="U4744" i="1"/>
  <c r="U4745" i="1"/>
  <c r="U4746" i="1"/>
  <c r="U4747" i="1"/>
  <c r="U4748" i="1"/>
  <c r="U4749" i="1"/>
  <c r="U4750" i="1"/>
  <c r="U4753" i="1"/>
  <c r="U4754" i="1"/>
  <c r="U4755" i="1"/>
  <c r="U4756" i="1"/>
  <c r="U4757" i="1"/>
  <c r="U4758" i="1"/>
  <c r="U4759" i="1"/>
  <c r="U4760" i="1"/>
  <c r="U4761" i="1"/>
  <c r="U4762" i="1"/>
  <c r="U4765" i="1"/>
  <c r="U4766" i="1"/>
  <c r="U4767" i="1"/>
  <c r="U4768" i="1"/>
  <c r="U4769" i="1"/>
  <c r="U4770" i="1"/>
  <c r="U4771" i="1"/>
  <c r="U4772" i="1"/>
  <c r="U4773" i="1"/>
  <c r="U4774" i="1"/>
  <c r="U4776" i="1"/>
  <c r="U4777" i="1"/>
  <c r="U4778" i="1"/>
  <c r="U4779" i="1"/>
  <c r="U4780" i="1"/>
  <c r="U4781" i="1"/>
  <c r="U4782" i="1"/>
  <c r="U4783" i="1"/>
  <c r="U4784" i="1"/>
  <c r="U4785" i="1"/>
  <c r="U4786" i="1"/>
  <c r="U4789" i="1"/>
  <c r="U4790" i="1"/>
  <c r="U4791" i="1"/>
  <c r="U4792" i="1"/>
  <c r="U4793" i="1"/>
  <c r="U4794" i="1"/>
  <c r="U4795" i="1"/>
  <c r="U4796" i="1"/>
  <c r="U4797" i="1"/>
  <c r="U4798" i="1"/>
  <c r="U4801" i="1"/>
  <c r="U4802" i="1"/>
  <c r="U4803" i="1"/>
  <c r="U4804" i="1"/>
  <c r="U4805" i="1"/>
  <c r="U4806" i="1"/>
  <c r="U4807" i="1"/>
  <c r="U4808" i="1"/>
  <c r="U4809" i="1"/>
  <c r="U4810" i="1"/>
  <c r="U4813" i="1"/>
  <c r="U4814" i="1"/>
  <c r="U4815" i="1"/>
  <c r="U4816" i="1"/>
  <c r="U4817" i="1"/>
  <c r="U4818" i="1"/>
  <c r="U4819" i="1"/>
  <c r="U4820" i="1"/>
  <c r="U4821" i="1"/>
  <c r="U4822" i="1"/>
  <c r="U4825" i="1"/>
  <c r="U4826" i="1"/>
  <c r="U4827" i="1"/>
  <c r="U4828" i="1"/>
  <c r="U4829" i="1"/>
  <c r="U4830" i="1"/>
  <c r="U4831" i="1"/>
  <c r="U4832" i="1"/>
  <c r="U4833" i="1"/>
  <c r="U4834" i="1"/>
  <c r="U4836" i="1"/>
  <c r="U4837" i="1"/>
  <c r="U4838" i="1"/>
  <c r="U4839" i="1"/>
  <c r="U4840" i="1"/>
  <c r="U4841" i="1"/>
  <c r="U4842" i="1"/>
  <c r="U4843" i="1"/>
  <c r="U4844" i="1"/>
  <c r="U4845" i="1"/>
  <c r="U4846" i="1"/>
  <c r="U4848" i="1"/>
  <c r="U4849" i="1"/>
  <c r="U4850" i="1"/>
  <c r="U4851" i="1"/>
  <c r="U4852" i="1"/>
  <c r="U4853" i="1"/>
  <c r="U4854" i="1"/>
  <c r="U4855" i="1"/>
  <c r="U4856" i="1"/>
  <c r="U4857" i="1"/>
  <c r="U4858" i="1"/>
  <c r="U4861" i="1"/>
  <c r="U4862" i="1"/>
  <c r="U4863" i="1"/>
  <c r="U4864" i="1"/>
  <c r="U4865" i="1"/>
  <c r="U4866" i="1"/>
  <c r="U4867" i="1"/>
  <c r="U4868" i="1"/>
  <c r="U4869" i="1"/>
  <c r="U4870" i="1"/>
  <c r="U4872" i="1"/>
  <c r="U4873" i="1"/>
  <c r="U4874" i="1"/>
  <c r="U4875" i="1"/>
  <c r="U4876" i="1"/>
  <c r="U4877" i="1"/>
  <c r="U4878" i="1"/>
  <c r="U4879" i="1"/>
  <c r="U4880" i="1"/>
  <c r="U4881" i="1"/>
  <c r="U4882" i="1"/>
  <c r="U4885" i="1"/>
  <c r="U4886" i="1"/>
  <c r="U4887" i="1"/>
  <c r="U4888" i="1"/>
  <c r="U4889" i="1"/>
  <c r="U4890" i="1"/>
  <c r="U4891" i="1"/>
  <c r="U4892" i="1"/>
  <c r="U4893" i="1"/>
  <c r="U4894" i="1"/>
  <c r="U4897" i="1"/>
  <c r="U4898" i="1"/>
  <c r="U4899" i="1"/>
  <c r="U4900" i="1"/>
  <c r="U4901" i="1"/>
  <c r="U4902" i="1"/>
  <c r="U4903" i="1"/>
  <c r="U4904" i="1"/>
  <c r="U4905" i="1"/>
  <c r="U4906" i="1"/>
  <c r="U4909" i="1"/>
  <c r="U4910" i="1"/>
  <c r="U4911" i="1"/>
  <c r="U4912" i="1"/>
  <c r="U4913" i="1"/>
  <c r="U4914" i="1"/>
  <c r="U4915" i="1"/>
  <c r="U4916" i="1"/>
  <c r="U4917" i="1"/>
  <c r="U4918" i="1"/>
  <c r="U4920" i="1"/>
  <c r="U4921" i="1"/>
  <c r="U4922" i="1"/>
  <c r="U4923" i="1"/>
  <c r="U4924" i="1"/>
  <c r="U4925" i="1"/>
  <c r="U4926" i="1"/>
  <c r="U4927" i="1"/>
  <c r="U4928" i="1"/>
  <c r="U4929" i="1"/>
  <c r="S4930" i="1"/>
  <c r="U4930" i="1" s="1"/>
  <c r="S4931" i="1"/>
  <c r="U4931" i="1" s="1"/>
  <c r="S4932" i="1"/>
  <c r="U4932" i="1" s="1"/>
  <c r="S4933" i="1"/>
  <c r="U4933" i="1" s="1"/>
  <c r="S4934" i="1"/>
  <c r="U4934" i="1" s="1"/>
  <c r="S4935" i="1"/>
  <c r="U4935" i="1" s="1"/>
  <c r="S4936" i="1"/>
  <c r="U4936" i="1" s="1"/>
  <c r="S4937" i="1"/>
  <c r="U4937" i="1" s="1"/>
  <c r="S4938" i="1"/>
  <c r="U4938" i="1" s="1"/>
  <c r="S4939" i="1"/>
  <c r="U4939" i="1" s="1"/>
  <c r="S4940" i="1"/>
  <c r="U4940" i="1" s="1"/>
  <c r="S4941" i="1"/>
  <c r="U4941" i="1" s="1"/>
  <c r="S4942" i="1"/>
  <c r="U4942" i="1" s="1"/>
  <c r="S4943" i="1"/>
  <c r="U4943" i="1" s="1"/>
  <c r="S4944" i="1"/>
  <c r="U4944" i="1" s="1"/>
  <c r="S4945" i="1"/>
  <c r="U4945" i="1" s="1"/>
  <c r="S4946" i="1"/>
  <c r="U4946" i="1" s="1"/>
  <c r="S4947" i="1"/>
  <c r="U4947" i="1" s="1"/>
  <c r="S4948" i="1"/>
  <c r="U4948" i="1" s="1"/>
  <c r="S4949" i="1"/>
  <c r="U4949" i="1" s="1"/>
  <c r="S4950" i="1"/>
  <c r="U4950" i="1" s="1"/>
  <c r="S4951" i="1"/>
  <c r="U4951" i="1" s="1"/>
  <c r="S4952" i="1"/>
  <c r="U4952" i="1" s="1"/>
  <c r="S4953" i="1"/>
  <c r="U4953" i="1" s="1"/>
  <c r="S4954" i="1"/>
  <c r="U4954" i="1" s="1"/>
  <c r="S4955" i="1"/>
  <c r="U4955" i="1" s="1"/>
  <c r="S4956" i="1"/>
  <c r="U4956" i="1" s="1"/>
  <c r="S4957" i="1"/>
  <c r="U4957" i="1" s="1"/>
  <c r="S4958" i="1"/>
  <c r="U4958" i="1" s="1"/>
  <c r="S4959" i="1"/>
  <c r="U4959" i="1" s="1"/>
  <c r="S4960" i="1"/>
  <c r="U4960" i="1" s="1"/>
  <c r="S4961" i="1"/>
  <c r="U4961" i="1" s="1"/>
  <c r="S4962" i="1"/>
  <c r="U4962" i="1" s="1"/>
  <c r="S4963" i="1"/>
  <c r="U4963" i="1" s="1"/>
  <c r="S4964" i="1"/>
  <c r="U4964" i="1" s="1"/>
  <c r="S4965" i="1"/>
  <c r="U4965" i="1" s="1"/>
  <c r="S4966" i="1"/>
  <c r="U4966" i="1" s="1"/>
  <c r="S4967" i="1"/>
  <c r="U4967" i="1" s="1"/>
  <c r="S4968" i="1"/>
  <c r="U4968" i="1" s="1"/>
  <c r="S4969" i="1"/>
  <c r="U4969" i="1" s="1"/>
  <c r="S4970" i="1"/>
  <c r="U4970" i="1" s="1"/>
  <c r="S4971" i="1"/>
  <c r="U4971" i="1" s="1"/>
  <c r="S4972" i="1"/>
  <c r="U4972" i="1" s="1"/>
  <c r="S4973" i="1"/>
  <c r="U4973" i="1" s="1"/>
  <c r="S4974" i="1"/>
  <c r="U4974" i="1" s="1"/>
  <c r="S4975" i="1"/>
  <c r="U4975" i="1" s="1"/>
  <c r="S4976" i="1"/>
  <c r="U4976" i="1" s="1"/>
  <c r="S4977" i="1"/>
  <c r="U4977" i="1" s="1"/>
  <c r="S4978" i="1"/>
  <c r="U4978" i="1" s="1"/>
  <c r="S4979" i="1"/>
  <c r="U4979" i="1" s="1"/>
  <c r="S4980" i="1"/>
  <c r="U4980" i="1" s="1"/>
  <c r="S4981" i="1"/>
  <c r="U4981" i="1" s="1"/>
  <c r="S4982" i="1"/>
  <c r="U4982" i="1" s="1"/>
  <c r="S4983" i="1"/>
  <c r="U4983" i="1" s="1"/>
  <c r="S4984" i="1"/>
  <c r="U4984" i="1" s="1"/>
  <c r="S4985" i="1"/>
  <c r="U4985" i="1" s="1"/>
  <c r="S4986" i="1"/>
  <c r="U4986" i="1" s="1"/>
  <c r="S4987" i="1"/>
  <c r="U4987" i="1" s="1"/>
  <c r="S4988" i="1"/>
  <c r="U4988" i="1" s="1"/>
  <c r="S4989" i="1"/>
  <c r="U4989" i="1" s="1"/>
  <c r="S4990" i="1"/>
  <c r="U4990" i="1" s="1"/>
  <c r="S4991" i="1"/>
  <c r="U4991" i="1" s="1"/>
  <c r="S4992" i="1"/>
  <c r="U4992" i="1" s="1"/>
  <c r="S4993" i="1"/>
  <c r="U4993" i="1" s="1"/>
  <c r="S4994" i="1"/>
  <c r="U4994" i="1" s="1"/>
  <c r="S4995" i="1"/>
  <c r="U4995" i="1" s="1"/>
  <c r="S4996" i="1"/>
  <c r="U4996" i="1" s="1"/>
  <c r="S4997" i="1"/>
  <c r="U4997" i="1" s="1"/>
  <c r="S4998" i="1"/>
  <c r="U4998" i="1" s="1"/>
  <c r="S4999" i="1"/>
  <c r="U4999" i="1" s="1"/>
  <c r="S5000" i="1"/>
  <c r="U5000" i="1" s="1"/>
  <c r="S5001" i="1"/>
  <c r="U5001" i="1" s="1"/>
  <c r="S5002" i="1"/>
  <c r="U5002" i="1" s="1"/>
  <c r="S5003" i="1"/>
  <c r="U5003" i="1" s="1"/>
  <c r="S5004" i="1"/>
  <c r="U5004" i="1" s="1"/>
  <c r="S5005" i="1"/>
  <c r="U5005" i="1" s="1"/>
  <c r="S5006" i="1"/>
  <c r="U5006" i="1" s="1"/>
  <c r="S5007" i="1"/>
  <c r="U5007" i="1" s="1"/>
  <c r="S5008" i="1"/>
  <c r="U5008" i="1" s="1"/>
  <c r="S5009" i="1"/>
  <c r="U5009" i="1" s="1"/>
  <c r="S5010" i="1"/>
  <c r="U5010" i="1" s="1"/>
  <c r="S5011" i="1"/>
  <c r="U5011" i="1" s="1"/>
  <c r="S5012" i="1"/>
  <c r="U5012" i="1" s="1"/>
  <c r="S5013" i="1"/>
  <c r="U5013" i="1" s="1"/>
  <c r="S5014" i="1"/>
  <c r="U5014" i="1" s="1"/>
  <c r="S5015" i="1"/>
  <c r="U5015" i="1" s="1"/>
  <c r="S5016" i="1"/>
  <c r="U5016" i="1" s="1"/>
  <c r="S5017" i="1"/>
  <c r="U5017" i="1" s="1"/>
  <c r="W79" i="1" l="1"/>
  <c r="X81" i="1" s="1"/>
  <c r="X59" i="1"/>
  <c r="S2" i="1"/>
  <c r="U2" i="1" s="1"/>
  <c r="V2" i="1"/>
  <c r="X82" i="1" l="1"/>
  <c r="X79" i="1"/>
  <c r="X80" i="1"/>
  <c r="X57" i="1"/>
  <c r="X58" i="1"/>
  <c r="M2023" i="1"/>
  <c r="M2022" i="1"/>
  <c r="M2021" i="1"/>
  <c r="M2020" i="1"/>
  <c r="M2019" i="1"/>
  <c r="M2018" i="1"/>
  <c r="M2017" i="1"/>
  <c r="M25" i="1"/>
  <c r="M24" i="1"/>
  <c r="M23" i="1"/>
  <c r="M22" i="1"/>
  <c r="M4934" i="1"/>
  <c r="M4977" i="1"/>
  <c r="M4976" i="1"/>
  <c r="M5004" i="1"/>
  <c r="M4931" i="1"/>
  <c r="M4932" i="1"/>
  <c r="M4968" i="1"/>
  <c r="M4985" i="1"/>
  <c r="M4984" i="1"/>
  <c r="M4983" i="1"/>
  <c r="M4982" i="1"/>
  <c r="M4969" i="1"/>
  <c r="M48" i="1"/>
  <c r="M47" i="1"/>
  <c r="M4933" i="1"/>
  <c r="M2009" i="1"/>
  <c r="M2008" i="1"/>
  <c r="M200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6974C6-B593-41F7-BEEC-D1C0F3FB9AFF}" name="rif_fee_schedule" type="6" refreshedVersion="7" background="1" saveData="1">
    <textPr codePage="437" sourceFile="C:\github\mobility_fee_summary\docs\rif_fee_schedule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<sst xmlns="http://schemas.openxmlformats.org/spreadsheetml/2006/main" count="31376" uniqueCount="9313">
  <si>
    <t>DIST_ID</t>
  </si>
  <si>
    <t>PROC_NUM</t>
  </si>
  <si>
    <t>FOLIO_NUM</t>
  </si>
  <si>
    <t>SITE_ADDR</t>
  </si>
  <si>
    <t>CONFIDENTIAL_FLAG</t>
  </si>
  <si>
    <t>FPAY_NAME</t>
  </si>
  <si>
    <t>ASSE_DATE</t>
  </si>
  <si>
    <t>FEET_CODE</t>
  </si>
  <si>
    <t>STATUS_CODE</t>
  </si>
  <si>
    <t>COL_CON</t>
  </si>
  <si>
    <t>COL_ADM</t>
  </si>
  <si>
    <t>CRED_AMT</t>
  </si>
  <si>
    <t>DEF_AMT</t>
  </si>
  <si>
    <t>DEF_ADM</t>
  </si>
  <si>
    <t>ASSD_CATTHRES_CATC_CODE</t>
  </si>
  <si>
    <t>ASSD_BASIS_QTY</t>
  </si>
  <si>
    <t>Textbox54</t>
  </si>
  <si>
    <t>Textbox55</t>
  </si>
  <si>
    <t>Textbox56</t>
  </si>
  <si>
    <t>Textbox30</t>
  </si>
  <si>
    <t>Textbox34</t>
  </si>
  <si>
    <t>Textbox58</t>
  </si>
  <si>
    <t>Textbox18</t>
  </si>
  <si>
    <t>Textbox20</t>
  </si>
  <si>
    <t>Textbox22</t>
  </si>
  <si>
    <t>Textbox31</t>
  </si>
  <si>
    <t>Textbox35</t>
  </si>
  <si>
    <t>Textbox26</t>
  </si>
  <si>
    <t>M2019021434-0</t>
  </si>
  <si>
    <t>11590 NW S RIVER DR</t>
  </si>
  <si>
    <t>N</t>
  </si>
  <si>
    <t>ROAD</t>
  </si>
  <si>
    <t>A</t>
  </si>
  <si>
    <t>912-00</t>
  </si>
  <si>
    <t>853-00</t>
  </si>
  <si>
    <t>M2019012008-0</t>
  </si>
  <si>
    <t>10300 NW 121 WAY (BLDG #1)</t>
  </si>
  <si>
    <t>129275-DUKE REALTY LP</t>
  </si>
  <si>
    <t>C</t>
  </si>
  <si>
    <t>151-00</t>
  </si>
  <si>
    <t>M2019012005-0</t>
  </si>
  <si>
    <t>10310 NW 121 WAY (BLDG #2)</t>
  </si>
  <si>
    <t>130791-DUKE REALTY LP</t>
  </si>
  <si>
    <t>150-00</t>
  </si>
  <si>
    <t>140-00</t>
  </si>
  <si>
    <t>820-00</t>
  </si>
  <si>
    <t>M2019008670-0</t>
  </si>
  <si>
    <t>9389 NW 109 ST</t>
  </si>
  <si>
    <t>M2019000568-0</t>
  </si>
  <si>
    <t>8300 NW 93 ST WEST BLDG</t>
  </si>
  <si>
    <t>126350-ED MEDLEY LLC</t>
  </si>
  <si>
    <t>M2019018757-0</t>
  </si>
  <si>
    <t>9092 NW S RIVER DR</t>
  </si>
  <si>
    <t>M2017010997-0</t>
  </si>
  <si>
    <t>8045 NW 90 ST</t>
  </si>
  <si>
    <t>125623-SUNSHINE MARINE TA MACIAS</t>
  </si>
  <si>
    <t>M2019000567-0</t>
  </si>
  <si>
    <t>8200 NW 93 ST EAST BLDG</t>
  </si>
  <si>
    <t>126349-ED MEDLEY LLC</t>
  </si>
  <si>
    <t>M2019013984-0</t>
  </si>
  <si>
    <t>9051 NW 84 AVE</t>
  </si>
  <si>
    <t>128691-AEROTHRUST HOLDINGS LEASING</t>
  </si>
  <si>
    <t>M2019005890-0</t>
  </si>
  <si>
    <t>8701 NW 93 ST</t>
  </si>
  <si>
    <t>125816-BUTTERS CONSTRUCTION &amp; DEVELOPMENT INC</t>
  </si>
  <si>
    <t>M2018008060-0</t>
  </si>
  <si>
    <t>9599 NW 87 AVE</t>
  </si>
  <si>
    <t xml:space="preserve">126164-VASS ENTERPRISES INC. </t>
  </si>
  <si>
    <t>M2019004144-0</t>
  </si>
  <si>
    <t>8225 NW 80 ST</t>
  </si>
  <si>
    <t>M2020001289-0</t>
  </si>
  <si>
    <t>8200 NW 74 ST</t>
  </si>
  <si>
    <t>710-00</t>
  </si>
  <si>
    <t>M2020001290-0</t>
  </si>
  <si>
    <t>8240 NW 74 ST</t>
  </si>
  <si>
    <t>M2019010439-0</t>
  </si>
  <si>
    <t>1900 NW 107 AVE</t>
  </si>
  <si>
    <t>210-00</t>
  </si>
  <si>
    <t>310-00</t>
  </si>
  <si>
    <t>M2019004299-0</t>
  </si>
  <si>
    <t>1695 NW 110 AVE</t>
  </si>
  <si>
    <t>125500-DAVID MARTINEZ</t>
  </si>
  <si>
    <t>720-00</t>
  </si>
  <si>
    <t>710-01</t>
  </si>
  <si>
    <t>M2019008040-0</t>
  </si>
  <si>
    <t>1500 NW 107 AVE</t>
  </si>
  <si>
    <t>126382-DADE COUNTY FEDERAL CREDIT UNION</t>
  </si>
  <si>
    <t>M2019021718-0</t>
  </si>
  <si>
    <t>10887 NW 17 ST (#210)</t>
  </si>
  <si>
    <t>128436-CARLOS D RODRIGUEZ RODRIGUEZ</t>
  </si>
  <si>
    <t>820-01</t>
  </si>
  <si>
    <t>M2019012949-0</t>
  </si>
  <si>
    <t>1701 NW 112 AVE (#4)</t>
  </si>
  <si>
    <t>127899-TIBUS CAKE INC</t>
  </si>
  <si>
    <t>M2020003556-0</t>
  </si>
  <si>
    <t>10890 NW 17 ST</t>
  </si>
  <si>
    <t>129616-DOLPHIN CITICENTER LLC</t>
  </si>
  <si>
    <t>M2020000965-0</t>
  </si>
  <si>
    <t>2120 NW 108 AVE</t>
  </si>
  <si>
    <t>129153-THOMAS WENSJOE</t>
  </si>
  <si>
    <t>M2017007214-0</t>
  </si>
  <si>
    <t>2071 NW 112 AVE</t>
  </si>
  <si>
    <t>M2016017161-0</t>
  </si>
  <si>
    <t>2201 NW 110 AVE</t>
  </si>
  <si>
    <t>**FOR RECORD ONLY**</t>
  </si>
  <si>
    <t>490-00</t>
  </si>
  <si>
    <t>9999-00</t>
  </si>
  <si>
    <t>M2019018719-0</t>
  </si>
  <si>
    <t>113 SW 107 AVE</t>
  </si>
  <si>
    <t>128034-JORGE GONZALEZ</t>
  </si>
  <si>
    <t>M2019008841-1</t>
  </si>
  <si>
    <t>795 SW 110 AVE</t>
  </si>
  <si>
    <t>932-00</t>
  </si>
  <si>
    <t>220-00</t>
  </si>
  <si>
    <t>231-00</t>
  </si>
  <si>
    <t>M2019008841-0</t>
  </si>
  <si>
    <t>128225-TOLL BROS INC</t>
  </si>
  <si>
    <t>222-00</t>
  </si>
  <si>
    <t>ESTIMATE123-0</t>
  </si>
  <si>
    <t>10899 SW 7 ST</t>
  </si>
  <si>
    <t>M2019012118-0</t>
  </si>
  <si>
    <t>135 SW 114 AVE</t>
  </si>
  <si>
    <t>SMPLSTUDENT-0</t>
  </si>
  <si>
    <t>10752 SW 5 ST</t>
  </si>
  <si>
    <t>**SAMPLE ASSESSMENT**</t>
  </si>
  <si>
    <t>C2019043111-0</t>
  </si>
  <si>
    <t>11000 NW 121 WAY</t>
  </si>
  <si>
    <t xml:space="preserve">128237-TITAN FLORIDA </t>
  </si>
  <si>
    <t>C2020015598-0</t>
  </si>
  <si>
    <t>11255 NW 106 ST # 6</t>
  </si>
  <si>
    <t>128737-ADELKY PENA</t>
  </si>
  <si>
    <t>C2020025453-0</t>
  </si>
  <si>
    <t>11140 NW 122 ST # H1</t>
  </si>
  <si>
    <t>C2018232471-0</t>
  </si>
  <si>
    <t>10550 NW 112 AVE</t>
  </si>
  <si>
    <t xml:space="preserve">130003-URBIETA OIL INC </t>
  </si>
  <si>
    <t>C2019204857-0</t>
  </si>
  <si>
    <t>10562 SW 112 AVE</t>
  </si>
  <si>
    <t>C2019131496-0</t>
  </si>
  <si>
    <t>6195 NW 82 AVE</t>
  </si>
  <si>
    <t>128058-FLORIDA POWER &amp; LIGHT COMPANY</t>
  </si>
  <si>
    <t>C2019235003-0</t>
  </si>
  <si>
    <t>7290 NW 77 CT</t>
  </si>
  <si>
    <t>C2019021168-0</t>
  </si>
  <si>
    <t>8470 NW 61 ST</t>
  </si>
  <si>
    <t xml:space="preserve">126953-JAIRELYN HUGUET </t>
  </si>
  <si>
    <t>C2018219566-0</t>
  </si>
  <si>
    <t>8285 NW 64 ST # 1-33</t>
  </si>
  <si>
    <t>126699-BLANCA LEONOR MORENO</t>
  </si>
  <si>
    <t>C2019141068-0</t>
  </si>
  <si>
    <t>7980 SW 4 ST</t>
  </si>
  <si>
    <t>127638-YENIER NARANJO</t>
  </si>
  <si>
    <t>C2019137702-0</t>
  </si>
  <si>
    <t>8700 W FLAGLER ST # 105</t>
  </si>
  <si>
    <t>540-00</t>
  </si>
  <si>
    <t>C2019222651-0</t>
  </si>
  <si>
    <t>10235 CORAL WAY (#C154)</t>
  </si>
  <si>
    <t>128951-CHA ASSOCIATES LLP</t>
  </si>
  <si>
    <t>C2019222647-0</t>
  </si>
  <si>
    <t>10247 CORAL WAY (#D176)</t>
  </si>
  <si>
    <t>C2019214504-0</t>
  </si>
  <si>
    <t>10255 CORAL WAY (#B134)</t>
  </si>
  <si>
    <t>C2019222644-0</t>
  </si>
  <si>
    <t>10217 CORAL WAY # A116</t>
  </si>
  <si>
    <t>C2020033521-0</t>
  </si>
  <si>
    <t>1590 SW 89 CT</t>
  </si>
  <si>
    <t>128985-GAVI INVESTMENTS, INC</t>
  </si>
  <si>
    <t>C2019131038-0</t>
  </si>
  <si>
    <t>1025 SW 82 AVE</t>
  </si>
  <si>
    <t>129434-LITTLE STEPS</t>
  </si>
  <si>
    <t>565-00</t>
  </si>
  <si>
    <t>C2019230509-0</t>
  </si>
  <si>
    <t>2935 SW 82 AVE</t>
  </si>
  <si>
    <t>128968-ANA RUTH BAEZ</t>
  </si>
  <si>
    <t>C2019081843-0</t>
  </si>
  <si>
    <t>8695 SW 40 ST</t>
  </si>
  <si>
    <t>129654-CREIGHTON CONSTRUCTION MANAGEMENT</t>
  </si>
  <si>
    <t>944-00</t>
  </si>
  <si>
    <t>C2016050165-0</t>
  </si>
  <si>
    <t>8040 SW 24 ST</t>
  </si>
  <si>
    <t>630-00</t>
  </si>
  <si>
    <t>C2019115939-0</t>
  </si>
  <si>
    <t>8303 SW 40 ST</t>
  </si>
  <si>
    <t>126532-ROBERT G CLINE</t>
  </si>
  <si>
    <t>710-00PD</t>
  </si>
  <si>
    <t>820-00PD</t>
  </si>
  <si>
    <t>C2019151960-0</t>
  </si>
  <si>
    <t>8230 SW 38 ST</t>
  </si>
  <si>
    <t>C2019202534-0</t>
  </si>
  <si>
    <t>9650 SW 37 ST</t>
  </si>
  <si>
    <t>129128-CENTURY HOMEBUILDERS GROUP LLC</t>
  </si>
  <si>
    <t>C2019186862-0</t>
  </si>
  <si>
    <t>3550 SW 94 AVE</t>
  </si>
  <si>
    <t>128308-CENTURY HOMEBUILDERS GROUP LLC</t>
  </si>
  <si>
    <t>C2019084790-0</t>
  </si>
  <si>
    <t>9450 SW 35 ST</t>
  </si>
  <si>
    <t>130008-MATA INVESTMENTS</t>
  </si>
  <si>
    <t>C2019149978-0</t>
  </si>
  <si>
    <t>9010 SW 25 ST</t>
  </si>
  <si>
    <t xml:space="preserve">128258-LEYLA IRIAS </t>
  </si>
  <si>
    <t>C2019219952-0</t>
  </si>
  <si>
    <t>3580 SW 94 AVE</t>
  </si>
  <si>
    <t>128521-CENTURY HOMEBUILDERS GROUP LLC</t>
  </si>
  <si>
    <t>C2019084793-0</t>
  </si>
  <si>
    <t>9460 SW 35 ST</t>
  </si>
  <si>
    <t>130007-MATA INVESTMENTS</t>
  </si>
  <si>
    <t>C2019099459-0</t>
  </si>
  <si>
    <t>3621 SW 92 AVE</t>
  </si>
  <si>
    <t>127234-RAUL BACALLAO</t>
  </si>
  <si>
    <t>C2019145672-0</t>
  </si>
  <si>
    <t>3751 SW 97 AVE</t>
  </si>
  <si>
    <t>128880-CENTURY HOMEBUILDERS GROUP LLC</t>
  </si>
  <si>
    <t>C2019145644-0</t>
  </si>
  <si>
    <t>9630 SW 37 ST</t>
  </si>
  <si>
    <t>128879-CENTURY HOMEBUILDERS GROUP LLC</t>
  </si>
  <si>
    <t>C2019140594-0</t>
  </si>
  <si>
    <t>9670 SW 37 ST</t>
  </si>
  <si>
    <t>128448-CENTURY HOMEBUILDERS GROUP LLC</t>
  </si>
  <si>
    <t>C2019145446-0</t>
  </si>
  <si>
    <t>128878-CENTURY HOMEBUILDERS GROUP LLC</t>
  </si>
  <si>
    <t>C2019205872-0</t>
  </si>
  <si>
    <t>3428 SW 88 PL</t>
  </si>
  <si>
    <t>129899-CARLOS VECCIO</t>
  </si>
  <si>
    <t>C2020037565-0</t>
  </si>
  <si>
    <t>3826 SW 87 PL</t>
  </si>
  <si>
    <t>129979-FAUSTINO ROCHE</t>
  </si>
  <si>
    <t>C2018154709-0</t>
  </si>
  <si>
    <t>10121 SW 27 TER</t>
  </si>
  <si>
    <t>125867-CENTURY HOMEBUILDERS GROUP LLC</t>
  </si>
  <si>
    <t>C2019193274-0</t>
  </si>
  <si>
    <t>2825 SW 98 AVE</t>
  </si>
  <si>
    <t>128233-CENTURY HOMEBUILDERS GROUP LLC</t>
  </si>
  <si>
    <t>C2019106368-0</t>
  </si>
  <si>
    <t>2802 SW 105 AVE</t>
  </si>
  <si>
    <t>128017-LAA INVESTMENTS INC</t>
  </si>
  <si>
    <t>C2019059960-0</t>
  </si>
  <si>
    <t>9786 SW 28 ST</t>
  </si>
  <si>
    <t>126173-CENTURY HOMEBUILDERS GROUP LLC</t>
  </si>
  <si>
    <t>C2018154740-0</t>
  </si>
  <si>
    <t>10101 SW 27 TER</t>
  </si>
  <si>
    <t>125874-CENTURY HOMEBUILDERS GROUP LLC</t>
  </si>
  <si>
    <t>C2018154728-0</t>
  </si>
  <si>
    <t>10141 SW 27 TER</t>
  </si>
  <si>
    <t>125819-CENTURY HOMEBUILDERS GROUP LLC</t>
  </si>
  <si>
    <t>C2019059743-0</t>
  </si>
  <si>
    <t>2901 SW 98 AVE</t>
  </si>
  <si>
    <t>128124-SANDY BARRIOS</t>
  </si>
  <si>
    <t>C2018136890-0</t>
  </si>
  <si>
    <t>10411 SW 25 ST</t>
  </si>
  <si>
    <t>126179-SUPER CONSTRUCTION CORP</t>
  </si>
  <si>
    <t>C2019192097-0</t>
  </si>
  <si>
    <t>2510 SW 114 AVE</t>
  </si>
  <si>
    <t>C2019040269-0</t>
  </si>
  <si>
    <t>11401 SW 40 ST # 101</t>
  </si>
  <si>
    <t>126003-WESTBIRD OFFICE BUILDING LTD</t>
  </si>
  <si>
    <t>720-00PD</t>
  </si>
  <si>
    <t>C2019086148-0</t>
  </si>
  <si>
    <t>10875 SW 40 ST</t>
  </si>
  <si>
    <t>C2020001584-0</t>
  </si>
  <si>
    <t>10735 SW 56 ST</t>
  </si>
  <si>
    <t>C2020035093-0</t>
  </si>
  <si>
    <t>5140 SW 97 CT</t>
  </si>
  <si>
    <t>129337-ENCONSTRUCTION US LLC</t>
  </si>
  <si>
    <t>C2019208229-0</t>
  </si>
  <si>
    <t>4221 SW 99 CT</t>
  </si>
  <si>
    <t>129715-JOSE ANTONIO DIEZ</t>
  </si>
  <si>
    <t>C2020020839-0</t>
  </si>
  <si>
    <t>4930 SW 100 CT</t>
  </si>
  <si>
    <t>129220-KOWYEN ANDREW YE</t>
  </si>
  <si>
    <t>C2019230470-0</t>
  </si>
  <si>
    <t>10125 SW 56 ST</t>
  </si>
  <si>
    <t>C2019075148-0</t>
  </si>
  <si>
    <t>9900 SW 40 ST</t>
  </si>
  <si>
    <t>129785-FLAGLER PONCE DEVELOPMENT LLC</t>
  </si>
  <si>
    <t>210-00PD</t>
  </si>
  <si>
    <t>934-00</t>
  </si>
  <si>
    <t>C2019075148-1</t>
  </si>
  <si>
    <t>126886-MV CONSTRUCTION &amp; DEVELOPMENT GROUP INC</t>
  </si>
  <si>
    <t>C2019210724-0</t>
  </si>
  <si>
    <t>9002 SW 40 ST</t>
  </si>
  <si>
    <t>128672-EDP YAO LLC</t>
  </si>
  <si>
    <t>C2019097304-0</t>
  </si>
  <si>
    <t>4235 SW 84 CT</t>
  </si>
  <si>
    <t xml:space="preserve">127833-YUSNIEL CUE </t>
  </si>
  <si>
    <t>C2019142982-0</t>
  </si>
  <si>
    <t>8430 SW 44 ST</t>
  </si>
  <si>
    <t>C2019114756-0</t>
  </si>
  <si>
    <t>8530 SW 48 ST</t>
  </si>
  <si>
    <t>127611-THE MARY RODINO REVOCABLE LIVING TRUST</t>
  </si>
  <si>
    <t>C2019235844-0</t>
  </si>
  <si>
    <t>5211 SW 87 AVE</t>
  </si>
  <si>
    <t>C2019103305-0</t>
  </si>
  <si>
    <t>4245 SW 85 AVE</t>
  </si>
  <si>
    <t>126547-RAFAEL RAURELL</t>
  </si>
  <si>
    <t>C2019197078-0</t>
  </si>
  <si>
    <t>8220 SW 67 ST</t>
  </si>
  <si>
    <t>129233-EMI</t>
  </si>
  <si>
    <t>C2019225734-0</t>
  </si>
  <si>
    <t>7001 SW 79 CT</t>
  </si>
  <si>
    <t>C2019086635-0</t>
  </si>
  <si>
    <t>6130 SW 83 AVE</t>
  </si>
  <si>
    <t>128083-JULIO J MARTIN</t>
  </si>
  <si>
    <t>C2019149386-0</t>
  </si>
  <si>
    <t>6540 SW 79 CT</t>
  </si>
  <si>
    <t>FOR RECORDS ONLY</t>
  </si>
  <si>
    <t>C2019099008-0</t>
  </si>
  <si>
    <t>8395 SW 72 ST</t>
  </si>
  <si>
    <t>C2019086970-0</t>
  </si>
  <si>
    <t>8315 SW 68 ST</t>
  </si>
  <si>
    <t>128863-ALEJANDRO FAGUNDO SHALEEN R FAGUNDO</t>
  </si>
  <si>
    <t>C2018034063-1</t>
  </si>
  <si>
    <t>8601 SUNSET DR</t>
  </si>
  <si>
    <t>129155-MIAMI VETERINARY SPECIALISTS, P.A.</t>
  </si>
  <si>
    <t>610-00</t>
  </si>
  <si>
    <t>C2019188862-0</t>
  </si>
  <si>
    <t>9035 SW 72 ST # 200B</t>
  </si>
  <si>
    <t>127543-COMPASS ENGINEERING INC</t>
  </si>
  <si>
    <t>C2019141122-0</t>
  </si>
  <si>
    <t>7027 SW 87 CT</t>
  </si>
  <si>
    <t>127378-ABO PROPERTY LLC</t>
  </si>
  <si>
    <t>C2019213736-0</t>
  </si>
  <si>
    <t>9981 SW 62 ST</t>
  </si>
  <si>
    <t>C2019077201-0</t>
  </si>
  <si>
    <t>9890 SW 64 ST</t>
  </si>
  <si>
    <t>C2019204237-0</t>
  </si>
  <si>
    <t>5955 SW 107 AVE</t>
  </si>
  <si>
    <t>128215-DCG INVEWSTMENTS INC</t>
  </si>
  <si>
    <t>C2020023301-0</t>
  </si>
  <si>
    <t>5905 SW 107 AVE</t>
  </si>
  <si>
    <t>129102-DCG INVESTMENTS INC</t>
  </si>
  <si>
    <t>C2019088824-0</t>
  </si>
  <si>
    <t>9775 SW 60 ST</t>
  </si>
  <si>
    <t>127055-CG 60 LLC</t>
  </si>
  <si>
    <t>C2019147721-0</t>
  </si>
  <si>
    <t>9999 SW 72 ST # 102</t>
  </si>
  <si>
    <t>127095-MEHDI AJABSHIR</t>
  </si>
  <si>
    <t>492-00</t>
  </si>
  <si>
    <t>C2019102337-0</t>
  </si>
  <si>
    <t>9835 SW 72 ST # 107</t>
  </si>
  <si>
    <t>126489-ARC DIALYSIS KENDALL LLC</t>
  </si>
  <si>
    <t>C2019144618-0</t>
  </si>
  <si>
    <t>9715 SW 64 ST</t>
  </si>
  <si>
    <t>126906-EVOLUTION INVESTMENT GROUP LLC</t>
  </si>
  <si>
    <t>C2019143209-0</t>
  </si>
  <si>
    <t>5815 SW 107 PL</t>
  </si>
  <si>
    <t>127514-NEW HEALTH REHABILITATION</t>
  </si>
  <si>
    <t>C2018048827-0</t>
  </si>
  <si>
    <t>10855 SW 72 ST- BLDG 60</t>
  </si>
  <si>
    <t>126827-CHA ASSOCIATES LLC</t>
  </si>
  <si>
    <t>820-02</t>
  </si>
  <si>
    <t>C2019098962-0</t>
  </si>
  <si>
    <t>8387 SW 72 ST</t>
  </si>
  <si>
    <t>M2019015383-0</t>
  </si>
  <si>
    <t>8195 NW 104 AVE</t>
  </si>
  <si>
    <t>127765-LENNAR HOMES, LLC</t>
  </si>
  <si>
    <t>M2019020678-0</t>
  </si>
  <si>
    <t>8005 NW 104 AVE</t>
  </si>
  <si>
    <t>128381-LENNAR HOMES, LLC</t>
  </si>
  <si>
    <t>M2019017548-0</t>
  </si>
  <si>
    <t>8045 NW 104 AVE</t>
  </si>
  <si>
    <t>127764-LENNAR HOMES, LLC</t>
  </si>
  <si>
    <t>M2019015377-0</t>
  </si>
  <si>
    <t>8151 NW 104 AVE</t>
  </si>
  <si>
    <t>127801-LENNAR HOMES, LLC</t>
  </si>
  <si>
    <t>M2019009726-0</t>
  </si>
  <si>
    <t>8175 NW 104 AVE</t>
  </si>
  <si>
    <t>126796-LENNAR HOMES, LLC</t>
  </si>
  <si>
    <t>M2019007342-0</t>
  </si>
  <si>
    <t>10425 NW 82 ST</t>
  </si>
  <si>
    <t>126341-LENNAR HOMES, LLC</t>
  </si>
  <si>
    <t>M2019012549-0</t>
  </si>
  <si>
    <t>6811 NW 104 CT</t>
  </si>
  <si>
    <t>126862-GRAND FLORIDIAN AT DORAL</t>
  </si>
  <si>
    <t>M2019017832-0</t>
  </si>
  <si>
    <t>6425 NW 103 PL</t>
  </si>
  <si>
    <t>127989-LENNAR HOMES, LLC</t>
  </si>
  <si>
    <t>230-00</t>
  </si>
  <si>
    <t>M2019015397-0</t>
  </si>
  <si>
    <t>10295 NW 66 ST</t>
  </si>
  <si>
    <t>127408-RAUL MARISTANY</t>
  </si>
  <si>
    <t>M2019010584-0</t>
  </si>
  <si>
    <t>10335 NW 66 ST</t>
  </si>
  <si>
    <t>126609-RAUL MARISTANY</t>
  </si>
  <si>
    <t>M2019013494-0</t>
  </si>
  <si>
    <t>6610 NW 102 PATH</t>
  </si>
  <si>
    <t>127149-LENNAR HOMES, LLC</t>
  </si>
  <si>
    <t>M2019013498-0</t>
  </si>
  <si>
    <t>10259 NW 66 ST</t>
  </si>
  <si>
    <t>127158-LENNAR HOMES, LLC</t>
  </si>
  <si>
    <t>M2019011654-0</t>
  </si>
  <si>
    <t>6683 NW 103 PKWY</t>
  </si>
  <si>
    <t>126766-RAUL MARISTANY</t>
  </si>
  <si>
    <t>M2019013497-0</t>
  </si>
  <si>
    <t>6681 NW 102 PATH</t>
  </si>
  <si>
    <t>127148-LENNAR HOMES, LLC</t>
  </si>
  <si>
    <t>M2020001666-0</t>
  </si>
  <si>
    <t>10530 NW 67 TER</t>
  </si>
  <si>
    <t>128634-TRENDING EXPORT</t>
  </si>
  <si>
    <t>M2019006204-0</t>
  </si>
  <si>
    <t>6421 NW 102 PATH</t>
  </si>
  <si>
    <t>126057-LENNAR HOMES, LLC</t>
  </si>
  <si>
    <t>M2019018873-0</t>
  </si>
  <si>
    <t>10295 NW 64 TER</t>
  </si>
  <si>
    <t>128316-LENNAR HOMES, LLC</t>
  </si>
  <si>
    <t>M2019006669-0</t>
  </si>
  <si>
    <t>6420 NW 102 PATH</t>
  </si>
  <si>
    <t>126058-LENNAR HOMES, LLC</t>
  </si>
  <si>
    <t>M2019006996-0</t>
  </si>
  <si>
    <t>6020 NW 99 AVE - UNIT 209</t>
  </si>
  <si>
    <t>127409-CONRADO FERNANDEZ</t>
  </si>
  <si>
    <t>M2019018478-0</t>
  </si>
  <si>
    <t>10305 NW 58 ST</t>
  </si>
  <si>
    <t>128303-RITA GARDENS II</t>
  </si>
  <si>
    <t>M2019021353-0</t>
  </si>
  <si>
    <t>9901 NW 58 ST</t>
  </si>
  <si>
    <t>M2019003879-0</t>
  </si>
  <si>
    <t>6451 NW 102 AVE</t>
  </si>
  <si>
    <t xml:space="preserve">127566-EWA DORAL OWNER LLC </t>
  </si>
  <si>
    <t>M2019013443-1</t>
  </si>
  <si>
    <t>10505 NW 41 ST</t>
  </si>
  <si>
    <t>127353-BALOGH ERDHEIM PARTNERSHIP II</t>
  </si>
  <si>
    <t>M2019013761-0</t>
  </si>
  <si>
    <t>9630 NW 58 ST (BLDG. C)</t>
  </si>
  <si>
    <t>M2019012331-0</t>
  </si>
  <si>
    <t>9525 NW 41 ST</t>
  </si>
  <si>
    <t>127201-HUMBERTO TABARES</t>
  </si>
  <si>
    <t>M2019013762-0</t>
  </si>
  <si>
    <t>9670 NW 58 ST (BLDG. D)</t>
  </si>
  <si>
    <t>M2019013763-0</t>
  </si>
  <si>
    <t>9650 NW 58 ST (BLDG. A)</t>
  </si>
  <si>
    <t>M2019013764-0</t>
  </si>
  <si>
    <t>9610 NW 58 ST (BLDG. B)</t>
  </si>
  <si>
    <t>M2019006910-0</t>
  </si>
  <si>
    <t>8269 NW 44 TER</t>
  </si>
  <si>
    <t>125781-CC HOMES AT DORAL LLC</t>
  </si>
  <si>
    <t>M2019010954-0</t>
  </si>
  <si>
    <t>8279 NW 43 ST</t>
  </si>
  <si>
    <t>126492-CC HOMES AT DORAL LLC</t>
  </si>
  <si>
    <t>M2019007390-0</t>
  </si>
  <si>
    <t>8224 NW 44 TER</t>
  </si>
  <si>
    <t>125846-CC HOMES AT DORAL LLC</t>
  </si>
  <si>
    <t>M2019009711-0</t>
  </si>
  <si>
    <t>8163 NW 48 TER</t>
  </si>
  <si>
    <t>126362-CC HOMES AT DORAL LLC</t>
  </si>
  <si>
    <t>M2019011627-0</t>
  </si>
  <si>
    <t>8255 NW 43 ST</t>
  </si>
  <si>
    <t>126670-CC HOMES AT DORAL LLC</t>
  </si>
  <si>
    <t>M2019017228-0</t>
  </si>
  <si>
    <t>4765 NW 85 AVE</t>
  </si>
  <si>
    <t>127586-CC HOMES LLC</t>
  </si>
  <si>
    <t>M2019021386-0</t>
  </si>
  <si>
    <t>8448 NW 51 TER</t>
  </si>
  <si>
    <t>128194-CC HOMES AT DORAL LLC</t>
  </si>
  <si>
    <t>M2019010786-0</t>
  </si>
  <si>
    <t>8267 NW 43 ST</t>
  </si>
  <si>
    <t>126540-CC HOMES AT DORAL LLC</t>
  </si>
  <si>
    <t>M2019010605-0</t>
  </si>
  <si>
    <t>8144 NW 48 TER</t>
  </si>
  <si>
    <t>126539-CC HOMES AT DORAL LLC</t>
  </si>
  <si>
    <t>M2019010324-0</t>
  </si>
  <si>
    <t>8138 NW 48 TER</t>
  </si>
  <si>
    <t>126448-CC HOMES AT DORAL LLC</t>
  </si>
  <si>
    <t>M2019009713-0</t>
  </si>
  <si>
    <t>8253 NW 44 TER</t>
  </si>
  <si>
    <t>126280-CC HOMES AT DORAL LLC</t>
  </si>
  <si>
    <t>M2019015963-0</t>
  </si>
  <si>
    <t>8243 NW 43 ST</t>
  </si>
  <si>
    <t>127366-CC HOMES AT DORAL LLC</t>
  </si>
  <si>
    <t>M2019006912-0</t>
  </si>
  <si>
    <t>8213 NW 44 TER</t>
  </si>
  <si>
    <t>125865-CC HOMES AT DORAL LLC</t>
  </si>
  <si>
    <t>M2019017231-0</t>
  </si>
  <si>
    <t>8452 NW 51 TER</t>
  </si>
  <si>
    <t>127588-CC HOMES AT DORAL LLC</t>
  </si>
  <si>
    <t>M2019007102-0</t>
  </si>
  <si>
    <t>8167 NW 44 TER</t>
  </si>
  <si>
    <t>125783-CC HOMES AT DORAL LLC</t>
  </si>
  <si>
    <t>M2019010604-0</t>
  </si>
  <si>
    <t>8235 NW 47 ST</t>
  </si>
  <si>
    <t>126494-CC HOMES AT DORAL LLC</t>
  </si>
  <si>
    <t>M2019006913-0</t>
  </si>
  <si>
    <t>8150 NW 48 TER</t>
  </si>
  <si>
    <t>125803-CC HOMES AT DORAL LLC</t>
  </si>
  <si>
    <t>M2019006911-0</t>
  </si>
  <si>
    <t>8229 NW 44 TER</t>
  </si>
  <si>
    <t>M2019010323-0</t>
  </si>
  <si>
    <t>8173 NW 47 TER</t>
  </si>
  <si>
    <t>126434-CC HOMES AT DORAL LLC</t>
  </si>
  <si>
    <t>M2019010780-0</t>
  </si>
  <si>
    <t>8245 NW 44 TER</t>
  </si>
  <si>
    <t>126491-CC HOMES AT DORAL LLC</t>
  </si>
  <si>
    <t>M2019016731-0</t>
  </si>
  <si>
    <t>4665 NW 83 PATH</t>
  </si>
  <si>
    <t>127670-LENNAR HOMES, LLC</t>
  </si>
  <si>
    <t>M2019021648-0</t>
  </si>
  <si>
    <t>4881 NW 83 PKWY</t>
  </si>
  <si>
    <t>128320-LENNAR HOMES, LLC</t>
  </si>
  <si>
    <t>M2019020333-0</t>
  </si>
  <si>
    <t>4803 NW 83 CT</t>
  </si>
  <si>
    <t>128178-LENNAR HOMES, LLC</t>
  </si>
  <si>
    <t>M2019021384-0</t>
  </si>
  <si>
    <t>8444 NW 51 TER</t>
  </si>
  <si>
    <t>128216-CC HOMES AT DORAL LLC</t>
  </si>
  <si>
    <t>M2019009354-0</t>
  </si>
  <si>
    <t>4779 NW 83 PATH</t>
  </si>
  <si>
    <t>126338-LENNAR HOMES, LLC</t>
  </si>
  <si>
    <t>M2019007736-0</t>
  </si>
  <si>
    <t>4695 NW 83 PATH</t>
  </si>
  <si>
    <t>126287-LENNAR CORPORATION</t>
  </si>
  <si>
    <t>M2019006667-0</t>
  </si>
  <si>
    <t>4664 NW 83 PASSAGE</t>
  </si>
  <si>
    <t>125824-LENNAR CORPORATION</t>
  </si>
  <si>
    <t>M2019007738-0</t>
  </si>
  <si>
    <t>4889 NW 83 PATH</t>
  </si>
  <si>
    <t>126267-LENNAR CORPORATION</t>
  </si>
  <si>
    <t>M2019013099-0</t>
  </si>
  <si>
    <t>4640 NW 83 PATH</t>
  </si>
  <si>
    <t>127004-LENNAR HOMES, LLC</t>
  </si>
  <si>
    <t>M2019015968-0</t>
  </si>
  <si>
    <t>8231 NW 43 ST</t>
  </si>
  <si>
    <t>127367-CCHOMES AT DORAL LLC</t>
  </si>
  <si>
    <t>M2019006908-0</t>
  </si>
  <si>
    <t>8277 NW 44 TER</t>
  </si>
  <si>
    <t>125780-CC HOMES AT DORAL LLC</t>
  </si>
  <si>
    <t>M2019007099-0</t>
  </si>
  <si>
    <t>8237 NW 44 TER</t>
  </si>
  <si>
    <t>125805-CC HOMES AT DORAL LLC</t>
  </si>
  <si>
    <t>M2019008452-0</t>
  </si>
  <si>
    <t>1 VACANT</t>
  </si>
  <si>
    <t>126001-CC HOMES AT DORAL LLC</t>
  </si>
  <si>
    <t>M2019008451-0</t>
  </si>
  <si>
    <t xml:space="preserve"> 1 VACANT</t>
  </si>
  <si>
    <t>126002-CC HOMES AT DORAL LLC</t>
  </si>
  <si>
    <t>M2019015446-0</t>
  </si>
  <si>
    <t>8151 NW 48 TER</t>
  </si>
  <si>
    <t>127259-CC HOMES AT DORAL LLC</t>
  </si>
  <si>
    <t>M2019011631-0</t>
  </si>
  <si>
    <t>8261 NW 43 ST</t>
  </si>
  <si>
    <t>126693-CC HOMES AT DORAL LLC</t>
  </si>
  <si>
    <t>M2019007100-0</t>
  </si>
  <si>
    <t>8205 NW 44 TER</t>
  </si>
  <si>
    <t>125815-CC HOMES AT DORAL LLC</t>
  </si>
  <si>
    <t>M2019007097-0</t>
  </si>
  <si>
    <t>8285 NW 44 TER</t>
  </si>
  <si>
    <t>125804-CC HOMES AT DORAL LLC</t>
  </si>
  <si>
    <t>M2019015443-0</t>
  </si>
  <si>
    <t>8249 NW 43 ST</t>
  </si>
  <si>
    <t>127257-CC HOMES AT DORAL LLC</t>
  </si>
  <si>
    <t>M2019020580-0</t>
  </si>
  <si>
    <t>8073 NW 48 TER</t>
  </si>
  <si>
    <t>128081-CC HOMES AT DORAL LLC</t>
  </si>
  <si>
    <t>M2020000184-0</t>
  </si>
  <si>
    <t>4705 NW 83 PL</t>
  </si>
  <si>
    <t>128511-LENNAR HOMES, LLC</t>
  </si>
  <si>
    <t>M2019019242-0</t>
  </si>
  <si>
    <t>4807 NW 83 PL</t>
  </si>
  <si>
    <t>127990-LENNAR HOMES, LLC</t>
  </si>
  <si>
    <t>M2019009712-0</t>
  </si>
  <si>
    <t>8261 NW 44 TER</t>
  </si>
  <si>
    <t>126207-CC HOMES AT DORAL LLC</t>
  </si>
  <si>
    <t>M2019014126-0</t>
  </si>
  <si>
    <t>8079 NW 48 TER</t>
  </si>
  <si>
    <t>127080-CC HOMES AT DORAL LLC</t>
  </si>
  <si>
    <t>M2019019305-0</t>
  </si>
  <si>
    <t>8219 NW 43 ST</t>
  </si>
  <si>
    <t>127836-CC HOMES AT DORAL LLC</t>
  </si>
  <si>
    <t>M2019013632-0</t>
  </si>
  <si>
    <t>8237 NW 43 ST</t>
  </si>
  <si>
    <t>126962-CC HOMES AT DORAL LLC</t>
  </si>
  <si>
    <t>M2019021755-0</t>
  </si>
  <si>
    <t>8460 NW 51 TER</t>
  </si>
  <si>
    <t>128278-CC HOMES AT DORAL LLC</t>
  </si>
  <si>
    <t>M2019013628-0</t>
  </si>
  <si>
    <t>8273 NW 43 ST</t>
  </si>
  <si>
    <t>126985-CC HOMES AT DORAL LLC</t>
  </si>
  <si>
    <t>M2019021388-0</t>
  </si>
  <si>
    <t>8456 NW 51 TER</t>
  </si>
  <si>
    <t>128217-CC HOMES AT DORAL LLC</t>
  </si>
  <si>
    <t>M2019013630-0</t>
  </si>
  <si>
    <t>8225 NW 43 ST</t>
  </si>
  <si>
    <t>M2019013105-0</t>
  </si>
  <si>
    <t>8157 NW 48 TER</t>
  </si>
  <si>
    <t>126955-CC HOMES AT DORAL LLC</t>
  </si>
  <si>
    <t>M2019017227-0</t>
  </si>
  <si>
    <t>4761 NW 85 AVE</t>
  </si>
  <si>
    <t>127587-CC HOMES AT DORAL LLC</t>
  </si>
  <si>
    <t>M2019008278-0</t>
  </si>
  <si>
    <t>4640 NW 84 AVE</t>
  </si>
  <si>
    <t>126460-LENNAR CORPORATION</t>
  </si>
  <si>
    <t>M2019002381-0</t>
  </si>
  <si>
    <t>8425 NW 41 ST</t>
  </si>
  <si>
    <t>126093-GREYSTAR DEV LLC</t>
  </si>
  <si>
    <t>M2019004879-0</t>
  </si>
  <si>
    <t>4670 NW 84 AVE</t>
  </si>
  <si>
    <t>125609-LENNAR CORPORATION</t>
  </si>
  <si>
    <t>M2019020902-0</t>
  </si>
  <si>
    <t>4636 NW 84 AVE</t>
  </si>
  <si>
    <t>129087-RAUL MARISTANY</t>
  </si>
  <si>
    <t>M2019007030-0</t>
  </si>
  <si>
    <t>M2019010799-0</t>
  </si>
  <si>
    <t>8370 NW 49 ST</t>
  </si>
  <si>
    <t>126873-RAUL MARISTANY</t>
  </si>
  <si>
    <t>SMPLMED8375-0</t>
  </si>
  <si>
    <t>M2019011155-0</t>
  </si>
  <si>
    <t>4805 NW 79 AVE</t>
  </si>
  <si>
    <t xml:space="preserve">126671-ARLETTE SOSA </t>
  </si>
  <si>
    <t>M2019009270-0</t>
  </si>
  <si>
    <t>8470 NW 58 ST</t>
  </si>
  <si>
    <t>130622-MOTOR CAR KINGDOM LLC</t>
  </si>
  <si>
    <t>841-00</t>
  </si>
  <si>
    <t>M2018013863-0</t>
  </si>
  <si>
    <t>5705 NW 84 AVE (#8398)</t>
  </si>
  <si>
    <t xml:space="preserve">126586-PINECREST BAKERY </t>
  </si>
  <si>
    <t>932-01</t>
  </si>
  <si>
    <t>M2019016314-0</t>
  </si>
  <si>
    <t>7770 NW 53 ST</t>
  </si>
  <si>
    <t>128356-ADRESIX LLC</t>
  </si>
  <si>
    <t>M2019018216-0</t>
  </si>
  <si>
    <t>7770 NW 55 ST</t>
  </si>
  <si>
    <t>M2017017497-0</t>
  </si>
  <si>
    <t>8485 NW 54 ST</t>
  </si>
  <si>
    <t>125519-LEONARDO GOMEZ</t>
  </si>
  <si>
    <t>M2020000810-0</t>
  </si>
  <si>
    <t>8690 NW 58 ST - BLDG. C</t>
  </si>
  <si>
    <t>M2019006267-0</t>
  </si>
  <si>
    <t>3057 NW 82 AVE</t>
  </si>
  <si>
    <t>125973-SANTOS JR HOLDINGS</t>
  </si>
  <si>
    <t>M2019021502-0</t>
  </si>
  <si>
    <t>3755 NW 78 AVE</t>
  </si>
  <si>
    <t>311-00</t>
  </si>
  <si>
    <t>SMPLCLINIC78-0</t>
  </si>
  <si>
    <t>M2017013204-0</t>
  </si>
  <si>
    <t>7800 NW 29 ST</t>
  </si>
  <si>
    <t>M2020001537-0</t>
  </si>
  <si>
    <t>3155 NW 82 AVE (#101)</t>
  </si>
  <si>
    <t>128926-VITAL IMAGING DIAGNOSTIC CENTERS LLC</t>
  </si>
  <si>
    <t>M2019012502-0</t>
  </si>
  <si>
    <t>3155 NW 82 AVE (#201)</t>
  </si>
  <si>
    <t>127547-LARKIN COMMUNITY HOSPITAL</t>
  </si>
  <si>
    <t>M2017013203-0</t>
  </si>
  <si>
    <t>FOR RECORD ONLY</t>
  </si>
  <si>
    <t>M2019010919-0</t>
  </si>
  <si>
    <t>8260 NW 27 ST</t>
  </si>
  <si>
    <t>127364-UNITED STATES MEDICAL SUPPLY</t>
  </si>
  <si>
    <t>M2019020304-0</t>
  </si>
  <si>
    <t>8060 NW 33 ST</t>
  </si>
  <si>
    <t>M2019015939-0</t>
  </si>
  <si>
    <t>8700 NW 36 ST</t>
  </si>
  <si>
    <t>128660-DORAL COURT RETAIL INVESTMENTS LLC</t>
  </si>
  <si>
    <t>M2019015940-0</t>
  </si>
  <si>
    <t>3737 NW 87 AVE</t>
  </si>
  <si>
    <t>820-03</t>
  </si>
  <si>
    <t>M2019009464-0</t>
  </si>
  <si>
    <t>9562 NW 41 ST</t>
  </si>
  <si>
    <t>M2019014603-0</t>
  </si>
  <si>
    <t>10451 NW 28 ST F-</t>
  </si>
  <si>
    <t>127639-SGK SOUTH LLC</t>
  </si>
  <si>
    <t>M2020003882-0</t>
  </si>
  <si>
    <t>10458 NW 31 TER 9</t>
  </si>
  <si>
    <t>129205-KINTSUGI ESPACIOS LLC</t>
  </si>
  <si>
    <t>M2019021794-0</t>
  </si>
  <si>
    <t>2510 NW 97 AVE UNIT 2110</t>
  </si>
  <si>
    <t>128606-THE NEOMEDICINE INSTITUTE</t>
  </si>
  <si>
    <t>M2019009406-0</t>
  </si>
  <si>
    <t>2624 NW 97 AVE</t>
  </si>
  <si>
    <t>M2019007346-0</t>
  </si>
  <si>
    <t>10454 NW 31 TER</t>
  </si>
  <si>
    <t>127345-SUN RIVER LLC</t>
  </si>
  <si>
    <t>M2019017602-0</t>
  </si>
  <si>
    <t>10450 NW 33 ST</t>
  </si>
  <si>
    <t>128025-MOONSHINE RESEARCH CENTER INC</t>
  </si>
  <si>
    <t>M2019013809-0</t>
  </si>
  <si>
    <t>10234 NW 19 ST</t>
  </si>
  <si>
    <t>127662-19TH STREET HOSPITALITY LLC</t>
  </si>
  <si>
    <t>M2019020354-0</t>
  </si>
  <si>
    <t>10405 NW 19 ST</t>
  </si>
  <si>
    <t>M2019009438-0</t>
  </si>
  <si>
    <t>9000 NW 15 ST (#9-10)</t>
  </si>
  <si>
    <t xml:space="preserve">127933-T &amp; G CONSTRUCTORS </t>
  </si>
  <si>
    <t>560-00</t>
  </si>
  <si>
    <t>M2019014571-0</t>
  </si>
  <si>
    <t>9300 NW 25 ST</t>
  </si>
  <si>
    <t>127874-LE CHATEAU BEAUTY SALON AND SPA CORP</t>
  </si>
  <si>
    <t>M2019016820-0</t>
  </si>
  <si>
    <t>2000 NW 87 AVE SUITE 204</t>
  </si>
  <si>
    <t xml:space="preserve">127671-GUIDEWELL - SANITAS I LLC </t>
  </si>
  <si>
    <t>M2019014969-0</t>
  </si>
  <si>
    <t>8825 NW 21 TER</t>
  </si>
  <si>
    <t>128379-JPC DORAL LLC</t>
  </si>
  <si>
    <t>M2019016348-0</t>
  </si>
  <si>
    <t>9000 NW 15 ST (SUITE 6 AND 7)</t>
  </si>
  <si>
    <t>127677-LAKES EDGE COMMERCIAL PROPERTIES LLC</t>
  </si>
  <si>
    <t>M2019019014-0</t>
  </si>
  <si>
    <t>9675 NW 12 ST</t>
  </si>
  <si>
    <t>128952-SEMA INC</t>
  </si>
  <si>
    <t>841-01</t>
  </si>
  <si>
    <t>M2019015986-0</t>
  </si>
  <si>
    <t>8850 NW 13 TER STE 107</t>
  </si>
  <si>
    <t>129340-FLORIDA PROPERTIES LLC</t>
  </si>
  <si>
    <t>M2019006776-0</t>
  </si>
  <si>
    <t>7910 NW 25 ST</t>
  </si>
  <si>
    <t>M2019020205-0</t>
  </si>
  <si>
    <t>8684 NW 13 TER</t>
  </si>
  <si>
    <t>128351-PACIFIC DENTAL SERVICES, INC</t>
  </si>
  <si>
    <t>M2019010274-0</t>
  </si>
  <si>
    <t>1921 NW 87 AVE</t>
  </si>
  <si>
    <t>126720-CLUNE CONSTRUCTION COMPANY</t>
  </si>
  <si>
    <t>M2019019640-0</t>
  </si>
  <si>
    <t>7850 NW 25 ST 100</t>
  </si>
  <si>
    <t xml:space="preserve">128196-PS BUSINESS PARKS L.P. </t>
  </si>
  <si>
    <t>M2019012270-0</t>
  </si>
  <si>
    <t>249 PALMETTO DR</t>
  </si>
  <si>
    <t>126823-REINALDO GARCIA</t>
  </si>
  <si>
    <t>M2020000539-0</t>
  </si>
  <si>
    <t>350 REINETTE DR</t>
  </si>
  <si>
    <t>128551-GONZALO MUNOZ</t>
  </si>
  <si>
    <t>M2019018855-0</t>
  </si>
  <si>
    <t>1 CURTISS PKWY</t>
  </si>
  <si>
    <t>M2019008014-0</t>
  </si>
  <si>
    <t>5409 NW 36 ST</t>
  </si>
  <si>
    <t>M2019008585-0</t>
  </si>
  <si>
    <t>5959 SW 60 ST</t>
  </si>
  <si>
    <t>126180-RICHARD MERUELO</t>
  </si>
  <si>
    <t>M2019021405-0</t>
  </si>
  <si>
    <t>5885 SW 60 AVE</t>
  </si>
  <si>
    <t>129027-TERESITA GRASSO</t>
  </si>
  <si>
    <t>M2019011719-0</t>
  </si>
  <si>
    <t>5978 SW 64 ST</t>
  </si>
  <si>
    <t>127375-MADISON SQUARE SOUTH MIAMI</t>
  </si>
  <si>
    <t>C2019016251-0</t>
  </si>
  <si>
    <t>7025 SW 59 PL</t>
  </si>
  <si>
    <t>128731-TREO SOMI STATION LLC</t>
  </si>
  <si>
    <t>710-03</t>
  </si>
  <si>
    <t>ESTIMATE111-0</t>
  </si>
  <si>
    <t>5978 SW 68 ST MIAMI</t>
  </si>
  <si>
    <t>ESTIMATE ONLY</t>
  </si>
  <si>
    <t>C2019014264-0</t>
  </si>
  <si>
    <t>7175 SW 59 PL</t>
  </si>
  <si>
    <t>M2019011719-1</t>
  </si>
  <si>
    <t>M2019007341-0</t>
  </si>
  <si>
    <t>6045 SW 84 ST</t>
  </si>
  <si>
    <t>126264-LIPE 84 ST LLC</t>
  </si>
  <si>
    <t>M2019020721-0</t>
  </si>
  <si>
    <t>5911 SW 81 ST</t>
  </si>
  <si>
    <t>129263-LARS INVESTMENTS LLC</t>
  </si>
  <si>
    <t>M2019020984-0</t>
  </si>
  <si>
    <t>7700 SW 60 AVE</t>
  </si>
  <si>
    <t>128224-SOMI 7700 LLC</t>
  </si>
  <si>
    <t>M2020004071-0</t>
  </si>
  <si>
    <t>5851 SW 76 ST</t>
  </si>
  <si>
    <t>128959-KATHERINE L KELLY</t>
  </si>
  <si>
    <t>M2019016798-0</t>
  </si>
  <si>
    <t>5747 SW 82 ST</t>
  </si>
  <si>
    <t>127534-JORGE B MUNIZ</t>
  </si>
  <si>
    <t>M2019014854-0</t>
  </si>
  <si>
    <t>7711 SW 61 AVE</t>
  </si>
  <si>
    <t>127637-JONATHAN PENNER</t>
  </si>
  <si>
    <t>M2019006665-0</t>
  </si>
  <si>
    <t>5891 SW 81 ST</t>
  </si>
  <si>
    <t>127673-HATEM ZAYED</t>
  </si>
  <si>
    <t>M2020000722-0</t>
  </si>
  <si>
    <t>5818 SW 73 ST</t>
  </si>
  <si>
    <t>128590-MAXIMIKKIAN MERMELL</t>
  </si>
  <si>
    <t>M2019009226-0</t>
  </si>
  <si>
    <t>6280 SUNSET DR</t>
  </si>
  <si>
    <t>126347-ENRIQUE TORRE</t>
  </si>
  <si>
    <t>M2019008230-0</t>
  </si>
  <si>
    <t>5901 SW 74 ST</t>
  </si>
  <si>
    <t xml:space="preserve">126853-5901 COSTA LLC </t>
  </si>
  <si>
    <t>710-02</t>
  </si>
  <si>
    <t>M2020000472-0</t>
  </si>
  <si>
    <t>6022 S DIXIE HWY</t>
  </si>
  <si>
    <t>M2020002246-0</t>
  </si>
  <si>
    <t>6520 SW 18 ST</t>
  </si>
  <si>
    <t xml:space="preserve">128769-IRIS SUAREZ </t>
  </si>
  <si>
    <t>M2020001810-0</t>
  </si>
  <si>
    <t>1501 SW 66 AVE</t>
  </si>
  <si>
    <t>M2019020497-0</t>
  </si>
  <si>
    <t>1441 SW 66 AVE</t>
  </si>
  <si>
    <t>M2019017940-0</t>
  </si>
  <si>
    <t>1431 33 SW 66 AVE</t>
  </si>
  <si>
    <t>M2019017167-0</t>
  </si>
  <si>
    <t>6400 SW 8 ST</t>
  </si>
  <si>
    <t>**FOR RECORDS ONLY**</t>
  </si>
  <si>
    <t>M2019019278-0</t>
  </si>
  <si>
    <t>8770 SW 64 AVE</t>
  </si>
  <si>
    <t>127864-HOLLUB HOMES HOMES</t>
  </si>
  <si>
    <t>M2020003220-0</t>
  </si>
  <si>
    <t>7328 NW 79 TER</t>
  </si>
  <si>
    <t>M2020001493-0</t>
  </si>
  <si>
    <t>8491 NW S RIVER DR</t>
  </si>
  <si>
    <t>128930-PIZZA NAPOLITANO, LLC</t>
  </si>
  <si>
    <t>M2018010776-0</t>
  </si>
  <si>
    <t>7601 NW 74 AVE</t>
  </si>
  <si>
    <t>127188-MIAMI INTERNATIONAL MACHINERY</t>
  </si>
  <si>
    <t>M2019010221-0</t>
  </si>
  <si>
    <t>3701 NW 66 AVE</t>
  </si>
  <si>
    <t>C2017019158-0</t>
  </si>
  <si>
    <t>7181 NW 77 AVE</t>
  </si>
  <si>
    <t>126196-POWERTRAC MACHINERY</t>
  </si>
  <si>
    <t>C2019067926-0</t>
  </si>
  <si>
    <t>7591 NW 54 ST</t>
  </si>
  <si>
    <t>127517-IVETTE CAPOTE</t>
  </si>
  <si>
    <t>C2019106217-0</t>
  </si>
  <si>
    <t>4701 NW 77 AVE</t>
  </si>
  <si>
    <t>127400-AV BUILDINGS LLC</t>
  </si>
  <si>
    <t>C2020024387-0</t>
  </si>
  <si>
    <t>129462-JESB INC</t>
  </si>
  <si>
    <t>C2019169023-0</t>
  </si>
  <si>
    <t>7222 NW 56 ST 72 # 22</t>
  </si>
  <si>
    <t>130569-SGF INVESTMENT HOLDINGS INC</t>
  </si>
  <si>
    <t>C2020013712-0</t>
  </si>
  <si>
    <t>7265 NW 25 ST - BLDG # 7245</t>
  </si>
  <si>
    <t>C2019222666-0</t>
  </si>
  <si>
    <t>2872 NW 72 AVE</t>
  </si>
  <si>
    <t>128184-MIAMI AIRPORT INDUSTRIAL EQUITIES LLC</t>
  </si>
  <si>
    <t>C2019222654-0</t>
  </si>
  <si>
    <t>2850 NW 72 AVE</t>
  </si>
  <si>
    <t>128183-MIAMI AIRPORT INDUSTRIAL EQUITIES LLC</t>
  </si>
  <si>
    <t>C2019026069-0</t>
  </si>
  <si>
    <t>3081 NW 74 AVE</t>
  </si>
  <si>
    <t xml:space="preserve">125883-UNLIMITED CONSTRUCTION  GROUP INC </t>
  </si>
  <si>
    <t>C2018208353-0</t>
  </si>
  <si>
    <t>7358 NW 34 ST # 7358</t>
  </si>
  <si>
    <t>126384-TWO AMIGOS</t>
  </si>
  <si>
    <t>C2019084984-0</t>
  </si>
  <si>
    <t>7500 NW 25 ST # 11</t>
  </si>
  <si>
    <t>126691-LIVING PRESENCE MINISTRIES</t>
  </si>
  <si>
    <t>C2019154397-0</t>
  </si>
  <si>
    <t>6703 NW 7 ST</t>
  </si>
  <si>
    <t>127644-THE CONLAN COMPANY</t>
  </si>
  <si>
    <t>30-00</t>
  </si>
  <si>
    <t>N2020015632-0</t>
  </si>
  <si>
    <t>1 MIAD BLDG 831 (FEDEX)</t>
  </si>
  <si>
    <t>129398-AERO MIAMI FX LLC</t>
  </si>
  <si>
    <t>C2019230242-0</t>
  </si>
  <si>
    <t>1101 NW 57 AVE</t>
  </si>
  <si>
    <t>128422-57TH AVENUE HOSPITALITY LLC</t>
  </si>
  <si>
    <t>320-00</t>
  </si>
  <si>
    <t>C2018231172-0</t>
  </si>
  <si>
    <t>128269-BLUE LAGOON DEVELOPMENT LLC</t>
  </si>
  <si>
    <t>C2019073778-0</t>
  </si>
  <si>
    <t>1221 SW 76 CT</t>
  </si>
  <si>
    <t xml:space="preserve">127126-JOEL VALLADARES </t>
  </si>
  <si>
    <t>C2019215472-0</t>
  </si>
  <si>
    <t>6955 SW 24 ST</t>
  </si>
  <si>
    <t>C2020039222-0</t>
  </si>
  <si>
    <t>6131 CORAL WAY</t>
  </si>
  <si>
    <t>C2019026951-0</t>
  </si>
  <si>
    <t>5905 SW 20 ST</t>
  </si>
  <si>
    <t>126261-CARLOS RODRIGUEZ</t>
  </si>
  <si>
    <t>C2019211908-0</t>
  </si>
  <si>
    <t>6040 SW 19 ST</t>
  </si>
  <si>
    <t>128898-RUIZ FORECLOSURES INC</t>
  </si>
  <si>
    <t>C2019101515-0</t>
  </si>
  <si>
    <t>2285 SW 58 AVE</t>
  </si>
  <si>
    <t>126513-SEBASTIANO BELLA</t>
  </si>
  <si>
    <t>C2019086892-0</t>
  </si>
  <si>
    <t>2304 SW 61 AVE</t>
  </si>
  <si>
    <t>C2019159900-0</t>
  </si>
  <si>
    <t>2213 SW 57 CT</t>
  </si>
  <si>
    <t>128446-P &amp; I REAL ESTATE INVESTMENTS LLC</t>
  </si>
  <si>
    <t>C2018150760-0</t>
  </si>
  <si>
    <t>2000 SW 57 AVE</t>
  </si>
  <si>
    <t>126531-JUSTIN HERMEY</t>
  </si>
  <si>
    <t>911-00</t>
  </si>
  <si>
    <t>C2019180963-0</t>
  </si>
  <si>
    <t>6020 SW 19 ST</t>
  </si>
  <si>
    <t>127593-TERESITA M CARRANZA</t>
  </si>
  <si>
    <t>C2019059212-0</t>
  </si>
  <si>
    <t>5930 SW 27 ST</t>
  </si>
  <si>
    <t xml:space="preserve">126703-ADRIAN BUILDERS AT CORAL WAY HEIGHTS </t>
  </si>
  <si>
    <t>C2018225997-0</t>
  </si>
  <si>
    <t>5856 SW 25 ST</t>
  </si>
  <si>
    <t>129067-360 BUILDERS LLC</t>
  </si>
  <si>
    <t>C2019059234-0</t>
  </si>
  <si>
    <t>5928 SW 27 ST</t>
  </si>
  <si>
    <t>C2019112502-0</t>
  </si>
  <si>
    <t>6137 SW 26 ST</t>
  </si>
  <si>
    <t>127228-6141 SCHENLEY 2 LLC</t>
  </si>
  <si>
    <t>C2019112531-0</t>
  </si>
  <si>
    <t>6141 SW 26 ST</t>
  </si>
  <si>
    <t>127229-6141 SCHENLEY LLC</t>
  </si>
  <si>
    <t>C2019153821-0</t>
  </si>
  <si>
    <t>3021 SW 64 AVE</t>
  </si>
  <si>
    <t>128407-ADRIAN INVESTMENTS AT CORAL VILLA LLC</t>
  </si>
  <si>
    <t>C2019062805-0</t>
  </si>
  <si>
    <t>3110 SW 63 AVE</t>
  </si>
  <si>
    <t>126479-ALVARO ADRIAN</t>
  </si>
  <si>
    <t>C2019162798-0</t>
  </si>
  <si>
    <t>6335 SW 34 ST</t>
  </si>
  <si>
    <t>C2019059222-0</t>
  </si>
  <si>
    <t>5920 SW 27 ST</t>
  </si>
  <si>
    <t>C2019062997-0</t>
  </si>
  <si>
    <t>5827 SW 40 ST</t>
  </si>
  <si>
    <t>126111-BISCAYA RED BIRD HOLDINGS LLC</t>
  </si>
  <si>
    <t>C2019215481-0</t>
  </si>
  <si>
    <t>6950 SW 24 ST</t>
  </si>
  <si>
    <t>C2019189929-0</t>
  </si>
  <si>
    <t>7393 SW 56 ST</t>
  </si>
  <si>
    <t>129554-RAUL ECHARTE CAROLINA A ECHARTE</t>
  </si>
  <si>
    <t>C2019190038-0</t>
  </si>
  <si>
    <t>7004 SW 40 ST</t>
  </si>
  <si>
    <t>130204-ALTIS LUDLAM-MIAMI OWNER LLC</t>
  </si>
  <si>
    <t>C2020002226-0</t>
  </si>
  <si>
    <t>7216 SW 48 ST</t>
  </si>
  <si>
    <t>128629-CHRISTINE WEINSTEIN</t>
  </si>
  <si>
    <t>C2018205458-0</t>
  </si>
  <si>
    <t>7100 SW 43 ST</t>
  </si>
  <si>
    <t>126133-LA ZIMA MGMT LLC CASOLA</t>
  </si>
  <si>
    <t>C2019232720-0</t>
  </si>
  <si>
    <t>7079 SW 47 ST # 8</t>
  </si>
  <si>
    <t>128974-MARISEL CHAVEZ</t>
  </si>
  <si>
    <t>C2019192753-0</t>
  </si>
  <si>
    <t>5941 SW 45 ST</t>
  </si>
  <si>
    <t>129178-AQUARELA HOMES INC</t>
  </si>
  <si>
    <t>C2020030407-0</t>
  </si>
  <si>
    <t>5891 SW 60 ST</t>
  </si>
  <si>
    <t>129584-MONICA LOREDO</t>
  </si>
  <si>
    <t>C2019146302-0</t>
  </si>
  <si>
    <t>5785 SW 61 ST</t>
  </si>
  <si>
    <t>128378-JORGE CASADO</t>
  </si>
  <si>
    <t>C2019136972-0</t>
  </si>
  <si>
    <t>5819 SW 62 TER</t>
  </si>
  <si>
    <t>C2020042603-0</t>
  </si>
  <si>
    <t>6995 SW 64 ST</t>
  </si>
  <si>
    <t>C2019208217-0</t>
  </si>
  <si>
    <t>6790 SW 72 CT</t>
  </si>
  <si>
    <t>127803-MARIO ESPINEIRA R ESPINEIRA</t>
  </si>
  <si>
    <t>C2019069214-0</t>
  </si>
  <si>
    <t>6790 SW 59 ST</t>
  </si>
  <si>
    <t>126619-COLEGIAL REAL ESTATE</t>
  </si>
  <si>
    <t>C2019112570-0</t>
  </si>
  <si>
    <t>7001 SW 66 ST</t>
  </si>
  <si>
    <t>127448-HUMBERTO HERNANDEZ</t>
  </si>
  <si>
    <t>C2019076716-0</t>
  </si>
  <si>
    <t>7400 SW 68 ST</t>
  </si>
  <si>
    <t>126402-AUGUSTO JORGE FONTE</t>
  </si>
  <si>
    <t>C2019101183-0</t>
  </si>
  <si>
    <t>6720 SW 56 ST</t>
  </si>
  <si>
    <t>C2019123674-0</t>
  </si>
  <si>
    <t>7225 SW 71 AVE</t>
  </si>
  <si>
    <t>127199-JOSE GUILLERMA VALENCIA IRMA CABRERA DE VALENCIA</t>
  </si>
  <si>
    <t>C2019102487-0</t>
  </si>
  <si>
    <t>7705 SW 71 AVE</t>
  </si>
  <si>
    <t>126615-JESUS DEL VALLE</t>
  </si>
  <si>
    <t>C2020019256-0</t>
  </si>
  <si>
    <t>7770 SW 69 AVE</t>
  </si>
  <si>
    <t>129267-EDUARDO M CASTINEIRA</t>
  </si>
  <si>
    <t>C2017098853-0</t>
  </si>
  <si>
    <t>8501 SW 70 AVE</t>
  </si>
  <si>
    <t>222-00PD</t>
  </si>
  <si>
    <t>C2020003288-0</t>
  </si>
  <si>
    <t>6245 SNAPPER CREEK DR</t>
  </si>
  <si>
    <t>129555-FLORIDA LANDIS INC</t>
  </si>
  <si>
    <t>C2019219396-0</t>
  </si>
  <si>
    <t>6485 SW 82 ST</t>
  </si>
  <si>
    <t>128262-SILVIO VAZQUEZ</t>
  </si>
  <si>
    <t>C2019110551-0</t>
  </si>
  <si>
    <t>6425 SW 83 ST</t>
  </si>
  <si>
    <t>126757-CUTTING EDGE INNOVATIVE</t>
  </si>
  <si>
    <t>C2019205248-0</t>
  </si>
  <si>
    <t>6290 SNAPPER CREEK DR</t>
  </si>
  <si>
    <t>128102-REYNALDO ALVAREZ</t>
  </si>
  <si>
    <t>C2019168205-0</t>
  </si>
  <si>
    <t>8160 SW 63 CT</t>
  </si>
  <si>
    <t>129046-AMERICAN CAPITAL REAL ESTATE GROUP</t>
  </si>
  <si>
    <t>C2020005811-0</t>
  </si>
  <si>
    <t>6630 SW 84 ST</t>
  </si>
  <si>
    <t>130630-ALG HOLDINGS LLC</t>
  </si>
  <si>
    <t>231-00PD</t>
  </si>
  <si>
    <t>C2020000337-0</t>
  </si>
  <si>
    <t>C2020000291-0</t>
  </si>
  <si>
    <t>6620 SW 84 ST</t>
  </si>
  <si>
    <t>M2019008067-0</t>
  </si>
  <si>
    <t>920 924 NW 2 AVE</t>
  </si>
  <si>
    <t>127187-MARCUS SAMUELSSON DEVELOPMENT GROUP LLC</t>
  </si>
  <si>
    <t>M2019009631-0</t>
  </si>
  <si>
    <t>218 NW 8 ST</t>
  </si>
  <si>
    <t>128211-GRAND CENTRAL MIAMI HOLDINGS LLC</t>
  </si>
  <si>
    <t>M2019019814-0</t>
  </si>
  <si>
    <t>375 NW 7 ST</t>
  </si>
  <si>
    <t>128020-ALDO CABALCETA</t>
  </si>
  <si>
    <t>520-00</t>
  </si>
  <si>
    <t>M2019020610-0</t>
  </si>
  <si>
    <t>439 NW 4 AVE</t>
  </si>
  <si>
    <t>M2018018854-0</t>
  </si>
  <si>
    <t>422 NW NORTH RIVER DR</t>
  </si>
  <si>
    <t>127336-SEASPICE LLC</t>
  </si>
  <si>
    <t>M2019020614-0</t>
  </si>
  <si>
    <t>400 BISCAYNE BLVD</t>
  </si>
  <si>
    <t>128486-MELISSA SILVA SILVA</t>
  </si>
  <si>
    <t>M2019020320-0</t>
  </si>
  <si>
    <t>128022-PMG</t>
  </si>
  <si>
    <t>M2019010080-0</t>
  </si>
  <si>
    <t>127620-PMG GREYBROOK 400</t>
  </si>
  <si>
    <t>937-00</t>
  </si>
  <si>
    <t>M2018014655-0</t>
  </si>
  <si>
    <t>227 NE 2 ST</t>
  </si>
  <si>
    <t>126258-NE 2ND ACQUISITION LLC</t>
  </si>
  <si>
    <t>M2019007966-0</t>
  </si>
  <si>
    <t>240 E FLAGLER ST</t>
  </si>
  <si>
    <t>M2015015021-0</t>
  </si>
  <si>
    <t>24 SW 4 ST</t>
  </si>
  <si>
    <t>M2018017294-0</t>
  </si>
  <si>
    <t>726 NW 3 ST</t>
  </si>
  <si>
    <t>127305-SILVIA BOSCHETTI LLC</t>
  </si>
  <si>
    <t>M2019002842-0</t>
  </si>
  <si>
    <t>228 NW 7 AVE</t>
  </si>
  <si>
    <t>129713-APIS LIVING LLC</t>
  </si>
  <si>
    <t>B20040100230-0</t>
  </si>
  <si>
    <t>745 NW 1 ST</t>
  </si>
  <si>
    <t>252-00</t>
  </si>
  <si>
    <t>M2019011569-0</t>
  </si>
  <si>
    <t>100 NW S RIVER DR</t>
  </si>
  <si>
    <t>SMPLREST341-0</t>
  </si>
  <si>
    <t>M2019007862-0</t>
  </si>
  <si>
    <t>702 SW 1 ST</t>
  </si>
  <si>
    <t>127949-PREMIUM</t>
  </si>
  <si>
    <t>M2018015802-0</t>
  </si>
  <si>
    <t>35 SW 6 AVE</t>
  </si>
  <si>
    <t>131063-35 SW 6TH AVE DEVELOPMENT LLC</t>
  </si>
  <si>
    <t>M2018015802-1</t>
  </si>
  <si>
    <t>131051-ERIC MILNE</t>
  </si>
  <si>
    <t>M2019021354-0</t>
  </si>
  <si>
    <t>537 SW 1 ST</t>
  </si>
  <si>
    <t>M2019008977-0</t>
  </si>
  <si>
    <t>437 SW 2 ST</t>
  </si>
  <si>
    <t>127886-AVRA M JAIN</t>
  </si>
  <si>
    <t>M2019010401-0</t>
  </si>
  <si>
    <t>427 SW 5 AVE</t>
  </si>
  <si>
    <t>M2019011535-0</t>
  </si>
  <si>
    <t>538 SW 4 ST</t>
  </si>
  <si>
    <t>SMPLAPT519-1</t>
  </si>
  <si>
    <t>SMPLAPT519-0</t>
  </si>
  <si>
    <t>M2019007302-0</t>
  </si>
  <si>
    <t>115 SW 8 ST</t>
  </si>
  <si>
    <t xml:space="preserve">127800-C-F BRIKELL LLC </t>
  </si>
  <si>
    <t>M2019004270-0</t>
  </si>
  <si>
    <t>955 S MIAMI AVE</t>
  </si>
  <si>
    <t>126833-CITIZENM ASSET MANAGEMENT USA LLC</t>
  </si>
  <si>
    <t>M2020000761-0</t>
  </si>
  <si>
    <t>9 SE 6 ST</t>
  </si>
  <si>
    <t>128445-SWIRE PROPERTIES INC</t>
  </si>
  <si>
    <t>M2019009300-0</t>
  </si>
  <si>
    <t>726 NW 73 ST</t>
  </si>
  <si>
    <t>129645-ALBERTO DIAZ</t>
  </si>
  <si>
    <t>M2019015916-0</t>
  </si>
  <si>
    <t>7620 NW 3 AVE</t>
  </si>
  <si>
    <t>127819-ISAAC SIMHON</t>
  </si>
  <si>
    <t>M2020003981-0</t>
  </si>
  <si>
    <t>7815 NW 4 AVE</t>
  </si>
  <si>
    <t>130648-ALEX A COBO</t>
  </si>
  <si>
    <t>M2019008145-0</t>
  </si>
  <si>
    <t>7717 NW 5 CT</t>
  </si>
  <si>
    <t>M2020004681-0</t>
  </si>
  <si>
    <t>7732 NW 3 AVE</t>
  </si>
  <si>
    <t>M2020004257-0</t>
  </si>
  <si>
    <t>7721 NW 4 AVE</t>
  </si>
  <si>
    <t>M2020002400-0</t>
  </si>
  <si>
    <t>7289 NW 2 AVE</t>
  </si>
  <si>
    <t>M2020002926-0</t>
  </si>
  <si>
    <t>7929 NE 1 AVE</t>
  </si>
  <si>
    <t>M2018017512-0</t>
  </si>
  <si>
    <t>128267-MATTHEW VANDER WERFF</t>
  </si>
  <si>
    <t>M2019019815-0</t>
  </si>
  <si>
    <t>7289 NW 2 AVE - UNIT 7299</t>
  </si>
  <si>
    <t>129147-LBRW LLC</t>
  </si>
  <si>
    <t>M2019020045-0</t>
  </si>
  <si>
    <t>7142 NE 2 AVE</t>
  </si>
  <si>
    <t>129659-NARBONA NATURAL FOOD USA LLC</t>
  </si>
  <si>
    <t>M2019006709-0</t>
  </si>
  <si>
    <t>8300 NE 2 AVE</t>
  </si>
  <si>
    <t>B</t>
  </si>
  <si>
    <t>M2019006252-0</t>
  </si>
  <si>
    <t>7726 NE 2 AVE</t>
  </si>
  <si>
    <t>126454-LUBIN'S DEVELOPMENT CORP</t>
  </si>
  <si>
    <t>M2019019527-0</t>
  </si>
  <si>
    <t>7350 NE 2 AVE</t>
  </si>
  <si>
    <t>M2019017774-0</t>
  </si>
  <si>
    <t>M2019018858-0</t>
  </si>
  <si>
    <t>7400 NE 2 AVE</t>
  </si>
  <si>
    <t>M2019009691-0</t>
  </si>
  <si>
    <t>7744 NW 6 CT</t>
  </si>
  <si>
    <t>128336-ARQUIGREEN CORP</t>
  </si>
  <si>
    <t>M2019009645-0</t>
  </si>
  <si>
    <t>7800 NW 6 CT</t>
  </si>
  <si>
    <t xml:space="preserve">128335-ARQUIGREEN CORP </t>
  </si>
  <si>
    <t>M2018016912-0</t>
  </si>
  <si>
    <t>7771 NW 7 AVE</t>
  </si>
  <si>
    <t>126587-ARQUIGREEN CORP</t>
  </si>
  <si>
    <t>M2019005657-0</t>
  </si>
  <si>
    <t>51 NE 59 TER</t>
  </si>
  <si>
    <t>126433-ESPERANZA CAZO</t>
  </si>
  <si>
    <t>M2020004581-0</t>
  </si>
  <si>
    <t>6825 NW 5 PL</t>
  </si>
  <si>
    <t>130646-SOUTHERN WIND INVESTMENT INC</t>
  </si>
  <si>
    <t>M2019014563-0</t>
  </si>
  <si>
    <t>6901 NW 3 AVE</t>
  </si>
  <si>
    <t>M2019013769-0</t>
  </si>
  <si>
    <t>5633 NW 6 AVE</t>
  </si>
  <si>
    <t>M2020000536-0</t>
  </si>
  <si>
    <t>627 NW 69 ST</t>
  </si>
  <si>
    <t>128440-WILLIAM JEREMIAH REDDICK</t>
  </si>
  <si>
    <t>M2020000737-0</t>
  </si>
  <si>
    <t>6820 NW 4 AVE</t>
  </si>
  <si>
    <t>M2019005942-0</t>
  </si>
  <si>
    <t>5650 NW 5 CT</t>
  </si>
  <si>
    <t>126041-RAFAEL J FORNES</t>
  </si>
  <si>
    <t>M2019010798-0</t>
  </si>
  <si>
    <t>37 NW 70 ST</t>
  </si>
  <si>
    <t>127491-BLUE HORSEBIT HOLDINGS LLC</t>
  </si>
  <si>
    <t>M2019013836-0</t>
  </si>
  <si>
    <t>62 NW 58 ST</t>
  </si>
  <si>
    <t>M2019021975-0</t>
  </si>
  <si>
    <t>190 NW 57 ST</t>
  </si>
  <si>
    <t>128268-DTD</t>
  </si>
  <si>
    <t>M2019013298-0</t>
  </si>
  <si>
    <t>85 NE 55 ST</t>
  </si>
  <si>
    <t>129320-MIMI PROPERTIES LLC</t>
  </si>
  <si>
    <t>M2020001521-0</t>
  </si>
  <si>
    <t>6375 NW 2 AVE</t>
  </si>
  <si>
    <t>FOR RECORD ONLY-DO NOT DELETE</t>
  </si>
  <si>
    <t>M2019015496-0</t>
  </si>
  <si>
    <t>7040 NW 2 AVE</t>
  </si>
  <si>
    <t>127471-ADI KAFRI</t>
  </si>
  <si>
    <t>M2019003168-0</t>
  </si>
  <si>
    <t>5929 NW 2 AVE</t>
  </si>
  <si>
    <t>M2019015888-0</t>
  </si>
  <si>
    <t>1312 NW 71 ST</t>
  </si>
  <si>
    <t>M2019006443-0</t>
  </si>
  <si>
    <t>1212 NW 71 ST</t>
  </si>
  <si>
    <t>125695-IVAN RABINOVICH MANAGEM</t>
  </si>
  <si>
    <t>M2019008572-0</t>
  </si>
  <si>
    <t>1424 NW 69 TER</t>
  </si>
  <si>
    <t>126379-CAZO CONSTRUCTION CORP</t>
  </si>
  <si>
    <t>M2019005399-0</t>
  </si>
  <si>
    <t>1435 NW 68 ST</t>
  </si>
  <si>
    <t xml:space="preserve">126047-GOPHERWOOD CONSTRUCTION INC </t>
  </si>
  <si>
    <t>M2019009318-0</t>
  </si>
  <si>
    <t>1601 NW 63 ST</t>
  </si>
  <si>
    <t>126134-ARCADIA 1453 LLC</t>
  </si>
  <si>
    <t>M2019008819-0</t>
  </si>
  <si>
    <t>5830 NW 7 CT</t>
  </si>
  <si>
    <t>M2020002824-0</t>
  </si>
  <si>
    <t>875 NW 69 ST</t>
  </si>
  <si>
    <t>M2019014587-0</t>
  </si>
  <si>
    <t>1090 NW 65 ST</t>
  </si>
  <si>
    <t>M2019015368-0</t>
  </si>
  <si>
    <t>836 NW 63 ST</t>
  </si>
  <si>
    <t>129116-ERNESTO FERNANDEZ FERNANDEZ</t>
  </si>
  <si>
    <t>M2019019041-0</t>
  </si>
  <si>
    <t>920 NW 65 ST</t>
  </si>
  <si>
    <t>128819-MARTELL INC</t>
  </si>
  <si>
    <t>M2020004787-0</t>
  </si>
  <si>
    <t>1453 NW 70 ST</t>
  </si>
  <si>
    <t xml:space="preserve">128984-PATTERSON CEUS </t>
  </si>
  <si>
    <t>M2020001044-0</t>
  </si>
  <si>
    <t>1560 NW 62 TER</t>
  </si>
  <si>
    <t>M2019019303-0</t>
  </si>
  <si>
    <t>1441 NW 68 ST</t>
  </si>
  <si>
    <t>127830-AG CC LLC</t>
  </si>
  <si>
    <t>M2020005196-0</t>
  </si>
  <si>
    <t>1458 NW 70 ST</t>
  </si>
  <si>
    <t>128983-PATTERSON CEUS</t>
  </si>
  <si>
    <t>M2020001626-0</t>
  </si>
  <si>
    <t>1466 NW 70 ST</t>
  </si>
  <si>
    <t xml:space="preserve">128982-PATTERSON CEUS </t>
  </si>
  <si>
    <t>M2020000845-0</t>
  </si>
  <si>
    <t>1324 NW 70 ST</t>
  </si>
  <si>
    <t>130236-JOHN E GOMEZ PINERES</t>
  </si>
  <si>
    <t>M2019014534-0</t>
  </si>
  <si>
    <t>1261 NW 69 ST</t>
  </si>
  <si>
    <t>M2019021904-0</t>
  </si>
  <si>
    <t>1001 NW 63 ST</t>
  </si>
  <si>
    <t>128261-OCTAVIO MENDIZABAL</t>
  </si>
  <si>
    <t>M2019017023-0</t>
  </si>
  <si>
    <t>1520 NW 68 TER</t>
  </si>
  <si>
    <t>127475-L &amp; G INVESTMENT AND REALTY LLC</t>
  </si>
  <si>
    <t>M2019019183-0</t>
  </si>
  <si>
    <t>1489 NW 55 ST</t>
  </si>
  <si>
    <t>130542-TI CONTRACTORS</t>
  </si>
  <si>
    <t>M2019018667-0</t>
  </si>
  <si>
    <t>1493 NW 55 ST</t>
  </si>
  <si>
    <t>130541-TI CONTRACTORS</t>
  </si>
  <si>
    <t>M2019018038-0</t>
  </si>
  <si>
    <t>1490 NW 55 TER</t>
  </si>
  <si>
    <t>130540-TI CONTRACTORS</t>
  </si>
  <si>
    <t>M2019005375-0</t>
  </si>
  <si>
    <t>1076 NW 55 ST</t>
  </si>
  <si>
    <t>M2019011458-0</t>
  </si>
  <si>
    <t>1514 NW 65 ST</t>
  </si>
  <si>
    <t>M2019007795-0</t>
  </si>
  <si>
    <t>1500 NW 62 ST</t>
  </si>
  <si>
    <t>129002-ATLANTIC PACIFIC COMMUNITIES LLC</t>
  </si>
  <si>
    <t>M2019009159-0</t>
  </si>
  <si>
    <t>6511 NW 17 AVE</t>
  </si>
  <si>
    <t>126528-CROYDON LOFT LLC</t>
  </si>
  <si>
    <t>M2019004047-0</t>
  </si>
  <si>
    <t>1391 NW 65 ST</t>
  </si>
  <si>
    <t>M2019004043-0</t>
  </si>
  <si>
    <t>1301 NW 65 ST</t>
  </si>
  <si>
    <t>M2019021105-0</t>
  </si>
  <si>
    <t>1624 NW 60 ST</t>
  </si>
  <si>
    <t>M2019011448-0</t>
  </si>
  <si>
    <t>1396 NW 60 ST</t>
  </si>
  <si>
    <t>M2019004040-0</t>
  </si>
  <si>
    <t>1310 NW 67 ST</t>
  </si>
  <si>
    <t>M2019004036-0</t>
  </si>
  <si>
    <t>6514 NW 13 AVE</t>
  </si>
  <si>
    <t>SMPLAPT755-0</t>
  </si>
  <si>
    <t>755 NW 67 ST</t>
  </si>
  <si>
    <t>VILLAGES II</t>
  </si>
  <si>
    <t>M2019007536-0</t>
  </si>
  <si>
    <t>1501 NW 62 ST</t>
  </si>
  <si>
    <t>128726-ATLANTIC PACIFIC COMMUNITIES LLC</t>
  </si>
  <si>
    <t>M2019004038-0</t>
  </si>
  <si>
    <t>6597 NW 14 AVE</t>
  </si>
  <si>
    <t>M2019004045-0</t>
  </si>
  <si>
    <t>1380 NW 67 ST</t>
  </si>
  <si>
    <t>M2019015964-0</t>
  </si>
  <si>
    <t>1490 NW 62 ST</t>
  </si>
  <si>
    <t>130222-MULTI ETHNIC YOUTH GROUP</t>
  </si>
  <si>
    <t>M2019013394-0</t>
  </si>
  <si>
    <t>1711 NW 68 TER</t>
  </si>
  <si>
    <t>128602-NNL MOTORS LLC</t>
  </si>
  <si>
    <t>M2020000767-0</t>
  </si>
  <si>
    <t>1707 NW 68 TER</t>
  </si>
  <si>
    <t>130050-PAUL PAHMER</t>
  </si>
  <si>
    <t>SMPLDAYCARE3-0</t>
  </si>
  <si>
    <t>SMPLRETAIL34-0</t>
  </si>
  <si>
    <t>M2017015090-0</t>
  </si>
  <si>
    <t>3623 NW 36 ST</t>
  </si>
  <si>
    <t>M2019014543-0</t>
  </si>
  <si>
    <t>1730 NW 47 ST</t>
  </si>
  <si>
    <t>127430-ISAAC SIMHON</t>
  </si>
  <si>
    <t>M2019018737-0</t>
  </si>
  <si>
    <t>1763 NW 49 ST</t>
  </si>
  <si>
    <t>128373-NEXTGEN ARCHITECTURE CORP</t>
  </si>
  <si>
    <t>M2019014290-0</t>
  </si>
  <si>
    <t>1792 NW 53 ST</t>
  </si>
  <si>
    <t>127036-IVAN RABINOVICH MANAGEMENT LLC</t>
  </si>
  <si>
    <t>M2019006003-0</t>
  </si>
  <si>
    <t>1832 NW 46 ST</t>
  </si>
  <si>
    <t>M2020005171-0</t>
  </si>
  <si>
    <t>1880 NW 47 TER</t>
  </si>
  <si>
    <t>M2019018832-0</t>
  </si>
  <si>
    <t>3731 NW 20 AVE</t>
  </si>
  <si>
    <t>128117-PRIMO RENTALS</t>
  </si>
  <si>
    <t>SMPLAPT2291-0</t>
  </si>
  <si>
    <t>ALTO TOWER</t>
  </si>
  <si>
    <t>SMPLAPT2045-0</t>
  </si>
  <si>
    <t>2045 NW 36 ST</t>
  </si>
  <si>
    <t>VILLA SAONA (SITE B)</t>
  </si>
  <si>
    <t>M2019012151-0</t>
  </si>
  <si>
    <t>4631 NW 11 AVE</t>
  </si>
  <si>
    <t>126801-DERRICK JACKSON</t>
  </si>
  <si>
    <t>M2019009366-0</t>
  </si>
  <si>
    <t>4829 NW 15 AVE</t>
  </si>
  <si>
    <t>M2019006873-0</t>
  </si>
  <si>
    <t>1162 NW 41 ST</t>
  </si>
  <si>
    <t>126407-LEGACY RENTALS LLC</t>
  </si>
  <si>
    <t>M2020001505-0</t>
  </si>
  <si>
    <t>1468 NW 51 ST</t>
  </si>
  <si>
    <t>129573-BIRDSONG MANAGEMENT LLC</t>
  </si>
  <si>
    <t>M2019015012-0</t>
  </si>
  <si>
    <t>1457 NW 42 ST</t>
  </si>
  <si>
    <t>FOR RECORD PURPOSE ONLY</t>
  </si>
  <si>
    <t>M2020001889-0</t>
  </si>
  <si>
    <t>1181 NW 51 TER</t>
  </si>
  <si>
    <t xml:space="preserve">128597-DANY ARAGON </t>
  </si>
  <si>
    <t>M2019014941-0</t>
  </si>
  <si>
    <t>5100 NW 15 AVE</t>
  </si>
  <si>
    <t>129163-ISAAC SIMHON</t>
  </si>
  <si>
    <t>M2019006214-0</t>
  </si>
  <si>
    <t>1144 NW 37 ST</t>
  </si>
  <si>
    <t>125686-JENNIFER BETTER</t>
  </si>
  <si>
    <t>M2020002763-0</t>
  </si>
  <si>
    <t>910 NW 41 ST</t>
  </si>
  <si>
    <t>M2017003631-0</t>
  </si>
  <si>
    <t>1380 NW 46 ST</t>
  </si>
  <si>
    <t>M2019009733-0</t>
  </si>
  <si>
    <t>1401 NW 45 ST</t>
  </si>
  <si>
    <t>126700-MASSINO PALOMBO</t>
  </si>
  <si>
    <t>M2019004581-0</t>
  </si>
  <si>
    <t>4721 NW 15 CT</t>
  </si>
  <si>
    <t>*FOR RECORD ONLY*</t>
  </si>
  <si>
    <t>M2019012000-0</t>
  </si>
  <si>
    <t>1395 NW 40 ST</t>
  </si>
  <si>
    <t>127162-JOSE A FRANCONE</t>
  </si>
  <si>
    <t>M2019010018-0</t>
  </si>
  <si>
    <t>1029 NW 38 ST</t>
  </si>
  <si>
    <t>126554-ELIZABETH FLOR GODOY</t>
  </si>
  <si>
    <t>M2019008893-0</t>
  </si>
  <si>
    <t>408 NW 50 ST</t>
  </si>
  <si>
    <t>127614-ROSALBA ACEVEDO</t>
  </si>
  <si>
    <t>M2016011623-0</t>
  </si>
  <si>
    <t>576 NW 42 ST</t>
  </si>
  <si>
    <t>***FOR RECORDS ONLY***</t>
  </si>
  <si>
    <t>M2019018829-0</t>
  </si>
  <si>
    <t>277 NW 43 ST</t>
  </si>
  <si>
    <t>127699-PRIORITY HOLDINGS LLC</t>
  </si>
  <si>
    <t>M2019011565-0</t>
  </si>
  <si>
    <t>100 NW 48 ST</t>
  </si>
  <si>
    <t>127821-ALBERT SERRA</t>
  </si>
  <si>
    <t>M2019012040-0</t>
  </si>
  <si>
    <t>275 NW 42 ST</t>
  </si>
  <si>
    <t>126676-MIMI PROPERTIES LLC</t>
  </si>
  <si>
    <t>M2019014229-0</t>
  </si>
  <si>
    <t>128244-SOUTH FLORIDA JSSA</t>
  </si>
  <si>
    <t>M2019012904-0</t>
  </si>
  <si>
    <t>5130 NW 5 AVE</t>
  </si>
  <si>
    <t>129675-FIFTYONE THRITY NW FITH AVENUE VENTURE</t>
  </si>
  <si>
    <t>M2019021456-0</t>
  </si>
  <si>
    <t>4011 NW 6 AVE</t>
  </si>
  <si>
    <t>130689-NELSON REYES REYES</t>
  </si>
  <si>
    <t>M2020000697-0</t>
  </si>
  <si>
    <t>257 NW 39 ST</t>
  </si>
  <si>
    <t>128427-ANDREW RASKEN</t>
  </si>
  <si>
    <t>M2019019914-0</t>
  </si>
  <si>
    <t>238 NW 48 ST</t>
  </si>
  <si>
    <t>M2019017751-0</t>
  </si>
  <si>
    <t>235 NW 39 ST</t>
  </si>
  <si>
    <t>130721-SOUTH FLORIDA JSSA CORP</t>
  </si>
  <si>
    <t>M2019005944-0</t>
  </si>
  <si>
    <t>5228 NW 5 AVE</t>
  </si>
  <si>
    <t>M2019007927-0</t>
  </si>
  <si>
    <t>5200 NW 5 AVE</t>
  </si>
  <si>
    <t>126662-RODRIGO I BARCENAS</t>
  </si>
  <si>
    <t>M2019011035-0</t>
  </si>
  <si>
    <t>426 NW 37 ST</t>
  </si>
  <si>
    <t>M2019011615-0</t>
  </si>
  <si>
    <t>3621 NW 5 AVE</t>
  </si>
  <si>
    <t>M2019009140-0</t>
  </si>
  <si>
    <t>144 NW 37 ST</t>
  </si>
  <si>
    <t>M2019018751-0</t>
  </si>
  <si>
    <t>4501 NW 2 AVE</t>
  </si>
  <si>
    <t>127962-ARSENAL GUNNERS LLC</t>
  </si>
  <si>
    <t>M2019010619-0</t>
  </si>
  <si>
    <t>136 NW 37 ST UNIT 142-144</t>
  </si>
  <si>
    <t>M2019020599-0</t>
  </si>
  <si>
    <t>530 NW 54 ST</t>
  </si>
  <si>
    <t>129161-GREENSPOONMARDE LLP</t>
  </si>
  <si>
    <t>M2019002066-0</t>
  </si>
  <si>
    <t>181 NW 44 ST</t>
  </si>
  <si>
    <t>128491-SANTINA BEVILACQUA</t>
  </si>
  <si>
    <t>M2019004081-0</t>
  </si>
  <si>
    <t>4401 NW 2 AVE</t>
  </si>
  <si>
    <t>127002-SYLVIA NZEAKOR</t>
  </si>
  <si>
    <t>M2017002759-0</t>
  </si>
  <si>
    <t>5010 NE 2 AVE</t>
  </si>
  <si>
    <t>M2015007554-0</t>
  </si>
  <si>
    <t>61 NE 41 ST</t>
  </si>
  <si>
    <t xml:space="preserve">128218-INSTITUTE OF CONTEMPORARY ART </t>
  </si>
  <si>
    <t>M2020003228-0</t>
  </si>
  <si>
    <t>80 NE 40 ST</t>
  </si>
  <si>
    <t>128895-BOFFI MIAMI LLC</t>
  </si>
  <si>
    <t>M2019011840-0</t>
  </si>
  <si>
    <t>4900 NW 2 AVE</t>
  </si>
  <si>
    <t>M2017008171-0</t>
  </si>
  <si>
    <t>254 NW 37 ST</t>
  </si>
  <si>
    <t>M2019008321-0</t>
  </si>
  <si>
    <t>120 NW 31 ST</t>
  </si>
  <si>
    <t>126126-CHAMPAGNE B BRYANT</t>
  </si>
  <si>
    <t>M2019006922-0</t>
  </si>
  <si>
    <t>661 NW 31 TER</t>
  </si>
  <si>
    <t>125741-FELIPE R PEREZ</t>
  </si>
  <si>
    <t>M2020000225-0</t>
  </si>
  <si>
    <t>227 NW 33 ST</t>
  </si>
  <si>
    <t>M2019010653-0</t>
  </si>
  <si>
    <t>1646 NW 1 PL</t>
  </si>
  <si>
    <t>127911-GABRIEL BODNER BODNER</t>
  </si>
  <si>
    <t>M2019010564-0</t>
  </si>
  <si>
    <t>2201 N MIAMI AVE</t>
  </si>
  <si>
    <t>126942-2201 N MIAMI AVE OWNER LLC</t>
  </si>
  <si>
    <t>M2019021007-0</t>
  </si>
  <si>
    <t>403 NW 35 ST</t>
  </si>
  <si>
    <t>M2019018108-0</t>
  </si>
  <si>
    <t>3401 NE 1 AVE CU</t>
  </si>
  <si>
    <t xml:space="preserve">128517-PHYNET DERMATOLOGY LLC </t>
  </si>
  <si>
    <t>M2018017001-0</t>
  </si>
  <si>
    <t>335 NW 28 ST</t>
  </si>
  <si>
    <t>M2019019050-0</t>
  </si>
  <si>
    <t>2217 NW MIAMI CT</t>
  </si>
  <si>
    <t xml:space="preserve">128734-WYNWOOD DC PROPCO LLC </t>
  </si>
  <si>
    <t>M2020002575-0</t>
  </si>
  <si>
    <t>2700 NW 2 AVE</t>
  </si>
  <si>
    <t>FOR RECORD</t>
  </si>
  <si>
    <t>M2020001323-0</t>
  </si>
  <si>
    <t>2027 NW 7 AVE</t>
  </si>
  <si>
    <t>M2019006955-0</t>
  </si>
  <si>
    <t>127 NW 20 ST</t>
  </si>
  <si>
    <t>M2019008535-0</t>
  </si>
  <si>
    <t>3100 N MIAMI AVE</t>
  </si>
  <si>
    <t xml:space="preserve">126245-PACIFIC DENTAL SERVICES INC </t>
  </si>
  <si>
    <t>M2020001187-0</t>
  </si>
  <si>
    <t>25 NW 34 ST</t>
  </si>
  <si>
    <t>129115-A MCDERMOTT LLC</t>
  </si>
  <si>
    <t>ESTIMATE5AV-0</t>
  </si>
  <si>
    <t>2900 NW 5 AVE</t>
  </si>
  <si>
    <t>M2018000446-0</t>
  </si>
  <si>
    <t>545 NW 22 ST</t>
  </si>
  <si>
    <t xml:space="preserve">126306-WYNWOOD HOLDINGS LLC </t>
  </si>
  <si>
    <t>M2019008524-0</t>
  </si>
  <si>
    <t>2734 NW 1 AVE</t>
  </si>
  <si>
    <t>129310-JESSE KEHOE</t>
  </si>
  <si>
    <t>M2020000906-0</t>
  </si>
  <si>
    <t>148 NW 28 ST</t>
  </si>
  <si>
    <t>128478-ROBERT J HOULE</t>
  </si>
  <si>
    <t>M2020004311-0</t>
  </si>
  <si>
    <t>30 NW 34 ST</t>
  </si>
  <si>
    <t>129179-LUSETTE LOPEZ</t>
  </si>
  <si>
    <t>M2019011430-0</t>
  </si>
  <si>
    <t>2200 NW 2 AVE</t>
  </si>
  <si>
    <t>127273-WYNWOOD LLC</t>
  </si>
  <si>
    <t>M2020003803-0</t>
  </si>
  <si>
    <t>51 NW 26 ST</t>
  </si>
  <si>
    <t>129401-BEST CHIVITO LLC</t>
  </si>
  <si>
    <t>M2016004278-0</t>
  </si>
  <si>
    <t>2825 NW 2 AVE</t>
  </si>
  <si>
    <t>M2020003512-0</t>
  </si>
  <si>
    <t>180 NE 29 ST</t>
  </si>
  <si>
    <t>130515-MIAMI MIDTOWN 29 LLC</t>
  </si>
  <si>
    <t>M2020001424-0</t>
  </si>
  <si>
    <t>151 NW 24 ST #101</t>
  </si>
  <si>
    <t>128609-THREE OF FIVE PIZZA AT WYNWOOD LLC</t>
  </si>
  <si>
    <t>M2019009249-0</t>
  </si>
  <si>
    <t>169 NW 23 ST</t>
  </si>
  <si>
    <t>126558-LOMBARDI PROPERTIES</t>
  </si>
  <si>
    <t>M2019008796-0</t>
  </si>
  <si>
    <t>3401 NE 1 AVE</t>
  </si>
  <si>
    <t>126566-KMC MIAMI LLC</t>
  </si>
  <si>
    <t>M2019006069-0</t>
  </si>
  <si>
    <t>42 NE 25 ST</t>
  </si>
  <si>
    <t>127303-THE LAGUNITAS BREWING COMPANY</t>
  </si>
  <si>
    <t>M2019020327-0</t>
  </si>
  <si>
    <t>415 NW 26 ST</t>
  </si>
  <si>
    <t>128297-MOMOSAN WYNWOOD LLC</t>
  </si>
  <si>
    <t>M2019011573-0</t>
  </si>
  <si>
    <t>55 NE 24 ST</t>
  </si>
  <si>
    <t>127873-WYNWOOD FACTORY</t>
  </si>
  <si>
    <t>M2019015665-0</t>
  </si>
  <si>
    <t>834 S MIAMI CU</t>
  </si>
  <si>
    <t>127737-KOA RESTAURANTS</t>
  </si>
  <si>
    <t>M2019007823-0</t>
  </si>
  <si>
    <t>222 NW 24 ST</t>
  </si>
  <si>
    <t>127892-CUBE WYNWOOD SPE LLC</t>
  </si>
  <si>
    <t>M2020002513-0</t>
  </si>
  <si>
    <t>520 NW 27 ST</t>
  </si>
  <si>
    <t>M2020001425-0</t>
  </si>
  <si>
    <t>2243 NW 2 AVE</t>
  </si>
  <si>
    <t>129435-GOLDMAN DEVELOPMENT LLC</t>
  </si>
  <si>
    <t>M2019011988-0</t>
  </si>
  <si>
    <t>300 NW 26 ST</t>
  </si>
  <si>
    <t>128062-DL GP-300 LLC</t>
  </si>
  <si>
    <t>M2019017026-0</t>
  </si>
  <si>
    <t>2509 N MIAMI AVE</t>
  </si>
  <si>
    <t>131146-BURDO FOOD AND DRINKS LLC</t>
  </si>
  <si>
    <t>M2019010230-0</t>
  </si>
  <si>
    <t>127724-THE CHOCOLATE CHIP BAKERY LLC</t>
  </si>
  <si>
    <t>M2018009610-0</t>
  </si>
  <si>
    <t>282 NW 25 ST</t>
  </si>
  <si>
    <t>128531-W25 RETAIL OWNER, LLC</t>
  </si>
  <si>
    <t>M2019012840-0</t>
  </si>
  <si>
    <t>100 NW 25 ST (#103)</t>
  </si>
  <si>
    <t>M2019011731-0</t>
  </si>
  <si>
    <t>2107 NW 2 AVE</t>
  </si>
  <si>
    <t>126834-OMA SUSHI WYNWOOD LLC</t>
  </si>
  <si>
    <t>M2020004213-0</t>
  </si>
  <si>
    <t>162 NW 26 ST</t>
  </si>
  <si>
    <t>129755-LOMBARDI PROPERTIES</t>
  </si>
  <si>
    <t>M2019014409-0</t>
  </si>
  <si>
    <t>167 NW 25 ST</t>
  </si>
  <si>
    <t>128490-LOMBARDI PROPERTIES</t>
  </si>
  <si>
    <t>SMPLBAR3401-0</t>
  </si>
  <si>
    <t>M2019007823-1</t>
  </si>
  <si>
    <t>M2019007823-2</t>
  </si>
  <si>
    <t>SMPLREST347-0</t>
  </si>
  <si>
    <t>M2019014885-0</t>
  </si>
  <si>
    <t>100 NW 25 ST UNIT 104</t>
  </si>
  <si>
    <t>128090-EDER R BARBOSA</t>
  </si>
  <si>
    <t>M2019015602-0</t>
  </si>
  <si>
    <t>2700 N MAMI AV</t>
  </si>
  <si>
    <t>128095-WELLMEANING PROPERTIES LLC</t>
  </si>
  <si>
    <t>M2019011911-0</t>
  </si>
  <si>
    <t>97 NW 25 ST UNIT 102</t>
  </si>
  <si>
    <t>127518-PALMER HOLDINGS INC</t>
  </si>
  <si>
    <t>M2019004385-0</t>
  </si>
  <si>
    <t>170 NW 24 ST</t>
  </si>
  <si>
    <t>125705-ALPHA PITA LLC</t>
  </si>
  <si>
    <t>TESTNOFSEAT-0</t>
  </si>
  <si>
    <t>347 NW 24 ST</t>
  </si>
  <si>
    <t>M2019008897-0</t>
  </si>
  <si>
    <t>2235 NW 2 AVE</t>
  </si>
  <si>
    <t>126571-'GOLDMAN DEVELOPMENT LLC</t>
  </si>
  <si>
    <t>M2019007583-0</t>
  </si>
  <si>
    <t>2601 N MIAMI AVE</t>
  </si>
  <si>
    <t>126989-MR BAGUETTE</t>
  </si>
  <si>
    <t>M2019013908-0</t>
  </si>
  <si>
    <t>2808 N MIAMI AVE</t>
  </si>
  <si>
    <t>127702-WILLIAM G SMITH</t>
  </si>
  <si>
    <t>M2019005937-0</t>
  </si>
  <si>
    <t>59 NW 28 ST</t>
  </si>
  <si>
    <t>B20040100223-0</t>
  </si>
  <si>
    <t>48 NW 25 ST</t>
  </si>
  <si>
    <t>SAMPLE</t>
  </si>
  <si>
    <t>M2019007703-0</t>
  </si>
  <si>
    <t>130 NW 24 ST</t>
  </si>
  <si>
    <t>126420-WYNWOOD CREATION LLC</t>
  </si>
  <si>
    <t>M2018015673-0</t>
  </si>
  <si>
    <t>126412-BLINK BOCK &amp; KOSTEPEN LLC</t>
  </si>
  <si>
    <t>M2019010771-0</t>
  </si>
  <si>
    <t>550 NW 24 ST</t>
  </si>
  <si>
    <t>M2018009609-0</t>
  </si>
  <si>
    <t>310 NW 25 ST</t>
  </si>
  <si>
    <t xml:space="preserve">126436-EERC 310 OWNER, LLC </t>
  </si>
  <si>
    <t>M2019007590-0</t>
  </si>
  <si>
    <t>2660 NW 3 AVE</t>
  </si>
  <si>
    <t>127043-WYNWOOD DS LLC</t>
  </si>
  <si>
    <t>M2019010103-0</t>
  </si>
  <si>
    <t>2319 N MIAMI AVE</t>
  </si>
  <si>
    <t>129177-CREP OASIS FEE OWNER LLC</t>
  </si>
  <si>
    <t>M2019021741-0</t>
  </si>
  <si>
    <t>222 NW 26 ST</t>
  </si>
  <si>
    <t xml:space="preserve">128447-WYNWOOD WALLS SHOP LLC </t>
  </si>
  <si>
    <t>M2020003589-0</t>
  </si>
  <si>
    <t>M2019018508-0</t>
  </si>
  <si>
    <t>2407 NW 2 AVE</t>
  </si>
  <si>
    <t>M2019015672-0</t>
  </si>
  <si>
    <t>2501 NW 5 AVE</t>
  </si>
  <si>
    <t>M2019019846-0</t>
  </si>
  <si>
    <t>2085 NW 2 AVE</t>
  </si>
  <si>
    <t>M2019017213-0</t>
  </si>
  <si>
    <t>519 NW 26 ST</t>
  </si>
  <si>
    <t>128544-SKYE INK LLC</t>
  </si>
  <si>
    <t>M2019013177-0</t>
  </si>
  <si>
    <t>82 NE 26 ST</t>
  </si>
  <si>
    <t>128533-FRIDABABY LLC</t>
  </si>
  <si>
    <t>M2019010990-0</t>
  </si>
  <si>
    <t>668 NW 27 ST</t>
  </si>
  <si>
    <t>M2019007841-0</t>
  </si>
  <si>
    <t>51 NE 24 ST</t>
  </si>
  <si>
    <t>127727-DORON MANAGEMENT CORP</t>
  </si>
  <si>
    <t>M2019010133-0</t>
  </si>
  <si>
    <t>L</t>
  </si>
  <si>
    <t>M2019011805-0</t>
  </si>
  <si>
    <t>127947-WYNWOOD</t>
  </si>
  <si>
    <t>M2019006353-0</t>
  </si>
  <si>
    <t>1039 NW 26 ST</t>
  </si>
  <si>
    <t>128508-ENRIQUE L TRIANA</t>
  </si>
  <si>
    <t>M2019018172-0</t>
  </si>
  <si>
    <t>1050 NW 27 ST</t>
  </si>
  <si>
    <t>128094-MARIA B ALFARO</t>
  </si>
  <si>
    <t>M2019014393-0</t>
  </si>
  <si>
    <t>1492 NW 27 ST</t>
  </si>
  <si>
    <t>128503-DEISY CONTRERAS</t>
  </si>
  <si>
    <t>M2019004853-0</t>
  </si>
  <si>
    <t>3406 NW 9 CT</t>
  </si>
  <si>
    <t>125622-ROCIO ANTONELA BUDETTA</t>
  </si>
  <si>
    <t>M2019014295-0</t>
  </si>
  <si>
    <t>3501 NW 11 CT</t>
  </si>
  <si>
    <t>127643-CLUB KEN LLC</t>
  </si>
  <si>
    <t>M2019015826-0</t>
  </si>
  <si>
    <t>1175 NW 26 ST</t>
  </si>
  <si>
    <t>129467-ANTONIO MIGUEL CORBO</t>
  </si>
  <si>
    <t>M2019020606-0</t>
  </si>
  <si>
    <t>1373 NW 35 ST</t>
  </si>
  <si>
    <t>130977-ALLAPATTAH RESIDENTIAL LP</t>
  </si>
  <si>
    <t>M2019020324-0</t>
  </si>
  <si>
    <t>1396 NW 36 ST</t>
  </si>
  <si>
    <t>M2019012308-0</t>
  </si>
  <si>
    <t>728 NW 29 ST</t>
  </si>
  <si>
    <t>M2019017930-0</t>
  </si>
  <si>
    <t>1180 NW 28 ST</t>
  </si>
  <si>
    <t>933-00</t>
  </si>
  <si>
    <t>M2018018274-0</t>
  </si>
  <si>
    <t>3333 NW 17 AVE</t>
  </si>
  <si>
    <t>128991-LA GRANJA ALLAPATTAH CORP</t>
  </si>
  <si>
    <t>M2017003195-0</t>
  </si>
  <si>
    <t>1100 NW 23 ST</t>
  </si>
  <si>
    <t>M2019014465-0</t>
  </si>
  <si>
    <t>1260 NW 29 ST UNIT 103</t>
  </si>
  <si>
    <t>127550-WYNWOOD SCHOOL OF MUSIC LLC</t>
  </si>
  <si>
    <t>M2019005547-0</t>
  </si>
  <si>
    <t>1665 NW 24 ST</t>
  </si>
  <si>
    <t>850-00</t>
  </si>
  <si>
    <t>B199603371-0</t>
  </si>
  <si>
    <t>1695 NW 20 ST</t>
  </si>
  <si>
    <t>127969-SEVAN MULTI-STIE SOLUTIONS LLC</t>
  </si>
  <si>
    <t>M2019005590-0</t>
  </si>
  <si>
    <t>2138 NW 26 ST</t>
  </si>
  <si>
    <t>125789-EMIR ABRAHAM MACHADO</t>
  </si>
  <si>
    <t>M2019010204-0</t>
  </si>
  <si>
    <t>2029 NW 34 ST</t>
  </si>
  <si>
    <t>M2019012839-0</t>
  </si>
  <si>
    <t>1873 NW 26 ST</t>
  </si>
  <si>
    <t>127787-OSCAR MORALES</t>
  </si>
  <si>
    <t>M2019009394-0</t>
  </si>
  <si>
    <t>2330 NW 32 ST</t>
  </si>
  <si>
    <t>126162-GUSTAVO RUBEN SIDELNIK</t>
  </si>
  <si>
    <t>M2019016030-0</t>
  </si>
  <si>
    <t>2320 NW 26 ST</t>
  </si>
  <si>
    <t>128744-SAVVY INVESTMENT GROUP LLC</t>
  </si>
  <si>
    <t>SMPLAPT2270-0</t>
  </si>
  <si>
    <t xml:space="preserve">VILLA SAONA </t>
  </si>
  <si>
    <t>M2020001047-0</t>
  </si>
  <si>
    <t>2340 NW 28 ST</t>
  </si>
  <si>
    <t>M2019019816-0</t>
  </si>
  <si>
    <t>2500 NW 36 ST</t>
  </si>
  <si>
    <t>M2020000594-0</t>
  </si>
  <si>
    <t>1880 NW 23 ST</t>
  </si>
  <si>
    <t>M2018010751-0</t>
  </si>
  <si>
    <t>3100 NW 17 AVE</t>
  </si>
  <si>
    <t>129124-GT BAKERY LLC</t>
  </si>
  <si>
    <t>B19990016966-0</t>
  </si>
  <si>
    <t>2905 NW 27 AVE</t>
  </si>
  <si>
    <t>129566-ALAN I WASERSTEIN</t>
  </si>
  <si>
    <t>M2019008568-0</t>
  </si>
  <si>
    <t>2225 NW 27 AVE</t>
  </si>
  <si>
    <t>127686-MANUEL AL ABDALLAH</t>
  </si>
  <si>
    <t>M2019006923-0</t>
  </si>
  <si>
    <t>2100 NW 17 AVE</t>
  </si>
  <si>
    <t>M2019010136-0</t>
  </si>
  <si>
    <t>2155 NW 27 AVE</t>
  </si>
  <si>
    <t>126694-AQUARAMA INC</t>
  </si>
  <si>
    <t>M2019011847-0</t>
  </si>
  <si>
    <t>777 NW 57 AVE</t>
  </si>
  <si>
    <t>126988-AIRPORT HOTEL GROUP LTD</t>
  </si>
  <si>
    <t>M2019015019-0</t>
  </si>
  <si>
    <t>1201 NW 42 AVE</t>
  </si>
  <si>
    <t>127216-CORPORATE PROPERTY SERVICES INC</t>
  </si>
  <si>
    <t>M2019015580-0</t>
  </si>
  <si>
    <t>850 NW 42 AVE</t>
  </si>
  <si>
    <t>127771-CENTURY GABLES VIEW LLC</t>
  </si>
  <si>
    <t>M2019015582-0</t>
  </si>
  <si>
    <t>127772-CENTURY GABLES VIEW LLC</t>
  </si>
  <si>
    <t>M2019009859-0</t>
  </si>
  <si>
    <t>3030 NW 17 ST</t>
  </si>
  <si>
    <t xml:space="preserve">126352-OTTO MARQUES </t>
  </si>
  <si>
    <t>M2019014687-0</t>
  </si>
  <si>
    <t>3070 NW 14 ST</t>
  </si>
  <si>
    <t>128038-ROBERTO TOMBO</t>
  </si>
  <si>
    <t>M2019015482-0</t>
  </si>
  <si>
    <t>740 NW 17 CT</t>
  </si>
  <si>
    <t>129571-TANTRUM CONSTRUCTION CORP</t>
  </si>
  <si>
    <t>M2020004582-0</t>
  </si>
  <si>
    <t>2100 NW 13 ST</t>
  </si>
  <si>
    <t>M2020002968-0</t>
  </si>
  <si>
    <t>1968 NW 22 PL</t>
  </si>
  <si>
    <t>131130-SHAMARY DIAZ</t>
  </si>
  <si>
    <t>M2019005516-0</t>
  </si>
  <si>
    <t>1901 NW 22 AVE</t>
  </si>
  <si>
    <t>125879-EMIR ABRAHAM MACHADO</t>
  </si>
  <si>
    <t>M2020005000-0</t>
  </si>
  <si>
    <t>1866 NW 20 AVE</t>
  </si>
  <si>
    <t>M2019015059-0</t>
  </si>
  <si>
    <t>M2020004338-0</t>
  </si>
  <si>
    <t>1860 NW 24 AVE</t>
  </si>
  <si>
    <t>130750-EDGAR MARIANI</t>
  </si>
  <si>
    <t>M2020004321-0</t>
  </si>
  <si>
    <t>2470 NW 14 ST</t>
  </si>
  <si>
    <t>M2017004630-0</t>
  </si>
  <si>
    <t>1884 NW N RIVER DR</t>
  </si>
  <si>
    <t>M2019004091-0</t>
  </si>
  <si>
    <t>1791 NW N RIVER DR</t>
  </si>
  <si>
    <t>127371-POOLE AND KENT CO., OF FL</t>
  </si>
  <si>
    <t>M2018001805-0</t>
  </si>
  <si>
    <t>752 NW 11 ST</t>
  </si>
  <si>
    <t>M2019000946-0</t>
  </si>
  <si>
    <t>1569 NW 17 AVE</t>
  </si>
  <si>
    <t>127497-TCG ALLAPATTAH 17 LLC</t>
  </si>
  <si>
    <t>M2019008026-0</t>
  </si>
  <si>
    <t>808 NW 12 ST</t>
  </si>
  <si>
    <t>M2019021110-0</t>
  </si>
  <si>
    <t>1241 NW 7 CT</t>
  </si>
  <si>
    <t>M2019010464-0</t>
  </si>
  <si>
    <t>1231 NW 9 AVE</t>
  </si>
  <si>
    <t>M2020003064-0</t>
  </si>
  <si>
    <t>1445 NW 15 AVE</t>
  </si>
  <si>
    <t>M2020004791-0</t>
  </si>
  <si>
    <t>1331 NW 9 AVE</t>
  </si>
  <si>
    <t>C2019158764-0</t>
  </si>
  <si>
    <t>1611 NW 12 AVE</t>
  </si>
  <si>
    <t>FOR RECORD ONLY JMH</t>
  </si>
  <si>
    <t>M2019012853-0</t>
  </si>
  <si>
    <t>1400 NW NORTH RIVER DR</t>
  </si>
  <si>
    <t>128797-MARAND BUILDERS INC</t>
  </si>
  <si>
    <t>M2019013320-0</t>
  </si>
  <si>
    <t>1430 NW 20 ST</t>
  </si>
  <si>
    <t>127658-CPH INC</t>
  </si>
  <si>
    <t>M2019014205-0</t>
  </si>
  <si>
    <t>1175 NW SOUTH RIVER DR</t>
  </si>
  <si>
    <t>M2018003739-0</t>
  </si>
  <si>
    <t>1500 NW N RIVER DR</t>
  </si>
  <si>
    <t>SEE COMMENTS</t>
  </si>
  <si>
    <t>820-06</t>
  </si>
  <si>
    <t>M2019016260-0</t>
  </si>
  <si>
    <t>301 NW 17 ST</t>
  </si>
  <si>
    <t>129803-HTG RAINBOW HOUSING LTD</t>
  </si>
  <si>
    <t>M2018018444-0</t>
  </si>
  <si>
    <t>1502 NE MIAMI PL</t>
  </si>
  <si>
    <t xml:space="preserve">127625-MIAMI PLAZA LLC </t>
  </si>
  <si>
    <t>M2016014945-0</t>
  </si>
  <si>
    <t>150 NE 7 ST</t>
  </si>
  <si>
    <t>127109-ZM MWC OWNER LLC</t>
  </si>
  <si>
    <t>M2019019384-0</t>
  </si>
  <si>
    <t>1951 NW 7 AVE</t>
  </si>
  <si>
    <t>*FOR RECORD ONLY**</t>
  </si>
  <si>
    <t>M2019016156-0</t>
  </si>
  <si>
    <t>701 S MIAMI AVE</t>
  </si>
  <si>
    <t>127701-HAMBRECHT OLESON DESIGN INC</t>
  </si>
  <si>
    <t>760-00</t>
  </si>
  <si>
    <t>SMPLREST201-0</t>
  </si>
  <si>
    <t>201 S BISCAYNE BLVD</t>
  </si>
  <si>
    <t>710-09</t>
  </si>
  <si>
    <t>M2019013741-0</t>
  </si>
  <si>
    <t>700 NE 2 AVE</t>
  </si>
  <si>
    <t>SMPLHOTEL155-0</t>
  </si>
  <si>
    <t>B20040100224-0</t>
  </si>
  <si>
    <t>700 N MIAMI AVE</t>
  </si>
  <si>
    <t>ESTIMATE</t>
  </si>
  <si>
    <t>820-05</t>
  </si>
  <si>
    <t>820-11</t>
  </si>
  <si>
    <t>M2019015713-0</t>
  </si>
  <si>
    <t>958 NE 84 ST</t>
  </si>
  <si>
    <t>127554-SRP INVESTMENTS GROUP LLC</t>
  </si>
  <si>
    <t>M2019016942-0</t>
  </si>
  <si>
    <t>7325 BELLE MEADE BLVD</t>
  </si>
  <si>
    <t>129020-NICOLAS IZQUIERDO</t>
  </si>
  <si>
    <t>M2019007297-0</t>
  </si>
  <si>
    <t>1125 BELLE MEADE ISLAND DR</t>
  </si>
  <si>
    <t>125910-HUGO MAURICIO LEDEZMA</t>
  </si>
  <si>
    <t>M2019013201-0</t>
  </si>
  <si>
    <t>7421 BELLE MEADE BLVD</t>
  </si>
  <si>
    <t>126835-SRP INVESTMENTS GROUP LLC</t>
  </si>
  <si>
    <t>M2019011920-0</t>
  </si>
  <si>
    <t>775 NE 77 TER</t>
  </si>
  <si>
    <t>128245-ATLANTIC GULF &amp; PACIFIC LLC</t>
  </si>
  <si>
    <t>M2019018807-0</t>
  </si>
  <si>
    <t>701 NE 77 ST</t>
  </si>
  <si>
    <t>128327-NICOLAS ATTARD ATTARD</t>
  </si>
  <si>
    <t>M2019016038-0</t>
  </si>
  <si>
    <t>7620 NE 7 CT</t>
  </si>
  <si>
    <t>127327-RODOLFO PAIVA BESSA</t>
  </si>
  <si>
    <t>M2019018708-0</t>
  </si>
  <si>
    <t>1000 NE 72 TER</t>
  </si>
  <si>
    <t>129130-EYAL KESSOUS</t>
  </si>
  <si>
    <t>M2019011530-0</t>
  </si>
  <si>
    <t>860 NE 72 TER</t>
  </si>
  <si>
    <t>126584-IVOR N MASSEY</t>
  </si>
  <si>
    <t>M2019010336-0</t>
  </si>
  <si>
    <t>126487-MK DEVELOPERS INC</t>
  </si>
  <si>
    <t>M2019007189-0</t>
  </si>
  <si>
    <t>773 NE 77 TER</t>
  </si>
  <si>
    <t>127068-TERRAMAR TRUST</t>
  </si>
  <si>
    <t>M2019006959-0</t>
  </si>
  <si>
    <t>7769 BISCAYNE BLVD</t>
  </si>
  <si>
    <t>M2020002545-0</t>
  </si>
  <si>
    <t>7499 NE 2 AVE</t>
  </si>
  <si>
    <t>130852-SUNRISE MEDICAL CENTER</t>
  </si>
  <si>
    <t>M2019019599-0</t>
  </si>
  <si>
    <t>333 NE 79 ST</t>
  </si>
  <si>
    <t>128963-ATLANTIC COAST CONSTRUCTION, INC</t>
  </si>
  <si>
    <t>M2019019824-0</t>
  </si>
  <si>
    <t>7411 BISCAYNE BLVD</t>
  </si>
  <si>
    <t>530-00</t>
  </si>
  <si>
    <t>M2019012544-0</t>
  </si>
  <si>
    <t>8301 NE 2 AVE</t>
  </si>
  <si>
    <t>M2016008795-0</t>
  </si>
  <si>
    <t>7580 NE 4 CT</t>
  </si>
  <si>
    <t>128762-MIS NORTH LLC</t>
  </si>
  <si>
    <t>M2018018802-0</t>
  </si>
  <si>
    <t>620 NE 78 ST</t>
  </si>
  <si>
    <t>125534-EDUARDO A SUAREZ</t>
  </si>
  <si>
    <t>130-00</t>
  </si>
  <si>
    <t>M2020002832-0</t>
  </si>
  <si>
    <t>7281 BISCAYNE BLVD</t>
  </si>
  <si>
    <t>129902-TERIYAKI MADNESS</t>
  </si>
  <si>
    <t>M2019011927-0</t>
  </si>
  <si>
    <t>7283 BISCAYNE BLVD</t>
  </si>
  <si>
    <t>128180-ALEX A COBO COBO</t>
  </si>
  <si>
    <t>M2020003256-0</t>
  </si>
  <si>
    <t>7238 BISCAYNE BLVD</t>
  </si>
  <si>
    <t>128749-NINFA SANCLEMENTE DIAZ ANDY DIAZ</t>
  </si>
  <si>
    <t>M2019006888-0</t>
  </si>
  <si>
    <t>7448 NE 4 CT</t>
  </si>
  <si>
    <t>125795-ADAM MOPSICK</t>
  </si>
  <si>
    <t>M2020003794-0</t>
  </si>
  <si>
    <t>1244 NE 81 TER</t>
  </si>
  <si>
    <t>129743-DANIEL GONZALEZ</t>
  </si>
  <si>
    <t>M2019005841-0</t>
  </si>
  <si>
    <t>625 NE 70 ST</t>
  </si>
  <si>
    <t>M2020005234-0</t>
  </si>
  <si>
    <t>5965 NE 6 AVE</t>
  </si>
  <si>
    <t>131074-PIM MANAGEMENT CORP</t>
  </si>
  <si>
    <t>M2019020596-0</t>
  </si>
  <si>
    <t>545 NE 55 TER</t>
  </si>
  <si>
    <t>128972-MIMO3 LLC</t>
  </si>
  <si>
    <t>M2019009965-0</t>
  </si>
  <si>
    <t>5700 BISCAYNE BLVD</t>
  </si>
  <si>
    <t>M2019014812-0</t>
  </si>
  <si>
    <t>320 NE 61 ST</t>
  </si>
  <si>
    <t>127674-JULIANA MIETH</t>
  </si>
  <si>
    <t>M2019014273-0</t>
  </si>
  <si>
    <t>6300 NE 4 AVE</t>
  </si>
  <si>
    <t>M2019009039-0</t>
  </si>
  <si>
    <t>6400 NE 4 CT</t>
  </si>
  <si>
    <t>M2019017441-0</t>
  </si>
  <si>
    <t>340 NE 61 ST</t>
  </si>
  <si>
    <t>127648-NEXT DESIGNERS INC</t>
  </si>
  <si>
    <t>M2019006038-0</t>
  </si>
  <si>
    <t>5911 NE 2 AVE</t>
  </si>
  <si>
    <t>126059-CUCKOO CAFE LLC</t>
  </si>
  <si>
    <t>931-00</t>
  </si>
  <si>
    <t>M2020001091-0</t>
  </si>
  <si>
    <t>6912 BISCAYNE BLVD</t>
  </si>
  <si>
    <t>128796-CRISTOVAO F BRILHO</t>
  </si>
  <si>
    <t>931-01</t>
  </si>
  <si>
    <t>M2019014480-0</t>
  </si>
  <si>
    <t>301 NE 61 ST</t>
  </si>
  <si>
    <t>M2019015836-0</t>
  </si>
  <si>
    <t>205 NE 59 ST</t>
  </si>
  <si>
    <t>128071-THE BLACK JACOBIN LLC</t>
  </si>
  <si>
    <t>M2017004633-0</t>
  </si>
  <si>
    <t>6660 BISCAYNE BLVD</t>
  </si>
  <si>
    <t>DO NOT COLLECT</t>
  </si>
  <si>
    <t>M2020000990-0</t>
  </si>
  <si>
    <t>5810 BISCAYNE BLVD</t>
  </si>
  <si>
    <t>M2018019111-0</t>
  </si>
  <si>
    <t>294 NE 62 ST</t>
  </si>
  <si>
    <t>126882-YO MIAMI INC</t>
  </si>
  <si>
    <t>M2017004510-0</t>
  </si>
  <si>
    <t>380 NE 59 ST</t>
  </si>
  <si>
    <t>126912-SUMMA PRODUCTION CORPORATION</t>
  </si>
  <si>
    <t>M2019013934-0</t>
  </si>
  <si>
    <t>5556 NE 4 CT</t>
  </si>
  <si>
    <t>127570-55TH STREET RESTAURANT LLC</t>
  </si>
  <si>
    <t>832-00</t>
  </si>
  <si>
    <t>M2019018112-0</t>
  </si>
  <si>
    <t>6001 NE 2 AVE</t>
  </si>
  <si>
    <t>240-00</t>
  </si>
  <si>
    <t>480-00</t>
  </si>
  <si>
    <t>M2019020998-0</t>
  </si>
  <si>
    <t>540 BAY POINT RD</t>
  </si>
  <si>
    <t>128069-RICHARD KESSLER</t>
  </si>
  <si>
    <t>M2020003478-0</t>
  </si>
  <si>
    <t>635 BUTTONWOOD LN</t>
  </si>
  <si>
    <t>128808-MABEL MONTESINO</t>
  </si>
  <si>
    <t>M2019007002-0</t>
  </si>
  <si>
    <t>5195 NE 5 AVE</t>
  </si>
  <si>
    <t>125788-CLARISSA J HINES</t>
  </si>
  <si>
    <t>M2019007807-0</t>
  </si>
  <si>
    <t>4770 BISCAYNE BLVD</t>
  </si>
  <si>
    <t xml:space="preserve">126159-SOUTH FLORIDA SURGICAL SPECIALISTS LLC </t>
  </si>
  <si>
    <t>M2020001517-0</t>
  </si>
  <si>
    <t>3915 BISCAYNE BLVD</t>
  </si>
  <si>
    <t>128870-NICKLAUS CHILDREN'S HEALTH SYSTEM</t>
  </si>
  <si>
    <t>M2019020624-0</t>
  </si>
  <si>
    <t>4770 BISCAYNE BLVD 1140</t>
  </si>
  <si>
    <t>128873-BMF RESILIENCE LLC</t>
  </si>
  <si>
    <t>M2019005591-0</t>
  </si>
  <si>
    <t>316 NE 38 ST</t>
  </si>
  <si>
    <t>890-00</t>
  </si>
  <si>
    <t>M2019014358-0</t>
  </si>
  <si>
    <t>412 NE 22 ST</t>
  </si>
  <si>
    <t>127165-412 NE 22ND STREET APARTMENTS INVESTORS LLC</t>
  </si>
  <si>
    <t>M2019006608-0</t>
  </si>
  <si>
    <t>3047 BISCAYNE BLVD</t>
  </si>
  <si>
    <t>M2019016777-0</t>
  </si>
  <si>
    <t>221 NE 29 ST</t>
  </si>
  <si>
    <t>127584-CHABAD AT MIDTOWN INC</t>
  </si>
  <si>
    <t>M2019011142-0</t>
  </si>
  <si>
    <t>717 NE 27 ST</t>
  </si>
  <si>
    <t>126696-FRAN SCOLA</t>
  </si>
  <si>
    <t>M2020003110-0</t>
  </si>
  <si>
    <t>3050 BISCAYNE BLVD (#101)</t>
  </si>
  <si>
    <t>129077-NATHAN HOANG BAO LLC</t>
  </si>
  <si>
    <t>M2020001189-0</t>
  </si>
  <si>
    <t>2713 BISCAYNE BLVD</t>
  </si>
  <si>
    <t>128747-JORGE H CASTANEDA</t>
  </si>
  <si>
    <t>M2019014104-0</t>
  </si>
  <si>
    <t>2523 NE 2 AVE</t>
  </si>
  <si>
    <t>127660-FRANKLIN A MARIA</t>
  </si>
  <si>
    <t>M2020003400-0</t>
  </si>
  <si>
    <t>501 NE 31 ST CU-6</t>
  </si>
  <si>
    <t>M2019016128-0</t>
  </si>
  <si>
    <t>1090 N VENETIAN DR</t>
  </si>
  <si>
    <t>127416-JOSE R BOSCHETTI</t>
  </si>
  <si>
    <t>2000BISCAYN-0</t>
  </si>
  <si>
    <t>2000 BISCAYNE BLVD</t>
  </si>
  <si>
    <t>ESTIMATE - CREDIT BASED ON AUTO REPAIRS</t>
  </si>
  <si>
    <t>2000BISCAYN-1</t>
  </si>
  <si>
    <t>ESTIMATE - CREDIT BASED ON AUTO SALES</t>
  </si>
  <si>
    <t>M2019005602-0</t>
  </si>
  <si>
    <t>275 NE 18 ST 10</t>
  </si>
  <si>
    <t>127316-ALEXANDER SOTO CANDIAN</t>
  </si>
  <si>
    <t>M2019019540-0</t>
  </si>
  <si>
    <t>1737 N BAYSHORE DR</t>
  </si>
  <si>
    <t>129396-MWC DEVELOPMENTS LLC</t>
  </si>
  <si>
    <t>M2019005372-0</t>
  </si>
  <si>
    <t>550 NW 58 CT</t>
  </si>
  <si>
    <t>126380-GERARDO GONZALEZ</t>
  </si>
  <si>
    <t>M2019005537-0</t>
  </si>
  <si>
    <t>331 SW 71 AVE</t>
  </si>
  <si>
    <t>125496-331 INVESTMENTS LLC</t>
  </si>
  <si>
    <t>M2019008961-0</t>
  </si>
  <si>
    <t>799 SW 73 CT</t>
  </si>
  <si>
    <t>M2017017465-0</t>
  </si>
  <si>
    <t>321 NW 4 AVE</t>
  </si>
  <si>
    <t>128999-PHILLIP ALEXANDER GESUE</t>
  </si>
  <si>
    <t>M2017003913-0</t>
  </si>
  <si>
    <t>123 SW N RIVER DR</t>
  </si>
  <si>
    <t>M2019015768-0</t>
  </si>
  <si>
    <t>1555 SW 6 ST</t>
  </si>
  <si>
    <t>130241-W AND R DEVELOPMENT LLC</t>
  </si>
  <si>
    <t>M2019007917-0</t>
  </si>
  <si>
    <t>511 SW 15 AVE</t>
  </si>
  <si>
    <t>127780-ALEXANDER LABORA</t>
  </si>
  <si>
    <t>M2019010476-0</t>
  </si>
  <si>
    <t>1635 NW 2 ST</t>
  </si>
  <si>
    <t>M2019020612-0</t>
  </si>
  <si>
    <t>619 SW 12 AVE</t>
  </si>
  <si>
    <t>M2019009165-0</t>
  </si>
  <si>
    <t>1119 SW 6 ST</t>
  </si>
  <si>
    <t>128411-ACJ CAPITAL PARTNERS LLC</t>
  </si>
  <si>
    <t>M2020003322-0</t>
  </si>
  <si>
    <t>337 NW 11 AVE</t>
  </si>
  <si>
    <t>M2019009744-0</t>
  </si>
  <si>
    <t>1253 SW 4 ST</t>
  </si>
  <si>
    <t>M2019007810-0</t>
  </si>
  <si>
    <t>1329 NW 3 ST</t>
  </si>
  <si>
    <t>M2019021380-0</t>
  </si>
  <si>
    <t>1446 SW 2 ST</t>
  </si>
  <si>
    <t>M2019015465-0</t>
  </si>
  <si>
    <t>1160 NW 5 ST</t>
  </si>
  <si>
    <t>129168-APIS LIVING LLC</t>
  </si>
  <si>
    <t>TESTRIO75-0</t>
  </si>
  <si>
    <t>745 W FLAGLER ST</t>
  </si>
  <si>
    <t>M2019008766-0</t>
  </si>
  <si>
    <t>1534 NW 1 ST</t>
  </si>
  <si>
    <t>126762-KYOTOS LLC</t>
  </si>
  <si>
    <t>M2019008920-0</t>
  </si>
  <si>
    <t>1526 NW 2 ST</t>
  </si>
  <si>
    <t>M2019008801-0</t>
  </si>
  <si>
    <t>1437 SW 7 ST</t>
  </si>
  <si>
    <t>126488-REDAVI</t>
  </si>
  <si>
    <t>SMPLBEDBKFAS-0</t>
  </si>
  <si>
    <t>M2019003995-0</t>
  </si>
  <si>
    <t>1444 SW 7 ST</t>
  </si>
  <si>
    <t>127829-MARTIN A PINILLA II</t>
  </si>
  <si>
    <t>M2017004158-0</t>
  </si>
  <si>
    <t>1221 SW 8 ST</t>
  </si>
  <si>
    <t>M2019014931-0</t>
  </si>
  <si>
    <t>301 SW 12 AVE</t>
  </si>
  <si>
    <t>M2018006308-0</t>
  </si>
  <si>
    <t>1521 SW 8 ST</t>
  </si>
  <si>
    <t>M2019014300-0</t>
  </si>
  <si>
    <t>1501 SW 8 ST</t>
  </si>
  <si>
    <t>128836-THE MAD ROOM LLC</t>
  </si>
  <si>
    <t>M2019018997-0</t>
  </si>
  <si>
    <t>1860 NW 5 ST</t>
  </si>
  <si>
    <t>129729-HIRAM COLLAZO</t>
  </si>
  <si>
    <t>M2019019436-0</t>
  </si>
  <si>
    <t>2734 SW 3 ST</t>
  </si>
  <si>
    <t>128988-B PACE CORPORATION</t>
  </si>
  <si>
    <t>M2020003835-0</t>
  </si>
  <si>
    <t>2755 SW 2 ST</t>
  </si>
  <si>
    <t>131095-RHINO CONSTRUCTIONAND DEVELOPMENT</t>
  </si>
  <si>
    <t>M2020001148-0</t>
  </si>
  <si>
    <t>1941 NW FLAGLER TER</t>
  </si>
  <si>
    <t>M2019012415-0</t>
  </si>
  <si>
    <t>620 BEACOM BLVD</t>
  </si>
  <si>
    <t>M2019020623-0</t>
  </si>
  <si>
    <t>1 GLENN ROYAL PKWY</t>
  </si>
  <si>
    <t>128642-CANO HEALTH LLC</t>
  </si>
  <si>
    <t>M2019013533-0</t>
  </si>
  <si>
    <t>2555 SW 8 ST</t>
  </si>
  <si>
    <t>128868-MANUEL CAMEJO</t>
  </si>
  <si>
    <t>M2019011310-0</t>
  </si>
  <si>
    <t>2500 W FLAGLER ST</t>
  </si>
  <si>
    <t>M2020000392-0</t>
  </si>
  <si>
    <t>69 NW 27 AVE</t>
  </si>
  <si>
    <t>128725-VEINTISIETE AVENIDA LLC</t>
  </si>
  <si>
    <t>M2019009105-0</t>
  </si>
  <si>
    <t>42 SW 34 AVE</t>
  </si>
  <si>
    <t>128031-GREAT EE INVESTMENTS LLC</t>
  </si>
  <si>
    <t>M2019019440-0</t>
  </si>
  <si>
    <t>3010 NW 3 ST</t>
  </si>
  <si>
    <t>128876-SOUTHEAST LAND DEVELOPMENT GROUP LLC</t>
  </si>
  <si>
    <t>M2020004433-0</t>
  </si>
  <si>
    <t>3000 NW 3 ST</t>
  </si>
  <si>
    <t>128954-SOUTHEAST LAND DEVELOPMENT GROUP LLC</t>
  </si>
  <si>
    <t>M2018001554-0</t>
  </si>
  <si>
    <t>313 NW 34 AVE</t>
  </si>
  <si>
    <t>125706-WILLIAM J REAL</t>
  </si>
  <si>
    <t>M2019011069-0</t>
  </si>
  <si>
    <t>3636 SW 3 ST</t>
  </si>
  <si>
    <t>126564-RHINO CONSTRUCTION</t>
  </si>
  <si>
    <t>M2019015365-0</t>
  </si>
  <si>
    <t>553 SW 37 AVE</t>
  </si>
  <si>
    <t>127869-CORAL GABLES APARTMENTS LLC</t>
  </si>
  <si>
    <t>B20065023484-0</t>
  </si>
  <si>
    <t>3080 W FLAGLER ST</t>
  </si>
  <si>
    <t>M2020004084-0</t>
  </si>
  <si>
    <t>146 NW 36 CT</t>
  </si>
  <si>
    <t>M2019014267-0</t>
  </si>
  <si>
    <t>4601 SW 8 ST</t>
  </si>
  <si>
    <t>M2019012652-0</t>
  </si>
  <si>
    <t>60 NW 37 AVE CU</t>
  </si>
  <si>
    <t>M2020004767-0</t>
  </si>
  <si>
    <t>5146 SW 6 ST</t>
  </si>
  <si>
    <t>129372-ARLENE MARIE HERNANDEZ</t>
  </si>
  <si>
    <t>M2020003763-0</t>
  </si>
  <si>
    <t>5185 W FLAGLER ST</t>
  </si>
  <si>
    <t>M2019014616-0</t>
  </si>
  <si>
    <t>4941 SW 8 ST</t>
  </si>
  <si>
    <t>127422-IGNACIO URBIETA</t>
  </si>
  <si>
    <t>M2018012439-0</t>
  </si>
  <si>
    <t>21 SW 57 AVE</t>
  </si>
  <si>
    <t>ROAD LOC #70003925</t>
  </si>
  <si>
    <t>M2020002923-0</t>
  </si>
  <si>
    <t>1901 SW 36 CT</t>
  </si>
  <si>
    <t>128669-DAVID DIAZ</t>
  </si>
  <si>
    <t>M2019018093-0</t>
  </si>
  <si>
    <t>3660 SW 12 ST</t>
  </si>
  <si>
    <t>127612-JOSE BUSTOS</t>
  </si>
  <si>
    <t>M2019011741-0</t>
  </si>
  <si>
    <t>3055 SW 17 ST</t>
  </si>
  <si>
    <t>127016-JOSE BUSTOS</t>
  </si>
  <si>
    <t>M2019017643-0</t>
  </si>
  <si>
    <t>2149 SW 30 CT</t>
  </si>
  <si>
    <t>127672-JULIO FERNANDEZ</t>
  </si>
  <si>
    <t>M2020002333-0</t>
  </si>
  <si>
    <t>3067 SW 21 TER</t>
  </si>
  <si>
    <t>129567-RONALD ZOLLO ZOLLO</t>
  </si>
  <si>
    <t>M2019011738-0</t>
  </si>
  <si>
    <t>2928 SW 21 ST</t>
  </si>
  <si>
    <t>128736-RICHARD ARROYO</t>
  </si>
  <si>
    <t>M2019006813-0</t>
  </si>
  <si>
    <t>2933 SW 21 TER</t>
  </si>
  <si>
    <t>126039-JOSE BUSTOS</t>
  </si>
  <si>
    <t>M2019019911-0</t>
  </si>
  <si>
    <t>3063 SW 17 ST</t>
  </si>
  <si>
    <t>129172-JOHN S PEREZ S PEREZ</t>
  </si>
  <si>
    <t>M2019009399-0</t>
  </si>
  <si>
    <t>3553 SW 14 ST</t>
  </si>
  <si>
    <t>126120-MIA DEVELOPMENT</t>
  </si>
  <si>
    <t>M2019010671-0</t>
  </si>
  <si>
    <t>3557 SW 14 ST</t>
  </si>
  <si>
    <t>M2020001172-0</t>
  </si>
  <si>
    <t>2932 SW 21 ST</t>
  </si>
  <si>
    <t>128455-JOSE BUSTOS</t>
  </si>
  <si>
    <t>M2019021894-0</t>
  </si>
  <si>
    <t>833 SW 29 AVE</t>
  </si>
  <si>
    <t>M2019010009-0</t>
  </si>
  <si>
    <t>3031 SW 22 ST</t>
  </si>
  <si>
    <t>126728-ERIKA AULTMAN</t>
  </si>
  <si>
    <t>M2019012935-0</t>
  </si>
  <si>
    <t>1501 SW 37 AVE</t>
  </si>
  <si>
    <t>M2019005960-0</t>
  </si>
  <si>
    <t>1701 SW 23 AVE</t>
  </si>
  <si>
    <t>128419-LIDUBINA D SOLLAMI</t>
  </si>
  <si>
    <t>M2019006247-0</t>
  </si>
  <si>
    <t>1785 SW 11 TER</t>
  </si>
  <si>
    <t xml:space="preserve">125668-CANE LLC </t>
  </si>
  <si>
    <t>M2019011722-0</t>
  </si>
  <si>
    <t>2600 SW 10 ST</t>
  </si>
  <si>
    <t>130111-LITTLE HAVANA ALF</t>
  </si>
  <si>
    <t>254-00</t>
  </si>
  <si>
    <t>M2020001416-0</t>
  </si>
  <si>
    <t>1684 SW 10 ST</t>
  </si>
  <si>
    <t>128916-INVESTMENTS 4245 LLC</t>
  </si>
  <si>
    <t>M2019013804-0</t>
  </si>
  <si>
    <t>2551 SW 9 ST</t>
  </si>
  <si>
    <t>M2019008809-0</t>
  </si>
  <si>
    <t>1801 SW 22 ST</t>
  </si>
  <si>
    <t>M2019016839-0</t>
  </si>
  <si>
    <t>2298 SW 8 ST</t>
  </si>
  <si>
    <t>M2020003518-0</t>
  </si>
  <si>
    <t>1528 SW 8 ST</t>
  </si>
  <si>
    <t xml:space="preserve">128934-ARMANDO CARLOS ARIAS </t>
  </si>
  <si>
    <t>M2019010348-0</t>
  </si>
  <si>
    <t>1760 SW 16 AVE</t>
  </si>
  <si>
    <t>126383-LEANDRO NESI</t>
  </si>
  <si>
    <t>M2019017942-0</t>
  </si>
  <si>
    <t>1515 SW 14 TER</t>
  </si>
  <si>
    <t>M2019011525-0</t>
  </si>
  <si>
    <t>853 DE 13 AVE</t>
  </si>
  <si>
    <t>M2019018609-0</t>
  </si>
  <si>
    <t>903 SW 13 CT</t>
  </si>
  <si>
    <t>M2019006850-0</t>
  </si>
  <si>
    <t>1677 ONAWAY DR</t>
  </si>
  <si>
    <t>128063-DANIEL DE LA IGLESIA</t>
  </si>
  <si>
    <t>M2019009278-0</t>
  </si>
  <si>
    <t>4 GROVE ISLE DR</t>
  </si>
  <si>
    <t>126378-GROVE ISLE YACHT &amp; TENNIS CLUB LLC</t>
  </si>
  <si>
    <t>M2020004079-0</t>
  </si>
  <si>
    <t>3019 AVIATION AVE</t>
  </si>
  <si>
    <t>M2019005526-0</t>
  </si>
  <si>
    <t>2661 SW 25 TER</t>
  </si>
  <si>
    <t>126094-VMS INVESTMENTS CORP</t>
  </si>
  <si>
    <t>M2019018199-0</t>
  </si>
  <si>
    <t>2780 SW 22 AVE</t>
  </si>
  <si>
    <t>128664-EDUARDO ESTEVES</t>
  </si>
  <si>
    <t>M2019006847-0</t>
  </si>
  <si>
    <t>2326 SWANSON AVENUE</t>
  </si>
  <si>
    <t>125687-EUGENE P WOLMAN</t>
  </si>
  <si>
    <t>M2020002529-0</t>
  </si>
  <si>
    <t>1904 SW 22 TER</t>
  </si>
  <si>
    <t>M2019015300-0</t>
  </si>
  <si>
    <t>1850 SW 22 ST</t>
  </si>
  <si>
    <t>M2017003622-0</t>
  </si>
  <si>
    <t>2645 SW 27 AVE</t>
  </si>
  <si>
    <t>M2019013295-0</t>
  </si>
  <si>
    <t>2610 S DIXIE HWY</t>
  </si>
  <si>
    <t>129958-AUDIO CONCEPT GROUP INC</t>
  </si>
  <si>
    <t>M2019005371-0</t>
  </si>
  <si>
    <t>3370 SW 27 ST</t>
  </si>
  <si>
    <t>126642-ALEJANDRA DEL CAST DEL CASTILLO</t>
  </si>
  <si>
    <t>M2019008906-0</t>
  </si>
  <si>
    <t>2754 SW 34 CT</t>
  </si>
  <si>
    <t>126717-DELMAR GROUP USA LLC</t>
  </si>
  <si>
    <t>M2019020627-0</t>
  </si>
  <si>
    <t>2861 SW 33 CT</t>
  </si>
  <si>
    <t>129243-NEWSTART PROPERTIES LLC</t>
  </si>
  <si>
    <t>M2020000355-0</t>
  </si>
  <si>
    <t>3617 SW 27 ST</t>
  </si>
  <si>
    <t>130454-MDP HOLDINGS GROUP</t>
  </si>
  <si>
    <t>M2020004053-0</t>
  </si>
  <si>
    <t>3661 SW 26 TER</t>
  </si>
  <si>
    <t>129106-LEOPOLDO VERNET</t>
  </si>
  <si>
    <t>M2019016083-0</t>
  </si>
  <si>
    <t>2850 SW 36 AVE</t>
  </si>
  <si>
    <t>127350-NESTOR CUETO</t>
  </si>
  <si>
    <t>M2020005238-0</t>
  </si>
  <si>
    <t>M2019018362-0</t>
  </si>
  <si>
    <t>3165 SW 25 ST</t>
  </si>
  <si>
    <t>128702-CCER INVESTMENT LLC</t>
  </si>
  <si>
    <t>M2019010000-0</t>
  </si>
  <si>
    <t>3345 SW 22 TER</t>
  </si>
  <si>
    <t>126674-3345 SW 22 TERR LLC</t>
  </si>
  <si>
    <t>M2019011449-0</t>
  </si>
  <si>
    <t>2741 SW 28 CT</t>
  </si>
  <si>
    <t>126744-SAICAM INVESTMENTS GROUP LLC</t>
  </si>
  <si>
    <t>M2019014601-0</t>
  </si>
  <si>
    <t>2887 SW 33 AVE</t>
  </si>
  <si>
    <t>127563-VITTORIO PRINETTO</t>
  </si>
  <si>
    <t>M2019005309-0</t>
  </si>
  <si>
    <t>3231 SW 23 ST</t>
  </si>
  <si>
    <t>SMPLMEDOFF26-0</t>
  </si>
  <si>
    <t>2601 SW 37 AVE (#903-904)</t>
  </si>
  <si>
    <t>M2019020438-0</t>
  </si>
  <si>
    <t>3031 SW 22 TER</t>
  </si>
  <si>
    <t>128337-BRITO MIAMI PRIVATE SCHOOL</t>
  </si>
  <si>
    <t>M2020002665-0</t>
  </si>
  <si>
    <t>2980 SW 22 ST</t>
  </si>
  <si>
    <t>M2019014327-0</t>
  </si>
  <si>
    <t>3170 SW 22 ST</t>
  </si>
  <si>
    <t>127028-IBIS BUILDING CORPORATION</t>
  </si>
  <si>
    <t>M2019015456-0</t>
  </si>
  <si>
    <t>2700 SW 27 AVE</t>
  </si>
  <si>
    <t>M2019017937-0</t>
  </si>
  <si>
    <t>3252 SW 22 ST</t>
  </si>
  <si>
    <t>128456-SERGIOS RESTAURANT</t>
  </si>
  <si>
    <t>M2019004983-0</t>
  </si>
  <si>
    <t>3400 SW 22 ST</t>
  </si>
  <si>
    <t>126152-SALVADOR V BONILLA</t>
  </si>
  <si>
    <t>M2019008655-0</t>
  </si>
  <si>
    <t>2859 SW 37 CT</t>
  </si>
  <si>
    <t>127663-NALON LLC</t>
  </si>
  <si>
    <t>M2019012401-0</t>
  </si>
  <si>
    <t>3769 SW 27 LN</t>
  </si>
  <si>
    <t>130141-RICARDO RIERA</t>
  </si>
  <si>
    <t>M2019014364-0</t>
  </si>
  <si>
    <t>3800 CRAWFORD AVE</t>
  </si>
  <si>
    <t>127354-3800 CRAWFORD AVENUE LLC</t>
  </si>
  <si>
    <t>M2019009122-0</t>
  </si>
  <si>
    <t>3656 DOUGLAS RD</t>
  </si>
  <si>
    <t>126145-GUSTAVO E GORDILLO</t>
  </si>
  <si>
    <t>M2019020318-0</t>
  </si>
  <si>
    <t>3823 THOMAS AVE</t>
  </si>
  <si>
    <t>127996-EOM INVESTMENTS</t>
  </si>
  <si>
    <t>M2019016688-0</t>
  </si>
  <si>
    <t>3787 THOMAS AVE</t>
  </si>
  <si>
    <t>128496-EOM INVESTMENTS</t>
  </si>
  <si>
    <t>M2020000477-0</t>
  </si>
  <si>
    <t>3790 LOQUAT AVE</t>
  </si>
  <si>
    <t>128994-RADYCA INC</t>
  </si>
  <si>
    <t>M2019021540-0</t>
  </si>
  <si>
    <t>4161 POINCIANA AVE</t>
  </si>
  <si>
    <t>128235-YEMC CONSTRUCTION DEVELOPMENT INC</t>
  </si>
  <si>
    <t>M2020002449-0</t>
  </si>
  <si>
    <t>3741 KUMQUAT AVE</t>
  </si>
  <si>
    <t>129880-THREE SEVEN FOUR ONE RESIDENTIAL LLC</t>
  </si>
  <si>
    <t>C2019106567-0</t>
  </si>
  <si>
    <t>3060 SW 37 CT</t>
  </si>
  <si>
    <t>129189-MIAMI DOUGLAS TWO LP</t>
  </si>
  <si>
    <t>M2016002217-1</t>
  </si>
  <si>
    <t>3871 WASHINGTON AVE</t>
  </si>
  <si>
    <t>128416-ADONA DESIGN AND CONSTRUCTION INC</t>
  </si>
  <si>
    <t>M2019007014-0</t>
  </si>
  <si>
    <t>3251 FLORIDA AVE</t>
  </si>
  <si>
    <t>129874-CLEAR TO LAND</t>
  </si>
  <si>
    <t>M2019001798-0</t>
  </si>
  <si>
    <t>3515 POINCIANA AVE</t>
  </si>
  <si>
    <t>129029-ROYAL PALM POINCIANA</t>
  </si>
  <si>
    <t>M2019020615-0</t>
  </si>
  <si>
    <t>3340 PERCIVAL AVE</t>
  </si>
  <si>
    <t>M2020000904-0</t>
  </si>
  <si>
    <t>3428 DAY AVE</t>
  </si>
  <si>
    <t>129363-SEREF BERK BOGE</t>
  </si>
  <si>
    <t>M2019012654-0</t>
  </si>
  <si>
    <t>3540 OAK AVE</t>
  </si>
  <si>
    <t>M2019006359-0</t>
  </si>
  <si>
    <t>3620 OAK AVE</t>
  </si>
  <si>
    <t>M2019012775-0</t>
  </si>
  <si>
    <t>3310 ELIZABETH ST</t>
  </si>
  <si>
    <t>M2019009299-0</t>
  </si>
  <si>
    <t>3670 AVOCADO AVE</t>
  </si>
  <si>
    <t>126140-SEBASTIAN VELASCO</t>
  </si>
  <si>
    <t>M2020000571-0</t>
  </si>
  <si>
    <t>128498-OCTAVIO RINALDI RINALDI</t>
  </si>
  <si>
    <t>M2019020323-0</t>
  </si>
  <si>
    <t>M2019007412-0</t>
  </si>
  <si>
    <t>3615 FROW AVE</t>
  </si>
  <si>
    <t>M2019015040-0</t>
  </si>
  <si>
    <t>3200 THOMAS AVE</t>
  </si>
  <si>
    <t>M2019005596-0</t>
  </si>
  <si>
    <t>3652 PERCIVAL AVE</t>
  </si>
  <si>
    <t>M2016008175-0</t>
  </si>
  <si>
    <t>3528 ROYAL PALM AVE</t>
  </si>
  <si>
    <t>CASH, CASHIER'S CK, OR MO TO</t>
  </si>
  <si>
    <t>M2018014339-0</t>
  </si>
  <si>
    <t>3525 POINCIANA AVE</t>
  </si>
  <si>
    <t>M2019005891-0</t>
  </si>
  <si>
    <t>3372 CHARLES AVE</t>
  </si>
  <si>
    <t>126647-AR DESIGN AND CONSTR</t>
  </si>
  <si>
    <t>M2019011309-0</t>
  </si>
  <si>
    <t>3140 CARTER ST</t>
  </si>
  <si>
    <t>129202-SAINZ HOMES</t>
  </si>
  <si>
    <t>M2019012029-0</t>
  </si>
  <si>
    <t>3117 INDIANA ST</t>
  </si>
  <si>
    <t>126896-TOUCH MCINDY LLC</t>
  </si>
  <si>
    <t>M2019006429-0</t>
  </si>
  <si>
    <t>3061 ELIZABETH ST</t>
  </si>
  <si>
    <t>127657-BD CONSTROCTION GROUP</t>
  </si>
  <si>
    <t>M2019016606-0</t>
  </si>
  <si>
    <t>3161 HIBISCUS ST</t>
  </si>
  <si>
    <t>M2019014995-0</t>
  </si>
  <si>
    <t>3187 HIBISCUS ST</t>
  </si>
  <si>
    <t>127965-JOSE BLONDET</t>
  </si>
  <si>
    <t>M2019007029-0</t>
  </si>
  <si>
    <t>3240 DAY AVE</t>
  </si>
  <si>
    <t>127574-LABOR DAY LLC</t>
  </si>
  <si>
    <t>M2019019294-0</t>
  </si>
  <si>
    <t>3180 OHIO ST</t>
  </si>
  <si>
    <t>129010-GRAN A RITCHIE</t>
  </si>
  <si>
    <t>M2019005156-0</t>
  </si>
  <si>
    <t>3090 HIBISCUS ST</t>
  </si>
  <si>
    <t>M2019006851-0</t>
  </si>
  <si>
    <t>3604 DAY AVE</t>
  </si>
  <si>
    <t>126607-OCTAVIO RINALDI RINALDI</t>
  </si>
  <si>
    <t>M2019013759-0</t>
  </si>
  <si>
    <t>3620 THOMAS AVE</t>
  </si>
  <si>
    <t>128547-FL OPPORTUNITY ZONE LLC</t>
  </si>
  <si>
    <t>M2019012540-0</t>
  </si>
  <si>
    <t>3112 MCDONALD ST</t>
  </si>
  <si>
    <t>126880-TOUCH MCINDY LLC</t>
  </si>
  <si>
    <t>M2019006645-0</t>
  </si>
  <si>
    <t>3253 PERCIVAL AVE</t>
  </si>
  <si>
    <t>M2019020603-0</t>
  </si>
  <si>
    <t>3677 THOMAS AVE</t>
  </si>
  <si>
    <t>128075-FL OPPORTUNITY ZONE LLC</t>
  </si>
  <si>
    <t>M2019010876-0</t>
  </si>
  <si>
    <t>3333 RICE ST UNIT 103</t>
  </si>
  <si>
    <t>127858-ASHLEY SODEMAN</t>
  </si>
  <si>
    <t>M2019010690-0</t>
  </si>
  <si>
    <t>2850 TIGERTAIL AVE</t>
  </si>
  <si>
    <t>126646-2850 TIGERTAIL INVESTMENTS LLC</t>
  </si>
  <si>
    <t>M2020003232-0</t>
  </si>
  <si>
    <t>3028 GRAND AVE</t>
  </si>
  <si>
    <t>129552-RODILLA SANCHES US LLC</t>
  </si>
  <si>
    <t>M2019015011-0</t>
  </si>
  <si>
    <t>3242 CHARLES AVE</t>
  </si>
  <si>
    <t>M2017008075-0</t>
  </si>
  <si>
    <t>3015 GRAND AVE</t>
  </si>
  <si>
    <t>128015-FEDERAL REALTY INVESTMENT TRUST</t>
  </si>
  <si>
    <t>M2019019025-0</t>
  </si>
  <si>
    <t>3406 MAIN HWY</t>
  </si>
  <si>
    <t>127838-STEVEN B THURN</t>
  </si>
  <si>
    <t>M2020003802-0</t>
  </si>
  <si>
    <t>3385 PAN AMERICAN DR-HARBOUR R</t>
  </si>
  <si>
    <t>M2019018465-0</t>
  </si>
  <si>
    <t>3385 PAN AMERICAN DR-HANGAR C</t>
  </si>
  <si>
    <t>M2019005585-0</t>
  </si>
  <si>
    <t>3645 STEWART AVE</t>
  </si>
  <si>
    <t>126816-ANDREW AQUART</t>
  </si>
  <si>
    <t>M2019021022-0</t>
  </si>
  <si>
    <t>3492 ST GAUDENS RD</t>
  </si>
  <si>
    <t>M2019021006-0</t>
  </si>
  <si>
    <t>3496 ST GAUDENS RD</t>
  </si>
  <si>
    <t>M2019020611-0</t>
  </si>
  <si>
    <t>3648 MATHESON AVE</t>
  </si>
  <si>
    <t>M2019020478-0</t>
  </si>
  <si>
    <t>3540 N BAYHOMES DR</t>
  </si>
  <si>
    <t>128036-BAYHOMES INVESTMENTS LLC</t>
  </si>
  <si>
    <t>M2019008174-0</t>
  </si>
  <si>
    <t>4115 PARK AVE</t>
  </si>
  <si>
    <t>126391-ARTURO MANOTAS</t>
  </si>
  <si>
    <t>M2019005668-0</t>
  </si>
  <si>
    <t>3981 WOOD AVE</t>
  </si>
  <si>
    <t>125761-LENNI R TRAAD</t>
  </si>
  <si>
    <t>M2019013827-0</t>
  </si>
  <si>
    <t>4149 LE JEUNE RD</t>
  </si>
  <si>
    <t>128221-JD GROUP LLC</t>
  </si>
  <si>
    <t>M2019018597-0</t>
  </si>
  <si>
    <t>3834 EL PRADO BLVD</t>
  </si>
  <si>
    <t xml:space="preserve">128259-JAMES PHILLIPS </t>
  </si>
  <si>
    <t>M2020000533-0</t>
  </si>
  <si>
    <t>4065 BONITA AVE</t>
  </si>
  <si>
    <t>128818-VICTORY MANAGEMENT LLC</t>
  </si>
  <si>
    <t>M2020004244-0</t>
  </si>
  <si>
    <t>3962 PARK AVE</t>
  </si>
  <si>
    <t>128861-EUGENE WOLMAN P WOLMAN</t>
  </si>
  <si>
    <t>M2019012060-0</t>
  </si>
  <si>
    <t>3775 STEWART AVE</t>
  </si>
  <si>
    <t>M2019015018-0</t>
  </si>
  <si>
    <t>4060 HARDY AVE</t>
  </si>
  <si>
    <t>127413-DANIEL CLAUDIO RODRIGUEZ</t>
  </si>
  <si>
    <t>M2019008436-0</t>
  </si>
  <si>
    <t>3778 PINE AVE</t>
  </si>
  <si>
    <t>126714-ANDY GILON</t>
  </si>
  <si>
    <t>M2019006052-0</t>
  </si>
  <si>
    <t>3711 PARK AVE</t>
  </si>
  <si>
    <t>125962-MANUEL FERNANDEZ FERNANDEZ</t>
  </si>
  <si>
    <t>M2020001876-0</t>
  </si>
  <si>
    <t>340 SE 3 ST</t>
  </si>
  <si>
    <t>DOWNTOWN DRI APPROVED</t>
  </si>
  <si>
    <t>M2019019568-0</t>
  </si>
  <si>
    <t>77 SW 18 TERR</t>
  </si>
  <si>
    <t>128986-ANAKARINA PIEDRA</t>
  </si>
  <si>
    <t>M2020003169-0</t>
  </si>
  <si>
    <t>440 SW 15 RD</t>
  </si>
  <si>
    <t>129156-KALA 300 LLC</t>
  </si>
  <si>
    <t>M2019014359-0</t>
  </si>
  <si>
    <t>1701 SW 4 AVE</t>
  </si>
  <si>
    <t>128067-WILLIAM ALVAREZ</t>
  </si>
  <si>
    <t>M2019010998-0</t>
  </si>
  <si>
    <t>420 SW 15 RD</t>
  </si>
  <si>
    <t>126481-WILLIAM ALVAREZ</t>
  </si>
  <si>
    <t>M2019017935-0</t>
  </si>
  <si>
    <t>616 SW 7 AVE</t>
  </si>
  <si>
    <t>M2016011592-0</t>
  </si>
  <si>
    <t>860 NW 2 ST</t>
  </si>
  <si>
    <t>127213-TRINTEC CONSTRUCTION INC</t>
  </si>
  <si>
    <t>M2019016545-0</t>
  </si>
  <si>
    <t>2730 SW 3 AVE</t>
  </si>
  <si>
    <t>127469-BRICKELL COSMETIC CENTER AND SPA</t>
  </si>
  <si>
    <t>M2019013682-0</t>
  </si>
  <si>
    <t>640 SW 8 AVE</t>
  </si>
  <si>
    <t>SMPLBREWERY-0</t>
  </si>
  <si>
    <t>M2019016878-0</t>
  </si>
  <si>
    <t>1825 S MIAMI AVE</t>
  </si>
  <si>
    <t>127714-CHARLES TREISTER</t>
  </si>
  <si>
    <t>M2019008569-0</t>
  </si>
  <si>
    <t>2105 S MIAMI AVE</t>
  </si>
  <si>
    <t>126262-DANIEL KLINGER</t>
  </si>
  <si>
    <t>M2019014107-0</t>
  </si>
  <si>
    <t>1100 SW 22 TER</t>
  </si>
  <si>
    <t>M2020000375-0</t>
  </si>
  <si>
    <t>2390 S MIAMI AVE</t>
  </si>
  <si>
    <t>130221-JUANA MOLINARI</t>
  </si>
  <si>
    <t>M2019005318-0</t>
  </si>
  <si>
    <t>1375  SW 22 TER</t>
  </si>
  <si>
    <t>125939-TANIN GROUP III LLC</t>
  </si>
  <si>
    <t>M2019005301-0</t>
  </si>
  <si>
    <t>1371 SW 22 TER</t>
  </si>
  <si>
    <t>M2019012926-0</t>
  </si>
  <si>
    <t>1103 SW 22 TER</t>
  </si>
  <si>
    <t>M2019020284-0</t>
  </si>
  <si>
    <t>2231 SW 16 AVE</t>
  </si>
  <si>
    <t>129157-KALA 2231 LLC</t>
  </si>
  <si>
    <t>M2019009421-0</t>
  </si>
  <si>
    <t>3437 SW 1 AVE</t>
  </si>
  <si>
    <t>126135-ANDRES F GOMEZ</t>
  </si>
  <si>
    <t>M2019017759-0</t>
  </si>
  <si>
    <t>1741 SW 2 AVE</t>
  </si>
  <si>
    <t>M2019010287-0</t>
  </si>
  <si>
    <t>2465 SW 17 AVE</t>
  </si>
  <si>
    <t>127876-EL CARAJO</t>
  </si>
  <si>
    <t>C2019202245-0</t>
  </si>
  <si>
    <t>4 CARIBBEAN WAY</t>
  </si>
  <si>
    <t>127695-RICHARD GARAFOLA</t>
  </si>
  <si>
    <t>M2019019445-0</t>
  </si>
  <si>
    <t>2290 TEQUESTA LN</t>
  </si>
  <si>
    <t>M2019015461-0</t>
  </si>
  <si>
    <t>4615 NW 15 CT</t>
  </si>
  <si>
    <t>M2019005758-0</t>
  </si>
  <si>
    <t>1837 NW FLAGLER TER</t>
  </si>
  <si>
    <t>127372-1837 HOLDINGS LLC</t>
  </si>
  <si>
    <t>M2018018336-0</t>
  </si>
  <si>
    <t>141 NW 16 AVE</t>
  </si>
  <si>
    <t>127910-1253 SW 4 LLC</t>
  </si>
  <si>
    <t>M2019007633-0</t>
  </si>
  <si>
    <t>6100 NW 7 AVE</t>
  </si>
  <si>
    <t>*FOR RECORDS ONLY*</t>
  </si>
  <si>
    <t>M2019009962-0</t>
  </si>
  <si>
    <t>2045 NW 7 ST</t>
  </si>
  <si>
    <t>127030-LA COLONIA MEDICAL CENTER INC</t>
  </si>
  <si>
    <t>M2019009634-0</t>
  </si>
  <si>
    <t>2025 W FLAGLER ST</t>
  </si>
  <si>
    <t>M2019010760-0</t>
  </si>
  <si>
    <t>236 SW 12 AVE</t>
  </si>
  <si>
    <t>128631-INTERPLAN LLC</t>
  </si>
  <si>
    <t>M2017011936-0</t>
  </si>
  <si>
    <t>2838 NW 2 AVE</t>
  </si>
  <si>
    <t>127451-THOR CDA LLC</t>
  </si>
  <si>
    <t>M2019018834-0</t>
  </si>
  <si>
    <t>1276 NE 93 ST</t>
  </si>
  <si>
    <t>127738-JE CONSTRUCTION</t>
  </si>
  <si>
    <t>M2019007808-0</t>
  </si>
  <si>
    <t>899 NE 92 ST</t>
  </si>
  <si>
    <t>126217-CHARLIE INC. SANCHEZ</t>
  </si>
  <si>
    <t>M2019017580-0</t>
  </si>
  <si>
    <t>1298 NE 95 ST</t>
  </si>
  <si>
    <t>127635-JESSICA ACOSTA</t>
  </si>
  <si>
    <t>M2019011546-0</t>
  </si>
  <si>
    <t>123 NE 99 ST</t>
  </si>
  <si>
    <t>127122-123 NE 99 LLC</t>
  </si>
  <si>
    <t>M2019001621-0</t>
  </si>
  <si>
    <t>9835 NE 2 AVE</t>
  </si>
  <si>
    <t>125794-9801 PARK LLC</t>
  </si>
  <si>
    <t>M2019014415-0</t>
  </si>
  <si>
    <t>9802 NE 2 AVE</t>
  </si>
  <si>
    <t>127490-CARROT EXPRESS MIAMI SHORES</t>
  </si>
  <si>
    <t>M2019003357-0</t>
  </si>
  <si>
    <t>9801 NE 2 AVE, #9801</t>
  </si>
  <si>
    <t>125793-9801 PARK LLC</t>
  </si>
  <si>
    <t>M2019018279-0</t>
  </si>
  <si>
    <t>9830 NE 2 AVE</t>
  </si>
  <si>
    <t xml:space="preserve">128537-TINTA Y CAFE </t>
  </si>
  <si>
    <t>M2019005173-0</t>
  </si>
  <si>
    <t>8780 NE 2 AVE</t>
  </si>
  <si>
    <t>SMPLHIGHSCHL-0</t>
  </si>
  <si>
    <t>205 NE 87 ST</t>
  </si>
  <si>
    <t>M2019008005-0</t>
  </si>
  <si>
    <t>1630 S TREASURE DR</t>
  </si>
  <si>
    <t>127192-KEVIN L PRITCHARD</t>
  </si>
  <si>
    <t>M2019008754-0</t>
  </si>
  <si>
    <t>7524 W TREASURE DR</t>
  </si>
  <si>
    <t>126673-HILMI ISBASAR</t>
  </si>
  <si>
    <t>M2019012376-0</t>
  </si>
  <si>
    <t>1665 79 STREET CSW</t>
  </si>
  <si>
    <t>M2019020963-0</t>
  </si>
  <si>
    <t>337 GULF RD</t>
  </si>
  <si>
    <t>128101-ANGEL M AIXALA</t>
  </si>
  <si>
    <t>M2019012114-0</t>
  </si>
  <si>
    <t>161 HARBOR DR</t>
  </si>
  <si>
    <t xml:space="preserve">126951-CARMEN CROSS </t>
  </si>
  <si>
    <t>M2019016347-0</t>
  </si>
  <si>
    <t>465 RIDGEWOOD RD</t>
  </si>
  <si>
    <t>127480-PK CONTRACTORS GROUP</t>
  </si>
  <si>
    <t>M2019015902-0</t>
  </si>
  <si>
    <t>240 CRANDON BLVD STE 106</t>
  </si>
  <si>
    <t>127513-BOCAGE ORTHODONTICS</t>
  </si>
  <si>
    <t>M2019005916-0</t>
  </si>
  <si>
    <t>599 HARBOR DR</t>
  </si>
  <si>
    <t>M2019012113-0</t>
  </si>
  <si>
    <t>759 FERNWOOD RD</t>
  </si>
  <si>
    <t>126859-OCTAVIO RINALDI RINALDI</t>
  </si>
  <si>
    <t>M2019019852-0</t>
  </si>
  <si>
    <t>630 S MASHTA DR</t>
  </si>
  <si>
    <t>129308-LENYN GONZALEZ</t>
  </si>
  <si>
    <t>M2019021295-0</t>
  </si>
  <si>
    <t>50 W MASHTA DR</t>
  </si>
  <si>
    <t>128255-RICHARD A REED</t>
  </si>
  <si>
    <t>M2019012116-0</t>
  </si>
  <si>
    <t>300 FERNWOOD RD</t>
  </si>
  <si>
    <t>C2019212377-0</t>
  </si>
  <si>
    <t>1811 NW 113 TER</t>
  </si>
  <si>
    <t>128311-MILDRED MARCH MARCH</t>
  </si>
  <si>
    <t>C2019232692-0</t>
  </si>
  <si>
    <t>2051 NW 105 ST</t>
  </si>
  <si>
    <t>C2019210388-0</t>
  </si>
  <si>
    <t>1720 NW 110 TER</t>
  </si>
  <si>
    <t xml:space="preserve">131035-JASIEL ROJAS </t>
  </si>
  <si>
    <t>C2019212399-0</t>
  </si>
  <si>
    <t>1801 NW 113 TER</t>
  </si>
  <si>
    <t>C2019148878-0</t>
  </si>
  <si>
    <t>1832 NW 112 ST</t>
  </si>
  <si>
    <t>129922-FH DEVELOPMENT GROUP LLC</t>
  </si>
  <si>
    <t>C2019126487-0</t>
  </si>
  <si>
    <t>2606 NW 104 TER</t>
  </si>
  <si>
    <t>220-00PD</t>
  </si>
  <si>
    <t>C2019165085-0</t>
  </si>
  <si>
    <t>10441 NW 27 AVE</t>
  </si>
  <si>
    <t>128011-DANIEL ABREU</t>
  </si>
  <si>
    <t>B20102000028-0</t>
  </si>
  <si>
    <t>**REFERENCE ONLY**</t>
  </si>
  <si>
    <t>C2019156312-0</t>
  </si>
  <si>
    <t>2430 NW 116 ST BLDG # 3</t>
  </si>
  <si>
    <t>127347-VIVEX BIOMEDICAL</t>
  </si>
  <si>
    <t>C2019165728-0</t>
  </si>
  <si>
    <t>2619 NW 106 ST</t>
  </si>
  <si>
    <t>127115-LEGACY RENTALS LLC</t>
  </si>
  <si>
    <t>C2019214801-0</t>
  </si>
  <si>
    <t>730 NW 117 ST</t>
  </si>
  <si>
    <t>127897-MILDRED MARCH MARCH</t>
  </si>
  <si>
    <t>C2020008773-0</t>
  </si>
  <si>
    <t>806 NW 114 ST</t>
  </si>
  <si>
    <t>128457-LEGACY RENTALS LLC</t>
  </si>
  <si>
    <t>C2020015026-0</t>
  </si>
  <si>
    <t>794 NW 117 ST</t>
  </si>
  <si>
    <t>128513-LEGACY RENTALS LLC</t>
  </si>
  <si>
    <t>C2018124120-0</t>
  </si>
  <si>
    <t>1127 NW 106 ST</t>
  </si>
  <si>
    <t>C2019186846-0</t>
  </si>
  <si>
    <t>1102 NW 115 ST</t>
  </si>
  <si>
    <t>127401-MILDRED MARCH</t>
  </si>
  <si>
    <t>C2019143564-0</t>
  </si>
  <si>
    <t>827 NW 108 ST</t>
  </si>
  <si>
    <t>127106-LEGACY RENTALS LLC</t>
  </si>
  <si>
    <t>C2019157999-0</t>
  </si>
  <si>
    <t>1157 NW 106 ST</t>
  </si>
  <si>
    <t>128504-CARLOS I NAVAJAS</t>
  </si>
  <si>
    <t>C2019210836-0</t>
  </si>
  <si>
    <t>48 NE 117 ST</t>
  </si>
  <si>
    <t>127813-MILDRED MARCH MARCH</t>
  </si>
  <si>
    <t>C2020019051-0</t>
  </si>
  <si>
    <t>89 NE 116 ST</t>
  </si>
  <si>
    <t>128601-MILDRED MARCH MARCH</t>
  </si>
  <si>
    <t>C2019157953-0</t>
  </si>
  <si>
    <t>523 NW 106 ST</t>
  </si>
  <si>
    <t>129942-GERARDO BRAVO PA</t>
  </si>
  <si>
    <t>C2020009716-0</t>
  </si>
  <si>
    <t>11899 NW 7 AVE</t>
  </si>
  <si>
    <t>128506-CPH INC</t>
  </si>
  <si>
    <t>SMPLPETCLINI-0</t>
  </si>
  <si>
    <t>C2019165914-0</t>
  </si>
  <si>
    <t>1256 NE 110 TER</t>
  </si>
  <si>
    <t>C2019230686-0</t>
  </si>
  <si>
    <t>1261 NE 112 ST</t>
  </si>
  <si>
    <t>C2019206214-0</t>
  </si>
  <si>
    <t>10700 BISCAYNE BLVD</t>
  </si>
  <si>
    <t>C2019227401-0</t>
  </si>
  <si>
    <t>261 NW 96 ST</t>
  </si>
  <si>
    <t>C2020016036-0</t>
  </si>
  <si>
    <t>587 NW 100 ST</t>
  </si>
  <si>
    <t>130168-G P CENAT LLC</t>
  </si>
  <si>
    <t>C2019170287-0</t>
  </si>
  <si>
    <t>1428 NW 99 ST</t>
  </si>
  <si>
    <t>C2019212425-0</t>
  </si>
  <si>
    <t>770 NW 103 ST</t>
  </si>
  <si>
    <t>C2019142371-0</t>
  </si>
  <si>
    <t>860 NW 100 ST</t>
  </si>
  <si>
    <t>C2019099853-0</t>
  </si>
  <si>
    <t>1177 NW 88 ST</t>
  </si>
  <si>
    <t>128412-BIRDSONG MANAGEMENT LLC</t>
  </si>
  <si>
    <t>C2019212439-0</t>
  </si>
  <si>
    <t>776 NW 103 ST</t>
  </si>
  <si>
    <t>C2019138039-0</t>
  </si>
  <si>
    <t>1280 NW 102 ST</t>
  </si>
  <si>
    <t>129219-CHEY INVESTMENTS CORP</t>
  </si>
  <si>
    <t>C2020005966-0</t>
  </si>
  <si>
    <t>1247 NW 102 ST</t>
  </si>
  <si>
    <t>131231-REVITALIZATION INVESTMENTS INC</t>
  </si>
  <si>
    <t>C2019009184-0</t>
  </si>
  <si>
    <t>925 NW 96 ST</t>
  </si>
  <si>
    <t>C2019009202-0</t>
  </si>
  <si>
    <t>C2019153012-0</t>
  </si>
  <si>
    <t>840 NW 100 ST</t>
  </si>
  <si>
    <t>C2019163553-0</t>
  </si>
  <si>
    <t>1468 NW 99 ST</t>
  </si>
  <si>
    <t>C2019028605-0</t>
  </si>
  <si>
    <t>2146 NW 89 TER</t>
  </si>
  <si>
    <t>127182-ELEVEN ENTERPRISE</t>
  </si>
  <si>
    <t>C2019130594-0</t>
  </si>
  <si>
    <t>2285 NW 91 ST</t>
  </si>
  <si>
    <t>128114-SALIM CHARAIBI</t>
  </si>
  <si>
    <t>C2019074207-0</t>
  </si>
  <si>
    <t>1911 NW 95 TER</t>
  </si>
  <si>
    <t>128208-NELCON ENTERPRISES GROUP LLC</t>
  </si>
  <si>
    <t>C2019088159-0</t>
  </si>
  <si>
    <t>2360 NW 93 TER</t>
  </si>
  <si>
    <t>125953-LEGACY RENTALS LLC</t>
  </si>
  <si>
    <t>C2019161086-0</t>
  </si>
  <si>
    <t>2172 NW 98 ST</t>
  </si>
  <si>
    <t>128352-ARTURO MEZA</t>
  </si>
  <si>
    <t>C2019116517-0</t>
  </si>
  <si>
    <t>2284 NW 93 ST</t>
  </si>
  <si>
    <t>127118-ENTITLE REALESTATE INV GR CORP</t>
  </si>
  <si>
    <t>C2019144473-0</t>
  </si>
  <si>
    <t>2001 NW 96 ST</t>
  </si>
  <si>
    <t>128182-SALIM CHRAIBI</t>
  </si>
  <si>
    <t>C2019060275-0</t>
  </si>
  <si>
    <t>1879 NW 94 ST</t>
  </si>
  <si>
    <t>125512-LEGACY RENTALS LLC</t>
  </si>
  <si>
    <t>C2019228408-0</t>
  </si>
  <si>
    <t>2226 NW 98 ST</t>
  </si>
  <si>
    <t>C2019148332-0</t>
  </si>
  <si>
    <t>1910 NW 77 ST</t>
  </si>
  <si>
    <t>127604-MILDRED MARCH MARCH</t>
  </si>
  <si>
    <t>C2020044280-0</t>
  </si>
  <si>
    <t>1747 NW 82 ST</t>
  </si>
  <si>
    <t>129001-LEGACY RENTALS LLC</t>
  </si>
  <si>
    <t>C2019147503-0</t>
  </si>
  <si>
    <t>1906 NW 77 ST</t>
  </si>
  <si>
    <t>127247-MILDRED MARCH</t>
  </si>
  <si>
    <t>C2019230513-0</t>
  </si>
  <si>
    <t>1748 NW 78 ST</t>
  </si>
  <si>
    <t>131347-HUSH ENTERTAINMENT SERVICES</t>
  </si>
  <si>
    <t>C2019147486-0</t>
  </si>
  <si>
    <t>127569-MILDRED MARCH</t>
  </si>
  <si>
    <t>C2019186983-0</t>
  </si>
  <si>
    <t>2027 NW 76 ST</t>
  </si>
  <si>
    <t>C2019154247-0</t>
  </si>
  <si>
    <t>8037 NW 18 AVE</t>
  </si>
  <si>
    <t>127079-LEGACY RENTALS LLC</t>
  </si>
  <si>
    <t>ESTIMATE350-0</t>
  </si>
  <si>
    <t>ESTIMATE 30 3110 028 1350</t>
  </si>
  <si>
    <t>ESTIMATE - DO NOT COLLECT</t>
  </si>
  <si>
    <t>C2019214975-0</t>
  </si>
  <si>
    <t>2262 NW 80 ST</t>
  </si>
  <si>
    <t>C2019141826-0</t>
  </si>
  <si>
    <t>2257 NW 80 ST</t>
  </si>
  <si>
    <t>127221-MILDRED MARCH</t>
  </si>
  <si>
    <t>C2020022521-0</t>
  </si>
  <si>
    <t>1726 NW 81 TER</t>
  </si>
  <si>
    <t>129052-LUIS J SILVA</t>
  </si>
  <si>
    <t>C2020029987-0</t>
  </si>
  <si>
    <t>7155 NW 21 CT</t>
  </si>
  <si>
    <t>C2019127588-0</t>
  </si>
  <si>
    <t>8101 NW 24 AVE</t>
  </si>
  <si>
    <t>127097-LEGACY RENTALS LLC</t>
  </si>
  <si>
    <t>C2019200607-0</t>
  </si>
  <si>
    <t>2165 NW 72 ST</t>
  </si>
  <si>
    <t>127705-DCJ INVESTMENTS LLC</t>
  </si>
  <si>
    <t>C2020030749-0</t>
  </si>
  <si>
    <t>7318 NW 17 AVE</t>
  </si>
  <si>
    <t>130084-NIKELLE BARBOSA</t>
  </si>
  <si>
    <t>C2019091797-0</t>
  </si>
  <si>
    <t>2222 NW 80 ST</t>
  </si>
  <si>
    <t>126032-L &amp; G INVESTMENT AND REALTY LLC</t>
  </si>
  <si>
    <t>C2020018939-0</t>
  </si>
  <si>
    <t>2270 NW 82 ST</t>
  </si>
  <si>
    <t>C2019221889-1</t>
  </si>
  <si>
    <t>8301 NW 27 AVE</t>
  </si>
  <si>
    <t>128859-NORTHSIDE COMMONS RESIDENTIAL LLC</t>
  </si>
  <si>
    <t>B20103300071-0</t>
  </si>
  <si>
    <t>7680 NW 17 AVE</t>
  </si>
  <si>
    <t>SAMPLE FOR CUSTOMER</t>
  </si>
  <si>
    <t>C2019221889-0</t>
  </si>
  <si>
    <t>C2018181461-0</t>
  </si>
  <si>
    <t>7770 NW 22 AVE</t>
  </si>
  <si>
    <t>C2019074538-0</t>
  </si>
  <si>
    <t>8380 NW 22 AVE</t>
  </si>
  <si>
    <t>C2019130182-0</t>
  </si>
  <si>
    <t>2200 NW 79 ST</t>
  </si>
  <si>
    <t>C2019109141-0</t>
  </si>
  <si>
    <t>2379 NW 77 TER</t>
  </si>
  <si>
    <t>C2019083636-0</t>
  </si>
  <si>
    <t>1341 NW 72 ST</t>
  </si>
  <si>
    <t>126511-CHEY INVESTMENTS CORP</t>
  </si>
  <si>
    <t>C2019033849-0</t>
  </si>
  <si>
    <t>7940 NW 14 CT</t>
  </si>
  <si>
    <t>126089-LEGACY RENTALS LLC</t>
  </si>
  <si>
    <t>C2019092067-0</t>
  </si>
  <si>
    <t>7765 NW 16 AVE</t>
  </si>
  <si>
    <t>126733-HABITAT FOR HUMANITY</t>
  </si>
  <si>
    <t>C2019033877-0</t>
  </si>
  <si>
    <t>7930 NW 14 CT</t>
  </si>
  <si>
    <t>126254-LEGACY RENTALS LLC</t>
  </si>
  <si>
    <t>C2019202195-0</t>
  </si>
  <si>
    <t>1340 NW 75 ST</t>
  </si>
  <si>
    <t>127827-JERMAINE REVE</t>
  </si>
  <si>
    <t>C2019223515-0</t>
  </si>
  <si>
    <t>8020 NW 9 AVE</t>
  </si>
  <si>
    <t>128033-MILDRED MARCH</t>
  </si>
  <si>
    <t>C2019110713-0</t>
  </si>
  <si>
    <t>7968 NW 14 AVE</t>
  </si>
  <si>
    <t>126332-MILDRED MARCH</t>
  </si>
  <si>
    <t>C2019143503-0</t>
  </si>
  <si>
    <t>7505 NW 15 AVE</t>
  </si>
  <si>
    <t>130673-BLUENEST DEVELOPMENT LLC</t>
  </si>
  <si>
    <t>C2019167773-0</t>
  </si>
  <si>
    <t>7932 NW 14 CT</t>
  </si>
  <si>
    <t>130295-VUP HOLDINGS</t>
  </si>
  <si>
    <t>C2019160515-0</t>
  </si>
  <si>
    <t>1469 NW 73 ST</t>
  </si>
  <si>
    <t>C2019225251-0</t>
  </si>
  <si>
    <t>1304 NW 82 ST</t>
  </si>
  <si>
    <t>C2019085626-0</t>
  </si>
  <si>
    <t>1334 NW 75 ST</t>
  </si>
  <si>
    <t>126675-HABITAT HUMANITY</t>
  </si>
  <si>
    <t>C2019225230-0</t>
  </si>
  <si>
    <t>8260 NW 13 AVE</t>
  </si>
  <si>
    <t>C2019212014-0</t>
  </si>
  <si>
    <t>7909 NW 12 AVE</t>
  </si>
  <si>
    <t>129386-D M MAYNARD CONSTRUCTION INC</t>
  </si>
  <si>
    <t>C2019212362-0</t>
  </si>
  <si>
    <t>7800 NW 14 CT</t>
  </si>
  <si>
    <t>127843-MILDRED MARCH MARCH</t>
  </si>
  <si>
    <t>C2020028933-0</t>
  </si>
  <si>
    <t>7936 NW 11 AVE</t>
  </si>
  <si>
    <t>128705-LEGACY RENTALS LLC</t>
  </si>
  <si>
    <t>C2019144793-0</t>
  </si>
  <si>
    <t>7505 NW 14 PL</t>
  </si>
  <si>
    <t>127038-CAMILO A MONROY</t>
  </si>
  <si>
    <t>C2019085612-0</t>
  </si>
  <si>
    <t>7572 NW 13 AVE</t>
  </si>
  <si>
    <t>126146-HABITAT FOR HUMANITY</t>
  </si>
  <si>
    <t>C2019141966-0</t>
  </si>
  <si>
    <t>7753 NW 15 AVE</t>
  </si>
  <si>
    <t>126966-MARCELO MENDOZA</t>
  </si>
  <si>
    <t>C2020038311-0</t>
  </si>
  <si>
    <t>1520 NW 73 ST</t>
  </si>
  <si>
    <t>C2019194113-0</t>
  </si>
  <si>
    <t>915 NW 80 ST</t>
  </si>
  <si>
    <t>128004-TORY INVESTMENT GROUP</t>
  </si>
  <si>
    <t>C2020037876-0</t>
  </si>
  <si>
    <t>787 NW 76 ST</t>
  </si>
  <si>
    <t>C2019071507-0</t>
  </si>
  <si>
    <t>8028 NW 11 AVE</t>
  </si>
  <si>
    <t>128156-MARCO PADOVAN INTERNATIONAL CORP</t>
  </si>
  <si>
    <t>C2019211587-0</t>
  </si>
  <si>
    <t>7756 NW 9 AVE</t>
  </si>
  <si>
    <t>127900-MILDRED MARCH MARCH</t>
  </si>
  <si>
    <t>C2019197908-0</t>
  </si>
  <si>
    <t>7981 NW 12 CT</t>
  </si>
  <si>
    <t>127592-MILDRED MARCH MARCH</t>
  </si>
  <si>
    <t>C2019205243-0</t>
  </si>
  <si>
    <t>1171 NW 75 ST BLDG #7</t>
  </si>
  <si>
    <t>C2019205237-0</t>
  </si>
  <si>
    <t>1161 NW 75 ST BLDG #8</t>
  </si>
  <si>
    <t>C2019205233-0</t>
  </si>
  <si>
    <t>1191 NW 75 ST BLDG #5</t>
  </si>
  <si>
    <t>C2019205240-0</t>
  </si>
  <si>
    <t>1181 NW 75 ST BLDG #6</t>
  </si>
  <si>
    <t>C2019163573-0</t>
  </si>
  <si>
    <t>7940 NW 12 CT</t>
  </si>
  <si>
    <t>128989-SALIM CHRAIBI CHRAIBI</t>
  </si>
  <si>
    <t>C2019144524-0</t>
  </si>
  <si>
    <t>C2019167793-0</t>
  </si>
  <si>
    <t>7928 NW 14 CT</t>
  </si>
  <si>
    <t>127725-VUP HOLDINGS COR</t>
  </si>
  <si>
    <t>C2019166367-0</t>
  </si>
  <si>
    <t>1021 NW 76 ST</t>
  </si>
  <si>
    <t>127215-NANA CRC AFFORDABLE HOUSING LLC</t>
  </si>
  <si>
    <t>C2020031570-0</t>
  </si>
  <si>
    <t>420 NW 82 TER</t>
  </si>
  <si>
    <t>130260-DAVID STEIN</t>
  </si>
  <si>
    <t>C2019075034-0</t>
  </si>
  <si>
    <t>398 NW 82 TER</t>
  </si>
  <si>
    <t>C2020018884-0</t>
  </si>
  <si>
    <t>1780 NW 69 TER</t>
  </si>
  <si>
    <t>130262-JOHNNY BARBER</t>
  </si>
  <si>
    <t>C2019063828-0</t>
  </si>
  <si>
    <t>1777 NW 68 TER</t>
  </si>
  <si>
    <t>125957-JOSETTE ELYSEE</t>
  </si>
  <si>
    <t>C2020030421-0</t>
  </si>
  <si>
    <t>2381 NW 63 ST</t>
  </si>
  <si>
    <t>129284-J&amp;G INVESTMENT GROUP INC</t>
  </si>
  <si>
    <t>C2019063860-0</t>
  </si>
  <si>
    <t>1740 NW 62 TER</t>
  </si>
  <si>
    <t>C2019123778-0</t>
  </si>
  <si>
    <t>2326 NW 56 ST</t>
  </si>
  <si>
    <t>127463-ERNESTO FERNANDEZ FERNANDEZ</t>
  </si>
  <si>
    <t>C2019107791-0</t>
  </si>
  <si>
    <t>1741 NW 68 ST</t>
  </si>
  <si>
    <t>129370-DARRICK M HANKERSON</t>
  </si>
  <si>
    <t>C2019144085-0</t>
  </si>
  <si>
    <t>2169 NW 57 ST</t>
  </si>
  <si>
    <t>127802-HEADWAY REAL ESTATE</t>
  </si>
  <si>
    <t>C2019115270-0</t>
  </si>
  <si>
    <t>2310 NW 55 TER</t>
  </si>
  <si>
    <t>130154-DARYL BUSTAMANTE BUSTAMANTE</t>
  </si>
  <si>
    <t>ESTIMATE060-0</t>
  </si>
  <si>
    <t>ESTIMATE 30 3115 005 2060</t>
  </si>
  <si>
    <t>C2019063801-0</t>
  </si>
  <si>
    <t>1781 NW 68 TER</t>
  </si>
  <si>
    <t>C2019123736-0</t>
  </si>
  <si>
    <t>1910 NW 68 TER</t>
  </si>
  <si>
    <t>126938-SALIM CHRAIBI CHRAIBI</t>
  </si>
  <si>
    <t>C2020040213-0</t>
  </si>
  <si>
    <t>5822 NW 23 AVE</t>
  </si>
  <si>
    <t>129109-NEW KINGDOM CHRISTIAN MINISTRIES</t>
  </si>
  <si>
    <t>C2020043896-0</t>
  </si>
  <si>
    <t>2311 NW 58 ST</t>
  </si>
  <si>
    <t>129112-JOSEPH COHEN</t>
  </si>
  <si>
    <t>C2019160546-0</t>
  </si>
  <si>
    <t>6235 NW 20 AVE</t>
  </si>
  <si>
    <t>C2019151640-0</t>
  </si>
  <si>
    <t>1751 NW 64 ST</t>
  </si>
  <si>
    <t>127746-INNERCITY INVESTMENT GROUP INC</t>
  </si>
  <si>
    <t>C2019163630-0</t>
  </si>
  <si>
    <t>2110 NW 59 ST</t>
  </si>
  <si>
    <t>129343-SALIM CHRAIBI CHRAIBI</t>
  </si>
  <si>
    <t>C2020018930-0</t>
  </si>
  <si>
    <t>1958 NW 60 ST</t>
  </si>
  <si>
    <t>130435-JOHNNY BARBER</t>
  </si>
  <si>
    <t>C2019205201-0</t>
  </si>
  <si>
    <t>2015 NW 68 TER</t>
  </si>
  <si>
    <t>128846-MONT &amp; ROD INVESMENTS LLC</t>
  </si>
  <si>
    <t>C2019092777-0</t>
  </si>
  <si>
    <t>2260 NW 64 ST</t>
  </si>
  <si>
    <t>C2019104351-0</t>
  </si>
  <si>
    <t>1928 NW 66 ST</t>
  </si>
  <si>
    <t>126672-BO INVESTMENTS &amp; HOLDINGS INC</t>
  </si>
  <si>
    <t>C2019169636-0</t>
  </si>
  <si>
    <t>2137 NW 58 ST</t>
  </si>
  <si>
    <t>C2019092556-0</t>
  </si>
  <si>
    <t>2247 NW 57 ST</t>
  </si>
  <si>
    <t>126386-SALIM CHRAIBI</t>
  </si>
  <si>
    <t>C2019141892-0</t>
  </si>
  <si>
    <t>1939 NW 70 ST</t>
  </si>
  <si>
    <t>127100-LEGACY RENTALS LLC</t>
  </si>
  <si>
    <t>C2019143534-0</t>
  </si>
  <si>
    <t>6240 NW 22 CT</t>
  </si>
  <si>
    <t>127338-SALIM CHRAIBI</t>
  </si>
  <si>
    <t>C2020013754-0</t>
  </si>
  <si>
    <t>1814 NW 70 ST</t>
  </si>
  <si>
    <t>128960-RODRIGO I BARCENAS</t>
  </si>
  <si>
    <t>C2019224081-0</t>
  </si>
  <si>
    <t>2218 NW 66 ST</t>
  </si>
  <si>
    <t>129055-SALIM CHRAIBI CHRAIBI</t>
  </si>
  <si>
    <t>C2019233663-0</t>
  </si>
  <si>
    <t>2182 NW 63 ST</t>
  </si>
  <si>
    <t>128492-IVAN RABINOVICH MANAGEMENT LLC</t>
  </si>
  <si>
    <t>C2019067474-0</t>
  </si>
  <si>
    <t>2352 NW 64 ST</t>
  </si>
  <si>
    <t>127472-SALIM CHRAIBI</t>
  </si>
  <si>
    <t>C2019074400-0</t>
  </si>
  <si>
    <t>2157 NW 64 ST</t>
  </si>
  <si>
    <t>125725-IVAN RABINOVICH MANAGEM</t>
  </si>
  <si>
    <t>SMPLDPLX2174-0</t>
  </si>
  <si>
    <t>C2020027036-0</t>
  </si>
  <si>
    <t>2478 NW 55 ST</t>
  </si>
  <si>
    <t>130082-INTEGRA SOLUTIONS</t>
  </si>
  <si>
    <t>C2019168145-0</t>
  </si>
  <si>
    <t>6311 NW 18 AVE</t>
  </si>
  <si>
    <t>C2019125466-0</t>
  </si>
  <si>
    <t>2131 NW 47 ST</t>
  </si>
  <si>
    <t>127470-HABITAT FOR HUMANITY OF GREATER MIAMI, INC</t>
  </si>
  <si>
    <t>C2019212128-0</t>
  </si>
  <si>
    <t>2291 NW 50 ST</t>
  </si>
  <si>
    <t>130235-CAZO CONSTRUCTION CORP</t>
  </si>
  <si>
    <t>C2020040621-0</t>
  </si>
  <si>
    <t>4223 NW 23 AVE</t>
  </si>
  <si>
    <t>129185-GIPM GROUP INC</t>
  </si>
  <si>
    <t>C2019098141-0</t>
  </si>
  <si>
    <t>1918 NW 53 ST</t>
  </si>
  <si>
    <t>126163-RICARDO DIAZ</t>
  </si>
  <si>
    <t>C2019090879-0</t>
  </si>
  <si>
    <t>1996 NW 47 ST</t>
  </si>
  <si>
    <t>C2019189743-0</t>
  </si>
  <si>
    <t>2251 NW 51 TER</t>
  </si>
  <si>
    <t>127464-LEGACY RENTALS LLC</t>
  </si>
  <si>
    <t>C2019132629-0</t>
  </si>
  <si>
    <t>4034 NW 23 AVE</t>
  </si>
  <si>
    <t>127573-NELSON R DIAZ</t>
  </si>
  <si>
    <t>C2020012603-0</t>
  </si>
  <si>
    <t>2169 NW 50 ST</t>
  </si>
  <si>
    <t>128875-FRANK P SPAZIANO</t>
  </si>
  <si>
    <t>C2019090850-0</t>
  </si>
  <si>
    <t>2036 NW 47 ST</t>
  </si>
  <si>
    <t>C2019085637-0</t>
  </si>
  <si>
    <t>5323 NW 24 PLACE</t>
  </si>
  <si>
    <t>126123-HABITAT FOR HUMANITY</t>
  </si>
  <si>
    <t>C2019236181-0</t>
  </si>
  <si>
    <t>2124 NW 47 TER</t>
  </si>
  <si>
    <t>129143-AMALIA BOCANEGRA BOCANEGRA</t>
  </si>
  <si>
    <t>C2019184214-0</t>
  </si>
  <si>
    <t>5151 NW 23 AVE</t>
  </si>
  <si>
    <t>127402-MILDRED MARCH</t>
  </si>
  <si>
    <t>C2019163601-0</t>
  </si>
  <si>
    <t>1996 NW 53 ST</t>
  </si>
  <si>
    <t>128198-MOHAMED SALIM CHRAIBI</t>
  </si>
  <si>
    <t>C2019098110-0</t>
  </si>
  <si>
    <t>1985 NW 53 ST</t>
  </si>
  <si>
    <t>C2020043532-0</t>
  </si>
  <si>
    <t>5245 NW 26 AVE</t>
  </si>
  <si>
    <t>C2019109101-0</t>
  </si>
  <si>
    <t>5218 NW 24 PL</t>
  </si>
  <si>
    <t>C2019129293-0</t>
  </si>
  <si>
    <t>4351 NW 25 AVE</t>
  </si>
  <si>
    <t>130666-EMILIO SANCHEZ</t>
  </si>
  <si>
    <t>C2019164220-0</t>
  </si>
  <si>
    <t>1980 NW 54 ST</t>
  </si>
  <si>
    <t>127589-IVAN RABINOVICH MANAGEMENT LLC</t>
  </si>
  <si>
    <t>C2019151565-0</t>
  </si>
  <si>
    <t>2176 NW 47 ST</t>
  </si>
  <si>
    <t>130422-MICHAEL KNOX HENRY</t>
  </si>
  <si>
    <t>C2019204758-0</t>
  </si>
  <si>
    <t>2132 NW 47 ST</t>
  </si>
  <si>
    <t>128783-MARME HOLDINGS LLC</t>
  </si>
  <si>
    <t>C2020028158-0</t>
  </si>
  <si>
    <t>4506 NW 22 CT</t>
  </si>
  <si>
    <t>129005-RODRIGO I BARCENAS</t>
  </si>
  <si>
    <t>SMPLAPT2349-1</t>
  </si>
  <si>
    <t>2349 NW 51 ST</t>
  </si>
  <si>
    <t>C2020015208-0</t>
  </si>
  <si>
    <t>5201 NW 27 AVE</t>
  </si>
  <si>
    <t>C2019099585-0</t>
  </si>
  <si>
    <t>2936 NW 27 ST</t>
  </si>
  <si>
    <t>C2020001084-0</t>
  </si>
  <si>
    <t>2780 NW 28 ST</t>
  </si>
  <si>
    <t>C2017134208-0</t>
  </si>
  <si>
    <t>3146 NW 32 ST</t>
  </si>
  <si>
    <t>126994-RICE INVESTMENT INC</t>
  </si>
  <si>
    <t>C2019221417-0</t>
  </si>
  <si>
    <t>3001 NW S RIVER DR</t>
  </si>
  <si>
    <t>C2019084857-0</t>
  </si>
  <si>
    <t>2400 NW 27 AVE</t>
  </si>
  <si>
    <t>128202-LA NUEVA ALAMEDA CAFETERIA CORPORATION</t>
  </si>
  <si>
    <t>C2018140435-0</t>
  </si>
  <si>
    <t>3621 NW 25 ST</t>
  </si>
  <si>
    <t>126080-GRAPELAND HOSPITALITY DEVELOPMENT LLC</t>
  </si>
  <si>
    <t>851-00</t>
  </si>
  <si>
    <t>C2019160584-0</t>
  </si>
  <si>
    <t>3067 NW 28 ST</t>
  </si>
  <si>
    <t>128239-GE INVESTMENT GROUP INC</t>
  </si>
  <si>
    <t>C2020008759-0</t>
  </si>
  <si>
    <t>814 NW 114 ST</t>
  </si>
  <si>
    <t>C2019069752-0</t>
  </si>
  <si>
    <t>1568 NW 103 ST</t>
  </si>
  <si>
    <t>125644-IVAN RABINOVICH MANAGEM</t>
  </si>
  <si>
    <t>C2019064134-0</t>
  </si>
  <si>
    <t>2125 NW 50 ST</t>
  </si>
  <si>
    <t>125884-GREDOS PROPERTY SOLUTIONS LLC</t>
  </si>
  <si>
    <t>C2018111025-0</t>
  </si>
  <si>
    <t>1392 NW 103 ST</t>
  </si>
  <si>
    <t>128845-NUNEZ HOME INVESTING LLC</t>
  </si>
  <si>
    <t>C2019209425-0</t>
  </si>
  <si>
    <t>675 NE 88 TER</t>
  </si>
  <si>
    <t>130516-SOMARI MANAGEMENT COMPANY</t>
  </si>
  <si>
    <t>M2019019660-0</t>
  </si>
  <si>
    <t>3501 W 110 TER</t>
  </si>
  <si>
    <t>128137-LENNAR HOMES, LLC</t>
  </si>
  <si>
    <t>M2019012222-0</t>
  </si>
  <si>
    <t>3432 W 110 TER</t>
  </si>
  <si>
    <t>126933-LENNAR HOMES, LLC</t>
  </si>
  <si>
    <t>M2019008198-0</t>
  </si>
  <si>
    <t>3441 W 110 ST</t>
  </si>
  <si>
    <t>126291-LENNAR CORPORATION</t>
  </si>
  <si>
    <t>M2019020490-0</t>
  </si>
  <si>
    <t>3486 W 110 ST</t>
  </si>
  <si>
    <t>128254-LENNAR HOMES, LLC</t>
  </si>
  <si>
    <t>M2020003920-0</t>
  </si>
  <si>
    <t>3465 W 109 PL</t>
  </si>
  <si>
    <t>129042-LENNAR HOMES, LLC</t>
  </si>
  <si>
    <t>M2019012219-0</t>
  </si>
  <si>
    <t>3484 W 110 TER</t>
  </si>
  <si>
    <t>126930-LENNAR HOMES, LLC</t>
  </si>
  <si>
    <t>M2019008799-0</t>
  </si>
  <si>
    <t>3448 W 110 TER</t>
  </si>
  <si>
    <t>126463-LENNAR HOMES, LLC</t>
  </si>
  <si>
    <t>M2019008814-0</t>
  </si>
  <si>
    <t>3465 W 110 TER</t>
  </si>
  <si>
    <t>126469-LENNAR HOMES, LLC</t>
  </si>
  <si>
    <t>M2019008806-0</t>
  </si>
  <si>
    <t>3464 W 110 TER</t>
  </si>
  <si>
    <t>126465-LENNAR HOMES, LLC</t>
  </si>
  <si>
    <t>M2019020486-0</t>
  </si>
  <si>
    <t>10974 W 35 LN</t>
  </si>
  <si>
    <t>128256-LENNAR HOMES, LLC</t>
  </si>
  <si>
    <t>M2019012228-0</t>
  </si>
  <si>
    <t>3477 W 110 TER</t>
  </si>
  <si>
    <t>126924-LENNAR HOMES, LLC</t>
  </si>
  <si>
    <t>M2019012239-0</t>
  </si>
  <si>
    <t>3480 W 110 TER</t>
  </si>
  <si>
    <t>126929-LENNAR HOMES, LLC</t>
  </si>
  <si>
    <t>M2019012214-0</t>
  </si>
  <si>
    <t>3492 W 110 TER</t>
  </si>
  <si>
    <t>126932-LENNAR HOMES, LLC</t>
  </si>
  <si>
    <t>M2019012221-0</t>
  </si>
  <si>
    <t>3414 W 110 TER</t>
  </si>
  <si>
    <t>127144-LENNAR HOMES, LLC</t>
  </si>
  <si>
    <t>M2019012236-0</t>
  </si>
  <si>
    <t>3493 W 110 TER</t>
  </si>
  <si>
    <t>126927-LENNAR HOMES, LLC</t>
  </si>
  <si>
    <t>M2019008178-0</t>
  </si>
  <si>
    <t>3429 W 110 ST</t>
  </si>
  <si>
    <t>126290-LENNAR CORPORATION</t>
  </si>
  <si>
    <t>M2019008190-0</t>
  </si>
  <si>
    <t>3435 W 110 ST</t>
  </si>
  <si>
    <t>M2019008224-0</t>
  </si>
  <si>
    <t>3448 W 110 ST</t>
  </si>
  <si>
    <t>126292-LENNAR CORPORATION</t>
  </si>
  <si>
    <t>M2020003927-0</t>
  </si>
  <si>
    <t>3462 W 110 ST</t>
  </si>
  <si>
    <t>M2019019656-0</t>
  </si>
  <si>
    <t>11014 W 35 LN</t>
  </si>
  <si>
    <t>128042-LENNAR HOMES, LLC</t>
  </si>
  <si>
    <t>M2019020492-0</t>
  </si>
  <si>
    <t>3490 W 110 ST</t>
  </si>
  <si>
    <t>128257-LENNAR HOMES, LLC</t>
  </si>
  <si>
    <t>M2020003940-0</t>
  </si>
  <si>
    <t>3489 W 109 PL</t>
  </si>
  <si>
    <t>129035-LENNAR HOMES, LLC</t>
  </si>
  <si>
    <t>M2019008803-0</t>
  </si>
  <si>
    <t>3468 W 110 TER</t>
  </si>
  <si>
    <t>126467-LENNAR HOMES, LLC</t>
  </si>
  <si>
    <t>M2019012223-0</t>
  </si>
  <si>
    <t>3426 W 110 TER</t>
  </si>
  <si>
    <t>127145-LENNAR HOMES, LLC</t>
  </si>
  <si>
    <t>M2019008175-0</t>
  </si>
  <si>
    <t>3430 W 110 ST</t>
  </si>
  <si>
    <t>126283-LENNAR CORPORATION</t>
  </si>
  <si>
    <t>M2019008210-0</t>
  </si>
  <si>
    <t>3432 W 109 PL</t>
  </si>
  <si>
    <t>126288-LENNAR CORPORATION</t>
  </si>
  <si>
    <t>M2019008221-0</t>
  </si>
  <si>
    <t>3411 W 110 ST</t>
  </si>
  <si>
    <t>126471-LENNAR HOMES, LLC</t>
  </si>
  <si>
    <t>M2019008185-0</t>
  </si>
  <si>
    <t>3431 W 109 PL</t>
  </si>
  <si>
    <t>126284-LENNAR CORPORATION</t>
  </si>
  <si>
    <t>M2019008181-0</t>
  </si>
  <si>
    <t>3453 W 110 ST</t>
  </si>
  <si>
    <t>M2019008192-0</t>
  </si>
  <si>
    <t>3423 W 110 ST</t>
  </si>
  <si>
    <t>M2019008179-0</t>
  </si>
  <si>
    <t>3436 W 110 ST</t>
  </si>
  <si>
    <t>126282-LENNAR CORPORATION</t>
  </si>
  <si>
    <t>M2019008200-0</t>
  </si>
  <si>
    <t>3408 W 110 ST</t>
  </si>
  <si>
    <t>126289-LENNAR CORPORATION</t>
  </si>
  <si>
    <t>M2019008229-0</t>
  </si>
  <si>
    <t>3452 W 110 ST</t>
  </si>
  <si>
    <t>M2019008800-0</t>
  </si>
  <si>
    <t>3472 W 110 TER</t>
  </si>
  <si>
    <t>126468-LENNAR HOMES, LLC</t>
  </si>
  <si>
    <t>M2019008180-0</t>
  </si>
  <si>
    <t>3444 W 110 ST</t>
  </si>
  <si>
    <t>M2019008217-0</t>
  </si>
  <si>
    <t>3427 W 109 PL</t>
  </si>
  <si>
    <t>126231-LENNAR HOMES, LLC</t>
  </si>
  <si>
    <t>M2019008189-0</t>
  </si>
  <si>
    <t>3436 W 109 PL</t>
  </si>
  <si>
    <t>M2019008209-0</t>
  </si>
  <si>
    <t>3424 W 110 ST</t>
  </si>
  <si>
    <t>M2019008215-0</t>
  </si>
  <si>
    <t>3440 W 110 ST</t>
  </si>
  <si>
    <t>126470-LENNAR HOMES, LLC</t>
  </si>
  <si>
    <t>M2019008206-0</t>
  </si>
  <si>
    <t>3412 W 110 ST</t>
  </si>
  <si>
    <t>M2020003922-0</t>
  </si>
  <si>
    <t>3469 W 109 PL</t>
  </si>
  <si>
    <t>129033-LENNAR HOMES, LLC</t>
  </si>
  <si>
    <t>M2020003963-0</t>
  </si>
  <si>
    <t>10924 W 35 LN</t>
  </si>
  <si>
    <t>129037-LENNAR HOMES, LLC</t>
  </si>
  <si>
    <t>M2020003893-0</t>
  </si>
  <si>
    <t>3482 W 110 ST</t>
  </si>
  <si>
    <t>129040-LENNAR HOMES, LLC</t>
  </si>
  <si>
    <t>M2019008187-0</t>
  </si>
  <si>
    <t>3405 W 110 ST</t>
  </si>
  <si>
    <t>M2019005614-0</t>
  </si>
  <si>
    <t>3493 W 106 ST</t>
  </si>
  <si>
    <t>125681-LENNAR CORPORATION</t>
  </si>
  <si>
    <t>M2019021711-0</t>
  </si>
  <si>
    <t>10565 W 32 LN</t>
  </si>
  <si>
    <t>128321-LENNAR HOMES, LLC</t>
  </si>
  <si>
    <t>M2020003086-0</t>
  </si>
  <si>
    <t>11002 66 W 33 LN</t>
  </si>
  <si>
    <t>128902-LENNAR HOMES, LLC</t>
  </si>
  <si>
    <t>M2019014946-0</t>
  </si>
  <si>
    <t>10575 W 33 CT</t>
  </si>
  <si>
    <t>127383-LENNAR HOMES, LLC</t>
  </si>
  <si>
    <t>M2019020502-0</t>
  </si>
  <si>
    <t>3364 W 108 ST</t>
  </si>
  <si>
    <t>128169-RAUL MARISTANY</t>
  </si>
  <si>
    <t>M2020003083-0</t>
  </si>
  <si>
    <t>11065 W 33 WAY</t>
  </si>
  <si>
    <t>128899-RAUL MARISTANY</t>
  </si>
  <si>
    <t>M2019016733-0</t>
  </si>
  <si>
    <t>3234 W 100 TER</t>
  </si>
  <si>
    <t>127516-RAUL MARISTANY</t>
  </si>
  <si>
    <t>M2019005864-0</t>
  </si>
  <si>
    <t>3303 W 106 TER</t>
  </si>
  <si>
    <t>125821-LENNAR CORPORATION</t>
  </si>
  <si>
    <t>M2019011036-0</t>
  </si>
  <si>
    <t>10669 W 32 LN</t>
  </si>
  <si>
    <t>126682-LENNAR HOMES, LLC</t>
  </si>
  <si>
    <t>M2019011236-0</t>
  </si>
  <si>
    <t>10586 W 32 LN</t>
  </si>
  <si>
    <t>126741-LENNAR HOMES, LLC</t>
  </si>
  <si>
    <t>M2020000449-0</t>
  </si>
  <si>
    <t>10965 W 33 WAY</t>
  </si>
  <si>
    <t>128591-LENNAR HOMES, LLC</t>
  </si>
  <si>
    <t>M2019013102-0</t>
  </si>
  <si>
    <t>10617 W 32 LN</t>
  </si>
  <si>
    <t>127003-LENNAR HOMES, LLC</t>
  </si>
  <si>
    <t>M2019014944-0</t>
  </si>
  <si>
    <t>10540 W 32 LN</t>
  </si>
  <si>
    <t>127292-LENNAR HOMES, LLC</t>
  </si>
  <si>
    <t>M2019017393-0</t>
  </si>
  <si>
    <t>10137 W 32 LN</t>
  </si>
  <si>
    <t>127732-LENNAR CORPORATION</t>
  </si>
  <si>
    <t>M2019007656-0</t>
  </si>
  <si>
    <t>3447 W 106 TER</t>
  </si>
  <si>
    <t>125967-LENNAR HOMES, LLC</t>
  </si>
  <si>
    <t>M2019011237-0</t>
  </si>
  <si>
    <t>10623 W 33 CT</t>
  </si>
  <si>
    <t>126690-LENNAR HOMES, LLC</t>
  </si>
  <si>
    <t>M2019005607-0</t>
  </si>
  <si>
    <t>3452 W 106 ST</t>
  </si>
  <si>
    <t>125678-LENNAR CORPORATION</t>
  </si>
  <si>
    <t>M2019005617-0</t>
  </si>
  <si>
    <t>3406 W 106 TER</t>
  </si>
  <si>
    <t>125679-LENNAR CORPORATION</t>
  </si>
  <si>
    <t>M2019009127-0</t>
  </si>
  <si>
    <t>10584 W 33 CT</t>
  </si>
  <si>
    <t>126342-LENNAR HOMES, LLC</t>
  </si>
  <si>
    <t>M2019019655-0</t>
  </si>
  <si>
    <t>10808 88 W 33 PATH</t>
  </si>
  <si>
    <t>128072-RAUL MARISTANY</t>
  </si>
  <si>
    <t>M2019003888-0</t>
  </si>
  <si>
    <t>3443 W 105 PL</t>
  </si>
  <si>
    <t>125516-LENNAR CORPORATION</t>
  </si>
  <si>
    <t>M2019006644-0</t>
  </si>
  <si>
    <t>10243 W 32 LN</t>
  </si>
  <si>
    <t>125838-LENNAR HOMES, LLC</t>
  </si>
  <si>
    <t>M2019017396-0</t>
  </si>
  <si>
    <t>3246 W 100 TER</t>
  </si>
  <si>
    <t>127619-RAUL MARISTANY</t>
  </si>
  <si>
    <t>M2019020501-0</t>
  </si>
  <si>
    <t>10908 W 33 WAY</t>
  </si>
  <si>
    <t>128091-RAUL MARISTANY</t>
  </si>
  <si>
    <t>M2019008235-0</t>
  </si>
  <si>
    <t>3306 W 100 TER</t>
  </si>
  <si>
    <t>126286-LENNAR CORPORATION</t>
  </si>
  <si>
    <t>M2019007657-0</t>
  </si>
  <si>
    <t>3378 W 100 TER</t>
  </si>
  <si>
    <t>125937-LENNAR CORPORATION</t>
  </si>
  <si>
    <t>M2019008234-0</t>
  </si>
  <si>
    <t>3342 W 100 TER</t>
  </si>
  <si>
    <t>M2019005613-0</t>
  </si>
  <si>
    <t>3445 W 106 ST</t>
  </si>
  <si>
    <t>125680-LENNAR CORPORATION</t>
  </si>
  <si>
    <t>M2019005610-0</t>
  </si>
  <si>
    <t>3454 W 106 TER</t>
  </si>
  <si>
    <t>125677-LENNAR CORPORATION</t>
  </si>
  <si>
    <t>M2019008238-0</t>
  </si>
  <si>
    <t>3204 W 106 TER</t>
  </si>
  <si>
    <t>M2019005045-0</t>
  </si>
  <si>
    <t>3495 W 106 TER</t>
  </si>
  <si>
    <t>125607-LENNAR CORPORATION</t>
  </si>
  <si>
    <t>M2020001485-0</t>
  </si>
  <si>
    <t>11000 W 33 WAY</t>
  </si>
  <si>
    <t>128644-LENNAR HOMES, LLC</t>
  </si>
  <si>
    <t>M2020003101-0</t>
  </si>
  <si>
    <t>10523 W 33 CT</t>
  </si>
  <si>
    <t>128835-LENNAR HOMES, LLC</t>
  </si>
  <si>
    <t>M2019017390-0</t>
  </si>
  <si>
    <t>10037 W 32 LN</t>
  </si>
  <si>
    <t>127731-LENNAR CORPORATION</t>
  </si>
  <si>
    <t>M2019007652-0</t>
  </si>
  <si>
    <t>3333 W 105 PL</t>
  </si>
  <si>
    <t>125969-LENNAR CORPORATION</t>
  </si>
  <si>
    <t>M2019009130-0</t>
  </si>
  <si>
    <t>10629 W 33 LN</t>
  </si>
  <si>
    <t>126355-LENNAR HOMES, LLC</t>
  </si>
  <si>
    <t>M2019008231-0</t>
  </si>
  <si>
    <t>3440 W 109 PL</t>
  </si>
  <si>
    <t>126503-LENNAR HOMES, LLC</t>
  </si>
  <si>
    <t>M2019019661-0</t>
  </si>
  <si>
    <t>11044 W 35 LN</t>
  </si>
  <si>
    <t>128041-LENNAR HOMES, LLC</t>
  </si>
  <si>
    <t>M2019020484-0</t>
  </si>
  <si>
    <t>3483 W 110 ST</t>
  </si>
  <si>
    <t>128177-LENNAR HOMES, LLC</t>
  </si>
  <si>
    <t>M2020003924-0</t>
  </si>
  <si>
    <t>3473 W 109 PL</t>
  </si>
  <si>
    <t>129034-LENNAR HOMES, LLC</t>
  </si>
  <si>
    <t>M2020003898-0</t>
  </si>
  <si>
    <t>3474 W 110 ST</t>
  </si>
  <si>
    <t>129041-LENNAR HOMES, LLC</t>
  </si>
  <si>
    <t>M2020003965-0</t>
  </si>
  <si>
    <t>10864 W 35 LN</t>
  </si>
  <si>
    <t>129038-LENNAR HOMES, LLC</t>
  </si>
  <si>
    <t>M2020003960-0</t>
  </si>
  <si>
    <t>10934 W 35 LN</t>
  </si>
  <si>
    <t>M2020003899-0</t>
  </si>
  <si>
    <t>3470 W 110 ST</t>
  </si>
  <si>
    <t>M2019012226-0</t>
  </si>
  <si>
    <t>3485 W 110 TER</t>
  </si>
  <si>
    <t>126925-LENNAR HOMES, LLC</t>
  </si>
  <si>
    <t>M2020003975-0</t>
  </si>
  <si>
    <t>10844 W 35 LN</t>
  </si>
  <si>
    <t>M2019020496-0</t>
  </si>
  <si>
    <t>11004 W 35 LN</t>
  </si>
  <si>
    <t>M2020003957-0</t>
  </si>
  <si>
    <t>3467 W 110 ST</t>
  </si>
  <si>
    <t>M2020003967-0</t>
  </si>
  <si>
    <t>10914 W 35 LN</t>
  </si>
  <si>
    <t>M2020003970-0</t>
  </si>
  <si>
    <t>3471 W 110 ST</t>
  </si>
  <si>
    <t>129036-LENNAR HOMES, LLC</t>
  </si>
  <si>
    <t>M2020003937-0</t>
  </si>
  <si>
    <t>3485 W 109 PL</t>
  </si>
  <si>
    <t>M2019008811-0</t>
  </si>
  <si>
    <t>3469 W 110 TER</t>
  </si>
  <si>
    <t>126472-LENNAR HOMES, LLC</t>
  </si>
  <si>
    <t>M2019019666-0</t>
  </si>
  <si>
    <t>11024 W 35 LN</t>
  </si>
  <si>
    <t>128043-LENNAR HOMES, LLC</t>
  </si>
  <si>
    <t>M2019019657-0</t>
  </si>
  <si>
    <t>3505 W 110 TER</t>
  </si>
  <si>
    <t>128044-LENNAR HOMES, LLC</t>
  </si>
  <si>
    <t>M2020003925-0</t>
  </si>
  <si>
    <t>3466 W 110 ST</t>
  </si>
  <si>
    <t>M2019020493-0</t>
  </si>
  <si>
    <t>3487 W 110 ST</t>
  </si>
  <si>
    <t>128247-LENNAR HOMES, LLC</t>
  </si>
  <si>
    <t>M2020003895-0</t>
  </si>
  <si>
    <t>3478 W 110 ST</t>
  </si>
  <si>
    <t>M2020003941-0</t>
  </si>
  <si>
    <t>3463 W 110 ST</t>
  </si>
  <si>
    <t>M2019008795-0</t>
  </si>
  <si>
    <t>3420 W 110 TER</t>
  </si>
  <si>
    <t>126459-LENNAR CORPORATION</t>
  </si>
  <si>
    <t>M2019019663-0</t>
  </si>
  <si>
    <t>3513 W 110 TER</t>
  </si>
  <si>
    <t>127968-RAUL MARISTANY</t>
  </si>
  <si>
    <t>M2019019654-0</t>
  </si>
  <si>
    <t>10833 05 W 33 WAY</t>
  </si>
  <si>
    <t>128073-RAUL MARISTANY</t>
  </si>
  <si>
    <t>M2019020485-0</t>
  </si>
  <si>
    <t>10944 W 35 LN</t>
  </si>
  <si>
    <t>M2019020495-0</t>
  </si>
  <si>
    <t>10964 W 35 LN</t>
  </si>
  <si>
    <t>128265-LENNAR HOMES, LLC</t>
  </si>
  <si>
    <t>M2019012242-0</t>
  </si>
  <si>
    <t>3488 W 110 TER</t>
  </si>
  <si>
    <t>126931-LENNAR HOMES, LLC</t>
  </si>
  <si>
    <t>M2019019669-0</t>
  </si>
  <si>
    <t>11064 W 35 LN</t>
  </si>
  <si>
    <t>128040-LENNAR HOMES, LLC</t>
  </si>
  <si>
    <t>M2020004196-0</t>
  </si>
  <si>
    <t>3477 W 109 PL</t>
  </si>
  <si>
    <t>129165-LENNAR HOMES, LLC</t>
  </si>
  <si>
    <t>M2020003955-0</t>
  </si>
  <si>
    <t>3479 W 110 ST</t>
  </si>
  <si>
    <t>M2019012215-0</t>
  </si>
  <si>
    <t>3438 W 110 TER</t>
  </si>
  <si>
    <t>M2019008213-0</t>
  </si>
  <si>
    <t>3406 W 110 ST</t>
  </si>
  <si>
    <t>M2020003953-0</t>
  </si>
  <si>
    <t>3475 W 110 ST</t>
  </si>
  <si>
    <t>M2019008228-0</t>
  </si>
  <si>
    <t>3449 W 110 ST</t>
  </si>
  <si>
    <t>126229-LENNAR HOMES, LLC</t>
  </si>
  <si>
    <t>M2019008786-0</t>
  </si>
  <si>
    <t>3455 W 110 ST</t>
  </si>
  <si>
    <t>M2019008232-0</t>
  </si>
  <si>
    <t>3418 W 110 ST</t>
  </si>
  <si>
    <t>126230-LENNAR HOMES, LLC</t>
  </si>
  <si>
    <t>M2019008201-0</t>
  </si>
  <si>
    <t>3417 W 110 ST</t>
  </si>
  <si>
    <t>M2019008203-0</t>
  </si>
  <si>
    <t>3445 W 110 ST</t>
  </si>
  <si>
    <t>M2019019658-0</t>
  </si>
  <si>
    <t>11054 W 35 LN</t>
  </si>
  <si>
    <t>128136-LENNAR HOMES, LLC</t>
  </si>
  <si>
    <t>M2019012238-0</t>
  </si>
  <si>
    <t>3476 W 110 TER</t>
  </si>
  <si>
    <t>126928-LENNAR HOMES, LLC</t>
  </si>
  <si>
    <t>M2019012235-0</t>
  </si>
  <si>
    <t>3489 W 110 TER</t>
  </si>
  <si>
    <t>126926-LENNAR HOMES, LLC</t>
  </si>
  <si>
    <t>M2019008184-0</t>
  </si>
  <si>
    <t>3435 W 109 PL</t>
  </si>
  <si>
    <t>M2019008807-0</t>
  </si>
  <si>
    <t>3473 W 110 TER</t>
  </si>
  <si>
    <t>126870-LENNAR HOMES, LLC</t>
  </si>
  <si>
    <t>M2019007654-0</t>
  </si>
  <si>
    <t>3308 W 106 TER</t>
  </si>
  <si>
    <t>125920-LENNAR HOMES, LLC</t>
  </si>
  <si>
    <t>M2019008193-0</t>
  </si>
  <si>
    <t>3439 W 109 PL</t>
  </si>
  <si>
    <t>126285-LENNAR CORPORATION</t>
  </si>
  <si>
    <t>M2020003956-0</t>
  </si>
  <si>
    <t>10904 W 35 LN</t>
  </si>
  <si>
    <t>M2020004198-0</t>
  </si>
  <si>
    <t>3481 W 109 PL</t>
  </si>
  <si>
    <t>M2019008794-0</t>
  </si>
  <si>
    <t>3444 W 110 TER</t>
  </si>
  <si>
    <t>126466-LENNAR HOMES, LLC</t>
  </si>
  <si>
    <t>M2019008788-0</t>
  </si>
  <si>
    <t>3452 W 110 TER</t>
  </si>
  <si>
    <t>126867-LENNAR HOMES, LLC</t>
  </si>
  <si>
    <t>M2019019672-0</t>
  </si>
  <si>
    <t>11034 W 35 LN</t>
  </si>
  <si>
    <t>128138-LENNAR HOMES, LLC</t>
  </si>
  <si>
    <t>M2019020498-0</t>
  </si>
  <si>
    <t>3491 W 110 ST</t>
  </si>
  <si>
    <t>M2019020488-0</t>
  </si>
  <si>
    <t>10954 W 35 LN</t>
  </si>
  <si>
    <t>M2020004192-0</t>
  </si>
  <si>
    <t>3461 W 109 PL</t>
  </si>
  <si>
    <t>M2019020495-N</t>
  </si>
  <si>
    <t>M2019006205-0</t>
  </si>
  <si>
    <t>11260 W 35 WAY (BLDG #2)</t>
  </si>
  <si>
    <t>127374-FC HIALEAH DEVELOPMENT LLC</t>
  </si>
  <si>
    <t>M2019006203-0</t>
  </si>
  <si>
    <t>11120 W 35 WAY (BLDG #1)</t>
  </si>
  <si>
    <t>M2019006208-0</t>
  </si>
  <si>
    <t>3549 W 111 PL (BLDG #7)</t>
  </si>
  <si>
    <t>M2019006202-0</t>
  </si>
  <si>
    <t>3533 W 113 TER (BLDG #4)</t>
  </si>
  <si>
    <t>M2019006199-0</t>
  </si>
  <si>
    <t>11240 W 35 CT (BLDG #5)</t>
  </si>
  <si>
    <t>M2019006530-0</t>
  </si>
  <si>
    <t>11110 W 35 CT (BLDG #6)</t>
  </si>
  <si>
    <t>M2020003091-0</t>
  </si>
  <si>
    <t>10502 W 32 LN</t>
  </si>
  <si>
    <t>128834-LENNAR HOMES, LLC</t>
  </si>
  <si>
    <t>M2019006200-0</t>
  </si>
  <si>
    <t>3577 W 113 TER (BLDG #3)</t>
  </si>
  <si>
    <t>M2019013110-0</t>
  </si>
  <si>
    <t>3508 W 107 ST</t>
  </si>
  <si>
    <t>127053-RAUL MARISTANY</t>
  </si>
  <si>
    <t>M2019005277-0</t>
  </si>
  <si>
    <t xml:space="preserve">3870 W 108 ST </t>
  </si>
  <si>
    <t>126692-FLAGLER GLOBAL LOGISTICS LLC</t>
  </si>
  <si>
    <t>M2019019862-0</t>
  </si>
  <si>
    <t>4210 W 108 ST</t>
  </si>
  <si>
    <t>129107-FLAGLER GLOBAL LOGISTICS LLC</t>
  </si>
  <si>
    <t>M2019020556-0</t>
  </si>
  <si>
    <t>4040 W 108 ST</t>
  </si>
  <si>
    <t>129108-FLAGLER GLOBAL LOGISTICS LLC</t>
  </si>
  <si>
    <t>M2019009886-0</t>
  </si>
  <si>
    <t>3880 WEST 104 ST</t>
  </si>
  <si>
    <t>127011-SECTION 31 HOLDINGS LLC</t>
  </si>
  <si>
    <t>M2019009884-0</t>
  </si>
  <si>
    <t>3980 W 104 ST BLDG #7</t>
  </si>
  <si>
    <t>127012-SECTION 31 HOLDINGS LLC</t>
  </si>
  <si>
    <t>M2019012453-0</t>
  </si>
  <si>
    <t>3990 W 108 ST</t>
  </si>
  <si>
    <t>128189-VICTORY UNLIMITED CONSTRUCTION LLC</t>
  </si>
  <si>
    <t>M2020001319-0</t>
  </si>
  <si>
    <t>8875 W 40 ST</t>
  </si>
  <si>
    <t>M2020003005-0</t>
  </si>
  <si>
    <t>14450 NW 102 AVE</t>
  </si>
  <si>
    <t>128853-GONZALEZ AND SONS EQUIPMENT</t>
  </si>
  <si>
    <t>M2020002010-0</t>
  </si>
  <si>
    <t>4220 W 91 PLACE - BLDG. E</t>
  </si>
  <si>
    <t>129294-RELP BEACON LOGISTICS, LLC</t>
  </si>
  <si>
    <t>M2019012631-0</t>
  </si>
  <si>
    <t>3289 W 106 TER</t>
  </si>
  <si>
    <t>126790-RAUL MARISTANY</t>
  </si>
  <si>
    <t>M2019012230-0</t>
  </si>
  <si>
    <t>3481 W 110 TER</t>
  </si>
  <si>
    <t>126923-LENNAR HOMES, LLC</t>
  </si>
  <si>
    <t>M2019014665-0</t>
  </si>
  <si>
    <t>14001 NW 112 AVE</t>
  </si>
  <si>
    <t>127478-BOB SCHECTER SCHECTER</t>
  </si>
  <si>
    <t>M2020002509-0</t>
  </si>
  <si>
    <t>10702 NW 147 ST</t>
  </si>
  <si>
    <t>129478-FOUNDRY GALLOP MIAMI I LLC</t>
  </si>
  <si>
    <t>M2019014667-0</t>
  </si>
  <si>
    <t>M2019013548-0</t>
  </si>
  <si>
    <t>127515-BOB SCHECTER SCHECTER</t>
  </si>
  <si>
    <t>M2020002506-0</t>
  </si>
  <si>
    <t>14501 NW 109 AVE</t>
  </si>
  <si>
    <t>C2019094383-0</t>
  </si>
  <si>
    <t>321 NE 208 TER</t>
  </si>
  <si>
    <t>126131-LENNAR CORPORATION</t>
  </si>
  <si>
    <t>C2019080743-0</t>
  </si>
  <si>
    <t>354 NE 208 TER</t>
  </si>
  <si>
    <t>125906-LENNAR CORPORATION</t>
  </si>
  <si>
    <t>C2019205726-0</t>
  </si>
  <si>
    <t>522 NE 207 ST</t>
  </si>
  <si>
    <t>128403-RAUL MARISTANY</t>
  </si>
  <si>
    <t>C2019227290-0</t>
  </si>
  <si>
    <t>384 NE 212 TER</t>
  </si>
  <si>
    <t>128253-LENNAR HOMES, LLC</t>
  </si>
  <si>
    <t>C2019198883-0</t>
  </si>
  <si>
    <t>700 NE 207 ST</t>
  </si>
  <si>
    <t>127730-LENNAR CORPORATION</t>
  </si>
  <si>
    <t>C2019198887-0</t>
  </si>
  <si>
    <t>620 NE 207 ST</t>
  </si>
  <si>
    <t>127729-LENNAR CORPORATION</t>
  </si>
  <si>
    <t>C2019198822-0</t>
  </si>
  <si>
    <t>221 NE 210 ST</t>
  </si>
  <si>
    <t>127734-LENNAR CORPORATION</t>
  </si>
  <si>
    <t>C2019115715-0</t>
  </si>
  <si>
    <t>21380 NE 2 CT</t>
  </si>
  <si>
    <t>126678-RAUL MARISTANY</t>
  </si>
  <si>
    <t>C2020027934-0</t>
  </si>
  <si>
    <t>402 NE 211 TER</t>
  </si>
  <si>
    <t>128948-LENNAR HOMES, LLC</t>
  </si>
  <si>
    <t>C2020027938-0</t>
  </si>
  <si>
    <t>393 NE 211 TER</t>
  </si>
  <si>
    <t>128947-LENNAR HOMES, LLC</t>
  </si>
  <si>
    <t>C2019226103-0</t>
  </si>
  <si>
    <t>792 NE 206 TER</t>
  </si>
  <si>
    <t>128623-LENNAR HOMES, LLC</t>
  </si>
  <si>
    <t>C2019226104-0</t>
  </si>
  <si>
    <t>20620 NE 7 PL</t>
  </si>
  <si>
    <t>C2019079552-0</t>
  </si>
  <si>
    <t>20470 NE 2 CT</t>
  </si>
  <si>
    <t>125964-LENNAR HOMES, LLC</t>
  </si>
  <si>
    <t>C2019080739-0</t>
  </si>
  <si>
    <t>374 NE 208 TER</t>
  </si>
  <si>
    <t>125904-LENNAR CORPORATION</t>
  </si>
  <si>
    <t>C2019080748-0</t>
  </si>
  <si>
    <t>334 NE 208 TER</t>
  </si>
  <si>
    <t>125903-LENNAR CORPORATION</t>
  </si>
  <si>
    <t>C2019205711-0</t>
  </si>
  <si>
    <t>20660 NE 7 PL</t>
  </si>
  <si>
    <t>127846-LENNAR HOMES, LLC</t>
  </si>
  <si>
    <t>C2019076818-0</t>
  </si>
  <si>
    <t>21104 NE 2 CT</t>
  </si>
  <si>
    <t>125897-LENNAR CORPORATION</t>
  </si>
  <si>
    <t>C2019100910-0</t>
  </si>
  <si>
    <t>294 NE 208 TER</t>
  </si>
  <si>
    <t>126473-LENNAR CORPORATION</t>
  </si>
  <si>
    <t>C2019076807-0</t>
  </si>
  <si>
    <t>21184 NE 2 CT</t>
  </si>
  <si>
    <t>125898-LENNAR CORPORATION</t>
  </si>
  <si>
    <t>C2019076816-0</t>
  </si>
  <si>
    <t>21120 NE 2 CT</t>
  </si>
  <si>
    <t>125896-LENNAR CORPORATION</t>
  </si>
  <si>
    <t>C2019076814-0</t>
  </si>
  <si>
    <t>21168 NE 2 CT</t>
  </si>
  <si>
    <t>125895-LENNAR CORPORATION</t>
  </si>
  <si>
    <t>C2019076746-0</t>
  </si>
  <si>
    <t>21128 NE 2 CT</t>
  </si>
  <si>
    <t>125893-LENNAR CORPORATION</t>
  </si>
  <si>
    <t>C2019076742-0</t>
  </si>
  <si>
    <t>21152 NE 2 CT</t>
  </si>
  <si>
    <t>125894-LENNAR CORPORATION</t>
  </si>
  <si>
    <t>C2019099310-0</t>
  </si>
  <si>
    <t>316 NE 208 TER</t>
  </si>
  <si>
    <t>127019-RAUL MARISTANY</t>
  </si>
  <si>
    <t>C2019099316-0</t>
  </si>
  <si>
    <t>301 NE 208 TER</t>
  </si>
  <si>
    <t>127151-LENNAR HOMES, LLC</t>
  </si>
  <si>
    <t>C2019100865-0</t>
  </si>
  <si>
    <t>20897 NE 2 PL</t>
  </si>
  <si>
    <t>126337-LENNAR HOMES, LLC</t>
  </si>
  <si>
    <t>C2019076750-0</t>
  </si>
  <si>
    <t>21112 NE 2 CT</t>
  </si>
  <si>
    <t>125892-LENNAR CORPORATION</t>
  </si>
  <si>
    <t>C2019076723-0</t>
  </si>
  <si>
    <t>21176 NE 2 CT</t>
  </si>
  <si>
    <t>125834-LENNAR HOMES, LLC</t>
  </si>
  <si>
    <t>C2019076785-0</t>
  </si>
  <si>
    <t>21074 NE 2 CT</t>
  </si>
  <si>
    <t>125902-LENNAR CORPORATION</t>
  </si>
  <si>
    <t>C2019076775-0</t>
  </si>
  <si>
    <t>21160 NE 2 CT</t>
  </si>
  <si>
    <t>125899-LENNAR CORPORATION</t>
  </si>
  <si>
    <t>C2019076783-0</t>
  </si>
  <si>
    <t>21182 NE 2 CT</t>
  </si>
  <si>
    <t>125901-LENNAR CORPORATION</t>
  </si>
  <si>
    <t>C2019076792-0</t>
  </si>
  <si>
    <t>21144 NE 2 CT</t>
  </si>
  <si>
    <t>125900-LENNAR CORPORATION</t>
  </si>
  <si>
    <t>C2019236223-0</t>
  </si>
  <si>
    <t>363 NE 212 ST</t>
  </si>
  <si>
    <t>128380-LENNAR HOMES, LLC</t>
  </si>
  <si>
    <t>C2019100811-0</t>
  </si>
  <si>
    <t>20404 NE 2 CT</t>
  </si>
  <si>
    <t>127358-LENNAR HOMES, LLC</t>
  </si>
  <si>
    <t>C2020027883-0</t>
  </si>
  <si>
    <t>408 NE 212 ST</t>
  </si>
  <si>
    <t>128794-LENNAR HOMES, LLC</t>
  </si>
  <si>
    <t>C2019077793-0</t>
  </si>
  <si>
    <t>21090 NE 2 CT</t>
  </si>
  <si>
    <t>125836-LENNAR HOMES, LLC</t>
  </si>
  <si>
    <t>C2019077796-0</t>
  </si>
  <si>
    <t>21136 NE 2 CT</t>
  </si>
  <si>
    <t>125835-LENNAR HOMES, LLC</t>
  </si>
  <si>
    <t>C2019115771-0</t>
  </si>
  <si>
    <t>21301 NE 2 CT</t>
  </si>
  <si>
    <t>127066-LENNAR HOMES, LLC</t>
  </si>
  <si>
    <t>C2019115768-0</t>
  </si>
  <si>
    <t>21300 NE 2 CT</t>
  </si>
  <si>
    <t>127067-LENNAR HOMES, LLC</t>
  </si>
  <si>
    <t>C2019138370-0</t>
  </si>
  <si>
    <t>612 NE 207 ST</t>
  </si>
  <si>
    <t>126922-LENNAR HOMES, LLC</t>
  </si>
  <si>
    <t>ESTIMAT1000-0</t>
  </si>
  <si>
    <t>1000 NE 215 ST</t>
  </si>
  <si>
    <t>ESTIMATE REQUESTED</t>
  </si>
  <si>
    <t>C2020006690-0</t>
  </si>
  <si>
    <t>7791 NW 178 ST</t>
  </si>
  <si>
    <t>129059-PETRO SOLUTIONS</t>
  </si>
  <si>
    <t>C2019228578-0</t>
  </si>
  <si>
    <t>7696 NW 186 ST</t>
  </si>
  <si>
    <t>C2019030405-0</t>
  </si>
  <si>
    <t>18000 NW 57 AVE BLDG # 1</t>
  </si>
  <si>
    <t>FOR RECORD ONLY DO NOT DELETE</t>
  </si>
  <si>
    <t>820-04</t>
  </si>
  <si>
    <t>C2020023877-0</t>
  </si>
  <si>
    <t>5750 NW 183 ST (LA FITNESS)</t>
  </si>
  <si>
    <t>C2019030410-0</t>
  </si>
  <si>
    <t>5750 NW 183 ST- BLDG #3</t>
  </si>
  <si>
    <t>C2019030406-0</t>
  </si>
  <si>
    <t>5750 NW 183 ST BLDG #2</t>
  </si>
  <si>
    <t>C2019030396-0</t>
  </si>
  <si>
    <t>18130 NW 57 AVE BLDG # 4</t>
  </si>
  <si>
    <t>C2020000178-0</t>
  </si>
  <si>
    <t>5895 NW 167 ST</t>
  </si>
  <si>
    <t>C2019118324-0</t>
  </si>
  <si>
    <t>4855 NW 191 ST</t>
  </si>
  <si>
    <t>126458-LEGACY RENTALS LLC</t>
  </si>
  <si>
    <t>C2019138168-0</t>
  </si>
  <si>
    <t>17200 NW 52 PL</t>
  </si>
  <si>
    <t>127098-SKYLINE CONSTRUCTION</t>
  </si>
  <si>
    <t>C2018059629-0</t>
  </si>
  <si>
    <t>16825 NW 57 AVE</t>
  </si>
  <si>
    <t>128523-ML AUTOMOTIVE</t>
  </si>
  <si>
    <t>820-01PD</t>
  </si>
  <si>
    <t>C2020040084-0</t>
  </si>
  <si>
    <t>18900 NE 5 AVE</t>
  </si>
  <si>
    <t>C2019216648-0</t>
  </si>
  <si>
    <t>17800 STATE ROAD 9</t>
  </si>
  <si>
    <t>128676-ALEXANDER ANDREUS</t>
  </si>
  <si>
    <t>C2020007064-0</t>
  </si>
  <si>
    <t>128677-ALEXANDER ANDREUS</t>
  </si>
  <si>
    <t>C2019198815-0</t>
  </si>
  <si>
    <t>20977 NW 2 PL</t>
  </si>
  <si>
    <t>127733-LENNAR CORPORATION</t>
  </si>
  <si>
    <t>C2019216656-0</t>
  </si>
  <si>
    <t>128675-ALEXANDER ANDREUS</t>
  </si>
  <si>
    <t>M2018018258-0</t>
  </si>
  <si>
    <t>15800 NW 77 CT (BLDG #2)</t>
  </si>
  <si>
    <t>128077-LUCIDA APRATMENTS LTD</t>
  </si>
  <si>
    <t>M2018018269-0</t>
  </si>
  <si>
    <t>15810 NW 77 CT (BLDG #8)</t>
  </si>
  <si>
    <t>M2018018271-0</t>
  </si>
  <si>
    <t>15820 NW 77 CT (BLDG #7)</t>
  </si>
  <si>
    <t>M2018010711-0</t>
  </si>
  <si>
    <t>15830 NW 77 CT (BLDG #6)</t>
  </si>
  <si>
    <t>M2018018266-0</t>
  </si>
  <si>
    <t>15840 NW 77 CT (BLDG #5)</t>
  </si>
  <si>
    <t>M2018018263-0</t>
  </si>
  <si>
    <t>15850 NW 77 CT (BLDG #4)</t>
  </si>
  <si>
    <t>M2018018261-0</t>
  </si>
  <si>
    <t>15860 NW 77 CT (BLDG #3)</t>
  </si>
  <si>
    <t>M2019016251-0</t>
  </si>
  <si>
    <t>15870 NW 77 CT (BLDG #1)</t>
  </si>
  <si>
    <t>M2019017504-0</t>
  </si>
  <si>
    <t>8930 NW 161 TER</t>
  </si>
  <si>
    <t>127748-LENNAR CORPORATION</t>
  </si>
  <si>
    <t>M2019017537-0</t>
  </si>
  <si>
    <t>8842 NW 161 TER</t>
  </si>
  <si>
    <t>127760-LENNAR CORPORATION</t>
  </si>
  <si>
    <t>M2019017397-0</t>
  </si>
  <si>
    <t>8770 NW 158 ST</t>
  </si>
  <si>
    <t>127758-LENNAR CORPORATION</t>
  </si>
  <si>
    <t>M2019017402-0</t>
  </si>
  <si>
    <t>15801 NW 87 CT</t>
  </si>
  <si>
    <t>127755-LENNAR CORPORATION</t>
  </si>
  <si>
    <t>M2020004017-0</t>
  </si>
  <si>
    <t>15836 NW 87 CT</t>
  </si>
  <si>
    <t>128939-LENNAR HOMES, LLC</t>
  </si>
  <si>
    <t>M2019007221-0</t>
  </si>
  <si>
    <t>8895 NW 160 TER</t>
  </si>
  <si>
    <t>126194-LENNAR CORPORATION</t>
  </si>
  <si>
    <t>M2019007254-0</t>
  </si>
  <si>
    <t>8844 NW 160 TER</t>
  </si>
  <si>
    <t>126188-LENNAR CORPORATION</t>
  </si>
  <si>
    <t>M2019009497-0</t>
  </si>
  <si>
    <t>8874 NW 160 TER</t>
  </si>
  <si>
    <t>126515-LENNAR CORPORATION</t>
  </si>
  <si>
    <t>M2019009481-0</t>
  </si>
  <si>
    <t>16025 NW 89 CT</t>
  </si>
  <si>
    <t>126521-LENNAR CORPORATION</t>
  </si>
  <si>
    <t>M2019009492-0</t>
  </si>
  <si>
    <t>8880 NW 160 TER</t>
  </si>
  <si>
    <t>126522-LENNAR CORPORATION</t>
  </si>
  <si>
    <t>M2020003658-0</t>
  </si>
  <si>
    <t>15923 NW 87 CT</t>
  </si>
  <si>
    <t>128935-RAUL MARISTANY</t>
  </si>
  <si>
    <t>M2019020889-0</t>
  </si>
  <si>
    <t>8836 NW 161 ST</t>
  </si>
  <si>
    <t>128291-LENNAR HOMES, LLC</t>
  </si>
  <si>
    <t>M2019020885-0</t>
  </si>
  <si>
    <t>8868 NW 161 ST</t>
  </si>
  <si>
    <t>128150-RAUL MARISTANY</t>
  </si>
  <si>
    <t>M2019007213-0</t>
  </si>
  <si>
    <t>8883 NW 160 TER</t>
  </si>
  <si>
    <t>126398-LENNAR CORPORATION</t>
  </si>
  <si>
    <t>M2019007232-0</t>
  </si>
  <si>
    <t>8742 NW 161 TER</t>
  </si>
  <si>
    <t>125926-LENNAR HOMES, LLC</t>
  </si>
  <si>
    <t>M2019007233-0</t>
  </si>
  <si>
    <t>8865 NW 160 TER</t>
  </si>
  <si>
    <t>126396-LENNAR CORPORATION</t>
  </si>
  <si>
    <t>M2019007204-0</t>
  </si>
  <si>
    <t>8911 NW 160 TER</t>
  </si>
  <si>
    <t>126192-LENNAR CORPORATION</t>
  </si>
  <si>
    <t>M2019016761-0</t>
  </si>
  <si>
    <t>16036 NW 89 CT</t>
  </si>
  <si>
    <t>127693-RAUL MARISTANY</t>
  </si>
  <si>
    <t>M2019016763-0</t>
  </si>
  <si>
    <t>16031 NW 89 CT</t>
  </si>
  <si>
    <t>127687-RAUL MARISTANY</t>
  </si>
  <si>
    <t>M2019016759-0</t>
  </si>
  <si>
    <t>16051 NW 89 CT</t>
  </si>
  <si>
    <t>127689-RAUL MARISTANY</t>
  </si>
  <si>
    <t>M2019016767-0</t>
  </si>
  <si>
    <t>16052 NW 89 CT</t>
  </si>
  <si>
    <t>127691-RAUL MARISTANY</t>
  </si>
  <si>
    <t>M2019020895-0</t>
  </si>
  <si>
    <t>8755 NW 158 ST</t>
  </si>
  <si>
    <t>128292-LENNAR HOMES, LLC</t>
  </si>
  <si>
    <t>M2019017492-0</t>
  </si>
  <si>
    <t>8900 NW 161 TER</t>
  </si>
  <si>
    <t>127750-LENNAR CORPORATION</t>
  </si>
  <si>
    <t>M2019017388-0</t>
  </si>
  <si>
    <t>15745 NW 87 CT</t>
  </si>
  <si>
    <t>127753-LENNAR CORPORATION</t>
  </si>
  <si>
    <t>M2019007241-0</t>
  </si>
  <si>
    <t>8891 NW 160 TER</t>
  </si>
  <si>
    <t>126399-LENNAR CORPORATION</t>
  </si>
  <si>
    <t>M2019007253-0</t>
  </si>
  <si>
    <t>8920 NW 160 TER</t>
  </si>
  <si>
    <t>126193-LENNAR CORPORATION</t>
  </si>
  <si>
    <t>M2019007231-0</t>
  </si>
  <si>
    <t>8750 NW 161 TER</t>
  </si>
  <si>
    <t>125925-LENNAR HOMES, LLC</t>
  </si>
  <si>
    <t>M2019007216-0</t>
  </si>
  <si>
    <t>8810 NW 161 TER</t>
  </si>
  <si>
    <t>125993-LENNAR HOMES, LLC</t>
  </si>
  <si>
    <t>M2019007214-0</t>
  </si>
  <si>
    <t>8910 NW 160 TER</t>
  </si>
  <si>
    <t>125921-LENNAR HOMES, LLC</t>
  </si>
  <si>
    <t>M2019009496-0</t>
  </si>
  <si>
    <t>8945 NW 160 TER</t>
  </si>
  <si>
    <t>126514-LENNAR CORPORATION</t>
  </si>
  <si>
    <t>M2019009493-0</t>
  </si>
  <si>
    <t>16014 NW 89 CT</t>
  </si>
  <si>
    <t>126519-LENNAR CORPORATION</t>
  </si>
  <si>
    <t>M2019009486-0</t>
  </si>
  <si>
    <t>8932 NW 160 TER</t>
  </si>
  <si>
    <t>M2019009495-0</t>
  </si>
  <si>
    <t>8940 NW 160 TER</t>
  </si>
  <si>
    <t>126516-LENNAR CORPORATION</t>
  </si>
  <si>
    <t>M2019009484-0</t>
  </si>
  <si>
    <t>16024 NW 89 CT</t>
  </si>
  <si>
    <t>126520-LENNAR CORPORATION</t>
  </si>
  <si>
    <t>M2019009488-0</t>
  </si>
  <si>
    <t>8900 NW 160 TER</t>
  </si>
  <si>
    <t>M2019007208-0</t>
  </si>
  <si>
    <t>8892 NW 160 TER</t>
  </si>
  <si>
    <t>126401-LENNAR CORPORATION</t>
  </si>
  <si>
    <t>M2019007236-0</t>
  </si>
  <si>
    <t>8832 NW 160 TER</t>
  </si>
  <si>
    <t>126184-LENNAR CORPORATION</t>
  </si>
  <si>
    <t>M2019007234-0</t>
  </si>
  <si>
    <t>8903 NW 160 TER</t>
  </si>
  <si>
    <t>126191-LENNAR CORPORATION</t>
  </si>
  <si>
    <t>M2020004395-0</t>
  </si>
  <si>
    <t>16015 NW 87 CT</t>
  </si>
  <si>
    <t>129129-RAUL MARISTANY</t>
  </si>
  <si>
    <t>M2019016756-0</t>
  </si>
  <si>
    <t>16043 NW 89 CT</t>
  </si>
  <si>
    <t>127688-RAUL MARISTANY</t>
  </si>
  <si>
    <t>M2019016765-0</t>
  </si>
  <si>
    <t>16044 NW 89 CT</t>
  </si>
  <si>
    <t>127692-RAUL MARISTANY</t>
  </si>
  <si>
    <t>M2019007222-0</t>
  </si>
  <si>
    <t>8921 NW 160 TER</t>
  </si>
  <si>
    <t>126625-LENNAR HOMES, LLC</t>
  </si>
  <si>
    <t>M2019017527-0</t>
  </si>
  <si>
    <t>8924 NW 161 TER</t>
  </si>
  <si>
    <t>127751-LENNAR CORPORATION</t>
  </si>
  <si>
    <t>M2019017487-0</t>
  </si>
  <si>
    <t>8880 NW 161 TER</t>
  </si>
  <si>
    <t>127761-LENNAR CORPORATION</t>
  </si>
  <si>
    <t>M2019017391-0</t>
  </si>
  <si>
    <t>8936 NW 161 TER</t>
  </si>
  <si>
    <t>127763-LENNAR CORPORATION</t>
  </si>
  <si>
    <t>M2019017399-0</t>
  </si>
  <si>
    <t>15733 NW 87 CT</t>
  </si>
  <si>
    <t>127757-LENNAR CORPORATION</t>
  </si>
  <si>
    <t>M2019005444-0</t>
  </si>
  <si>
    <t>15839 NW 91 CT</t>
  </si>
  <si>
    <t>125564-LENNAR CORPORATION</t>
  </si>
  <si>
    <t>M2019007737-0</t>
  </si>
  <si>
    <t>15846 NW 91 CT</t>
  </si>
  <si>
    <t>125935-LENNAR CORPORATION</t>
  </si>
  <si>
    <t>M2020003999-0</t>
  </si>
  <si>
    <t>15841 NW 87 CT</t>
  </si>
  <si>
    <t>128940-LENNAR HOMES, LLC</t>
  </si>
  <si>
    <t>M2019020886-0</t>
  </si>
  <si>
    <t>8854 NW 161 ST</t>
  </si>
  <si>
    <t>128293-LENNAR HOMES, LLC</t>
  </si>
  <si>
    <t>M2019020893-0</t>
  </si>
  <si>
    <t>8762 NW 158 ST</t>
  </si>
  <si>
    <t>128290-LENNAR HOMES, LLC</t>
  </si>
  <si>
    <t>M2019007256-0</t>
  </si>
  <si>
    <t>16063 NW 88 CT</t>
  </si>
  <si>
    <t>125928-LENNAR HOMES, LLC</t>
  </si>
  <si>
    <t>M2019020887-0</t>
  </si>
  <si>
    <t>15757 NW 87 CT</t>
  </si>
  <si>
    <t>128205-LENNAR CORPORATION</t>
  </si>
  <si>
    <t>M2019020890-0</t>
  </si>
  <si>
    <t>8754 NW 158 ST</t>
  </si>
  <si>
    <t>128288-LENNAR HOMES, LLC</t>
  </si>
  <si>
    <t>M2019020891-0</t>
  </si>
  <si>
    <t>8742 NW 158 ST</t>
  </si>
  <si>
    <t>128294-LENNAR HOMES, LLC</t>
  </si>
  <si>
    <t>M2019007219-0</t>
  </si>
  <si>
    <t>8871 NW 160 TER</t>
  </si>
  <si>
    <t>126397-LENNAR CORPORATION</t>
  </si>
  <si>
    <t>M2020000178-0</t>
  </si>
  <si>
    <t>8790 NW 158 ST</t>
  </si>
  <si>
    <t>128353-LENNAR HOMES, LLC</t>
  </si>
  <si>
    <t>M2019008346-0</t>
  </si>
  <si>
    <t>15823 NW 91 CT</t>
  </si>
  <si>
    <t>126356-LENNAR HOMES, LLC</t>
  </si>
  <si>
    <t>M2019007930-0</t>
  </si>
  <si>
    <t>8833 NW 160 TER</t>
  </si>
  <si>
    <t>126276-LENNAR HOMES, LLC</t>
  </si>
  <si>
    <t>M2019017400-0</t>
  </si>
  <si>
    <t>8940 NW 161 TER</t>
  </si>
  <si>
    <t>127749-LENNAR CORPORATION</t>
  </si>
  <si>
    <t>M2019017395-0</t>
  </si>
  <si>
    <t>15721 NW 87 CT</t>
  </si>
  <si>
    <t>127759-LENNAR CORPORATION</t>
  </si>
  <si>
    <t>M2019017536-0</t>
  </si>
  <si>
    <t>8874 NW 161 TER</t>
  </si>
  <si>
    <t>127754-LENNAR CORPORATION</t>
  </si>
  <si>
    <t>M2020005230-0</t>
  </si>
  <si>
    <t>15815 NW 87 CT</t>
  </si>
  <si>
    <t>129085-LENNAR HOMES, LLC</t>
  </si>
  <si>
    <t>M2020005231-0</t>
  </si>
  <si>
    <t>15810 NW 87 CT</t>
  </si>
  <si>
    <t>129084-LENNAR HOMES, LLC</t>
  </si>
  <si>
    <t>M2020003881-0</t>
  </si>
  <si>
    <t>15911 NW 87 CT</t>
  </si>
  <si>
    <t>128944-LENNAR HOMES, LLC</t>
  </si>
  <si>
    <t>M2019016758-0</t>
  </si>
  <si>
    <t>16060 NW 89 CT</t>
  </si>
  <si>
    <t>127690-RAUL MARISTANY</t>
  </si>
  <si>
    <t>M2019007240-0</t>
  </si>
  <si>
    <t>8851 NW 160 TER</t>
  </si>
  <si>
    <t>126275-LENNAR HOMES, LLC</t>
  </si>
  <si>
    <t>M2019007243-0</t>
  </si>
  <si>
    <t>8933 NW 160 TER</t>
  </si>
  <si>
    <t>126189-LENNAR CORPORATION</t>
  </si>
  <si>
    <t>M2019007229-0</t>
  </si>
  <si>
    <t>8822 NW 161 TER</t>
  </si>
  <si>
    <t>125922-LENNAR HOMES, LLC</t>
  </si>
  <si>
    <t>M2019007226-0</t>
  </si>
  <si>
    <t>16041 NW 88 CT</t>
  </si>
  <si>
    <t>126274-LENNAR HOMES, LLC</t>
  </si>
  <si>
    <t>M2019007225-0</t>
  </si>
  <si>
    <t>8850 NW 160 TER</t>
  </si>
  <si>
    <t>126186-LENNAR CORPORATION</t>
  </si>
  <si>
    <t>M2019007207-0</t>
  </si>
  <si>
    <t>8862 NW 160 TER</t>
  </si>
  <si>
    <t>126400-LENNAR CORPORATION</t>
  </si>
  <si>
    <t>M2019007258-0</t>
  </si>
  <si>
    <t>16025 NW 88 CT</t>
  </si>
  <si>
    <t>126185-LENNAR CORPORATION</t>
  </si>
  <si>
    <t>M2019007238-0</t>
  </si>
  <si>
    <t>16055 NW 88 CT</t>
  </si>
  <si>
    <t>125927-LENNAR HOMES, LLC</t>
  </si>
  <si>
    <t>M2020003969-0</t>
  </si>
  <si>
    <t>15855 NW 87 CT</t>
  </si>
  <si>
    <t>128937-LENNAR HOMES, LLC</t>
  </si>
  <si>
    <t>M2020003995-0</t>
  </si>
  <si>
    <t>15835 NW 87 CT</t>
  </si>
  <si>
    <t>128941-LENNAR HOMES, LLC</t>
  </si>
  <si>
    <t>M2020003983-0</t>
  </si>
  <si>
    <t>15935 NW 87 CT</t>
  </si>
  <si>
    <t>128942-LENNAR HOMES, LLC</t>
  </si>
  <si>
    <t>M2020003990-0</t>
  </si>
  <si>
    <t>15822 NW 87 CT</t>
  </si>
  <si>
    <t>128943-LENNAR HOMES, LLC</t>
  </si>
  <si>
    <t>M2020000165-0</t>
  </si>
  <si>
    <t>8767 NW 158 ST</t>
  </si>
  <si>
    <t>128354-LENNAR HOMES, LLC</t>
  </si>
  <si>
    <t>M2020003870-0</t>
  </si>
  <si>
    <t>15947 NW 87 CT</t>
  </si>
  <si>
    <t>128950-LENNAR HOMES, LLC</t>
  </si>
  <si>
    <t>M2020004396-0</t>
  </si>
  <si>
    <t>16001 NW 87 CT</t>
  </si>
  <si>
    <t>128953-LENNAR HOMES, LLC</t>
  </si>
  <si>
    <t>M2020003660-0</t>
  </si>
  <si>
    <t>16002 NW 87 CT</t>
  </si>
  <si>
    <t>129074-LENNAR HOMES, LLC</t>
  </si>
  <si>
    <t>M2019017394-0</t>
  </si>
  <si>
    <t>15769 NW 87 CT</t>
  </si>
  <si>
    <t>127762-LENNAR CORPORATION</t>
  </si>
  <si>
    <t>M2020003875-0</t>
  </si>
  <si>
    <t>15823 NW 87 CT</t>
  </si>
  <si>
    <t>128915-RAUL MARISTANY</t>
  </si>
  <si>
    <t>M2020003871-0</t>
  </si>
  <si>
    <t>15901 NW 87 CT</t>
  </si>
  <si>
    <t>128946-LENNAR HOMES, LLC</t>
  </si>
  <si>
    <t>M2020003978-0</t>
  </si>
  <si>
    <t>16008 NW 87 CT</t>
  </si>
  <si>
    <t>128945-LENNAR HOMES, LLC</t>
  </si>
  <si>
    <t>M2020003997-0</t>
  </si>
  <si>
    <t>16007 NW 87 CT</t>
  </si>
  <si>
    <t>128938-LENNAR HOMES, LLC</t>
  </si>
  <si>
    <t>M2019009498-0</t>
  </si>
  <si>
    <t>8952 NW 160 TER</t>
  </si>
  <si>
    <t>126517-LENNAR CORPORATION</t>
  </si>
  <si>
    <t>M2019009499-0</t>
  </si>
  <si>
    <t>16018 NW 89 CT</t>
  </si>
  <si>
    <t>126518-LENNAR CORPORATION</t>
  </si>
  <si>
    <t>M2019007255-0</t>
  </si>
  <si>
    <t>16033 NW 88 CT</t>
  </si>
  <si>
    <t>126187-LENNAR CORPORATION</t>
  </si>
  <si>
    <t>M2019007224-0</t>
  </si>
  <si>
    <t>8898 NW 160 TER</t>
  </si>
  <si>
    <t>126190-LENNAR CORPORATION</t>
  </si>
  <si>
    <t>M2019017531-0</t>
  </si>
  <si>
    <t>15771 NW 87 CT</t>
  </si>
  <si>
    <t>127756-LENNAR CORPORATION</t>
  </si>
  <si>
    <t>M2019017503-0</t>
  </si>
  <si>
    <t>8912 NW 161 TER</t>
  </si>
  <si>
    <t>127752-LENNAR CORPORATION</t>
  </si>
  <si>
    <t>M2019018026-0</t>
  </si>
  <si>
    <t>14817 OAK LN</t>
  </si>
  <si>
    <t>127881-AMY L MORIN</t>
  </si>
  <si>
    <t>M2019012792-0</t>
  </si>
  <si>
    <t>14068 NW 82 AVE 7-</t>
  </si>
  <si>
    <t>M2019016768-0</t>
  </si>
  <si>
    <t>16030 NW 89 CT</t>
  </si>
  <si>
    <t>127694-RAUL MARISTANY</t>
  </si>
  <si>
    <t>M2020000343-0</t>
  </si>
  <si>
    <t>8824 NW 161 TER</t>
  </si>
  <si>
    <t>128420-RAUL MARISTANY</t>
  </si>
  <si>
    <t>M2019014838-0</t>
  </si>
  <si>
    <t>3351 NW 211 ST</t>
  </si>
  <si>
    <t>127186-LEGACY RENTALS LLC</t>
  </si>
  <si>
    <t>M2019014833-0</t>
  </si>
  <si>
    <t>3361 NW 211 ST</t>
  </si>
  <si>
    <t>127193-LEGACY RENTALS LLC</t>
  </si>
  <si>
    <t>M2019006110-0</t>
  </si>
  <si>
    <t>3551 NW 212 ST</t>
  </si>
  <si>
    <t>125850-QM INVESTMENTS LLC</t>
  </si>
  <si>
    <t>M2019018258-0</t>
  </si>
  <si>
    <t>20000 NW 27 AVE</t>
  </si>
  <si>
    <t>128153-MIAMI DIOLPHINS TRAINING FACILITY CAPITAL PROJECTS</t>
  </si>
  <si>
    <t>M2019011286-0</t>
  </si>
  <si>
    <t>1676 NW 215TH ST BLDG #2</t>
  </si>
  <si>
    <t>M2019011287-0</t>
  </si>
  <si>
    <t>1656 NW 215 ST BLDG 3</t>
  </si>
  <si>
    <t>SMPLAPT183-0</t>
  </si>
  <si>
    <t>18330 NW 12 AVE</t>
  </si>
  <si>
    <t>M2019019262-0</t>
  </si>
  <si>
    <t>19371 NW 27 AVE</t>
  </si>
  <si>
    <t>129731-MIAMI GARDENS OWNER LLC</t>
  </si>
  <si>
    <t>M2020002245-0</t>
  </si>
  <si>
    <t>129889-MIAMI GARDENS OWNER LLC</t>
  </si>
  <si>
    <t>M2019005673-0</t>
  </si>
  <si>
    <t>129057-MIAMI GARDENS OWNER LLC</t>
  </si>
  <si>
    <t>M2019006125-0</t>
  </si>
  <si>
    <t>19401 NW 27 AVE</t>
  </si>
  <si>
    <t>125878-LOCAL PLAYA PLAZA LLC</t>
  </si>
  <si>
    <t>M2018014558-0</t>
  </si>
  <si>
    <t>18889 NW 35 AVE</t>
  </si>
  <si>
    <t>M2019015772-0</t>
  </si>
  <si>
    <t>3400 NW 191 ST (BLDG #6)</t>
  </si>
  <si>
    <t>127944-AFFORDABLE RESIDENTIAL</t>
  </si>
  <si>
    <t>M2019015771-0</t>
  </si>
  <si>
    <t>3400 NW 191 ST (BLDG #7)</t>
  </si>
  <si>
    <t>127942-AFFORDABLE RESIDENTIAL</t>
  </si>
  <si>
    <t>M2019015712-0</t>
  </si>
  <si>
    <t>3400 NW 191 ST (BLDG #1)</t>
  </si>
  <si>
    <t>127939-AFFORDABLE RESIDENTIAL</t>
  </si>
  <si>
    <t>M2019015742-0</t>
  </si>
  <si>
    <t>3400 NW 191 ST (BLDG #4)</t>
  </si>
  <si>
    <t>128061-AFFORDABLE RESIDENTIAL 3400 LLLP</t>
  </si>
  <si>
    <t>M2019015714-0</t>
  </si>
  <si>
    <t>3400 NW 191 ST (BLDG #2)</t>
  </si>
  <si>
    <t>127941-AFFORDABLE RESIDENTIAL</t>
  </si>
  <si>
    <t>M2019015717-0</t>
  </si>
  <si>
    <t>3400 NW 191 ST (BLDG #3)</t>
  </si>
  <si>
    <t>127940-AFFORDABLE RESIDENTIAL</t>
  </si>
  <si>
    <t>M2019015913-0</t>
  </si>
  <si>
    <t>3400 NW 191 ST (BLDG #5)</t>
  </si>
  <si>
    <t>127943-AFFORDABLE RESIDENTIAL</t>
  </si>
  <si>
    <t>M2019006700-0</t>
  </si>
  <si>
    <t>19756 NW 27 AVE</t>
  </si>
  <si>
    <t>M2019013932-0</t>
  </si>
  <si>
    <t>4230 NW 178 TER</t>
  </si>
  <si>
    <t>M2019018002-0</t>
  </si>
  <si>
    <t>16735 NW 44 AVE</t>
  </si>
  <si>
    <t>127629-LAUDY FLORENTINO</t>
  </si>
  <si>
    <t>M2019011947-0</t>
  </si>
  <si>
    <t>3951 NW 182 LN</t>
  </si>
  <si>
    <t>M2019011548-0</t>
  </si>
  <si>
    <t>4276 NW 171 ST</t>
  </si>
  <si>
    <t>127433-C &amp; L DW. INC</t>
  </si>
  <si>
    <t>B2014007453-0</t>
  </si>
  <si>
    <t>3753 NW 167 ST</t>
  </si>
  <si>
    <t>RELEASED U/PROC M2014010634</t>
  </si>
  <si>
    <t>M2019014491-0</t>
  </si>
  <si>
    <t>2824 NW 180 ST</t>
  </si>
  <si>
    <t>127212-D R HORTON, INC.</t>
  </si>
  <si>
    <t>M2019008802-0</t>
  </si>
  <si>
    <t>2800 NW 189 ST</t>
  </si>
  <si>
    <t>126109-D R HORTON, INC.</t>
  </si>
  <si>
    <t>M2019008933-0</t>
  </si>
  <si>
    <t>2801 NW 180 ST</t>
  </si>
  <si>
    <t>126484-D R HORTON, INC.</t>
  </si>
  <si>
    <t>M2019008932-0</t>
  </si>
  <si>
    <t>2828 NW 180 ST</t>
  </si>
  <si>
    <t>126771-D.R. HORTON</t>
  </si>
  <si>
    <t>M2019008935-0</t>
  </si>
  <si>
    <t>2800 NW 181 ST</t>
  </si>
  <si>
    <t>126486-D R HORTON, INC.</t>
  </si>
  <si>
    <t>M2019008804-0</t>
  </si>
  <si>
    <t>2801 NW 181 ST</t>
  </si>
  <si>
    <t>M2019015564-0</t>
  </si>
  <si>
    <t>18236 NW 29 CT</t>
  </si>
  <si>
    <t>127405-D R HORTON, INC.</t>
  </si>
  <si>
    <t>M2019008930-0</t>
  </si>
  <si>
    <t>18207 NW 29 CT</t>
  </si>
  <si>
    <t>126485-D R HORTON, INC.</t>
  </si>
  <si>
    <t>M2019014487-0</t>
  </si>
  <si>
    <t>18100 NW 29 CT</t>
  </si>
  <si>
    <t>127211-D R HORTON, INC.</t>
  </si>
  <si>
    <t>M2019015562-0</t>
  </si>
  <si>
    <t>18128 NW 29 CT</t>
  </si>
  <si>
    <t>127453-D R HORTON, INC.</t>
  </si>
  <si>
    <t>M2019008694-0</t>
  </si>
  <si>
    <t>16700 NW 27 AVE</t>
  </si>
  <si>
    <t>M2017002294-0</t>
  </si>
  <si>
    <t>18226 NW 27 AVE (BURLINGTON)</t>
  </si>
  <si>
    <t>M2019005299-0</t>
  </si>
  <si>
    <t>17942 NW 27 AVE</t>
  </si>
  <si>
    <t>128358-GARDEN AND STORAGE LLC</t>
  </si>
  <si>
    <t>M2019005234-0</t>
  </si>
  <si>
    <t>17231 NW 10 CT</t>
  </si>
  <si>
    <t>125573-LUCILENE CATALDO</t>
  </si>
  <si>
    <t>M2019010074-0</t>
  </si>
  <si>
    <t>1000 PARK CENTRE BLVD</t>
  </si>
  <si>
    <t>127159-CAMBRIDGE HEALTH EDUCATION I</t>
  </si>
  <si>
    <t>M2016010729-0</t>
  </si>
  <si>
    <t>7401 W 4 AVE</t>
  </si>
  <si>
    <t>M2019016969-0</t>
  </si>
  <si>
    <t>13750 NW 6 CT</t>
  </si>
  <si>
    <t>M2019005174-0</t>
  </si>
  <si>
    <t>13705 NW 7 AVE</t>
  </si>
  <si>
    <t>M2019015821-0</t>
  </si>
  <si>
    <t>13337 NW 7 AVE</t>
  </si>
  <si>
    <t>M2019012304-0</t>
  </si>
  <si>
    <t>12001 NW 7 AVE</t>
  </si>
  <si>
    <t>128369-GOLDEN BREW LLC</t>
  </si>
  <si>
    <t>M2020002213-0</t>
  </si>
  <si>
    <t>13XX NW 119 ST</t>
  </si>
  <si>
    <t>131395-VALENCE INVESTMENT</t>
  </si>
  <si>
    <t>M2019007228-0</t>
  </si>
  <si>
    <t>515 NE 136 ST</t>
  </si>
  <si>
    <t>M2015010290-0</t>
  </si>
  <si>
    <t>400 NE 141 ST</t>
  </si>
  <si>
    <t>M2019001661-0</t>
  </si>
  <si>
    <t>14100 W DIXIE HWY</t>
  </si>
  <si>
    <t>128663-UNIVERS RESTAURANT LLC</t>
  </si>
  <si>
    <t>M2016012434-0</t>
  </si>
  <si>
    <t>2301 &amp; 2321 LAGUNA CIRCLE</t>
  </si>
  <si>
    <t>M2016012434-1</t>
  </si>
  <si>
    <t>126828-SM MULTIFAMILY</t>
  </si>
  <si>
    <t>BD200900192-0</t>
  </si>
  <si>
    <t>15180 BISCAYNE BLVD</t>
  </si>
  <si>
    <t>127909-ROGER PIPER ARCHITECT INC</t>
  </si>
  <si>
    <t>M2019013453-0</t>
  </si>
  <si>
    <t>13190 BISCAYNE BAY TER</t>
  </si>
  <si>
    <t>126949-REYNOLD STEWART</t>
  </si>
  <si>
    <t>M2019020805-0</t>
  </si>
  <si>
    <t>12685 HICKORY RD</t>
  </si>
  <si>
    <t>128134-MICHAEL SHER</t>
  </si>
  <si>
    <t>M2019016238-0</t>
  </si>
  <si>
    <t>13145 CORONADO DR</t>
  </si>
  <si>
    <t>127456-RP EXPEDITOR LLC</t>
  </si>
  <si>
    <t>M2019017414-0</t>
  </si>
  <si>
    <t>13045 CORONADO LN</t>
  </si>
  <si>
    <t xml:space="preserve">127613-FLORO A RAMOS </t>
  </si>
  <si>
    <t>M2019011268-0</t>
  </si>
  <si>
    <t>2120 HIBISCUS CIR</t>
  </si>
  <si>
    <t>126585-ABY RODRIGUEZ</t>
  </si>
  <si>
    <t>M2020001846-0</t>
  </si>
  <si>
    <t>1853 NE 124 ST</t>
  </si>
  <si>
    <t>128536-STARFISH HOMES LLC</t>
  </si>
  <si>
    <t>M2020003350-0</t>
  </si>
  <si>
    <t>2035 NE 121 RD</t>
  </si>
  <si>
    <t>128866-SEAN DUNN</t>
  </si>
  <si>
    <t>M2019008102-0</t>
  </si>
  <si>
    <t>2213 KEYSTONE BLVD</t>
  </si>
  <si>
    <t>126212-CRISTINA L SANCHEZ</t>
  </si>
  <si>
    <t>M2019013806-0</t>
  </si>
  <si>
    <t>1902 NE 119 RD</t>
  </si>
  <si>
    <t>126995-LOGIC BUILDERS INC</t>
  </si>
  <si>
    <t>M2019008412-0</t>
  </si>
  <si>
    <t>12955 BISCAYNE BLVD - 202</t>
  </si>
  <si>
    <t>129436-DEBORAH Y COVA</t>
  </si>
  <si>
    <t>M2020004033-0</t>
  </si>
  <si>
    <t>1160 NE 131 ST</t>
  </si>
  <si>
    <t>129011-RENE SANCHEZ</t>
  </si>
  <si>
    <t>M2019003968-0</t>
  </si>
  <si>
    <t>1617 NE 123 ST BAYS 1611-1613</t>
  </si>
  <si>
    <t>128894-WANIT WONGANAN</t>
  </si>
  <si>
    <t>M2018010536-0</t>
  </si>
  <si>
    <t>1510 NE 131 ST</t>
  </si>
  <si>
    <t>M2019015920-0</t>
  </si>
  <si>
    <t>13130 BISCAYNE BLVD</t>
  </si>
  <si>
    <t>129154-GRUPO TFJ PROPERTIES LLC</t>
  </si>
  <si>
    <t>M2019013435-0</t>
  </si>
  <si>
    <t>921 NE 127 ST</t>
  </si>
  <si>
    <t>126907-WILLIAM FONSECA</t>
  </si>
  <si>
    <t>M2020002718-0</t>
  </si>
  <si>
    <t>901 NE 127 ST</t>
  </si>
  <si>
    <t>128679-WILLIAM A FANSECA</t>
  </si>
  <si>
    <t>M2019004391-0</t>
  </si>
  <si>
    <t>840 NE 130 ST</t>
  </si>
  <si>
    <t>M2019014519-0</t>
  </si>
  <si>
    <t>12300 NE 6 CT</t>
  </si>
  <si>
    <t>128781-VENER S RAFAEL RAFAEL</t>
  </si>
  <si>
    <t>M2019007724-0</t>
  </si>
  <si>
    <t>12996 W DIXIE HWY</t>
  </si>
  <si>
    <t>M2019014037-0</t>
  </si>
  <si>
    <t>12535 W DIXIE HWY</t>
  </si>
  <si>
    <t>127278-NAHARI</t>
  </si>
  <si>
    <t>M2020002611-0</t>
  </si>
  <si>
    <t>650 NE 125 ST</t>
  </si>
  <si>
    <t>M2019002864-0</t>
  </si>
  <si>
    <t>17200 NE 3 CT</t>
  </si>
  <si>
    <t>126452-AVROHOM KAGAN</t>
  </si>
  <si>
    <t>M2019007439-0</t>
  </si>
  <si>
    <t>1160 NE 176 ST</t>
  </si>
  <si>
    <t>126050-JOSHUA U GREEN</t>
  </si>
  <si>
    <t>M2019008797-0</t>
  </si>
  <si>
    <t>17501 BISCAYNE BLVD</t>
  </si>
  <si>
    <t>126551-SANDRA DOMAN</t>
  </si>
  <si>
    <t>M2019008675-0</t>
  </si>
  <si>
    <t>3180 NE 165 ST</t>
  </si>
  <si>
    <t>126660-GABRIEL BENHAYON</t>
  </si>
  <si>
    <t>M2020003716-0</t>
  </si>
  <si>
    <t>3300 NE 170 ST</t>
  </si>
  <si>
    <t>M2019004651-0</t>
  </si>
  <si>
    <t>16421 NE 30 AVE</t>
  </si>
  <si>
    <t>127352-HUMBERTO RAMIREZ</t>
  </si>
  <si>
    <t>M2019021678-0</t>
  </si>
  <si>
    <t>1830 NE 153 ST</t>
  </si>
  <si>
    <t>M2020001720-0</t>
  </si>
  <si>
    <t>2020 NE 153 ST</t>
  </si>
  <si>
    <t>M2019015010-0</t>
  </si>
  <si>
    <t>1351 NE 158 ST</t>
  </si>
  <si>
    <t>127818-ECOTAINER CONCEPT INC</t>
  </si>
  <si>
    <t>M2019010377-0</t>
  </si>
  <si>
    <t>1484 NE 152 ST</t>
  </si>
  <si>
    <t>126727-IVAN RABINOVICH MANAGEMENT LLC</t>
  </si>
  <si>
    <t>M2019006893-0</t>
  </si>
  <si>
    <t>1345 NE 151 ST</t>
  </si>
  <si>
    <t>126616-FERNANDO ARGIRO</t>
  </si>
  <si>
    <t>M2019010379-0</t>
  </si>
  <si>
    <t>15200 NE 14 CT</t>
  </si>
  <si>
    <t>126891-IVAN RABINOVICH MANAGEMENT LLC</t>
  </si>
  <si>
    <t>M2019006781-0</t>
  </si>
  <si>
    <t>1099 NE 164 ST</t>
  </si>
  <si>
    <t>126504-LUCAS ROTH</t>
  </si>
  <si>
    <t>M2019012826-0</t>
  </si>
  <si>
    <t>850 N MIAMI BEACH BLVD</t>
  </si>
  <si>
    <t>130063-MURPHY OIL USA INC</t>
  </si>
  <si>
    <t>M2019019118-0</t>
  </si>
  <si>
    <t>850 N MIAMI BEACH BLVD-RET B</t>
  </si>
  <si>
    <t>M2019019120-0</t>
  </si>
  <si>
    <t>880 N MIA BCH BLVD-B OUTPARCEL</t>
  </si>
  <si>
    <t>M2020002493-0</t>
  </si>
  <si>
    <t>930 N MIAMI BEACH BLVD-PUBLIX</t>
  </si>
  <si>
    <t>M2019019122-0</t>
  </si>
  <si>
    <t>900 N MIA BEACH BLVD-RET A</t>
  </si>
  <si>
    <t>M2019003795-0</t>
  </si>
  <si>
    <t>13750 BISCAYNE BLVD</t>
  </si>
  <si>
    <t>126722-ALDAY LLC</t>
  </si>
  <si>
    <t>SMPLHANGER-0</t>
  </si>
  <si>
    <t>M2019017801-0</t>
  </si>
  <si>
    <t>951 SUPERIOR ST</t>
  </si>
  <si>
    <t>127706-DCJ INVESTMENTS LLC</t>
  </si>
  <si>
    <t>M2019019331-0</t>
  </si>
  <si>
    <t>127828-DCJ INVESTMENTS LLC</t>
  </si>
  <si>
    <t>M2019011187-0</t>
  </si>
  <si>
    <t>275 SABUR LN</t>
  </si>
  <si>
    <t>M2019020573-0</t>
  </si>
  <si>
    <t>1883 NW 142 LN - BLDG. # 19</t>
  </si>
  <si>
    <t>129323-SAILBOAT MIAMI LLC</t>
  </si>
  <si>
    <t>M2019020565-0</t>
  </si>
  <si>
    <t>1739 NW 143 TER</t>
  </si>
  <si>
    <t>129322-SAILBOAT MIAMI LLC</t>
  </si>
  <si>
    <t>M2019020574-0</t>
  </si>
  <si>
    <t>1887 NW 142 LN - BLDG. # 19</t>
  </si>
  <si>
    <t>129324-SAILBOAT MIAMI LLC</t>
  </si>
  <si>
    <t>M2019020576-0</t>
  </si>
  <si>
    <t>1891 NW 142 LN - BLDG. # 19</t>
  </si>
  <si>
    <t>129325-SAILBOAT MIAMI LLC</t>
  </si>
  <si>
    <t>M2019020567-0</t>
  </si>
  <si>
    <t>1747 NW 143 TER</t>
  </si>
  <si>
    <t>129329-SAILBOAT MIAMI LLC</t>
  </si>
  <si>
    <t>M2019020566-0</t>
  </si>
  <si>
    <t>1743 NW 143 TER</t>
  </si>
  <si>
    <t>129328-SAILBOAT MIAMI LLC</t>
  </si>
  <si>
    <t>M2019020568-0</t>
  </si>
  <si>
    <t>1751 NW 143 TER</t>
  </si>
  <si>
    <t>129330-SAILBOAT MIAMI LLC</t>
  </si>
  <si>
    <t>M2019020569-0</t>
  </si>
  <si>
    <t>1755 NW 143 TER</t>
  </si>
  <si>
    <t>129327-SAILBOAT MIAMI LLC</t>
  </si>
  <si>
    <t>M2019020577-0</t>
  </si>
  <si>
    <t>1895 NW 142 LN - BLDG. # 19</t>
  </si>
  <si>
    <t>129326-SAILBOAT MIAMI LLC</t>
  </si>
  <si>
    <t>M2019007250-0</t>
  </si>
  <si>
    <t>2290 SERVICE RD</t>
  </si>
  <si>
    <t>126183-LEE CHARLES PICKER</t>
  </si>
  <si>
    <t>M2019016910-0</t>
  </si>
  <si>
    <t>14911 DUVAL STREET</t>
  </si>
  <si>
    <t>127723-PALMETTO HOMES INC LLC</t>
  </si>
  <si>
    <t>M2017001061-0</t>
  </si>
  <si>
    <t>2216 ALI BABA AVE</t>
  </si>
  <si>
    <t>M2019004010-0</t>
  </si>
  <si>
    <t>12890 ASWAN RD</t>
  </si>
  <si>
    <t>125800-NICOLAS PANTANO</t>
  </si>
  <si>
    <t>M2019013085-0</t>
  </si>
  <si>
    <t>3050 NW 129 ST</t>
  </si>
  <si>
    <t>M2019009564-0</t>
  </si>
  <si>
    <t>3860 NW 135 ST</t>
  </si>
  <si>
    <t>127481-URBIETA OIL INC.</t>
  </si>
  <si>
    <t>M2019011150-0</t>
  </si>
  <si>
    <t>151 BAL CROSS DR</t>
  </si>
  <si>
    <t>126546-IGHAL GOLDFARB</t>
  </si>
  <si>
    <t>M2019011240-0</t>
  </si>
  <si>
    <t>100 BISCAY DR</t>
  </si>
  <si>
    <t>126608-MARVIN BIGELMAN</t>
  </si>
  <si>
    <t>M2019010369-0</t>
  </si>
  <si>
    <t>196 BAL BAY DR</t>
  </si>
  <si>
    <t>126505-FLAMINGO WAY ENTERPRISES LLC</t>
  </si>
  <si>
    <t>M2019004793-0</t>
  </si>
  <si>
    <t>291 BAL BAY DR</t>
  </si>
  <si>
    <t>126197-BEACH HAUS BAL HARBOUR LLC</t>
  </si>
  <si>
    <t>M2019008027-0</t>
  </si>
  <si>
    <t>1270 98 ST</t>
  </si>
  <si>
    <t>125997-MARVIN BIGELMAN</t>
  </si>
  <si>
    <t>M2019009592-0</t>
  </si>
  <si>
    <t>1280 101 ST</t>
  </si>
  <si>
    <t>126255-CHASE BERGER</t>
  </si>
  <si>
    <t>M2019019680-0</t>
  </si>
  <si>
    <t>1361 96 ST</t>
  </si>
  <si>
    <t>M2019016664-0</t>
  </si>
  <si>
    <t>1000 KANE CONCOURSE</t>
  </si>
  <si>
    <t>128204-CBS REALTY HOLDING LLC</t>
  </si>
  <si>
    <t>M2019020894-0</t>
  </si>
  <si>
    <t>9257 CARLYLE AVE</t>
  </si>
  <si>
    <t>M2019019318-0</t>
  </si>
  <si>
    <t>9011 COLLINS AVE</t>
  </si>
  <si>
    <t>128761-FORT HOSPITALITY GROUP LLC</t>
  </si>
  <si>
    <t>M2019018540-0</t>
  </si>
  <si>
    <t>234 GOLDEN BEACH DR</t>
  </si>
  <si>
    <t>128397-RAMON VALDES DENIS</t>
  </si>
  <si>
    <t>SMPLMIXUSE12-0</t>
  </si>
  <si>
    <t>**NEED GROSS AREA**</t>
  </si>
  <si>
    <t>M2016003059-0</t>
  </si>
  <si>
    <t>19999 W COUNTRY CLUB DR</t>
  </si>
  <si>
    <t>126068-TB ISLE RESORT, LP</t>
  </si>
  <si>
    <t>M2018017399-0</t>
  </si>
  <si>
    <t>2820 NE 214 ST</t>
  </si>
  <si>
    <t xml:space="preserve">126970-SHALEV DEVELOPMENT GROUP LLC </t>
  </si>
  <si>
    <t>M2018017399-1</t>
  </si>
  <si>
    <t>**FOR REFUND REFERENCE ONLY**</t>
  </si>
  <si>
    <t>M2020001001-0</t>
  </si>
  <si>
    <t>20800 BISCAYNE BLVD</t>
  </si>
  <si>
    <t>128641-NADIA A MALOVE</t>
  </si>
  <si>
    <t>M2016003425-0</t>
  </si>
  <si>
    <t>126067-TB ISLE RESORT, LP</t>
  </si>
  <si>
    <t>M2020002577-0</t>
  </si>
  <si>
    <t>2875 NE 191 ST</t>
  </si>
  <si>
    <t>310-00PD</t>
  </si>
  <si>
    <t>M2020000727-0</t>
  </si>
  <si>
    <t>18650 BISCAYNE BLVD</t>
  </si>
  <si>
    <t>128964-BRETT HOLLOWAY</t>
  </si>
  <si>
    <t>630-00PD</t>
  </si>
  <si>
    <t>M2018017658-0</t>
  </si>
  <si>
    <t>19505 BISCAYNE BLVD</t>
  </si>
  <si>
    <t>125721-SERITAGE KMT FINANCE LLC</t>
  </si>
  <si>
    <t>M2019005745-0</t>
  </si>
  <si>
    <t>2952 AVENTURA BLVD</t>
  </si>
  <si>
    <t>M2020003279-0</t>
  </si>
  <si>
    <t>5500 ISLAND ESTATES DR</t>
  </si>
  <si>
    <t>C2019229061-0</t>
  </si>
  <si>
    <t>2601 NE 211 TER</t>
  </si>
  <si>
    <t>SMPLCREDIT26-0</t>
  </si>
  <si>
    <t>**FOR CREDIT REFERENCE ONLY**</t>
  </si>
  <si>
    <t>C2019152770-0</t>
  </si>
  <si>
    <t>110 NW 154 ST</t>
  </si>
  <si>
    <t>127349-AUDIE TATUM</t>
  </si>
  <si>
    <t>C2019103825-0</t>
  </si>
  <si>
    <t>15740 NW 2 AVE</t>
  </si>
  <si>
    <t>C2019088671-0</t>
  </si>
  <si>
    <t>10 NW 161 ST</t>
  </si>
  <si>
    <t>127116-GARCIA R L</t>
  </si>
  <si>
    <t>SMPLFOURPLX-0</t>
  </si>
  <si>
    <t>C2019004921-0</t>
  </si>
  <si>
    <t>90 NW 167 ST</t>
  </si>
  <si>
    <t>C2018207435-0</t>
  </si>
  <si>
    <t>15550 NW 7 AVE</t>
  </si>
  <si>
    <t>128443-PHMX LLC</t>
  </si>
  <si>
    <t>N2019214125-0</t>
  </si>
  <si>
    <t xml:space="preserve">1 OPF 15101 NW 37 AVE G A </t>
  </si>
  <si>
    <t>128659-BOMBARDIER PROJECT LEARJET INC</t>
  </si>
  <si>
    <t>N2019087406-0</t>
  </si>
  <si>
    <t>4230 NW 144 ST</t>
  </si>
  <si>
    <t>C2019189833-0</t>
  </si>
  <si>
    <t>14340 NW 15 DR</t>
  </si>
  <si>
    <t>127442-PABLO E LUGO</t>
  </si>
  <si>
    <t>C2019218364-0</t>
  </si>
  <si>
    <t>730 NW 139 ST</t>
  </si>
  <si>
    <t>C2019130611-0</t>
  </si>
  <si>
    <t>12740 NW 18 CT</t>
  </si>
  <si>
    <t>128008-SALIM CHRAIBI CHRAIBI</t>
  </si>
  <si>
    <t>C2019057232-0</t>
  </si>
  <si>
    <t>12050 NW 28 AVE</t>
  </si>
  <si>
    <t>140-00PD</t>
  </si>
  <si>
    <t>C2016072192-0</t>
  </si>
  <si>
    <t>19295 W DIXIE HWY</t>
  </si>
  <si>
    <t>C2019203452-0</t>
  </si>
  <si>
    <t>2420 NE 186 ST</t>
  </si>
  <si>
    <t>129045-ALEXANDER GREAUX</t>
  </si>
  <si>
    <t>C2019224611-0</t>
  </si>
  <si>
    <t>129615-NAVAL WEST</t>
  </si>
  <si>
    <t>932-00PD</t>
  </si>
  <si>
    <t>C2020022580-0</t>
  </si>
  <si>
    <t>2440 MIAMI GARDENS DR</t>
  </si>
  <si>
    <t>C2019198307-0</t>
  </si>
  <si>
    <t>19530 NE 26 AVE</t>
  </si>
  <si>
    <t>C2019119666-0</t>
  </si>
  <si>
    <t>19745 NE 24 CT</t>
  </si>
  <si>
    <t>126538-BENGE ENTERPRISES CORP</t>
  </si>
  <si>
    <t>C2018118066-0</t>
  </si>
  <si>
    <t>18226 OLETA DR</t>
  </si>
  <si>
    <t>128227-MICHAEL D SIMON</t>
  </si>
  <si>
    <t>C2019083146-0</t>
  </si>
  <si>
    <t>C2019013689-0</t>
  </si>
  <si>
    <t>2507 NE 183 ST</t>
  </si>
  <si>
    <t>126440-DONALD JOSEPH BARRON</t>
  </si>
  <si>
    <t>C2019226985-0</t>
  </si>
  <si>
    <t>18831 NE 25 AVE</t>
  </si>
  <si>
    <t>254-00PD</t>
  </si>
  <si>
    <t>C2019231099-0</t>
  </si>
  <si>
    <t>18050 W DIXIE HWY</t>
  </si>
  <si>
    <t>128203-WISDOM EARLY EDUCATION CENTER, LLC</t>
  </si>
  <si>
    <t>SMPLSCHLSTEM-0</t>
  </si>
  <si>
    <t>C2020043510-0</t>
  </si>
  <si>
    <t>18798 W DIXIE HWY</t>
  </si>
  <si>
    <t>129538-YUVAL AVITAL</t>
  </si>
  <si>
    <t>932-01PD</t>
  </si>
  <si>
    <t>C2020024386-0</t>
  </si>
  <si>
    <t>1550 NE MIAMI GARDENS DR</t>
  </si>
  <si>
    <t>C2020036334-0</t>
  </si>
  <si>
    <t>941 NE 172 ST</t>
  </si>
  <si>
    <t>C2019169440-0</t>
  </si>
  <si>
    <t>1025 NE 170 TER</t>
  </si>
  <si>
    <t>127546-ISAAC ORZECHOWITZ</t>
  </si>
  <si>
    <t>C2019148103-0</t>
  </si>
  <si>
    <t>270 NE 158 ST</t>
  </si>
  <si>
    <t>C2020006466-0</t>
  </si>
  <si>
    <t>15377 NE 5 AVE</t>
  </si>
  <si>
    <t>129242-SMITH ADRAS</t>
  </si>
  <si>
    <t>C2019235724-0</t>
  </si>
  <si>
    <t>630 NE 160 TER</t>
  </si>
  <si>
    <t>128243-MILDRED MARCH MARCH</t>
  </si>
  <si>
    <t>C2019085492-0</t>
  </si>
  <si>
    <t>25 NE 156 ST</t>
  </si>
  <si>
    <t>128973-C.G.Y. CORP</t>
  </si>
  <si>
    <t>C2019126870-0</t>
  </si>
  <si>
    <t>15168 NE 6 AVE</t>
  </si>
  <si>
    <t>SMPLLAUNRY25-0</t>
  </si>
  <si>
    <t>C2020010588-0</t>
  </si>
  <si>
    <t>250 NE 167 ST</t>
  </si>
  <si>
    <t>C2018097098-0</t>
  </si>
  <si>
    <t>13720 NE 2 CT</t>
  </si>
  <si>
    <t>C2019108783-0</t>
  </si>
  <si>
    <t>14885 NE 7 AVE</t>
  </si>
  <si>
    <t>127735-ALARI DGAF NM 4 LLC</t>
  </si>
  <si>
    <t>C2019108839-0</t>
  </si>
  <si>
    <t>14709 NE 7 AVE</t>
  </si>
  <si>
    <t>C2019108861-0</t>
  </si>
  <si>
    <t>14750 NE 7 AVE</t>
  </si>
  <si>
    <t>127578-ALARI DGAF NM 4 LLC</t>
  </si>
  <si>
    <t>C2019108813-0</t>
  </si>
  <si>
    <t>14708 NE 7 AVE</t>
  </si>
  <si>
    <t>C2019080103-0</t>
  </si>
  <si>
    <t>1349 NE 143 ST</t>
  </si>
  <si>
    <t>C2019112560-0</t>
  </si>
  <si>
    <t>14430 NE 14 AVE</t>
  </si>
  <si>
    <t>C2019163030-0</t>
  </si>
  <si>
    <t>1638 NE 148 ST</t>
  </si>
  <si>
    <t>130228-WICHELER JEANNOT</t>
  </si>
  <si>
    <t>C2019227183-0</t>
  </si>
  <si>
    <t>1570 NE 109 ST</t>
  </si>
  <si>
    <t>M2019011496-0</t>
  </si>
  <si>
    <t>278 190 ST</t>
  </si>
  <si>
    <t>126634-YAKOV COHEN</t>
  </si>
  <si>
    <t>M2019008267-N</t>
  </si>
  <si>
    <t>17395 N BAY RD</t>
  </si>
  <si>
    <t>126297-YULIA V PIVOVAROVA</t>
  </si>
  <si>
    <t>M2014002759-0</t>
  </si>
  <si>
    <t>323 SUNNY ISLES BLVD</t>
  </si>
  <si>
    <t>M2018019099-0</t>
  </si>
  <si>
    <t>323 SUNNY ISLES BLVD, 6TH FLOO</t>
  </si>
  <si>
    <t>M2019018173-0</t>
  </si>
  <si>
    <t>16690 COLLINS AVE (#701)</t>
  </si>
  <si>
    <t>127887-PABLO ARTEAGA III</t>
  </si>
  <si>
    <t>M2020000006-0</t>
  </si>
  <si>
    <t>16320 NW 59 AVE</t>
  </si>
  <si>
    <t>128746-GERARDO C PEREZ DO PA</t>
  </si>
  <si>
    <t>M2019015089-0</t>
  </si>
  <si>
    <t>15800 NW 57 AVE (5713-15)</t>
  </si>
  <si>
    <t>127539-JENNY ESPINOSA</t>
  </si>
  <si>
    <t>M2019005321-0</t>
  </si>
  <si>
    <t>16000 NW 59 AVE</t>
  </si>
  <si>
    <t>127805-ADAM JAAFAR</t>
  </si>
  <si>
    <t>M2019014069-0</t>
  </si>
  <si>
    <t>16000 ABERDEEN WAY</t>
  </si>
  <si>
    <t>127047-BARRINGTON A IRVING DIANELLA P IRVING</t>
  </si>
  <si>
    <t>M2019015585-0</t>
  </si>
  <si>
    <t>6602 MAIN ST (STE 6602-04)</t>
  </si>
  <si>
    <t>128735-DEN-VEST LLC</t>
  </si>
  <si>
    <t>M2019016840-0</t>
  </si>
  <si>
    <t>14540 NW 60 AVE</t>
  </si>
  <si>
    <t>M2019018257-0</t>
  </si>
  <si>
    <t>1511 NW 154 ST</t>
  </si>
  <si>
    <t>127681-MONACO CONSTRUCTION GROUP INC</t>
  </si>
  <si>
    <t>SAMPLESFR203-0</t>
  </si>
  <si>
    <t>M2019008473-0</t>
  </si>
  <si>
    <t>1922 NW 154 ST</t>
  </si>
  <si>
    <t>126049-KB MART LLC</t>
  </si>
  <si>
    <t>M2019012021-0</t>
  </si>
  <si>
    <t>15730 E BUNCHE PARK DR</t>
  </si>
  <si>
    <t>126747-ISAAC SIMHON</t>
  </si>
  <si>
    <t>M2017012845-0</t>
  </si>
  <si>
    <t>2607 NW 166 ST</t>
  </si>
  <si>
    <t xml:space="preserve">125506-ELITE CONSTRUCTION &amp; DEVELOPMENT INC </t>
  </si>
  <si>
    <t>M2019008475-0</t>
  </si>
  <si>
    <t>1930 NW 154 ST</t>
  </si>
  <si>
    <t>126048-KB MART LLC</t>
  </si>
  <si>
    <t>M2019013112-0</t>
  </si>
  <si>
    <t>15351 NW 31 AVE</t>
  </si>
  <si>
    <t>126892-JUAN FAMILY INVESTMENTS</t>
  </si>
  <si>
    <t>M2016016810-0</t>
  </si>
  <si>
    <t>16400 NW 32 AVE</t>
  </si>
  <si>
    <t>125691-ST THOMAS UNIVERSITY</t>
  </si>
  <si>
    <t>550-00</t>
  </si>
  <si>
    <t>M2019008883-0</t>
  </si>
  <si>
    <t>15300 NW 33 PL</t>
  </si>
  <si>
    <t>126804-METRO INFRASTRUCTURE CORP</t>
  </si>
  <si>
    <t>M2020003757-0</t>
  </si>
  <si>
    <t>16301 NW 37 CT</t>
  </si>
  <si>
    <t xml:space="preserve">129192-PALMETTO HOMES INC. LLC </t>
  </si>
  <si>
    <t>M2019020789-0</t>
  </si>
  <si>
    <t>16304 NW 41 AVE</t>
  </si>
  <si>
    <t>130099-DGAF HOME LLC</t>
  </si>
  <si>
    <t>M2019014547-0</t>
  </si>
  <si>
    <t>15800 NW 37 AVE</t>
  </si>
  <si>
    <t>127125-FERNANDO ARGIRO</t>
  </si>
  <si>
    <t>M2019014826-0</t>
  </si>
  <si>
    <t>15700 NW 44 CT</t>
  </si>
  <si>
    <t xml:space="preserve">127249-ORBEYUDY INVESTMENTS LLC </t>
  </si>
  <si>
    <t>M2019019678-0</t>
  </si>
  <si>
    <t>15801 NW 39 PL</t>
  </si>
  <si>
    <t>M2019013756-0</t>
  </si>
  <si>
    <t>15730 NW 38 PL</t>
  </si>
  <si>
    <t>M2019016527-0</t>
  </si>
  <si>
    <t>5110 NW 159 ST</t>
  </si>
  <si>
    <t>127891-FLORIDA POWER &amp; LIGHT COMPANY</t>
  </si>
  <si>
    <t>M2020000871-0</t>
  </si>
  <si>
    <t>15907 NW 49 AVE</t>
  </si>
  <si>
    <t>128612-JOSHUA LEVY</t>
  </si>
  <si>
    <t>M2019014554-0</t>
  </si>
  <si>
    <t>2515 NW 162 TER</t>
  </si>
  <si>
    <t>127119-MIMIS MITROPOULOS</t>
  </si>
  <si>
    <t>C2020009738-0</t>
  </si>
  <si>
    <t>13190 NW 14 ST</t>
  </si>
  <si>
    <t>C2019092446-0</t>
  </si>
  <si>
    <t>1311 NW 132 AVE</t>
  </si>
  <si>
    <t>128816-T.J. PAVEMENT CORP</t>
  </si>
  <si>
    <t>C2019118376-0</t>
  </si>
  <si>
    <t>11348 NW 14 ST (BLDG #37)</t>
  </si>
  <si>
    <t>C2020025254-0</t>
  </si>
  <si>
    <t>1850 NW 117 PL 311</t>
  </si>
  <si>
    <t>129601-IRA SCOTT WAITZ</t>
  </si>
  <si>
    <t>C2019234740-0</t>
  </si>
  <si>
    <t>1710 NW 117 PL (BLDG C2)</t>
  </si>
  <si>
    <t xml:space="preserve">129072-BRINKER INTERNATIONAL </t>
  </si>
  <si>
    <t>C2019142958-0</t>
  </si>
  <si>
    <t>1710 NW 117 PL C-1 (#101)</t>
  </si>
  <si>
    <t>127850-IRA SCOTT WALTZ</t>
  </si>
  <si>
    <t>C2019215225-0</t>
  </si>
  <si>
    <t>1350 NW 121 AVE - BLDG A</t>
  </si>
  <si>
    <t>128661-RREEF CPIF COMMERCI TURNPIKE CENTER JV LLC</t>
  </si>
  <si>
    <t>C2019215226-0</t>
  </si>
  <si>
    <t>1400 NW 121 AVE - BLDG B</t>
  </si>
  <si>
    <t>C2016187880-1</t>
  </si>
  <si>
    <t>807 NW 137 AVE</t>
  </si>
  <si>
    <t>C2019068785-0</t>
  </si>
  <si>
    <t>401 SW 125 AVE</t>
  </si>
  <si>
    <t>125747-ZAIDA MARIN</t>
  </si>
  <si>
    <t>C2019229171-0</t>
  </si>
  <si>
    <t>250 NW 129 AVE</t>
  </si>
  <si>
    <t>128711-MARIA TORRES ANTONIO TORRES</t>
  </si>
  <si>
    <t>C2019099147-0</t>
  </si>
  <si>
    <t>13150 SW 6 ST</t>
  </si>
  <si>
    <t>C2019099159-0</t>
  </si>
  <si>
    <t>630 SW 131 CT</t>
  </si>
  <si>
    <t>C2019099134-0</t>
  </si>
  <si>
    <t>13180 SW 6 ST</t>
  </si>
  <si>
    <t>C2019099175-0</t>
  </si>
  <si>
    <t>13120 SW 6 ST</t>
  </si>
  <si>
    <t>C2019026207-0</t>
  </si>
  <si>
    <t>500 SW 127 AVE</t>
  </si>
  <si>
    <t>127998-BELEN JESUIT PREPARATORY SCHOOL INC</t>
  </si>
  <si>
    <t>C2019217067-0</t>
  </si>
  <si>
    <t>128571-RIACARDO ECHEVERRIA</t>
  </si>
  <si>
    <t>SMPLSELFSTOR-0</t>
  </si>
  <si>
    <t>C2019212620-0</t>
  </si>
  <si>
    <t>420 NW 137 AVE</t>
  </si>
  <si>
    <t>130585-STOR ALL CONSTRUCTION INC</t>
  </si>
  <si>
    <t>C2019045075-0</t>
  </si>
  <si>
    <t>15520 SW 20 LN</t>
  </si>
  <si>
    <t>126657-PARK ESTATES LLC</t>
  </si>
  <si>
    <t>C2019148587-0</t>
  </si>
  <si>
    <t>15500 SW 20 LN</t>
  </si>
  <si>
    <t>127717-PARK ESTATES LLC</t>
  </si>
  <si>
    <t>C2019058881-0</t>
  </si>
  <si>
    <t>14571 SW 21 ST</t>
  </si>
  <si>
    <t>126112-PEDRO ADRIAN</t>
  </si>
  <si>
    <t>C2019140560-0</t>
  </si>
  <si>
    <t>14479 SW 18 ST</t>
  </si>
  <si>
    <t>130416-CENTURY HOMEBUILDERS GROUP LLC</t>
  </si>
  <si>
    <t>C2019155305-0</t>
  </si>
  <si>
    <t>14408 SW 19 ST</t>
  </si>
  <si>
    <t>128230-CENTURY HOMEBUILDERS GROUP LLC</t>
  </si>
  <si>
    <t>C2019140579-0</t>
  </si>
  <si>
    <t>14471 SW 18 ST</t>
  </si>
  <si>
    <t>130413-CENTURY HOMEBUILDERS GROUP LLC</t>
  </si>
  <si>
    <t>C2019208916-0</t>
  </si>
  <si>
    <t>14432 SW 19 ST</t>
  </si>
  <si>
    <t>128485-CENTURY HOMEBUILDERS GROUP LLC</t>
  </si>
  <si>
    <t>C2019140554-0</t>
  </si>
  <si>
    <t>14486 SW 17 ST</t>
  </si>
  <si>
    <t>130415-CENTURY HOMEBUILDERS GROUP LLC</t>
  </si>
  <si>
    <t>C2020029969-0</t>
  </si>
  <si>
    <t>1902 SW 145 AVE</t>
  </si>
  <si>
    <t>128790-CENTURY HOMEBUILDERS GROUP LLC</t>
  </si>
  <si>
    <t>C2019085702-0</t>
  </si>
  <si>
    <t>14560 SW 20 ST</t>
  </si>
  <si>
    <t>126809-ROBERT CURBELO</t>
  </si>
  <si>
    <t>C2019085703-0</t>
  </si>
  <si>
    <t>14520 SW 20 ST</t>
  </si>
  <si>
    <t>C2019085700-0</t>
  </si>
  <si>
    <t>14680 SW 20 ST</t>
  </si>
  <si>
    <t>C2020011997-0</t>
  </si>
  <si>
    <t>2401 SW 145 PL</t>
  </si>
  <si>
    <t>130129-CENTURY HOMEBUILDERS GROUP LLC</t>
  </si>
  <si>
    <t>C2020011951-0</t>
  </si>
  <si>
    <t>14543 SW 24 TER</t>
  </si>
  <si>
    <t>130128-CENTURY HOMEBUILDERS GROUP LLC</t>
  </si>
  <si>
    <t>C2020011960-0</t>
  </si>
  <si>
    <t>14544 SW 24 TER</t>
  </si>
  <si>
    <t>130127-CENTURY HOMEBUILDERS GROUP LLC</t>
  </si>
  <si>
    <t>C2019155328-0</t>
  </si>
  <si>
    <t>14400 SW 19 ST</t>
  </si>
  <si>
    <t>128348-CENTURY HOMEBUILDERS GROUP LLC</t>
  </si>
  <si>
    <t>C2019234201-0</t>
  </si>
  <si>
    <t>14464 SW 19 ST</t>
  </si>
  <si>
    <t>128648-CENTURY HOMEBUILDERS GROUP LLC</t>
  </si>
  <si>
    <t>C2019167120-0</t>
  </si>
  <si>
    <t>14551 SW 20 ST</t>
  </si>
  <si>
    <t>128349-CENTURY HOMEBUILDERS GROUP LLC</t>
  </si>
  <si>
    <t>C2019167121-0</t>
  </si>
  <si>
    <t>14571 SW 20 ST</t>
  </si>
  <si>
    <t>128350-CENTURY HOMEBUILDERS GROUP LLC</t>
  </si>
  <si>
    <t>C2019155393-0</t>
  </si>
  <si>
    <t>14550 SW 19 ST</t>
  </si>
  <si>
    <t>128232-CENTURY HOMEBUILDERS GROUP LLC</t>
  </si>
  <si>
    <t>C2019141347-0</t>
  </si>
  <si>
    <t>14640 SW 20 ST</t>
  </si>
  <si>
    <t>127948-CURBY CORP</t>
  </si>
  <si>
    <t>C2019219947-0</t>
  </si>
  <si>
    <t>14488 SW 19 ST</t>
  </si>
  <si>
    <t>128429-CENTURY HOMEBUILDERS GROUP LLC</t>
  </si>
  <si>
    <t>C2019214135-0</t>
  </si>
  <si>
    <t>128430-CENTURY HOMEBUILDERS GROUP LLC</t>
  </si>
  <si>
    <t>C2019234165-0</t>
  </si>
  <si>
    <t>14531 SW 20 ST</t>
  </si>
  <si>
    <t>128647-CENTURY HOMEBUILDERS GROUP LLC</t>
  </si>
  <si>
    <t>C2020031841-0</t>
  </si>
  <si>
    <t>1942 SW 145 AVE</t>
  </si>
  <si>
    <t>129274-CENTURY HOMEBUILDERS GROUP LLC</t>
  </si>
  <si>
    <t>C2019140523-0</t>
  </si>
  <si>
    <t>14478 SW 17 ST</t>
  </si>
  <si>
    <t>130414-CENTURY HOMEBUILDERS GROUP LLC</t>
  </si>
  <si>
    <t>C2019155414-0</t>
  </si>
  <si>
    <t>14448 SW 19 ST</t>
  </si>
  <si>
    <t>128307-CENTURY HOMEBUILDERS GROUP LLC</t>
  </si>
  <si>
    <t>C2019155429-0</t>
  </si>
  <si>
    <t>14590 SW 19 ST</t>
  </si>
  <si>
    <t>128359-CENTURY HOMEBUILDERS GROUP LLC</t>
  </si>
  <si>
    <t>C2019155435-0</t>
  </si>
  <si>
    <t>14570 SW 19 ST</t>
  </si>
  <si>
    <t>128360-CENTURY HOMEBUILDERS GROUP LLC</t>
  </si>
  <si>
    <t>C2019155444-0</t>
  </si>
  <si>
    <t>128361-CENTURY HOMEBUILDERS GROUP LLC</t>
  </si>
  <si>
    <t>C2019155448-0</t>
  </si>
  <si>
    <t xml:space="preserve"> 14591 SW 20 ST</t>
  </si>
  <si>
    <t>128362-CENTURY HOMEBUILDERS GROUP LLC</t>
  </si>
  <si>
    <t>C2019085724-0</t>
  </si>
  <si>
    <t>14540 SW 20 ST</t>
  </si>
  <si>
    <t>C2019085726-0</t>
  </si>
  <si>
    <t>14580 SW 20 ST</t>
  </si>
  <si>
    <t>C2019090631-0</t>
  </si>
  <si>
    <t>14600 SW 20 ST</t>
  </si>
  <si>
    <t>C2018194952-0</t>
  </si>
  <si>
    <t>14532 SW 17 ST</t>
  </si>
  <si>
    <t>125817-CENTURY HOMEBUILDERS GROUP LLC</t>
  </si>
  <si>
    <t>C2019145074-0</t>
  </si>
  <si>
    <t>14470 SW 17 ST</t>
  </si>
  <si>
    <t>130126-CENTURY HOMEBUILDERS GROUP LLC</t>
  </si>
  <si>
    <t>C2019090836-0</t>
  </si>
  <si>
    <t>14660 SW 20 ST</t>
  </si>
  <si>
    <t>C2019087753-0</t>
  </si>
  <si>
    <t>14531 SW 21 ST</t>
  </si>
  <si>
    <t>126363-ALVARO L ADRIAN</t>
  </si>
  <si>
    <t>C2019234209-0</t>
  </si>
  <si>
    <t>14440 SW 19 ST</t>
  </si>
  <si>
    <t>128649-CENTURY HOMEBUILDERS GROUP LLC</t>
  </si>
  <si>
    <t>C2019167122-0</t>
  </si>
  <si>
    <t>1982 SW 145 AVE</t>
  </si>
  <si>
    <t>128234-CENTURY HOMEBUILDERS GROUP LLC</t>
  </si>
  <si>
    <t>C2019140541-0</t>
  </si>
  <si>
    <t>14487 SW 18 ST</t>
  </si>
  <si>
    <t>130417-CENTURY HOMEBUILDERS GROUP LLC</t>
  </si>
  <si>
    <t>C2019141194-0</t>
  </si>
  <si>
    <t>2046 SW 145 AVE</t>
  </si>
  <si>
    <t>127710-CURBY CORP</t>
  </si>
  <si>
    <t>C2019141199-0</t>
  </si>
  <si>
    <t>14620 SW 20 ST</t>
  </si>
  <si>
    <t>C2019141361-0</t>
  </si>
  <si>
    <t>2030 SW 145 AVE</t>
  </si>
  <si>
    <t>C2019234176-0</t>
  </si>
  <si>
    <t>14530 SW 19 ST</t>
  </si>
  <si>
    <t>128646-CENTURY HOMEBUILDERS GROUP LLC</t>
  </si>
  <si>
    <t>C2019155278-0</t>
  </si>
  <si>
    <t>14416 SW 19 ST</t>
  </si>
  <si>
    <t>128347-CENTURY HOMEBUILDERS GROUP LLC</t>
  </si>
  <si>
    <t>C2019155285-0</t>
  </si>
  <si>
    <t>14480 SW 19 ST</t>
  </si>
  <si>
    <t>128231-CENTURY HOMEBUILDERS GROUP LLC</t>
  </si>
  <si>
    <t>C2019183955-0</t>
  </si>
  <si>
    <t>13310 SW 34 ST</t>
  </si>
  <si>
    <t>129607-MARIA C &amp; MANUEL LORIGA</t>
  </si>
  <si>
    <t>C2020032965-0</t>
  </si>
  <si>
    <t>13520 SW 36 ST</t>
  </si>
  <si>
    <t>128975-EVOLUTION INVESTMENT</t>
  </si>
  <si>
    <t>C2019235081-0</t>
  </si>
  <si>
    <t>3280 SW 137 AVE</t>
  </si>
  <si>
    <t>C2019081735-0</t>
  </si>
  <si>
    <t>3849 SW 142 AVE</t>
  </si>
  <si>
    <t xml:space="preserve">126777-JOSE OJEDA </t>
  </si>
  <si>
    <t>C2020010750-0</t>
  </si>
  <si>
    <t>3173 SW 145 CT</t>
  </si>
  <si>
    <t>129423-CENTURY HOMEBUILDERS GROUP LLC</t>
  </si>
  <si>
    <t>C2019146347-0</t>
  </si>
  <si>
    <t>14341 SW 31 ST</t>
  </si>
  <si>
    <t>128438-ARANGO BILLBOARD &amp; CONST CO LLC</t>
  </si>
  <si>
    <t>C2019139867-0</t>
  </si>
  <si>
    <t>3970 SW 144 AVE</t>
  </si>
  <si>
    <t>128748-ELAINE J RODRIGUEZ</t>
  </si>
  <si>
    <t>620-00</t>
  </si>
  <si>
    <t>C2019079083-0</t>
  </si>
  <si>
    <t>14749 SW 39 TER</t>
  </si>
  <si>
    <t>C2019079084-0</t>
  </si>
  <si>
    <t>14819 SW 39 TER</t>
  </si>
  <si>
    <t>C2019035143-0</t>
  </si>
  <si>
    <t>2897 SW 150 CT</t>
  </si>
  <si>
    <t>125771-CENTURY HOMEBUILDERS GROUP LLC</t>
  </si>
  <si>
    <t>C2019185187-0</t>
  </si>
  <si>
    <t>2891 SW 152 AVE</t>
  </si>
  <si>
    <t>127845-CENTURY HOMEBUILDERS GROUP LLC</t>
  </si>
  <si>
    <t>C2019185180-0</t>
  </si>
  <si>
    <t>2921 SW 152 AVE</t>
  </si>
  <si>
    <t>127844-CENTURY HOMEBUILDERS GROUP LLC</t>
  </si>
  <si>
    <t>C2019079082-0</t>
  </si>
  <si>
    <t>14747 SW 38 TER</t>
  </si>
  <si>
    <t>C2019085691-0</t>
  </si>
  <si>
    <t>14720 SW 39 TER</t>
  </si>
  <si>
    <t>C2019087619-0</t>
  </si>
  <si>
    <t>15079 SW 30 ST</t>
  </si>
  <si>
    <t>126864-CENTURY HOMEBUILDERS GROUP LLC</t>
  </si>
  <si>
    <t>C2019125569-0</t>
  </si>
  <si>
    <t>2938 SW 150 CT</t>
  </si>
  <si>
    <t>127300-CENTURY HOMEBUILDERS GROUP LLC</t>
  </si>
  <si>
    <t>C2019110013-0</t>
  </si>
  <si>
    <t>2922 SW 150 CT</t>
  </si>
  <si>
    <t>126743-CENTURY HOMEBUILDERS GROUP LLC</t>
  </si>
  <si>
    <t>C2019098486-0</t>
  </si>
  <si>
    <t>15048 SW 28 ST</t>
  </si>
  <si>
    <t>126865-CENTURY HOMEBUILDERS GROUP LLC</t>
  </si>
  <si>
    <t>C2019098484-0</t>
  </si>
  <si>
    <t>15030 SW 28 ST</t>
  </si>
  <si>
    <t>126866-CENTURY HOMEBUILDERS GROUP LLC</t>
  </si>
  <si>
    <t>C2019186875-0</t>
  </si>
  <si>
    <t>2937 SW 152 AVE</t>
  </si>
  <si>
    <t>127783-CENTURY HOMEBUILDERS GROUP LLC</t>
  </si>
  <si>
    <t>C2019087587-0</t>
  </si>
  <si>
    <t>15066 SW 28 ST</t>
  </si>
  <si>
    <t>126178-CENTURY HOMEBUILDERS GROUP LLC</t>
  </si>
  <si>
    <t>C2019087594-0</t>
  </si>
  <si>
    <t>15055 SW 30 ST</t>
  </si>
  <si>
    <t>126172-CENTURY HOMEBUILDERS GROUP LLC</t>
  </si>
  <si>
    <t>C2019079080-0</t>
  </si>
  <si>
    <t>14701 SW 39 TER</t>
  </si>
  <si>
    <t>C2019079081-0</t>
  </si>
  <si>
    <t>14731 SW 39 TER</t>
  </si>
  <si>
    <t>C2019085851-0</t>
  </si>
  <si>
    <t>14730 SW 39 TER</t>
  </si>
  <si>
    <t>C2019087514-0</t>
  </si>
  <si>
    <t>2836 SW 150 CT</t>
  </si>
  <si>
    <t>126176-CENTURY HOMEBUILDERS GROUP LLC</t>
  </si>
  <si>
    <t>C2019087519-0</t>
  </si>
  <si>
    <t>2864 SW 150 CT</t>
  </si>
  <si>
    <t>126175-CENTURY HOMEBUILDERS GROUP LLC</t>
  </si>
  <si>
    <t>C2019087525-0</t>
  </si>
  <si>
    <t>15117 SW 30 ST</t>
  </si>
  <si>
    <t>126174-CENTURY HOMEBUILDERS GROUP LLC</t>
  </si>
  <si>
    <t>C2019087502-0</t>
  </si>
  <si>
    <t>2906 SW 150 CT</t>
  </si>
  <si>
    <t>126177-CENTURY HOMEBUILDERS GROUP LLC</t>
  </si>
  <si>
    <t>C2019059942-0</t>
  </si>
  <si>
    <t>15031 SW 30 ST</t>
  </si>
  <si>
    <t>126742-CENTURY HOMEBUILDERS GROUP LLC</t>
  </si>
  <si>
    <t>C2019186826-0</t>
  </si>
  <si>
    <t>2905 SW 152 AVE</t>
  </si>
  <si>
    <t>127959-CENTURY HOMEBUILDERS GROUP LLC</t>
  </si>
  <si>
    <t>C2019093479-0</t>
  </si>
  <si>
    <t>2850 SW 150 CT</t>
  </si>
  <si>
    <t>126754-CENTURY HOMEBUILDERS GROUP LLC</t>
  </si>
  <si>
    <t>C2020003832-0</t>
  </si>
  <si>
    <t>2849 SW 152 AVE</t>
  </si>
  <si>
    <t>128540-CENTURY HOMEBUILDERS GROUP LLC</t>
  </si>
  <si>
    <t>C2019186818-0</t>
  </si>
  <si>
    <t>15145 SW 28 ST</t>
  </si>
  <si>
    <t>127960-CENTURY HOMEBUILDERS GROUP LLC</t>
  </si>
  <si>
    <t>C2019186831-0</t>
  </si>
  <si>
    <t>2877 SW 152 AVE</t>
  </si>
  <si>
    <t>127958-CENTURY HOMEBUILDERS GROUP LLC</t>
  </si>
  <si>
    <t>C2019186837-0</t>
  </si>
  <si>
    <t>127957-CENTURY HOMEBUILDERS GROUP LLC</t>
  </si>
  <si>
    <t>C2019186842-0</t>
  </si>
  <si>
    <t>2835 SW 152 AVE</t>
  </si>
  <si>
    <t>127955-CENTURY HOMEBUILDERS GROUP LLC</t>
  </si>
  <si>
    <t>C2019186879-0</t>
  </si>
  <si>
    <t>2863 SW 152 AVE</t>
  </si>
  <si>
    <t>127782-CENTURY HOMEBUILDERS GROUP LLC</t>
  </si>
  <si>
    <t>C2019125554-0</t>
  </si>
  <si>
    <t>15131 SW 30 ST</t>
  </si>
  <si>
    <t>127441-CENTURY HOMEBUILDERS GROUP LLC</t>
  </si>
  <si>
    <t>C2019062790-0</t>
  </si>
  <si>
    <t>14750 SW 26 ST # 104</t>
  </si>
  <si>
    <t>127961-M &amp; M CLINICAL TRIAL INC</t>
  </si>
  <si>
    <t>M2019005249-0</t>
  </si>
  <si>
    <t>7840 SW 117 ST</t>
  </si>
  <si>
    <t>126605-7840 LLC</t>
  </si>
  <si>
    <t>M2019015331-0</t>
  </si>
  <si>
    <t>11120 SW 78 AVE</t>
  </si>
  <si>
    <t>127321-LABOR PINECREST</t>
  </si>
  <si>
    <t>M2019009050-0</t>
  </si>
  <si>
    <t>7800 SW 125 ST</t>
  </si>
  <si>
    <t>126213-JOEL LUCAS TRUJILLO</t>
  </si>
  <si>
    <t>M2019005070-0</t>
  </si>
  <si>
    <t>13401 S DIXIE HWY</t>
  </si>
  <si>
    <t>126022-FIESTA RESTAURANT GROUP INC</t>
  </si>
  <si>
    <t>C2019230104-0</t>
  </si>
  <si>
    <t>11441 SW 82 TER</t>
  </si>
  <si>
    <t>129113-ANGELO RODRIGUEZ</t>
  </si>
  <si>
    <t>ZOMLUDLUMTR-0</t>
  </si>
  <si>
    <t>6900 BIRD ROAD</t>
  </si>
  <si>
    <t>C2019146737-0</t>
  </si>
  <si>
    <t>8890 SW 72 ST</t>
  </si>
  <si>
    <t>129831-EXTRA SPACE STORAGE</t>
  </si>
  <si>
    <t>C2019040847-0</t>
  </si>
  <si>
    <t>7867 SW 88 ST - #215</t>
  </si>
  <si>
    <t>125485-CHARLES MCDONALD</t>
  </si>
  <si>
    <t>C2019169110-0</t>
  </si>
  <si>
    <t>5220 SW 157 AVE</t>
  </si>
  <si>
    <t>128384-REDLAND COUNTRY HOUSE LLC</t>
  </si>
  <si>
    <t>C2019110693-0</t>
  </si>
  <si>
    <t>4245 SW 139 CT</t>
  </si>
  <si>
    <t>C2019102199-0</t>
  </si>
  <si>
    <t>11900 SW 47 ST</t>
  </si>
  <si>
    <t>126443-JAKELINE BERMUDEZ PEDRO A BERMUDEZ</t>
  </si>
  <si>
    <t>C2019142931-0</t>
  </si>
  <si>
    <t>11875 SW 49 ST</t>
  </si>
  <si>
    <t>127602-ROBERT ARTHUR WILLIAM BROWN</t>
  </si>
  <si>
    <t>C2020014875-0</t>
  </si>
  <si>
    <t>12190 SW 56 ST</t>
  </si>
  <si>
    <t>130193-IGNATIAN SPIRITUALITY CENTER</t>
  </si>
  <si>
    <t>C2019118743-0</t>
  </si>
  <si>
    <t>7000 SW 122 AVE</t>
  </si>
  <si>
    <t>C2019048050-0</t>
  </si>
  <si>
    <t>13708 SW 56 ST</t>
  </si>
  <si>
    <t>127309-AUTOZONE</t>
  </si>
  <si>
    <t>C2019197000-0</t>
  </si>
  <si>
    <t>15718 SW 56 ST</t>
  </si>
  <si>
    <t>128450-AUTOZONE</t>
  </si>
  <si>
    <t>C2019170685-0</t>
  </si>
  <si>
    <t>8785 SW 165 AVE</t>
  </si>
  <si>
    <t xml:space="preserve">128788-GMRI INC  </t>
  </si>
  <si>
    <t>C2016062790-0</t>
  </si>
  <si>
    <t>14085 SW 88 ST, #104</t>
  </si>
  <si>
    <t>C2019202540-0</t>
  </si>
  <si>
    <t>13261 SW 74 ST</t>
  </si>
  <si>
    <t>128246-NICOLAS ALEXANDER ALEGRIA</t>
  </si>
  <si>
    <t>C2020020115-0</t>
  </si>
  <si>
    <t>12090 SW 80 ST</t>
  </si>
  <si>
    <t>C2019123040-0</t>
  </si>
  <si>
    <t>7755 SW 99 ST</t>
  </si>
  <si>
    <t>C2019128834-0</t>
  </si>
  <si>
    <t>8200 SW 94 ST</t>
  </si>
  <si>
    <t>127105-ARMANDO J BERMUDEZ J BERMUDEZ</t>
  </si>
  <si>
    <t>C2019123084-0</t>
  </si>
  <si>
    <t>7759 SW 99 ST</t>
  </si>
  <si>
    <t>C2019123011-0</t>
  </si>
  <si>
    <t>7775 SW 99 ST</t>
  </si>
  <si>
    <t>C2019122974-0</t>
  </si>
  <si>
    <t>7771 SW 99 ST</t>
  </si>
  <si>
    <t>C2019123097-0</t>
  </si>
  <si>
    <t>7767 SW 99 ST</t>
  </si>
  <si>
    <t>C2020006392-0</t>
  </si>
  <si>
    <t>8790 SW 96 ST</t>
  </si>
  <si>
    <t>128777-ROSE M KURZWEIL</t>
  </si>
  <si>
    <t>C2019063740-0</t>
  </si>
  <si>
    <t>9408 SW 87 AVE</t>
  </si>
  <si>
    <t>126559-GALLOWAY ROAD PARTNERS LLC</t>
  </si>
  <si>
    <t>C2018044811-0</t>
  </si>
  <si>
    <t>9100 SW 87 AVE</t>
  </si>
  <si>
    <t>C2018201485-0</t>
  </si>
  <si>
    <t>126560-GALLOWAY ROAD PARTNERS LLC</t>
  </si>
  <si>
    <t>C2020044398-0</t>
  </si>
  <si>
    <t>10896 SW 91 ST</t>
  </si>
  <si>
    <t>C2020034845-0</t>
  </si>
  <si>
    <t>11220 SW 95 ST</t>
  </si>
  <si>
    <t>C2019033364-0</t>
  </si>
  <si>
    <t>11030 N KENDALL DR # 100B</t>
  </si>
  <si>
    <t>125918-EDWARD MEZERHANE</t>
  </si>
  <si>
    <t>C2019087767-0</t>
  </si>
  <si>
    <t>11440 SW 88 ST # 306</t>
  </si>
  <si>
    <t>126132-CONTEMPORARY BUILDERS INC</t>
  </si>
  <si>
    <t>C2019218421-0</t>
  </si>
  <si>
    <t>11410 SW 88 ST SUITE 107</t>
  </si>
  <si>
    <t>129787-TEFFANY LEDSINGER LEDSINGER</t>
  </si>
  <si>
    <t>C2019109416-0</t>
  </si>
  <si>
    <t>11400 SW 88 ST # 204</t>
  </si>
  <si>
    <t>126413-CONTEMPORARY BUILDERS INC</t>
  </si>
  <si>
    <t>C2020011724-0</t>
  </si>
  <si>
    <t>11430 SW 88 ST # 203</t>
  </si>
  <si>
    <t>128527-EUGENIO COSCULLU</t>
  </si>
  <si>
    <t>C2019131376-0</t>
  </si>
  <si>
    <t>11400 SW 88 ST # 105</t>
  </si>
  <si>
    <t>126849-GARCIA ORTHODONTICS</t>
  </si>
  <si>
    <t>C2020012710-0</t>
  </si>
  <si>
    <t>8735 SW 116 ST</t>
  </si>
  <si>
    <t>129694-MERCEDES FERNANDEZ</t>
  </si>
  <si>
    <t>C2018210755-0</t>
  </si>
  <si>
    <t>9505 SW 120 ST</t>
  </si>
  <si>
    <t>129307-BOH CONTRACTORS</t>
  </si>
  <si>
    <t>C2019096015-0</t>
  </si>
  <si>
    <t>8965 SW 120 ST</t>
  </si>
  <si>
    <t>130006-FIREMAX</t>
  </si>
  <si>
    <t>C2019060622-0</t>
  </si>
  <si>
    <t>9331 SW 120 ST</t>
  </si>
  <si>
    <t xml:space="preserve">126956-PABLO E DELGADO </t>
  </si>
  <si>
    <t>C2020013926-0</t>
  </si>
  <si>
    <t>10950 SW 82 AVE</t>
  </si>
  <si>
    <t>C2019161618-0</t>
  </si>
  <si>
    <t>8843 SW 126 TER</t>
  </si>
  <si>
    <t>129609-SOUTHEAST LAND DEVELOPMENT GROUP LLC</t>
  </si>
  <si>
    <t>C2019150373-0</t>
  </si>
  <si>
    <t>C2019142320-0</t>
  </si>
  <si>
    <t>8888 SW 136 ST</t>
  </si>
  <si>
    <t>DO NOT COLLECT - FOR RECORD ONLY</t>
  </si>
  <si>
    <t>C2019130637-0</t>
  </si>
  <si>
    <t>127529-BULLA THE FALLS LLC</t>
  </si>
  <si>
    <t>820-10</t>
  </si>
  <si>
    <t>C2019182506-0</t>
  </si>
  <si>
    <t>10370 SW 131 TER</t>
  </si>
  <si>
    <t>131194-INIZIO PROPERTY GROUP</t>
  </si>
  <si>
    <t>C2020010815-0</t>
  </si>
  <si>
    <t>10395 SW 131 TER</t>
  </si>
  <si>
    <t>130589-ANTHONY LEON</t>
  </si>
  <si>
    <t>C2019208243-0</t>
  </si>
  <si>
    <t>15131 POLK ST</t>
  </si>
  <si>
    <t>128097-B &amp; W 7 LLC</t>
  </si>
  <si>
    <t>C2020019553-0</t>
  </si>
  <si>
    <t>9730 SW 136 ST</t>
  </si>
  <si>
    <t>C2019056386-0</t>
  </si>
  <si>
    <t>9721 SW 152 ST BLDG A</t>
  </si>
  <si>
    <t>126295-AHS RESIDENTIAL LLC</t>
  </si>
  <si>
    <t>C2019056391-0</t>
  </si>
  <si>
    <t>9751 SW 152 ST BLDG B</t>
  </si>
  <si>
    <t xml:space="preserve">126299-VILLAGE OF CORAL REEF LLC </t>
  </si>
  <si>
    <t>C2019141941-0</t>
  </si>
  <si>
    <t>10332 SW 151 TER</t>
  </si>
  <si>
    <t>126881-SOUTHEAST LAND DEVELOMENT</t>
  </si>
  <si>
    <t>C2019199723-0</t>
  </si>
  <si>
    <t>15155 SW 97 AVE</t>
  </si>
  <si>
    <t>129082-HEALTHCARE TRUST OF AMERICA HOLDINGS LF</t>
  </si>
  <si>
    <t>C2020013463-0</t>
  </si>
  <si>
    <t>9740 PALMETTO CLUB LN W</t>
  </si>
  <si>
    <t>130287-BARR HOLDINGS LLC</t>
  </si>
  <si>
    <t>C2019141146-0</t>
  </si>
  <si>
    <t>16001 SW 95 AVE</t>
  </si>
  <si>
    <t>C2019086738-0</t>
  </si>
  <si>
    <t>16220 SW 102 PL</t>
  </si>
  <si>
    <t>126181-MARCELO GONZALEZ DE MENDOZA</t>
  </si>
  <si>
    <t>C2019169318-0</t>
  </si>
  <si>
    <t>16115 SW 117 AVE A-7 # A-8</t>
  </si>
  <si>
    <t>127556-GOLD COAST PREMIER HQ LLC</t>
  </si>
  <si>
    <t>C2018237269-0</t>
  </si>
  <si>
    <t>16155 SW 117 AVE # B18</t>
  </si>
  <si>
    <t>127824-LAZARO R RIVERA</t>
  </si>
  <si>
    <t>C2019237106-0</t>
  </si>
  <si>
    <t>16802 SW 109 PL</t>
  </si>
  <si>
    <t>128768-MOUNTAIN COVE CONSTRUCTION LLC</t>
  </si>
  <si>
    <t>C2019201674-0</t>
  </si>
  <si>
    <t>16914 SW 109 PL</t>
  </si>
  <si>
    <t>128143-MOUNTAIN COVE CONSTRUCTION LLC</t>
  </si>
  <si>
    <t>C2019212834-0</t>
  </si>
  <si>
    <t>16901 SW 109 PL</t>
  </si>
  <si>
    <t>128771-MOUNTAIN COVE CONSTRUCTION LLC</t>
  </si>
  <si>
    <t>C2019223937-0</t>
  </si>
  <si>
    <t>16820 SW 109 PL</t>
  </si>
  <si>
    <t>128144-MOUNTAIN COVE CONSTRUCTION LLC</t>
  </si>
  <si>
    <t>C2019035476-0</t>
  </si>
  <si>
    <t>16803 SW 109 PL</t>
  </si>
  <si>
    <t>128774-MOUNTAIN COVE CONSTRUCTION LLC</t>
  </si>
  <si>
    <t>C2019136894-0</t>
  </si>
  <si>
    <t>16851 SW 109 PL</t>
  </si>
  <si>
    <t>127324-MOUNTAIN COVE CONSTRUCTION LLC</t>
  </si>
  <si>
    <t>C2019135961-0</t>
  </si>
  <si>
    <t>10961 SW 168 TER</t>
  </si>
  <si>
    <t>128767-MOUNTAIN COVE CONSTRUCTION LLC</t>
  </si>
  <si>
    <t>C2019237114-0</t>
  </si>
  <si>
    <t>16932 SW 109 PL</t>
  </si>
  <si>
    <t>129171-MOUNTAIN COVE CONSTRUCTION LLC</t>
  </si>
  <si>
    <t>C2019201668-0</t>
  </si>
  <si>
    <t>16917 SW 109 PL</t>
  </si>
  <si>
    <t>128770-MOUNTAIN COVE CONSTRUCTION LLC</t>
  </si>
  <si>
    <t>C2020041742-0</t>
  </si>
  <si>
    <t>16933 SW 109 PL</t>
  </si>
  <si>
    <t>129170-MOUNTAIN COVE CONSTRUCTION LLC</t>
  </si>
  <si>
    <t>C2019135385-0</t>
  </si>
  <si>
    <t>10964 SW 169 TER</t>
  </si>
  <si>
    <t>127104-MOUNTAIN COVE CONSTRUCTION LLC</t>
  </si>
  <si>
    <t>C2017001654-0</t>
  </si>
  <si>
    <t>10256 SW 178 ST</t>
  </si>
  <si>
    <t>127050-JEFFREY DIEGO</t>
  </si>
  <si>
    <t>C2017028921-0</t>
  </si>
  <si>
    <t>10465 SW 172 ST</t>
  </si>
  <si>
    <t>126784-JEFFREY DIEGO</t>
  </si>
  <si>
    <t>C2019208497-0</t>
  </si>
  <si>
    <t>10075 KUMQUAT ST</t>
  </si>
  <si>
    <t>128639-MIGUEL A SUAREZ</t>
  </si>
  <si>
    <t>C2019085582-0</t>
  </si>
  <si>
    <t>10221 SW 184 ST</t>
  </si>
  <si>
    <t>129191-HABITAT HUMANITY HUMANITY</t>
  </si>
  <si>
    <t>C2019092522-0</t>
  </si>
  <si>
    <t>10221 SW 178 ST</t>
  </si>
  <si>
    <t>C2019145042-0</t>
  </si>
  <si>
    <t>10360 SW 177 ST</t>
  </si>
  <si>
    <t>C2017028936-0</t>
  </si>
  <si>
    <t>10475 SW 172 ST</t>
  </si>
  <si>
    <t>127204-HABITAT FOR HUMANITY OF</t>
  </si>
  <si>
    <t>C2020001625-0</t>
  </si>
  <si>
    <t>17970 SW 105 AVE</t>
  </si>
  <si>
    <t>129982-WEST PERRINE HOMES LLC</t>
  </si>
  <si>
    <t>C2019213113-0</t>
  </si>
  <si>
    <t>10255 SW 175 ST</t>
  </si>
  <si>
    <t>C2019219708-0</t>
  </si>
  <si>
    <t>10251 SW 175 ST</t>
  </si>
  <si>
    <t>128148-KAMAU POWELL</t>
  </si>
  <si>
    <t>C2020029093-0</t>
  </si>
  <si>
    <t>10220 SW 170 TER</t>
  </si>
  <si>
    <t>C2020001650-0</t>
  </si>
  <si>
    <t>17956 SW 105 AVE</t>
  </si>
  <si>
    <t>129981-WEST PERRINE HOMES LLC</t>
  </si>
  <si>
    <t>C2017001647-0</t>
  </si>
  <si>
    <t>10655 SW 178 ST</t>
  </si>
  <si>
    <t>127203-HABITAT FOR HUMANITY OF</t>
  </si>
  <si>
    <t>C2020031769-0</t>
  </si>
  <si>
    <t>10255 SW 178 ST</t>
  </si>
  <si>
    <t>129451-DREAM PROPERTY INVESTMENTS LL</t>
  </si>
  <si>
    <t>C2019189958-0</t>
  </si>
  <si>
    <t>17637 SW 104 AVE</t>
  </si>
  <si>
    <t>128283-MIGUEL A SUAREZ IV</t>
  </si>
  <si>
    <t>C2019116943-0</t>
  </si>
  <si>
    <t>10120 SW 174 ST - MAIN BLDG. DUPL</t>
  </si>
  <si>
    <t>128228-HCM DEVELOPMENT</t>
  </si>
  <si>
    <t>C2019222978-0</t>
  </si>
  <si>
    <t>10274 SW 180 ST</t>
  </si>
  <si>
    <t>C2019116948-0</t>
  </si>
  <si>
    <t>10124 SW 174 ST</t>
  </si>
  <si>
    <t>C2019202615-0</t>
  </si>
  <si>
    <t>C2019228417-0</t>
  </si>
  <si>
    <t>10385 SW 173 TER</t>
  </si>
  <si>
    <t xml:space="preserve">128611-DEDRA REAL ESTATE LLC </t>
  </si>
  <si>
    <t>C2019149648-0</t>
  </si>
  <si>
    <t>17640 S DIXIE HWY</t>
  </si>
  <si>
    <t>129402-MURPHY OIL USA, INC.</t>
  </si>
  <si>
    <t>C2019109688-0</t>
  </si>
  <si>
    <t>9900 SW 168 ST</t>
  </si>
  <si>
    <t>127999-KING CONSTRUCTION RENOVATION &amp; BUILDING</t>
  </si>
  <si>
    <t>C2019184305-0</t>
  </si>
  <si>
    <t>130567-SURFSIDE LUBES LLC</t>
  </si>
  <si>
    <t>C2019209508-0</t>
  </si>
  <si>
    <t>17800 CLEVELAND AVE</t>
  </si>
  <si>
    <t>130464-PALMETTO BAY STORAGE DEVELOPMENT LLC</t>
  </si>
  <si>
    <t>SMPLSELFSTRG-0</t>
  </si>
  <si>
    <t>C2019209504-0</t>
  </si>
  <si>
    <t>17650 CLEVELAND AVE</t>
  </si>
  <si>
    <t>C2019182112-0</t>
  </si>
  <si>
    <t>10235 SW 176 STREET</t>
  </si>
  <si>
    <t>129924-LUIS SILVA SILVA</t>
  </si>
  <si>
    <t>230-00PD</t>
  </si>
  <si>
    <t>C2019182105-0</t>
  </si>
  <si>
    <t>10231-10233 SW 176 STREET</t>
  </si>
  <si>
    <t>129915-LUIS J SILVA</t>
  </si>
  <si>
    <t>C2020008412-0</t>
  </si>
  <si>
    <t>18335 SW 104 ST</t>
  </si>
  <si>
    <t>128784-EDRIAN STEEL CORP</t>
  </si>
  <si>
    <t>C2019164201-0</t>
  </si>
  <si>
    <t>13400 SW 188 AVE</t>
  </si>
  <si>
    <t>C2019129933-0</t>
  </si>
  <si>
    <t>14350 SW 182 AVE</t>
  </si>
  <si>
    <t>129576-ROBY'S BOBCAT SERVICES CORP</t>
  </si>
  <si>
    <t>C2020005541-0</t>
  </si>
  <si>
    <t>15430 SW 194 AVE</t>
  </si>
  <si>
    <t>C2019070264-0</t>
  </si>
  <si>
    <t>18787 SW 160 ST</t>
  </si>
  <si>
    <t>C2020003383-0</t>
  </si>
  <si>
    <t>15620 SW 188 AVE</t>
  </si>
  <si>
    <t>128570-ORLAN E RODRIGUEZ</t>
  </si>
  <si>
    <t>C2019031544-0</t>
  </si>
  <si>
    <t>14699 SW 104 ST</t>
  </si>
  <si>
    <t>125646-REGENCEY CENTER LP</t>
  </si>
  <si>
    <t>C2019163643-0</t>
  </si>
  <si>
    <t>8905 SW 169 CT</t>
  </si>
  <si>
    <t>129311-HTG PARADISE LLC</t>
  </si>
  <si>
    <t>B20102000017-0</t>
  </si>
  <si>
    <t>C2019235322-0</t>
  </si>
  <si>
    <t>11699 SW 147 AVE</t>
  </si>
  <si>
    <t>C2019107375-0</t>
  </si>
  <si>
    <t>11715 SW 147 AVE (BLDG #3)</t>
  </si>
  <si>
    <t>127708-HAMMOCK PLAZA CENTER LLC</t>
  </si>
  <si>
    <t>C2017056001-1</t>
  </si>
  <si>
    <t>11715 SW 147 AVE (BLDG #4)</t>
  </si>
  <si>
    <t>C2019163544-0</t>
  </si>
  <si>
    <t>14250 SW 112 ST</t>
  </si>
  <si>
    <t>127219-JOEL D JONES</t>
  </si>
  <si>
    <t>C2019079903-0</t>
  </si>
  <si>
    <t>12335 SW 112 ST</t>
  </si>
  <si>
    <t>126561-ACG INVESTMENT V LLC</t>
  </si>
  <si>
    <t>C2019132258-0</t>
  </si>
  <si>
    <t>12770 SW 125 AVE # 2</t>
  </si>
  <si>
    <t>127113-TORRES STRATEGY II LLC</t>
  </si>
  <si>
    <t>491-00</t>
  </si>
  <si>
    <t>C2019201560-0</t>
  </si>
  <si>
    <t>12005 SW 130 ST # 305</t>
  </si>
  <si>
    <t>C2019159786-0</t>
  </si>
  <si>
    <t>12451 SW 128 ST</t>
  </si>
  <si>
    <t>128630-7-ELEVEN INC</t>
  </si>
  <si>
    <t>C2019182750-0</t>
  </si>
  <si>
    <t>13073 SW 133 CT 13 # 073</t>
  </si>
  <si>
    <t>C2019150808-0</t>
  </si>
  <si>
    <t>12126 SW 131 AVE</t>
  </si>
  <si>
    <t>128415-IGLESIA CRISTIANA DDC</t>
  </si>
  <si>
    <t>C2019208599-0</t>
  </si>
  <si>
    <t>13255 SW 137 AVE #223, 224, 22</t>
  </si>
  <si>
    <t>C2019181286-0</t>
  </si>
  <si>
    <t>12700 SW 120 ST</t>
  </si>
  <si>
    <t>129377-SUNSHINE GASOLINE DISTRIBUTORS INC</t>
  </si>
  <si>
    <t>C2019203183-0</t>
  </si>
  <si>
    <t>12039 SW 132 CT, #4</t>
  </si>
  <si>
    <t>C2019220552-0</t>
  </si>
  <si>
    <t>12915 SW 132 ST UNIT 5</t>
  </si>
  <si>
    <t>C2019116574-0</t>
  </si>
  <si>
    <t>12001 SW 128 CT # 103</t>
  </si>
  <si>
    <t>C2018219833-0</t>
  </si>
  <si>
    <t>13300 SW 120 ST</t>
  </si>
  <si>
    <t>C2019232350-0</t>
  </si>
  <si>
    <t>12850 SW 128 ST</t>
  </si>
  <si>
    <t>129382-STOR-ALL</t>
  </si>
  <si>
    <t>C2019226896-0</t>
  </si>
  <si>
    <t>12201 SW 128 CT # 4</t>
  </si>
  <si>
    <t>129392-YOLDANKA JORDI</t>
  </si>
  <si>
    <t>C2019064049-0</t>
  </si>
  <si>
    <t>12302 SW 128 CT</t>
  </si>
  <si>
    <t>127894-ANGEL PROPERTY INVESTMENTS LLC</t>
  </si>
  <si>
    <t>C2019123952-0</t>
  </si>
  <si>
    <t>12246 SW 131 AVE # 19</t>
  </si>
  <si>
    <t>C2019234144-0</t>
  </si>
  <si>
    <t>15540 SW 136 ST</t>
  </si>
  <si>
    <t>130620-CENTURY HOMEBUILDERS GROUP LLC</t>
  </si>
  <si>
    <t>C2019084812-0</t>
  </si>
  <si>
    <t>15650 SW 136 ST</t>
  </si>
  <si>
    <t>128396-CENTURY HOMEBUILDERS GROUP LLC</t>
  </si>
  <si>
    <t>C2020013890-0</t>
  </si>
  <si>
    <t>15370 SW 136 ST (BLDG C)</t>
  </si>
  <si>
    <t>129854-TAMIAMI BUSINESS PARK</t>
  </si>
  <si>
    <t>C2020013887-0</t>
  </si>
  <si>
    <t>15300 SW 136 ST (BLDG B)</t>
  </si>
  <si>
    <t>129853-TAMIAMI BUSINESS PARK</t>
  </si>
  <si>
    <t>C2020013892-0</t>
  </si>
  <si>
    <t>15360 SW 136 ST (BLDG D)</t>
  </si>
  <si>
    <t>129870-TAMIAMI BUSINESS PARK LLC</t>
  </si>
  <si>
    <t>C2020013895-0</t>
  </si>
  <si>
    <t>15360 SW 136 ST (BLDG E)</t>
  </si>
  <si>
    <t xml:space="preserve">129869-TAMIAMI BUSINESS PARK LLC </t>
  </si>
  <si>
    <t>C2020013898-0</t>
  </si>
  <si>
    <t>15330 SW 136 ST (BLDG F)</t>
  </si>
  <si>
    <t xml:space="preserve">129871-TAMIAMI BUSINESS PARK LLC </t>
  </si>
  <si>
    <t>C2020013900-0</t>
  </si>
  <si>
    <t>15320 SW 136 ST (BLDG G)</t>
  </si>
  <si>
    <t>129872-TAMIAMI BUSINESS PARK LLC</t>
  </si>
  <si>
    <t>C2019113400-0</t>
  </si>
  <si>
    <t>15500 SW 136 ST</t>
  </si>
  <si>
    <t>129296-CENTURY HOMEBUILDERS GROUP LLC</t>
  </si>
  <si>
    <t>C2020013884-0</t>
  </si>
  <si>
    <t>15380 SW 136 ST (BLDG A)</t>
  </si>
  <si>
    <t>129852-TAMIAMI BUSINESS PARK</t>
  </si>
  <si>
    <t>C2019088906-0</t>
  </si>
  <si>
    <t>15600 SW 136 ST</t>
  </si>
  <si>
    <t>129061-CENTURY HOMEBUILDERS GROUP LLC</t>
  </si>
  <si>
    <t>C2019113414-0</t>
  </si>
  <si>
    <t>15520 SW 131 ST</t>
  </si>
  <si>
    <t>129295-CENTURY HOMEBUILDERS GROUP LLC</t>
  </si>
  <si>
    <t>C2019230254-0</t>
  </si>
  <si>
    <t>14100 SW 144 AVE</t>
  </si>
  <si>
    <t>C2019021658-0</t>
  </si>
  <si>
    <t>13850 SW 143 CT # 8</t>
  </si>
  <si>
    <t>C2018232331-0</t>
  </si>
  <si>
    <t>13750 SW 136 ST</t>
  </si>
  <si>
    <t xml:space="preserve">126025-LEXUS OF KENDALL </t>
  </si>
  <si>
    <t>C2018137891-0</t>
  </si>
  <si>
    <t>14409 COUNTRY WALK DR</t>
  </si>
  <si>
    <t>C2018197849-0</t>
  </si>
  <si>
    <t>15601 SW 137 AVE BLDG 8 # 46B</t>
  </si>
  <si>
    <t>127334-PINEBROOD PROPERTY HOLDINGS</t>
  </si>
  <si>
    <t>C2018197839-0</t>
  </si>
  <si>
    <t>15601 SW 137 AVE BLDG 8 # 44B</t>
  </si>
  <si>
    <t>127329-PINEBROOK PROPERTY HOLDINGS LP</t>
  </si>
  <si>
    <t>C2018197873-0</t>
  </si>
  <si>
    <t>15601 SW 137 AVE BLDG 11 # 88B</t>
  </si>
  <si>
    <t>127331-PINEBROOK PROPERTY HOLDINGS LP</t>
  </si>
  <si>
    <t>C2018197877-0</t>
  </si>
  <si>
    <t>15601 SW 137 AVE BLDG 33 # 225</t>
  </si>
  <si>
    <t>127332-PINEBROOK PROPERTY HOLDINGS LP</t>
  </si>
  <si>
    <t>C2018197855-0</t>
  </si>
  <si>
    <t>15601 SW 137 AVE BLDG 10 # 61B</t>
  </si>
  <si>
    <t>127333-PINEBROOK PROPERTY HOLDINGS LP</t>
  </si>
  <si>
    <t>C2018197882-0</t>
  </si>
  <si>
    <t>15601 SW 137 AVE BLDG 22 # 155</t>
  </si>
  <si>
    <t>127335-PINEBROOK PROPERTY HOLDINGS LP</t>
  </si>
  <si>
    <t>C2018197885-0</t>
  </si>
  <si>
    <t>15601 SW 137 AVE BLDG 40 # 273</t>
  </si>
  <si>
    <t>127328-PINEBROOK PROPERTY CONCEPCION</t>
  </si>
  <si>
    <t>C2019121111-0</t>
  </si>
  <si>
    <t>12500 SW 152 ST</t>
  </si>
  <si>
    <t>127046-DB-MVP REAL ESTATE HOLDING LLC</t>
  </si>
  <si>
    <t>C2014083085-0</t>
  </si>
  <si>
    <t>15201 SW 127 AVE</t>
  </si>
  <si>
    <t>128461-CORAL REEF RETAIL LLC</t>
  </si>
  <si>
    <t>C2014083085-1</t>
  </si>
  <si>
    <t>125941-KERRYANN M WILSON</t>
  </si>
  <si>
    <t>C2019150786-0</t>
  </si>
  <si>
    <t>15805 SW 172 AVE</t>
  </si>
  <si>
    <t>129383-EFP RENTAL INVESTMENTS LLC</t>
  </si>
  <si>
    <t>C2019150246-0</t>
  </si>
  <si>
    <t>17010 SW 162 AVE</t>
  </si>
  <si>
    <t>127647-VICTOR GARCIA</t>
  </si>
  <si>
    <t>C2019042433-0</t>
  </si>
  <si>
    <t>15218 SW 176 LN</t>
  </si>
  <si>
    <t>126423-VENETIAN BY LUXCOM LLC</t>
  </si>
  <si>
    <t>C2019042457-1</t>
  </si>
  <si>
    <t>15061 SW 175 ST</t>
  </si>
  <si>
    <t>128495-VENETIAN BY LUXCOM LLC</t>
  </si>
  <si>
    <t>C2019072531-0</t>
  </si>
  <si>
    <t>15100 SW 175 ST</t>
  </si>
  <si>
    <t>127431-VENETIAN BY LUXCOM LLC</t>
  </si>
  <si>
    <t>C2019017696-0</t>
  </si>
  <si>
    <t>15121 SW 176 ST</t>
  </si>
  <si>
    <t>128614-VENETIAN BY LUXCOM LLC</t>
  </si>
  <si>
    <t>C2019115920-0</t>
  </si>
  <si>
    <t>14975 SW 180 ST</t>
  </si>
  <si>
    <t>126748-EUREKA GARDENS LLC</t>
  </si>
  <si>
    <t>C2019017732-0</t>
  </si>
  <si>
    <t>15103 SW 176 ST</t>
  </si>
  <si>
    <t>130117-VENETIAN BY LUXCOM LLC</t>
  </si>
  <si>
    <t>C2019073338-0</t>
  </si>
  <si>
    <t>14969 SW 180 ST</t>
  </si>
  <si>
    <t>126040-EUREKA GARDENS LLC</t>
  </si>
  <si>
    <t>C2019011546-0</t>
  </si>
  <si>
    <t>15139 SW 176 ST</t>
  </si>
  <si>
    <t>128955-VENETIAN BY LUXCOM LLC</t>
  </si>
  <si>
    <t>C2019134406-0</t>
  </si>
  <si>
    <t>17992 SW 149 AVE</t>
  </si>
  <si>
    <t>C2019170650-0</t>
  </si>
  <si>
    <t>18234 SW 139 PATH</t>
  </si>
  <si>
    <t>127609-VP RESIDENCES LLC</t>
  </si>
  <si>
    <t>C2019185208-0</t>
  </si>
  <si>
    <t>13973 SW 183 TER</t>
  </si>
  <si>
    <t>127610-VP RESIDENCES LLC</t>
  </si>
  <si>
    <t>C2019127747-0</t>
  </si>
  <si>
    <t>13972 SW 183 TER</t>
  </si>
  <si>
    <t>127369-VP RESIDENCES LLC</t>
  </si>
  <si>
    <t>C2019170638-0</t>
  </si>
  <si>
    <t>18202 SW 139 PATH</t>
  </si>
  <si>
    <t>127608-VP RESIDENCES LLC</t>
  </si>
  <si>
    <t>C2019127771-0</t>
  </si>
  <si>
    <t>13971 SW 184 ST</t>
  </si>
  <si>
    <t>127368-VP RESIDENCES LLC</t>
  </si>
  <si>
    <t>C2019170633-0</t>
  </si>
  <si>
    <t>18218 SW 139 PATH</t>
  </si>
  <si>
    <t>127606-VP RESIDENCES LLC</t>
  </si>
  <si>
    <t>C2019105944-0</t>
  </si>
  <si>
    <t>11861 SW 170 ST</t>
  </si>
  <si>
    <t>126293-MARCELO MENDOZA</t>
  </si>
  <si>
    <t>C2019123062-0</t>
  </si>
  <si>
    <t>7779 SW 99 ST</t>
  </si>
  <si>
    <t>M2019003818-0</t>
  </si>
  <si>
    <t>15320 SW 78 PL</t>
  </si>
  <si>
    <t>126437-DILUVINA LEWKOWICZ</t>
  </si>
  <si>
    <t>M2019016276-0</t>
  </si>
  <si>
    <t>8820 SW 165 TER</t>
  </si>
  <si>
    <t>128301-ARC 2018 LLC</t>
  </si>
  <si>
    <t>M2019002105-0</t>
  </si>
  <si>
    <t>16165 S DIXIE HWY</t>
  </si>
  <si>
    <t>126358-SOUTH MOTOR CO. OF DADE COUNTY</t>
  </si>
  <si>
    <t>M2019008912-0</t>
  </si>
  <si>
    <t>15365 S DIXIE HWY (#3-4)</t>
  </si>
  <si>
    <t xml:space="preserve">126215-TARA CLIVIO </t>
  </si>
  <si>
    <t>M2019018318-0</t>
  </si>
  <si>
    <t>17320 SW 92 CT</t>
  </si>
  <si>
    <t>128295-SOLU CONSTRUCTION</t>
  </si>
  <si>
    <t>M2019012320-0</t>
  </si>
  <si>
    <t>9319 SW 170 ST</t>
  </si>
  <si>
    <t>127865-NEW PHASE HOMES LLC</t>
  </si>
  <si>
    <t>M2019014228-0</t>
  </si>
  <si>
    <t>17225 S DIXIE HWY UNIT 101</t>
  </si>
  <si>
    <t>128543-INGRID N GONZALEZ RUSSELL</t>
  </si>
  <si>
    <t>M2019021068-0</t>
  </si>
  <si>
    <t>17379 S DIXIE HWY</t>
  </si>
  <si>
    <t>128766-STRANGE BEAST LLC</t>
  </si>
  <si>
    <t>M2019005970-0</t>
  </si>
  <si>
    <t>6490 MARLIN DR</t>
  </si>
  <si>
    <t>125616-YLM INVESTMENTS LLC</t>
  </si>
  <si>
    <t>M2019007373-0</t>
  </si>
  <si>
    <t>5750 SW 91 ST</t>
  </si>
  <si>
    <t>125996-FRANCISCO A MENDEZ</t>
  </si>
  <si>
    <t>M2019009103-0</t>
  </si>
  <si>
    <t>5771 SW 94 ST</t>
  </si>
  <si>
    <t>126096-HOLLUB HOMES</t>
  </si>
  <si>
    <t>M2019005250-0</t>
  </si>
  <si>
    <t>10100 SW 63 PL</t>
  </si>
  <si>
    <t>126604-63RD PLACE LLC</t>
  </si>
  <si>
    <t>M2019006013-0</t>
  </si>
  <si>
    <t>10050 SW 63 PL</t>
  </si>
  <si>
    <t>128128-ELIANA LOPEZ FERNANDEZ</t>
  </si>
  <si>
    <t>M2019008990-0</t>
  </si>
  <si>
    <t>6024 SW 92 ST</t>
  </si>
  <si>
    <t>126243-ANNA ZAKHAROVA</t>
  </si>
  <si>
    <t>M2020002905-0</t>
  </si>
  <si>
    <t>6297 SW 102 ST</t>
  </si>
  <si>
    <t>128813-HOLLUB HOMES HOMES</t>
  </si>
  <si>
    <t>M2019006783-0</t>
  </si>
  <si>
    <t>5870 SW 100 TER</t>
  </si>
  <si>
    <t>125784-HOLLUB CONSTRUCTION GROUP</t>
  </si>
  <si>
    <t>M2019018958-0</t>
  </si>
  <si>
    <t>5999 SW 94 ST</t>
  </si>
  <si>
    <t>128006-DAVID W JOHNSON</t>
  </si>
  <si>
    <t>M2019007858-0</t>
  </si>
  <si>
    <t>9840 SW 60 CT</t>
  </si>
  <si>
    <t>127164-DAVID JOHNSON</t>
  </si>
  <si>
    <t>M2019013675-0</t>
  </si>
  <si>
    <t>5950 SW 88 ST</t>
  </si>
  <si>
    <t>128074-TEMPLE BETH AM</t>
  </si>
  <si>
    <t>M2019005293-0</t>
  </si>
  <si>
    <t>6995 SW 94 ST</t>
  </si>
  <si>
    <t>125492-DEBRA L GOMBERG</t>
  </si>
  <si>
    <t>M2019014548-0</t>
  </si>
  <si>
    <t>7362 SW 104 ST</t>
  </si>
  <si>
    <t>127207-ADVANCED CONSTRUCTION ENGINEERING INC</t>
  </si>
  <si>
    <t>M2019020740-0</t>
  </si>
  <si>
    <t>9120 SW 69 AVE</t>
  </si>
  <si>
    <t>128118-JOHN E KOVACS</t>
  </si>
  <si>
    <t>M2019021281-0</t>
  </si>
  <si>
    <t>9655 S DIXIE HWY UNIT 102</t>
  </si>
  <si>
    <t>128386-EYE HOPE CLINIC LLC</t>
  </si>
  <si>
    <t>M2020000509-0</t>
  </si>
  <si>
    <t>6830 SW 104 ST</t>
  </si>
  <si>
    <t>128628-FS DEVELOPERS LLC</t>
  </si>
  <si>
    <t>M2019020364-0</t>
  </si>
  <si>
    <t>11200 SW 71 AVE</t>
  </si>
  <si>
    <t>129111-RENE PEREZ</t>
  </si>
  <si>
    <t>M2019018887-0</t>
  </si>
  <si>
    <t>6065 SW 109 ST</t>
  </si>
  <si>
    <t>127823-MARK E REARDON</t>
  </si>
  <si>
    <t>M2019011182-0</t>
  </si>
  <si>
    <t>11599 SW 67 AVE</t>
  </si>
  <si>
    <t>126576-IGOR BARSKY</t>
  </si>
  <si>
    <t>M2020003741-0</t>
  </si>
  <si>
    <t>6525 SW 106 ST</t>
  </si>
  <si>
    <t>128885-STOKER HOMES INC</t>
  </si>
  <si>
    <t>M2019013837-0</t>
  </si>
  <si>
    <t>10496 SW 67 ST</t>
  </si>
  <si>
    <t>M2019009855-0</t>
  </si>
  <si>
    <t>6540 SW 123 ST</t>
  </si>
  <si>
    <t xml:space="preserve">126637-AMALIA AMY ARMATAS DIESTI </t>
  </si>
  <si>
    <t>M2019005542-0</t>
  </si>
  <si>
    <t>5840 MOSS RANCH RD</t>
  </si>
  <si>
    <t>125569-LISA MARTINO MCDONOUGH</t>
  </si>
  <si>
    <t>M2019015613-0</t>
  </si>
  <si>
    <t>12550 MOSS RANCH RD</t>
  </si>
  <si>
    <t>127418-DAVID W JOHNSON</t>
  </si>
  <si>
    <t>M2019006045-0</t>
  </si>
  <si>
    <t>6175 SW 128 ST</t>
  </si>
  <si>
    <t>125675-M &amp; V DEVELOPERS 6175 LLC</t>
  </si>
  <si>
    <t>M2019014856-0</t>
  </si>
  <si>
    <t>6460 SW 122 ST</t>
  </si>
  <si>
    <t>127161-ERIC DOSAL</t>
  </si>
  <si>
    <t>M2019014948-0</t>
  </si>
  <si>
    <t>12920 OLD CUTLER RD</t>
  </si>
  <si>
    <t>M2019021175-0</t>
  </si>
  <si>
    <t>6285 SW 136 ST</t>
  </si>
  <si>
    <t>128125-NICEFORO ED CASTRO</t>
  </si>
  <si>
    <t>M2019018070-0</t>
  </si>
  <si>
    <t>5845 SW 130 TER</t>
  </si>
  <si>
    <t>M2019004570-0</t>
  </si>
  <si>
    <t>7555 SW 134 ST</t>
  </si>
  <si>
    <t>125605-JOSE BLONDET</t>
  </si>
  <si>
    <t>M2019012321-0</t>
  </si>
  <si>
    <t>12335 SW 77 AVE</t>
  </si>
  <si>
    <t>126877-CASA BLANCA BUILDERS LLC</t>
  </si>
  <si>
    <t>C2020016982-0</t>
  </si>
  <si>
    <t>7400 SW 88 ST</t>
  </si>
  <si>
    <t>129266-CRP-GREP OVERTURE DADELAND OWNER LLC</t>
  </si>
  <si>
    <t>C2019118478-0</t>
  </si>
  <si>
    <t>8950 SW 74 CT # 101</t>
  </si>
  <si>
    <t xml:space="preserve">126850-MODERN MED CENTERS LLC </t>
  </si>
  <si>
    <t>710-04</t>
  </si>
  <si>
    <t>M2019018556-0</t>
  </si>
  <si>
    <t>6855 SW 152 ST</t>
  </si>
  <si>
    <t>127895-ROBERT LUNDGREN</t>
  </si>
  <si>
    <t>M2019021396-0</t>
  </si>
  <si>
    <t>7600 SW 161 TER</t>
  </si>
  <si>
    <t>128334-VICTOR CALVO</t>
  </si>
  <si>
    <t>M2019021673-0</t>
  </si>
  <si>
    <t>7300 SW 173 ST</t>
  </si>
  <si>
    <t>131155-ANDRES MARIANO STEFANO</t>
  </si>
  <si>
    <t>M2019006216-0</t>
  </si>
  <si>
    <t>425 NW 12 ST</t>
  </si>
  <si>
    <t>126427-PROPERTIES ER LLC</t>
  </si>
  <si>
    <t>M2019005628-0</t>
  </si>
  <si>
    <t>1310 NW 9 CT</t>
  </si>
  <si>
    <t>125595-WHITE B. REAL ESTATE MANAGEMENT LLC</t>
  </si>
  <si>
    <t>M2020001663-0</t>
  </si>
  <si>
    <t>132 NW 16 ST</t>
  </si>
  <si>
    <t>129144-KING'S HIGHWAY LLC</t>
  </si>
  <si>
    <t>M2019017237-0</t>
  </si>
  <si>
    <t>1 NORTHWEST 20 ST</t>
  </si>
  <si>
    <t>129139-RENEGADE INVESTMENTS INC</t>
  </si>
  <si>
    <t>M2020001667-0</t>
  </si>
  <si>
    <t>152 NW 16 ST</t>
  </si>
  <si>
    <t>129145-KING'S HIGHWAY LLC</t>
  </si>
  <si>
    <t>M2019020448-0</t>
  </si>
  <si>
    <t>1290 NW 13 ST</t>
  </si>
  <si>
    <t>128154-RICHARD GOLDSMITH</t>
  </si>
  <si>
    <t>M2019012141-0</t>
  </si>
  <si>
    <t>317 NW 3 AVE</t>
  </si>
  <si>
    <t>126764-LSV INVESTMENTS INC</t>
  </si>
  <si>
    <t>M2019011904-0</t>
  </si>
  <si>
    <t>313 NW 3 AVE</t>
  </si>
  <si>
    <t>M2019019555-0</t>
  </si>
  <si>
    <t>631 SW 11 AVE</t>
  </si>
  <si>
    <t>M2019020413-0</t>
  </si>
  <si>
    <t>512 SW 6 TER</t>
  </si>
  <si>
    <t>128149-KAMAU POWELL</t>
  </si>
  <si>
    <t>M2019007512-0</t>
  </si>
  <si>
    <t>810 NW 4 ST</t>
  </si>
  <si>
    <t>125839-PROPERTIES ER LLC</t>
  </si>
  <si>
    <t>M2019016329-0</t>
  </si>
  <si>
    <t>836 SW 6 ST</t>
  </si>
  <si>
    <t xml:space="preserve">129362-MARVIN DUARTE </t>
  </si>
  <si>
    <t>M2019006213-0</t>
  </si>
  <si>
    <t>818 NW 4 ST</t>
  </si>
  <si>
    <t>125840-PROPERTIES LLC</t>
  </si>
  <si>
    <t>M2016010109-0</t>
  </si>
  <si>
    <t>412 SW 5 ST</t>
  </si>
  <si>
    <t>M2019005968-0</t>
  </si>
  <si>
    <t>414 NW 10 AVE 41</t>
  </si>
  <si>
    <t>128141-DONALDO O LOPEZ VELASQUEZ</t>
  </si>
  <si>
    <t>M2020000288-0</t>
  </si>
  <si>
    <t>104 N KROME AVE</t>
  </si>
  <si>
    <t>M2015004031-0</t>
  </si>
  <si>
    <t>18 N KROME AVE</t>
  </si>
  <si>
    <t>M2018003685-0</t>
  </si>
  <si>
    <t>935 NE 3 AVE</t>
  </si>
  <si>
    <t>M2017003929-0</t>
  </si>
  <si>
    <t>905 NE 3 AVE</t>
  </si>
  <si>
    <t>M2018003686-0</t>
  </si>
  <si>
    <t>925 NE 3 AVE</t>
  </si>
  <si>
    <t>M2018003687-0</t>
  </si>
  <si>
    <t>885 NE 3 AVE</t>
  </si>
  <si>
    <t>M2019013378-0</t>
  </si>
  <si>
    <t>605 NE 9 PL</t>
  </si>
  <si>
    <t>127191-E A CONSTRUCTION</t>
  </si>
  <si>
    <t>M2019013377-0</t>
  </si>
  <si>
    <t>611 NE 9 PL</t>
  </si>
  <si>
    <t>127110-E  A CONSTRUCTION</t>
  </si>
  <si>
    <t>M2017003930-0</t>
  </si>
  <si>
    <t>895 NE 3 AVE</t>
  </si>
  <si>
    <t>M2017003935-0</t>
  </si>
  <si>
    <t>865 NE 3 AVE</t>
  </si>
  <si>
    <t>B19971000569-0</t>
  </si>
  <si>
    <t>97 NE 15 ST</t>
  </si>
  <si>
    <t>127740-MICHAEL T CAUSLEY</t>
  </si>
  <si>
    <t>M2019006502-0</t>
  </si>
  <si>
    <t>1125 N HOMESTEAD BLVD</t>
  </si>
  <si>
    <t>M2019016332-0</t>
  </si>
  <si>
    <t>1145 N HOMESTEAD BLVD</t>
  </si>
  <si>
    <t>129223-LORENZO LLERENA</t>
  </si>
  <si>
    <t>M2019006773-0</t>
  </si>
  <si>
    <t>1977 NE 8 ST</t>
  </si>
  <si>
    <t>127301-STOR-ALL</t>
  </si>
  <si>
    <t>M2019018707-0</t>
  </si>
  <si>
    <t>2835 NE 8 ST</t>
  </si>
  <si>
    <t>128657-VPE WEST OUTPARCEL 1 LLC</t>
  </si>
  <si>
    <t>M2019005910-0</t>
  </si>
  <si>
    <t>2925 NE 8 ST</t>
  </si>
  <si>
    <t xml:space="preserve">127044-SFDIL LLC </t>
  </si>
  <si>
    <t>M2019007964-0</t>
  </si>
  <si>
    <t>3320 NE 8 ST</t>
  </si>
  <si>
    <t>126719-MMG REAL ESTATE INC</t>
  </si>
  <si>
    <t>M2019007461-0</t>
  </si>
  <si>
    <t>270 SE 23 TER</t>
  </si>
  <si>
    <t>125974-LENNAR CORPORATION</t>
  </si>
  <si>
    <t>M2019011013-0</t>
  </si>
  <si>
    <t>2482 SE 3 ST</t>
  </si>
  <si>
    <t>126689-LENNAR HOMES, LLC</t>
  </si>
  <si>
    <t>M2019019973-0</t>
  </si>
  <si>
    <t>2731 SE 3 ST</t>
  </si>
  <si>
    <t>128108-LENNAR HOMES, LLC</t>
  </si>
  <si>
    <t>M2019015131-0</t>
  </si>
  <si>
    <t>2594 SE 2 ST</t>
  </si>
  <si>
    <t>127284-LENNAR HOMES, LLC</t>
  </si>
  <si>
    <t>M2019015129-0</t>
  </si>
  <si>
    <t>2557 SE 3 ST</t>
  </si>
  <si>
    <t>127290-LENNAR HOMES, LLC</t>
  </si>
  <si>
    <t>M2019015121-0</t>
  </si>
  <si>
    <t>2606 SE 3 ST</t>
  </si>
  <si>
    <t>127390-LENNAR HOMES, LLC</t>
  </si>
  <si>
    <t>M2019015126-0</t>
  </si>
  <si>
    <t>2568 SE 3 ST</t>
  </si>
  <si>
    <t>127394-LENNAR HOMES, LLC</t>
  </si>
  <si>
    <t>M2019015123-0</t>
  </si>
  <si>
    <t>2580 SE 3 ST</t>
  </si>
  <si>
    <t>127393-LENNAR HOMES, LLC</t>
  </si>
  <si>
    <t>M2019008778-0</t>
  </si>
  <si>
    <t>266 SE 23 TER</t>
  </si>
  <si>
    <t>126127-LENNAR CORPORATION</t>
  </si>
  <si>
    <t>M2019009131-0</t>
  </si>
  <si>
    <t>3002 SE 3 ST</t>
  </si>
  <si>
    <t>126241-LENNAR CORPORATION</t>
  </si>
  <si>
    <t>M2019019984-0</t>
  </si>
  <si>
    <t>2597 SE 2 ST</t>
  </si>
  <si>
    <t>128052-LENNAR HOMES, LLC</t>
  </si>
  <si>
    <t>M2019008782-0</t>
  </si>
  <si>
    <t>2487 SE 2 ST</t>
  </si>
  <si>
    <t>126565-LENNAR CORPORATION</t>
  </si>
  <si>
    <t>M2019010878-0</t>
  </si>
  <si>
    <t>2928 SE 3 ST</t>
  </si>
  <si>
    <t>126610-NVR RYAN HOMES</t>
  </si>
  <si>
    <t>M2019011048-0</t>
  </si>
  <si>
    <t>2492 SE 3 ST</t>
  </si>
  <si>
    <t>126687-LENNAR CORPORATION</t>
  </si>
  <si>
    <t>M2019007464-0</t>
  </si>
  <si>
    <t>2424 SE 3 ST</t>
  </si>
  <si>
    <t>125971-LENNAR HOMES, LLC</t>
  </si>
  <si>
    <t>M2019007469-0</t>
  </si>
  <si>
    <t>2382 SE 3 ST</t>
  </si>
  <si>
    <t>126233-LENNAR CORPORATION</t>
  </si>
  <si>
    <t>M2019007471-0</t>
  </si>
  <si>
    <t>2444 SE 3 ST</t>
  </si>
  <si>
    <t>126222-LENNAR HOMES, LLC</t>
  </si>
  <si>
    <t>M2019007468-0</t>
  </si>
  <si>
    <t>2436 SE 3 ST</t>
  </si>
  <si>
    <t>126228-LENNAR HOMES, LLC</t>
  </si>
  <si>
    <t>M2019007038-0</t>
  </si>
  <si>
    <t>149 NE 25 TER</t>
  </si>
  <si>
    <t>125965-LENNAR HOMES, LLC</t>
  </si>
  <si>
    <t>M2019007046-0</t>
  </si>
  <si>
    <t>181 NE 25 TER</t>
  </si>
  <si>
    <t>125978-LENNAR HOMES, LLC</t>
  </si>
  <si>
    <t>M2019019178-0</t>
  </si>
  <si>
    <t>247 SE 27 TER</t>
  </si>
  <si>
    <t>127992-LENNAR HOMES, LLC</t>
  </si>
  <si>
    <t>M2019008779-0</t>
  </si>
  <si>
    <t>2352 SE 3 ST</t>
  </si>
  <si>
    <t>126223-LENNAR HOMES, LLC</t>
  </si>
  <si>
    <t>M2019015119-0</t>
  </si>
  <si>
    <t>2592 SE 3 ST</t>
  </si>
  <si>
    <t>127283-LENNAR HOMES, LLC</t>
  </si>
  <si>
    <t>M2019019188-0</t>
  </si>
  <si>
    <t>2620 SE 3 ST</t>
  </si>
  <si>
    <t>127924-LENNAR HOMES, LLC</t>
  </si>
  <si>
    <t>M2019019189-0</t>
  </si>
  <si>
    <t>2727 SE 1 DR</t>
  </si>
  <si>
    <t>127922-LENNAR HOMES, LLC</t>
  </si>
  <si>
    <t>M2019013331-0</t>
  </si>
  <si>
    <t>2453 SE 3 ST</t>
  </si>
  <si>
    <t>127142-LENNAR HOMES, LLC</t>
  </si>
  <si>
    <t>M2019015127-0</t>
  </si>
  <si>
    <t>2540 SE 3 ST</t>
  </si>
  <si>
    <t>127398-LENNAR HOMES, LLC</t>
  </si>
  <si>
    <t>M2019018504-0</t>
  </si>
  <si>
    <t>2559 SE 2 ST</t>
  </si>
  <si>
    <t>127866-LENNAR HOMES, LLC</t>
  </si>
  <si>
    <t>M2019017535-0</t>
  </si>
  <si>
    <t>2582 SE 2 ST</t>
  </si>
  <si>
    <t>127664-LENNAR HOMES, LLC</t>
  </si>
  <si>
    <t>M2019011047-0</t>
  </si>
  <si>
    <t>2545 SE 3 ST</t>
  </si>
  <si>
    <t>126683-LENNAR HOMES, LLC</t>
  </si>
  <si>
    <t>M2019011011-0</t>
  </si>
  <si>
    <t>2452 SE 3 ST</t>
  </si>
  <si>
    <t>126684-LENNAR HOMES, LLC</t>
  </si>
  <si>
    <t>M2019011039-0</t>
  </si>
  <si>
    <t>2464 SE 3 ST</t>
  </si>
  <si>
    <t>126581-LENNAR HOMES, LLC</t>
  </si>
  <si>
    <t>M2019011038-0</t>
  </si>
  <si>
    <t>2528 SE 3 ST</t>
  </si>
  <si>
    <t>126685-LENNAR HOMES, LLC</t>
  </si>
  <si>
    <t>M2019011015-0</t>
  </si>
  <si>
    <t>2516 SE 3 ST</t>
  </si>
  <si>
    <t>126688-LENNAR HOMES, LLC</t>
  </si>
  <si>
    <t>M2019013491-0</t>
  </si>
  <si>
    <t>2529 SE 2 ST</t>
  </si>
  <si>
    <t>127152-LENNAR HOMES, LLC</t>
  </si>
  <si>
    <t>M2019019180-0</t>
  </si>
  <si>
    <t>2656 SE 3 ST</t>
  </si>
  <si>
    <t>127994-LENNAR HOMES, LLC</t>
  </si>
  <si>
    <t>M2019014688-0</t>
  </si>
  <si>
    <t>2551 SE 2 ST</t>
  </si>
  <si>
    <t>127235-LENNAR HOMES, LLC</t>
  </si>
  <si>
    <t>M2019007463-0</t>
  </si>
  <si>
    <t>2491 SE 2 ST</t>
  </si>
  <si>
    <t>126226-LENNAR HOMES, LLC</t>
  </si>
  <si>
    <t>M2019007033-0</t>
  </si>
  <si>
    <t>173 NE 25 TER</t>
  </si>
  <si>
    <t>125908-LENNAR CORPORATION</t>
  </si>
  <si>
    <t>M2019015112-0</t>
  </si>
  <si>
    <t>2532 SE 3 ST</t>
  </si>
  <si>
    <t>127384-LENNAR HOMES, LLC</t>
  </si>
  <si>
    <t>M2019019207-0</t>
  </si>
  <si>
    <t>2642 SE 3 ST</t>
  </si>
  <si>
    <t>127995-LENNAR HOMES, LLC</t>
  </si>
  <si>
    <t>M2019007495-0</t>
  </si>
  <si>
    <t>2410 SE 3 ST</t>
  </si>
  <si>
    <t>125938-LENNAR CORPORATION</t>
  </si>
  <si>
    <t>M2019019994-0</t>
  </si>
  <si>
    <t>2591 SE 2 ST</t>
  </si>
  <si>
    <t>128053-LENNAR HOMES, LLC</t>
  </si>
  <si>
    <t>M2019019997-0</t>
  </si>
  <si>
    <t>2657 SE 3 ST</t>
  </si>
  <si>
    <t>128109-LENNAR HOMES, LLC</t>
  </si>
  <si>
    <t>M2019019998-0</t>
  </si>
  <si>
    <t>2705 SE 3 ST</t>
  </si>
  <si>
    <t>M2019007034-0</t>
  </si>
  <si>
    <t>189 NE 25 TER</t>
  </si>
  <si>
    <t>125975-LENNAR HOMES, LLC</t>
  </si>
  <si>
    <t>M2019007045-0</t>
  </si>
  <si>
    <t>141 NE 25 TER</t>
  </si>
  <si>
    <t>125976-LENNAR HOMES, LLC</t>
  </si>
  <si>
    <t>M2019013319-0</t>
  </si>
  <si>
    <t>2465 SE 3 ST</t>
  </si>
  <si>
    <t>127137-RAUL MARISTANY</t>
  </si>
  <si>
    <t>M2019019988-0</t>
  </si>
  <si>
    <t>2724 SE 2 ST</t>
  </si>
  <si>
    <t>128110-LENNAR HOMES, LLC</t>
  </si>
  <si>
    <t>M2019015122-0</t>
  </si>
  <si>
    <t>2526 SE 2 ST</t>
  </si>
  <si>
    <t>127289-LENNAR HOMES, LLC</t>
  </si>
  <si>
    <t>M2019013778-0</t>
  </si>
  <si>
    <t>2501 SE 2 ST</t>
  </si>
  <si>
    <t>127139-LENNAR HOMES, LLC</t>
  </si>
  <si>
    <t>M2019014678-0</t>
  </si>
  <si>
    <t>2535 SE 2 ST</t>
  </si>
  <si>
    <t>127239-LENNAR HOMES, LLC</t>
  </si>
  <si>
    <t>M2019015130-0</t>
  </si>
  <si>
    <t>2586 SE 3 ST</t>
  </si>
  <si>
    <t>127392-LENNAR HOMES, LLC</t>
  </si>
  <si>
    <t>M2019013329-0</t>
  </si>
  <si>
    <t>2484 SE 2 ST</t>
  </si>
  <si>
    <t>127138-LENNAR HOMES, LLC</t>
  </si>
  <si>
    <t>M2019011042-0</t>
  </si>
  <si>
    <t>2470 SE 3 ST</t>
  </si>
  <si>
    <t>M2019019981-0</t>
  </si>
  <si>
    <t>2648 SE 2 ST</t>
  </si>
  <si>
    <t>128054-LENNAR HOMES, LLC</t>
  </si>
  <si>
    <t>M2019007040-0</t>
  </si>
  <si>
    <t>133 NE 25 TER</t>
  </si>
  <si>
    <t>125907-LENNAR CORPORATION</t>
  </si>
  <si>
    <t>M2019011040-0</t>
  </si>
  <si>
    <t>2494 SE 2 ST</t>
  </si>
  <si>
    <t>M2019013333-0</t>
  </si>
  <si>
    <t>2495 SE 3 ST</t>
  </si>
  <si>
    <t>127147-LENNAR HOMES, LLC</t>
  </si>
  <si>
    <t>M2019019181-0</t>
  </si>
  <si>
    <t>211 SE 27 TER</t>
  </si>
  <si>
    <t>127919-LENNAR HOMES, LLC</t>
  </si>
  <si>
    <t>M2019017532-0</t>
  </si>
  <si>
    <t>2562 SE 2 ST</t>
  </si>
  <si>
    <t>127669-LENNAR HOMES, LLC</t>
  </si>
  <si>
    <t>M2019011016-0</t>
  </si>
  <si>
    <t>2520 SE 3 ST</t>
  </si>
  <si>
    <t>M2019007467-0</t>
  </si>
  <si>
    <t>2370 SE 3 ST</t>
  </si>
  <si>
    <t>126278-LENNAR HOMES, LLC</t>
  </si>
  <si>
    <t>M2019019204-0</t>
  </si>
  <si>
    <t>165 SE 27 TER</t>
  </si>
  <si>
    <t>127991-LENNAR HOMES, LLC</t>
  </si>
  <si>
    <t>M2019008780-0</t>
  </si>
  <si>
    <t>2455 SE 2 ST</t>
  </si>
  <si>
    <t>126277-LENNAR HOMES, LLC</t>
  </si>
  <si>
    <t>M2019007482-0</t>
  </si>
  <si>
    <t>2468 SE 2 ST</t>
  </si>
  <si>
    <t>126227-LENNAR HOMES, LLC</t>
  </si>
  <si>
    <t>M2019007496-0</t>
  </si>
  <si>
    <t>2378 SE 2 ST</t>
  </si>
  <si>
    <t>125982-LENNAR HOMES, LLC</t>
  </si>
  <si>
    <t>M2019007486-0</t>
  </si>
  <si>
    <t>2366 SE 2 ST</t>
  </si>
  <si>
    <t>125986-LENNAR CORPORATION</t>
  </si>
  <si>
    <t>M2019008783-0</t>
  </si>
  <si>
    <t>2446 SE 2 ST</t>
  </si>
  <si>
    <t>126224-LENNAR HOMES, LLC</t>
  </si>
  <si>
    <t>M2019007484-0</t>
  </si>
  <si>
    <t>2377 SE 3 ST</t>
  </si>
  <si>
    <t>125989-LENNAR CORPORATION</t>
  </si>
  <si>
    <t>M2019007465-0</t>
  </si>
  <si>
    <t>244 SE 23 TER</t>
  </si>
  <si>
    <t>125970-LENNAR HOMES, LLC</t>
  </si>
  <si>
    <t>M2019007047-0</t>
  </si>
  <si>
    <t>157 NE 25 TER</t>
  </si>
  <si>
    <t>M2019008781-0</t>
  </si>
  <si>
    <t>2461 SE 2 ST</t>
  </si>
  <si>
    <t>126265-LENNAR HOMES, LLC</t>
  </si>
  <si>
    <t>M2019007477-0</t>
  </si>
  <si>
    <t>2473 SE 2 ST</t>
  </si>
  <si>
    <t>125981-LENNAR CORPORATION</t>
  </si>
  <si>
    <t>M2019007488-0</t>
  </si>
  <si>
    <t>2415 SE 3 ST</t>
  </si>
  <si>
    <t>126128-LENNAR CORPORATION</t>
  </si>
  <si>
    <t>M2019007489-0</t>
  </si>
  <si>
    <t>2438 SE 2 ST</t>
  </si>
  <si>
    <t>125984-LENNAR CORPORATION</t>
  </si>
  <si>
    <t>M2019014691-0</t>
  </si>
  <si>
    <t>2543 SE 2 ST</t>
  </si>
  <si>
    <t>127240-LENNAR HOMES, LLC</t>
  </si>
  <si>
    <t>M2019015120-0</t>
  </si>
  <si>
    <t>2572 SE 3 ST</t>
  </si>
  <si>
    <t>127279-LENNAR HOMES, LLC</t>
  </si>
  <si>
    <t>M2019011025-0</t>
  </si>
  <si>
    <t>2515 SE 2 ST</t>
  </si>
  <si>
    <t>126800-LENNAR HOMES, LLC</t>
  </si>
  <si>
    <t>M2019019198-0</t>
  </si>
  <si>
    <t>2722 SE 3 ST</t>
  </si>
  <si>
    <t>127915-LENNAR HOMES, LLC</t>
  </si>
  <si>
    <t>M2019019202-0</t>
  </si>
  <si>
    <t>2734 SE 3 ST</t>
  </si>
  <si>
    <t>127916-LENNAR HOMES, LLC</t>
  </si>
  <si>
    <t>M2019019192-0</t>
  </si>
  <si>
    <t>171 SE 27 TER</t>
  </si>
  <si>
    <t>127921-LENNAR HOMES, LLC</t>
  </si>
  <si>
    <t>M2019014677-0</t>
  </si>
  <si>
    <t>2534 SE 2 ST</t>
  </si>
  <si>
    <t>127237-LENNAR HOMES, LLC</t>
  </si>
  <si>
    <t>M2019007487-0</t>
  </si>
  <si>
    <t>2495 SE 2 ST</t>
  </si>
  <si>
    <t>126225-LENNAR HOMES, LLC</t>
  </si>
  <si>
    <t>M2019015133-0</t>
  </si>
  <si>
    <t>2556 SE 2 ST</t>
  </si>
  <si>
    <t>127388-LENNAR HOMES, LLC</t>
  </si>
  <si>
    <t>M2019015128-0</t>
  </si>
  <si>
    <t>2553 SE 3 ST</t>
  </si>
  <si>
    <t>127386-LENNAR HOMES, LLC</t>
  </si>
  <si>
    <t>M2019015117-0</t>
  </si>
  <si>
    <t>2588 SE 2 ST</t>
  </si>
  <si>
    <t>127389-LENNAR HOMES, LLC</t>
  </si>
  <si>
    <t>M2019015124-0</t>
  </si>
  <si>
    <t>2596 SE 3 ST</t>
  </si>
  <si>
    <t>127391-LENNAR HOMES, LLC</t>
  </si>
  <si>
    <t>M2019015114-0</t>
  </si>
  <si>
    <t>2517 SE 3 ST</t>
  </si>
  <si>
    <t>127387-LENNAR HOMES, LLC</t>
  </si>
  <si>
    <t>M2019015135-0</t>
  </si>
  <si>
    <t>2550 SE 3 ST</t>
  </si>
  <si>
    <t>127396-LENNAR HOMES, LLC</t>
  </si>
  <si>
    <t>M2019017534-0</t>
  </si>
  <si>
    <t>2573 SE 3 ST</t>
  </si>
  <si>
    <t>127668-LENNAR HOMES, LLC</t>
  </si>
  <si>
    <t>M2019015138-0</t>
  </si>
  <si>
    <t>2581 SE 3 ST</t>
  </si>
  <si>
    <t>127458-LENNAR HOMES, LLC</t>
  </si>
  <si>
    <t>M2019011012-0</t>
  </si>
  <si>
    <t>2477 SE 3 ST</t>
  </si>
  <si>
    <t>126740-LENNAR HOMES, LLC</t>
  </si>
  <si>
    <t>M2019011044-0</t>
  </si>
  <si>
    <t>2539 SE 3 ST</t>
  </si>
  <si>
    <t>M2019012082-0</t>
  </si>
  <si>
    <t>2488 SE 2 ST</t>
  </si>
  <si>
    <t>126919-RAUL MARISTANY</t>
  </si>
  <si>
    <t>M2020002154-0</t>
  </si>
  <si>
    <t>269 SE 27 TER</t>
  </si>
  <si>
    <t>128690-LENNAR HOMES, LLC</t>
  </si>
  <si>
    <t>M2019013773-0</t>
  </si>
  <si>
    <t>2497 SE 3 ST</t>
  </si>
  <si>
    <t>127146-LENNAR HOMES, LLC</t>
  </si>
  <si>
    <t>M2019013777-0</t>
  </si>
  <si>
    <t>2476 SE 2 ST</t>
  </si>
  <si>
    <t>127141-LENNAR HOMES, LLC</t>
  </si>
  <si>
    <t>M2019015113-0</t>
  </si>
  <si>
    <t>2593 SE 3 ST</t>
  </si>
  <si>
    <t>127291-LENNAR HOMES, LLC</t>
  </si>
  <si>
    <t>M2019007481-0</t>
  </si>
  <si>
    <t>2456 SE 2 ST</t>
  </si>
  <si>
    <t>126580-LENNAR HOMES, LLC</t>
  </si>
  <si>
    <t>M2019007501-0</t>
  </si>
  <si>
    <t>2439 SE 3 ST</t>
  </si>
  <si>
    <t>126462-LENNAR CORPORATION</t>
  </si>
  <si>
    <t>M2019007502-0</t>
  </si>
  <si>
    <t>2365 SE 3 ST</t>
  </si>
  <si>
    <t>126369-LENNAR HOMES, LLC</t>
  </si>
  <si>
    <t>M2019015125-0</t>
  </si>
  <si>
    <t>2562 SE 3 ST</t>
  </si>
  <si>
    <t>127395-LENNAR HOMES, LLC</t>
  </si>
  <si>
    <t>M2019015132-0</t>
  </si>
  <si>
    <t>2589 SE 3 ST</t>
  </si>
  <si>
    <t>127385-LENNAR HOMES, LLC</t>
  </si>
  <si>
    <t>M2019017530-0</t>
  </si>
  <si>
    <t>2565 SE 3 ST</t>
  </si>
  <si>
    <t>127667-LENNAR HOMES, LLC</t>
  </si>
  <si>
    <t>M2019017728-0</t>
  </si>
  <si>
    <t>127590-RAUL MARISTANY</t>
  </si>
  <si>
    <t>M2019011046-0</t>
  </si>
  <si>
    <t>2483 SE 3 ST</t>
  </si>
  <si>
    <t>126686-LENNAR HOMES, LLC</t>
  </si>
  <si>
    <t>M2019011014-0</t>
  </si>
  <si>
    <t>2488 SE 3 ST</t>
  </si>
  <si>
    <t>M2019011050-0</t>
  </si>
  <si>
    <t>2474 SE 3 ST</t>
  </si>
  <si>
    <t>M2020001637-0</t>
  </si>
  <si>
    <t>2630 SE 2 ST</t>
  </si>
  <si>
    <t>128619-LENNAR HOMES, LLC</t>
  </si>
  <si>
    <t>M2019019176-0</t>
  </si>
  <si>
    <t>2715 SE 1 CT</t>
  </si>
  <si>
    <t>127923-LENNAR HOMES, LLC</t>
  </si>
  <si>
    <t>M2019019197-0</t>
  </si>
  <si>
    <t>233 SE 27 TER</t>
  </si>
  <si>
    <t>127917-LENNAR HOMES, LLC</t>
  </si>
  <si>
    <t>M2019019196-0</t>
  </si>
  <si>
    <t>227 SE 27 TER</t>
  </si>
  <si>
    <t>127918-LENNAR HOMES, LLC</t>
  </si>
  <si>
    <t>M2019007035-0</t>
  </si>
  <si>
    <t>165 NE 25 TER</t>
  </si>
  <si>
    <t>125909-LENNAR CORPORATION</t>
  </si>
  <si>
    <t>M2019015116-0</t>
  </si>
  <si>
    <t>2546 SE 3 ST</t>
  </si>
  <si>
    <t>127397-LENNAR HOMES, LLC</t>
  </si>
  <si>
    <t>M2019011045-0</t>
  </si>
  <si>
    <t>2471 SE 3 ST</t>
  </si>
  <si>
    <t>M2019007041-0</t>
  </si>
  <si>
    <t>125 NE 25 TER</t>
  </si>
  <si>
    <t>M2019019974-0</t>
  </si>
  <si>
    <t>2627 SE 3 ST</t>
  </si>
  <si>
    <t>128055-LENNAR HOMES, LLC</t>
  </si>
  <si>
    <t>M2019007474-0</t>
  </si>
  <si>
    <t>2430 SE 2 ST</t>
  </si>
  <si>
    <t>126000-LENNAR HOMES, LLC</t>
  </si>
  <si>
    <t>M2019019975-0</t>
  </si>
  <si>
    <t>2628 SE 2 ST</t>
  </si>
  <si>
    <t>128056-LENNAR HOMES, LLC</t>
  </si>
  <si>
    <t>M2020001635-0</t>
  </si>
  <si>
    <t>255 SE 27 TER</t>
  </si>
  <si>
    <t>128618-LENNAR HOMES, LLC</t>
  </si>
  <si>
    <t>M2019019991-0</t>
  </si>
  <si>
    <t>2710 SE 2 ST</t>
  </si>
  <si>
    <t>M2019008784-0</t>
  </si>
  <si>
    <t>2418 SE 2 ST</t>
  </si>
  <si>
    <t>126266-LENNAR HOMES, LLC</t>
  </si>
  <si>
    <t>M2019011041-0</t>
  </si>
  <si>
    <t>2496 SE 3 ST</t>
  </si>
  <si>
    <t>126799-LENNAR HOMES, LLC</t>
  </si>
  <si>
    <t>M2019019982-0</t>
  </si>
  <si>
    <t>2614 SE 2 ST</t>
  </si>
  <si>
    <t>128051-LENNAR HOMES, LLC</t>
  </si>
  <si>
    <t>M2019007647-0</t>
  </si>
  <si>
    <t>2937 SE 3 ST</t>
  </si>
  <si>
    <t>126087-NVR RYAN HOMES</t>
  </si>
  <si>
    <t>M2019008785-0</t>
  </si>
  <si>
    <t>2427 SE 3 ST</t>
  </si>
  <si>
    <t>126309-LENNAR HOMES, LLC</t>
  </si>
  <si>
    <t>M2020001653-0</t>
  </si>
  <si>
    <t>2605 SE 3 ST</t>
  </si>
  <si>
    <t>128621-LENNAR HOMES, LLC</t>
  </si>
  <si>
    <t>M2019019193-0</t>
  </si>
  <si>
    <t>127993-LENNAR HOMES, LLC</t>
  </si>
  <si>
    <t>M2019013327-0</t>
  </si>
  <si>
    <t>2509 SE 2 ST</t>
  </si>
  <si>
    <t>127140-LENNAR HOMES, LLC</t>
  </si>
  <si>
    <t>M2019015115-0</t>
  </si>
  <si>
    <t>2552 SE 2 ST</t>
  </si>
  <si>
    <t>127288-LENNAR HOMES, LLC</t>
  </si>
  <si>
    <t>M2019015137-0</t>
  </si>
  <si>
    <t>2574 SE 2 ST</t>
  </si>
  <si>
    <t>127286-LENNAR HOMES, LLC</t>
  </si>
  <si>
    <t>M2020001634-0</t>
  </si>
  <si>
    <t>2744 SE 3 ST</t>
  </si>
  <si>
    <t>128643-LENNAR HOMES, LLC</t>
  </si>
  <si>
    <t>M2019014690-0</t>
  </si>
  <si>
    <t>2544 SE 2 ST</t>
  </si>
  <si>
    <t>127236-LENNAR HOMES, LLC</t>
  </si>
  <si>
    <t>M2019019184-0</t>
  </si>
  <si>
    <t>2664 SE 3 ST</t>
  </si>
  <si>
    <t>127913-LENNAR HOMES, LLC</t>
  </si>
  <si>
    <t>M2019019194-0</t>
  </si>
  <si>
    <t>183 SE 27 TER</t>
  </si>
  <si>
    <t>127920-LENNAR HOMES, LLC</t>
  </si>
  <si>
    <t>M2020001661-0</t>
  </si>
  <si>
    <t>2641 SE 3 ST</t>
  </si>
  <si>
    <t>128620-LENNAR HOMES, LLC</t>
  </si>
  <si>
    <t>M2019019200-0</t>
  </si>
  <si>
    <t>2638 SE 3 ST</t>
  </si>
  <si>
    <t>127925-LENNAR HOMES, LLC</t>
  </si>
  <si>
    <t>M2019011027-0</t>
  </si>
  <si>
    <t>2504 SE 3 ST</t>
  </si>
  <si>
    <t>M2019007494-0</t>
  </si>
  <si>
    <t>2479 SE 2 ST</t>
  </si>
  <si>
    <t>125980-LENNAR CORPORATION</t>
  </si>
  <si>
    <t>M2019007476-0</t>
  </si>
  <si>
    <t>252 SE 23 TER</t>
  </si>
  <si>
    <t>125979-LENNAR CORPORATION</t>
  </si>
  <si>
    <t>TESTAMA-0</t>
  </si>
  <si>
    <t>TEST</t>
  </si>
  <si>
    <t>M2019013425-0</t>
  </si>
  <si>
    <t>3950 NE 8 ST</t>
  </si>
  <si>
    <t>M2019019927-0</t>
  </si>
  <si>
    <t>1260 NE 8 ST BLDG #2</t>
  </si>
  <si>
    <t>M2019019926-0</t>
  </si>
  <si>
    <t>1260 NE 8 ST BLDG #1</t>
  </si>
  <si>
    <t>M2019019928-0</t>
  </si>
  <si>
    <t>1260 NE 8 ST BLDG #3</t>
  </si>
  <si>
    <t>M2019019931-0</t>
  </si>
  <si>
    <t>1260 NE 8 ST BLDG#4</t>
  </si>
  <si>
    <t>M2019019932-0</t>
  </si>
  <si>
    <t>1260 NE 8 ST BLDG # 5</t>
  </si>
  <si>
    <t>M2019019934-0</t>
  </si>
  <si>
    <t>1260 NE 8 ST BLDG # 6</t>
  </si>
  <si>
    <t>M2019019935-0</t>
  </si>
  <si>
    <t>1260 NE 8 ST BLDG # 7</t>
  </si>
  <si>
    <t>M2019019936-0</t>
  </si>
  <si>
    <t>1260 NE 8 ST BLDG # 8</t>
  </si>
  <si>
    <t>M2019021028-0</t>
  </si>
  <si>
    <t>600 NE 22 TER 303,304,306</t>
  </si>
  <si>
    <t>128277-GIDEWELL-SANITAS I LLC</t>
  </si>
  <si>
    <t>B1996508075-0</t>
  </si>
  <si>
    <t>1532 NE 8 ST</t>
  </si>
  <si>
    <t>128524-LAZARO NUNEZ</t>
  </si>
  <si>
    <t>M2018002399-0</t>
  </si>
  <si>
    <t>1440 NE 8 ST</t>
  </si>
  <si>
    <t>M2019009412-0</t>
  </si>
  <si>
    <t>15 NE 1 RD</t>
  </si>
  <si>
    <t>SMPLDAYCARE-0</t>
  </si>
  <si>
    <t>M2019010301-0</t>
  </si>
  <si>
    <t>367 SE 2 AVE</t>
  </si>
  <si>
    <t>126918-CAMPBELL ACADEMY INC</t>
  </si>
  <si>
    <t>M2019019460-0</t>
  </si>
  <si>
    <t>35 S HOMESTEAD BLVD</t>
  </si>
  <si>
    <t>M2019006787-0</t>
  </si>
  <si>
    <t>21 S KROME AVE</t>
  </si>
  <si>
    <t>M2019011614-0</t>
  </si>
  <si>
    <t>792 S HOMESTEAD BLVD</t>
  </si>
  <si>
    <t>126968-JESSICA SANCHEZ</t>
  </si>
  <si>
    <t>M2019012692-0</t>
  </si>
  <si>
    <t>870 SE 19 ST</t>
  </si>
  <si>
    <t>126979-D R HORTON, INC.</t>
  </si>
  <si>
    <t>M2019017176-0</t>
  </si>
  <si>
    <t>852 SE 17 CT</t>
  </si>
  <si>
    <t>128019-D R HORTON, INC.</t>
  </si>
  <si>
    <t>M2019017164-0</t>
  </si>
  <si>
    <t>877 SE 18 ST</t>
  </si>
  <si>
    <t>M2018012019-0</t>
  </si>
  <si>
    <t>807 SE 19 ST</t>
  </si>
  <si>
    <t>M2018012014-0</t>
  </si>
  <si>
    <t>762 SE 18 ST</t>
  </si>
  <si>
    <t>M2018012015-0</t>
  </si>
  <si>
    <t>761 SE 19 ST</t>
  </si>
  <si>
    <t>M2019012701-0</t>
  </si>
  <si>
    <t>880 SE 19 ST</t>
  </si>
  <si>
    <t>M2018012034-0</t>
  </si>
  <si>
    <t>767 SE 16 CT BLDG #2</t>
  </si>
  <si>
    <t>M2018012035-0</t>
  </si>
  <si>
    <t>801 SE 16 CT BLDG #3</t>
  </si>
  <si>
    <t>M2018012037-0</t>
  </si>
  <si>
    <t>827 SE 16 CT BLDG #4</t>
  </si>
  <si>
    <t>M2018012038-0</t>
  </si>
  <si>
    <t>750 SE 16 CT BLDG # 5</t>
  </si>
  <si>
    <t>M2018011957-0</t>
  </si>
  <si>
    <t>745 SE 16 CT BLDG # 1</t>
  </si>
  <si>
    <t>M2018012040-0</t>
  </si>
  <si>
    <t>820 SE 16 CT BLDG #9</t>
  </si>
  <si>
    <t>M2018012041-0</t>
  </si>
  <si>
    <t>823 SE 17 ST</t>
  </si>
  <si>
    <t>M2018012042-0</t>
  </si>
  <si>
    <t>746 SE 19 ST BLDG # 33</t>
  </si>
  <si>
    <t>M2018012045-0</t>
  </si>
  <si>
    <t>828 SE 19 ST BLDG # 36</t>
  </si>
  <si>
    <t>M2018012039-0</t>
  </si>
  <si>
    <t>749 SE 17 ST BLDG #7</t>
  </si>
  <si>
    <t>M2019017170-0</t>
  </si>
  <si>
    <t>897 SE 18 ST</t>
  </si>
  <si>
    <t>M2020002821-0</t>
  </si>
  <si>
    <t>1687 SE 8 PL</t>
  </si>
  <si>
    <t>128760-D R HORTON, INC.</t>
  </si>
  <si>
    <t>M2020002810-0</t>
  </si>
  <si>
    <t>1715 SE 8 PL</t>
  </si>
  <si>
    <t>M2020002817-0</t>
  </si>
  <si>
    <t>1739 SE 8 PL</t>
  </si>
  <si>
    <t>M2018012007-0</t>
  </si>
  <si>
    <t>1753 SE 7 TER</t>
  </si>
  <si>
    <t>M2018012010-0</t>
  </si>
  <si>
    <t>763 SE 18 ST</t>
  </si>
  <si>
    <t>M2018012012-0</t>
  </si>
  <si>
    <t>803 SE 18 ST</t>
  </si>
  <si>
    <t>M2019012699-0</t>
  </si>
  <si>
    <t>1825 SE 8 PL</t>
  </si>
  <si>
    <t>M2019012706-0</t>
  </si>
  <si>
    <t>1875 SE 8 PL</t>
  </si>
  <si>
    <t>M2018012016-0</t>
  </si>
  <si>
    <t>804 SE 18 ST</t>
  </si>
  <si>
    <t>M2019017178-0</t>
  </si>
  <si>
    <t>1769 SE 8 PL</t>
  </si>
  <si>
    <t>M2019017174-0</t>
  </si>
  <si>
    <t>1805 SE 8 PL</t>
  </si>
  <si>
    <t>M2019012695-0</t>
  </si>
  <si>
    <t>879 SE 19 ST</t>
  </si>
  <si>
    <t>M2019017171-0</t>
  </si>
  <si>
    <t>1791 SE 8 PL</t>
  </si>
  <si>
    <t>M2019017166-0</t>
  </si>
  <si>
    <t>1757 SE 8 PL</t>
  </si>
  <si>
    <t>M2019017177-0</t>
  </si>
  <si>
    <t>857 SE 18 ST</t>
  </si>
  <si>
    <t>M2019017180-0</t>
  </si>
  <si>
    <t>1781 SE 8 PL</t>
  </si>
  <si>
    <t>M2019012703-0</t>
  </si>
  <si>
    <t>1855 SE 8 PL</t>
  </si>
  <si>
    <t>M2019017172-0</t>
  </si>
  <si>
    <t>882 SE 17 CT</t>
  </si>
  <si>
    <t>M2019012708-0</t>
  </si>
  <si>
    <t>852 SE 19 ST</t>
  </si>
  <si>
    <t>M2019017168-0</t>
  </si>
  <si>
    <t>864 SE 17 CT</t>
  </si>
  <si>
    <t>M2019012700-0</t>
  </si>
  <si>
    <t>1625 SE 8 PL</t>
  </si>
  <si>
    <t>M2019012696-0</t>
  </si>
  <si>
    <t>859 SE 19 ST</t>
  </si>
  <si>
    <t>M2019012711-0</t>
  </si>
  <si>
    <t>888 SE 18 ST</t>
  </si>
  <si>
    <t>M2019012710-0</t>
  </si>
  <si>
    <t>1921 SE 8 PL</t>
  </si>
  <si>
    <t>M2019012692-1</t>
  </si>
  <si>
    <t>128206-D R HORTON, INC.</t>
  </si>
  <si>
    <t>M2019012707-0</t>
  </si>
  <si>
    <t>1901 SE 8 PL</t>
  </si>
  <si>
    <t>M2020002819-0</t>
  </si>
  <si>
    <t>1703 SE 8 PL</t>
  </si>
  <si>
    <t>M2019012713-0</t>
  </si>
  <si>
    <t>M2019015203-0</t>
  </si>
  <si>
    <t>1279 SE 9 PL</t>
  </si>
  <si>
    <t>M2020000627-0</t>
  </si>
  <si>
    <t>1426 SE 26 TER</t>
  </si>
  <si>
    <t>128561-LENNAR HOMES, LLC</t>
  </si>
  <si>
    <t>M2020000622-0</t>
  </si>
  <si>
    <t>1421 SE 26 TER</t>
  </si>
  <si>
    <t>128594-LENNAR HOMES, LLC</t>
  </si>
  <si>
    <t>M2020000621-0</t>
  </si>
  <si>
    <t>1425 SE 26 TER</t>
  </si>
  <si>
    <t>128593-LENNAR HOMES, LLC</t>
  </si>
  <si>
    <t>M2020000625-0</t>
  </si>
  <si>
    <t>1418 SE 26 TER</t>
  </si>
  <si>
    <t>128562-LENNAR HOMES, LLC</t>
  </si>
  <si>
    <t>M2020004546-0</t>
  </si>
  <si>
    <t>1468 SE 26 TER</t>
  </si>
  <si>
    <t>129058-LENNAR HOMES, LLC</t>
  </si>
  <si>
    <t>M2020000624-0</t>
  </si>
  <si>
    <t>1417 SE 26 TER</t>
  </si>
  <si>
    <t>128557-LENNAR HOMES, LLC</t>
  </si>
  <si>
    <t>M2020000617-0</t>
  </si>
  <si>
    <t>1433 SE 26 TER</t>
  </si>
  <si>
    <t>128559-LENNAR HOMES, LLC</t>
  </si>
  <si>
    <t>M2020000632-0</t>
  </si>
  <si>
    <t>1425 SE 27 TER</t>
  </si>
  <si>
    <t>128563-LENNAR HOMES, LLC</t>
  </si>
  <si>
    <t>M2020000629-0</t>
  </si>
  <si>
    <t>1434 SE 26 TER</t>
  </si>
  <si>
    <t>128558-LENNAR HOMES, LLC</t>
  </si>
  <si>
    <t>M2020004751-0</t>
  </si>
  <si>
    <t>1368 SE 26 TER</t>
  </si>
  <si>
    <t>129039-LENNAR HOMES, LLC</t>
  </si>
  <si>
    <t>M2020000626-0</t>
  </si>
  <si>
    <t>1422 SE 26 TER</t>
  </si>
  <si>
    <t>128583-LENNAR HOMES, LLC</t>
  </si>
  <si>
    <t>M2020000628-0</t>
  </si>
  <si>
    <t>1430 SE 26 TER</t>
  </si>
  <si>
    <t>128584-LENNAR HOMES, LLC</t>
  </si>
  <si>
    <t>M2020004749-0</t>
  </si>
  <si>
    <t>1360 SE 26 TER</t>
  </si>
  <si>
    <t>M2020000634-0</t>
  </si>
  <si>
    <t>1429 SE 27 TER</t>
  </si>
  <si>
    <t>128592-LENNAR HOMES, LLC</t>
  </si>
  <si>
    <t>M2020000631-0</t>
  </si>
  <si>
    <t>1421 SE 27 TER</t>
  </si>
  <si>
    <t>128510-RAUL MARISTANY</t>
  </si>
  <si>
    <t>M2020000619-0</t>
  </si>
  <si>
    <t>1429 SE 26 TER</t>
  </si>
  <si>
    <t>128560-LENNAR HOMES, LLC</t>
  </si>
  <si>
    <t>M2019012977-0</t>
  </si>
  <si>
    <t>1 SPEEDWAY BLVD</t>
  </si>
  <si>
    <t xml:space="preserve">128872-INTERNATIONAL SPEEDWAY CORPORATION </t>
  </si>
  <si>
    <t>M2018012008-0</t>
  </si>
  <si>
    <t>1754 SE 8 TER</t>
  </si>
  <si>
    <t>M2020002813-0</t>
  </si>
  <si>
    <t>1727 SE 8 PL</t>
  </si>
  <si>
    <t>M2019014807-0</t>
  </si>
  <si>
    <t>450 NW 11 AVE A</t>
  </si>
  <si>
    <t>M2019020936-0</t>
  </si>
  <si>
    <t>417 NW 12 AVE</t>
  </si>
  <si>
    <t>128273-FOREST PARK DEVELOPMENT LLC</t>
  </si>
  <si>
    <t>M2019020934-0</t>
  </si>
  <si>
    <t>420 NW 12 AVE</t>
  </si>
  <si>
    <t>128274-FOREST PARK DEVELOPMENT LLC</t>
  </si>
  <si>
    <t>M2020004092-0</t>
  </si>
  <si>
    <t>1233 NW 3 LN</t>
  </si>
  <si>
    <t>M2019016131-0</t>
  </si>
  <si>
    <t>8810 NW 10 ST</t>
  </si>
  <si>
    <t xml:space="preserve">128372-JESUS A ARELLANO PADILLA </t>
  </si>
  <si>
    <t>M2019015351-0</t>
  </si>
  <si>
    <t>726 NW 2 ST</t>
  </si>
  <si>
    <t>M2019018911-0</t>
  </si>
  <si>
    <t>320 NW 1 ST</t>
  </si>
  <si>
    <t>127880-SHIRLEY BORG TROISE</t>
  </si>
  <si>
    <t>M2019018562-0</t>
  </si>
  <si>
    <t>558 SW 4 ST</t>
  </si>
  <si>
    <t>127912-KEYSTONE PRECAST AND COLUMNS CORP</t>
  </si>
  <si>
    <t>M2019015352-0</t>
  </si>
  <si>
    <t>706 NW 3 TER</t>
  </si>
  <si>
    <t>M2019021777-0</t>
  </si>
  <si>
    <t>839 NW 12 ST</t>
  </si>
  <si>
    <t>128548-TI CONTRACTORS LLC</t>
  </si>
  <si>
    <t>M2019018563-0</t>
  </si>
  <si>
    <t>560 SW 4 ST</t>
  </si>
  <si>
    <t>M2020000309-0</t>
  </si>
  <si>
    <t>577 NW 16 ST</t>
  </si>
  <si>
    <t>128391-CARBAJAL INVESTMENTS 1 INC</t>
  </si>
  <si>
    <t>M2019010781-0</t>
  </si>
  <si>
    <t>1210 NW 6 AVE</t>
  </si>
  <si>
    <t>126632-ALL AROUND HOLDINGS INC</t>
  </si>
  <si>
    <t>M2019019359-0</t>
  </si>
  <si>
    <t>1432 NW 1 CT</t>
  </si>
  <si>
    <t>129021-CARBAJAL INVESTMENT 6 INC</t>
  </si>
  <si>
    <t>M2019019358-0</t>
  </si>
  <si>
    <t>1422 NW 1 CT</t>
  </si>
  <si>
    <t>M2019019357-N</t>
  </si>
  <si>
    <t>1412 NW 1 CT</t>
  </si>
  <si>
    <t>M2019019356-0</t>
  </si>
  <si>
    <t>1402 NW 1 CT</t>
  </si>
  <si>
    <t>M2020000310-0</t>
  </si>
  <si>
    <t>1529 NW 6 AVE</t>
  </si>
  <si>
    <t>128390-CARBAJAL INVESTMENT 1 INC</t>
  </si>
  <si>
    <t>M2019019360-0</t>
  </si>
  <si>
    <t>1442 NW 1 CT</t>
  </si>
  <si>
    <t>M2019010785-0</t>
  </si>
  <si>
    <t>1310 NW 6 AVE</t>
  </si>
  <si>
    <t>128300-ALL AROUND HOLDINGS INC</t>
  </si>
  <si>
    <t>M2019021050-0</t>
  </si>
  <si>
    <t>715 NW 6 ST</t>
  </si>
  <si>
    <t>M2019006753-0</t>
  </si>
  <si>
    <t>139 N REDLAND RD</t>
  </si>
  <si>
    <t xml:space="preserve">126583-NUESTRA FAMILIA MEDICAL CENTER LLC </t>
  </si>
  <si>
    <t>M2019012558-0</t>
  </si>
  <si>
    <t>353 NW 1 ST</t>
  </si>
  <si>
    <t xml:space="preserve">127817-ELIAS SALGADO </t>
  </si>
  <si>
    <t>M2019005816-0</t>
  </si>
  <si>
    <t>832 SW 2 ST</t>
  </si>
  <si>
    <t>125888-RMVC GROUP, LLC MURRAY</t>
  </si>
  <si>
    <t>M2019005815-0</t>
  </si>
  <si>
    <t>840 SW 2 ST</t>
  </si>
  <si>
    <t>M2019017246-0</t>
  </si>
  <si>
    <t>143 SW 3 CT BLDG #5</t>
  </si>
  <si>
    <t>128976-PALMCORP MANAGEMENT LLC</t>
  </si>
  <si>
    <t>M2019010251-0</t>
  </si>
  <si>
    <t>534 582 SW 2 PL</t>
  </si>
  <si>
    <t>127934-PALMCORP MANAGEMENT LLC</t>
  </si>
  <si>
    <t>M2019017248-0</t>
  </si>
  <si>
    <t>142 SW 6 LN</t>
  </si>
  <si>
    <t>M2019009345-0</t>
  </si>
  <si>
    <t>896 SW 4 TER</t>
  </si>
  <si>
    <t>126453-JMS DEVELOPMENT CONSTRUCTION INC</t>
  </si>
  <si>
    <t>M2019009346-0</t>
  </si>
  <si>
    <t>807 SW 4 TER</t>
  </si>
  <si>
    <t>M2019010914-0</t>
  </si>
  <si>
    <t>880 SW 5 ST</t>
  </si>
  <si>
    <t>M2019010912-0</t>
  </si>
  <si>
    <t>856 SW 5 ST</t>
  </si>
  <si>
    <t>130974-VRR PROPERTIES</t>
  </si>
  <si>
    <t>M2018007054-0</t>
  </si>
  <si>
    <t>875 SW 7 ST</t>
  </si>
  <si>
    <t>128104-DRYWALL CONTRACTORS CORP</t>
  </si>
  <si>
    <t>M2019008299-0</t>
  </si>
  <si>
    <t>618 NE 5 WAY</t>
  </si>
  <si>
    <t>126110-D R HORTON, INC.</t>
  </si>
  <si>
    <t>M2019008314-0</t>
  </si>
  <si>
    <t>561 NE 6 PL</t>
  </si>
  <si>
    <t>M2019018416-0</t>
  </si>
  <si>
    <t>543 NE 6 CT</t>
  </si>
  <si>
    <t>127778-D R HORTON, INC.</t>
  </si>
  <si>
    <t>M2019018415-0</t>
  </si>
  <si>
    <t>606 NE 5 ST</t>
  </si>
  <si>
    <t>127742-D R HORTON, INC.</t>
  </si>
  <si>
    <t>M2019008331-0</t>
  </si>
  <si>
    <t>624 NE 5 WAY</t>
  </si>
  <si>
    <t>M2019008326-0</t>
  </si>
  <si>
    <t>613 NE 5 WAY</t>
  </si>
  <si>
    <t>M2019018411-0</t>
  </si>
  <si>
    <t>601 NE 5 TER</t>
  </si>
  <si>
    <t>M2019018447-0</t>
  </si>
  <si>
    <t>613 NE 5 TER</t>
  </si>
  <si>
    <t>127908-D R HORTON, INC.</t>
  </si>
  <si>
    <t>M2019008994-0</t>
  </si>
  <si>
    <t>636 NE 5 WAY</t>
  </si>
  <si>
    <t>126333-D R HORTON, INC.</t>
  </si>
  <si>
    <t>M2019008319-0</t>
  </si>
  <si>
    <t>600 NE 5 TER</t>
  </si>
  <si>
    <t>M2019018409-0</t>
  </si>
  <si>
    <t>530 NE 6 PL</t>
  </si>
  <si>
    <t>M2019018434-0</t>
  </si>
  <si>
    <t>567 NE 6 CT</t>
  </si>
  <si>
    <t>M2020004834-0</t>
  </si>
  <si>
    <t>537 NE 6 PL</t>
  </si>
  <si>
    <t>129025-D R HORTON, INC.</t>
  </si>
  <si>
    <t>M2020004820-0</t>
  </si>
  <si>
    <t>463 NE 6 PL</t>
  </si>
  <si>
    <t>M2019009001-0</t>
  </si>
  <si>
    <t>618 NE 5 TER</t>
  </si>
  <si>
    <t>M2019008325-0</t>
  </si>
  <si>
    <t>573 NE 6 PL</t>
  </si>
  <si>
    <t>M2019008305-0</t>
  </si>
  <si>
    <t>606 NE 5 TER</t>
  </si>
  <si>
    <t>M2019008301-0</t>
  </si>
  <si>
    <t>585 NE 6 PL</t>
  </si>
  <si>
    <t>M2019008307-0</t>
  </si>
  <si>
    <t>642 NE 5 WAY</t>
  </si>
  <si>
    <t>126208-D R HORTON, INC.</t>
  </si>
  <si>
    <t>M2019008308-0</t>
  </si>
  <si>
    <t>666 NE 5 WAY</t>
  </si>
  <si>
    <t>M2019009004-0</t>
  </si>
  <si>
    <t>591 NE 6 PL</t>
  </si>
  <si>
    <t>M2019008312-0</t>
  </si>
  <si>
    <t>630 NE 5 WAY</t>
  </si>
  <si>
    <t>M2019007756-0</t>
  </si>
  <si>
    <t>624 NE 4 ST</t>
  </si>
  <si>
    <t>125861-D R HORTON, INC.</t>
  </si>
  <si>
    <t>M2019007759-0</t>
  </si>
  <si>
    <t>618 NE 4 ST</t>
  </si>
  <si>
    <t>125862-D R HORTON, INC.</t>
  </si>
  <si>
    <t>M2019008298-0</t>
  </si>
  <si>
    <t>624 NE 5 TER</t>
  </si>
  <si>
    <t>M2019018429-0</t>
  </si>
  <si>
    <t>566 NE 6 PL</t>
  </si>
  <si>
    <t>127777-D R HORTON, INC.</t>
  </si>
  <si>
    <t>M2019018445-0</t>
  </si>
  <si>
    <t>600 NE 5 ST</t>
  </si>
  <si>
    <t>M2019018422-0</t>
  </si>
  <si>
    <t>549 NE 6 CT</t>
  </si>
  <si>
    <t>M2019018463-0</t>
  </si>
  <si>
    <t>525 NE 6 CT</t>
  </si>
  <si>
    <t>M2019008306-0</t>
  </si>
  <si>
    <t>579 NE 6 PL</t>
  </si>
  <si>
    <t>M2019008310-0</t>
  </si>
  <si>
    <t>612 NE 5 TER</t>
  </si>
  <si>
    <t>M2019008330-0</t>
  </si>
  <si>
    <t>601 NE 5 WAY</t>
  </si>
  <si>
    <t>M2019008333-0</t>
  </si>
  <si>
    <t>549 NE 6 PL</t>
  </si>
  <si>
    <t>M2019008996-0</t>
  </si>
  <si>
    <t>543 NE 6 PL</t>
  </si>
  <si>
    <t>M2019008328-0</t>
  </si>
  <si>
    <t>612 NE 5 WAY</t>
  </si>
  <si>
    <t>M2019009000-0</t>
  </si>
  <si>
    <t>600 NE 5 WAY</t>
  </si>
  <si>
    <t>M2019018455-0</t>
  </si>
  <si>
    <t>554 NE 6 PL</t>
  </si>
  <si>
    <t>127774-D R HORTON, INC.</t>
  </si>
  <si>
    <t>M2019018442-0</t>
  </si>
  <si>
    <t>548 NE 6 PL</t>
  </si>
  <si>
    <t>M2019018413-0</t>
  </si>
  <si>
    <t>531 NE 6 CT</t>
  </si>
  <si>
    <t>M2019008302-0</t>
  </si>
  <si>
    <t>630 NE 5 TER</t>
  </si>
  <si>
    <t>M2019017499-0</t>
  </si>
  <si>
    <t>541 NE 5 WAY - BLDG. # 57</t>
  </si>
  <si>
    <t>127905-D R HORTON, INC.</t>
  </si>
  <si>
    <t>M2019017476-0</t>
  </si>
  <si>
    <t>540 NE 5 WAY</t>
  </si>
  <si>
    <t>127904-D R HORTON, INC.</t>
  </si>
  <si>
    <t>M2019017500-0</t>
  </si>
  <si>
    <t>597 NE 5 PL</t>
  </si>
  <si>
    <t>127906-D R HORTON, INC.</t>
  </si>
  <si>
    <t>M2019017497-0</t>
  </si>
  <si>
    <t>440 NE 5 WAY</t>
  </si>
  <si>
    <t>127903-D R HORTON, INC.</t>
  </si>
  <si>
    <t>M2019017477-0</t>
  </si>
  <si>
    <t>567 NE 5 PL</t>
  </si>
  <si>
    <t>127907-D R HORTON, INC.</t>
  </si>
  <si>
    <t>M2019017494-0</t>
  </si>
  <si>
    <t>396 NE 5 PL</t>
  </si>
  <si>
    <t>127901-D R HORTON, INC.</t>
  </si>
  <si>
    <t>M2020000274-0</t>
  </si>
  <si>
    <t>128392-D R HORTON, INC.</t>
  </si>
  <si>
    <t>M2019018437-0</t>
  </si>
  <si>
    <t>631 NE 5 TER</t>
  </si>
  <si>
    <t>M2020000269-0</t>
  </si>
  <si>
    <t>M2019018461-0</t>
  </si>
  <si>
    <t>624 NE 5 ST</t>
  </si>
  <si>
    <t>M2020004830-0</t>
  </si>
  <si>
    <t>457 NE 6 PL</t>
  </si>
  <si>
    <t>M2020000267-0</t>
  </si>
  <si>
    <t>618 NE 5 ST</t>
  </si>
  <si>
    <t>128520-D.R. HORTON</t>
  </si>
  <si>
    <t>M2019018407-0</t>
  </si>
  <si>
    <t>619 NE 5 TER</t>
  </si>
  <si>
    <t>M2019018423-0</t>
  </si>
  <si>
    <t>537 NE 6 CT</t>
  </si>
  <si>
    <t>M2019018419-0</t>
  </si>
  <si>
    <t>524 NE 6 PL</t>
  </si>
  <si>
    <t>M2019018444-0</t>
  </si>
  <si>
    <t>625 NE 5 TER</t>
  </si>
  <si>
    <t>M2020004819-0</t>
  </si>
  <si>
    <t>525 NE 6 PL</t>
  </si>
  <si>
    <t>M2020004835-0</t>
  </si>
  <si>
    <t>531 NE 6 PL</t>
  </si>
  <si>
    <t>M2020004838-0</t>
  </si>
  <si>
    <t>451 NE 6 PL</t>
  </si>
  <si>
    <t>M2020004815-0</t>
  </si>
  <si>
    <t>513 NE 6 PL</t>
  </si>
  <si>
    <t>129089-D R HORTON, INC.</t>
  </si>
  <si>
    <t>M2020000260-0</t>
  </si>
  <si>
    <t>M2020004818-0</t>
  </si>
  <si>
    <t>475 NE 6 PL</t>
  </si>
  <si>
    <t>M2020004823-0</t>
  </si>
  <si>
    <t>501 NE 6 PL</t>
  </si>
  <si>
    <t>M2020004824-0</t>
  </si>
  <si>
    <t>487 NE 6 PL</t>
  </si>
  <si>
    <t>M2019008316-0</t>
  </si>
  <si>
    <t>606 NE 5 WAY</t>
  </si>
  <si>
    <t>M2019008324-0</t>
  </si>
  <si>
    <t>660 NE 5 WAY</t>
  </si>
  <si>
    <t>M2019018440-0</t>
  </si>
  <si>
    <t>573 NE 6 CT</t>
  </si>
  <si>
    <t>M2019018459-0</t>
  </si>
  <si>
    <t>607 NE 5 TER</t>
  </si>
  <si>
    <t>M2019018457-0</t>
  </si>
  <si>
    <t>536 NE 6 PL</t>
  </si>
  <si>
    <t>M2019008300-0</t>
  </si>
  <si>
    <t>555 NE 6 PL</t>
  </si>
  <si>
    <t>M2019008320-0</t>
  </si>
  <si>
    <t>654 NE 5 WAY</t>
  </si>
  <si>
    <t>M2019009003-0</t>
  </si>
  <si>
    <t>567 NE 6 PL</t>
  </si>
  <si>
    <t>M2019009002-0</t>
  </si>
  <si>
    <t>597 NE 6 PL</t>
  </si>
  <si>
    <t>M2019008323-0</t>
  </si>
  <si>
    <t>619 NE 5 WAY</t>
  </si>
  <si>
    <t>M2019017498-0</t>
  </si>
  <si>
    <t>540 NE 5 LN</t>
  </si>
  <si>
    <t>127902-D R HORTON, INC.</t>
  </si>
  <si>
    <t>M2019007763-0</t>
  </si>
  <si>
    <t>612 NE 4 ST</t>
  </si>
  <si>
    <t>125863-D R HORTON, INC.</t>
  </si>
  <si>
    <t>M2019009007-0</t>
  </si>
  <si>
    <t>607 NE 5 WAY</t>
  </si>
  <si>
    <t>M2019018436-0</t>
  </si>
  <si>
    <t>612 NE 5 ST</t>
  </si>
  <si>
    <t>M2019018435-0</t>
  </si>
  <si>
    <t>542 NE 6 PL</t>
  </si>
  <si>
    <t>M2020004831-0</t>
  </si>
  <si>
    <t>507 NE 6 PL</t>
  </si>
  <si>
    <t>M2019018449-0</t>
  </si>
  <si>
    <t>630 NE 5 ST</t>
  </si>
  <si>
    <t>M2020004826-0</t>
  </si>
  <si>
    <t>493 NE 6 PL</t>
  </si>
  <si>
    <t>M2019018438-0</t>
  </si>
  <si>
    <t>M2019018451-0</t>
  </si>
  <si>
    <t>555 NE 6 CT</t>
  </si>
  <si>
    <t>M2019018426-0</t>
  </si>
  <si>
    <t>561 NE 6 CT</t>
  </si>
  <si>
    <t>M2020000272-0</t>
  </si>
  <si>
    <t>M2020000257-0</t>
  </si>
  <si>
    <t>M2019018441-0</t>
  </si>
  <si>
    <t>560 NE 6 PL</t>
  </si>
  <si>
    <t>M2019008332-0</t>
  </si>
  <si>
    <t>631 NE 5 WAY</t>
  </si>
  <si>
    <t>M2020004814-0</t>
  </si>
  <si>
    <t>481 NE 6 PL</t>
  </si>
  <si>
    <t>M2019008303-0</t>
  </si>
  <si>
    <t>648 NE 5 WAY</t>
  </si>
  <si>
    <t>M2019008304-0</t>
  </si>
  <si>
    <t>625 NE 5 WAY</t>
  </si>
  <si>
    <t>M2019018454-0</t>
  </si>
  <si>
    <t>572 NE 6 PL</t>
  </si>
  <si>
    <t>M2020003673-0</t>
  </si>
  <si>
    <t>33550 S DIXIE HWY</t>
  </si>
  <si>
    <t>128997-FLORIDA CITY JYA LLC</t>
  </si>
  <si>
    <t>M2019009665-0</t>
  </si>
  <si>
    <t>610 SW 2 PL</t>
  </si>
  <si>
    <t>127056-GUSTAVO A DERIBEAUX</t>
  </si>
  <si>
    <t>C2019158888-0</t>
  </si>
  <si>
    <t>18900 SW 106 AVE # 210</t>
  </si>
  <si>
    <t>127160-MARLIN ROAD PARTNERS</t>
  </si>
  <si>
    <t>C2019103193-0</t>
  </si>
  <si>
    <t>10411 SW 184 TER</t>
  </si>
  <si>
    <t>C2019131071-0</t>
  </si>
  <si>
    <t>11492 SW 190 TERRACE RD</t>
  </si>
  <si>
    <t>126645-CARLOS HICHER</t>
  </si>
  <si>
    <t>C2019083183-0</t>
  </si>
  <si>
    <t>10900 SW 186 ST</t>
  </si>
  <si>
    <t>127271-VALUE STORE IT QUAIL ROOST LLC</t>
  </si>
  <si>
    <t>C2019083188-0</t>
  </si>
  <si>
    <t>C2020029820-0</t>
  </si>
  <si>
    <t>10347 SW 228 TER</t>
  </si>
  <si>
    <t>128865-LENNAR HOMES, LLC</t>
  </si>
  <si>
    <t>C2020024684-0</t>
  </si>
  <si>
    <t>10251 SW 228 TER</t>
  </si>
  <si>
    <t>128792-LENNAR HOMES, LLC</t>
  </si>
  <si>
    <t>C2020029564-0</t>
  </si>
  <si>
    <t>10341 SW 228 TER</t>
  </si>
  <si>
    <t>128907-LENNAR HOMES, LLC</t>
  </si>
  <si>
    <t>C2020024716-0</t>
  </si>
  <si>
    <t>10268 SW 228 TER</t>
  </si>
  <si>
    <t>128793-LENNAR HOMES, LLC</t>
  </si>
  <si>
    <t>C2020029562-0</t>
  </si>
  <si>
    <t>10311 SW 228 TER</t>
  </si>
  <si>
    <t>C2020029555-0</t>
  </si>
  <si>
    <t>10371 SW 228 TER</t>
  </si>
  <si>
    <t>C2020029635-0</t>
  </si>
  <si>
    <t>10353 SW 228 TER</t>
  </si>
  <si>
    <t>128949-LENNAR HOMES, LLC</t>
  </si>
  <si>
    <t>C2020001494-0</t>
  </si>
  <si>
    <t>22803 SW 104 AVE</t>
  </si>
  <si>
    <t>128382-LENNAR HOMES, LLC</t>
  </si>
  <si>
    <t>C2019222076-0</t>
  </si>
  <si>
    <t>10840 SW 217 ST</t>
  </si>
  <si>
    <t>128617-MAKU HOME DEVELOPERS INC</t>
  </si>
  <si>
    <t>C2019157485-0</t>
  </si>
  <si>
    <t>21825 SW 113 AVE RD</t>
  </si>
  <si>
    <t>C2019157514-0</t>
  </si>
  <si>
    <t>21871 SW 112 CT</t>
  </si>
  <si>
    <t>C2019180620-0</t>
  </si>
  <si>
    <t>10816 SW 217 ST</t>
  </si>
  <si>
    <t>130188-AMY NUNEZ</t>
  </si>
  <si>
    <t>C2020027201-0</t>
  </si>
  <si>
    <t>11233 SW 219 ST</t>
  </si>
  <si>
    <t>C2019210787-0</t>
  </si>
  <si>
    <t>10990 SW 219 ST</t>
  </si>
  <si>
    <t>128066-FLORIDA BUILDING HOMES</t>
  </si>
  <si>
    <t>C2019209497-0</t>
  </si>
  <si>
    <t>21855 SW 113 AVE RD</t>
  </si>
  <si>
    <t>C2019122631-0</t>
  </si>
  <si>
    <t>10795 SW 219 ST</t>
  </si>
  <si>
    <t>127094-O &amp; R GENERAL CONSTRUCTION CORP</t>
  </si>
  <si>
    <t>C2019111572-0</t>
  </si>
  <si>
    <t>11230 SW 219 ST</t>
  </si>
  <si>
    <t>C2019106762-0</t>
  </si>
  <si>
    <t>21891 SW 111 AVE</t>
  </si>
  <si>
    <t>129229-HABITAT FOR HUMANITY</t>
  </si>
  <si>
    <t>C2019209506-0</t>
  </si>
  <si>
    <t>21811 SW 112 CT</t>
  </si>
  <si>
    <t>C2020042905-0</t>
  </si>
  <si>
    <t>23028 SW 108 CT</t>
  </si>
  <si>
    <t>C2019069987-0</t>
  </si>
  <si>
    <t>10760 SW 217 ST</t>
  </si>
  <si>
    <t>127553-CAZO CONSTRUCTION CORP</t>
  </si>
  <si>
    <t>C2020031262-0</t>
  </si>
  <si>
    <t>10765 SW 219 ST</t>
  </si>
  <si>
    <t>129319-SOUTHEAST LAND</t>
  </si>
  <si>
    <t>C2019041103-0</t>
  </si>
  <si>
    <t>10701 SW 218 ST</t>
  </si>
  <si>
    <t>126652-ADDIANELYS RAVELO FONSECA</t>
  </si>
  <si>
    <t>C2019236176-0</t>
  </si>
  <si>
    <t>10920 SW 216 ST</t>
  </si>
  <si>
    <t>129580-DANIA HERNANDEZ</t>
  </si>
  <si>
    <t>C2019128319-0</t>
  </si>
  <si>
    <t>10700 SW 218 ST</t>
  </si>
  <si>
    <t>129230-HABITAT FOR HUMANITY</t>
  </si>
  <si>
    <t>AGAPEESTMATE-0</t>
  </si>
  <si>
    <t>253-00</t>
  </si>
  <si>
    <t>C2019130246-0</t>
  </si>
  <si>
    <t>11080 SW 219 ST</t>
  </si>
  <si>
    <t>129231-HABITAT FOR HUMANITY</t>
  </si>
  <si>
    <t>C2019087060-0</t>
  </si>
  <si>
    <t>23531 SW 107 PL</t>
  </si>
  <si>
    <t>127025-NVR RYAN HOMES</t>
  </si>
  <si>
    <t>C2019204638-0</t>
  </si>
  <si>
    <t>10652 SW 235 LN</t>
  </si>
  <si>
    <t>127785-NVR RYAN HOMES</t>
  </si>
  <si>
    <t>C2020016689-0</t>
  </si>
  <si>
    <t>10640 SW 235 ST</t>
  </si>
  <si>
    <t>128585-NVR RYAN HOMES</t>
  </si>
  <si>
    <t>C2019065771-0</t>
  </si>
  <si>
    <t>23594 SW 108 AVE</t>
  </si>
  <si>
    <t>125753-NVR RYAN HOMES</t>
  </si>
  <si>
    <t>C2019065772-0</t>
  </si>
  <si>
    <t>23400 SW 108 AVE</t>
  </si>
  <si>
    <t>125752-NVR RYAN HOMES</t>
  </si>
  <si>
    <t>C2019087055-0</t>
  </si>
  <si>
    <t>23554 SW 108 AVE</t>
  </si>
  <si>
    <t>126316-NVR RYAN HOMES</t>
  </si>
  <si>
    <t>C2019087036-0</t>
  </si>
  <si>
    <t>23445 SW 108 AVE</t>
  </si>
  <si>
    <t>126317-NVR RYAN HOMES</t>
  </si>
  <si>
    <t>C2019204630-0</t>
  </si>
  <si>
    <t>23595 SW 108 CT</t>
  </si>
  <si>
    <t>127786-NVR RYAN HOMES</t>
  </si>
  <si>
    <t>C2019204631-0</t>
  </si>
  <si>
    <t>23555 SW 108 CT</t>
  </si>
  <si>
    <t>127796-NVR RYAN HOMES</t>
  </si>
  <si>
    <t>C2019204632-0</t>
  </si>
  <si>
    <t>23505 SW 108 CT</t>
  </si>
  <si>
    <t>127847-NVR RYAN HOMES</t>
  </si>
  <si>
    <t>C2019204633-0</t>
  </si>
  <si>
    <t>23407 SW 108 CT</t>
  </si>
  <si>
    <t>127795-NVR RYAN HOMES</t>
  </si>
  <si>
    <t>C2019204634-0</t>
  </si>
  <si>
    <t>10823 SW 236 ST</t>
  </si>
  <si>
    <t>127794-NVR RYAN HOMES</t>
  </si>
  <si>
    <t>C2020006088-0</t>
  </si>
  <si>
    <t>10631 SW 235 LN</t>
  </si>
  <si>
    <t>128424-NVR RYAN HOMES</t>
  </si>
  <si>
    <t>C2019204635-0</t>
  </si>
  <si>
    <t>23510 SW 107 CT</t>
  </si>
  <si>
    <t>127791-NVR RYAN HOMES</t>
  </si>
  <si>
    <t>C2019204636-0</t>
  </si>
  <si>
    <t>23520 SW 107 CT</t>
  </si>
  <si>
    <t>127793-NVR RYAN HOMES</t>
  </si>
  <si>
    <t>C2019204637-0</t>
  </si>
  <si>
    <t>23540 SW 107 CT</t>
  </si>
  <si>
    <t>127792-NVR RYAN HOMES</t>
  </si>
  <si>
    <t>C2020016688-0</t>
  </si>
  <si>
    <t>23581 SW 107 PL</t>
  </si>
  <si>
    <t>128587-NVR RYAN HOMES</t>
  </si>
  <si>
    <t>C2019213170-0</t>
  </si>
  <si>
    <t>23646 SW 115 CT</t>
  </si>
  <si>
    <t>128045-LENNAR HOMES, LLC</t>
  </si>
  <si>
    <t>C2019213171-0</t>
  </si>
  <si>
    <t>23602 SW 115 CT</t>
  </si>
  <si>
    <t>128047-LENNAR HOMES, LLC</t>
  </si>
  <si>
    <t>C2019213174-0</t>
  </si>
  <si>
    <t>23645 SW 115 CT</t>
  </si>
  <si>
    <t>128050-LENNAR HOMES, LLC</t>
  </si>
  <si>
    <t>C2019213176-0</t>
  </si>
  <si>
    <t>23715 SW 115 CT</t>
  </si>
  <si>
    <t>128049-LENNAR HOMES, LLC</t>
  </si>
  <si>
    <t>C2019213178-0</t>
  </si>
  <si>
    <t>23714 SW 115 AVE</t>
  </si>
  <si>
    <t>128048-LENNAR HOMES, LLC</t>
  </si>
  <si>
    <t>C2019213180-0</t>
  </si>
  <si>
    <t>23644 SW 115 AVE</t>
  </si>
  <si>
    <t>128046-LENNAR HOMES, LLC</t>
  </si>
  <si>
    <t>C2020029678-0</t>
  </si>
  <si>
    <t>23549 SW 106 PL</t>
  </si>
  <si>
    <t>128752-NVR RYAN HOMES</t>
  </si>
  <si>
    <t>C2019087058-0</t>
  </si>
  <si>
    <t>23485 SW 108 AVE</t>
  </si>
  <si>
    <t>127026-NVR RYAN HOMES</t>
  </si>
  <si>
    <t>C2019087059-0</t>
  </si>
  <si>
    <t>23475 SW 108 AVE</t>
  </si>
  <si>
    <t>126313-NVR RYAN HOMES</t>
  </si>
  <si>
    <t>C2019213134-0</t>
  </si>
  <si>
    <t>23700 SW 115 AVE</t>
  </si>
  <si>
    <t>127975-LENNAR HOMES, LLC</t>
  </si>
  <si>
    <t>C2019138498-0</t>
  </si>
  <si>
    <t>23439 SW 107 PL</t>
  </si>
  <si>
    <t>127090-NVR RYAN HOMES</t>
  </si>
  <si>
    <t>C2019213482-0</t>
  </si>
  <si>
    <t>23728 SW 115 AVE</t>
  </si>
  <si>
    <t>127977-LENNAR HOMES, LLC</t>
  </si>
  <si>
    <t>C2019213484-0</t>
  </si>
  <si>
    <t>23688 SW 115 AVE</t>
  </si>
  <si>
    <t>127978-LENNAR HOMES, LLC</t>
  </si>
  <si>
    <t>C2019213485-0</t>
  </si>
  <si>
    <t>23622 SW 115 AVE</t>
  </si>
  <si>
    <t>127979-LENNAR HOMES, LLC</t>
  </si>
  <si>
    <t>C2019213487-0</t>
  </si>
  <si>
    <t>23600 SW 115 AVE</t>
  </si>
  <si>
    <t>127980-LENNAR HOMES, LLC</t>
  </si>
  <si>
    <t>C2019214056-0</t>
  </si>
  <si>
    <t>10632 SW 235 LN</t>
  </si>
  <si>
    <t>128057-NVR RYAN HOMES</t>
  </si>
  <si>
    <t>C2019213478-0</t>
  </si>
  <si>
    <t>23729 SW 115 CT</t>
  </si>
  <si>
    <t>128007-LENNAR HOMES, LLC</t>
  </si>
  <si>
    <t>C2019213472-0</t>
  </si>
  <si>
    <t>23716 SW 115 CT</t>
  </si>
  <si>
    <t>127983-LENNAR HOMES, LLC</t>
  </si>
  <si>
    <t>C2019213474-0</t>
  </si>
  <si>
    <t>23702 SW 115 CT</t>
  </si>
  <si>
    <t>127984-LENNAR HOMES, LLC</t>
  </si>
  <si>
    <t>C2019213475-0</t>
  </si>
  <si>
    <t>23668 SW 115 CT</t>
  </si>
  <si>
    <t>127985-LENNAR HOMES, LLC</t>
  </si>
  <si>
    <t>C2019213477-0</t>
  </si>
  <si>
    <t>23689 SW 115 CT</t>
  </si>
  <si>
    <t>128005-LENNAR HOMES, LLC</t>
  </si>
  <si>
    <t>C2019213476-0</t>
  </si>
  <si>
    <t>23601 SW 115 CT</t>
  </si>
  <si>
    <t>127986-LENNAR HOMES, LLC</t>
  </si>
  <si>
    <t>C2019213481-0</t>
  </si>
  <si>
    <t>23742 SW 115 AVE</t>
  </si>
  <si>
    <t>127982-LENNAR HOMES, LLC</t>
  </si>
  <si>
    <t>C2019213480-0</t>
  </si>
  <si>
    <t>23743 SW 115 CT</t>
  </si>
  <si>
    <t>127981-LENNAR HOMES, LLC</t>
  </si>
  <si>
    <t>C2019138484-0</t>
  </si>
  <si>
    <t>23522 SW 107 PL</t>
  </si>
  <si>
    <t>126974-NVR RYAN HOMES</t>
  </si>
  <si>
    <t>C2019138485-0</t>
  </si>
  <si>
    <t>23521 SW 107 PL</t>
  </si>
  <si>
    <t>126973-NVR RYAN HOMES</t>
  </si>
  <si>
    <t>C2019138486-0</t>
  </si>
  <si>
    <t>23511 SW 107 PL</t>
  </si>
  <si>
    <t>126972-NVR RYAN HOMES</t>
  </si>
  <si>
    <t>C2019213694-0</t>
  </si>
  <si>
    <t>23529 SW 106 PL</t>
  </si>
  <si>
    <t>128302-NVR RYAN HOMES</t>
  </si>
  <si>
    <t>C2019087070-0</t>
  </si>
  <si>
    <t>23532 SW 107 AVE</t>
  </si>
  <si>
    <t>127766-NVR RYAN HOMES</t>
  </si>
  <si>
    <t>C2019213117-0</t>
  </si>
  <si>
    <t>23730 SW 115 CT</t>
  </si>
  <si>
    <t>127988-LENNAR HOMES, LLC</t>
  </si>
  <si>
    <t>C2019213122-0</t>
  </si>
  <si>
    <t>23690 SW 115 CT</t>
  </si>
  <si>
    <t>127987-LENNAR HOMES, LLC</t>
  </si>
  <si>
    <t>C2019213124-0</t>
  </si>
  <si>
    <t>23624 SW 115 CT</t>
  </si>
  <si>
    <t>127971-LENNAR HOMES, LLC</t>
  </si>
  <si>
    <t>C2019213127-0</t>
  </si>
  <si>
    <t>23623 SW 115 CT</t>
  </si>
  <si>
    <t>127973-LENNAR HOMES, LLC</t>
  </si>
  <si>
    <t>C2019213131-0</t>
  </si>
  <si>
    <t>23667 SW 115 CT</t>
  </si>
  <si>
    <t>127972-LENNAR HOMES, LLC</t>
  </si>
  <si>
    <t>C2019147455-0</t>
  </si>
  <si>
    <t>10650 SW 235 LN</t>
  </si>
  <si>
    <t>127091-NVR RYAN HOMES</t>
  </si>
  <si>
    <t>C2019204519-0</t>
  </si>
  <si>
    <t>23530 SW 107 CT</t>
  </si>
  <si>
    <t>127790-NVR RYAN HOMES</t>
  </si>
  <si>
    <t>C2019204520-0</t>
  </si>
  <si>
    <t>23570 SW 107 CT</t>
  </si>
  <si>
    <t>127789-NVR RYAN HOMES</t>
  </si>
  <si>
    <t>C2019204521-0</t>
  </si>
  <si>
    <t>23580 SW 107 CT</t>
  </si>
  <si>
    <t>127848-NVR RYAN HOMES</t>
  </si>
  <si>
    <t>C2019204522-0</t>
  </si>
  <si>
    <t>10641 SW 235 LN</t>
  </si>
  <si>
    <t>127788-NVR RYAN HOMES</t>
  </si>
  <si>
    <t>C2019223864-0</t>
  </si>
  <si>
    <t>23593 SW 108 AVE</t>
  </si>
  <si>
    <t>128078-NVR RYAN HOMES</t>
  </si>
  <si>
    <t>C2019138497-0</t>
  </si>
  <si>
    <t>23572 SW 107 PL</t>
  </si>
  <si>
    <t>127088-NVR RYAN HOMES</t>
  </si>
  <si>
    <t>C2019138500-0</t>
  </si>
  <si>
    <t>23552 SW 107 PL</t>
  </si>
  <si>
    <t>127089-NVR RYAN HOMES</t>
  </si>
  <si>
    <t>C2019138499-0</t>
  </si>
  <si>
    <t>10651 SW 235 LN</t>
  </si>
  <si>
    <t>127092-NVR RYAN HOMES</t>
  </si>
  <si>
    <t>C2019105323-0</t>
  </si>
  <si>
    <t>23442 SW 108 AVE</t>
  </si>
  <si>
    <t>126577-NVR RYAN HOMES</t>
  </si>
  <si>
    <t>C2019105329-0</t>
  </si>
  <si>
    <t>23438 SW 107 CT</t>
  </si>
  <si>
    <t>C2019065748-0</t>
  </si>
  <si>
    <t>23425 SW 108 AVE</t>
  </si>
  <si>
    <t>125756-NVR RYAN HOMES</t>
  </si>
  <si>
    <t>C2019065746-0</t>
  </si>
  <si>
    <t>23542 SW 107 PL</t>
  </si>
  <si>
    <t>125758-NVR RYAN HOMES</t>
  </si>
  <si>
    <t>C2019065747-0</t>
  </si>
  <si>
    <t>23582 SW 107 PL</t>
  </si>
  <si>
    <t>125757-NVR RYAN HOMES</t>
  </si>
  <si>
    <t>C2019105325-0</t>
  </si>
  <si>
    <t>23435 SW 108 AVE</t>
  </si>
  <si>
    <t>C2019065745-0</t>
  </si>
  <si>
    <t>23418 SW 108 AVE</t>
  </si>
  <si>
    <t>125759-NVR RYAN HOMES</t>
  </si>
  <si>
    <t>C2019158469-0</t>
  </si>
  <si>
    <t>23571 SW 107 PL</t>
  </si>
  <si>
    <t>127172-NVR RYAN HOMES</t>
  </si>
  <si>
    <t>C2019158468-0</t>
  </si>
  <si>
    <t>23555 SW 107 PL</t>
  </si>
  <si>
    <t>127173-NVR RYAN HOMES</t>
  </si>
  <si>
    <t>C2019141960-0</t>
  </si>
  <si>
    <t>23427 SW 108 CT</t>
  </si>
  <si>
    <t>127171-NVR RYAN HOMES</t>
  </si>
  <si>
    <t>C2019204560-0</t>
  </si>
  <si>
    <t>23550 SW 107 CT</t>
  </si>
  <si>
    <t>127954-NVR RYAN HOMES</t>
  </si>
  <si>
    <t>C2020016596-0</t>
  </si>
  <si>
    <t>10622 SW 235 LN</t>
  </si>
  <si>
    <t>128588-NVR RYAN HOMES</t>
  </si>
  <si>
    <t>C2020016597-0</t>
  </si>
  <si>
    <t>23559 SW 106 PL</t>
  </si>
  <si>
    <t>128586-NVR RYAN HOMES</t>
  </si>
  <si>
    <t>C2019217315-0</t>
  </si>
  <si>
    <t>128260-NVR RYAN HOMES</t>
  </si>
  <si>
    <t>C2019213137-0</t>
  </si>
  <si>
    <t>23666 SW 115 AVE</t>
  </si>
  <si>
    <t>127974-LENNAR HOMES, LLC</t>
  </si>
  <si>
    <t>C2019065764-0</t>
  </si>
  <si>
    <t>23438 SW 108 AVE</t>
  </si>
  <si>
    <t>125754-NVR RYAN HOMES</t>
  </si>
  <si>
    <t>C2019065763-0</t>
  </si>
  <si>
    <t>23428 SW 108 AVE</t>
  </si>
  <si>
    <t>125755-NVR RYAN HOMES</t>
  </si>
  <si>
    <t>C2019106650-0</t>
  </si>
  <si>
    <t>23458 SW 108 AVE</t>
  </si>
  <si>
    <t>126377-NVR RYAN HOMES</t>
  </si>
  <si>
    <t>C2019106638-0</t>
  </si>
  <si>
    <t>23408 SW 108 AVE</t>
  </si>
  <si>
    <t>126376-NVR RYAN HOMES</t>
  </si>
  <si>
    <t>C2019087056-0</t>
  </si>
  <si>
    <t>23340 SW 107 PL</t>
  </si>
  <si>
    <t>126314-NVR RYAN HOMES</t>
  </si>
  <si>
    <t>C2019087057-0</t>
  </si>
  <si>
    <t>23503 SW 108 AVE</t>
  </si>
  <si>
    <t>127174-NVR RYAN HOMES</t>
  </si>
  <si>
    <t>C2019213132-0</t>
  </si>
  <si>
    <t>23701 SW 115 CT</t>
  </si>
  <si>
    <t>127976-LENNAR HOMES, LLC</t>
  </si>
  <si>
    <t>C2019087071-0</t>
  </si>
  <si>
    <t>23465 SW 108 AVE</t>
  </si>
  <si>
    <t>126310-NVR RYAN HOMES</t>
  </si>
  <si>
    <t>C2019087072-0</t>
  </si>
  <si>
    <t>23455 SW 108 AVE</t>
  </si>
  <si>
    <t>126847-NVR RYAN HOMES</t>
  </si>
  <si>
    <t>C2019087073-0</t>
  </si>
  <si>
    <t>23541 SW 107 PL</t>
  </si>
  <si>
    <t>126846-NVR RYAN HOMES</t>
  </si>
  <si>
    <t>C2019106631-0</t>
  </si>
  <si>
    <t>23512 SW 107 PL</t>
  </si>
  <si>
    <t>126626-NVR RYAN HOMES</t>
  </si>
  <si>
    <t>C2019106652-0</t>
  </si>
  <si>
    <t>10630 SW 235 ST</t>
  </si>
  <si>
    <t>126425-NVR RYAN HOMES</t>
  </si>
  <si>
    <t>C2020020170-0</t>
  </si>
  <si>
    <t>11555 SW 248 ST</t>
  </si>
  <si>
    <t>C2019032944-0</t>
  </si>
  <si>
    <t>23271 SW 112 AVE</t>
  </si>
  <si>
    <t>126836-AUTOZONE</t>
  </si>
  <si>
    <t>C2019153997-0</t>
  </si>
  <si>
    <t>24495 SW 112 AVE</t>
  </si>
  <si>
    <t>129146-COMMERCIAL DEVELOPMENT ASSOCIATES LLC</t>
  </si>
  <si>
    <t>C2019106651-0</t>
  </si>
  <si>
    <t>23454 SW 107 PL</t>
  </si>
  <si>
    <t>126426-NVR RYAN HOMES</t>
  </si>
  <si>
    <t>C2019138465-0</t>
  </si>
  <si>
    <t>23504 SW 108 AVE</t>
  </si>
  <si>
    <t>126971-NVR RYAN HOMES</t>
  </si>
  <si>
    <t>C2019159803-0</t>
  </si>
  <si>
    <t>23515 SW 107 PL</t>
  </si>
  <si>
    <t>127170-NVR RYAN HOMES</t>
  </si>
  <si>
    <t>C2019218003-0</t>
  </si>
  <si>
    <t>25383 SW 109 AVE</t>
  </si>
  <si>
    <t>128472-RAUL MARISTANY</t>
  </si>
  <si>
    <t>C2019113273-0</t>
  </si>
  <si>
    <t>24960 SW 108 AVE</t>
  </si>
  <si>
    <t>126990-RAUL MARISTANY</t>
  </si>
  <si>
    <t>C2019041126-0</t>
  </si>
  <si>
    <t>10760 SW 248 ST</t>
  </si>
  <si>
    <t>127072-RAUL MARISTANY</t>
  </si>
  <si>
    <t>C2019052867-0</t>
  </si>
  <si>
    <t>11294 SW 254 TER</t>
  </si>
  <si>
    <t>125561-LENNAR CORPORATION</t>
  </si>
  <si>
    <t>C2019093660-0</t>
  </si>
  <si>
    <t>25018 SW 107 CT</t>
  </si>
  <si>
    <t>C2019089554-0</t>
  </si>
  <si>
    <t>25195 SW 107 CT</t>
  </si>
  <si>
    <t>127312-RAUL MARISTANY</t>
  </si>
  <si>
    <t>C2019089561-0</t>
  </si>
  <si>
    <t>25123 SW 107 CT</t>
  </si>
  <si>
    <t>127314-RAUL MARISTANY</t>
  </si>
  <si>
    <t>C2019089557-0</t>
  </si>
  <si>
    <t>25194 SW 107 CT</t>
  </si>
  <si>
    <t>127313-RAUL MARISTANY</t>
  </si>
  <si>
    <t>C2019081974-0</t>
  </si>
  <si>
    <t>11338 SW 249 ST</t>
  </si>
  <si>
    <t>125966-LENNAR HOMES, LLC</t>
  </si>
  <si>
    <t>C2019127538-0</t>
  </si>
  <si>
    <t>11323 SW 249 ST</t>
  </si>
  <si>
    <t>126798-LENNAR HOMES, LLC</t>
  </si>
  <si>
    <t>C2019127547-0</t>
  </si>
  <si>
    <t>11208 SW 249 ST</t>
  </si>
  <si>
    <t>126797-LENNAR HOMES, LLC</t>
  </si>
  <si>
    <t>C2019089696-0</t>
  </si>
  <si>
    <t>11315 SW 249 ST</t>
  </si>
  <si>
    <t>125972-LENNAR HOMES, LLC</t>
  </si>
  <si>
    <t>C2019082001-0</t>
  </si>
  <si>
    <t>11355 SW 250 TER</t>
  </si>
  <si>
    <t>126303-LENNAR HOMES, LLC</t>
  </si>
  <si>
    <t>C2019085807-0</t>
  </si>
  <si>
    <t>11218 SW 250 TER</t>
  </si>
  <si>
    <t>126510-RAUL MARISTANY</t>
  </si>
  <si>
    <t>C2019080675-0</t>
  </si>
  <si>
    <t>11262 SW 250 TER</t>
  </si>
  <si>
    <t>126086-LENNAR CORPORATION</t>
  </si>
  <si>
    <t>C2019119394-0</t>
  </si>
  <si>
    <t>24901 SW 112 PL</t>
  </si>
  <si>
    <t>126624-LENNAR HOMES, LLC</t>
  </si>
  <si>
    <t>C2019058652-0</t>
  </si>
  <si>
    <t>24961 SW 107 CT</t>
  </si>
  <si>
    <t>126321-LENNAR HOMES, LLC</t>
  </si>
  <si>
    <t>C2019093589-0</t>
  </si>
  <si>
    <t>25066 SW 107 CT</t>
  </si>
  <si>
    <t>126236-LENNAR CORPORATION</t>
  </si>
  <si>
    <t>C2019093595-0</t>
  </si>
  <si>
    <t>25158 SW 107 CT</t>
  </si>
  <si>
    <t>126235-LENNAR CORPORATION</t>
  </si>
  <si>
    <t>C2019058642-0</t>
  </si>
  <si>
    <t>24960 SW 107 CT</t>
  </si>
  <si>
    <t>126318-LENNAR HOMES, LLC</t>
  </si>
  <si>
    <t>C2019072022-0</t>
  </si>
  <si>
    <t>24940 SW 107 CT</t>
  </si>
  <si>
    <t>126304-LENNAR HOMES, LLC</t>
  </si>
  <si>
    <t>C2019072024-0</t>
  </si>
  <si>
    <t>25101 SW 107 CT</t>
  </si>
  <si>
    <t>126325-LENNAR HOMES, LLC</t>
  </si>
  <si>
    <t>C2019072030-0</t>
  </si>
  <si>
    <t>25052 SW 108 AVE</t>
  </si>
  <si>
    <t>126323-LENNAR HOMES, LLC</t>
  </si>
  <si>
    <t>C2019071908-0</t>
  </si>
  <si>
    <t>25722 SW 107 CT</t>
  </si>
  <si>
    <t>126340-LENNAR HOMES, LLC</t>
  </si>
  <si>
    <t>C2019071911-0</t>
  </si>
  <si>
    <t>25051 SW 108 AVE</t>
  </si>
  <si>
    <t>126305-LENNAR HOMES, LLC</t>
  </si>
  <si>
    <t>C2019071916-0</t>
  </si>
  <si>
    <t>24842 SW 107 AVE</t>
  </si>
  <si>
    <t>126307-LENNAR HOMES, LLC</t>
  </si>
  <si>
    <t>C2019071918-0</t>
  </si>
  <si>
    <t>24921 SW 107 CT</t>
  </si>
  <si>
    <t>126308-LENNAR HOMES, LLC</t>
  </si>
  <si>
    <t>C2019058655-0</t>
  </si>
  <si>
    <t>24903 SW 108 AVE</t>
  </si>
  <si>
    <t>126324-LENNAR HOMES, LLC</t>
  </si>
  <si>
    <t>C2019058628-0</t>
  </si>
  <si>
    <t>24901 SW 107 CT</t>
  </si>
  <si>
    <t>126339-LENNAR HOMES, LLC</t>
  </si>
  <si>
    <t>C2019093548-0</t>
  </si>
  <si>
    <t>25004 SW 107 CT</t>
  </si>
  <si>
    <t>126130-LENNAR CORPORATION</t>
  </si>
  <si>
    <t>C2019105179-0</t>
  </si>
  <si>
    <t>24862 SW 107 AVE</t>
  </si>
  <si>
    <t>126869-LENNAR HOMES, LLC</t>
  </si>
  <si>
    <t>C2019119309-0</t>
  </si>
  <si>
    <t>24927 SW 108 AVE</t>
  </si>
  <si>
    <t>126649-RAUL MARISTANY</t>
  </si>
  <si>
    <t>C2019119304-0</t>
  </si>
  <si>
    <t>25102 SW 108 AVE</t>
  </si>
  <si>
    <t>126737-LENNAR CORPORATION</t>
  </si>
  <si>
    <t>C2019141927-0</t>
  </si>
  <si>
    <t>25089 83 SW 108 AVE</t>
  </si>
  <si>
    <t>127081-LENNAR HOMES, LLC</t>
  </si>
  <si>
    <t>C2019141942-0</t>
  </si>
  <si>
    <t>25134 42 SW 108 AVE</t>
  </si>
  <si>
    <t>128009-RAUL MARISTANY</t>
  </si>
  <si>
    <t>C2019141933-0</t>
  </si>
  <si>
    <t>25084 92 SW 108 AVE</t>
  </si>
  <si>
    <t>127087-LENNAR HOMES, LLC</t>
  </si>
  <si>
    <t>C2020039771-0</t>
  </si>
  <si>
    <t>25593 SW 108 CT</t>
  </si>
  <si>
    <t>C2020023361-0</t>
  </si>
  <si>
    <t>25408 SW 108 CT</t>
  </si>
  <si>
    <t>129100-LENNAR HOMES, LLC</t>
  </si>
  <si>
    <t>C2020023366-0</t>
  </si>
  <si>
    <t>25374 SW 107 AVE</t>
  </si>
  <si>
    <t>129099-LENNAR HOMES, LLC</t>
  </si>
  <si>
    <t>C2019218008-0</t>
  </si>
  <si>
    <t>25387 SW 108 AVE</t>
  </si>
  <si>
    <t>128471-RAUL MARISTANY</t>
  </si>
  <si>
    <t>C2019089653-0</t>
  </si>
  <si>
    <t>24947 SW 108 AVE</t>
  </si>
  <si>
    <t>127083-LENNAR HOMES, LLC</t>
  </si>
  <si>
    <t>C2019089656-0</t>
  </si>
  <si>
    <t>25050 SW 107 CT</t>
  </si>
  <si>
    <t>127178-RAUL MARISTANY</t>
  </si>
  <si>
    <t>C2020039799-0</t>
  </si>
  <si>
    <t>25406 SW 108 AVE</t>
  </si>
  <si>
    <t>129345-LENNAR HOMES, LLC</t>
  </si>
  <si>
    <t>C2020039803-0</t>
  </si>
  <si>
    <t>25407 SW 108 CT</t>
  </si>
  <si>
    <t>129344-LENNAR HOMES, LLC</t>
  </si>
  <si>
    <t>C2020039809-0</t>
  </si>
  <si>
    <t>25594 SW 108 CT</t>
  </si>
  <si>
    <t>129346-LENNAR HOMES, LLC</t>
  </si>
  <si>
    <t>C2019089610-0</t>
  </si>
  <si>
    <t>25069 SW 107 CT</t>
  </si>
  <si>
    <t>127298-LENNAR HOMES, LLC</t>
  </si>
  <si>
    <t>C2019089602-0</t>
  </si>
  <si>
    <t>25041 SW 108 AVE</t>
  </si>
  <si>
    <t>127296-LENNAR HOMES, LLC</t>
  </si>
  <si>
    <t>C2019098352-0</t>
  </si>
  <si>
    <t>24980 SW 112 CT</t>
  </si>
  <si>
    <t>C2019098362-0</t>
  </si>
  <si>
    <t>24879 SW 113 PL</t>
  </si>
  <si>
    <t>C2019098357-0</t>
  </si>
  <si>
    <t>11272 SW 249 ST</t>
  </si>
  <si>
    <t>C2019089600-0</t>
  </si>
  <si>
    <t>25140 SW 107 CT</t>
  </si>
  <si>
    <t>127295-LENNAR HOMES, LLC</t>
  </si>
  <si>
    <t>C2019089617-0</t>
  </si>
  <si>
    <t>25021 SW 107 CT</t>
  </si>
  <si>
    <t>127297-LENNAR HOMES, LLC</t>
  </si>
  <si>
    <t>C2019089607-0</t>
  </si>
  <si>
    <t>25177 SW 107 CT</t>
  </si>
  <si>
    <t>127086-LENNAR HOMES, LLC</t>
  </si>
  <si>
    <t>C2019142887-0</t>
  </si>
  <si>
    <t>25143 SW 108 AVE</t>
  </si>
  <si>
    <t>127342-LENNAR HOMES, LLC</t>
  </si>
  <si>
    <t>C2019142889-0</t>
  </si>
  <si>
    <t>25036 SW 108 AVE</t>
  </si>
  <si>
    <t>127096-LENNAR HOMES, LLC</t>
  </si>
  <si>
    <t>C2019041111-0</t>
  </si>
  <si>
    <t>127071-RAUL MARISTANY</t>
  </si>
  <si>
    <t>C2019041130-0</t>
  </si>
  <si>
    <t>127073-RAUL MARISTANY</t>
  </si>
  <si>
    <t>C2019142893-0</t>
  </si>
  <si>
    <t>25111 SW 108 AVE</t>
  </si>
  <si>
    <t>127082-LENNAR HOMES, LLC</t>
  </si>
  <si>
    <t>C2019109352-0</t>
  </si>
  <si>
    <t>24980 SW 108 AVE</t>
  </si>
  <si>
    <t>126461-LENNAR CORPORATION</t>
  </si>
  <si>
    <t>C2020023443-0</t>
  </si>
  <si>
    <t>25376 SW 107 CT</t>
  </si>
  <si>
    <t>128709-LENNAR HOMES, LLC</t>
  </si>
  <si>
    <t>C2020039769-0</t>
  </si>
  <si>
    <t>25580 SW 108 AVE</t>
  </si>
  <si>
    <t>C2019071983-0</t>
  </si>
  <si>
    <t>25020 SW 108 AVE</t>
  </si>
  <si>
    <t>127132-RAUL MARISTANY</t>
  </si>
  <si>
    <t>C2020023428-0</t>
  </si>
  <si>
    <t>25405 SW 109 AVE</t>
  </si>
  <si>
    <t>128706-LENNAR HOMES, LLC</t>
  </si>
  <si>
    <t>C2020023432-0</t>
  </si>
  <si>
    <t>25581 SW 109 AVE</t>
  </si>
  <si>
    <t>128707-LENNAR HOMES, LLC</t>
  </si>
  <si>
    <t>C2020023439-0</t>
  </si>
  <si>
    <t>25373 SW 107 CT</t>
  </si>
  <si>
    <t>128708-LENNAR HOMES, LLC</t>
  </si>
  <si>
    <t>C2019217663-0</t>
  </si>
  <si>
    <t>25371 SW 108 CT</t>
  </si>
  <si>
    <t>128135-LENNAR HOMES, LLC</t>
  </si>
  <si>
    <t>C2019071939-0</t>
  </si>
  <si>
    <t>24963 SW 108 AVE</t>
  </si>
  <si>
    <t>126856-RAUL MARISTANY</t>
  </si>
  <si>
    <t>C2019071959-0</t>
  </si>
  <si>
    <t>25118 SW 108 AVE</t>
  </si>
  <si>
    <t>126495-LENNAR HOMES, LLC</t>
  </si>
  <si>
    <t>C2019140211-0</t>
  </si>
  <si>
    <t>25012 SW 108 AVE</t>
  </si>
  <si>
    <t>127311-RAUL MARISTANY</t>
  </si>
  <si>
    <t>C2019140200-0</t>
  </si>
  <si>
    <t>25004 SW 107 AVE</t>
  </si>
  <si>
    <t>127310-RAUL MARISTANY</t>
  </si>
  <si>
    <t>C2019140206-0</t>
  </si>
  <si>
    <t>25005 SW 107 CT</t>
  </si>
  <si>
    <t>126991-RAUL MARISTANY</t>
  </si>
  <si>
    <t>C2019140187-0</t>
  </si>
  <si>
    <t>25010 SW 107 CT</t>
  </si>
  <si>
    <t>126992-RAUL MARISTANY</t>
  </si>
  <si>
    <t>C2019140193-0</t>
  </si>
  <si>
    <t>25009 SW 108 AVE</t>
  </si>
  <si>
    <t>126993-RAUL MARISTANY</t>
  </si>
  <si>
    <t>C2019142891-0</t>
  </si>
  <si>
    <t>25127 SW 108 AVE</t>
  </si>
  <si>
    <t>127084-LENNAR HOMES, LLC</t>
  </si>
  <si>
    <t>C2019089598-0</t>
  </si>
  <si>
    <t>25082 SW 107 CT</t>
  </si>
  <si>
    <t>127294-LENNAR HOMES, LLC</t>
  </si>
  <si>
    <t>C2019089695-0</t>
  </si>
  <si>
    <t>126106-LENNAR CORPORATION</t>
  </si>
  <si>
    <t>C2020002982-0</t>
  </si>
  <si>
    <t>25125 SW 109 AVE</t>
  </si>
  <si>
    <t>128671-RAUL MARISTANY</t>
  </si>
  <si>
    <t>C2019102620-0</t>
  </si>
  <si>
    <t>11273 SW 250 TER</t>
  </si>
  <si>
    <t>126464-LENNAR CORPORATION</t>
  </si>
  <si>
    <t>C2019185486-0</t>
  </si>
  <si>
    <t>25159 SW 108 AVE</t>
  </si>
  <si>
    <t>127575-LENNAR HOMES, LLC</t>
  </si>
  <si>
    <t>C2019148535-0</t>
  </si>
  <si>
    <t>25189 SW 108 AVE</t>
  </si>
  <si>
    <t>127476-LENNAR HOMES, LLC</t>
  </si>
  <si>
    <t>C2019148541-0</t>
  </si>
  <si>
    <t>25073 SW 108 AVE</t>
  </si>
  <si>
    <t>127419-RAUL MARISTANY</t>
  </si>
  <si>
    <t>C2019119296-0</t>
  </si>
  <si>
    <t>25053 SW 107 CT</t>
  </si>
  <si>
    <t>126739-LENNAR HOMES, LLC</t>
  </si>
  <si>
    <t>C2019209772-0</t>
  </si>
  <si>
    <t>25125 SW 108 CT</t>
  </si>
  <si>
    <t>128719-LENNAR HOMES, LLC</t>
  </si>
  <si>
    <t>C2019209676-0</t>
  </si>
  <si>
    <t xml:space="preserve"> 25118 SW 108 CT</t>
  </si>
  <si>
    <t>128720-LENNAR HOMES, LLC</t>
  </si>
  <si>
    <t>C2019209640-0</t>
  </si>
  <si>
    <t>25150 SW 108 CT</t>
  </si>
  <si>
    <t>128717-LENNAR HOMES, LLC</t>
  </si>
  <si>
    <t>C2019093664-0</t>
  </si>
  <si>
    <t>25157 SW 107 CT</t>
  </si>
  <si>
    <t>126234-LENNAR CORPORATION</t>
  </si>
  <si>
    <t>C2019209698-0</t>
  </si>
  <si>
    <t>25173 SW 108 CT</t>
  </si>
  <si>
    <t>128713-LENNAR HOMES, LLC</t>
  </si>
  <si>
    <t>C2019209702-0</t>
  </si>
  <si>
    <t>25080 SW 108 CT</t>
  </si>
  <si>
    <t>128712-LENNAR HOMES, LLC</t>
  </si>
  <si>
    <t>C2019185401-0</t>
  </si>
  <si>
    <t>25187 SW 108 CT</t>
  </si>
  <si>
    <t>127509-LENNAR HOMES, LLC</t>
  </si>
  <si>
    <t>C2019185398-0</t>
  </si>
  <si>
    <t>25182 SW 108 AVE</t>
  </si>
  <si>
    <t>127510-LENNAR HOMES, LLC</t>
  </si>
  <si>
    <t>C2019071979-0</t>
  </si>
  <si>
    <t>127103-RAUL MARISTANY</t>
  </si>
  <si>
    <t>C2019071981-0</t>
  </si>
  <si>
    <t>25137 SW 107 CT</t>
  </si>
  <si>
    <t>127133-RAUL MARISTANY</t>
  </si>
  <si>
    <t>C2019209742-0</t>
  </si>
  <si>
    <t>25157 SW 108 CT</t>
  </si>
  <si>
    <t>128715-LENNAR HOMES, LLC</t>
  </si>
  <si>
    <t>C2019185435-0</t>
  </si>
  <si>
    <t>25150 SW 108 AVE</t>
  </si>
  <si>
    <t>127867-LENNAR HOMES, LLC</t>
  </si>
  <si>
    <t>C2019185436-0</t>
  </si>
  <si>
    <t>25166 SW 108 CT</t>
  </si>
  <si>
    <t>127809-LENNAR HOMES, LLC</t>
  </si>
  <si>
    <t>C2019071952-0</t>
  </si>
  <si>
    <t>25033 SW 107 CT</t>
  </si>
  <si>
    <t>126524-LENNAR HOMES, LLC</t>
  </si>
  <si>
    <t>C2019048687-0</t>
  </si>
  <si>
    <t>24941 SW 107 CT</t>
  </si>
  <si>
    <t>127014-RAUL MARISTANY</t>
  </si>
  <si>
    <t>C2019048696-0</t>
  </si>
  <si>
    <t>24981 SW 107 CT</t>
  </si>
  <si>
    <t>127013-RAUL MARISTANY</t>
  </si>
  <si>
    <t>C2019048682-0</t>
  </si>
  <si>
    <t>24883 SW 108 AVE</t>
  </si>
  <si>
    <t>127101-LENNAR HOMES, LLC</t>
  </si>
  <si>
    <t>C2019058636-0</t>
  </si>
  <si>
    <t>24880 SW 107 CT</t>
  </si>
  <si>
    <t>127344-RAUL MARISTANY</t>
  </si>
  <si>
    <t>C2019209660-0</t>
  </si>
  <si>
    <t>25109 SW 108 CT</t>
  </si>
  <si>
    <t>127926-LENNAR HOMES, LLC</t>
  </si>
  <si>
    <t>C2019209662-0</t>
  </si>
  <si>
    <t xml:space="preserve"> 25134 SW 108 CT</t>
  </si>
  <si>
    <t>127914-LENNAR HOMES, LLC</t>
  </si>
  <si>
    <t>C2019209719-0</t>
  </si>
  <si>
    <t>25141 SW 108 CT</t>
  </si>
  <si>
    <t>128718-LENNAR HOMES, LLC</t>
  </si>
  <si>
    <t>C2019048666-0</t>
  </si>
  <si>
    <t>24881 SW 107 CT</t>
  </si>
  <si>
    <t>127085-LENNAR HOMES, LLC</t>
  </si>
  <si>
    <t>C2019093600-0</t>
  </si>
  <si>
    <t>25025 SW 108 AVE</t>
  </si>
  <si>
    <t>126237-LENNAR CORPORATION</t>
  </si>
  <si>
    <t>C2019093517-0</t>
  </si>
  <si>
    <t>25085 SW 107 CT</t>
  </si>
  <si>
    <t>126129-LENNAR CORPORATION</t>
  </si>
  <si>
    <t>C2019209687-0</t>
  </si>
  <si>
    <t>25102 SW 108 CT</t>
  </si>
  <si>
    <t>128716-LENNAR HOMES, LLC</t>
  </si>
  <si>
    <t>C2019185432-0</t>
  </si>
  <si>
    <t>25175 SW 108 AVE</t>
  </si>
  <si>
    <t>127808-LENNAR HOMES, LLC</t>
  </si>
  <si>
    <t>C2019112450-0</t>
  </si>
  <si>
    <t>25950 SW 112 AVE</t>
  </si>
  <si>
    <t>C2019095354-1</t>
  </si>
  <si>
    <t>11300 SW 248 ST</t>
  </si>
  <si>
    <t>131290-JORDAN FORD</t>
  </si>
  <si>
    <t>C2019095354-0</t>
  </si>
  <si>
    <t xml:space="preserve">128837-ALDI INC </t>
  </si>
  <si>
    <t>C2019148481-0</t>
  </si>
  <si>
    <t>25068 SW 108 AVE</t>
  </si>
  <si>
    <t>127477-LENNAR HOMES, LLC</t>
  </si>
  <si>
    <t>C2019148496-0</t>
  </si>
  <si>
    <t>25182 SW 108 CT</t>
  </si>
  <si>
    <t>127417-RAUL MARISTANY</t>
  </si>
  <si>
    <t>C2019233178-0</t>
  </si>
  <si>
    <t>19850 SW 184 ST</t>
  </si>
  <si>
    <t>C2019215129-0</t>
  </si>
  <si>
    <t>21075 SW 213 AVE RD</t>
  </si>
  <si>
    <t>130451-INSTITUTIONAL CASEWORK INSTALLATION CORP</t>
  </si>
  <si>
    <t>C2019212354-0</t>
  </si>
  <si>
    <t>19525 SW 206 ST</t>
  </si>
  <si>
    <t>C2019117963-0</t>
  </si>
  <si>
    <t>19616 SW 206 ST</t>
  </si>
  <si>
    <t>C2019107587-0</t>
  </si>
  <si>
    <t>21505 SW 177 CT</t>
  </si>
  <si>
    <t>131162-FOUR ACES RANCH I</t>
  </si>
  <si>
    <t>C2019107483-0</t>
  </si>
  <si>
    <t>21555 SW 177 CT</t>
  </si>
  <si>
    <t>128721-FOUR ACES RANCH I</t>
  </si>
  <si>
    <t>C2019107492-0</t>
  </si>
  <si>
    <t>21405 SW 177 CT</t>
  </si>
  <si>
    <t>C2019181281-0</t>
  </si>
  <si>
    <t xml:space="preserve"> 23150 SW 177 AVE</t>
  </si>
  <si>
    <t>C2019110971-0</t>
  </si>
  <si>
    <t>21386 SW 242 ST</t>
  </si>
  <si>
    <t>128163-MARIO VILLACIAN</t>
  </si>
  <si>
    <t>C2020013736-0</t>
  </si>
  <si>
    <t>20985 SW 240 ST</t>
  </si>
  <si>
    <t>C2020032647-0</t>
  </si>
  <si>
    <t>24201 SW 217 AVE</t>
  </si>
  <si>
    <t>C2018209155-0</t>
  </si>
  <si>
    <t>23251 SW 192 AVE</t>
  </si>
  <si>
    <t>125514-MARIO MEDINA</t>
  </si>
  <si>
    <t>C2019096258-0</t>
  </si>
  <si>
    <t>25105 SW 189 AVE</t>
  </si>
  <si>
    <t>126903-MIGUEL BAUTISTA</t>
  </si>
  <si>
    <t>C2019216863-0</t>
  </si>
  <si>
    <t>19722 SW 121 AVE</t>
  </si>
  <si>
    <t>128328-CAJ INVESTMENTS LLC</t>
  </si>
  <si>
    <t>C2019126653-0</t>
  </si>
  <si>
    <t>19701 SW 127 AVE</t>
  </si>
  <si>
    <t>C2019157065-0</t>
  </si>
  <si>
    <t>19995 SW 132 CT</t>
  </si>
  <si>
    <t>127258-D R HORTON, INC.</t>
  </si>
  <si>
    <t>C2019041474-0</t>
  </si>
  <si>
    <t>19900 SW 132 CT</t>
  </si>
  <si>
    <t>126014-D R HORTON, INC.</t>
  </si>
  <si>
    <t>C2019157253-0</t>
  </si>
  <si>
    <t>19815 SW 131 CT</t>
  </si>
  <si>
    <t>127260-D R HORTON, INC.</t>
  </si>
  <si>
    <t>C2019041528-0</t>
  </si>
  <si>
    <t>19820 SW 132 CT</t>
  </si>
  <si>
    <t>C2019157039-0</t>
  </si>
  <si>
    <t>13135 SW 199 TER</t>
  </si>
  <si>
    <t>C2019157303-0</t>
  </si>
  <si>
    <t>19815 SW 132 CT</t>
  </si>
  <si>
    <t>C2019157270-0</t>
  </si>
  <si>
    <t>19901 SW 132 CT</t>
  </si>
  <si>
    <t>C2019157074-0</t>
  </si>
  <si>
    <t>19885 SW 131 CT</t>
  </si>
  <si>
    <t>C2019157168-0</t>
  </si>
  <si>
    <t>19975 SW 131 CT</t>
  </si>
  <si>
    <t>C2019157051-0</t>
  </si>
  <si>
    <t>19680 SW 132 CT</t>
  </si>
  <si>
    <t>C2019157102-0</t>
  </si>
  <si>
    <t>19710 SW 132 CT</t>
  </si>
  <si>
    <t>C2019157007-0</t>
  </si>
  <si>
    <t>19940 SW 199 TER</t>
  </si>
  <si>
    <t>C2019157309-0</t>
  </si>
  <si>
    <t>19855 SW 131 CT</t>
  </si>
  <si>
    <t>C2019157235-0</t>
  </si>
  <si>
    <t>19970 SW 131 CT</t>
  </si>
  <si>
    <t>C2019157194-0</t>
  </si>
  <si>
    <t>19770 SW 132 CT</t>
  </si>
  <si>
    <t>C2019157199-0</t>
  </si>
  <si>
    <t>19660 SW 132 CT</t>
  </si>
  <si>
    <t>C2019065709-0</t>
  </si>
  <si>
    <t>19133 SW 135 AVE</t>
  </si>
  <si>
    <t>125608-LENNAR CORPORATION</t>
  </si>
  <si>
    <t>C2019119013-0</t>
  </si>
  <si>
    <t>18800 SW 132 AVE</t>
  </si>
  <si>
    <t>127719-JUAN CARLOS DIAZ</t>
  </si>
  <si>
    <t>C2019103162-0</t>
  </si>
  <si>
    <t>13691 SW 189 ST</t>
  </si>
  <si>
    <t>C2019157132-0</t>
  </si>
  <si>
    <t>19945 SW 131 CT</t>
  </si>
  <si>
    <t>C2019157317-0</t>
  </si>
  <si>
    <t>19775 SW 131 CT</t>
  </si>
  <si>
    <t>C2019156988-0</t>
  </si>
  <si>
    <t xml:space="preserve"> 19905 SW 131 CT</t>
  </si>
  <si>
    <t>C2019157177-0</t>
  </si>
  <si>
    <t>13215 SW 199 TER</t>
  </si>
  <si>
    <t>C2019157214-0</t>
  </si>
  <si>
    <t>19955 SW 132 CT</t>
  </si>
  <si>
    <t>C2019208108-0</t>
  </si>
  <si>
    <t>19995 SW 177 AVE</t>
  </si>
  <si>
    <t>C2019206849-0</t>
  </si>
  <si>
    <t>17162 SW 213 LN</t>
  </si>
  <si>
    <t>128751-ARANHI QUINTERO</t>
  </si>
  <si>
    <t>C2019121139-0</t>
  </si>
  <si>
    <t>20020 SW 133 AVE</t>
  </si>
  <si>
    <t>128662-B &amp; B CONCRETE GROUP CORP</t>
  </si>
  <si>
    <t>C2020029956-0</t>
  </si>
  <si>
    <t>12740 SW 200 ST</t>
  </si>
  <si>
    <t>PENDING ZONING APPROVAL</t>
  </si>
  <si>
    <t>C2019111343-0</t>
  </si>
  <si>
    <t>21480 SW 125 PASSAGE</t>
  </si>
  <si>
    <t>127302-CORAL TWIN HOMES</t>
  </si>
  <si>
    <t>C2019202549-0</t>
  </si>
  <si>
    <t>21440 SW 125 PSGE</t>
  </si>
  <si>
    <t>128079-CORAL TWIN HOMES 19 LLC</t>
  </si>
  <si>
    <t>C2019202539-0</t>
  </si>
  <si>
    <t>21585 SW 125 PASSAGE</t>
  </si>
  <si>
    <t>C2019202551-0</t>
  </si>
  <si>
    <t>21420 SW 125 PSGE</t>
  </si>
  <si>
    <t>C2019202553-0</t>
  </si>
  <si>
    <t>21400 SW 125 PSGE</t>
  </si>
  <si>
    <t>C2019207486-0</t>
  </si>
  <si>
    <t>21395 SW 120 AVE</t>
  </si>
  <si>
    <t>128522-HABITAT HUMANITY HUMANITY</t>
  </si>
  <si>
    <t>C2019207465-0</t>
  </si>
  <si>
    <t>21305 SW 120 AVE</t>
  </si>
  <si>
    <t>128598-HABITAT HUMANITY HUMANITY</t>
  </si>
  <si>
    <t>C2019179737-0</t>
  </si>
  <si>
    <t>12135 SW 213 ST</t>
  </si>
  <si>
    <t>128451-HABITAT HUMANITY HUMANITY</t>
  </si>
  <si>
    <t>C2019026861-0</t>
  </si>
  <si>
    <t>21240 SW 119 AVE</t>
  </si>
  <si>
    <t>C2019206124-0</t>
  </si>
  <si>
    <t>11931 SW 214 ST</t>
  </si>
  <si>
    <t>128512-HABITAT FOR HUMANI HUMANITY</t>
  </si>
  <si>
    <t>C2019111352-0</t>
  </si>
  <si>
    <t>21500 SW 125 PASSAGE</t>
  </si>
  <si>
    <t>127287-CORAL TWIN HOMES</t>
  </si>
  <si>
    <t>C2019111356-0</t>
  </si>
  <si>
    <t>21460 SW 125 PASSAGE</t>
  </si>
  <si>
    <t>127293-CORAL TWIN HOMES</t>
  </si>
  <si>
    <t>C2020037585-0</t>
  </si>
  <si>
    <t>21505 SW 125 PASSAGE</t>
  </si>
  <si>
    <t>129118-CORAL TWIN HOMES</t>
  </si>
  <si>
    <t>C2019097267-0</t>
  </si>
  <si>
    <t>11910 SW 212 ST</t>
  </si>
  <si>
    <t>C2020037584-0</t>
  </si>
  <si>
    <t>21465 SW 125 PASSAGE</t>
  </si>
  <si>
    <t>C2020037583-0</t>
  </si>
  <si>
    <t>21485 SW 125 PASSAGE</t>
  </si>
  <si>
    <t>C2019207416-0</t>
  </si>
  <si>
    <t>11959 SW 214 ST</t>
  </si>
  <si>
    <t>C2019206145-0</t>
  </si>
  <si>
    <t>11941 SW 214 ST</t>
  </si>
  <si>
    <t>128514-JEFF DIEGO</t>
  </si>
  <si>
    <t>C2020040706-0</t>
  </si>
  <si>
    <t>21545 SW 125 PASSAGE</t>
  </si>
  <si>
    <t>129150-CORAL TWIN HOMES</t>
  </si>
  <si>
    <t>C2019179729-0</t>
  </si>
  <si>
    <t>12070 SW 213 ST</t>
  </si>
  <si>
    <t>131270-DARYL BUSTAMANTE BUSTAMANTE</t>
  </si>
  <si>
    <t>C2020040714-0</t>
  </si>
  <si>
    <t>21525 SW 125 PASSAGE</t>
  </si>
  <si>
    <t>129151-CORAL TWIN HOMES</t>
  </si>
  <si>
    <t>C2020040713-0</t>
  </si>
  <si>
    <t>21565 SW 125 PASSAGE</t>
  </si>
  <si>
    <t>129180-CORAL TWIN HOMES</t>
  </si>
  <si>
    <t>C2020016053-0</t>
  </si>
  <si>
    <t>21445 SW 125 PASS</t>
  </si>
  <si>
    <t>128632-CORAL TWIN</t>
  </si>
  <si>
    <t>C2020016029-0</t>
  </si>
  <si>
    <t>21425 SW 125 PASSAGE</t>
  </si>
  <si>
    <t>128626-CORAL TWIN</t>
  </si>
  <si>
    <t>C2020016030-0</t>
  </si>
  <si>
    <t>21405 SW 125 PASSAGE</t>
  </si>
  <si>
    <t>128627-CORAL TWIN</t>
  </si>
  <si>
    <t>C2019233601-0</t>
  </si>
  <si>
    <t>11930 SW 212 ST</t>
  </si>
  <si>
    <t>C2019215887-0</t>
  </si>
  <si>
    <t>11940 SW 217 ST</t>
  </si>
  <si>
    <t>129335-HABITAT FOR HUMANITY</t>
  </si>
  <si>
    <t>C2019226861-0</t>
  </si>
  <si>
    <t>21495 SW 120 AVE</t>
  </si>
  <si>
    <t>129226-HABITAT FOR HUMANITY</t>
  </si>
  <si>
    <t>C2019207516-0</t>
  </si>
  <si>
    <t>21405 SW 120 AVE</t>
  </si>
  <si>
    <t xml:space="preserve">129366-HABITAT FOR HUMANITY OF GREATER MIAMI INC </t>
  </si>
  <si>
    <t>C2020043956-0</t>
  </si>
  <si>
    <t>12181 SW 215 ST</t>
  </si>
  <si>
    <t>C2018184769-0</t>
  </si>
  <si>
    <t>21301 SW 122 AVE</t>
  </si>
  <si>
    <t>125707-ANDRES RIVAS</t>
  </si>
  <si>
    <t>C2019166652-0</t>
  </si>
  <si>
    <t>12150 SW 213 ST</t>
  </si>
  <si>
    <t>131075-AR PROPERTY INVESTMENTS</t>
  </si>
  <si>
    <t>C2020034086-0</t>
  </si>
  <si>
    <t>11995 SW 216 ST</t>
  </si>
  <si>
    <t>C2018131740-2</t>
  </si>
  <si>
    <t>11855 SW 216 ST</t>
  </si>
  <si>
    <t>130074-GM SILVER CREEK LTD</t>
  </si>
  <si>
    <t>C2019138003-0</t>
  </si>
  <si>
    <t>11846 SW 213 ST</t>
  </si>
  <si>
    <t>128314-REYME CORP</t>
  </si>
  <si>
    <t>C2017023783-0</t>
  </si>
  <si>
    <t>11780 SW 226 ST</t>
  </si>
  <si>
    <t>126588-SUNSET INVESTMENTS</t>
  </si>
  <si>
    <t>C2019066077-0</t>
  </si>
  <si>
    <t>23001 SW 124 AVE</t>
  </si>
  <si>
    <t>127479-ENTERPRISES OF SOUTH FLORIDA INC</t>
  </si>
  <si>
    <t>C2018048473-0</t>
  </si>
  <si>
    <t>22905 SW 122 AVE</t>
  </si>
  <si>
    <t>126136-MOUNTAIN COVE CONSTRUCTION LLC</t>
  </si>
  <si>
    <t>C2020000946-0</t>
  </si>
  <si>
    <t>22801 SW 123 AVE</t>
  </si>
  <si>
    <t>129271-SAR. FL. BUILDING CONTRACTORS</t>
  </si>
  <si>
    <t>C2020012201-0</t>
  </si>
  <si>
    <t>11820 SW 225 ST</t>
  </si>
  <si>
    <t>SMPLSFR22100-0</t>
  </si>
  <si>
    <t>C2019063362-0</t>
  </si>
  <si>
    <t>21849 SW 118 CT</t>
  </si>
  <si>
    <t>C2020044212-0</t>
  </si>
  <si>
    <t>11760 SW 226 ST</t>
  </si>
  <si>
    <t>C2019118901-0</t>
  </si>
  <si>
    <t>22225 SW 119 AVE</t>
  </si>
  <si>
    <t>C2018199622-1</t>
  </si>
  <si>
    <t>12337 SW 218 ST</t>
  </si>
  <si>
    <t>C2020012187-0</t>
  </si>
  <si>
    <t>11830 SW 225 ST</t>
  </si>
  <si>
    <t>C2018078273-0</t>
  </si>
  <si>
    <t>11880 SW 226 ST</t>
  </si>
  <si>
    <t>C2019063344-0</t>
  </si>
  <si>
    <t>21915 SW 118 CT</t>
  </si>
  <si>
    <t>C2019069129-0</t>
  </si>
  <si>
    <t>22955 SW 123 CT</t>
  </si>
  <si>
    <t>126334-SAR FL BUILDING CONTRACTORS</t>
  </si>
  <si>
    <t>C2019077775-0</t>
  </si>
  <si>
    <t>12191 SW 232 ST</t>
  </si>
  <si>
    <t>C2020033791-0</t>
  </si>
  <si>
    <t>22095 SW 122 CT</t>
  </si>
  <si>
    <t>129065-TRUST SERVICING LLC</t>
  </si>
  <si>
    <t>C2019066039-0</t>
  </si>
  <si>
    <t>23061 SW 124 AVE</t>
  </si>
  <si>
    <t>127307-ENTERPRISES OF SOUTH FL INC</t>
  </si>
  <si>
    <t>C2019107468-0</t>
  </si>
  <si>
    <t>12295 SW 218 ST</t>
  </si>
  <si>
    <t>C2019077756-0</t>
  </si>
  <si>
    <t>12103 SW 232 ST</t>
  </si>
  <si>
    <t>C2019226831-0</t>
  </si>
  <si>
    <t>12225 SW 218 ST</t>
  </si>
  <si>
    <t>128569-HABITAT HUMANITY</t>
  </si>
  <si>
    <t>C2019179620-0</t>
  </si>
  <si>
    <t>21899 SW 118 CT</t>
  </si>
  <si>
    <t>C2019131905-0</t>
  </si>
  <si>
    <t>11890 SW 220 ST</t>
  </si>
  <si>
    <t>C2019057728-0</t>
  </si>
  <si>
    <t>12390 SW 216 ST</t>
  </si>
  <si>
    <t>C2019224857-0</t>
  </si>
  <si>
    <t>13207 SW 230 ST</t>
  </si>
  <si>
    <t>128603-GUSTAVO A DERIBEAUX</t>
  </si>
  <si>
    <t>C2019132669-0</t>
  </si>
  <si>
    <t>12824 SW 229 TER</t>
  </si>
  <si>
    <t>126842-LENNAR HOMES, LLC</t>
  </si>
  <si>
    <t>C2019146206-0</t>
  </si>
  <si>
    <t>13245 SW 231 ST</t>
  </si>
  <si>
    <t>128197-GUSTAVO DE RUBEAUX</t>
  </si>
  <si>
    <t>C2019146188-0</t>
  </si>
  <si>
    <t>13231 SW 231 ST</t>
  </si>
  <si>
    <t>128191-PALMCORP MANAGEMENT LLC</t>
  </si>
  <si>
    <t>C2019218050-0</t>
  </si>
  <si>
    <t>12814 SW 227 ST</t>
  </si>
  <si>
    <t>128249-LENNAR HOMES, LLC</t>
  </si>
  <si>
    <t>C2019216461-0</t>
  </si>
  <si>
    <t>12859 SW 229 ST</t>
  </si>
  <si>
    <t>128119-RAUL MARISTANY</t>
  </si>
  <si>
    <t>C2019216464-0</t>
  </si>
  <si>
    <t>12857 SW 228 ST</t>
  </si>
  <si>
    <t>128176-LENNAR HOMES, LLC</t>
  </si>
  <si>
    <t>C2019216469-0</t>
  </si>
  <si>
    <t>12800 SW 227 ST</t>
  </si>
  <si>
    <t>128155-LENNAR HOMES, LLC</t>
  </si>
  <si>
    <t>C2019079229-0</t>
  </si>
  <si>
    <t>13334 SW 227 ST</t>
  </si>
  <si>
    <t>126060-GUSTAVO A. DERIBEAUX</t>
  </si>
  <si>
    <t>C2019224879-0</t>
  </si>
  <si>
    <t>13249 SW 230 ST</t>
  </si>
  <si>
    <t>128325-PALMCORP MANAGEMENT LLC</t>
  </si>
  <si>
    <t>C2019222055-0</t>
  </si>
  <si>
    <t xml:space="preserve"> 23010 SW 127 PL</t>
  </si>
  <si>
    <t>128111-LENNAR HOMES, LLC</t>
  </si>
  <si>
    <t>C2019222082-0</t>
  </si>
  <si>
    <t>23165 SW 127 PL</t>
  </si>
  <si>
    <t>C2019144933-0</t>
  </si>
  <si>
    <t>12747 SW 230 TER</t>
  </si>
  <si>
    <t>127064-LENNAR HOMES, LLC</t>
  </si>
  <si>
    <t>C2019222038-0</t>
  </si>
  <si>
    <t>12773 SW 230 TER</t>
  </si>
  <si>
    <t>C2019222066-0</t>
  </si>
  <si>
    <t xml:space="preserve"> 23162 SW 127 PL</t>
  </si>
  <si>
    <t>C2019220848-0</t>
  </si>
  <si>
    <t>23100 SW 127 CT</t>
  </si>
  <si>
    <t>128139-LENNAR HOMES, LLC</t>
  </si>
  <si>
    <t>C2019216510-0</t>
  </si>
  <si>
    <t>22839 SW 128 AVE</t>
  </si>
  <si>
    <t>128112-LENNAR HOMES, LLC</t>
  </si>
  <si>
    <t>C2019094326-0</t>
  </si>
  <si>
    <t>12833 SW 229 TER</t>
  </si>
  <si>
    <t>126238-LENNAR CORPORATION</t>
  </si>
  <si>
    <t>C2019146364-0</t>
  </si>
  <si>
    <t>13203 SW 231 ST</t>
  </si>
  <si>
    <t>127245-GUSTAVO A DERIBEAUX</t>
  </si>
  <si>
    <t>C2019216498-0</t>
  </si>
  <si>
    <t>12863 SW 226 ST</t>
  </si>
  <si>
    <t>C2019216502-0</t>
  </si>
  <si>
    <t>12823 SW 226 ST</t>
  </si>
  <si>
    <t>128113-LENNAR HOMES, LLC</t>
  </si>
  <si>
    <t>C2019216505-0</t>
  </si>
  <si>
    <t>22803 SW 128 AVE</t>
  </si>
  <si>
    <t>C2019216452-0</t>
  </si>
  <si>
    <t>12801 SW 228 ST</t>
  </si>
  <si>
    <t>128319-LENNAR HOMES, LLC</t>
  </si>
  <si>
    <t>C2019216456-0</t>
  </si>
  <si>
    <t>12856 SW 227 ST</t>
  </si>
  <si>
    <t>128318-LENNAR HOMES, LLC</t>
  </si>
  <si>
    <t>C2019094339-0</t>
  </si>
  <si>
    <t>12861 SW 229 TER</t>
  </si>
  <si>
    <t>126240-LENNAR CORPORATION</t>
  </si>
  <si>
    <t>C2019113228-0</t>
  </si>
  <si>
    <t>12819 SW 229 TER</t>
  </si>
  <si>
    <t>127150-LENNAR HOMES, LLC</t>
  </si>
  <si>
    <t>C2019091833-0</t>
  </si>
  <si>
    <t>13202 SW 231 ST</t>
  </si>
  <si>
    <t>126507-PALMCORP MANAGEMENT LLC</t>
  </si>
  <si>
    <t>C2019094316-0</t>
  </si>
  <si>
    <t>22954 SW 128 PL</t>
  </si>
  <si>
    <t>126239-LENNAR CORPORATION</t>
  </si>
  <si>
    <t>C2019218076-0</t>
  </si>
  <si>
    <t>12831 SW 229 ST</t>
  </si>
  <si>
    <t>128252-LENNAR HOMES, LLC</t>
  </si>
  <si>
    <t>C2019218077-0</t>
  </si>
  <si>
    <t>12817 SW 229 ST</t>
  </si>
  <si>
    <t>C2019218080-0</t>
  </si>
  <si>
    <t>12803 SW 229 ST</t>
  </si>
  <si>
    <t>C2020019474-0</t>
  </si>
  <si>
    <t>13235 SW 230 ST</t>
  </si>
  <si>
    <t>129248-GUSTAVO DERIBEAUX</t>
  </si>
  <si>
    <t>C2019222026-0</t>
  </si>
  <si>
    <t>12966 SW 127 PL</t>
  </si>
  <si>
    <t>C2019079240-0</t>
  </si>
  <si>
    <t>13273 SW 231 ST</t>
  </si>
  <si>
    <t>126375-PALMCORP MANAGEMENT LLC</t>
  </si>
  <si>
    <t>C2020001856-0</t>
  </si>
  <si>
    <t>13232 SW 230 ST</t>
  </si>
  <si>
    <t>129950-ELOISA JELINEK</t>
  </si>
  <si>
    <t>C2020021614-0</t>
  </si>
  <si>
    <t>12729 SW 229 TER</t>
  </si>
  <si>
    <t>129142-LENNAR HOMES, LLC</t>
  </si>
  <si>
    <t>C2020001869-0</t>
  </si>
  <si>
    <t>13218 SW 230 ST</t>
  </si>
  <si>
    <t>128465-PALMCORP MANAGEMENT LLC</t>
  </si>
  <si>
    <t>C2019079218-0</t>
  </si>
  <si>
    <t>13272 SW 231 ST</t>
  </si>
  <si>
    <t>126760-PALMCORP MANAGEMENT</t>
  </si>
  <si>
    <t>C2020029388-0</t>
  </si>
  <si>
    <t>22788 SW 128 PL</t>
  </si>
  <si>
    <t>128906-LENNAR HOMES, LLC</t>
  </si>
  <si>
    <t>C2020029390-0</t>
  </si>
  <si>
    <t>22704 SW 128 PL</t>
  </si>
  <si>
    <t>128905-LENNAR HOMES, LLC</t>
  </si>
  <si>
    <t>C2019218082-0</t>
  </si>
  <si>
    <t>12853 SW 226 ST</t>
  </si>
  <si>
    <t>C2020029392-0</t>
  </si>
  <si>
    <t>22654 SW 128 PL</t>
  </si>
  <si>
    <t>128903-LENNAR HOMES, LLC</t>
  </si>
  <si>
    <t>C2019085624-0</t>
  </si>
  <si>
    <t>13217 SW 231 ST</t>
  </si>
  <si>
    <t>C2019212295-0</t>
  </si>
  <si>
    <t>13204 SW 230 ST</t>
  </si>
  <si>
    <t>128185-PALMCORP MANAGEMENT LLC</t>
  </si>
  <si>
    <t>C2020013576-0</t>
  </si>
  <si>
    <t>12769 SW 229 TER</t>
  </si>
  <si>
    <t>128622-LENNAR HOMES, LLC</t>
  </si>
  <si>
    <t>C2019146377-0</t>
  </si>
  <si>
    <t>13244 SW 231 ST</t>
  </si>
  <si>
    <t>127950-GUSTAVO A DERIBEAUX</t>
  </si>
  <si>
    <t>C2019129488-0</t>
  </si>
  <si>
    <t>22923 SW 128 AVE</t>
  </si>
  <si>
    <t>126735-LENNAR CORPORATION</t>
  </si>
  <si>
    <t>C2019129574-0</t>
  </si>
  <si>
    <t>22959 SW 128 AVE</t>
  </si>
  <si>
    <t>126736-LENNAR CORPORATION</t>
  </si>
  <si>
    <t>C2020019460-0</t>
  </si>
  <si>
    <t>13246 SW 230 ST</t>
  </si>
  <si>
    <t>128804-PALMCORP MANAGEMENT LLC</t>
  </si>
  <si>
    <t>C2020001893-0</t>
  </si>
  <si>
    <t>13260 SW 230 ST</t>
  </si>
  <si>
    <t>129092-GUSTAVO A DERIBEAUX</t>
  </si>
  <si>
    <t>C2019216440-0</t>
  </si>
  <si>
    <t>12860 SW 229 ST</t>
  </si>
  <si>
    <t>128120-RAUL MARISTANY</t>
  </si>
  <si>
    <t>C2019216446-0</t>
  </si>
  <si>
    <t>12858 SW 228 ST</t>
  </si>
  <si>
    <t>128317-LENNAR HOMES, LLC</t>
  </si>
  <si>
    <t>C2019149053-0</t>
  </si>
  <si>
    <t>12730 SW 230 TER</t>
  </si>
  <si>
    <t>127065-LENNAR HOMES, LLC</t>
  </si>
  <si>
    <t>C2019210352-0</t>
  </si>
  <si>
    <t>13274 SW 230 ST</t>
  </si>
  <si>
    <t>128477-PALMCORP MANAGEMENT LLC</t>
  </si>
  <si>
    <t>C2019216395-0</t>
  </si>
  <si>
    <t>12803 SW 226 ST</t>
  </si>
  <si>
    <t>128248-LENNAR HOMES, LLC</t>
  </si>
  <si>
    <t>C2019216399-0</t>
  </si>
  <si>
    <t>22737 SW 128 AVE</t>
  </si>
  <si>
    <t>C2019216401-0</t>
  </si>
  <si>
    <t>22773 SW 128 AVE</t>
  </si>
  <si>
    <t>C2019216403-0</t>
  </si>
  <si>
    <t>12829 SW 228 ST</t>
  </si>
  <si>
    <t>128289-LENNAR HOMES, LLC</t>
  </si>
  <si>
    <t>C2019216406-0</t>
  </si>
  <si>
    <t>12831 SW 227 ST</t>
  </si>
  <si>
    <t>C2019085639-0</t>
  </si>
  <si>
    <t>13258 SW 231 ST</t>
  </si>
  <si>
    <t xml:space="preserve">126345-PALMCORP MANAGEMENT LLC </t>
  </si>
  <si>
    <t>C2019132728-0</t>
  </si>
  <si>
    <t>12805 SW 229 TER</t>
  </si>
  <si>
    <t>126845-LENNAR HOMES, LLC</t>
  </si>
  <si>
    <t>C2019132731-0</t>
  </si>
  <si>
    <t>12818 SW 229 ST</t>
  </si>
  <si>
    <t>126843-LENNAR HOMES, LLC</t>
  </si>
  <si>
    <t>C2019132734-0</t>
  </si>
  <si>
    <t>12804 SW 229 ST</t>
  </si>
  <si>
    <t>126844-LENNAR HOMES, LLC</t>
  </si>
  <si>
    <t>SCHL96UNITS-0</t>
  </si>
  <si>
    <t>SOUTHERN COVE</t>
  </si>
  <si>
    <t>C2020001885-0</t>
  </si>
  <si>
    <t>13221 SW 230 ST</t>
  </si>
  <si>
    <t>130292-ELOISA JELINEK JELINEK</t>
  </si>
  <si>
    <t>C2019224870-0</t>
  </si>
  <si>
    <t>13263 SW 230 ST</t>
  </si>
  <si>
    <t>C2019216364-0</t>
  </si>
  <si>
    <t>12833 SW 226 ST</t>
  </si>
  <si>
    <t>128174-LENNAR HOMES, LLC</t>
  </si>
  <si>
    <t>C2019216366-0</t>
  </si>
  <si>
    <t>22701 SW 128 AVE</t>
  </si>
  <si>
    <t>128173-LENNAR HOMES, LLC</t>
  </si>
  <si>
    <t>C2019216370-0</t>
  </si>
  <si>
    <t>22875 SW 128 AVE</t>
  </si>
  <si>
    <t>128172-LENNAR HOMES, LLC</t>
  </si>
  <si>
    <t>C2019216373-0</t>
  </si>
  <si>
    <t>12815 SW 228 ST</t>
  </si>
  <si>
    <t>128171-LENNAR HOMES, LLC</t>
  </si>
  <si>
    <t>C2019216374-0</t>
  </si>
  <si>
    <t>12843 SW 228 ST</t>
  </si>
  <si>
    <t>128175-LENNAR HOMES, LLC</t>
  </si>
  <si>
    <t>C2020029380-0</t>
  </si>
  <si>
    <t>22672 SW 128 PL</t>
  </si>
  <si>
    <t>128832-LENNAR HOMES, LLC</t>
  </si>
  <si>
    <t>C2019216384-0</t>
  </si>
  <si>
    <t>12873 SW 226 ST</t>
  </si>
  <si>
    <t>C2019216387-0</t>
  </si>
  <si>
    <t>12843 SW 226 ST</t>
  </si>
  <si>
    <t>C2019216390-0</t>
  </si>
  <si>
    <t>12813 SW 226 ST</t>
  </si>
  <si>
    <t>C2019094270-0</t>
  </si>
  <si>
    <t>22970 SW 128 PL</t>
  </si>
  <si>
    <t>126242-LENNAR HOMES, LLC</t>
  </si>
  <si>
    <t>C2019113188-0</t>
  </si>
  <si>
    <t>12847 SW 229 TER</t>
  </si>
  <si>
    <t>126579-LENNAR HOMES, LLC</t>
  </si>
  <si>
    <t>C2019198496-0</t>
  </si>
  <si>
    <t>13277 SW 230 ST</t>
  </si>
  <si>
    <t>127967-GUSTAVO A DERIBEAUX</t>
  </si>
  <si>
    <t>C2020029377-0</t>
  </si>
  <si>
    <t>22732 SW 128 PL</t>
  </si>
  <si>
    <t>128900-LENNAR HOMES, LLC</t>
  </si>
  <si>
    <t>C2020029378-0</t>
  </si>
  <si>
    <t>22618 SW 128 PL</t>
  </si>
  <si>
    <t>128904-LENNAR HOMES, LLC</t>
  </si>
  <si>
    <t>C2020029379-0</t>
  </si>
  <si>
    <t>22600 SW 128 PL</t>
  </si>
  <si>
    <t>128901-LENNAR HOMES, LLC</t>
  </si>
  <si>
    <t>C2019218052-0</t>
  </si>
  <si>
    <t>12828 SW 227 ST</t>
  </si>
  <si>
    <t>128250-LENNAR HOMES, LLC</t>
  </si>
  <si>
    <t>C2019218055-0</t>
  </si>
  <si>
    <t>12802 SW 228 ST</t>
  </si>
  <si>
    <t>C2019218053-0</t>
  </si>
  <si>
    <t>12842 SW 227 ST</t>
  </si>
  <si>
    <t>C2019218059-0</t>
  </si>
  <si>
    <t>12816 SW 228 ST</t>
  </si>
  <si>
    <t>128251-LENNAR HOMES, LLC</t>
  </si>
  <si>
    <t>C2019218061-0</t>
  </si>
  <si>
    <t>12830 SW 228 ST</t>
  </si>
  <si>
    <t>C2019218065-0</t>
  </si>
  <si>
    <t>12844 SW 228 ST</t>
  </si>
  <si>
    <t>C2019218073-0</t>
  </si>
  <si>
    <t>12845 SW 229 ST</t>
  </si>
  <si>
    <t>C2020021584-0</t>
  </si>
  <si>
    <t>12730 SW 229 TER</t>
  </si>
  <si>
    <t>128791-LENNAR HOMES, LLC</t>
  </si>
  <si>
    <t>C2019133091-0</t>
  </si>
  <si>
    <t>12705 SW 232 ST</t>
  </si>
  <si>
    <t>126868-LENNAR HOMES, LLC</t>
  </si>
  <si>
    <t>C2019125619-0</t>
  </si>
  <si>
    <t>22977 SW 128 AVE</t>
  </si>
  <si>
    <t>126681-LENNAR HOMES, LLC</t>
  </si>
  <si>
    <t>C2019132786-0</t>
  </si>
  <si>
    <t>12812 SW 229 TER</t>
  </si>
  <si>
    <t>126837-LENNAR HOMES, LLC</t>
  </si>
  <si>
    <t>C2019132793-0</t>
  </si>
  <si>
    <t>22941 SW 128 AVE</t>
  </si>
  <si>
    <t>126838-LENNAR HOMES, LLC</t>
  </si>
  <si>
    <t>C2019132773-0</t>
  </si>
  <si>
    <t>12846 SW 229 ST</t>
  </si>
  <si>
    <t>126840-LENNAR HOMES, LLC</t>
  </si>
  <si>
    <t>C2019132780-0</t>
  </si>
  <si>
    <t>12832 SW 229 ST</t>
  </si>
  <si>
    <t>126841-LENNAR HOMES, LLC</t>
  </si>
  <si>
    <t>C2019125620-0</t>
  </si>
  <si>
    <t>12800 SW 229 TER</t>
  </si>
  <si>
    <t>126680-LENNAR HOMES, LLC</t>
  </si>
  <si>
    <t>C2019125613-0</t>
  </si>
  <si>
    <t>22938 SW 28 PL</t>
  </si>
  <si>
    <t>126679-LENNAR HOMES, LLC</t>
  </si>
  <si>
    <t>C2019132799-0</t>
  </si>
  <si>
    <t>22905 SW 128 AVE</t>
  </si>
  <si>
    <t>126839-LENNAR HOMES, LLC</t>
  </si>
  <si>
    <t>C2019223054-0</t>
  </si>
  <si>
    <t>14890 SW 216 ST</t>
  </si>
  <si>
    <t>C2020026388-0</t>
  </si>
  <si>
    <t>14141 SW 240 ST</t>
  </si>
  <si>
    <t>C2019108873-0</t>
  </si>
  <si>
    <t>13151 SW 242 ST (BLDG 4B)</t>
  </si>
  <si>
    <t>127558-PINE GROVES VILLAGE LLC</t>
  </si>
  <si>
    <t>C2018207129-0</t>
  </si>
  <si>
    <t>12835 SW 246 TER (BLDG #2)</t>
  </si>
  <si>
    <t>C2018207134-0</t>
  </si>
  <si>
    <t>12850 SW 246 TER (BLDG #3)</t>
  </si>
  <si>
    <t>C2018207139-0</t>
  </si>
  <si>
    <t>12830 SW 246 TER (BLDG #4)</t>
  </si>
  <si>
    <t>C2018207119-0</t>
  </si>
  <si>
    <t>12855 SW 246 TER (BLDG #1)</t>
  </si>
  <si>
    <t>C2019107434-0</t>
  </si>
  <si>
    <t>13031 SW 242 ST (BLDG 1A)</t>
  </si>
  <si>
    <t>127560-PINE GROVES VILLAGE LLC</t>
  </si>
  <si>
    <t>C2019107440-0</t>
  </si>
  <si>
    <t>13071 SW 242 ST (BLDG 2B)</t>
  </si>
  <si>
    <t>127559-PINE GROVES VILLAGE LLC</t>
  </si>
  <si>
    <t>C2019108872-0</t>
  </si>
  <si>
    <t>13111 SW 242 ST (BLDG 3B)</t>
  </si>
  <si>
    <t>127557-PINE GROVES VILLASGE LLC</t>
  </si>
  <si>
    <t>C2019158572-0</t>
  </si>
  <si>
    <t>24101 S DIXIE HWY</t>
  </si>
  <si>
    <t>127743-PINE GROVES VILLAGE, LLC</t>
  </si>
  <si>
    <t>C2019103916-0</t>
  </si>
  <si>
    <t>24400 S DIXIE HWY</t>
  </si>
  <si>
    <t>C2019132672-0</t>
  </si>
  <si>
    <t>13191 SW 242 ST</t>
  </si>
  <si>
    <t>127744-PINE GROVES VILLAGE, LLC</t>
  </si>
  <si>
    <t>C2019102343-0</t>
  </si>
  <si>
    <t>23701 SW 132 AVE - BLDG. B</t>
  </si>
  <si>
    <t>C2019068203-0</t>
  </si>
  <si>
    <t>24150 SW 123 AVE</t>
  </si>
  <si>
    <t>127636-ARCE S INVESTMENTS OF MIAMI LLC</t>
  </si>
  <si>
    <t>C2019064530-0</t>
  </si>
  <si>
    <t>27585 SW 133 PATH</t>
  </si>
  <si>
    <t>125729-D R HORTON, INC.</t>
  </si>
  <si>
    <t>C2019208253-0</t>
  </si>
  <si>
    <t>13300 SW 250 ST</t>
  </si>
  <si>
    <t>130067-MOUNTAIN COVE CONSTRUCTION LLC</t>
  </si>
  <si>
    <t>C2019208230-0</t>
  </si>
  <si>
    <t>13340 SW 250 ST</t>
  </si>
  <si>
    <t>129642-MOUNTAIN COVE HOMES AT TBT LLC</t>
  </si>
  <si>
    <t>C2019052416-0</t>
  </si>
  <si>
    <t>25030 SW 133 AVE</t>
  </si>
  <si>
    <t>128388-MOUNTAIN COVE CONSTRUCTION LLC</t>
  </si>
  <si>
    <t>C2019052380-0</t>
  </si>
  <si>
    <t>13344 SW 250 TER</t>
  </si>
  <si>
    <t>127810-MOUNTAIN COVE HOME AT TBT LLC</t>
  </si>
  <si>
    <t>C2019185393-0</t>
  </si>
  <si>
    <t>13337 SW 250 ST</t>
  </si>
  <si>
    <t>128332-MONTAIN COVE HOMES AT TBT LLC</t>
  </si>
  <si>
    <t>C2019208263-0</t>
  </si>
  <si>
    <t>129380-MOUNTAIN COVE CONSTRUCTION LLC</t>
  </si>
  <si>
    <t>C2019052332-0</t>
  </si>
  <si>
    <t>25031 SW 133 PL</t>
  </si>
  <si>
    <t>127682-MOUNTAIN COVE HOMES AT TBT LLC</t>
  </si>
  <si>
    <t>C2019235074-0</t>
  </si>
  <si>
    <t>25461 SW 131 CT</t>
  </si>
  <si>
    <t>C2019072612-0</t>
  </si>
  <si>
    <t>24940 SW 134 AVE BLDG B</t>
  </si>
  <si>
    <t>C2019006642-0</t>
  </si>
  <si>
    <t>24940 SW 134 AVE BLDG A</t>
  </si>
  <si>
    <t>C2019092002-1</t>
  </si>
  <si>
    <t>13952 SW 258 TER</t>
  </si>
  <si>
    <t>127428-FS PARADISE GARDENS, LLC</t>
  </si>
  <si>
    <t>C2018076901-0</t>
  </si>
  <si>
    <t>25949 SW 139 CT</t>
  </si>
  <si>
    <t>126893-FS PARADISE GARDENS LLC</t>
  </si>
  <si>
    <t>C2019092002-0</t>
  </si>
  <si>
    <t>**ROAD, FIRE, PARK, &amp; POLC BONDS**</t>
  </si>
  <si>
    <t>C2019143654-1</t>
  </si>
  <si>
    <t>25860 SW 139 PATH</t>
  </si>
  <si>
    <t>C2019143713-0</t>
  </si>
  <si>
    <t>13960 SW 258 WAY</t>
  </si>
  <si>
    <t>C2019143688-1</t>
  </si>
  <si>
    <t>25900 SW 139 PATH</t>
  </si>
  <si>
    <t>C2019143735-0</t>
  </si>
  <si>
    <t>25861 SW 139 PATH</t>
  </si>
  <si>
    <t>C2019208551-0</t>
  </si>
  <si>
    <t>14394 SW 258 LN</t>
  </si>
  <si>
    <t>128214-BRICKLESS LLC</t>
  </si>
  <si>
    <t>C2019143617-1</t>
  </si>
  <si>
    <t>25800 SW 139 PATH</t>
  </si>
  <si>
    <t>C2019143529-1</t>
  </si>
  <si>
    <t>25790 SW 139 PATH</t>
  </si>
  <si>
    <t>C2019143498-1</t>
  </si>
  <si>
    <t>25870 SW 139 CT</t>
  </si>
  <si>
    <t>C2019208496-0</t>
  </si>
  <si>
    <t>14401 SW 260 ST</t>
  </si>
  <si>
    <t>128654-BRICKLESS CONSTRUCTION</t>
  </si>
  <si>
    <t>C2019143713-1</t>
  </si>
  <si>
    <t>C2019143475-1</t>
  </si>
  <si>
    <t>25888 SW 139 CT</t>
  </si>
  <si>
    <t>C2018076876-1</t>
  </si>
  <si>
    <t>13900 SW 259 WAY</t>
  </si>
  <si>
    <t>126153-FS PARADISE FS PARADISE</t>
  </si>
  <si>
    <t>C2019208532-0</t>
  </si>
  <si>
    <t>14463 SW 260 ST</t>
  </si>
  <si>
    <t>128655-BRICKLESS CONSTRUCTION</t>
  </si>
  <si>
    <t>C2018076876-0</t>
  </si>
  <si>
    <t>129693-FS PARADISE GARDENS LLC</t>
  </si>
  <si>
    <t>C2019143735-1</t>
  </si>
  <si>
    <t>C2019143454-0</t>
  </si>
  <si>
    <t>13931 SW 259 WAY</t>
  </si>
  <si>
    <t>C2018074480-0</t>
  </si>
  <si>
    <t>25855 SW 139 CT</t>
  </si>
  <si>
    <t>130211-FS PARADISE GARDENS LLC</t>
  </si>
  <si>
    <t>C2019143654-0</t>
  </si>
  <si>
    <t>C2019143498-0</t>
  </si>
  <si>
    <t>C2018074507-1</t>
  </si>
  <si>
    <t>25865 SW 139 CT</t>
  </si>
  <si>
    <t>129986-FS PARADISE LLC</t>
  </si>
  <si>
    <t>C2019143529-0</t>
  </si>
  <si>
    <t>130900-FS PARADISE GARDENS LLC</t>
  </si>
  <si>
    <t>C2019143688-0</t>
  </si>
  <si>
    <t>C2019143475-0</t>
  </si>
  <si>
    <t>C2018074507-0</t>
  </si>
  <si>
    <t>127179-FS PARADISE GARDENS LLC</t>
  </si>
  <si>
    <t>C2018076853-0</t>
  </si>
  <si>
    <t>14012 SW 259 WAY</t>
  </si>
  <si>
    <t>C2018074524-0</t>
  </si>
  <si>
    <t>13930 SW 259 WAY</t>
  </si>
  <si>
    <t>129286-FS PARADISE GARDENS LLC</t>
  </si>
  <si>
    <t>C2018074480-1</t>
  </si>
  <si>
    <t>C2018074524-1</t>
  </si>
  <si>
    <t>126613-FS PARADISE GARDENS LLC</t>
  </si>
  <si>
    <t>C2019143454-1</t>
  </si>
  <si>
    <t>C2019092042-0</t>
  </si>
  <si>
    <t>25900 SW 137 AVE</t>
  </si>
  <si>
    <t>127208-I9TECC LLC</t>
  </si>
  <si>
    <t>C2019184154-0</t>
  </si>
  <si>
    <t>24850 SW 138 CT</t>
  </si>
  <si>
    <t>C2019215849-0</t>
  </si>
  <si>
    <t>14351 SW 261 ST</t>
  </si>
  <si>
    <t>C2019184183-0</t>
  </si>
  <si>
    <t>24980 SW 138 CT</t>
  </si>
  <si>
    <t>C2019106041-0</t>
  </si>
  <si>
    <t>14040 SW 258 ST</t>
  </si>
  <si>
    <t>127951-MUVHOME</t>
  </si>
  <si>
    <t>C2019106041-1</t>
  </si>
  <si>
    <t>C2019224936-0</t>
  </si>
  <si>
    <t>C2020016628-0</t>
  </si>
  <si>
    <t>14100 SW 256 ST</t>
  </si>
  <si>
    <t>128980-SILVER WINGS AEROSPACE INC.</t>
  </si>
  <si>
    <t>150-00PD</t>
  </si>
  <si>
    <t>C2020030117-0</t>
  </si>
  <si>
    <t xml:space="preserve">128979-SILVER WINGS AEROSPACE INC. </t>
  </si>
  <si>
    <t>C2019236358-0</t>
  </si>
  <si>
    <t>14975 SW 260 ST</t>
  </si>
  <si>
    <t>130265-GOLDSTAR NURSERY LLC</t>
  </si>
  <si>
    <t>C2019066245-0</t>
  </si>
  <si>
    <t>15711 SW 252 ST</t>
  </si>
  <si>
    <t>126749-MIRLYN GOMEZ</t>
  </si>
  <si>
    <t>C2019062076-0</t>
  </si>
  <si>
    <t>16595 SW 264 ST</t>
  </si>
  <si>
    <t>127888-EVERETT ACRES INC</t>
  </si>
  <si>
    <t>C2019070126-0</t>
  </si>
  <si>
    <t>28065 SW 173 CT</t>
  </si>
  <si>
    <t>127862-ALVIN FORREST</t>
  </si>
  <si>
    <t>C2019120182-0</t>
  </si>
  <si>
    <t>17695 SW 272 ST</t>
  </si>
  <si>
    <t>128680-MANUEL G GALLARDO</t>
  </si>
  <si>
    <t>C2019199628-0</t>
  </si>
  <si>
    <t>16177 SW 277 ST</t>
  </si>
  <si>
    <t>128377-D R HORTON, INC.</t>
  </si>
  <si>
    <t>C2019199705-0</t>
  </si>
  <si>
    <t>15927 SW 277 ST</t>
  </si>
  <si>
    <t>C2019199555-0</t>
  </si>
  <si>
    <t>15979 SW 277 ST</t>
  </si>
  <si>
    <t>C2019199492-0</t>
  </si>
  <si>
    <t>15952 SW 276 ST</t>
  </si>
  <si>
    <t>C2020007995-0</t>
  </si>
  <si>
    <t>27561 SW 162 CT</t>
  </si>
  <si>
    <t>129175-CHAROL DRYWALL INC</t>
  </si>
  <si>
    <t>C2018163286-1</t>
  </si>
  <si>
    <t>27503 SW 162 PL</t>
  </si>
  <si>
    <t>127884-JORGE L CASTILLO</t>
  </si>
  <si>
    <t>C2019199661-0</t>
  </si>
  <si>
    <t>C2019199640-0</t>
  </si>
  <si>
    <t>15978 SW 276 ST</t>
  </si>
  <si>
    <t>C2019190104-0</t>
  </si>
  <si>
    <t>27562 SW 162 CT</t>
  </si>
  <si>
    <t>128162-JORGE CASTILLO</t>
  </si>
  <si>
    <t>C2019199483-0</t>
  </si>
  <si>
    <t>16176 SW 276 ST</t>
  </si>
  <si>
    <t>C2019199601-0</t>
  </si>
  <si>
    <t>15901 SW 277 ST</t>
  </si>
  <si>
    <t>C2019199599-0</t>
  </si>
  <si>
    <t>16033 SW 277 ST</t>
  </si>
  <si>
    <t>C2019199681-0</t>
  </si>
  <si>
    <t>16065 SW 277 ST</t>
  </si>
  <si>
    <t>C2019199548-0</t>
  </si>
  <si>
    <t>16064 SW 276 ST</t>
  </si>
  <si>
    <t>C2019199694-0</t>
  </si>
  <si>
    <t xml:space="preserve"> 16001 SW 277 ST</t>
  </si>
  <si>
    <t>C2019199693-0</t>
  </si>
  <si>
    <t xml:space="preserve"> 15926 SW 276 ST</t>
  </si>
  <si>
    <t>C2019199691-0</t>
  </si>
  <si>
    <t>16000 SW 276 ST</t>
  </si>
  <si>
    <t>C2019199650-0</t>
  </si>
  <si>
    <t>16100 SW 276 ST</t>
  </si>
  <si>
    <t>C2019199530-0</t>
  </si>
  <si>
    <t>15900 SW 276 ST</t>
  </si>
  <si>
    <t>C2019162082-0</t>
  </si>
  <si>
    <t>16245 SW 275 ST</t>
  </si>
  <si>
    <t>127410-FRANCISCO REINALDO MATA LOPEZ</t>
  </si>
  <si>
    <t>C2019199672-0</t>
  </si>
  <si>
    <t xml:space="preserve"> 16101 SW 277 ST</t>
  </si>
  <si>
    <t>C2019199668-0</t>
  </si>
  <si>
    <t xml:space="preserve"> 15953 SW 277 ST</t>
  </si>
  <si>
    <t>C2019137307-0</t>
  </si>
  <si>
    <t>27533 SW 162 PL</t>
  </si>
  <si>
    <t>127222-JORGE L CASTILLO</t>
  </si>
  <si>
    <t>C2019093894-0</t>
  </si>
  <si>
    <t>27504 SW 162 PL</t>
  </si>
  <si>
    <t xml:space="preserve">126537-FRANCISCO REINALDO MATA LOPEZ </t>
  </si>
  <si>
    <t>C2019158785-0</t>
  </si>
  <si>
    <t>27564 SW 162 PL</t>
  </si>
  <si>
    <t>129882-F AND F DELIVERY</t>
  </si>
  <si>
    <t>C2019158776-0</t>
  </si>
  <si>
    <t>27563 SW 162 PL</t>
  </si>
  <si>
    <t>129883-CAJ INVESTMENT LLC</t>
  </si>
  <si>
    <t>C2019034090-0</t>
  </si>
  <si>
    <t>14975 SW 280 ST BLDG # 7</t>
  </si>
  <si>
    <t>C2019067725-0</t>
  </si>
  <si>
    <t>14825 SW 280 ST BLDG #11</t>
  </si>
  <si>
    <t>C2019034119-0</t>
  </si>
  <si>
    <t>15175 SW 280 ST BLDG #3</t>
  </si>
  <si>
    <t>C2019034136-0</t>
  </si>
  <si>
    <t>15075 SW 280 ST</t>
  </si>
  <si>
    <t>MANDARINPARK-0</t>
  </si>
  <si>
    <t>C2019034085-0</t>
  </si>
  <si>
    <t>15005 SW 280 ST BLDG # 6</t>
  </si>
  <si>
    <t>C2019034082-0</t>
  </si>
  <si>
    <t>15105 SW 280 ST BLDG # 2</t>
  </si>
  <si>
    <t>492-00PD</t>
  </si>
  <si>
    <t>C2019067790-0</t>
  </si>
  <si>
    <t>14805 SW 280 ST</t>
  </si>
  <si>
    <t>C2019067849-0</t>
  </si>
  <si>
    <t>14775 SW 280 ST</t>
  </si>
  <si>
    <t>C2019067857-0</t>
  </si>
  <si>
    <t>14755 SW 280 ST</t>
  </si>
  <si>
    <t>C2019067877-0</t>
  </si>
  <si>
    <t>14705 SW 280 ST</t>
  </si>
  <si>
    <t>C2019067885-0</t>
  </si>
  <si>
    <t>14625 SW 280 ST</t>
  </si>
  <si>
    <t>C2019067891-0</t>
  </si>
  <si>
    <t>14605 SW 280 ST</t>
  </si>
  <si>
    <t>C2019067879-0</t>
  </si>
  <si>
    <t>14655 SW 280 ST</t>
  </si>
  <si>
    <t>C2019067868-0</t>
  </si>
  <si>
    <t>14725 SW 280 ST</t>
  </si>
  <si>
    <t>C2019034075-0</t>
  </si>
  <si>
    <t>15155 SW 280 ST BLDG # 1</t>
  </si>
  <si>
    <t>C2019154454-0</t>
  </si>
  <si>
    <t>14315 SW 272 ST</t>
  </si>
  <si>
    <t>C2019210297-0</t>
  </si>
  <si>
    <t>26780 SW 140 AVE</t>
  </si>
  <si>
    <t>129993-WOODLAND GROVE APARTMENTS LLC</t>
  </si>
  <si>
    <t>C2019210635-0</t>
  </si>
  <si>
    <t>26710 SW 140 AVE BLDG #1</t>
  </si>
  <si>
    <t>129994-WOODLAND GROVE APARTMENTS LLC</t>
  </si>
  <si>
    <t>C2019210685-0</t>
  </si>
  <si>
    <t>26715 SW 140 AVE</t>
  </si>
  <si>
    <t>130014-WOODLAND GROVE CENTENNIAL MGT</t>
  </si>
  <si>
    <t>C2019210654-0</t>
  </si>
  <si>
    <t>26775 SW 140 AVE</t>
  </si>
  <si>
    <t>130012-WOODLAND GROVE CENTENNIAL MGT</t>
  </si>
  <si>
    <t>C2019120358-0</t>
  </si>
  <si>
    <t>26555 S DIXIE HWY</t>
  </si>
  <si>
    <t>C2020023781-0</t>
  </si>
  <si>
    <t>13241 SW 272 LN</t>
  </si>
  <si>
    <t>128758-D R HORTON, INC.</t>
  </si>
  <si>
    <t>C2019216205-0</t>
  </si>
  <si>
    <t>13311 SW 272 LN</t>
  </si>
  <si>
    <t>128093-D R HORTON, INC.</t>
  </si>
  <si>
    <t>C2019216206-0</t>
  </si>
  <si>
    <t>27327 SW 133 CT</t>
  </si>
  <si>
    <t>C2019216144-0</t>
  </si>
  <si>
    <t>27320 SW 133 AVE</t>
  </si>
  <si>
    <t>C2019216132-0</t>
  </si>
  <si>
    <t>27325 SW 133 AVE</t>
  </si>
  <si>
    <t>C2019186598-0</t>
  </si>
  <si>
    <t>13384 SW 274 ST</t>
  </si>
  <si>
    <t>127502-D R HORTON, INC.</t>
  </si>
  <si>
    <t>C2019132093-0</t>
  </si>
  <si>
    <t>27502 SW 134 CT</t>
  </si>
  <si>
    <t>126978-D R HORTON, INC.</t>
  </si>
  <si>
    <t>C2019064480-0</t>
  </si>
  <si>
    <t>27481 SW 134 CT</t>
  </si>
  <si>
    <t>C2019064558-0</t>
  </si>
  <si>
    <t>27564 SW 133 PATH</t>
  </si>
  <si>
    <t>C2019064705-0</t>
  </si>
  <si>
    <t>27544 SW 133 PATH</t>
  </si>
  <si>
    <t>C2019064494-0</t>
  </si>
  <si>
    <t>27523 SW 133 AVE</t>
  </si>
  <si>
    <t>C2019064668-0</t>
  </si>
  <si>
    <t>27525 SW 133 PATH</t>
  </si>
  <si>
    <t>C2019064771-0</t>
  </si>
  <si>
    <t>27565 SW 133 PATH</t>
  </si>
  <si>
    <t>125810-D R HORTON, INC.</t>
  </si>
  <si>
    <t>C2019064628-0</t>
  </si>
  <si>
    <t>28487 SW 133 PL</t>
  </si>
  <si>
    <t>C2019066615-0</t>
  </si>
  <si>
    <t>27501 SW 134 CT</t>
  </si>
  <si>
    <t>C2020023543-0</t>
  </si>
  <si>
    <t>27343 SW 132 PL</t>
  </si>
  <si>
    <t>C2019132214-0</t>
  </si>
  <si>
    <t>27542 SW 134 CT</t>
  </si>
  <si>
    <t>C2019186822-0</t>
  </si>
  <si>
    <t>27440 SW 135 AVE RD</t>
  </si>
  <si>
    <t>C2019186703-0</t>
  </si>
  <si>
    <t>27510 SW 135 AVE RD</t>
  </si>
  <si>
    <t>C2019186861-0</t>
  </si>
  <si>
    <t>13371 SW 274 LN</t>
  </si>
  <si>
    <t>C2019132204-0</t>
  </si>
  <si>
    <t>13451 SW 276 ST</t>
  </si>
  <si>
    <t>C2019132194-0</t>
  </si>
  <si>
    <t>27550 SW 135 AVE RD</t>
  </si>
  <si>
    <t>C2019064620-0</t>
  </si>
  <si>
    <t>27583 SW 133 AVE</t>
  </si>
  <si>
    <t>C2020010646-0</t>
  </si>
  <si>
    <t>27300 SW 133 AVE</t>
  </si>
  <si>
    <t>128529-DRH INC.</t>
  </si>
  <si>
    <t>C2020010632-0</t>
  </si>
  <si>
    <t>27347 SW 133 CT</t>
  </si>
  <si>
    <t>C2020009344-0</t>
  </si>
  <si>
    <t>27285 SW 133 AVE</t>
  </si>
  <si>
    <t>C2019186412-0</t>
  </si>
  <si>
    <t>13381 SW 274 LANE</t>
  </si>
  <si>
    <t>127632-D R HORTON, INC.</t>
  </si>
  <si>
    <t>C2019064740-0</t>
  </si>
  <si>
    <t>27568 SW 133 AVE</t>
  </si>
  <si>
    <t>C2019064763-0</t>
  </si>
  <si>
    <t>27484 SW 133 PATH</t>
  </si>
  <si>
    <t>C2019064466-0</t>
  </si>
  <si>
    <t>27506 SW 133 PLACE</t>
  </si>
  <si>
    <t>C2019186942-0</t>
  </si>
  <si>
    <t>27420 SW 135 AVE RD</t>
  </si>
  <si>
    <t>C2019186617-0</t>
  </si>
  <si>
    <t>13421 SW 274 LN</t>
  </si>
  <si>
    <t>C2019216168-0</t>
  </si>
  <si>
    <t>27324 SW 132 PL</t>
  </si>
  <si>
    <t>128027-D R HORTON, INC.</t>
  </si>
  <si>
    <t>C2019132107-0</t>
  </si>
  <si>
    <t>27476 SW 133 PL</t>
  </si>
  <si>
    <t>126821-D R HORTON, INC.</t>
  </si>
  <si>
    <t>C2020023789-0</t>
  </si>
  <si>
    <t>13231 SW 272 LN</t>
  </si>
  <si>
    <t>128739-D R HORTON, INC.</t>
  </si>
  <si>
    <t>C2020023689-0</t>
  </si>
  <si>
    <t>1 CCNFP</t>
  </si>
  <si>
    <t>C2019064518-0</t>
  </si>
  <si>
    <t>27528 SW 133 AVE</t>
  </si>
  <si>
    <t>C2019132105-0</t>
  </si>
  <si>
    <t>27474 SW 133 PATH</t>
  </si>
  <si>
    <t>C2019132106-0</t>
  </si>
  <si>
    <t>27488 SW 133 AVE</t>
  </si>
  <si>
    <t>C2019132171-0</t>
  </si>
  <si>
    <t>13461 SW 276 ST</t>
  </si>
  <si>
    <t>C2019186619-0</t>
  </si>
  <si>
    <t>13405 SW 274 ST</t>
  </si>
  <si>
    <t>C2019186507-0</t>
  </si>
  <si>
    <t>13401 SW 274 LN</t>
  </si>
  <si>
    <t>127773-D R HORTON, INC.</t>
  </si>
  <si>
    <t>C2019132129-0</t>
  </si>
  <si>
    <t>27478 SW 133 AVE</t>
  </si>
  <si>
    <t>C2019132128-0</t>
  </si>
  <si>
    <t>27576 SW 133 PL</t>
  </si>
  <si>
    <t>C2019132158-0</t>
  </si>
  <si>
    <t>27533 SW 135 AVE ROAD</t>
  </si>
  <si>
    <t>C2019186731-0</t>
  </si>
  <si>
    <t>27460 SW 135 AVE RD</t>
  </si>
  <si>
    <t>C2019216045-0</t>
  </si>
  <si>
    <t>27340 SW 133 AVE</t>
  </si>
  <si>
    <t>C2019216047-0</t>
  </si>
  <si>
    <t>13311 SW 274 TER</t>
  </si>
  <si>
    <t>128272-D R HORTON, INC.</t>
  </si>
  <si>
    <t>C2019064611-0</t>
  </si>
  <si>
    <t>27563 SW 133 AVE</t>
  </si>
  <si>
    <t>125798-D R HORTON, INC.</t>
  </si>
  <si>
    <t>C2019066562-0</t>
  </si>
  <si>
    <t>27505 SW 133 PATH</t>
  </si>
  <si>
    <t>C2019216153-0</t>
  </si>
  <si>
    <t>27284 SW 132 PL</t>
  </si>
  <si>
    <t>C2019216154-0</t>
  </si>
  <si>
    <t>27407 SW 133 CT</t>
  </si>
  <si>
    <t>C2019186905-0</t>
  </si>
  <si>
    <t>27355 SW 135 AVE RD</t>
  </si>
  <si>
    <t>C2019132035-0</t>
  </si>
  <si>
    <t>27560 SW 135 AVE RD</t>
  </si>
  <si>
    <t>C2019132232-0</t>
  </si>
  <si>
    <t>27475 SW 133 PATH</t>
  </si>
  <si>
    <t>C2019132234-0</t>
  </si>
  <si>
    <t>27471 SW 134 CT</t>
  </si>
  <si>
    <t>C2019132233-0</t>
  </si>
  <si>
    <t>27540 SW 135 AVE RD</t>
  </si>
  <si>
    <t>C2019132127-0</t>
  </si>
  <si>
    <t>27507 SW 133 PL</t>
  </si>
  <si>
    <t>C2019064722-0</t>
  </si>
  <si>
    <t>27548 SW 133 AVE</t>
  </si>
  <si>
    <t>C2019064509-0</t>
  </si>
  <si>
    <t>27545 SW 133 PATH</t>
  </si>
  <si>
    <t>C2019064683-0</t>
  </si>
  <si>
    <t>27543 SW 133 AVE</t>
  </si>
  <si>
    <t>C2020024055-0</t>
  </si>
  <si>
    <t>13261 SW 272 LN</t>
  </si>
  <si>
    <t>C2020023671-0</t>
  </si>
  <si>
    <t>27363 SW 132 PL</t>
  </si>
  <si>
    <t>C2019216064-0</t>
  </si>
  <si>
    <t>27360 SW 133 AVE</t>
  </si>
  <si>
    <t>C2019216065-0</t>
  </si>
  <si>
    <t>27307 SW 133 CT</t>
  </si>
  <si>
    <t>C2019216066-0</t>
  </si>
  <si>
    <t>13321 SW 272 LN</t>
  </si>
  <si>
    <t>C2019216077-0</t>
  </si>
  <si>
    <t>13324 SW 272 LN</t>
  </si>
  <si>
    <t>C2019132251-0</t>
  </si>
  <si>
    <t>27524 SW 133 PATH</t>
  </si>
  <si>
    <t>C2020023597-0</t>
  </si>
  <si>
    <t>27365 SW 133 AVE</t>
  </si>
  <si>
    <t>C2020023685-0</t>
  </si>
  <si>
    <t>13281 SW 272 LANE</t>
  </si>
  <si>
    <t>C2019216225-0</t>
  </si>
  <si>
    <t>27420 SW 133 AVE</t>
  </si>
  <si>
    <t>C2019216226-0</t>
  </si>
  <si>
    <t>13331 SW 272 LN</t>
  </si>
  <si>
    <t>C2019216087-0</t>
  </si>
  <si>
    <t>13304 SW 272 LN</t>
  </si>
  <si>
    <t>C2019216088-0</t>
  </si>
  <si>
    <t>27367 SW 133 CT</t>
  </si>
  <si>
    <t>C2019216089-0</t>
  </si>
  <si>
    <t>13321 SW 274 TER</t>
  </si>
  <si>
    <t>C2019186883-0</t>
  </si>
  <si>
    <t>13381 SW 274 LN</t>
  </si>
  <si>
    <t>C2019132057-0</t>
  </si>
  <si>
    <t>27562 SW 134 CT</t>
  </si>
  <si>
    <t>126861-D R HORTON, INC.</t>
  </si>
  <si>
    <t>C2019132058-0</t>
  </si>
  <si>
    <t>27486 SW 133 PL</t>
  </si>
  <si>
    <t>C2019132226-0</t>
  </si>
  <si>
    <t>27541 SW 134 CT</t>
  </si>
  <si>
    <t>C2019132275-0</t>
  </si>
  <si>
    <t>27485 SW 133 PATH</t>
  </si>
  <si>
    <t>C2019132276-0</t>
  </si>
  <si>
    <t>27567 SW 133 PL</t>
  </si>
  <si>
    <t>C2019132277-0</t>
  </si>
  <si>
    <t>27522 SW 134 CT</t>
  </si>
  <si>
    <t>C2019132278-0</t>
  </si>
  <si>
    <t>27527 SW 134 CT</t>
  </si>
  <si>
    <t>C2019132279-0</t>
  </si>
  <si>
    <t>27586 SW 133 PL</t>
  </si>
  <si>
    <t>C2019132136-0</t>
  </si>
  <si>
    <t>27570 SW 135 AVE RD</t>
  </si>
  <si>
    <t>C2019132137-0</t>
  </si>
  <si>
    <t>27561 SW SW 134 CT</t>
  </si>
  <si>
    <t>C2019216188-0</t>
  </si>
  <si>
    <t>27304 SW 132 PL</t>
  </si>
  <si>
    <t>C2020023643-0</t>
  </si>
  <si>
    <t>27263 SW 132 PL</t>
  </si>
  <si>
    <t>C2019186957-0</t>
  </si>
  <si>
    <t>27400 SW 135 AVE RD</t>
  </si>
  <si>
    <t>C2019216078-0</t>
  </si>
  <si>
    <t>13301 SW 274 TER</t>
  </si>
  <si>
    <t>C2019216079-0</t>
  </si>
  <si>
    <t>13301 SW 272 LN</t>
  </si>
  <si>
    <t>C2020010654-0</t>
  </si>
  <si>
    <t>27344 SW 132 PL</t>
  </si>
  <si>
    <t>C2020023792-0</t>
  </si>
  <si>
    <t>13251 SW 272 LN</t>
  </si>
  <si>
    <t>128787-D R HORTON, INC.</t>
  </si>
  <si>
    <t>C2020023523-0</t>
  </si>
  <si>
    <t>27303 SW 132 PLACE</t>
  </si>
  <si>
    <t>C2020023666-0</t>
  </si>
  <si>
    <t>C2020023676-0</t>
  </si>
  <si>
    <t>27323 SW 132 PL</t>
  </si>
  <si>
    <t>C2019186767-0</t>
  </si>
  <si>
    <t>27480 SW 135 AVERD</t>
  </si>
  <si>
    <t>C2019186691-0</t>
  </si>
  <si>
    <t>27500 SW 135 AVE RD</t>
  </si>
  <si>
    <t>C2019132179-0</t>
  </si>
  <si>
    <t>27527 SW 133 PL</t>
  </si>
  <si>
    <t>C2019132180-0</t>
  </si>
  <si>
    <t>27530 SW 135 AVE RD</t>
  </si>
  <si>
    <t>C2019132181-0</t>
  </si>
  <si>
    <t>27588 SW 135 AVE</t>
  </si>
  <si>
    <t>C2019132182-0</t>
  </si>
  <si>
    <t>27508 SW 133 AVE</t>
  </si>
  <si>
    <t>C2019066605-0</t>
  </si>
  <si>
    <t>13282 SW 274 TER</t>
  </si>
  <si>
    <t>C2019064599-0</t>
  </si>
  <si>
    <t>27581 SW 134 CT</t>
  </si>
  <si>
    <t>C2019216177-0</t>
  </si>
  <si>
    <t>27345 SW 133 AVE</t>
  </si>
  <si>
    <t>C2020023695-0</t>
  </si>
  <si>
    <t>13291 SW 272 LN</t>
  </si>
  <si>
    <t>C2019216112-0</t>
  </si>
  <si>
    <t>27305 SW 133 AVE</t>
  </si>
  <si>
    <t>C2019216213-0</t>
  </si>
  <si>
    <t>27400 SW 133 AVE</t>
  </si>
  <si>
    <t>C2019216214-0</t>
  </si>
  <si>
    <t>27427 SW 133 CT</t>
  </si>
  <si>
    <t>C2020024065-0</t>
  </si>
  <si>
    <t>13201 SW 272 LN</t>
  </si>
  <si>
    <t>C2020023702-0</t>
  </si>
  <si>
    <t>27283 SW 132 PL</t>
  </si>
  <si>
    <t>C2020023692-0</t>
  </si>
  <si>
    <t>13271 SW 272 LN</t>
  </si>
  <si>
    <t>C2019216145-0</t>
  </si>
  <si>
    <t>128121-D R HORTON, INC.</t>
  </si>
  <si>
    <t>C2019064571-0</t>
  </si>
  <si>
    <t>27504 SW 133 PATH</t>
  </si>
  <si>
    <t>C2019064644-0</t>
  </si>
  <si>
    <t>27503 SW 133 AVE</t>
  </si>
  <si>
    <t>C2019064546-0</t>
  </si>
  <si>
    <t>27546 SW 133 PL</t>
  </si>
  <si>
    <t>C2019064756-0</t>
  </si>
  <si>
    <t>29584 SW 133 PATH</t>
  </si>
  <si>
    <t>C2019066582-0</t>
  </si>
  <si>
    <t>13292 SW 274 TER</t>
  </si>
  <si>
    <t>C2019064406-0</t>
  </si>
  <si>
    <t>27477 SW 133 PL</t>
  </si>
  <si>
    <t>C2019132013-0</t>
  </si>
  <si>
    <t>27587 SW 133 PL</t>
  </si>
  <si>
    <t>C2019132250-0</t>
  </si>
  <si>
    <t>27520 SW 135 AVE</t>
  </si>
  <si>
    <t>C2019132014-0</t>
  </si>
  <si>
    <t>27566 SW 133 PL</t>
  </si>
  <si>
    <t>C2019132015-0</t>
  </si>
  <si>
    <t>27582 SW 134 CT</t>
  </si>
  <si>
    <t>C2019198846-0</t>
  </si>
  <si>
    <t>18291 SW 296 ST</t>
  </si>
  <si>
    <t>128342-DIANA MONTEAGUDO</t>
  </si>
  <si>
    <t>C2019142806-0</t>
  </si>
  <si>
    <t>17850 SW 280 ST</t>
  </si>
  <si>
    <t>C2019058061-0</t>
  </si>
  <si>
    <t>18801 SW 295 TER</t>
  </si>
  <si>
    <t>126730-ELOISA JELINEK</t>
  </si>
  <si>
    <t>N2019086646-0</t>
  </si>
  <si>
    <t>28790 SW 217 AVE</t>
  </si>
  <si>
    <t xml:space="preserve">127537-SOUTHERN AERO LLC </t>
  </si>
  <si>
    <t>C2018116261-0</t>
  </si>
  <si>
    <t>30700 SW 217 AVE</t>
  </si>
  <si>
    <t>125574-JUSTINE PLAZA</t>
  </si>
  <si>
    <t>C2019049164-0</t>
  </si>
  <si>
    <t>30601 SW 193 CT</t>
  </si>
  <si>
    <t>126216-D R HORTON, INC.</t>
  </si>
  <si>
    <t>C2019049163-0</t>
  </si>
  <si>
    <t>30605 SW 194 AVE</t>
  </si>
  <si>
    <t>C2019043576-0</t>
  </si>
  <si>
    <t>30660 SW 193 AVE</t>
  </si>
  <si>
    <t>C2019043594-0</t>
  </si>
  <si>
    <t>30775 SW 194 AVE</t>
  </si>
  <si>
    <t>C2019043595-0</t>
  </si>
  <si>
    <t>30771 SW 193 CT</t>
  </si>
  <si>
    <t>C2020035366-0</t>
  </si>
  <si>
    <t>29751 SW 187 AVE</t>
  </si>
  <si>
    <t>C2020025865-0</t>
  </si>
  <si>
    <t>32151 SW 196 AVE</t>
  </si>
  <si>
    <t>C2019185067-0</t>
  </si>
  <si>
    <t>19526 SW 325 LN</t>
  </si>
  <si>
    <t>129190-YIDA AGUILAR</t>
  </si>
  <si>
    <t>C2019145391-0</t>
  </si>
  <si>
    <t>32191 SW 196 AVE</t>
  </si>
  <si>
    <t xml:space="preserve">128012-BAYSOUND DEVELOPMENT CORP </t>
  </si>
  <si>
    <t>C2019080159-0</t>
  </si>
  <si>
    <t>32272 SW 199 PL</t>
  </si>
  <si>
    <t>127653-PALMCORP MANAGEMENT LLC</t>
  </si>
  <si>
    <t>C2019073620-0</t>
  </si>
  <si>
    <t>20571 SW 317 ST</t>
  </si>
  <si>
    <t xml:space="preserve">127034-CASTILLO AZUL DEVELOPERS INC. </t>
  </si>
  <si>
    <t>C2019073622-0</t>
  </si>
  <si>
    <t>20601 SW 317 ST</t>
  </si>
  <si>
    <t>127031-CASTILLO AZUL DEVELOPERS INC</t>
  </si>
  <si>
    <t>C2019073621-0</t>
  </si>
  <si>
    <t>20652 SW 317 ST</t>
  </si>
  <si>
    <t xml:space="preserve">127033-CASTILLO AZUL DEVELOPERS INC. </t>
  </si>
  <si>
    <t>C2019080153-0</t>
  </si>
  <si>
    <t>32214 SW 199 PL</t>
  </si>
  <si>
    <t>127893-GUSTAVO A DERIBEAUX</t>
  </si>
  <si>
    <t>C2019179811-0</t>
  </si>
  <si>
    <t>20603 SW 318 ST</t>
  </si>
  <si>
    <t>130698-CASTILLO AZUL DEVELOPERS</t>
  </si>
  <si>
    <t>C2019179812-0</t>
  </si>
  <si>
    <t>20665 SW 319 ST</t>
  </si>
  <si>
    <t>130695-CASTILLO AZUL DEVELOPERS</t>
  </si>
  <si>
    <t>C2019179809-0</t>
  </si>
  <si>
    <t>20653 SW 318 ST</t>
  </si>
  <si>
    <t>130336-CASTILLO AZUL DEVELOPERS</t>
  </si>
  <si>
    <t>C2019179805-0</t>
  </si>
  <si>
    <t>20605 SW 319 ST</t>
  </si>
  <si>
    <t>C2019179806-0</t>
  </si>
  <si>
    <t>20574 SW 318 ST</t>
  </si>
  <si>
    <t>130335-CASTILLO AZUL DEVELOPERS</t>
  </si>
  <si>
    <t>C2019179807-0</t>
  </si>
  <si>
    <t>20664 SW 318 ST</t>
  </si>
  <si>
    <t>C2019179808-0</t>
  </si>
  <si>
    <t>20575 SW 319 ST</t>
  </si>
  <si>
    <t>C2019179813-0</t>
  </si>
  <si>
    <t>20604 SW 318 ST</t>
  </si>
  <si>
    <t>C2019179810-0</t>
  </si>
  <si>
    <t>20573 SW 318 ST</t>
  </si>
  <si>
    <t>C2019080175-0</t>
  </si>
  <si>
    <t>18800 SW 295 TER</t>
  </si>
  <si>
    <t>126475-GAMA GROUP DEVELOPMENT INC</t>
  </si>
  <si>
    <t>C2019141796-0</t>
  </si>
  <si>
    <t>32324 SW 199 CT</t>
  </si>
  <si>
    <t>128803-GUSTAVO DERIBEAUX</t>
  </si>
  <si>
    <t>C2019141829-0</t>
  </si>
  <si>
    <t>32282 SW 199 CT</t>
  </si>
  <si>
    <t>128993-PALMCORP MANAGEMENT LLC</t>
  </si>
  <si>
    <t>C2019073618-0</t>
  </si>
  <si>
    <t>20602 SW 317 ST</t>
  </si>
  <si>
    <t xml:space="preserve">127035-CASTILLO AZUL DEVELOPERS INC. </t>
  </si>
  <si>
    <t>C2019073619-0</t>
  </si>
  <si>
    <t>20651 SW 317 ST</t>
  </si>
  <si>
    <t xml:space="preserve">127032-CASTILLO AZUL DEVELOPERS INC. </t>
  </si>
  <si>
    <t>C2019065432-0</t>
  </si>
  <si>
    <t>32130 SW 199 CT</t>
  </si>
  <si>
    <t>126567-ELOISA JELINEK</t>
  </si>
  <si>
    <t>C2019065399-0</t>
  </si>
  <si>
    <t>32206 SW 199 CT</t>
  </si>
  <si>
    <t>127531-GUSTAVO DERIBEAUX</t>
  </si>
  <si>
    <t>C2019079201-0</t>
  </si>
  <si>
    <t>13259 SW 231 ST</t>
  </si>
  <si>
    <t>126795-GUSTAVO A DERIBEAUX</t>
  </si>
  <si>
    <t>C2019141853-0</t>
  </si>
  <si>
    <t>32232 SW 199 CT</t>
  </si>
  <si>
    <t>127361-PALMCORP MANAGEMENT LLC</t>
  </si>
  <si>
    <t>C2019091851-0</t>
  </si>
  <si>
    <t>13230 SW 231 ST</t>
  </si>
  <si>
    <t>C2019141766-0</t>
  </si>
  <si>
    <t>32354 SW 199 CT</t>
  </si>
  <si>
    <t>127483-GUSTAVO DERIBEAUX</t>
  </si>
  <si>
    <t>C2019092402-0</t>
  </si>
  <si>
    <t>33463 SW 197 AVE</t>
  </si>
  <si>
    <t>127696-JORGE SANTIESTEBAN</t>
  </si>
  <si>
    <t>C2019045198-0</t>
  </si>
  <si>
    <t>33325 SW 194 AVE</t>
  </si>
  <si>
    <t>129008-GRACE DELLA</t>
  </si>
  <si>
    <t>C2019180563-0</t>
  </si>
  <si>
    <t>18960 SW 359 ST</t>
  </si>
  <si>
    <t>127544-LOS ANGELES HOMES LLC</t>
  </si>
  <si>
    <t>C2020034128-0</t>
  </si>
  <si>
    <t>18930 SW 353 ST</t>
  </si>
  <si>
    <t>131302-COUNTRY ESTATE HOMES</t>
  </si>
  <si>
    <t>C2020038033-0</t>
  </si>
  <si>
    <t>18940 SW 353 ST</t>
  </si>
  <si>
    <t>130627-COUNTRY ESTATE HOMES</t>
  </si>
  <si>
    <t>C2020042945-0</t>
  </si>
  <si>
    <t>28143 SW 143 CT</t>
  </si>
  <si>
    <t>C2019229331-0</t>
  </si>
  <si>
    <t>28123 SW 143 CT</t>
  </si>
  <si>
    <t>C2019090903-0</t>
  </si>
  <si>
    <t>15020 SW 289 TER</t>
  </si>
  <si>
    <t>127627-SALIM CHRAIBI CHRAIBI</t>
  </si>
  <si>
    <t>C2019102117-0</t>
  </si>
  <si>
    <t>28610 SW 152 AVE BLDG TYPE II</t>
  </si>
  <si>
    <t>128729-152TH AVENUE LLC</t>
  </si>
  <si>
    <t>C2019102073-0</t>
  </si>
  <si>
    <t>28610 SW 152 AVE BLDG TYPE I</t>
  </si>
  <si>
    <t>560-00PD</t>
  </si>
  <si>
    <t>C2019141245-0</t>
  </si>
  <si>
    <t>29450 IDAHO RD</t>
  </si>
  <si>
    <t>128604-JUAN CAMPOS</t>
  </si>
  <si>
    <t>C2019195425-0</t>
  </si>
  <si>
    <t>16025 SW 296 ST</t>
  </si>
  <si>
    <t>C2019209892-0</t>
  </si>
  <si>
    <t>17485 SW 280 ST</t>
  </si>
  <si>
    <t>128995-LAND BARON II LLC</t>
  </si>
  <si>
    <t>C2019223225-0</t>
  </si>
  <si>
    <t>17400 SW 280 ST</t>
  </si>
  <si>
    <t>130751-LAND BARON II LLC</t>
  </si>
  <si>
    <t>C2019221401-0</t>
  </si>
  <si>
    <t>17455 SW 280 ST</t>
  </si>
  <si>
    <t>128423-LAND BARON II LLC</t>
  </si>
  <si>
    <t>C2020004006-0</t>
  </si>
  <si>
    <t>17575 SW 280 ST</t>
  </si>
  <si>
    <t>C2019082318-0</t>
  </si>
  <si>
    <t>17650 SW 280 ST</t>
  </si>
  <si>
    <t>C2020004023-0</t>
  </si>
  <si>
    <t>17651 SW 282 ST</t>
  </si>
  <si>
    <t>C2019016507-0</t>
  </si>
  <si>
    <t>17594 SW 280 ST</t>
  </si>
  <si>
    <t>C2019209912-0</t>
  </si>
  <si>
    <t>17415 SW 280 ST</t>
  </si>
  <si>
    <t>C2019221411-0</t>
  </si>
  <si>
    <t>17505 SW 280 ST</t>
  </si>
  <si>
    <t>128501-LAND BARON II LLC</t>
  </si>
  <si>
    <t>C2018077214-0</t>
  </si>
  <si>
    <t>29604 SW 168 CT</t>
  </si>
  <si>
    <t>125702-REDLAND REEF HOLDINGS CORP</t>
  </si>
  <si>
    <t>C2018077200-0</t>
  </si>
  <si>
    <t>29601 SW 169 AVE</t>
  </si>
  <si>
    <t>130449-CHIA PROJECTS LLC</t>
  </si>
  <si>
    <t>C2018077242-0</t>
  </si>
  <si>
    <t>29684 SW 168 CT</t>
  </si>
  <si>
    <t>130419-CHAI PROJECTS LLC</t>
  </si>
  <si>
    <t>C2018077240-0</t>
  </si>
  <si>
    <t>29644 SW 168 CT</t>
  </si>
  <si>
    <t>128458-CHIA PROJECTS LLC</t>
  </si>
  <si>
    <t>C2018077237-0</t>
  </si>
  <si>
    <t>29641 SW 169 AVE</t>
  </si>
  <si>
    <t>128459-CHIA PROJECTS LLC</t>
  </si>
  <si>
    <t>C2018077227-0</t>
  </si>
  <si>
    <t>29681 SW 169 AVE</t>
  </si>
  <si>
    <t>130448-CHIA PROJECTS LLC</t>
  </si>
  <si>
    <t>C2019155543-0</t>
  </si>
  <si>
    <t>17381 SW 300 ST</t>
  </si>
  <si>
    <t>127721-RAJ CONSTRUCTION LLC</t>
  </si>
  <si>
    <t>C2019138094-0</t>
  </si>
  <si>
    <t>29799 SW 173 AVE</t>
  </si>
  <si>
    <t>126894-D &amp; G HOME BUILDERS LLC</t>
  </si>
  <si>
    <t>C2018217990-0</t>
  </si>
  <si>
    <t>17300 SW 296 ST</t>
  </si>
  <si>
    <t>127233-TEN ACRES LLC</t>
  </si>
  <si>
    <t>C2019223452-0</t>
  </si>
  <si>
    <t>610 NE 12 ST</t>
  </si>
  <si>
    <t>C2019197165-0</t>
  </si>
  <si>
    <t>15975 SW 306 TER</t>
  </si>
  <si>
    <t>130404-FIVE ACRES HOMESTEAD LLC</t>
  </si>
  <si>
    <t>C2019197252-0</t>
  </si>
  <si>
    <t>15963 SW 308 ST</t>
  </si>
  <si>
    <t>130457-FIVE ACRES HOMESTEAD LLC</t>
  </si>
  <si>
    <t>C2019197415-0</t>
  </si>
  <si>
    <t>15976 SW 306 TER</t>
  </si>
  <si>
    <t>C2019189301-0</t>
  </si>
  <si>
    <t>15925 SW 308 ST</t>
  </si>
  <si>
    <t xml:space="preserve">130780-GRACELAND HOMESTEAD INVESTMENTS LLC </t>
  </si>
  <si>
    <t>C2019189299-0</t>
  </si>
  <si>
    <t>15917 SW 308 ST</t>
  </si>
  <si>
    <t>C2019197374-0</t>
  </si>
  <si>
    <t>15983 SW 306 TER</t>
  </si>
  <si>
    <t>C2019197505-0</t>
  </si>
  <si>
    <t>15987 SW 308 ST</t>
  </si>
  <si>
    <t>C2019197496-0</t>
  </si>
  <si>
    <t>15971 SW 308 ST</t>
  </si>
  <si>
    <t>128166-ACRES HOMESTEAD</t>
  </si>
  <si>
    <t>C2019197447-0</t>
  </si>
  <si>
    <t>15969 SW 307 TER</t>
  </si>
  <si>
    <t>C2019163132-0</t>
  </si>
  <si>
    <t>30665 SW 158 PATH</t>
  </si>
  <si>
    <t>127769-GRACELAND HOMESTEAD</t>
  </si>
  <si>
    <t>C2019197218-0</t>
  </si>
  <si>
    <t>15952 SW 306 TER</t>
  </si>
  <si>
    <t>C2019189303-0</t>
  </si>
  <si>
    <t>15933 SW 308 ST</t>
  </si>
  <si>
    <t>C2019189304-0</t>
  </si>
  <si>
    <t>15941 SW 308 ST</t>
  </si>
  <si>
    <t>C2019197380-0</t>
  </si>
  <si>
    <t>15967 SW 306 TER</t>
  </si>
  <si>
    <t>C2019197229-0</t>
  </si>
  <si>
    <t>15961 SW 307 TER</t>
  </si>
  <si>
    <t>C2019197441-0</t>
  </si>
  <si>
    <t>15953 SW 307 TER</t>
  </si>
  <si>
    <t>C2019197387-0</t>
  </si>
  <si>
    <t>15951 SW 306 TER</t>
  </si>
  <si>
    <t>C2019084938-0</t>
  </si>
  <si>
    <t>29831 SW 162 AVE</t>
  </si>
  <si>
    <t>126406-SALIM CHRAIBI</t>
  </si>
  <si>
    <t>C2019203697-0</t>
  </si>
  <si>
    <t>29902 SW 157 CT</t>
  </si>
  <si>
    <t>128088-GIL CONSTRUCTION LLC</t>
  </si>
  <si>
    <t>C2019197238-0</t>
  </si>
  <si>
    <t>15970 SW 307 TER</t>
  </si>
  <si>
    <t>C2019197245-0</t>
  </si>
  <si>
    <t>15954 SW 307 TER</t>
  </si>
  <si>
    <t>C2019189296-0</t>
  </si>
  <si>
    <t>15901 SW 308 ST</t>
  </si>
  <si>
    <t>129957-GRACELAND HOMESTEAD INVESTMENTS LLC</t>
  </si>
  <si>
    <t>C2019189297-0</t>
  </si>
  <si>
    <t>15909 SW 308 ST</t>
  </si>
  <si>
    <t>C2019197209-0</t>
  </si>
  <si>
    <t>15968 SW 306 TER</t>
  </si>
  <si>
    <t>C2019197430-0</t>
  </si>
  <si>
    <t>15960 SW 306 TER</t>
  </si>
  <si>
    <t>C2019197204-0</t>
  </si>
  <si>
    <t>15984 SW 306 TER</t>
  </si>
  <si>
    <t>C2019197234-0</t>
  </si>
  <si>
    <t>15977 SW 307 TER</t>
  </si>
  <si>
    <t>C2019197473-0</t>
  </si>
  <si>
    <t>15962 SW 307 TER</t>
  </si>
  <si>
    <t>C2019197457-0</t>
  </si>
  <si>
    <t>15985 SW 307 TER</t>
  </si>
  <si>
    <t>C2019197259-0</t>
  </si>
  <si>
    <t>15979 SW 308 ST</t>
  </si>
  <si>
    <t>C2019197177-0</t>
  </si>
  <si>
    <t>15959 SW 306 TER</t>
  </si>
  <si>
    <t>C2019197236-0</t>
  </si>
  <si>
    <t>15986 SW 307 TER</t>
  </si>
  <si>
    <t>C2019197468-0</t>
  </si>
  <si>
    <t>15978 SW 307 TER</t>
  </si>
  <si>
    <t>C2019197483-0</t>
  </si>
  <si>
    <t>15955 SW 308 ST</t>
  </si>
  <si>
    <t>C2019151905-0</t>
  </si>
  <si>
    <t>30343 SW 155 PL</t>
  </si>
  <si>
    <t>128346-CITY TRUST</t>
  </si>
  <si>
    <t>C2019086763-0</t>
  </si>
  <si>
    <t>29905 SW 149 CT</t>
  </si>
  <si>
    <t>126182-MARCELO GONZALEZ MENDOZA</t>
  </si>
  <si>
    <t>C2019164290-0</t>
  </si>
  <si>
    <t>30111 SW 147 AVE</t>
  </si>
  <si>
    <t>127169-SAUL RABINOVICH</t>
  </si>
  <si>
    <t>C2019186616-0</t>
  </si>
  <si>
    <t>13401 SW 274 ST</t>
  </si>
  <si>
    <t>C2019049173-1</t>
  </si>
  <si>
    <t>30700 SW 193 AVE</t>
  </si>
  <si>
    <t>C2019064659-0</t>
  </si>
  <si>
    <t>27547 SW 133 PL</t>
  </si>
  <si>
    <t>C2019202542-0</t>
  </si>
  <si>
    <t>C2019216204-0</t>
  </si>
  <si>
    <t>13334 SW 133 CT</t>
  </si>
  <si>
    <t>C2020029381-0</t>
  </si>
  <si>
    <t>22663 SW 128 PL</t>
  </si>
  <si>
    <t>128833-LENNAR HOMES, LLC</t>
  </si>
  <si>
    <t>C2019070117-0</t>
  </si>
  <si>
    <t>28035 SW 169 CT</t>
  </si>
  <si>
    <t>125744-LAND BARON II LLC</t>
  </si>
  <si>
    <t>C2019185457-0</t>
  </si>
  <si>
    <t>25166 SW 108 AVE</t>
  </si>
  <si>
    <t>127868-LENNAR HOMES, LLC</t>
  </si>
  <si>
    <t>C2019184107-0</t>
  </si>
  <si>
    <t>24810 SW 138 CT</t>
  </si>
  <si>
    <t>M2019011097-0</t>
  </si>
  <si>
    <t>8521 SW 199 ST</t>
  </si>
  <si>
    <t>127535-MAKU HOME DEVELOPERS INC</t>
  </si>
  <si>
    <t>M2019011100-0</t>
  </si>
  <si>
    <t>8541 SW 199 ST</t>
  </si>
  <si>
    <t>127536-MAKU HOME DEVELOPERS INC</t>
  </si>
  <si>
    <t>M2019010330-0</t>
  </si>
  <si>
    <t>19825 S DIXIE HWY</t>
  </si>
  <si>
    <t>127362-PETERSONS HARLEY DAVIDSON SO</t>
  </si>
  <si>
    <t>M2019007572-0</t>
  </si>
  <si>
    <t>20458 S DIXIE HWY</t>
  </si>
  <si>
    <t>126065-ADRIAN SINCLER</t>
  </si>
  <si>
    <t>M2020002426-0</t>
  </si>
  <si>
    <t>20300 S DIXIE HIGHWAY</t>
  </si>
  <si>
    <t>890-00PD</t>
  </si>
  <si>
    <t>M2020002424-0</t>
  </si>
  <si>
    <t>M2020002422-0</t>
  </si>
  <si>
    <t>2300 SOUTH DIXIE HIGHWAY</t>
  </si>
  <si>
    <t>M2019020958-0</t>
  </si>
  <si>
    <t>21200 OLD CUTLER RD</t>
  </si>
  <si>
    <t>128122-NATA &amp; ISA INVESTMENTS LLC</t>
  </si>
  <si>
    <t>M2019019607-0</t>
  </si>
  <si>
    <t>9731 DOMINICAN DR</t>
  </si>
  <si>
    <t>128284-SOUTHEAST LAND DEVELOPMENT</t>
  </si>
  <si>
    <t>M2019018011-0</t>
  </si>
  <si>
    <t>20315 OLD CUTLER RD</t>
  </si>
  <si>
    <t>128741-CPH INC</t>
  </si>
  <si>
    <t>M2016018152-1</t>
  </si>
  <si>
    <t>201 NW 37 AVE</t>
  </si>
  <si>
    <t>M2020003237-0</t>
  </si>
  <si>
    <t>500 ZAMORA AVE</t>
  </si>
  <si>
    <t>M2019020313-0</t>
  </si>
  <si>
    <t>722 NAVARRE AVE</t>
  </si>
  <si>
    <t>128105-BAUVEN LLC</t>
  </si>
  <si>
    <t>M2016010903-1</t>
  </si>
  <si>
    <t>26 SANTILLANE AVE</t>
  </si>
  <si>
    <t>*FOR REFUND REFERENCE ONLY**</t>
  </si>
  <si>
    <t>M2019007719-0</t>
  </si>
  <si>
    <t>95 MERRICK WAY ST</t>
  </si>
  <si>
    <t>126614-ELIZABETH JACKSON</t>
  </si>
  <si>
    <t>M2019009092-0</t>
  </si>
  <si>
    <t>116 GIRALDA AVE</t>
  </si>
  <si>
    <t>126268-JOSE ORTEGA</t>
  </si>
  <si>
    <t>M2020001760-0</t>
  </si>
  <si>
    <t>1607 PONCE DE LEON BLVD</t>
  </si>
  <si>
    <t>128750-LUIS ALVAREZ</t>
  </si>
  <si>
    <t>B1994040355-0</t>
  </si>
  <si>
    <t>3894 SW 8 ST</t>
  </si>
  <si>
    <t>128107-N R GROUP 3 CONTRACTORS INC</t>
  </si>
  <si>
    <t>SMPLREST150A-0</t>
  </si>
  <si>
    <t>150 ALHAMBRA CIR (STE. 120)</t>
  </si>
  <si>
    <t>M2019014369-0</t>
  </si>
  <si>
    <t>2201 PONCE DE LEON BLVD</t>
  </si>
  <si>
    <t>M2020001771-0</t>
  </si>
  <si>
    <t>120 GIRALDA AVE</t>
  </si>
  <si>
    <t>128695-PRUNA HOSPITALITY LLC</t>
  </si>
  <si>
    <t>M2019010030-0</t>
  </si>
  <si>
    <t>271 GIRALDA AVE</t>
  </si>
  <si>
    <t>126905-GIRALDA COMPLEX LLC</t>
  </si>
  <si>
    <t>M2019007278-0</t>
  </si>
  <si>
    <t>359 MIRACLE MILE</t>
  </si>
  <si>
    <t>M2019005829-0</t>
  </si>
  <si>
    <t>135 MIRACLE MILE</t>
  </si>
  <si>
    <t>125733-RODILLA SANCHEZ US LLC</t>
  </si>
  <si>
    <t>M2019020764-0</t>
  </si>
  <si>
    <t>733 BILTMORE CT</t>
  </si>
  <si>
    <t>128165-ALIRIO J TORREALBA</t>
  </si>
  <si>
    <t>M2020004911-0</t>
  </si>
  <si>
    <t>3611 RIVIERA DR</t>
  </si>
  <si>
    <t>130230-IGNAZIO CALTAGIRONE</t>
  </si>
  <si>
    <t>M2020003190-0</t>
  </si>
  <si>
    <t>318 VISCAYA AVE</t>
  </si>
  <si>
    <t>128809-RUBEN NASIO</t>
  </si>
  <si>
    <t>M2019012750-0</t>
  </si>
  <si>
    <t>515 VALENCIA AVE</t>
  </si>
  <si>
    <t>127468-VALENCIA PARTNERS</t>
  </si>
  <si>
    <t>M2019018919-0</t>
  </si>
  <si>
    <t>2820 GALIANO ST</t>
  </si>
  <si>
    <t>128682-AGAVE PONCE LLC</t>
  </si>
  <si>
    <t>M2019018920-0</t>
  </si>
  <si>
    <t>2950 GALIANO ST</t>
  </si>
  <si>
    <t>M2019018921-0</t>
  </si>
  <si>
    <t>105 MALAGA</t>
  </si>
  <si>
    <t>M2019019968-0</t>
  </si>
  <si>
    <t>2950 COCONUT GROVE DR</t>
  </si>
  <si>
    <t>M2019007271-0</t>
  </si>
  <si>
    <t>366 MIRACLE MILE</t>
  </si>
  <si>
    <t>126095-SWEET BLUE STAR LLC</t>
  </si>
  <si>
    <t>M2019005567-0</t>
  </si>
  <si>
    <t>540 BILTMORE WAY</t>
  </si>
  <si>
    <t>125654-MARK LICHT</t>
  </si>
  <si>
    <t>M2018003696-0</t>
  </si>
  <si>
    <t>107 PALERMO AVE</t>
  </si>
  <si>
    <t>130881-AGAVE PONCE LLC</t>
  </si>
  <si>
    <t>M2018003696-1</t>
  </si>
  <si>
    <t>128518-AGAVE PONCE LLC</t>
  </si>
  <si>
    <t>M2019019963-0</t>
  </si>
  <si>
    <t>3011 PONCE DE LEON BLVD</t>
  </si>
  <si>
    <t>M2020001417-0</t>
  </si>
  <si>
    <t>550 BILTMORE WAY-105</t>
  </si>
  <si>
    <t>128800-GENTERA MED</t>
  </si>
  <si>
    <t>BLL08011085-0</t>
  </si>
  <si>
    <t xml:space="preserve">550 BILTMORE WAY UNIT-100 </t>
  </si>
  <si>
    <t>128799-DEBORAH NAKACHE</t>
  </si>
  <si>
    <t>M2019011104-0</t>
  </si>
  <si>
    <t>2700 PONCE DE LEON BLVD</t>
  </si>
  <si>
    <t>126983-MARTIN E MONTEVERDE</t>
  </si>
  <si>
    <t>B20040300082-0</t>
  </si>
  <si>
    <t>**</t>
  </si>
  <si>
    <t>M2018015409-1</t>
  </si>
  <si>
    <t>2901 PONCE DE LEON BLVD</t>
  </si>
  <si>
    <t>M2019012134-0</t>
  </si>
  <si>
    <t>1116 MALAGA AVE</t>
  </si>
  <si>
    <t>127320-PABLO GOMEZ</t>
  </si>
  <si>
    <t>M2019017550-0</t>
  </si>
  <si>
    <t>1535 MALAGA AVE</t>
  </si>
  <si>
    <t>127561-ARTURO ABASCAL</t>
  </si>
  <si>
    <t>M2019013631-0</t>
  </si>
  <si>
    <t>3603 ALHAMBRA CIR</t>
  </si>
  <si>
    <t>127224-JACQUELINE CUETO</t>
  </si>
  <si>
    <t>M2019008495-0</t>
  </si>
  <si>
    <t>931 VALENCIA AVE</t>
  </si>
  <si>
    <t>128740-BAUVEN LLC</t>
  </si>
  <si>
    <t>M2020000876-0</t>
  </si>
  <si>
    <t>1250 MENDAVIA AVE</t>
  </si>
  <si>
    <t>128437-OSCAR SUAREZ</t>
  </si>
  <si>
    <t>M2020000130-0</t>
  </si>
  <si>
    <t>4700 SAN AMARO DR</t>
  </si>
  <si>
    <t>130638-ABDUL KARIM CHAMI</t>
  </si>
  <si>
    <t>M2019014776-0</t>
  </si>
  <si>
    <t>4590 ALHAMBRA CIR</t>
  </si>
  <si>
    <t>127541-MONICA LOREDO</t>
  </si>
  <si>
    <t>M2019008152-0</t>
  </si>
  <si>
    <t>420 PERUGIA AVE</t>
  </si>
  <si>
    <t>126015-HOYOS &amp; AGUILAR PA</t>
  </si>
  <si>
    <t>M2019020584-0</t>
  </si>
  <si>
    <t>112 FLORIDA AVE</t>
  </si>
  <si>
    <t>128106-EDUARDO KLEIN</t>
  </si>
  <si>
    <t>M2019015559-0</t>
  </si>
  <si>
    <t>4420 PALMARITO ST</t>
  </si>
  <si>
    <t>127404-CARLOS E GONZALEZ</t>
  </si>
  <si>
    <t>M2019019671-0</t>
  </si>
  <si>
    <t>4910 RONDA ST</t>
  </si>
  <si>
    <t>129439-DAVID RASKOSKY</t>
  </si>
  <si>
    <t>M2018008438-0</t>
  </si>
  <si>
    <t>251 S DIXIE HWY</t>
  </si>
  <si>
    <t>127339-251 S DIXIE LLC</t>
  </si>
  <si>
    <t>M2019007531-0</t>
  </si>
  <si>
    <t>6850 SUNRISE CT</t>
  </si>
  <si>
    <t>126419-EUGENE P WOLMAN</t>
  </si>
  <si>
    <t>M2019005859-0</t>
  </si>
  <si>
    <t>5730 MAGGIORE ST</t>
  </si>
  <si>
    <t>125808-MONIQUE SELMAN</t>
  </si>
  <si>
    <t>M2019019477-0</t>
  </si>
  <si>
    <t>6820 SUNRISE PL</t>
  </si>
  <si>
    <t>129858-ERIKA BERGER</t>
  </si>
  <si>
    <t>M2020000723-0</t>
  </si>
  <si>
    <t>408 BARGELLO AVE</t>
  </si>
  <si>
    <t>128399-JUAN ANTONIO CASTILLO</t>
  </si>
  <si>
    <t>M2019011244-0</t>
  </si>
  <si>
    <t>6901 MENTONE ST</t>
  </si>
  <si>
    <t>126552-MENTONE VILLA LLC</t>
  </si>
  <si>
    <t>M2017014144-0</t>
  </si>
  <si>
    <t>1350 S DIXIE HWY</t>
  </si>
  <si>
    <t>126205-1350 S DIXIE LLC</t>
  </si>
  <si>
    <t>M2020003780-0</t>
  </si>
  <si>
    <t>1540 SAN REMO AVE</t>
  </si>
  <si>
    <t>M2019013441-0</t>
  </si>
  <si>
    <t>6705 RED RD UNIT 101 A</t>
  </si>
  <si>
    <t>127261-GC ONE INC</t>
  </si>
  <si>
    <t>B20200300070-0</t>
  </si>
  <si>
    <t>5202 UNIVERSITY DR</t>
  </si>
  <si>
    <t xml:space="preserve">128810-UNIVERSITY OF MIAMI </t>
  </si>
  <si>
    <t>M2019013165-0</t>
  </si>
  <si>
    <t>5835 PONCE DE LEON BLVD</t>
  </si>
  <si>
    <t>127552-THE HOLE DONUT EMPORIUM LLC</t>
  </si>
  <si>
    <t>M2019007460-0</t>
  </si>
  <si>
    <t>6601 RED RD</t>
  </si>
  <si>
    <t>126072-WILLIAM MUNOZ</t>
  </si>
  <si>
    <t>M2016017868-0</t>
  </si>
  <si>
    <t>6705 RED RD</t>
  </si>
  <si>
    <t>"FOR RECORD"</t>
  </si>
  <si>
    <t>M2019012481-0</t>
  </si>
  <si>
    <t>1500 VENERA AVE</t>
  </si>
  <si>
    <t>127618-THE STANDARD AT CORAL GABLES LLC</t>
  </si>
  <si>
    <t>M2020002551-0</t>
  </si>
  <si>
    <t>521 SANTURCE AVE</t>
  </si>
  <si>
    <t>130716-EUGENE P WOLMAN</t>
  </si>
  <si>
    <t>M2020001566-0</t>
  </si>
  <si>
    <t>510 SAN JUAN DR</t>
  </si>
  <si>
    <t>128727-AFIF CHANOUHA</t>
  </si>
  <si>
    <t>M2020005034-0</t>
  </si>
  <si>
    <t>740 SALDANO AVE</t>
  </si>
  <si>
    <t>129105-EUGENE WOLMAN WOLMAN</t>
  </si>
  <si>
    <t>M2019015409-0</t>
  </si>
  <si>
    <t>455 TIVOLI AVE</t>
  </si>
  <si>
    <t>127346-MID TOWN OPPORTUNITIES</t>
  </si>
  <si>
    <t>M2019021421-0</t>
  </si>
  <si>
    <t>620 REINANTE AVE</t>
  </si>
  <si>
    <t>128421-ROSIE CAYON</t>
  </si>
  <si>
    <t>M2019008680-0</t>
  </si>
  <si>
    <t>4940 HAMMOCK LAKE DR</t>
  </si>
  <si>
    <t>129568-ALEX PIREZ</t>
  </si>
  <si>
    <t>M2019005715-0</t>
  </si>
  <si>
    <t>13007 SAN JOSE ST</t>
  </si>
  <si>
    <t>126418-EUGENE P WOLMAN</t>
  </si>
  <si>
    <t>M2019015603-0</t>
  </si>
  <si>
    <t>13031 SAN MATEO ST</t>
  </si>
  <si>
    <t>127460-HOME COSMETICS CORPORATION</t>
  </si>
  <si>
    <t>M2019013750-0</t>
  </si>
  <si>
    <t>1012 SAN PEDRO AVE</t>
  </si>
  <si>
    <t>127157-CALIL ARCHITECTS INC</t>
  </si>
  <si>
    <t>M2019020171-0</t>
  </si>
  <si>
    <t>1110 SAN PEDRO AVE</t>
  </si>
  <si>
    <t>128193-CASTELLANOS REAL ESTATE</t>
  </si>
  <si>
    <t>M2019014451-0</t>
  </si>
  <si>
    <t>1009 COLUMBUS BLVD</t>
  </si>
  <si>
    <t>127074-CHRISTOPHER ZACARIAS</t>
  </si>
  <si>
    <t>M2019006041-0</t>
  </si>
  <si>
    <t>3737 SW 8 ST</t>
  </si>
  <si>
    <t>IMPACT FEE ASSESSMENT FOR RECORDS ONLY</t>
  </si>
  <si>
    <t>C2020015172-0</t>
  </si>
  <si>
    <t>4321 SW 11 ST</t>
  </si>
  <si>
    <t>129474-FAD CONSULTING</t>
  </si>
  <si>
    <t>C2020029396-0</t>
  </si>
  <si>
    <t>8150 SW 53 AVE</t>
  </si>
  <si>
    <t>129305-ALEX PIREZ</t>
  </si>
  <si>
    <t>C2019085509-0</t>
  </si>
  <si>
    <t>5300 SW 76 ST</t>
  </si>
  <si>
    <t>128220-PEDRO N RODRIGUEZ</t>
  </si>
  <si>
    <t>C2019229327-0</t>
  </si>
  <si>
    <t>7825 SW 50 CT</t>
  </si>
  <si>
    <t>128329-BALLI CONSTRUCTION</t>
  </si>
  <si>
    <t>C2019167836-0</t>
  </si>
  <si>
    <t>7410 SW 55 AVE</t>
  </si>
  <si>
    <t>C2019085525-0</t>
  </si>
  <si>
    <t>7616 SW 53 AVE</t>
  </si>
  <si>
    <t>C2018121914-0</t>
  </si>
  <si>
    <t>4757 SW 76 TER</t>
  </si>
  <si>
    <t>129254-ALEX PIREZ</t>
  </si>
  <si>
    <t>C2019108847-0</t>
  </si>
  <si>
    <t>7241 SW 54 AVE</t>
  </si>
  <si>
    <t>131110-ALEX PIREZ PIREZ</t>
  </si>
  <si>
    <t>C2019109263-0</t>
  </si>
  <si>
    <t>4767 SW 76 TER</t>
  </si>
  <si>
    <t>126450-HOLLUB CONSTRUCTION GROUP</t>
  </si>
  <si>
    <t>C2019234208-0</t>
  </si>
  <si>
    <t>5640 SUNSET DR</t>
  </si>
  <si>
    <t>128998-BOOS DEVELOPMENT GROUP INC</t>
  </si>
  <si>
    <t>880-00</t>
  </si>
  <si>
    <t>C2019160421-0</t>
  </si>
  <si>
    <t>5040 SW 75 ST</t>
  </si>
  <si>
    <t xml:space="preserve">127675-MICHELLE SANCHEZ </t>
  </si>
  <si>
    <t>M2019013509-0</t>
  </si>
  <si>
    <t>355 76 ST</t>
  </si>
  <si>
    <t>M2020003229-0</t>
  </si>
  <si>
    <t>301 86 ST</t>
  </si>
  <si>
    <t>129288-SOUTH FLORIDA UNITED INVESTMENTS</t>
  </si>
  <si>
    <t>M2019015296-0</t>
  </si>
  <si>
    <t>8143 HARDING AVE</t>
  </si>
  <si>
    <t>M2019013348-0</t>
  </si>
  <si>
    <t>7400 OCEAN TER</t>
  </si>
  <si>
    <t>M2020003048-0</t>
  </si>
  <si>
    <t>727 N SHORE DR</t>
  </si>
  <si>
    <t>129658-JOHN SABTY SABTY</t>
  </si>
  <si>
    <t>M2019014357-0</t>
  </si>
  <si>
    <t>1240 N BISCAYNE POINT RD</t>
  </si>
  <si>
    <t>127075-DEVELOPERS JRS</t>
  </si>
  <si>
    <t>M2020000712-0</t>
  </si>
  <si>
    <t>1155 N SHORE DR</t>
  </si>
  <si>
    <t>128839-SUSANNE DEMMERLE</t>
  </si>
  <si>
    <t>M2019014448-0</t>
  </si>
  <si>
    <t>1620 CLEVELAND RD</t>
  </si>
  <si>
    <t>M2019016380-0</t>
  </si>
  <si>
    <t>1590 BAY DR</t>
  </si>
  <si>
    <t>127399-ALBERTO DIAZ</t>
  </si>
  <si>
    <t>M2019016849-0</t>
  </si>
  <si>
    <t>1325 BAY DR</t>
  </si>
  <si>
    <t>127859-MANUELA MACKENZIE</t>
  </si>
  <si>
    <t>M2019013278-0</t>
  </si>
  <si>
    <t>6101 AQUA AVE 80</t>
  </si>
  <si>
    <t>M2018004132-0</t>
  </si>
  <si>
    <t>5775 COLLINS AVE</t>
  </si>
  <si>
    <t>127077-MIAMI BEACH ASSOCIATES LLC</t>
  </si>
  <si>
    <t>M2019014305-0</t>
  </si>
  <si>
    <t>7135 COLLINS AVE #3</t>
  </si>
  <si>
    <t>127581-DAMIAN RIANO</t>
  </si>
  <si>
    <t>M2017005598-0</t>
  </si>
  <si>
    <t>6644 COLLINS AVE</t>
  </si>
  <si>
    <t>M2020002243-0</t>
  </si>
  <si>
    <t>222 67 ST</t>
  </si>
  <si>
    <t>129579-DAVID JONAS</t>
  </si>
  <si>
    <t>SMPLRETAIL71-0</t>
  </si>
  <si>
    <t>M2019012836-0</t>
  </si>
  <si>
    <t>5780 LA GORCE DR</t>
  </si>
  <si>
    <t>126855-GARY SHEAR</t>
  </si>
  <si>
    <t>M2019005307-0</t>
  </si>
  <si>
    <t>5470 LA GORCE DR</t>
  </si>
  <si>
    <t>125449-GUY BUSH</t>
  </si>
  <si>
    <t>M2020005251-0</t>
  </si>
  <si>
    <t>5630 PINE TREE DR</t>
  </si>
  <si>
    <t>129182-LAKEVIEW DEVELOPMENT</t>
  </si>
  <si>
    <t>M2020001498-0</t>
  </si>
  <si>
    <t>4465 N ADAMS AVE</t>
  </si>
  <si>
    <t>128687-ARON LAMPERT</t>
  </si>
  <si>
    <t>M2019008555-0</t>
  </si>
  <si>
    <t>4225 N MERIDIAN AVE</t>
  </si>
  <si>
    <t>126118-YOEL ORTIZ</t>
  </si>
  <si>
    <t>M2019005104-0</t>
  </si>
  <si>
    <t>4555 ALTON RD</t>
  </si>
  <si>
    <t>125469-ANIBAL VILLAR</t>
  </si>
  <si>
    <t>M2019000555-0</t>
  </si>
  <si>
    <t>4465 ALTON RD</t>
  </si>
  <si>
    <t>M2019003024-0</t>
  </si>
  <si>
    <t>4700 ALTON RD</t>
  </si>
  <si>
    <t>125689-ALON DORI</t>
  </si>
  <si>
    <t>M2016009505-1</t>
  </si>
  <si>
    <t>4300 ALTON RD</t>
  </si>
  <si>
    <t>M2019009752-0</t>
  </si>
  <si>
    <t>4833 COLLINS AVE</t>
  </si>
  <si>
    <t>M2019010926-0</t>
  </si>
  <si>
    <t>3624 COLLINS AVE</t>
  </si>
  <si>
    <t>127423-ABRAHAM BERGMAN</t>
  </si>
  <si>
    <t>M2017006035-0</t>
  </si>
  <si>
    <t>318 21 ST</t>
  </si>
  <si>
    <t>M2020002550-0</t>
  </si>
  <si>
    <t>220 21 STREET</t>
  </si>
  <si>
    <t>128780-THINK PROPERTIES LLC</t>
  </si>
  <si>
    <t>M2019021665-0</t>
  </si>
  <si>
    <t>4333 COLLINS AVE</t>
  </si>
  <si>
    <t>129238-HOLIDAY INN MIAMI BEACH</t>
  </si>
  <si>
    <t>SMPLALLSTES-0</t>
  </si>
  <si>
    <t>4025 INDIAN CREEK DR</t>
  </si>
  <si>
    <t>ESTIMATE023-0</t>
  </si>
  <si>
    <t>2340 COLLINS AVE MIAMI BEACH</t>
  </si>
  <si>
    <t>M2019014434-0</t>
  </si>
  <si>
    <t>2340 COLLINS AVE</t>
  </si>
  <si>
    <t>128398-NORTH BAY OWNER LLC</t>
  </si>
  <si>
    <t>M2019000322-0</t>
  </si>
  <si>
    <t>2469 COLLINS AVE</t>
  </si>
  <si>
    <t>126506-ROBERT S BROWN</t>
  </si>
  <si>
    <t>M2018019127-0</t>
  </si>
  <si>
    <t>4000 COLLINS AVE</t>
  </si>
  <si>
    <t>M2019010636-0</t>
  </si>
  <si>
    <t>210 23 ST</t>
  </si>
  <si>
    <t>M2019001587-0</t>
  </si>
  <si>
    <t>2899 COLLINS AVE CO</t>
  </si>
  <si>
    <t>125602-D L INVESTMENTS LLC</t>
  </si>
  <si>
    <t>M2020003843-0</t>
  </si>
  <si>
    <t>3400 COLLINS AVE (#2)</t>
  </si>
  <si>
    <t>M2019019392-0</t>
  </si>
  <si>
    <t>3172 N BAY RD</t>
  </si>
  <si>
    <t>127970-ANA SIERRA</t>
  </si>
  <si>
    <t>M2019018094-0</t>
  </si>
  <si>
    <t>2192 ALTON RD</t>
  </si>
  <si>
    <t>128213-LINDA HIRSCH</t>
  </si>
  <si>
    <t>M2019012767-0</t>
  </si>
  <si>
    <t>2499 N MERIDIAN AVE</t>
  </si>
  <si>
    <t>127134-YELENA PARES</t>
  </si>
  <si>
    <t>M2019015381-0</t>
  </si>
  <si>
    <t>2360 ALTON RD</t>
  </si>
  <si>
    <t>127521-DIEGO A VESTILLERO</t>
  </si>
  <si>
    <t>M2019009363-0</t>
  </si>
  <si>
    <t>2421 N BAY RD</t>
  </si>
  <si>
    <t>126160-MATIAS ALEM</t>
  </si>
  <si>
    <t>M2019019482-0</t>
  </si>
  <si>
    <t>3031 PRAIRIE AVE</t>
  </si>
  <si>
    <t>128444-CARMIN TILLIT TILLIT</t>
  </si>
  <si>
    <t>M2019016374-0</t>
  </si>
  <si>
    <t>3136 PRAIRIE AVE</t>
  </si>
  <si>
    <t>SMPLHOTEL180-0</t>
  </si>
  <si>
    <t>M2019010644-0</t>
  </si>
  <si>
    <t>2120 LUCERNE AVE</t>
  </si>
  <si>
    <t>126430-MARISA DWYER</t>
  </si>
  <si>
    <t>M2019006250-0</t>
  </si>
  <si>
    <t>2122 BAY AVE</t>
  </si>
  <si>
    <t>127603-COLE HAYNES</t>
  </si>
  <si>
    <t>M2019016954-0</t>
  </si>
  <si>
    <t>830 W DI LIDO DR</t>
  </si>
  <si>
    <t>127524-ANA SIERRA</t>
  </si>
  <si>
    <t>M2019006987-0</t>
  </si>
  <si>
    <t>845 E DI LIDO DR</t>
  </si>
  <si>
    <t>125743-BIRGIT GARLAND</t>
  </si>
  <si>
    <t>M2020004596-0</t>
  </si>
  <si>
    <t>228 W DI LIDO DR</t>
  </si>
  <si>
    <t>129683-VENDOME CAPITAL AGARD</t>
  </si>
  <si>
    <t>M2019015105-0</t>
  </si>
  <si>
    <t>316 W DI LIDO DR</t>
  </si>
  <si>
    <t>127135-OLIVIER FRANCOIS</t>
  </si>
  <si>
    <t>M2020004067-0</t>
  </si>
  <si>
    <t>121 4 SAN MARINO TER</t>
  </si>
  <si>
    <t>129273-AMILCAR R MELENDEZ</t>
  </si>
  <si>
    <t>M2019018136-0</t>
  </si>
  <si>
    <t>118 W 4 CT</t>
  </si>
  <si>
    <t>127837-CARLOS GRACIA</t>
  </si>
  <si>
    <t>M2019009452-0</t>
  </si>
  <si>
    <t>8 FARREY LN</t>
  </si>
  <si>
    <t>M2020000307-0</t>
  </si>
  <si>
    <t>240 W RIVO ALTO DR</t>
  </si>
  <si>
    <t>128493-LETICIA M ARREBOLA ALVAREZ</t>
  </si>
  <si>
    <t>M2019007749-0</t>
  </si>
  <si>
    <t>200 W RIVO ALTO DR</t>
  </si>
  <si>
    <t>125859-MATIAS ALEM</t>
  </si>
  <si>
    <t>M2019010941-0</t>
  </si>
  <si>
    <t>40 W RIVO ALTO DR</t>
  </si>
  <si>
    <t>126695-RIVO ALTO DEVELOPMENTS LLC</t>
  </si>
  <si>
    <t>M2019020412-0</t>
  </si>
  <si>
    <t>1313 15 ST</t>
  </si>
  <si>
    <t>M2019010549-0</t>
  </si>
  <si>
    <t>1323 WEST AVE</t>
  </si>
  <si>
    <t>127439-MATTEO CORNALI</t>
  </si>
  <si>
    <t>M2019019679-0</t>
  </si>
  <si>
    <t>1620 BAY RD</t>
  </si>
  <si>
    <t>128098-TRIANGLE PROPERTIES INC</t>
  </si>
  <si>
    <t>M2016008427-0</t>
  </si>
  <si>
    <t>1800 BAY RD</t>
  </si>
  <si>
    <t>M2020002019-0</t>
  </si>
  <si>
    <t>1330 18 ST</t>
  </si>
  <si>
    <t>128686-CCOOL LLC</t>
  </si>
  <si>
    <t>M2019020784-0</t>
  </si>
  <si>
    <t>1920 WEST AVE</t>
  </si>
  <si>
    <t>B201404588-0</t>
  </si>
  <si>
    <t>1759 BAY RD</t>
  </si>
  <si>
    <t>126074-CUETO MIAMI LLC</t>
  </si>
  <si>
    <t>M2017009582-0</t>
  </si>
  <si>
    <t>1698 ALTON RD</t>
  </si>
  <si>
    <t>125576-DAMIAN GALLO</t>
  </si>
  <si>
    <t>M2019005447-0</t>
  </si>
  <si>
    <t>1409 WASHINGTON AVE</t>
  </si>
  <si>
    <t>126808-ACASTAR MIAMI LLC</t>
  </si>
  <si>
    <t>M2019020694-0</t>
  </si>
  <si>
    <t>529 LINCOLN RD</t>
  </si>
  <si>
    <t>M2019012764-0</t>
  </si>
  <si>
    <t>1650 JAMES AVE</t>
  </si>
  <si>
    <t>M2019001619-0</t>
  </si>
  <si>
    <t>1698 ALTON RD (#104)</t>
  </si>
  <si>
    <t>126622-RABIH J BOUERI</t>
  </si>
  <si>
    <t>M2019012943-0</t>
  </si>
  <si>
    <t>215 LINCOLN RD</t>
  </si>
  <si>
    <t>128996-LAFAYETTE LINCOLN LLC</t>
  </si>
  <si>
    <t>M2017012840-1</t>
  </si>
  <si>
    <t>1601 DREXEL AVE</t>
  </si>
  <si>
    <t>126780-TIME OUT MARKET MIAMI</t>
  </si>
  <si>
    <t>M2016013627-0</t>
  </si>
  <si>
    <t>1526 ALTON RD</t>
  </si>
  <si>
    <t>M2019016123-0</t>
  </si>
  <si>
    <t>723 N LINCOLN LN</t>
  </si>
  <si>
    <t>M2019007319-0</t>
  </si>
  <si>
    <t>229 9 ST</t>
  </si>
  <si>
    <t>*FOR REFERENCE ONLY*</t>
  </si>
  <si>
    <t>M2019009846-0</t>
  </si>
  <si>
    <t>1680 MERIDIAN AVE</t>
  </si>
  <si>
    <t>126373-MARKET STREET REAL ESTATE</t>
  </si>
  <si>
    <t>M2017014220-0</t>
  </si>
  <si>
    <t>1520 WASHINGTON AVE</t>
  </si>
  <si>
    <t>M2019014413-0</t>
  </si>
  <si>
    <t>1575 ALTON RD</t>
  </si>
  <si>
    <t>128331-MOCCA CONSTRUCTION LLC</t>
  </si>
  <si>
    <t>M2019014792-0</t>
  </si>
  <si>
    <t>1451 OCEAN DR CU</t>
  </si>
  <si>
    <t>127815-VGO LLC</t>
  </si>
  <si>
    <t>M2020004718-0</t>
  </si>
  <si>
    <t>1700 JAMES AVE</t>
  </si>
  <si>
    <t>M2017008607-1</t>
  </si>
  <si>
    <t>983 WASHINGTON AVE</t>
  </si>
  <si>
    <t>M2019019335-0</t>
  </si>
  <si>
    <t>1656 COLLINS AVE</t>
  </si>
  <si>
    <t>ASSESSMENT FOR RECORDS ONLY</t>
  </si>
  <si>
    <t>M2019004067-0</t>
  </si>
  <si>
    <t>1446 OCEAN DR</t>
  </si>
  <si>
    <t>125520-JIMMY MITCHELL</t>
  </si>
  <si>
    <t>M2019020393-0</t>
  </si>
  <si>
    <t>B200901247-0</t>
  </si>
  <si>
    <t>201 LINCOLN RD</t>
  </si>
  <si>
    <t>833-00</t>
  </si>
  <si>
    <t>M2019014992-0</t>
  </si>
  <si>
    <t>835 ALTON RD</t>
  </si>
  <si>
    <t>M2019007175-0</t>
  </si>
  <si>
    <t>1030 15 ST</t>
  </si>
  <si>
    <t>128882-SHOMA LINCOLN DEVELOPMENT LLC</t>
  </si>
  <si>
    <t>M2020004356-0</t>
  </si>
  <si>
    <t>334 OCEAN DR</t>
  </si>
  <si>
    <t>128961-JOSE JLA USA</t>
  </si>
  <si>
    <t>M2019012189-0</t>
  </si>
  <si>
    <t>721 MICHIGAN AVE</t>
  </si>
  <si>
    <t>127108-ICEBERG</t>
  </si>
  <si>
    <t>M2020001946-0</t>
  </si>
  <si>
    <t>550 9 ST</t>
  </si>
  <si>
    <t>M2020002381-0</t>
  </si>
  <si>
    <t>426 EUCLID AVE</t>
  </si>
  <si>
    <t>129120-SOFI PARTNERS LLC</t>
  </si>
  <si>
    <t>M2020002469-0</t>
  </si>
  <si>
    <t>221 COLLINS AVE</t>
  </si>
  <si>
    <t>M2019016991-0</t>
  </si>
  <si>
    <t>226 JEFFERSON AVE</t>
  </si>
  <si>
    <t>M2019015014-0</t>
  </si>
  <si>
    <t>224 2 ST</t>
  </si>
  <si>
    <t>B199500408-1</t>
  </si>
  <si>
    <t>650 WEST AVE</t>
  </si>
  <si>
    <t>126851-VETERANS OF FOREIGN WARS POST NO 3559</t>
  </si>
  <si>
    <t>SMPLNIGHTCLU-0</t>
  </si>
  <si>
    <t>826 COLLINS AVE</t>
  </si>
  <si>
    <t>M2017012021-0</t>
  </si>
  <si>
    <t>508 WASHINGTON AVE</t>
  </si>
  <si>
    <t>M2017017130-0</t>
  </si>
  <si>
    <t>828 WASHINGTON AVE</t>
  </si>
  <si>
    <t>M2016014513-0</t>
  </si>
  <si>
    <t>751 WASHINGTON AVE</t>
  </si>
  <si>
    <t>M2017008533-0</t>
  </si>
  <si>
    <t>555 JEFFERSON AVE</t>
  </si>
  <si>
    <t>**FOR REFERENCE ONLY**</t>
  </si>
  <si>
    <t>M2019008165-0</t>
  </si>
  <si>
    <t>110 WASHINGTON AVE (#CU-3)</t>
  </si>
  <si>
    <t>126211-MORGAN STANLEY</t>
  </si>
  <si>
    <t>M2019019551-0</t>
  </si>
  <si>
    <t>287 PALM AVE</t>
  </si>
  <si>
    <t>M2020002547-0</t>
  </si>
  <si>
    <t>291 N COCONUT LN</t>
  </si>
  <si>
    <t>130550-MICHAEL OWADE</t>
  </si>
  <si>
    <t>M2019006147-0</t>
  </si>
  <si>
    <t>216 PALM AVE</t>
  </si>
  <si>
    <t>125604-JOSE ENRIQUE BLONDET</t>
  </si>
  <si>
    <t>M2019021466-0</t>
  </si>
  <si>
    <t>1200 OCEAN DR</t>
  </si>
  <si>
    <t>128279-NED ALGEO</t>
  </si>
  <si>
    <t>C2019082596-0</t>
  </si>
  <si>
    <t>2 FISHER ISLAND DR</t>
  </si>
  <si>
    <t>126108-SCHOOL FISHER ISLAND DAY</t>
  </si>
  <si>
    <t>M2020004613-0</t>
  </si>
  <si>
    <t>2700 W 84 ST</t>
  </si>
  <si>
    <t>129553-WEST 84TH STREET LLC</t>
  </si>
  <si>
    <t>M2019015547-0</t>
  </si>
  <si>
    <t>3418 W 84 ST (#100)</t>
  </si>
  <si>
    <t>M2019016274-0</t>
  </si>
  <si>
    <t>2954 W 84 ST</t>
  </si>
  <si>
    <t>M2017012657-1</t>
  </si>
  <si>
    <t>6050 W 20 AVE</t>
  </si>
  <si>
    <t>M2019006113-0</t>
  </si>
  <si>
    <t>10390 NW 133 ST</t>
  </si>
  <si>
    <t>126490-EXCELLENT NEW HOME</t>
  </si>
  <si>
    <t>M2019021664-0</t>
  </si>
  <si>
    <t>13391 W OKEECHOBEE RD</t>
  </si>
  <si>
    <t>M2019009083-0</t>
  </si>
  <si>
    <t>10651 W OKEECHOBEE RD</t>
  </si>
  <si>
    <t>126814-HIALEAH STORAGE BUILDERS LLC</t>
  </si>
  <si>
    <t>M2020000455-0</t>
  </si>
  <si>
    <t>7878 NW 103 ST</t>
  </si>
  <si>
    <t xml:space="preserve">129123-CORPORATE PROPERTY SERVICES </t>
  </si>
  <si>
    <t>M2019010886-0</t>
  </si>
  <si>
    <t>10550 NW 77 CT</t>
  </si>
  <si>
    <t>M2020000473-0</t>
  </si>
  <si>
    <t>7802 NW 103 ST</t>
  </si>
  <si>
    <t>130591-PALMETTO 49 LLC</t>
  </si>
  <si>
    <t>M2019016642-0</t>
  </si>
  <si>
    <t>8003 NW 95 ST</t>
  </si>
  <si>
    <t>130384-WEST GARDENS VENTURES LLC</t>
  </si>
  <si>
    <t>M2019018688-0</t>
  </si>
  <si>
    <t>6895 W 12 AVE</t>
  </si>
  <si>
    <t>M2019016384-0</t>
  </si>
  <si>
    <t>490 W 84 ST</t>
  </si>
  <si>
    <t>127506-CLINICAL PHARMACOLOGY OF MIAMI</t>
  </si>
  <si>
    <t>M2019010380-0</t>
  </si>
  <si>
    <t>1295 W 69 ST</t>
  </si>
  <si>
    <t>M2019018664-0</t>
  </si>
  <si>
    <t>1099 W 60 ST</t>
  </si>
  <si>
    <t>128059-EDO PROPERTY IMPROVEMENTS</t>
  </si>
  <si>
    <t>M2019010694-0</t>
  </si>
  <si>
    <t>7755 W 4 AVE, BLDG. B-5</t>
  </si>
  <si>
    <t>129134-HIALEAH</t>
  </si>
  <si>
    <t>M2019010707-0</t>
  </si>
  <si>
    <t>7755 W 4 AVE, BLDG. B-1</t>
  </si>
  <si>
    <t>M2019010685-0</t>
  </si>
  <si>
    <t>7755 W 4 AVE, BLDG. B-4</t>
  </si>
  <si>
    <t>M2019010706-0</t>
  </si>
  <si>
    <t>7755 W 4 AVE, BLDG. B-10</t>
  </si>
  <si>
    <t>126802-HIALEAH 7.65 LLC</t>
  </si>
  <si>
    <t>M2019010702-0</t>
  </si>
  <si>
    <t>7755 W 4 AVE, BLDG  B-3</t>
  </si>
  <si>
    <t>M2019010705-0</t>
  </si>
  <si>
    <t>7755 W 4 AVE, BLDG. B-2</t>
  </si>
  <si>
    <t>M2019010689-0</t>
  </si>
  <si>
    <t>7755 W 4 AVE, BLDG. B-9</t>
  </si>
  <si>
    <t>M2019010699-0</t>
  </si>
  <si>
    <t>7755 W 4 AVE, BLDG. B-7</t>
  </si>
  <si>
    <t>127722-HIALEAH 7.65 LLC</t>
  </si>
  <si>
    <t>M2019010688-0</t>
  </si>
  <si>
    <t>7755 W 4 AVE, BLDG. B-8</t>
  </si>
  <si>
    <t>M2019010691-0</t>
  </si>
  <si>
    <t>7755 W 4 AVE, BLDG. B-11</t>
  </si>
  <si>
    <t>M2019010687-0</t>
  </si>
  <si>
    <t>7755 W 4 AVE, BLDG. B-6</t>
  </si>
  <si>
    <t>M2019014963-0</t>
  </si>
  <si>
    <t>7755 W 4 AVE</t>
  </si>
  <si>
    <t>127841-7-ELEVEN INC</t>
  </si>
  <si>
    <t>M2019021699-0</t>
  </si>
  <si>
    <t>340 W 78 RD</t>
  </si>
  <si>
    <t>M2020003131-0</t>
  </si>
  <si>
    <t>5485 PALM AVE</t>
  </si>
  <si>
    <t>M2017001869-0</t>
  </si>
  <si>
    <t>801 W 49 ST</t>
  </si>
  <si>
    <t>M2019021064-0</t>
  </si>
  <si>
    <t>1140 W 50 ST</t>
  </si>
  <si>
    <t xml:space="preserve">128326-PEDRO ORAMAS </t>
  </si>
  <si>
    <t>M2019016225-0</t>
  </si>
  <si>
    <t>775 W 49 ST</t>
  </si>
  <si>
    <t>127582-BILL HELLMANN HELLMANN</t>
  </si>
  <si>
    <t>M2019011102-0</t>
  </si>
  <si>
    <t>4125 W 20 AVE</t>
  </si>
  <si>
    <t>128080-CITRUS HEALTH NETWORK INC</t>
  </si>
  <si>
    <t>B199904760-0</t>
  </si>
  <si>
    <t>1793 W 37 ST (#2)</t>
  </si>
  <si>
    <t>M2019010978-0</t>
  </si>
  <si>
    <t>1751 W 49 ST</t>
  </si>
  <si>
    <t>M2019020826-0</t>
  </si>
  <si>
    <t>1600 W 49 ST</t>
  </si>
  <si>
    <t>M2019020241-0</t>
  </si>
  <si>
    <t>M2020004043-0</t>
  </si>
  <si>
    <t>M2019012655-0</t>
  </si>
  <si>
    <t>3001 W 16 AVE (BLDG #3)</t>
  </si>
  <si>
    <t>131133-PV RESIDENTIAL HOLDINGS LLC</t>
  </si>
  <si>
    <t>M2020001847-0</t>
  </si>
  <si>
    <t>1235 W 26 PL</t>
  </si>
  <si>
    <t>130618-PEDRO SAN JORGE</t>
  </si>
  <si>
    <t>M2019014177-0</t>
  </si>
  <si>
    <t>1720 W 32 PL</t>
  </si>
  <si>
    <t>M2019010048-0</t>
  </si>
  <si>
    <t>2901 W 16 AVE</t>
  </si>
  <si>
    <t>127596-DAVID BROWN</t>
  </si>
  <si>
    <t>M2019010303-0</t>
  </si>
  <si>
    <t>127779-VICTOR BROWN</t>
  </si>
  <si>
    <t>M2020002882-0</t>
  </si>
  <si>
    <t>1140 W 26 ST</t>
  </si>
  <si>
    <t>130714-MV REAL ESTATE HOLDINGS</t>
  </si>
  <si>
    <t>M2020002886-0</t>
  </si>
  <si>
    <t>2505 W 12 AVE</t>
  </si>
  <si>
    <t>M2019013835-0</t>
  </si>
  <si>
    <t>545 W 24 ST</t>
  </si>
  <si>
    <t xml:space="preserve">127739-GILBERTO AGUILA </t>
  </si>
  <si>
    <t>M2019005339-0</t>
  </si>
  <si>
    <t>620 W 29 ST</t>
  </si>
  <si>
    <t>125511-29 SW LLC ABREU</t>
  </si>
  <si>
    <t>M2020002884-0</t>
  </si>
  <si>
    <t>1130 W 26 ST</t>
  </si>
  <si>
    <t>M2019017173-0</t>
  </si>
  <si>
    <t>2345 W 5 AVE</t>
  </si>
  <si>
    <t xml:space="preserve">128756-HIALEAH HOUSING AUTHORITY </t>
  </si>
  <si>
    <t>M2020002880-0</t>
  </si>
  <si>
    <t>1170 W 26 ST</t>
  </si>
  <si>
    <t>M2020002881-0</t>
  </si>
  <si>
    <t>2595 W 12 AVE</t>
  </si>
  <si>
    <t>M2019007940-0</t>
  </si>
  <si>
    <t>630 W 18 ST BLDG #2</t>
  </si>
  <si>
    <t>126201-CALLAWAY BUILDERS 640 LLC</t>
  </si>
  <si>
    <t>M2019013582-0</t>
  </si>
  <si>
    <t>640 W 18 ST BLDG # 1</t>
  </si>
  <si>
    <t>128013-CALLAWAY BUILDERS 640 LLC</t>
  </si>
  <si>
    <t>M2019007943-0</t>
  </si>
  <si>
    <t>640 W 18 ST</t>
  </si>
  <si>
    <t>126202-CALLAWAY BUILDERS 640 LLC</t>
  </si>
  <si>
    <t>M2019017056-0</t>
  </si>
  <si>
    <t>1820 W 8 AVE</t>
  </si>
  <si>
    <t>M2019015472-0</t>
  </si>
  <si>
    <t>4597 PALM AVE</t>
  </si>
  <si>
    <t>M2020002700-0</t>
  </si>
  <si>
    <t>4890 W 2 LN</t>
  </si>
  <si>
    <t>128807-DOCTORS MEDICAL CENTER</t>
  </si>
  <si>
    <t>M2020000940-0</t>
  </si>
  <si>
    <t>2899 W 4 AVE</t>
  </si>
  <si>
    <t>M2019000644-0</t>
  </si>
  <si>
    <t>91 W 21 ST</t>
  </si>
  <si>
    <t>125629-JORGE L RAAD</t>
  </si>
  <si>
    <t>M2019015519-0</t>
  </si>
  <si>
    <t>897 E 20 ST</t>
  </si>
  <si>
    <t>127348-OTTO RODRIGUEZ</t>
  </si>
  <si>
    <t>M2019015299-0</t>
  </si>
  <si>
    <t xml:space="preserve"> 2629 E 7 AVE</t>
  </si>
  <si>
    <t>127485-MIGUEL GUERRERO</t>
  </si>
  <si>
    <t>M2019018016-0</t>
  </si>
  <si>
    <t>891 E 20 ST</t>
  </si>
  <si>
    <t>128168-HORSEBIT CAPITAL XIII</t>
  </si>
  <si>
    <t>M2019019582-0</t>
  </si>
  <si>
    <t>723 E 30 ST</t>
  </si>
  <si>
    <t>127929-OSNARDO MILO</t>
  </si>
  <si>
    <t>M2020003224-0</t>
  </si>
  <si>
    <t>3270 E 6 AVE</t>
  </si>
  <si>
    <t>128874-MANUEL RUIZ</t>
  </si>
  <si>
    <t>M2019015301-0</t>
  </si>
  <si>
    <t>2689 E 7 AVE</t>
  </si>
  <si>
    <t>127484-MIGUEL GUERRERO</t>
  </si>
  <si>
    <t>M2019005998-0</t>
  </si>
  <si>
    <t>801 E 28 ST</t>
  </si>
  <si>
    <t>126478-ORLANDO CORDOVES</t>
  </si>
  <si>
    <t>M2019010693-0</t>
  </si>
  <si>
    <t>464 E 21 ST</t>
  </si>
  <si>
    <t>126794-HIPOLITO G PADRON</t>
  </si>
  <si>
    <t>M2019015837-0</t>
  </si>
  <si>
    <t>853 E 24 ST</t>
  </si>
  <si>
    <t>127437-NANCY V ORTIZ</t>
  </si>
  <si>
    <t>M2019015841-0</t>
  </si>
  <si>
    <t>859 E 24 ST</t>
  </si>
  <si>
    <t>127436-NANCY V ORTIZ</t>
  </si>
  <si>
    <t>M2019009903-0</t>
  </si>
  <si>
    <t>2070 E 6 AVE</t>
  </si>
  <si>
    <t>127507-REALCAPITAL CONSULTING LLC</t>
  </si>
  <si>
    <t>M2019008743-0</t>
  </si>
  <si>
    <t>814 E 24 ST</t>
  </si>
  <si>
    <t>126921-ABREU</t>
  </si>
  <si>
    <t>M2019013413-0</t>
  </si>
  <si>
    <t>1090 E 24 ST</t>
  </si>
  <si>
    <t>DO NOT DELETE-FOR RECORD ONLY</t>
  </si>
  <si>
    <t>M2018019337-0</t>
  </si>
  <si>
    <t>435 HIALEAH DR</t>
  </si>
  <si>
    <t>130033-SHOMA VILLAGE APARTMENTS LLC</t>
  </si>
  <si>
    <t>M2019003360-0</t>
  </si>
  <si>
    <t>701 E 4 AVE</t>
  </si>
  <si>
    <t>125934-BABCOCK APARTMENTS LLC</t>
  </si>
  <si>
    <t>M2019018787-0</t>
  </si>
  <si>
    <t>995 HIALEAH DR</t>
  </si>
  <si>
    <t>M2019012776-0</t>
  </si>
  <si>
    <t>225 E 15 ST</t>
  </si>
  <si>
    <t>127928-P L A MANAGEMENT CO CORP</t>
  </si>
  <si>
    <t>M2019007380-0</t>
  </si>
  <si>
    <t>310 E 7 ST</t>
  </si>
  <si>
    <t>127276-FABULOUS FOUR CORP</t>
  </si>
  <si>
    <t>B2001043629-0</t>
  </si>
  <si>
    <t>55 W 3 ST</t>
  </si>
  <si>
    <t>128789-ALEJANDRO M HERNANDEZ</t>
  </si>
  <si>
    <t>FACTORYTOWN-0</t>
  </si>
  <si>
    <t>M2019013567-0</t>
  </si>
  <si>
    <t>725 S 9 CT (BLDG #300)</t>
  </si>
  <si>
    <t>M2019013564-0</t>
  </si>
  <si>
    <t>725 SE 9 CT (BLDG #100)</t>
  </si>
  <si>
    <t>M2019013565-0</t>
  </si>
  <si>
    <t>725 SE 9 CT (BLDG #200)</t>
  </si>
  <si>
    <t>M2019018439-0</t>
  </si>
  <si>
    <t>402 E 41 ST</t>
  </si>
  <si>
    <t>128565-BARBARITAS LIQUORS LLC</t>
  </si>
  <si>
    <t>C2019186716-0</t>
  </si>
  <si>
    <t>10358 NW 32 PL</t>
  </si>
  <si>
    <t>127420-MILDRED MARCH</t>
  </si>
  <si>
    <t>C2019187514-0</t>
  </si>
  <si>
    <t>3155 NW 103 ST</t>
  </si>
  <si>
    <t>C2020030846-0</t>
  </si>
  <si>
    <t>3441 NW 94 TER</t>
  </si>
  <si>
    <t>128753-OMAR MONZON</t>
  </si>
  <si>
    <t>C2019231293-0</t>
  </si>
  <si>
    <t>3670 NW 101 ST</t>
  </si>
  <si>
    <t>129848-BUILDER R US</t>
  </si>
  <si>
    <t>C2019212387-0</t>
  </si>
  <si>
    <t>9255 NW 30 AVE</t>
  </si>
  <si>
    <t>128534-LEGACY RENTALS LLC</t>
  </si>
  <si>
    <t>C2019135482-0</t>
  </si>
  <si>
    <t>2909 NW 93 ST</t>
  </si>
  <si>
    <t>128814-MARIAM PAEZ</t>
  </si>
  <si>
    <t>C2019135456-0</t>
  </si>
  <si>
    <t>2925 NW 93 ST</t>
  </si>
  <si>
    <t>128625-MARIAM PAEZ</t>
  </si>
  <si>
    <t>C2019154396-0</t>
  </si>
  <si>
    <t>3009 NW 93 ST</t>
  </si>
  <si>
    <t>C2019156146-0</t>
  </si>
  <si>
    <t>8030 NW 36 CT</t>
  </si>
  <si>
    <t>C2019016207-0</t>
  </si>
  <si>
    <t>3160 NW 79 ST</t>
  </si>
  <si>
    <t>125639-NORTHSIDE PROPERTY IV LTD</t>
  </si>
  <si>
    <t>C2019224837-0</t>
  </si>
  <si>
    <t>3500 NW 79 ST (BLDG. 3)</t>
  </si>
  <si>
    <t>C2019058863-0</t>
  </si>
  <si>
    <t>3355 NW 71 TER</t>
  </si>
  <si>
    <t>127268-4400 WEST HALLANDALE LLC</t>
  </si>
  <si>
    <t>C2018130820-0</t>
  </si>
  <si>
    <t>7250 NW 36 AVE</t>
  </si>
  <si>
    <t>C2020036861-0</t>
  </si>
  <si>
    <t>3020 NW 73 ST</t>
  </si>
  <si>
    <t>C2020036859-0</t>
  </si>
  <si>
    <t>3040 NW 73 ST # A</t>
  </si>
  <si>
    <t>C2019159787-0</t>
  </si>
  <si>
    <t>6020 NW 30 AVE</t>
  </si>
  <si>
    <t>C2019159807-0</t>
  </si>
  <si>
    <t>6016 NW 30 AVE</t>
  </si>
  <si>
    <t>128684-SOUTH EAST LAND DEVELOPMENT GROUP</t>
  </si>
  <si>
    <t>C2019091640-0</t>
  </si>
  <si>
    <t>3128 NW 57 ST</t>
  </si>
  <si>
    <t>126787-LHP INVESTMENT AND DEVELOPMENT LLC</t>
  </si>
  <si>
    <t>C2019091641-0</t>
  </si>
  <si>
    <t>3138 NW 57 ST</t>
  </si>
  <si>
    <t>126786-LHP INVESTMENT AND DEVELOPMENT LLC</t>
  </si>
  <si>
    <t>C2019222833-0</t>
  </si>
  <si>
    <t>2975 NW 60 ST</t>
  </si>
  <si>
    <t>C2019159826-0</t>
  </si>
  <si>
    <t>6004 NW 30 AVE</t>
  </si>
  <si>
    <t>C2019115671-0</t>
  </si>
  <si>
    <t>5526 NW 30 AVE</t>
  </si>
  <si>
    <t>127715-3 BROTHERS PROPERTY MANAGEMENT GROUP LLC</t>
  </si>
  <si>
    <t>C2019150098-0</t>
  </si>
  <si>
    <t>2991 NW 56 ST</t>
  </si>
  <si>
    <t>C2019159819-0</t>
  </si>
  <si>
    <t>6010 NW 30 AVE</t>
  </si>
  <si>
    <t>128685-SOUTH EAST LAND DEVELOPMENT GROUP</t>
  </si>
  <si>
    <t>C2019145755-0</t>
  </si>
  <si>
    <t>6510 NW 30 AVE</t>
  </si>
  <si>
    <t>126911-ST RITA INVEST LLC</t>
  </si>
  <si>
    <t>C2019103651-0</t>
  </si>
  <si>
    <t>3135 NW 68 ST</t>
  </si>
  <si>
    <t>126138-LEGACY RENTALS LLC</t>
  </si>
  <si>
    <t>C2019130317-0</t>
  </si>
  <si>
    <t>2933 NW 59 ST</t>
  </si>
  <si>
    <t>126713-IVAN RABINOVICH MANAGEMENT LLC</t>
  </si>
  <si>
    <t>C2019089989-0</t>
  </si>
  <si>
    <t>3114 NW 60 ST</t>
  </si>
  <si>
    <t>129306-ANABELLA HOLDINGS CORP</t>
  </si>
  <si>
    <t>C2019130087-0</t>
  </si>
  <si>
    <t>3062 NW 60 ST</t>
  </si>
  <si>
    <t>C2019163737-0</t>
  </si>
  <si>
    <t>5445 NW 31 AVE</t>
  </si>
  <si>
    <t>128029-ALL ROOFING REPAIR GROUP CORP</t>
  </si>
  <si>
    <t>C2019058333-0</t>
  </si>
  <si>
    <t>3156 NW 55 ST</t>
  </si>
  <si>
    <t>C2019121668-0</t>
  </si>
  <si>
    <t>3190 NW 61 ST</t>
  </si>
  <si>
    <t>128030-EDGEWATER HOMES INC</t>
  </si>
  <si>
    <t>C2019148456-0</t>
  </si>
  <si>
    <t>2730 NW 57 ST</t>
  </si>
  <si>
    <t>C2020027042-0</t>
  </si>
  <si>
    <t>5500 NW 27 AVE</t>
  </si>
  <si>
    <t>C2018190632-0</t>
  </si>
  <si>
    <t>3177 NW 54 ST</t>
  </si>
  <si>
    <t>127218-CLAUDIA M DELGADO</t>
  </si>
  <si>
    <t>C2018145955-0</t>
  </si>
  <si>
    <t>3635 NW 67 ST</t>
  </si>
  <si>
    <t xml:space="preserve">127319-PRIMERO AUTO PARTS </t>
  </si>
  <si>
    <t>C2020018899-0</t>
  </si>
  <si>
    <t>2795 NW 45 ST</t>
  </si>
  <si>
    <t>128969-CHDO BY SUNRISE CITY, INC</t>
  </si>
  <si>
    <t>C2019210791-0</t>
  </si>
  <si>
    <t>1138 NW 45 ST</t>
  </si>
  <si>
    <t>C2020019319-0</t>
  </si>
  <si>
    <t>3100 NW 53 ST</t>
  </si>
  <si>
    <t>C2019188214-0</t>
  </si>
  <si>
    <t>3051 NW 45 ST</t>
  </si>
  <si>
    <t>127438-MILDRED MARCH</t>
  </si>
  <si>
    <t>C2019101164-0</t>
  </si>
  <si>
    <t>5114 NW 32 AVE</t>
  </si>
  <si>
    <t>126734-HABITAT FOR HUMANITY</t>
  </si>
  <si>
    <t>C2019120916-0</t>
  </si>
  <si>
    <t>2981 NW 51 ST</t>
  </si>
  <si>
    <t>126525-MILDRED MARCH</t>
  </si>
  <si>
    <t>C2019107958-0</t>
  </si>
  <si>
    <t>2871 NW 51 ST</t>
  </si>
  <si>
    <t>C2019110555-0</t>
  </si>
  <si>
    <t>3127 NW 52 ST</t>
  </si>
  <si>
    <t>127492-JEFFREY P DIEGO</t>
  </si>
  <si>
    <t>C2020038328-0</t>
  </si>
  <si>
    <t>3020 NW 45 ST</t>
  </si>
  <si>
    <t>128924-MILDRED MARCH</t>
  </si>
  <si>
    <t>C2019121994-0</t>
  </si>
  <si>
    <t>3185 NW 43 ST</t>
  </si>
  <si>
    <t>127572-AMALIA BOCANEGRA BOCANEGRA</t>
  </si>
  <si>
    <t>C2020030831-0</t>
  </si>
  <si>
    <t>2785 NW 44 ST</t>
  </si>
  <si>
    <t>128775-LEGACY RENTALS LLC</t>
  </si>
  <si>
    <t>C2020012568-0</t>
  </si>
  <si>
    <t>3237 NW 45 ST</t>
  </si>
  <si>
    <t>128489-LEGACY RENTALS LLC</t>
  </si>
  <si>
    <t>C2020033559-0</t>
  </si>
  <si>
    <t>3085 NW 43 TER</t>
  </si>
  <si>
    <t>128838-MILDRED MARCH MARCH</t>
  </si>
  <si>
    <t>C2020004654-0</t>
  </si>
  <si>
    <t xml:space="preserve"> 4475 NW 30 AVE</t>
  </si>
  <si>
    <t>C2019179440-0</t>
  </si>
  <si>
    <t>2969 NW 45 ST</t>
  </si>
  <si>
    <t>C2020030811-0</t>
  </si>
  <si>
    <t>3019 NW 45 ST</t>
  </si>
  <si>
    <t>128843-MILDRED MARCH MARCH</t>
  </si>
  <si>
    <t>C2019190998-0</t>
  </si>
  <si>
    <t>3055 NW 45 ST</t>
  </si>
  <si>
    <t>127494-MILDRED MARCH MARCH</t>
  </si>
  <si>
    <t>C2019191626-0</t>
  </si>
  <si>
    <t>2747 NW 45 ST</t>
  </si>
  <si>
    <t>128026-LUIS HUMBERTO NOGUERA</t>
  </si>
  <si>
    <t>C2020018910-0</t>
  </si>
  <si>
    <t>3053 NW 43 TER</t>
  </si>
  <si>
    <t>130288-CHDO BY SUNRISE CITY INC</t>
  </si>
  <si>
    <t>C2019188242-0</t>
  </si>
  <si>
    <t>3039 NW 44 ST</t>
  </si>
  <si>
    <t>127461-LEGACY RENTALS LLC</t>
  </si>
  <si>
    <t>C2019147225-0</t>
  </si>
  <si>
    <t>2757 NW 50 ST</t>
  </si>
  <si>
    <t>126878-JORGE J FERNANDEZ-PLA</t>
  </si>
  <si>
    <t>C2019107960-0</t>
  </si>
  <si>
    <t>2791 NW 51 ST</t>
  </si>
  <si>
    <t>126643-FLOR OROZCO</t>
  </si>
  <si>
    <t>C2019103634-0</t>
  </si>
  <si>
    <t>4223 NW 32 AVE</t>
  </si>
  <si>
    <t>126137-LEGACY RENTALS LLC</t>
  </si>
  <si>
    <t>C2019088179-0</t>
  </si>
  <si>
    <t>2954 NW 44 ST</t>
  </si>
  <si>
    <t>125948-LEGACY RENTALS LLC</t>
  </si>
  <si>
    <t>C2019167051-0</t>
  </si>
  <si>
    <t>2948 NW 45 ST</t>
  </si>
  <si>
    <t>C2019106790-0</t>
  </si>
  <si>
    <t>3031 NW 51 TER</t>
  </si>
  <si>
    <t>127562-JEFFREY P DIEGO</t>
  </si>
  <si>
    <t>C2019195008-0</t>
  </si>
  <si>
    <t>3176 NW 49 ST</t>
  </si>
  <si>
    <t>127548-LEGACY RENTALS LLC</t>
  </si>
  <si>
    <t>C2019129765-0</t>
  </si>
  <si>
    <t>2761 NW 50 ST</t>
  </si>
  <si>
    <t>127549-DREAM ABOUT YOUR CONSTRUCTION LLC</t>
  </si>
  <si>
    <t>C2019062550-0</t>
  </si>
  <si>
    <t>3076 NW 45 ST</t>
  </si>
  <si>
    <t>126408-DESIGN AND MORE STUDIO INC</t>
  </si>
  <si>
    <t>C2019230636-0</t>
  </si>
  <si>
    <t>3210 NW 50 ST</t>
  </si>
  <si>
    <t>130459-DAVID L STEIN</t>
  </si>
  <si>
    <t>C2019229043-0</t>
  </si>
  <si>
    <t>3026 NW 46 ST</t>
  </si>
  <si>
    <t>128190-MILDRED MARCH MARCH</t>
  </si>
  <si>
    <t>C2019159767-0</t>
  </si>
  <si>
    <t>6030 NW 30 AVE</t>
  </si>
  <si>
    <t>C2019107802-0</t>
  </si>
  <si>
    <t>4430 NW 35 CT</t>
  </si>
  <si>
    <t>keith</t>
  </si>
  <si>
    <t>in_sched</t>
  </si>
  <si>
    <t>out_sched</t>
  </si>
  <si>
    <t>in_calc</t>
  </si>
  <si>
    <t>out_calc</t>
  </si>
  <si>
    <t>RIF_SUM</t>
  </si>
  <si>
    <t>Row Labels</t>
  </si>
  <si>
    <t>Grand Total</t>
  </si>
  <si>
    <t>Sum of in_calc</t>
  </si>
  <si>
    <t>Average of RIF_SUM</t>
  </si>
  <si>
    <t>CODE</t>
  </si>
  <si>
    <t>LU</t>
  </si>
  <si>
    <t>fee_outside</t>
  </si>
  <si>
    <t>fee_inside</t>
  </si>
  <si>
    <t>Truck Terminals</t>
  </si>
  <si>
    <t>Industrial Park</t>
  </si>
  <si>
    <t>Manufacturing</t>
  </si>
  <si>
    <t>Warehousing</t>
  </si>
  <si>
    <t>Mini-Warehouse</t>
  </si>
  <si>
    <t>Single-Family Detached</t>
  </si>
  <si>
    <t>Apartment (Rentals)</t>
  </si>
  <si>
    <t>High-Rise Apartment or Condominium (more than three floors)</t>
  </si>
  <si>
    <t>Condominium, Townhouse</t>
  </si>
  <si>
    <t>Mobile Home</t>
  </si>
  <si>
    <t>251-00</t>
  </si>
  <si>
    <t>Senior Adult Housing-Detached</t>
  </si>
  <si>
    <t>Senior Adult Housing-Attached</t>
  </si>
  <si>
    <t>Congregate Care Facility</t>
  </si>
  <si>
    <t>Assisted Living Facility</t>
  </si>
  <si>
    <t>255-00</t>
  </si>
  <si>
    <t>Continuing Care Retirement Community</t>
  </si>
  <si>
    <t>Hotel</t>
  </si>
  <si>
    <t>All Suites Hotel</t>
  </si>
  <si>
    <t>Motel</t>
  </si>
  <si>
    <t>420-00</t>
  </si>
  <si>
    <t>Marina</t>
  </si>
  <si>
    <t>430-00</t>
  </si>
  <si>
    <t>Golf Course</t>
  </si>
  <si>
    <t>Amusement Park</t>
  </si>
  <si>
    <t>Tennis Courts (open to public; no ancillary facilities)</t>
  </si>
  <si>
    <t>Racquet Club</t>
  </si>
  <si>
    <t>Health/Fitness</t>
  </si>
  <si>
    <t>Elementary School</t>
  </si>
  <si>
    <t>High School</t>
  </si>
  <si>
    <t>Jr./Community College</t>
  </si>
  <si>
    <t>University</t>
  </si>
  <si>
    <t>Church/Synagogue</t>
  </si>
  <si>
    <t>Day Care Center</t>
  </si>
  <si>
    <t>Hospital</t>
  </si>
  <si>
    <t>Nursing Home</t>
  </si>
  <si>
    <t>Clinic</t>
  </si>
  <si>
    <t>1-50,000</t>
  </si>
  <si>
    <t>50,001-100,000</t>
  </si>
  <si>
    <t>100,001-200,000</t>
  </si>
  <si>
    <t>200,001-300,000</t>
  </si>
  <si>
    <t>300,001-400,000</t>
  </si>
  <si>
    <t>710-05</t>
  </si>
  <si>
    <t>400,001-500,000</t>
  </si>
  <si>
    <t>710-06</t>
  </si>
  <si>
    <t>500,001-600,000</t>
  </si>
  <si>
    <t>710-07</t>
  </si>
  <si>
    <t>600,001-700,000</t>
  </si>
  <si>
    <t>710-08</t>
  </si>
  <si>
    <t>700,001-more</t>
  </si>
  <si>
    <t>Medical Office Building</t>
  </si>
  <si>
    <t>750-00</t>
  </si>
  <si>
    <t>Office Park?7</t>
  </si>
  <si>
    <t>Research Center</t>
  </si>
  <si>
    <t>770-00</t>
  </si>
  <si>
    <t>Business Park</t>
  </si>
  <si>
    <t>813-00</t>
  </si>
  <si>
    <t>Discount Superstore (free standing)</t>
  </si>
  <si>
    <t>816-00</t>
  </si>
  <si>
    <t>Hardware/Paint Store/Pool Supply (free standing)</t>
  </si>
  <si>
    <t>817-00</t>
  </si>
  <si>
    <t>Nursery/Garden Center</t>
  </si>
  <si>
    <t>1-10,000</t>
  </si>
  <si>
    <t>10,001-50,000</t>
  </si>
  <si>
    <t>820-07</t>
  </si>
  <si>
    <t xml:space="preserve">500,001-600,000 </t>
  </si>
  <si>
    <t>820-08</t>
  </si>
  <si>
    <t>600,001-800,000</t>
  </si>
  <si>
    <t>820-09</t>
  </si>
  <si>
    <t>800,001-1,000,000</t>
  </si>
  <si>
    <t>1,000,001-1,200,000</t>
  </si>
  <si>
    <t>1,200,001-more</t>
  </si>
  <si>
    <t>Car Sales (new and used car sales area)</t>
  </si>
  <si>
    <t>Car Sales (services and parts sales area)</t>
  </si>
  <si>
    <t>848-00</t>
  </si>
  <si>
    <t>Tire Store</t>
  </si>
  <si>
    <t>Supermarket (free standing)</t>
  </si>
  <si>
    <t>Convenience Market</t>
  </si>
  <si>
    <t>Convenience Market with Gasoline</t>
  </si>
  <si>
    <t>862-00</t>
  </si>
  <si>
    <t>Home Improvement Superstore</t>
  </si>
  <si>
    <t>875-00</t>
  </si>
  <si>
    <t>Department Store (free standing)</t>
  </si>
  <si>
    <t>Pharmacy/Drugstore (no Drive thru)</t>
  </si>
  <si>
    <t>881-00</t>
  </si>
  <si>
    <t>Pharmacy/Drugstore (with Drive thru)</t>
  </si>
  <si>
    <t>Furniture Store (free standing)</t>
  </si>
  <si>
    <t>Bank (Walk-in)</t>
  </si>
  <si>
    <t>Bank (Drive-in)</t>
  </si>
  <si>
    <t>Quality Restaurant</t>
  </si>
  <si>
    <t>High Turnover Restaurant</t>
  </si>
  <si>
    <t>Fast Food Restaurant No Drive Thru</t>
  </si>
  <si>
    <t>Fast Food Restaurant with Drive Thru</t>
  </si>
  <si>
    <t>Coffee/Donut Shop</t>
  </si>
  <si>
    <t>Service Stations w/Gasoline</t>
  </si>
  <si>
    <t>(All)</t>
  </si>
  <si>
    <t>Sum of out_calc</t>
  </si>
  <si>
    <t>Mid Rise Apart w/ 1st Commercial</t>
  </si>
  <si>
    <t>lu_cost_alloc_fac</t>
  </si>
  <si>
    <t>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</si>
</sst>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9">
    <xf numFmtId="0" fontId="0" fillId="0" borderId="0" xfId="0"/>
    <xf numFmtId="14" fontId="0" fillId="0" borderId="0" xfId="0" applyNumberFormat="1"/>
    <xf numFmtId="4" fontId="0" fillId="0" borderId="0" xfId="0" applyNumberFormat="1"/>
    <xf numFmtId="8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6" fillId="2" borderId="0" xfId="7"/>
    <xf numFmtId="44" fontId="6" fillId="2" borderId="0" xfId="7" applyNumberFormat="1"/>
    <xf numFmtId="14" fontId="6" fillId="2" borderId="0" xfId="7" applyNumberFormat="1"/>
    <xf numFmtId="4" fontId="6" fillId="2" borderId="0" xfId="7" applyNumberFormat="1"/>
    <xf numFmtId="0" fontId="7" fillId="3" borderId="0" xfId="8"/>
    <xf numFmtId="4" fontId="7" fillId="3" borderId="0" xfId="8" applyNumberFormat="1"/>
    <xf numFmtId="44" fontId="7" fillId="3" borderId="0" xfId="8" applyNumberFormat="1"/>
    <xf numFmtId="0" fontId="6" fillId="2" borderId="10" xfId="7" applyBorder="1"/>
    <xf numFmtId="0" fontId="6" fillId="2" borderId="11" xfId="7" applyBorder="1"/>
    <xf numFmtId="14" fontId="6" fillId="2" borderId="11" xfId="7" applyNumberFormat="1" applyBorder="1"/>
    <xf numFmtId="44" fontId="6" fillId="2" borderId="11" xfId="7" applyNumberFormat="1" applyBorder="1"/>
    <xf numFmtId="44" fontId="7" fillId="3" borderId="11" xfId="8" applyNumberFormat="1" applyBorder="1"/>
    <xf numFmtId="4" fontId="7" fillId="3" borderId="11" xfId="8" applyNumberFormat="1" applyBorder="1"/>
    <xf numFmtId="44" fontId="0" fillId="0" borderId="11" xfId="1" applyFont="1" applyBorder="1"/>
    <xf numFmtId="8" fontId="0" fillId="0" borderId="11" xfId="0" applyNumberFormat="1" applyBorder="1"/>
    <xf numFmtId="0" fontId="0" fillId="0" borderId="11" xfId="0" applyBorder="1"/>
    <xf numFmtId="4" fontId="0" fillId="0" borderId="11" xfId="0" applyNumberFormat="1" applyBorder="1"/>
    <xf numFmtId="0" fontId="6" fillId="2" borderId="12" xfId="7" applyBorder="1"/>
    <xf numFmtId="0" fontId="6" fillId="2" borderId="13" xfId="7" applyBorder="1"/>
    <xf numFmtId="14" fontId="6" fillId="2" borderId="13" xfId="7" applyNumberFormat="1" applyBorder="1"/>
    <xf numFmtId="44" fontId="6" fillId="2" borderId="13" xfId="7" applyNumberFormat="1" applyBorder="1"/>
    <xf numFmtId="44" fontId="7" fillId="3" borderId="13" xfId="8" applyNumberFormat="1" applyBorder="1"/>
    <xf numFmtId="4" fontId="6" fillId="2" borderId="13" xfId="7" applyNumberFormat="1" applyBorder="1"/>
    <xf numFmtId="4" fontId="7" fillId="3" borderId="13" xfId="8" applyNumberFormat="1" applyBorder="1"/>
    <xf numFmtId="44" fontId="0" fillId="0" borderId="13" xfId="1" applyFont="1" applyBorder="1"/>
    <xf numFmtId="8" fontId="0" fillId="0" borderId="13" xfId="0" applyNumberFormat="1" applyBorder="1"/>
    <xf numFmtId="0" fontId="0" fillId="0" borderId="13" xfId="0" applyBorder="1"/>
    <xf numFmtId="4" fontId="0" fillId="0" borderId="13" xfId="0" applyNumberFormat="1" applyBorder="1"/>
    <xf numFmtId="0" fontId="6" fillId="2" borderId="0" xfId="7" applyBorder="1"/>
    <xf numFmtId="14" fontId="6" fillId="2" borderId="0" xfId="7" applyNumberFormat="1" applyBorder="1"/>
    <xf numFmtId="44" fontId="6" fillId="2" borderId="0" xfId="7" applyNumberFormat="1" applyBorder="1"/>
    <xf numFmtId="44" fontId="7" fillId="3" borderId="0" xfId="8" applyNumberFormat="1" applyBorder="1"/>
    <xf numFmtId="4" fontId="7" fillId="3" borderId="0" xfId="8" applyNumberFormat="1" applyBorder="1"/>
    <xf numFmtId="44" fontId="0" fillId="0" borderId="0" xfId="1" applyFont="1" applyBorder="1"/>
    <xf numFmtId="8" fontId="0" fillId="0" borderId="0" xfId="0" applyNumberFormat="1" applyBorder="1"/>
    <xf numFmtId="0" fontId="0" fillId="0" borderId="0" xfId="0" applyBorder="1"/>
    <xf numFmtId="4" fontId="0" fillId="0" borderId="0" xfId="0" applyNumberFormat="1" applyBorder="1"/>
    <xf numFmtId="4" fontId="6" fillId="2" borderId="0" xfId="7" applyNumberFormat="1" applyBorder="1"/>
    <xf numFmtId="0" fontId="6" fillId="2" borderId="14" xfId="7" applyBorder="1"/>
    <xf numFmtId="0" fontId="0" fillId="0" borderId="11" xfId="1" applyNumberFormat="1" applyFont="1" applyBorder="1"/>
    <xf numFmtId="4" fontId="6" fillId="2" borderId="11" xfId="7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Rudder" refreshedDate="44411.462695833332" createdVersion="7" refreshedVersion="7" minRefreshableVersion="3" recordCount="5018" xr:uid="{63047437-4756-4FA4-8457-FC76CD3B5F74}">
  <cacheSource type="worksheet">
    <worksheetSource ref="A1:V1048576" sheet="Road Impact Fee Collection Repo"/>
  </cacheSource>
  <cacheFields count="21">
    <cacheField name="DIST_ID" numFmtId="0">
      <sharedItems containsString="0" containsBlank="1" containsNumber="1" minValue="1" maxValue="9.1" count="14">
        <n v="1"/>
        <n v="5"/>
        <n v="3.1"/>
        <n v="4"/>
        <n v="1.1000000000000001"/>
        <n v="6"/>
        <n v="2"/>
        <n v="7"/>
        <n v="9.1"/>
        <n v="3"/>
        <n v="8"/>
        <n v="5.0999999999999996"/>
        <n v="9"/>
        <m/>
      </sharedItems>
    </cacheField>
    <cacheField name="PROC_NUM" numFmtId="0">
      <sharedItems containsBlank="1" count="3454">
        <s v="M2019021434-0"/>
        <s v="M2019012008-0"/>
        <s v="M2019012005-0"/>
        <s v="M2019008670-0"/>
        <s v="M2019000568-0"/>
        <s v="M2019018757-0"/>
        <s v="M2017010997-0"/>
        <s v="M2019000567-0"/>
        <s v="M2019013984-0"/>
        <s v="M2019005890-0"/>
        <s v="M2018008060-0"/>
        <s v="M2019004144-0"/>
        <s v="M2020001289-0"/>
        <s v="M2020001290-0"/>
        <s v="M2019010439-0"/>
        <s v="M2019004299-0"/>
        <s v="M2019008040-0"/>
        <s v="M2019021718-0"/>
        <s v="M2019012949-0"/>
        <s v="M2020003556-0"/>
        <s v="M2020000965-0"/>
        <s v="M2017007214-0"/>
        <s v="M2016017161-0"/>
        <s v="M2019018719-0"/>
        <s v="M2019008841-1"/>
        <s v="M2019008841-0"/>
        <s v="ESTIMATE123-0"/>
        <s v="M2019012118-0"/>
        <s v="SMPLSTUDENT-0"/>
        <s v="C2014083085-1"/>
        <s v="C2016050165-0"/>
        <s v="C2016062790-0"/>
        <s v="C2016072192-0"/>
        <s v="C2016187880-1"/>
        <s v="C2017019158-0"/>
        <s v="C2017023783-0"/>
        <s v="C2017056001-1"/>
        <s v="C2017134208-0"/>
        <s v="C2019137702-0"/>
        <s v="C2018034063-1"/>
        <s v="C2018044811-0"/>
        <s v="C2018048473-0"/>
        <s v="C2018048827-0"/>
        <s v="C2018077200-0"/>
        <s v="C2018077214-0"/>
        <s v="C2018077227-0"/>
        <s v="C2018077237-0"/>
        <s v="C2018077240-0"/>
        <s v="C2018077242-0"/>
        <s v="C2018078273-0"/>
        <s v="C2018097098-0"/>
        <s v="C2018111025-0"/>
        <s v="C2019115939-0"/>
        <s v="C2018116261-0"/>
        <s v="C2018118066-0"/>
        <s v="C2018121914-0"/>
        <s v="C2018124120-0"/>
        <s v="C2018130820-0"/>
        <s v="C2018136890-0"/>
        <s v="C2018137891-0"/>
        <s v="C2018140435-0"/>
        <s v="C2018145955-0"/>
        <s v="C2018150760-0"/>
        <s v="C2018154709-0"/>
        <s v="C2018154728-0"/>
        <s v="C2018154740-0"/>
        <s v="C2018163286-1"/>
        <s v="C2018181461-0"/>
        <s v="C2018190632-0"/>
        <s v="C2018194952-0"/>
        <s v="C2018197839-0"/>
        <s v="C2018197849-0"/>
        <s v="C2018197855-0"/>
        <s v="C2018197873-0"/>
        <s v="C2018197877-0"/>
        <s v="C2018197882-0"/>
        <s v="C2018197885-0"/>
        <s v="C2018199622-1"/>
        <s v="C2018201485-0"/>
        <s v="C2019040269-0"/>
        <s v="C2018205458-0"/>
        <s v="C2018207435-0"/>
        <s v="C2019075148-0"/>
        <s v="C2018208353-0"/>
        <s v="C2019210724-0"/>
        <s v="C2018209155-0"/>
        <s v="C2018210755-0"/>
        <s v="C2018217990-0"/>
        <s v="C2018219566-0"/>
        <s v="C2018219833-0"/>
        <s v="C2018225997-0"/>
        <s v="C2018231172-0"/>
        <s v="C2018232331-0"/>
        <s v="C2018232471-0"/>
        <s v="C2018237269-0"/>
        <s v="C2019004921-0"/>
        <s v="C2019009184-0"/>
        <s v="C2019009202-0"/>
        <s v="C2019011546-0"/>
        <s v="C2019014264-0"/>
        <s v="C2019016251-0"/>
        <s v="C2019016507-0"/>
        <s v="C2019017696-0"/>
        <s v="C2019017732-0"/>
        <s v="C2019021168-0"/>
        <s v="C2019021658-0"/>
        <s v="M2019015383-0"/>
        <s v="M2019020678-0"/>
        <s v="M2019017548-0"/>
        <s v="M2019015377-0"/>
        <s v="M2019009726-0"/>
        <s v="M2019007342-0"/>
        <s v="M2019012549-0"/>
        <s v="M2019017832-0"/>
        <s v="M2019015397-0"/>
        <s v="M2019010584-0"/>
        <s v="M2019013494-0"/>
        <s v="M2019013498-0"/>
        <s v="M2019011654-0"/>
        <s v="M2019013497-0"/>
        <s v="M2020001666-0"/>
        <s v="M2019006204-0"/>
        <s v="M2019018873-0"/>
        <s v="M2019006669-0"/>
        <s v="M2019006996-0"/>
        <s v="M2019018478-0"/>
        <s v="M2019021353-0"/>
        <s v="M2019003879-0"/>
        <s v="M2019013443-1"/>
        <s v="M2019013761-0"/>
        <s v="M2019012331-0"/>
        <s v="M2019013762-0"/>
        <s v="M2019013763-0"/>
        <s v="M2019013764-0"/>
        <s v="M2019006910-0"/>
        <s v="M2019010954-0"/>
        <s v="M2019007390-0"/>
        <s v="M2019009711-0"/>
        <s v="M2019011627-0"/>
        <s v="M2019017228-0"/>
        <s v="M2019021386-0"/>
        <s v="M2019010786-0"/>
        <s v="M2019010605-0"/>
        <s v="M2019010324-0"/>
        <s v="M2019009713-0"/>
        <s v="M2019015963-0"/>
        <s v="M2019006912-0"/>
        <s v="M2019017231-0"/>
        <s v="M2019007102-0"/>
        <s v="M2019010604-0"/>
        <s v="M2019006913-0"/>
        <s v="M2019006911-0"/>
        <s v="M2019010323-0"/>
        <s v="M2019010780-0"/>
        <s v="M2019016731-0"/>
        <s v="M2019021648-0"/>
        <s v="M2019020333-0"/>
        <s v="M2019021384-0"/>
        <s v="M2019009354-0"/>
        <s v="M2019007736-0"/>
        <s v="M2019006667-0"/>
        <s v="M2019007738-0"/>
        <s v="M2019013099-0"/>
        <s v="M2019015968-0"/>
        <s v="M2019006908-0"/>
        <s v="M2019007099-0"/>
        <s v="M2019008452-0"/>
        <s v="M2019008451-0"/>
        <s v="M2019015446-0"/>
        <s v="M2019011631-0"/>
        <s v="M2019007100-0"/>
        <s v="M2019007097-0"/>
        <s v="M2019015443-0"/>
        <s v="M2019020580-0"/>
        <s v="M2020000184-0"/>
        <s v="M2019019242-0"/>
        <s v="M2019009712-0"/>
        <s v="M2019014126-0"/>
        <s v="M2019019305-0"/>
        <s v="M2019013632-0"/>
        <s v="M2019021755-0"/>
        <s v="M2019013628-0"/>
        <s v="M2019021388-0"/>
        <s v="M2019013630-0"/>
        <s v="M2019013105-0"/>
        <s v="M2019017227-0"/>
        <s v="M2019008278-0"/>
        <s v="M2019002381-0"/>
        <s v="M2019004879-0"/>
        <s v="M2019020902-0"/>
        <s v="M2019007030-0"/>
        <s v="M2019010799-0"/>
        <s v="SMPLMED8375-0"/>
        <s v="M2019011155-0"/>
        <s v="M2019009270-0"/>
        <s v="M2018013863-0"/>
        <s v="M2019016314-0"/>
        <s v="M2019018216-0"/>
        <s v="M2017017497-0"/>
        <s v="M2020000810-0"/>
        <s v="M2019006267-0"/>
        <s v="M2019021502-0"/>
        <s v="SMPLCLINIC78-0"/>
        <s v="M2017013204-0"/>
        <s v="M2020001537-0"/>
        <s v="M2019012502-0"/>
        <s v="M2017013203-0"/>
        <s v="M2019010919-0"/>
        <s v="M2019020304-0"/>
        <s v="M2019015939-0"/>
        <s v="M2019015940-0"/>
        <s v="M2019009464-0"/>
        <s v="M2019014603-0"/>
        <s v="M2020003882-0"/>
        <s v="M2019021794-0"/>
        <s v="M2019009406-0"/>
        <s v="M2019007346-0"/>
        <s v="M2019017602-0"/>
        <s v="M2019013809-0"/>
        <s v="M2019020354-0"/>
        <s v="M2019009438-0"/>
        <s v="M2019014571-0"/>
        <s v="M2019016820-0"/>
        <s v="M2019014969-0"/>
        <s v="M2019016348-0"/>
        <s v="M2019019014-0"/>
        <s v="M2019015986-0"/>
        <s v="M2019006776-0"/>
        <s v="M2019020205-0"/>
        <s v="M2019010274-0"/>
        <s v="M2019019640-0"/>
        <s v="B199904760-0"/>
        <s v="B2001043629-0"/>
        <s v="BD200900192-0"/>
        <s v="C2019026069-0"/>
        <s v="C2019026207-0"/>
        <s v="C2019026951-0"/>
        <s v="C2019028605-0"/>
        <s v="C2019030396-0"/>
        <s v="C2019030405-0"/>
        <s v="C2019030406-0"/>
        <s v="C2019030410-0"/>
        <s v="C2019031544-0"/>
        <s v="C2019032944-0"/>
        <s v="C2019033364-0"/>
        <s v="C2019033849-0"/>
        <s v="C2019033877-0"/>
        <s v="C2019035143-0"/>
        <s v="C2019035476-0"/>
        <s v="C2019040847-0"/>
        <s v="C2019041103-0"/>
        <s v="C2019041111-0"/>
        <s v="C2019041126-0"/>
        <s v="C2019041130-0"/>
        <s v="C2019041474-0"/>
        <s v="C2019041528-0"/>
        <s v="C2019042433-0"/>
        <s v="C2019042457-1"/>
        <s v="C2019043111-0"/>
        <s v="C2019043576-0"/>
        <s v="C2019043594-0"/>
        <s v="C2019043595-0"/>
        <s v="C2019045075-0"/>
        <s v="C2019045198-0"/>
        <s v="C2019048050-0"/>
        <s v="C2019048666-0"/>
        <s v="C2019048682-0"/>
        <s v="C2019048687-0"/>
        <s v="C2019048696-0"/>
        <s v="C2019049163-0"/>
        <s v="C2019049164-0"/>
        <s v="C2019049173-1"/>
        <s v="C2019052867-0"/>
        <s v="C2019056386-0"/>
        <s v="C2019056391-0"/>
        <s v="C2019057232-0"/>
        <s v="C2019057728-0"/>
        <s v="C2019058061-0"/>
        <s v="C2019058333-0"/>
        <s v="C2019058628-0"/>
        <s v="C2019058636-0"/>
        <s v="C2019058642-0"/>
        <s v="C2019058652-0"/>
        <s v="C2019058655-0"/>
        <s v="C2019058863-0"/>
        <s v="C2019058881-0"/>
        <s v="C2019059212-0"/>
        <s v="C2019059222-0"/>
        <s v="C2019059234-0"/>
        <s v="C2019059743-0"/>
        <s v="C2019059942-0"/>
        <s v="C2019059960-0"/>
        <s v="C2019060275-0"/>
        <s v="C2019060622-0"/>
        <s v="C2019062076-0"/>
        <s v="C2019062550-0"/>
        <s v="C2019062790-0"/>
        <s v="C2019062805-0"/>
        <s v="C2019062997-0"/>
        <s v="C2019063344-0"/>
        <s v="C2019063362-0"/>
        <s v="C2019063740-0"/>
        <s v="C2019063801-0"/>
        <s v="C2019063828-0"/>
        <s v="C2019063860-0"/>
        <s v="C2019064049-0"/>
        <s v="C2019064134-0"/>
        <s v="C2019064406-0"/>
        <s v="C2019064466-0"/>
        <s v="C2019064480-0"/>
        <s v="C2019064494-0"/>
        <s v="C2019064509-0"/>
        <s v="C2019064518-0"/>
        <s v="C2019064530-0"/>
        <s v="C2019064546-0"/>
        <s v="C2019064558-0"/>
        <s v="C2019064571-0"/>
        <s v="C2019064599-0"/>
        <s v="C2019064611-0"/>
        <s v="C2019064620-0"/>
        <s v="C2019064628-0"/>
        <s v="C2019064644-0"/>
        <s v="C2019064659-0"/>
        <s v="C2019064668-0"/>
        <s v="C2019064683-0"/>
        <s v="C2019064705-0"/>
        <s v="C2019064722-0"/>
        <s v="C2019064740-0"/>
        <s v="C2019064756-0"/>
        <s v="C2019064763-0"/>
        <s v="C2019064771-0"/>
        <s v="C2019065399-0"/>
        <s v="C2019065432-0"/>
        <s v="C2019065709-0"/>
        <s v="C2019065745-0"/>
        <s v="C2019065746-0"/>
        <s v="C2019065747-0"/>
        <s v="C2019065748-0"/>
        <s v="C2019065763-0"/>
        <s v="C2019065764-0"/>
        <s v="C2019065771-0"/>
        <s v="C2019065772-0"/>
        <s v="C2019066039-0"/>
        <s v="C2019066077-0"/>
        <s v="C2019066245-0"/>
        <s v="C2019066562-0"/>
        <s v="C2019066582-0"/>
        <s v="C2019066605-0"/>
        <s v="C2019066615-0"/>
        <s v="C2019067926-0"/>
        <s v="C2019068203-0"/>
        <s v="C2019068785-0"/>
        <s v="C2019069129-0"/>
        <s v="C2019069214-0"/>
        <s v="C2019069752-0"/>
        <s v="C2019069987-0"/>
        <s v="C2019070117-0"/>
        <s v="C2019070126-0"/>
        <s v="C2019070264-0"/>
        <s v="C2019071507-0"/>
        <s v="C2019071908-0"/>
        <s v="C2019071911-0"/>
        <s v="C2017098853-0"/>
        <s v="C2019071916-0"/>
        <s v="C2019071918-0"/>
        <s v="C2019071939-0"/>
        <s v="C2019071952-0"/>
        <s v="C2019071959-0"/>
        <s v="C2019071979-0"/>
        <s v="C2019071981-0"/>
        <s v="C2020005811-0"/>
        <s v="C2020000337-0"/>
        <s v="C2020000291-0"/>
        <s v="M2019008067-0"/>
        <s v="M2019009631-0"/>
        <s v="M2019019814-0"/>
        <s v="M2019020610-0"/>
        <s v="M2018018854-0"/>
        <s v="M2019020614-0"/>
        <s v="M2019020320-0"/>
        <s v="M2019010080-0"/>
        <s v="M2018014655-0"/>
        <s v="M2019007966-0"/>
        <s v="M2015015021-0"/>
        <s v="M2018017294-0"/>
        <s v="M2019002842-0"/>
        <s v="B20040100230-0"/>
        <s v="M2019011569-0"/>
        <s v="SMPLREST341-0"/>
        <s v="M2019007862-0"/>
        <s v="M2018015802-0"/>
        <s v="M2018015802-1"/>
        <s v="M2019021354-0"/>
        <s v="M2019008977-0"/>
        <s v="M2019010401-0"/>
        <s v="M2019011535-0"/>
        <s v="SMPLAPT519-1"/>
        <s v="SMPLAPT519-0"/>
        <s v="M2019007302-0"/>
        <s v="M2019004270-0"/>
        <s v="M2020000761-0"/>
        <s v="M2019009300-0"/>
        <s v="M2019015916-0"/>
        <s v="M2020003981-0"/>
        <s v="M2019008145-0"/>
        <s v="M2020004681-0"/>
        <s v="M2020004257-0"/>
        <s v="M2020002400-0"/>
        <s v="M2020002926-0"/>
        <s v="M2018017512-0"/>
        <s v="M2019019815-0"/>
        <s v="M2019020045-0"/>
        <s v="M2019006709-0"/>
        <s v="M2019006252-0"/>
        <s v="M2019019527-0"/>
        <s v="M2019017774-0"/>
        <s v="M2019018858-0"/>
        <s v="M2019009691-0"/>
        <s v="M2019009645-0"/>
        <s v="M2018016912-0"/>
        <s v="M2019005657-0"/>
        <s v="M2020004581-0"/>
        <s v="M2019014563-0"/>
        <s v="M2019013769-0"/>
        <s v="M2020000536-0"/>
        <s v="M2020000737-0"/>
        <s v="M2019005942-0"/>
        <s v="M2019010798-0"/>
        <s v="M2019013836-0"/>
        <s v="M2019021975-0"/>
        <s v="M2019013298-0"/>
        <s v="M2020001521-0"/>
        <s v="M2019015496-0"/>
        <s v="M2019003168-0"/>
        <s v="M2019015888-0"/>
        <s v="M2019006443-0"/>
        <s v="M2019008572-0"/>
        <s v="M2019005399-0"/>
        <s v="M2019009318-0"/>
        <s v="M2019008819-0"/>
        <s v="M2020002824-0"/>
        <s v="M2019014587-0"/>
        <s v="M2019015368-0"/>
        <s v="M2019019041-0"/>
        <s v="M2020004787-0"/>
        <s v="M2020001044-0"/>
        <s v="M2019019303-0"/>
        <s v="M2020005196-0"/>
        <s v="M2020001626-0"/>
        <s v="M2020000845-0"/>
        <s v="M2019014534-0"/>
        <s v="M2019021904-0"/>
        <s v="M2019017023-0"/>
        <s v="M2019019183-0"/>
        <s v="M2019018667-0"/>
        <s v="M2019018038-0"/>
        <s v="M2019005375-0"/>
        <s v="M2019011458-0"/>
        <s v="M2019007795-0"/>
        <s v="M2019009159-0"/>
        <s v="M2019004047-0"/>
        <s v="M2019004043-0"/>
        <s v="M2019021105-0"/>
        <s v="M2019011448-0"/>
        <s v="M2019004040-0"/>
        <s v="M2019004036-0"/>
        <s v="SMPLAPT755-0"/>
        <s v="M2019007536-0"/>
        <s v="M2019004038-0"/>
        <s v="M2019004045-0"/>
        <s v="M2019015964-0"/>
        <s v="M2019013394-0"/>
        <s v="M2020000767-0"/>
        <s v="SMPLDAYCARE3-0"/>
        <s v="SMPLRETAIL34-0"/>
        <s v="M2017015090-0"/>
        <s v="M2019014543-0"/>
        <s v="M2019018737-0"/>
        <s v="M2019014290-0"/>
        <s v="M2019006003-0"/>
        <s v="M2020005171-0"/>
        <s v="M2019018832-0"/>
        <s v="SMPLAPT2291-0"/>
        <s v="SMPLAPT2045-0"/>
        <s v="M2019012151-0"/>
        <s v="M2019009366-0"/>
        <s v="M2019006873-0"/>
        <s v="M2020001505-0"/>
        <s v="M2019015012-0"/>
        <s v="M2020001889-0"/>
        <s v="M2019014941-0"/>
        <s v="M2019006214-0"/>
        <s v="M2020002763-0"/>
        <s v="M2017003631-0"/>
        <s v="M2019009733-0"/>
        <s v="M2019004581-0"/>
        <s v="M2019012000-0"/>
        <s v="M2019010018-0"/>
        <s v="M2019008893-0"/>
        <s v="M2016011623-0"/>
        <s v="M2019018829-0"/>
        <s v="M2019011565-0"/>
        <s v="M2019012040-0"/>
        <s v="M2019014229-0"/>
        <s v="M2019012904-0"/>
        <s v="M2019021456-0"/>
        <s v="M2020000697-0"/>
        <s v="M2019019914-0"/>
        <s v="M2019017751-0"/>
        <s v="M2019005944-0"/>
        <s v="M2019007927-0"/>
        <s v="M2019011035-0"/>
        <s v="M2019011615-0"/>
        <s v="M2019009140-0"/>
        <s v="M2019018751-0"/>
        <s v="M2019010619-0"/>
        <s v="M2019020599-0"/>
        <s v="M2019002066-0"/>
        <s v="M2019004081-0"/>
        <s v="M2017002759-0"/>
        <s v="M2015007554-0"/>
        <s v="M2020003228-0"/>
        <s v="M2019011840-0"/>
        <s v="M2017008171-0"/>
        <s v="M2019008321-0"/>
        <s v="M2019006922-0"/>
        <s v="M2020000225-0"/>
        <s v="M2019010653-0"/>
        <s v="M2019010564-0"/>
        <s v="M2019021007-0"/>
        <s v="M2019018108-0"/>
        <s v="M2018017001-0"/>
        <s v="M2019019050-0"/>
        <s v="M2020002575-0"/>
        <s v="M2020001323-0"/>
        <s v="M2019006955-0"/>
        <s v="M2019008535-0"/>
        <s v="M2020001187-0"/>
        <s v="ESTIMATE5AV-0"/>
        <s v="M2018000446-0"/>
        <s v="M2019008524-0"/>
        <s v="M2020000906-0"/>
        <s v="M2020004311-0"/>
        <s v="M2019011430-0"/>
        <s v="M2020003803-0"/>
        <s v="M2016004278-0"/>
        <s v="M2020003512-0"/>
        <s v="M2020001424-0"/>
        <s v="M2019009249-0"/>
        <s v="M2019008796-0"/>
        <s v="M2019006069-0"/>
        <s v="M2019020327-0"/>
        <s v="M2019011573-0"/>
        <s v="M2019015665-0"/>
        <s v="M2019007823-0"/>
        <s v="M2020002513-0"/>
        <s v="M2020001425-0"/>
        <s v="M2019011988-0"/>
        <s v="M2019017026-0"/>
        <s v="M2019010230-0"/>
        <s v="M2018009610-0"/>
        <s v="M2019012840-0"/>
        <s v="M2019011731-0"/>
        <s v="M2020004213-0"/>
        <s v="M2019014409-0"/>
        <s v="SMPLBAR3401-0"/>
        <s v="M2019007823-1"/>
        <s v="M2019007823-2"/>
        <s v="SMPLREST347-0"/>
        <s v="M2019014885-0"/>
        <s v="M2019015602-0"/>
        <s v="M2019011911-0"/>
        <s v="M2019004385-0"/>
        <s v="TESTNOFSEAT-0"/>
        <s v="M2019008897-0"/>
        <s v="M2019007583-0"/>
        <s v="M2019013908-0"/>
        <s v="M2019005937-0"/>
        <s v="B20040100223-0"/>
        <s v="M2019007703-0"/>
        <s v="M2018015673-0"/>
        <s v="M2019010771-0"/>
        <s v="M2018009609-0"/>
        <s v="M2019007590-0"/>
        <s v="M2019010103-0"/>
        <s v="M2019021741-0"/>
        <s v="M2020003589-0"/>
        <s v="M2019018508-0"/>
        <s v="M2019015672-0"/>
        <s v="M2019019846-0"/>
        <s v="M2019017213-0"/>
        <s v="M2019013177-0"/>
        <s v="M2019010990-0"/>
        <s v="M2019007841-0"/>
        <s v="M2019010133-0"/>
        <s v="M2019011805-0"/>
        <s v="M2019006353-0"/>
        <s v="M2019018172-0"/>
        <s v="M2019014393-0"/>
        <s v="M2019004853-0"/>
        <s v="M2019014295-0"/>
        <s v="M2019015826-0"/>
        <s v="M2019020606-0"/>
        <s v="M2019020324-0"/>
        <s v="M2019012308-0"/>
        <s v="M2019017930-0"/>
        <s v="M2018018274-0"/>
        <s v="M2017003195-0"/>
        <s v="M2019014465-0"/>
        <s v="M2019005547-0"/>
        <s v="B199603371-0"/>
        <s v="M2019005590-0"/>
        <s v="M2019010204-0"/>
        <s v="M2019012839-0"/>
        <s v="M2019009394-0"/>
        <s v="M2019016030-0"/>
        <s v="SMPLAPT2270-0"/>
        <s v="M2020001047-0"/>
        <s v="M2019019816-0"/>
        <s v="M2020000594-0"/>
        <s v="M2018010751-0"/>
        <s v="B19990016966-0"/>
        <s v="M2019008568-0"/>
        <s v="M2019006923-0"/>
        <s v="M2019010136-0"/>
        <s v="M2019011847-0"/>
        <s v="M2019015019-0"/>
        <s v="M2019015580-0"/>
        <s v="M2019015582-0"/>
        <s v="M2019009859-0"/>
        <s v="M2019014687-0"/>
        <s v="M2019015482-0"/>
        <s v="M2020004582-0"/>
        <s v="M2020002968-0"/>
        <s v="M2019005516-0"/>
        <s v="M2020005000-0"/>
        <s v="M2019015059-0"/>
        <s v="M2020004338-0"/>
        <s v="M2020004321-0"/>
        <s v="M2017004630-0"/>
        <s v="M2019004091-0"/>
        <s v="M2018001805-0"/>
        <s v="M2019000946-0"/>
        <s v="M2019008026-0"/>
        <s v="M2019021110-0"/>
        <s v="M2019010464-0"/>
        <s v="M2020003064-0"/>
        <s v="M2020004791-0"/>
        <s v="C2019158764-0"/>
        <s v="M2019012853-0"/>
        <s v="M2019013320-0"/>
        <s v="M2019014205-0"/>
        <s v="M2018003739-0"/>
        <s v="M2019016260-0"/>
        <s v="M2018018444-0"/>
        <s v="M2016014945-0"/>
        <s v="M2019019384-0"/>
        <s v="M2019016156-0"/>
        <s v="SMPLREST201-0"/>
        <s v="M2019013741-0"/>
        <s v="SMPLHOTEL155-0"/>
        <s v="B20040100224-0"/>
        <s v="M2019015713-0"/>
        <s v="M2019016942-0"/>
        <s v="M2019007297-0"/>
        <s v="M2019013201-0"/>
        <s v="M2019011920-0"/>
        <s v="M2019018807-0"/>
        <s v="M2019016038-0"/>
        <s v="M2019018708-0"/>
        <s v="M2019011530-0"/>
        <s v="M2019010336-0"/>
        <s v="M2019007189-0"/>
        <s v="M2019006959-0"/>
        <s v="M2020002545-0"/>
        <s v="M2019019599-0"/>
        <s v="M2019019824-0"/>
        <s v="M2019012544-0"/>
        <s v="M2016008795-0"/>
        <s v="M2018018802-0"/>
        <s v="M2020002832-0"/>
        <s v="M2019011927-0"/>
        <s v="M2020003256-0"/>
        <s v="M2019006888-0"/>
        <s v="M2020003794-0"/>
        <s v="M2019005841-0"/>
        <s v="M2020005234-0"/>
        <s v="M2019020596-0"/>
        <s v="M2019009965-0"/>
        <s v="M2019014812-0"/>
        <s v="M2019014273-0"/>
        <s v="M2019009039-0"/>
        <s v="M2019017441-0"/>
        <s v="M2019006038-0"/>
        <s v="M2020001091-0"/>
        <s v="M2019014480-0"/>
        <s v="M2019015836-0"/>
        <s v="M2017004633-0"/>
        <s v="M2020000990-0"/>
        <s v="M2018019111-0"/>
        <s v="M2017004510-0"/>
        <s v="M2019013934-0"/>
        <s v="M2019018112-0"/>
        <s v="M2019020998-0"/>
        <s v="M2020003478-0"/>
        <s v="M2019007002-0"/>
        <s v="M2019007807-0"/>
        <s v="M2020001517-0"/>
        <s v="M2019020624-0"/>
        <s v="M2019005591-0"/>
        <s v="M2019014358-0"/>
        <s v="M2019006608-0"/>
        <s v="M2019016777-0"/>
        <s v="M2019011142-0"/>
        <s v="M2020003110-0"/>
        <s v="M2020001189-0"/>
        <s v="M2019014104-0"/>
        <s v="M2020003400-0"/>
        <s v="M2019016128-0"/>
        <s v="2000BISCAYN-0"/>
        <s v="2000BISCAYN-1"/>
        <s v="M2019005602-0"/>
        <s v="M2019019540-0"/>
        <s v="M2019005372-0"/>
        <s v="M2019005537-0"/>
        <s v="M2019008961-0"/>
        <s v="M2017017465-0"/>
        <s v="M2017003913-0"/>
        <s v="M2019015768-0"/>
        <s v="M2019007917-0"/>
        <s v="M2019010476-0"/>
        <s v="M2019020612-0"/>
        <s v="M2019009165-0"/>
        <s v="M2020003322-0"/>
        <s v="M2019009744-0"/>
        <s v="M2019007810-0"/>
        <s v="M2019021380-0"/>
        <s v="M2019015465-0"/>
        <s v="TESTRIO75-0"/>
        <s v="M2019008766-0"/>
        <s v="M2019008920-0"/>
        <s v="M2019008801-0"/>
        <s v="SMPLBEDBKFAS-0"/>
        <s v="M2019003995-0"/>
        <s v="M2017004158-0"/>
        <s v="M2019014931-0"/>
        <s v="M2018006308-0"/>
        <s v="M2019014300-0"/>
        <s v="M2019018997-0"/>
        <s v="M2019019436-0"/>
        <s v="M2020003835-0"/>
        <s v="M2020001148-0"/>
        <s v="M2019012415-0"/>
        <s v="M2019020623-0"/>
        <s v="M2019013533-0"/>
        <s v="M2019011310-0"/>
        <s v="M2020000392-0"/>
        <s v="M2019009105-0"/>
        <s v="M2019019440-0"/>
        <s v="M2020004433-0"/>
        <s v="M2018001554-0"/>
        <s v="M2019011069-0"/>
        <s v="M2019015365-0"/>
        <s v="B20065023484-0"/>
        <s v="M2020004084-0"/>
        <s v="M2019014267-0"/>
        <s v="M2019012652-0"/>
        <s v="M2020004767-0"/>
        <s v="M2020003763-0"/>
        <s v="M2019014616-0"/>
        <s v="M2018012439-0"/>
        <s v="M2020002923-0"/>
        <s v="M2019018093-0"/>
        <s v="M2019011741-0"/>
        <s v="M2019017643-0"/>
        <s v="M2020002333-0"/>
        <s v="M2019011738-0"/>
        <s v="M2019006813-0"/>
        <s v="M2019019911-0"/>
        <s v="M2019009399-0"/>
        <s v="M2019010671-0"/>
        <s v="M2020001172-0"/>
        <s v="M2019021894-0"/>
        <s v="M2019010009-0"/>
        <s v="M2019012935-0"/>
        <s v="M2019005960-0"/>
        <s v="M2019006247-0"/>
        <s v="M2019011722-0"/>
        <s v="M2020001416-0"/>
        <s v="M2019013804-0"/>
        <s v="M2019008809-0"/>
        <s v="M2019016839-0"/>
        <s v="M2020003518-0"/>
        <s v="M2019010348-0"/>
        <s v="M2019017942-0"/>
        <s v="M2019011525-0"/>
        <s v="M2019018609-0"/>
        <s v="M2019006850-0"/>
        <s v="M2019009278-0"/>
        <s v="M2020004079-0"/>
        <s v="M2019005526-0"/>
        <s v="M2019018199-0"/>
        <s v="M2019006847-0"/>
        <s v="M2020002529-0"/>
        <s v="M2019015300-0"/>
        <s v="M2017003622-0"/>
        <s v="M2019013295-0"/>
        <s v="M2019005371-0"/>
        <s v="M2019008906-0"/>
        <s v="M2019020627-0"/>
        <s v="M2020000355-0"/>
        <s v="M2020004053-0"/>
        <s v="M2019016083-0"/>
        <s v="M2020005238-0"/>
        <s v="M2019018362-0"/>
        <s v="M2019010000-0"/>
        <s v="M2019011449-0"/>
        <s v="M2019014601-0"/>
        <s v="M2019005309-0"/>
        <s v="SMPLMEDOFF26-0"/>
        <s v="M2019020438-0"/>
        <s v="M2020002665-0"/>
        <s v="M2019014327-0"/>
        <s v="M2019015456-0"/>
        <s v="M2019017937-0"/>
        <s v="M2019004983-0"/>
        <s v="M2019008655-0"/>
        <s v="M2019012401-0"/>
        <s v="M2019014364-0"/>
        <s v="M2019009122-0"/>
        <s v="M2019020318-0"/>
        <s v="M2019016688-0"/>
        <s v="M2020000477-0"/>
        <s v="M2019021540-0"/>
        <s v="M2020002449-0"/>
        <s v="C2019071983-0"/>
        <s v="C2019072022-0"/>
        <s v="M2016002217-1"/>
        <s v="M2019007014-0"/>
        <s v="M2019001798-0"/>
        <s v="M2019020615-0"/>
        <s v="M2020000904-0"/>
        <s v="M2019012654-0"/>
        <s v="M2019006359-0"/>
        <s v="M2019012775-0"/>
        <s v="M2019009299-0"/>
        <s v="M2020000571-0"/>
        <s v="M2019020323-0"/>
        <s v="M2019007412-0"/>
        <s v="M2019015040-0"/>
        <s v="M2019005596-0"/>
        <s v="M2016008175-0"/>
        <s v="M2018014339-0"/>
        <s v="M2019005891-0"/>
        <s v="M2019011309-0"/>
        <s v="M2019012029-0"/>
        <s v="M2019006429-0"/>
        <s v="M2019016606-0"/>
        <s v="M2019014995-0"/>
        <s v="M2019007029-0"/>
        <s v="M2019019294-0"/>
        <s v="M2019005156-0"/>
        <s v="M2019006851-0"/>
        <s v="M2019013759-0"/>
        <s v="M2019012540-0"/>
        <s v="M2019006645-0"/>
        <s v="M2019020603-0"/>
        <s v="M2019010876-0"/>
        <s v="M2019010690-0"/>
        <s v="M2020003232-0"/>
        <s v="M2019015011-0"/>
        <s v="M2017008075-0"/>
        <s v="M2019019025-0"/>
        <s v="M2020003802-0"/>
        <s v="M2019018465-0"/>
        <s v="M2019005585-0"/>
        <s v="M2019021022-0"/>
        <s v="M2019021006-0"/>
        <s v="M2019020611-0"/>
        <s v="M2019020478-0"/>
        <s v="M2019008174-0"/>
        <s v="M2019005668-0"/>
        <s v="M2019013827-0"/>
        <s v="M2019018597-0"/>
        <s v="M2020000533-0"/>
        <s v="M2020004244-0"/>
        <s v="M2019012060-0"/>
        <s v="M2019015018-0"/>
        <s v="M2019008436-0"/>
        <s v="M2019006052-0"/>
        <s v="M2020001876-0"/>
        <s v="M2019019568-0"/>
        <s v="M2020003169-0"/>
        <s v="M2019014359-0"/>
        <s v="M2019010998-0"/>
        <s v="M2019017935-0"/>
        <s v="M2016011592-0"/>
        <s v="M2019016545-0"/>
        <s v="M2019013682-0"/>
        <s v="SMPLBREWERY-0"/>
        <s v="M2019016878-0"/>
        <s v="M2019008569-0"/>
        <s v="M2019014107-0"/>
        <s v="M2020000375-0"/>
        <s v="M2019005318-0"/>
        <s v="M2019005301-0"/>
        <s v="M2019012926-0"/>
        <s v="M2019020284-0"/>
        <s v="M2019009421-0"/>
        <s v="M2019017759-0"/>
        <s v="M2019010287-0"/>
        <s v="C2019072024-0"/>
        <s v="M2019019445-0"/>
        <s v="M2019015461-0"/>
        <s v="M2019005758-0"/>
        <s v="M2018018336-0"/>
        <s v="M2019007633-0"/>
        <s v="M2019009962-0"/>
        <s v="M2019009634-0"/>
        <s v="M2019010760-0"/>
        <s v="M2017011936-0"/>
        <s v="M2019018834-0"/>
        <s v="M2019007808-0"/>
        <s v="M2019017580-0"/>
        <s v="M2019011546-0"/>
        <s v="M2019001621-0"/>
        <s v="M2019014415-0"/>
        <s v="M2019003357-0"/>
        <s v="M2019018279-0"/>
        <s v="M2019005173-0"/>
        <s v="SMPLHIGHSCHL-0"/>
        <s v="M2019008005-0"/>
        <s v="M2019008754-0"/>
        <s v="M2019012376-0"/>
        <s v="M2019020963-0"/>
        <s v="M2019012114-0"/>
        <s v="M2019016347-0"/>
        <s v="M2019015902-0"/>
        <s v="M2019005916-0"/>
        <s v="M2019012113-0"/>
        <s v="M2019019852-0"/>
        <s v="M2019021295-0"/>
        <s v="M2019012116-0"/>
        <s v="C2019072030-0"/>
        <s v="C2019072531-0"/>
        <s v="C2019073338-0"/>
        <s v="C2019073618-0"/>
        <s v="C2019073619-0"/>
        <s v="C2019073620-0"/>
        <s v="C2019126487-0"/>
        <s v="C2019165085-0"/>
        <s v="B20102000028-0"/>
        <s v="C2019073621-0"/>
        <s v="C2019073622-0"/>
        <s v="C2019073778-0"/>
        <s v="C2019074207-0"/>
        <s v="C2019074400-0"/>
        <s v="C2019074538-0"/>
        <s v="C2019075034-0"/>
        <s v="C2019075148-1"/>
        <s v="C2019076716-0"/>
        <s v="C2019076723-0"/>
        <s v="C2019076742-0"/>
        <s v="C2019076746-0"/>
        <s v="C2019076750-0"/>
        <s v="C2019076775-0"/>
        <s v="C2019076783-0"/>
        <s v="C2019076785-0"/>
        <s v="C2019076792-0"/>
        <s v="C2019076807-0"/>
        <s v="SMPLPETCLINI-0"/>
        <s v="C2019076814-0"/>
        <s v="C2019076816-0"/>
        <s v="C2019076818-0"/>
        <s v="C2019077201-0"/>
        <s v="C2019077756-0"/>
        <s v="C2019077775-0"/>
        <s v="C2019077793-0"/>
        <s v="C2019077796-0"/>
        <s v="C2019079080-0"/>
        <s v="C2019079081-0"/>
        <s v="C2019212425-0"/>
        <s v="C2019079082-0"/>
        <s v="C2019079083-0"/>
        <s v="C2019079084-0"/>
        <s v="C2019079201-0"/>
        <s v="C2019079218-0"/>
        <s v="C2019079229-0"/>
        <s v="C2019079240-0"/>
        <s v="C2019079552-0"/>
        <s v="C2019079903-0"/>
        <s v="C2019080103-0"/>
        <s v="C2019080153-0"/>
        <s v="C2019080159-0"/>
        <s v="C2019080175-0"/>
        <s v="C2019080675-0"/>
        <s v="C2019080739-0"/>
        <s v="C2019080743-0"/>
        <s v="C2019080748-0"/>
        <s v="C2019161086-0"/>
        <s v="C2019081735-0"/>
        <s v="C2019081843-0"/>
        <s v="C2019081974-0"/>
        <s v="C2019082001-0"/>
        <s v="C2019082318-0"/>
        <s v="C2019082596-0"/>
        <s v="C2019083146-0"/>
        <s v="C2019083183-0"/>
        <s v="C2019083188-0"/>
        <s v="C2019083636-0"/>
        <s v="C2019084790-0"/>
        <s v="ESTIMATE350-0"/>
        <s v="C2019084793-0"/>
        <s v="C2019084812-0"/>
        <s v="C2019084857-0"/>
        <s v="C2019084938-0"/>
        <s v="C2019127588-0"/>
        <s v="C2019084984-0"/>
        <s v="C2019091797-0"/>
        <s v="C2019085492-0"/>
        <s v="C2019221889-1"/>
        <s v="B20103300071-0"/>
        <s v="C2019221889-0"/>
        <s v="C2019085509-0"/>
        <s v="C2019085525-0"/>
        <s v="C2019085582-0"/>
        <s v="C2019085612-0"/>
        <s v="C2019085624-0"/>
        <s v="C2019085626-0"/>
        <s v="C2019085639-0"/>
        <s v="C2019085691-0"/>
        <s v="C2019085700-0"/>
        <s v="C2019085702-0"/>
        <s v="C2019085703-0"/>
        <s v="C2019085724-0"/>
        <s v="C2019085726-0"/>
        <s v="C2019085807-0"/>
        <s v="C2019085851-0"/>
        <s v="C2019086148-0"/>
        <s v="C2019086635-0"/>
        <s v="C2019086738-0"/>
        <s v="C2019086763-0"/>
        <s v="C2019086892-0"/>
        <s v="C2019086970-0"/>
        <s v="C2019212014-0"/>
        <s v="C2019212362-0"/>
        <s v="C2019087036-0"/>
        <s v="C2019087055-0"/>
        <s v="C2019087056-0"/>
        <s v="C2019087057-0"/>
        <s v="C2019087058-0"/>
        <s v="C2019087059-0"/>
        <s v="C2019087060-0"/>
        <s v="C2019087070-0"/>
        <s v="C2019087071-0"/>
        <s v="C2019087072-0"/>
        <s v="C2019087073-0"/>
        <s v="C2019087502-0"/>
        <s v="C2019087514-0"/>
        <s v="C2019087519-0"/>
        <s v="C2019087525-0"/>
        <s v="C2019087587-0"/>
        <s v="C2019205243-0"/>
        <s v="C2019205237-0"/>
        <s v="C2019205233-0"/>
        <s v="C2019205240-0"/>
        <s v="C2019087594-0"/>
        <s v="C2019087619-0"/>
        <s v="C2019087753-0"/>
        <s v="C2019087767-0"/>
        <s v="C2019088159-0"/>
        <s v="C2019088179-0"/>
        <s v="C2019088671-0"/>
        <s v="C2019088824-0"/>
        <s v="C2019088906-0"/>
        <s v="C2019089554-0"/>
        <s v="C2020030421-0"/>
        <s v="C2019089557-0"/>
        <s v="C2019123778-0"/>
        <s v="C2019089561-0"/>
        <s v="C2019089598-0"/>
        <s v="C2019089600-0"/>
        <s v="C2019089602-0"/>
        <s v="ESTIMATE060-0"/>
        <s v="C2019089607-0"/>
        <s v="C2019089610-0"/>
        <s v="C2019089617-0"/>
        <s v="C2020040213-0"/>
        <s v="C2020043896-0"/>
        <s v="C2019089653-0"/>
        <s v="C2019089656-0"/>
        <s v="C2019089695-0"/>
        <s v="C2019089696-0"/>
        <s v="C2019089989-0"/>
        <s v="C2019090631-0"/>
        <s v="C2019090836-0"/>
        <s v="C2019090850-0"/>
        <s v="C2019090879-0"/>
        <s v="C2019090903-0"/>
        <s v="C2019091640-0"/>
        <s v="C2019091641-0"/>
        <s v="C2019091833-0"/>
        <s v="C2019091851-0"/>
        <s v="C2019092002-1"/>
        <s v="C2019092067-0"/>
        <s v="C2019067474-0"/>
        <s v="C2019092402-0"/>
        <s v="C2019092446-0"/>
        <s v="SMPLDPLX2174-0"/>
        <s v="C2020027036-0"/>
        <s v="C2019092556-0"/>
        <s v="C2019092777-0"/>
        <s v="C2019093479-0"/>
        <s v="C2019093517-0"/>
        <s v="C2019093548-0"/>
        <s v="C2019093589-0"/>
        <s v="C2019093595-0"/>
        <s v="C2019093600-0"/>
        <s v="C2019093660-0"/>
        <s v="C2019093664-0"/>
        <s v="C2019093894-0"/>
        <s v="C2019094270-0"/>
        <s v="C2019085637-0"/>
        <s v="C2019094316-0"/>
        <s v="C2019094326-0"/>
        <s v="C2019094339-0"/>
        <s v="C2019094383-0"/>
        <s v="C2019096015-0"/>
        <s v="C2019096258-0"/>
        <s v="C2019097304-0"/>
        <s v="C2019098110-0"/>
        <s v="C2019109101-0"/>
        <s v="C2019098141-0"/>
        <s v="C2019164220-0"/>
        <s v="C2019098352-0"/>
        <s v="C2019098357-0"/>
        <s v="C2019098362-0"/>
        <s v="C2019098484-0"/>
        <s v="C2019098486-0"/>
        <s v="C2019098962-0"/>
        <s v="SMPLAPT2349-1"/>
        <s v="C2020015208-0"/>
        <s v="C2019099008-0"/>
        <s v="C2019099134-0"/>
        <s v="C2019099147-0"/>
        <s v="C2019099159-0"/>
        <s v="C2019221417-0"/>
        <s v="C2019099175-0"/>
        <s v="C2019099310-0"/>
        <s v="C2019099316-0"/>
        <s v="C2019099459-0"/>
        <s v="C2019099585-0"/>
        <s v="C2019099853-0"/>
        <s v="C2019100811-0"/>
        <s v="C2019100865-0"/>
        <s v="C2019100910-0"/>
        <s v="C2019101164-0"/>
        <s v="C2019101183-0"/>
        <s v="C2019101515-0"/>
        <s v="C2019102199-0"/>
        <s v="M2019019660-0"/>
        <s v="M2019012222-0"/>
        <s v="M2019008198-0"/>
        <s v="M2019020490-0"/>
        <s v="M2020003920-0"/>
        <s v="M2019012219-0"/>
        <s v="M2019008799-0"/>
        <s v="M2019008814-0"/>
        <s v="M2019008806-0"/>
        <s v="M2019020486-0"/>
        <s v="M2019012228-0"/>
        <s v="M2019012239-0"/>
        <s v="M2019012214-0"/>
        <s v="M2019012221-0"/>
        <s v="M2019012236-0"/>
        <s v="M2019008178-0"/>
        <s v="M2019008190-0"/>
        <s v="M2019008224-0"/>
        <s v="M2020003927-0"/>
        <s v="M2019019656-0"/>
        <s v="M2019020492-0"/>
        <s v="M2020003940-0"/>
        <s v="M2019008803-0"/>
        <s v="M2019012223-0"/>
        <s v="M2019008175-0"/>
        <s v="M2019008210-0"/>
        <s v="M2019008221-0"/>
        <s v="M2019008185-0"/>
        <s v="M2019008181-0"/>
        <s v="M2019008192-0"/>
        <s v="M2019008179-0"/>
        <s v="M2019008200-0"/>
        <s v="M2019008229-0"/>
        <s v="M2019008800-0"/>
        <s v="M2019008180-0"/>
        <s v="M2019008217-0"/>
        <s v="M2019008189-0"/>
        <s v="M2019008209-0"/>
        <s v="M2019008215-0"/>
        <s v="M2019008206-0"/>
        <s v="M2020003922-0"/>
        <s v="M2020003963-0"/>
        <s v="M2020003893-0"/>
        <s v="M2019008187-0"/>
        <s v="M2019005614-0"/>
        <s v="M2019021711-0"/>
        <s v="M2020003086-0"/>
        <s v="M2019014946-0"/>
        <s v="M2019020502-0"/>
        <s v="M2020003083-0"/>
        <s v="M2019016733-0"/>
        <s v="M2019005864-0"/>
        <s v="M2019011036-0"/>
        <s v="M2019011236-0"/>
        <s v="M2020000449-0"/>
        <s v="M2019013102-0"/>
        <s v="M2019014944-0"/>
        <s v="M2019017393-0"/>
        <s v="M2019007656-0"/>
        <s v="M2019011237-0"/>
        <s v="M2019005607-0"/>
        <s v="M2019005617-0"/>
        <s v="M2019009127-0"/>
        <s v="M2019019655-0"/>
        <s v="M2019003888-0"/>
        <s v="M2019006644-0"/>
        <s v="M2019017396-0"/>
        <s v="M2019020501-0"/>
        <s v="M2019008235-0"/>
        <s v="M2019007657-0"/>
        <s v="M2019008234-0"/>
        <s v="M2019005613-0"/>
        <s v="M2019005610-0"/>
        <s v="M2019008238-0"/>
        <s v="M2019005045-0"/>
        <s v="M2020001485-0"/>
        <s v="M2020003101-0"/>
        <s v="M2019017390-0"/>
        <s v="M2019007652-0"/>
        <s v="M2019009130-0"/>
        <s v="M2019008231-0"/>
        <s v="M2019019661-0"/>
        <s v="M2019020484-0"/>
        <s v="M2020003924-0"/>
        <s v="M2020003898-0"/>
        <s v="M2020003965-0"/>
        <s v="M2020003960-0"/>
        <s v="M2020003899-0"/>
        <s v="M2019012226-0"/>
        <s v="M2020003975-0"/>
        <s v="M2019020496-0"/>
        <s v="M2020003957-0"/>
        <s v="M2020003967-0"/>
        <s v="M2020003970-0"/>
        <s v="M2020003937-0"/>
        <s v="M2019008811-0"/>
        <s v="M2019019666-0"/>
        <s v="M2019019657-0"/>
        <s v="M2020003925-0"/>
        <s v="M2019020493-0"/>
        <s v="M2020003895-0"/>
        <s v="M2020003941-0"/>
        <s v="M2019008795-0"/>
        <s v="M2019019663-0"/>
        <s v="M2019019654-0"/>
        <s v="M2019020485-0"/>
        <s v="M2019020495-0"/>
        <s v="M2019012242-0"/>
        <s v="M2019019669-0"/>
        <s v="M2020004196-0"/>
        <s v="M2020003955-0"/>
        <s v="M2019012215-0"/>
        <s v="M2019008213-0"/>
        <s v="M2020003953-0"/>
        <s v="M2019008228-0"/>
        <s v="M2019008786-0"/>
        <s v="M2019008232-0"/>
        <s v="M2019008201-0"/>
        <s v="M2019008203-0"/>
        <s v="M2019019658-0"/>
        <s v="M2019012238-0"/>
        <s v="M2019012235-0"/>
        <s v="M2019008184-0"/>
        <s v="M2019008807-0"/>
        <s v="M2019007654-0"/>
        <s v="M2019008193-0"/>
        <s v="M2020003956-0"/>
        <s v="M2020004198-0"/>
        <s v="M2019008794-0"/>
        <s v="M2019008788-0"/>
        <s v="M2019019672-0"/>
        <s v="M2019020498-0"/>
        <s v="M2019020488-0"/>
        <s v="M2020004192-0"/>
        <s v="M2019020495-N"/>
        <s v="M2019006205-0"/>
        <s v="M2019006203-0"/>
        <s v="M2019006208-0"/>
        <s v="M2019006202-0"/>
        <s v="M2019006199-0"/>
        <s v="M2019006530-0"/>
        <s v="M2020003091-0"/>
        <s v="M2019006200-0"/>
        <s v="M2019013110-0"/>
        <s v="M2019005277-0"/>
        <s v="M2019019862-0"/>
        <s v="M2019020556-0"/>
        <s v="M2019009886-0"/>
        <s v="M2019009884-0"/>
        <s v="M2019012453-0"/>
        <s v="M2020001319-0"/>
        <s v="M2020003005-0"/>
        <s v="M2020002010-0"/>
        <s v="M2019012631-0"/>
        <s v="M2019012230-0"/>
        <s v="M2019014665-0"/>
        <s v="M2020002509-0"/>
        <s v="M2019014667-0"/>
        <s v="M2019013548-0"/>
        <s v="M2020002506-0"/>
        <s v="C2019102337-0"/>
        <s v="C2019102343-0"/>
        <s v="C2019102487-0"/>
        <s v="C2019102620-0"/>
        <s v="C2019103162-0"/>
        <s v="C2019103193-0"/>
        <s v="C2019103305-0"/>
        <s v="C2019103634-0"/>
        <s v="C2019103651-0"/>
        <s v="C2019103825-0"/>
        <s v="C2019103916-0"/>
        <s v="C2019104351-0"/>
        <s v="C2019105179-0"/>
        <s v="C2019105323-0"/>
        <s v="C2019105325-0"/>
        <s v="C2019105329-0"/>
        <s v="C2019105944-0"/>
        <s v="C2019106217-0"/>
        <s v="C2019106368-0"/>
        <s v="C2019106567-0"/>
        <s v="C2019106631-0"/>
        <s v="C2019106638-0"/>
        <s v="C2019106650-0"/>
        <s v="C2019106651-0"/>
        <s v="C2019106652-0"/>
        <s v="C2019106762-0"/>
        <s v="C2019106790-0"/>
        <s v="C2019107375-0"/>
        <s v="C2019107483-0"/>
        <s v="ESTIMAT1000-0"/>
        <s v="C2019107492-0"/>
        <s v="C2019107587-0"/>
        <s v="C2019107791-0"/>
        <s v="C2019107802-0"/>
        <s v="C2019107958-0"/>
        <s v="C2019108783-0"/>
        <s v="C2019108813-0"/>
        <s v="C2019108839-0"/>
        <s v="C2019108847-0"/>
        <s v="C2019108861-0"/>
        <s v="C2019109141-0"/>
        <s v="C2019109263-0"/>
        <s v="C2019109352-0"/>
        <s v="C2019109416-0"/>
        <s v="C2018059629-0"/>
        <s v="C2019110013-0"/>
        <s v="C2019110551-0"/>
        <s v="C2019110555-0"/>
        <s v="C2019110693-0"/>
        <s v="C2019110713-0"/>
        <s v="C2019110971-0"/>
        <s v="C2019111343-0"/>
        <s v="C2019111352-0"/>
        <s v="C2019111356-0"/>
        <s v="M2018018258-0"/>
        <s v="M2018018269-0"/>
        <s v="M2018018271-0"/>
        <s v="M2018010711-0"/>
        <s v="M2018018266-0"/>
        <s v="M2018018263-0"/>
        <s v="M2018018261-0"/>
        <s v="M2019016251-0"/>
        <s v="M2019017504-0"/>
        <s v="M2019017537-0"/>
        <s v="M2019017397-0"/>
        <s v="M2019017402-0"/>
        <s v="M2020004017-0"/>
        <s v="M2019007221-0"/>
        <s v="M2019007254-0"/>
        <s v="M2019009497-0"/>
        <s v="M2019009481-0"/>
        <s v="M2019009492-0"/>
        <s v="M2020003658-0"/>
        <s v="M2019020889-0"/>
        <s v="M2019020885-0"/>
        <s v="M2019007213-0"/>
        <s v="M2019007232-0"/>
        <s v="M2019007233-0"/>
        <s v="M2019007204-0"/>
        <s v="M2019016761-0"/>
        <s v="M2019016763-0"/>
        <s v="M2019016759-0"/>
        <s v="M2019016767-0"/>
        <s v="M2019020895-0"/>
        <s v="M2019017492-0"/>
        <s v="M2019017388-0"/>
        <s v="M2019007241-0"/>
        <s v="M2019007253-0"/>
        <s v="M2019007231-0"/>
        <s v="M2019007216-0"/>
        <s v="M2019007214-0"/>
        <s v="M2019009496-0"/>
        <s v="M2019009493-0"/>
        <s v="M2019009486-0"/>
        <s v="M2019009495-0"/>
        <s v="M2019009484-0"/>
        <s v="M2019009488-0"/>
        <s v="M2019007208-0"/>
        <s v="M2019007236-0"/>
        <s v="M2019007234-0"/>
        <s v="M2020004395-0"/>
        <s v="M2019016756-0"/>
        <s v="M2019016765-0"/>
        <s v="M2019007222-0"/>
        <s v="M2019017527-0"/>
        <s v="M2019017487-0"/>
        <s v="M2019017391-0"/>
        <s v="M2019017399-0"/>
        <s v="M2019005444-0"/>
        <s v="M2019007737-0"/>
        <s v="M2020003999-0"/>
        <s v="M2019020886-0"/>
        <s v="M2019020893-0"/>
        <s v="M2019007256-0"/>
        <s v="M2019020887-0"/>
        <s v="M2019020890-0"/>
        <s v="M2019020891-0"/>
        <s v="M2019007219-0"/>
        <s v="M2020000178-0"/>
        <s v="M2019008346-0"/>
        <s v="M2019007930-0"/>
        <s v="M2019017400-0"/>
        <s v="M2019017395-0"/>
        <s v="M2019017536-0"/>
        <s v="M2020005230-0"/>
        <s v="M2020005231-0"/>
        <s v="M2020003881-0"/>
        <s v="M2019016758-0"/>
        <s v="M2019007240-0"/>
        <s v="M2019007243-0"/>
        <s v="M2019007229-0"/>
        <s v="M2019007226-0"/>
        <s v="M2019007225-0"/>
        <s v="M2019007207-0"/>
        <s v="M2019007258-0"/>
        <s v="M2019007238-0"/>
        <s v="M2020003969-0"/>
        <s v="M2020003995-0"/>
        <s v="M2020003983-0"/>
        <s v="M2020003990-0"/>
        <s v="M2020000165-0"/>
        <s v="M2020003870-0"/>
        <s v="M2020004396-0"/>
        <s v="M2020003660-0"/>
        <s v="M2019017394-0"/>
        <s v="M2020003875-0"/>
        <s v="M2020003871-0"/>
        <s v="M2020003978-0"/>
        <s v="M2020003997-0"/>
        <s v="M2019009498-0"/>
        <s v="M2019009499-0"/>
        <s v="M2019007255-0"/>
        <s v="M2019007224-0"/>
        <s v="M2019017531-0"/>
        <s v="M2019017503-0"/>
        <s v="M2019018026-0"/>
        <s v="M2019012792-0"/>
        <s v="M2019016768-0"/>
        <s v="M2020000343-0"/>
        <s v="M2019014838-0"/>
        <s v="M2019014833-0"/>
        <s v="M2019006110-0"/>
        <s v="M2019018258-0"/>
        <s v="M2019011286-0"/>
        <s v="M2019011287-0"/>
        <s v="SMPLAPT183-0"/>
        <s v="M2019019262-0"/>
        <s v="M2020002245-0"/>
        <s v="M2019005673-0"/>
        <s v="M2019006125-0"/>
        <s v="M2018014558-0"/>
        <s v="M2019015772-0"/>
        <s v="M2019015771-0"/>
        <s v="M2019015712-0"/>
        <s v="M2019015742-0"/>
        <s v="M2019015714-0"/>
        <s v="M2019015717-0"/>
        <s v="M2019015913-0"/>
        <s v="M2019006700-0"/>
        <s v="M2019013932-0"/>
        <s v="M2019018002-0"/>
        <s v="M2019011947-0"/>
        <s v="M2019011548-0"/>
        <s v="B2014007453-0"/>
        <s v="M2019014491-0"/>
        <s v="M2019008802-0"/>
        <s v="M2019008933-0"/>
        <s v="M2019008932-0"/>
        <s v="M2019008935-0"/>
        <s v="M2019008804-0"/>
        <s v="M2019015564-0"/>
        <s v="M2019008930-0"/>
        <s v="M2019014487-0"/>
        <s v="M2019015562-0"/>
        <s v="M2019008694-0"/>
        <s v="M2017002294-0"/>
        <s v="M2019005299-0"/>
        <s v="M2019005234-0"/>
        <s v="M2019010074-0"/>
        <s v="C2019111572-0"/>
        <s v="C2019112450-0"/>
        <s v="C2019112502-0"/>
        <s v="C2019112531-0"/>
        <s v="C2019112560-0"/>
        <s v="C2019112570-0"/>
        <s v="C2019113188-0"/>
        <s v="C2019113228-0"/>
        <s v="C2019113273-0"/>
        <s v="C2019113400-0"/>
        <s v="C2019113414-0"/>
        <s v="C2019114756-0"/>
        <s v="C2019115270-0"/>
        <s v="C2019115715-0"/>
        <s v="C2019115768-0"/>
        <s v="C2019115771-0"/>
        <s v="C2019115920-0"/>
        <s v="C2019116517-0"/>
        <s v="C2019116574-0"/>
        <s v="C2019116948-0"/>
        <s v="C2019117963-0"/>
        <s v="C2019118324-0"/>
        <s v="C2019118376-0"/>
        <s v="C2019118478-0"/>
        <s v="C2019118743-0"/>
        <s v="C2019118901-0"/>
        <s v="C2019119013-0"/>
        <s v="C2019119296-0"/>
        <s v="C2019119304-0"/>
        <s v="C2019119309-0"/>
        <s v="C2019119394-0"/>
        <s v="C2019119666-0"/>
        <s v="C2019120182-0"/>
        <s v="C2019120358-0"/>
        <s v="C2019121139-0"/>
        <s v="C2019121668-0"/>
        <s v="C2019121994-0"/>
        <s v="C2019122631-0"/>
        <s v="C2019123062-0"/>
        <s v="C2019123674-0"/>
        <s v="C2019123736-0"/>
        <s v="C2019123952-0"/>
        <s v="C2019125466-0"/>
        <s v="C2019125554-0"/>
        <s v="C2019125569-0"/>
        <s v="C2019125613-0"/>
        <s v="C2019125619-0"/>
        <s v="M2019008797-0"/>
        <s v="C2019125620-0"/>
        <s v="C2019126653-0"/>
        <s v="C2019126870-0"/>
        <s v="C2019127538-0"/>
        <s v="C2019127547-0"/>
        <s v="C2019127747-0"/>
        <s v="C2019127771-0"/>
        <s v="C2019128319-0"/>
        <s v="C2019128834-0"/>
        <s v="C2019129293-0"/>
        <s v="C2019129488-0"/>
        <s v="C2019129574-0"/>
        <s v="C2019129933-0"/>
        <s v="C2019130182-0"/>
        <s v="C2019130246-0"/>
        <s v="C2019130317-0"/>
        <s v="C2019130594-0"/>
        <s v="C2019130611-0"/>
        <s v="C2019131038-0"/>
        <s v="C2019131071-0"/>
        <s v="C2019131376-0"/>
        <s v="ESTIMATE111-0"/>
        <s v="FACTORYTOWN-0"/>
        <s v="M2014002759-0"/>
        <s v="M2015010290-0"/>
        <s v="M2016003059-0"/>
        <s v="M2016003425-0"/>
        <s v="M2016010729-0"/>
        <s v="M2016012434-0"/>
        <s v="M2016012434-1"/>
        <s v="M2016016810-0"/>
        <s v="M2017001061-0"/>
        <s v="M2017001869-0"/>
        <s v="M2017012845-0"/>
        <s v="M2018010536-0"/>
        <s v="M2018010776-0"/>
        <s v="M2018017399-0"/>
        <s v="M2018017399-1"/>
        <s v="M2018017658-0"/>
        <s v="M2018019099-0"/>
        <s v="M2018019337-0"/>
        <s v="M2019000644-0"/>
        <s v="M2019001661-0"/>
        <s v="M2019002864-0"/>
        <s v="M2019003360-0"/>
        <s v="M2019003795-0"/>
        <s v="M2019003968-0"/>
        <s v="M2020002577-0"/>
        <s v="M2020000727-0"/>
        <s v="M2019004010-0"/>
        <s v="M2019004391-0"/>
        <s v="M2019004570-0"/>
        <s v="M2019004651-0"/>
        <s v="M2019004793-0"/>
        <s v="SMPLCREDIT26-0"/>
        <s v="M2019005174-0"/>
        <s v="M2019005250-0"/>
        <s v="M2019005321-0"/>
        <s v="M2019005339-0"/>
        <s v="M2019005542-0"/>
        <s v="M2019005745-0"/>
        <s v="M2019005970-0"/>
        <s v="M2019005998-0"/>
        <s v="M2019006013-0"/>
        <s v="M2019006045-0"/>
        <s v="M2019006665-0"/>
        <s v="M2019006781-0"/>
        <s v="M2019006783-0"/>
        <s v="M2019006893-0"/>
        <s v="M2019007228-0"/>
        <s v="C2019203452-0"/>
        <s v="C2019224611-0"/>
        <s v="C2020022580-0"/>
        <s v="M2019007250-0"/>
        <s v="M2019007341-0"/>
        <s v="M2019007373-0"/>
        <s v="M2019007380-0"/>
        <s v="C2019013689-0"/>
        <s v="C2019226985-0"/>
        <s v="M2019007439-0"/>
        <s v="C2020043510-0"/>
        <s v="M2019007724-0"/>
        <s v="M2019007858-0"/>
        <s v="M2019007940-0"/>
        <s v="M2019007943-0"/>
        <s v="M2019008014-0"/>
        <s v="M2019008027-0"/>
        <s v="M2019008102-0"/>
        <s v="M2019008230-0"/>
        <s v="M2019008267-N"/>
        <s v="M2019008412-0"/>
        <s v="M2019008473-0"/>
        <s v="M2019008475-0"/>
        <s v="M2019008585-0"/>
        <s v="M2019008675-0"/>
        <s v="M2019008743-0"/>
        <s v="M2019008883-0"/>
        <s v="M2019008990-0"/>
        <s v="M2019009103-0"/>
        <s v="M2019009226-0"/>
        <s v="M2019009564-0"/>
        <s v="M2019009592-0"/>
        <s v="M2020000006-0"/>
        <s v="M2019009855-0"/>
        <s v="M2019009903-0"/>
        <s v="M2019010048-0"/>
        <s v="M2019010221-0"/>
        <s v="M2019010303-0"/>
        <s v="M2019010369-0"/>
        <s v="M2019010377-0"/>
        <s v="M2019010379-0"/>
        <s v="M2019010380-0"/>
        <s v="M2019010685-0"/>
        <s v="M2019010687-0"/>
        <s v="M2019010688-0"/>
        <s v="M2019010689-0"/>
        <s v="M2019010691-0"/>
        <s v="M2019010693-0"/>
        <s v="M2019010694-0"/>
        <s v="M2019010699-0"/>
        <s v="M2019010702-0"/>
        <s v="M2019010705-0"/>
        <s v="M2019010706-0"/>
        <s v="M2019010707-0"/>
        <s v="C2019131496-0"/>
        <s v="C2019131905-0"/>
        <s v="C2019132013-0"/>
        <s v="C2019132014-0"/>
        <s v="C2019132015-0"/>
        <s v="C2019132035-0"/>
        <s v="C2019132057-0"/>
        <s v="C2019132058-0"/>
        <s v="C2019142958-0"/>
        <s v="C2019132093-0"/>
        <s v="C2019132105-0"/>
        <s v="C2019132106-0"/>
        <s v="C2019132107-0"/>
        <s v="C2019132127-0"/>
        <s v="C2019132128-0"/>
        <s v="C2019132129-0"/>
        <s v="C2019132136-0"/>
        <s v="C2019132137-0"/>
        <s v="C2019132158-0"/>
        <s v="C2019132171-0"/>
        <s v="C2019132179-0"/>
        <s v="C2019132180-0"/>
        <s v="C2019132181-0"/>
        <s v="SMPLSELFSTOR-0"/>
        <s v="C2019132182-0"/>
        <s v="C2019132194-0"/>
        <s v="C2019132204-0"/>
        <s v="C2019132214-0"/>
        <s v="C2019132226-0"/>
        <s v="C2019132232-0"/>
        <s v="C2019132233-0"/>
        <s v="C2019132234-0"/>
        <s v="C2019132250-0"/>
        <s v="C2019132251-0"/>
        <s v="C2019132258-0"/>
        <s v="C2019132275-0"/>
        <s v="C2019132276-0"/>
        <s v="C2019132277-0"/>
        <s v="C2019132278-0"/>
        <s v="C2019132279-0"/>
        <s v="C2019132629-0"/>
        <s v="C2019132669-0"/>
        <s v="C2019132672-0"/>
        <s v="C2019132728-0"/>
        <s v="C2019132731-0"/>
        <s v="C2019132734-0"/>
        <s v="C2019132773-0"/>
        <s v="C2019132780-0"/>
        <s v="C2019132786-0"/>
        <s v="C2019132793-0"/>
        <s v="C2019132799-0"/>
        <s v="C2019133091-0"/>
        <s v="C2019134406-0"/>
        <s v="C2019135385-0"/>
        <s v="C2019135456-0"/>
        <s v="C2019135482-0"/>
        <s v="C2019135961-0"/>
        <s v="C2019136894-0"/>
        <s v="C2019136972-0"/>
        <s v="C2019137307-0"/>
        <s v="C2019138003-0"/>
        <s v="C2019138039-0"/>
        <s v="C2019138094-0"/>
        <s v="C2019138168-0"/>
        <s v="C2019138370-0"/>
        <s v="C2019138465-0"/>
        <s v="C2019138484-0"/>
        <s v="C2019138485-0"/>
        <s v="C2019138486-0"/>
        <s v="C2019138497-0"/>
        <s v="C2019138498-0"/>
        <s v="C2019139867-0"/>
        <s v="C2019138499-0"/>
        <s v="C2019138500-0"/>
        <s v="C2019140187-0"/>
        <s v="C2019140193-0"/>
        <s v="C2019140200-0"/>
        <s v="C2019140206-0"/>
        <s v="C2019140211-0"/>
        <s v="C2019140523-0"/>
        <s v="C2019140541-0"/>
        <s v="C2019140554-0"/>
        <s v="C2019140560-0"/>
        <s v="C2019140579-0"/>
        <s v="C2019140594-0"/>
        <s v="C2019141068-0"/>
        <s v="C2019141122-0"/>
        <s v="C2019141146-0"/>
        <s v="C2019141194-0"/>
        <s v="C2019141199-0"/>
        <s v="C2019141245-0"/>
        <s v="C2019141347-0"/>
        <s v="C2019141361-0"/>
        <s v="C2019141766-0"/>
        <s v="C2019141796-0"/>
        <s v="C2019141826-0"/>
        <s v="C2019141829-0"/>
        <s v="C2019141853-0"/>
        <s v="C2019141892-0"/>
        <s v="M2019005249-0"/>
        <s v="M2019015331-0"/>
        <s v="M2019009050-0"/>
        <s v="M2019005070-0"/>
        <s v="C2019141927-0"/>
        <s v="C2019141933-0"/>
        <s v="ZOMLUDLUMTR-0"/>
        <s v="C2019141941-0"/>
        <s v="C2019141942-0"/>
        <s v="C2019141960-0"/>
        <s v="C2019141966-0"/>
        <s v="C2019142320-0"/>
        <s v="C2019142371-0"/>
        <s v="C2019142806-0"/>
        <s v="C2019142887-0"/>
        <s v="C2019142889-0"/>
        <s v="C2019142891-0"/>
        <s v="C2019142893-0"/>
        <s v="C2019142931-0"/>
        <s v="C2019142982-0"/>
        <s v="C2019143209-0"/>
        <s v="C2019123040-0"/>
        <s v="C2019123084-0"/>
        <s v="C2019123011-0"/>
        <s v="C2019122974-0"/>
        <s v="C2019123097-0"/>
        <s v="C2019143475-1"/>
        <s v="C2019143498-1"/>
        <s v="C2019143503-0"/>
        <s v="C2019143529-1"/>
        <s v="C2019143534-0"/>
        <s v="C2019143564-0"/>
        <s v="C2019143617-1"/>
        <s v="C2019144085-0"/>
        <s v="C2019144473-0"/>
        <s v="C2019144524-0"/>
        <s v="C2019144618-0"/>
        <s v="C2019144793-0"/>
        <s v="C2019144933-0"/>
        <s v="C2019145074-0"/>
        <s v="C2019145391-0"/>
        <s v="C2019145446-0"/>
        <s v="C2019145644-0"/>
        <s v="C2019145672-0"/>
        <s v="C2019145755-0"/>
        <s v="C2019146188-0"/>
        <s v="C2019146206-0"/>
        <s v="C2019146302-0"/>
        <s v="C2019146347-0"/>
        <s v="C2019146364-0"/>
        <s v="C2019146377-0"/>
        <s v="C2019130637-0"/>
        <s v="C2019146737-0"/>
        <s v="C2019147455-0"/>
        <s v="C2019147486-0"/>
        <s v="C2019147503-0"/>
        <s v="C2019147721-0"/>
        <s v="C2019148103-0"/>
        <s v="C2019148332-0"/>
        <s v="C2019148481-0"/>
        <s v="C2019148496-0"/>
        <s v="C2019199723-0"/>
        <s v="C2019148535-0"/>
        <s v="C2019148541-0"/>
        <s v="C2019148587-0"/>
        <s v="C2019148878-0"/>
        <s v="C2019149053-0"/>
        <s v="C2019149386-0"/>
        <s v="C2019149648-0"/>
        <s v="C2019149978-0"/>
        <s v="C2019150246-0"/>
        <s v="C2019150373-0"/>
        <s v="C2019150786-0"/>
        <s v="C2019150808-0"/>
        <s v="C2019151565-0"/>
        <s v="C2019151640-0"/>
        <s v="C2019151905-0"/>
        <s v="C2019151960-0"/>
        <s v="C2019152770-0"/>
        <s v="C2017001654-0"/>
        <s v="C2017028921-0"/>
        <s v="C2019208497-0"/>
        <s v="C2019153012-0"/>
        <s v="C2019153821-0"/>
        <s v="C2019092522-0"/>
        <s v="C2019145042-0"/>
        <s v="C2017028936-0"/>
        <s v="C2020001625-0"/>
        <s v="C2019213113-0"/>
        <s v="C2020029093-0"/>
        <s v="C2020001650-0"/>
        <s v="C2017001647-0"/>
        <s v="C2020031769-0"/>
        <s v="C2019189958-0"/>
        <s v="C2019116943-0"/>
        <s v="C2019153997-0"/>
        <s v="C2019154247-0"/>
        <s v="C2019154396-0"/>
        <s v="C2019202615-0"/>
        <s v="C2019228417-0"/>
        <s v="C2019154397-0"/>
        <s v="C2019154454-0"/>
        <s v="C2019109688-0"/>
        <s v="C2019155278-0"/>
        <s v="C2019155285-0"/>
        <s v="C2019209508-0"/>
        <s v="SMPLSELFSTRG-0"/>
        <s v="C2019155305-0"/>
        <s v="C2019182112-0"/>
        <s v="C2019182105-0"/>
        <s v="C2019155328-0"/>
        <s v="C2019155393-0"/>
        <s v="C2019155414-0"/>
        <s v="C2019155429-0"/>
        <s v="C2019155435-0"/>
        <s v="C2019155444-0"/>
        <s v="C2019155448-0"/>
        <s v="C2019155543-0"/>
        <s v="C2019156312-0"/>
        <s v="B20102000017-0"/>
        <s v="C2019156988-0"/>
        <s v="C2019157007-0"/>
        <s v="C2019157039-0"/>
        <s v="C2019157051-0"/>
        <s v="C2019157065-0"/>
        <s v="C2019157074-0"/>
        <s v="C2019157102-0"/>
        <s v="C2019157132-0"/>
        <s v="C2019157168-0"/>
        <s v="C2019157177-0"/>
        <s v="C2019157194-0"/>
        <s v="C2019157199-0"/>
        <s v="C2019157214-0"/>
        <s v="C2019157235-0"/>
        <s v="C2019157253-0"/>
        <s v="C2019157270-0"/>
        <s v="C2019157303-0"/>
        <s v="C2019157309-0"/>
        <s v="C2019157317-0"/>
        <s v="C2019157485-0"/>
        <s v="C2019157514-0"/>
        <s v="C2019157953-0"/>
        <s v="C2019157999-0"/>
        <s v="C2019158468-0"/>
        <s v="C2019158469-0"/>
        <s v="C2019158776-0"/>
        <s v="C2019158785-0"/>
        <s v="C2019158888-0"/>
        <s v="C2019159786-0"/>
        <s v="C2019159803-0"/>
        <s v="C2019159900-0"/>
        <s v="C2019160421-0"/>
        <s v="C2019160515-0"/>
        <s v="C2019160546-0"/>
        <s v="C2019160584-0"/>
        <s v="C2019161618-0"/>
        <s v="C2019162082-0"/>
        <s v="C2019162798-0"/>
        <s v="C2019163030-0"/>
        <s v="C2019163132-0"/>
        <s v="C2019163544-0"/>
        <s v="C2019163553-0"/>
        <s v="C2019163573-0"/>
        <s v="C2019121111-0"/>
        <s v="C2014083085-0"/>
        <s v="C2019163601-0"/>
        <s v="C2019163630-0"/>
        <s v="C2019163643-0"/>
        <s v="C2019163737-0"/>
        <s v="C2019164201-0"/>
        <s v="C2019164290-0"/>
        <s v="C2019165728-0"/>
        <s v="C2019165914-0"/>
        <s v="C2019166367-0"/>
        <s v="C2019167051-0"/>
        <s v="C2019167120-0"/>
        <s v="C2019167121-0"/>
        <s v="C2019167122-0"/>
        <s v="C2019167773-0"/>
        <s v="C2019167793-0"/>
        <s v="C2019167836-0"/>
        <s v="C2019168145-0"/>
        <s v="M2019003818-0"/>
        <s v="M2019016276-0"/>
        <s v="M2019002105-0"/>
        <s v="M2019008912-0"/>
        <s v="M2019018318-0"/>
        <s v="M2019012320-0"/>
        <s v="M2019014228-0"/>
        <s v="M2019021068-0"/>
        <s v="M2019010978-0"/>
        <s v="M2019011102-0"/>
        <s v="M2019011150-0"/>
        <s v="M2019011182-0"/>
        <s v="M2019011187-0"/>
        <s v="M2019011240-0"/>
        <s v="M2019011268-0"/>
        <s v="M2019011496-0"/>
        <s v="M2019011719-0"/>
        <s v="M2019011719-1"/>
        <s v="M2019005293-0"/>
        <s v="M2019021281-0"/>
        <s v="M2019012021-0"/>
        <s v="M2019012270-0"/>
        <s v="M2019012304-0"/>
        <s v="M2019012321-0"/>
        <s v="M2019012655-0"/>
        <s v="M2019012776-0"/>
        <s v="M2019012826-0"/>
        <s v="M2019013085-0"/>
        <s v="M2019013112-0"/>
        <s v="M2019013413-0"/>
        <s v="M2019013435-0"/>
        <s v="M2019013453-0"/>
        <s v="M2019013564-0"/>
        <s v="M2019013565-0"/>
        <s v="M2019013567-0"/>
        <s v="M2019013582-0"/>
        <s v="M2019013675-0"/>
        <s v="M2019013756-0"/>
        <s v="M2019006216-0"/>
        <s v="M2019005628-0"/>
        <s v="M2020001663-0"/>
        <s v="M2019017237-0"/>
        <s v="M2020001667-0"/>
        <s v="M2019020448-0"/>
        <s v="M2019012141-0"/>
        <s v="M2019011904-0"/>
        <s v="M2019019555-0"/>
        <s v="M2019020413-0"/>
        <s v="M2019007512-0"/>
        <s v="M2019016329-0"/>
        <s v="M2019006213-0"/>
        <s v="M2016010109-0"/>
        <s v="M2019005968-0"/>
        <s v="M2020000288-0"/>
        <s v="M2015004031-0"/>
        <s v="M2018003685-0"/>
        <s v="M2017003929-0"/>
        <s v="M2018003686-0"/>
        <s v="M2018003687-0"/>
        <s v="M2019013378-0"/>
        <s v="M2019013377-0"/>
        <s v="M2017003930-0"/>
        <s v="M2017003935-0"/>
        <s v="B19971000569-0"/>
        <s v="M2019006502-0"/>
        <s v="M2019016332-0"/>
        <s v="M2019006773-0"/>
        <s v="M2019018707-0"/>
        <s v="M2019005910-0"/>
        <s v="M2019007964-0"/>
        <s v="M2019007461-0"/>
        <s v="M2019011013-0"/>
        <s v="M2019019973-0"/>
        <s v="M2019015131-0"/>
        <s v="M2019015129-0"/>
        <s v="M2019015121-0"/>
        <s v="M2019015126-0"/>
        <s v="M2019015123-0"/>
        <s v="M2019008778-0"/>
        <s v="M2019009131-0"/>
        <s v="M2019019984-0"/>
        <s v="M2019008782-0"/>
        <s v="M2019010878-0"/>
        <s v="M2019011048-0"/>
        <s v="M2019007464-0"/>
        <s v="M2019007469-0"/>
        <s v="M2019007471-0"/>
        <s v="M2019007468-0"/>
        <s v="M2019007038-0"/>
        <s v="M2019007046-0"/>
        <s v="M2019019178-0"/>
        <s v="M2019008779-0"/>
        <s v="M2019015119-0"/>
        <s v="M2019019188-0"/>
        <s v="M2019019189-0"/>
        <s v="M2019013331-0"/>
        <s v="M2019015127-0"/>
        <s v="M2019018504-0"/>
        <s v="M2019017535-0"/>
        <s v="M2019011047-0"/>
        <s v="M2019011011-0"/>
        <s v="M2019011039-0"/>
        <s v="M2019011038-0"/>
        <s v="M2019011015-0"/>
        <s v="M2019013491-0"/>
        <s v="M2019019180-0"/>
        <s v="M2019014688-0"/>
        <s v="M2019007463-0"/>
        <s v="M2019007033-0"/>
        <s v="M2019015112-0"/>
        <s v="M2019019207-0"/>
        <s v="M2019007495-0"/>
        <s v="M2019019994-0"/>
        <s v="M2019019997-0"/>
        <s v="M2019019998-0"/>
        <s v="M2019007034-0"/>
        <s v="M2019007045-0"/>
        <s v="M2019013319-0"/>
        <s v="M2019019988-0"/>
        <s v="M2019015122-0"/>
        <s v="M2019013778-0"/>
        <s v="M2019014678-0"/>
        <s v="M2019015130-0"/>
        <s v="M2019013329-0"/>
        <s v="M2019011042-0"/>
        <s v="M2019019981-0"/>
        <s v="M2019007040-0"/>
        <s v="M2019011040-0"/>
        <s v="M2019013333-0"/>
        <s v="M2019019181-0"/>
        <s v="M2019017532-0"/>
        <s v="M2019011016-0"/>
        <s v="M2019007467-0"/>
        <s v="M2019019204-0"/>
        <s v="M2019008780-0"/>
        <s v="M2019007482-0"/>
        <s v="M2019007496-0"/>
        <s v="M2019007486-0"/>
        <s v="M2019008783-0"/>
        <s v="M2019007484-0"/>
        <s v="M2019007465-0"/>
        <s v="M2019007047-0"/>
        <s v="M2019008781-0"/>
        <s v="M2019007477-0"/>
        <s v="M2019007488-0"/>
        <s v="M2019007489-0"/>
        <s v="M2019014691-0"/>
        <s v="M2019015120-0"/>
        <s v="M2019011025-0"/>
        <s v="M2019019198-0"/>
        <s v="M2019019202-0"/>
        <s v="M2019019192-0"/>
        <s v="M2019014677-0"/>
        <s v="M2019007487-0"/>
        <s v="M2019015133-0"/>
        <s v="M2019015128-0"/>
        <s v="M2019015117-0"/>
        <s v="M2019015124-0"/>
        <s v="M2019015114-0"/>
        <s v="M2019015135-0"/>
        <s v="M2019017534-0"/>
        <s v="M2019015138-0"/>
        <s v="M2019011012-0"/>
        <s v="M2019011044-0"/>
        <s v="M2019012082-0"/>
        <s v="M2020002154-0"/>
        <s v="M2019013773-0"/>
        <s v="M2019013777-0"/>
        <s v="M2019015113-0"/>
        <s v="M2019007481-0"/>
        <s v="M2019007501-0"/>
        <s v="M2019007502-0"/>
        <s v="M2019015125-0"/>
        <s v="M2019015132-0"/>
        <s v="M2019017530-0"/>
        <s v="M2019017728-0"/>
        <s v="M2019011046-0"/>
        <s v="M2019011014-0"/>
        <s v="M2019011050-0"/>
        <s v="M2020001637-0"/>
        <s v="M2019019176-0"/>
        <s v="M2019019197-0"/>
        <s v="M2019019196-0"/>
        <s v="M2019007035-0"/>
        <s v="M2019015116-0"/>
        <s v="M2019011045-0"/>
        <s v="M2019007041-0"/>
        <s v="M2019019974-0"/>
        <s v="M2019007474-0"/>
        <s v="M2019019975-0"/>
        <s v="M2020001635-0"/>
        <s v="M2019019991-0"/>
        <s v="M2019008784-0"/>
        <s v="M2019011041-0"/>
        <s v="M2019019982-0"/>
        <s v="M2019007647-0"/>
        <s v="M2019008785-0"/>
        <s v="M2020001653-0"/>
        <s v="M2019019193-0"/>
        <s v="M2019013327-0"/>
        <s v="M2019015115-0"/>
        <s v="M2019015137-0"/>
        <s v="M2020001634-0"/>
        <s v="M2019014690-0"/>
        <s v="M2019019184-0"/>
        <s v="M2019019194-0"/>
        <s v="M2020001661-0"/>
        <s v="M2019019200-0"/>
        <s v="M2019011027-0"/>
        <s v="M2019007494-0"/>
        <s v="M2019007476-0"/>
        <s v="TESTAMA-0"/>
        <s v="M2019013425-0"/>
        <s v="M2019019927-0"/>
        <s v="M2019019926-0"/>
        <s v="M2019019928-0"/>
        <s v="M2019019931-0"/>
        <s v="M2019019932-0"/>
        <s v="M2019019934-0"/>
        <s v="M2019019935-0"/>
        <s v="M2019019936-0"/>
        <s v="M2019021028-0"/>
        <s v="B1996508075-0"/>
        <s v="M2018002399-0"/>
        <s v="M2019009412-0"/>
        <s v="SMPLDAYCARE-0"/>
        <s v="M2019010301-0"/>
        <s v="M2019019460-0"/>
        <s v="M2019006787-0"/>
        <s v="M2019011614-0"/>
        <s v="M2019012692-0"/>
        <s v="M2019017176-0"/>
        <s v="M2019017164-0"/>
        <s v="M2018012019-0"/>
        <s v="M2018012014-0"/>
        <s v="M2018012015-0"/>
        <s v="M2019012701-0"/>
        <s v="M2018012034-0"/>
        <s v="M2018012035-0"/>
        <s v="M2018012037-0"/>
        <s v="M2018012038-0"/>
        <s v="M2018011957-0"/>
        <s v="M2018012040-0"/>
        <s v="M2018012041-0"/>
        <s v="M2018012042-0"/>
        <s v="M2018012045-0"/>
        <s v="M2018012039-0"/>
        <s v="M2019017170-0"/>
        <s v="M2020002821-0"/>
        <s v="M2020002810-0"/>
        <s v="M2020002817-0"/>
        <s v="M2018012007-0"/>
        <s v="M2018012010-0"/>
        <s v="M2018012012-0"/>
        <s v="M2019012699-0"/>
        <s v="M2019012706-0"/>
        <s v="M2018012016-0"/>
        <s v="M2019017178-0"/>
        <s v="M2019017174-0"/>
        <s v="M2019012695-0"/>
        <s v="M2019017171-0"/>
        <s v="M2019017166-0"/>
        <s v="M2019017177-0"/>
        <s v="M2019017180-0"/>
        <s v="M2019012703-0"/>
        <s v="M2019017172-0"/>
        <s v="M2019012708-0"/>
        <s v="M2019017168-0"/>
        <s v="M2019012700-0"/>
        <s v="M2019012696-0"/>
        <s v="M2019012711-0"/>
        <s v="M2019012710-0"/>
        <s v="M2019012692-1"/>
        <s v="M2019012707-0"/>
        <s v="M2020002819-0"/>
        <s v="M2019012713-0"/>
        <s v="M2019015203-0"/>
        <s v="M2020000627-0"/>
        <s v="M2020000622-0"/>
        <s v="M2020000621-0"/>
        <s v="M2020000625-0"/>
        <s v="M2020004546-0"/>
        <s v="M2020000624-0"/>
        <s v="M2020000617-0"/>
        <s v="M2020000632-0"/>
        <s v="M2020000629-0"/>
        <s v="M2020004751-0"/>
        <s v="M2020000626-0"/>
        <s v="M2020000628-0"/>
        <s v="M2020004749-0"/>
        <s v="M2020000634-0"/>
        <s v="M2020000631-0"/>
        <s v="M2020000619-0"/>
        <s v="M2019012977-0"/>
        <s v="M2018012008-0"/>
        <s v="M2020002813-0"/>
        <s v="M2019014807-0"/>
        <s v="M2019020936-0"/>
        <s v="M2019020934-0"/>
        <s v="M2020004092-0"/>
        <s v="M2019016131-0"/>
        <s v="M2019015351-0"/>
        <s v="M2019018911-0"/>
        <s v="M2019018562-0"/>
        <s v="M2019015352-0"/>
        <s v="M2019021777-0"/>
        <s v="M2019018563-0"/>
        <s v="M2020000309-0"/>
        <s v="M2019010781-0"/>
        <s v="M2019019359-0"/>
        <s v="M2019019358-0"/>
        <s v="M2019019357-N"/>
        <s v="M2019019356-0"/>
        <s v="M2020000310-0"/>
        <s v="M2019019360-0"/>
        <s v="M2019010785-0"/>
        <s v="M2019021050-0"/>
        <s v="M2019006753-0"/>
        <s v="M2019012558-0"/>
        <s v="M2019005816-0"/>
        <s v="M2019005815-0"/>
        <s v="M2019017246-0"/>
        <s v="M2019010251-0"/>
        <s v="M2019017248-0"/>
        <s v="M2019009345-0"/>
        <s v="M2019009346-0"/>
        <s v="M2019010914-0"/>
        <s v="M2019010912-0"/>
        <s v="M2018007054-0"/>
        <s v="M2019008299-0"/>
        <s v="M2019008314-0"/>
        <s v="M2019018416-0"/>
        <s v="M2019018415-0"/>
        <s v="M2019008331-0"/>
        <s v="M2019008326-0"/>
        <s v="M2019018411-0"/>
        <s v="M2019018447-0"/>
        <s v="M2019008994-0"/>
        <s v="M2019008319-0"/>
        <s v="M2019018409-0"/>
        <s v="M2019018434-0"/>
        <s v="M2020004834-0"/>
        <s v="M2020004820-0"/>
        <s v="M2019009001-0"/>
        <s v="M2019008325-0"/>
        <s v="M2019008305-0"/>
        <s v="M2019008301-0"/>
        <s v="M2019008307-0"/>
        <s v="M2019008308-0"/>
        <s v="M2019009004-0"/>
        <s v="M2019008312-0"/>
        <s v="M2019007756-0"/>
        <s v="M2019007759-0"/>
        <s v="M2019008298-0"/>
        <s v="M2019018429-0"/>
        <s v="M2019018445-0"/>
        <s v="M2019018422-0"/>
        <s v="M2019018463-0"/>
        <s v="M2019008306-0"/>
        <s v="M2019008310-0"/>
        <s v="M2019008330-0"/>
        <s v="M2019008333-0"/>
        <s v="M2019008996-0"/>
        <s v="M2019008328-0"/>
        <s v="M2019009000-0"/>
        <s v="M2019018455-0"/>
        <s v="M2019018442-0"/>
        <s v="M2019018413-0"/>
        <s v="M2019008302-0"/>
        <s v="M2019017499-0"/>
        <s v="M2019017476-0"/>
        <s v="M2019017500-0"/>
        <s v="M2019017497-0"/>
        <s v="M2019017477-0"/>
        <s v="M2019017494-0"/>
        <s v="M2020000274-0"/>
        <s v="M2019018437-0"/>
        <s v="M2020000269-0"/>
        <s v="M2019018461-0"/>
        <s v="M2020004830-0"/>
        <s v="M2020000267-0"/>
        <s v="M2019018407-0"/>
        <s v="M2019018423-0"/>
        <s v="M2019018419-0"/>
        <s v="M2019018444-0"/>
        <s v="M2020004819-0"/>
        <s v="M2020004835-0"/>
        <s v="M2020004838-0"/>
        <s v="M2020004815-0"/>
        <s v="M2020000260-0"/>
        <s v="M2020004818-0"/>
        <s v="M2020004823-0"/>
        <s v="M2020004824-0"/>
        <s v="M2019008316-0"/>
        <s v="M2019008324-0"/>
        <s v="M2019018440-0"/>
        <s v="M2019018459-0"/>
        <s v="M2019018457-0"/>
        <s v="M2019008300-0"/>
        <s v="M2019008320-0"/>
        <s v="M2019009003-0"/>
        <s v="M2019009002-0"/>
        <s v="M2019008323-0"/>
        <s v="M2019017498-0"/>
        <s v="M2019007763-0"/>
        <s v="M2019009007-0"/>
        <s v="M2019018436-0"/>
        <s v="M2019018435-0"/>
        <s v="M2020004831-0"/>
        <s v="M2019018449-0"/>
        <s v="M2020004826-0"/>
        <s v="M2019018438-0"/>
        <s v="M2019018451-0"/>
        <s v="M2019018426-0"/>
        <s v="M2020000272-0"/>
        <s v="M2020000257-0"/>
        <s v="M2019018441-0"/>
        <s v="M2019008332-0"/>
        <s v="M2020004814-0"/>
        <s v="M2019008303-0"/>
        <s v="M2019008304-0"/>
        <s v="M2019018454-0"/>
        <s v="M2020003673-0"/>
        <s v="M2019009665-0"/>
        <s v="C2019168205-0"/>
        <s v="C2019169023-0"/>
        <s v="C2019169110-0"/>
        <s v="C2019169318-0"/>
        <s v="C2019169440-0"/>
        <s v="C2019169636-0"/>
        <s v="C2019170287-0"/>
        <s v="C2019170633-0"/>
        <s v="C2019170638-0"/>
        <s v="C2019170650-0"/>
        <s v="C2019170685-0"/>
        <s v="C2019179440-0"/>
        <s v="C2019179805-0"/>
        <s v="C2019179806-0"/>
        <s v="C2019179807-0"/>
        <s v="C2019179808-0"/>
        <s v="C2019179809-0"/>
        <s v="C2019179810-0"/>
        <s v="C2019179811-0"/>
        <s v="C2019179812-0"/>
        <s v="C2019179813-0"/>
        <s v="C2019180563-0"/>
        <s v="C2019180620-0"/>
        <s v="C2019180963-0"/>
        <s v="C2019181281-0"/>
        <s v="C2019181286-0"/>
        <s v="C2019182506-0"/>
        <s v="C2019182750-0"/>
        <s v="C2019183955-0"/>
        <s v="AGAPEESTMATE-0"/>
        <s v="C2019184214-0"/>
        <s v="C2019184305-0"/>
        <s v="C2019185067-0"/>
        <s v="C2019185180-0"/>
        <s v="C2019185187-0"/>
        <s v="C2019185208-0"/>
        <s v="C2019185398-0"/>
        <s v="C2019185401-0"/>
        <s v="C2019185432-0"/>
        <s v="C2019185435-0"/>
        <s v="C2019185436-0"/>
        <s v="C2019185457-0"/>
        <s v="C2019185486-0"/>
        <s v="C2019186412-0"/>
        <s v="C2019186507-0"/>
        <s v="C2019186598-0"/>
        <s v="C2019186616-0"/>
        <s v="C2019186617-0"/>
        <s v="C2019186619-0"/>
        <s v="C2019186691-0"/>
        <s v="C2019186703-0"/>
        <s v="C2019186716-0"/>
        <s v="C2019186731-0"/>
        <s v="C2019186767-0"/>
        <s v="C2019186818-0"/>
        <s v="C2019186822-0"/>
        <s v="C2019186826-0"/>
        <s v="C2019186831-0"/>
        <s v="C2019186837-0"/>
        <s v="C2019186842-0"/>
        <s v="C2019186846-0"/>
        <s v="C2019186861-0"/>
        <s v="C2019186862-0"/>
        <s v="C2019186875-0"/>
        <s v="C2019186879-0"/>
        <s v="C2019186883-0"/>
        <s v="C2019186905-0"/>
        <s v="C2019186942-0"/>
        <s v="C2019186957-0"/>
        <s v="C2019186983-0"/>
        <s v="C2019187514-0"/>
        <s v="C2019188214-0"/>
        <s v="C2019188242-0"/>
        <s v="C2019188862-0"/>
        <s v="C2019189296-0"/>
        <s v="C2019189297-0"/>
        <s v="C2019189299-0"/>
        <s v="C2019189301-0"/>
        <s v="C2019189303-0"/>
        <s v="C2019189304-0"/>
        <s v="C2019189743-0"/>
        <s v="C2019189833-0"/>
        <s v="C2019189929-0"/>
        <s v="C2019190038-0"/>
        <s v="C2019190104-0"/>
        <s v="C2019190998-0"/>
        <s v="C2019192097-0"/>
        <s v="C2019192753-0"/>
        <s v="C2019193274-0"/>
        <s v="C2019194113-0"/>
        <s v="C2019195008-0"/>
        <s v="C2019197000-0"/>
        <s v="C2019197078-0"/>
        <s v="C2019197165-0"/>
        <s v="C2019197177-0"/>
        <s v="C2019197204-0"/>
        <s v="C2019197209-0"/>
        <s v="C2019197218-0"/>
        <s v="C2019197229-0"/>
        <s v="C2019197234-0"/>
        <s v="C2019197236-0"/>
        <s v="C2019197238-0"/>
        <s v="C2019197245-0"/>
        <s v="C2019197252-0"/>
        <s v="C2019197259-0"/>
        <s v="C2019197374-0"/>
        <s v="C2019197380-0"/>
        <s v="C2019197387-0"/>
        <s v="C2019197415-0"/>
        <s v="C2019197430-0"/>
        <s v="C2019197441-0"/>
        <s v="C2019197447-0"/>
        <s v="C2019197457-0"/>
        <s v="C2019197468-0"/>
        <s v="C2019197473-0"/>
        <s v="C2019197483-0"/>
        <s v="C2019197496-0"/>
        <s v="C2019197505-0"/>
        <s v="C2019197908-0"/>
        <s v="C2019198307-0"/>
        <s v="C2019198496-0"/>
        <s v="C2019198815-0"/>
        <s v="C2019198822-0"/>
        <s v="C2019198846-0"/>
        <s v="C2019198883-0"/>
        <s v="C2019198887-0"/>
        <s v="C2019199483-0"/>
        <s v="C2019199492-0"/>
        <s v="C2019199530-0"/>
        <s v="C2019199548-0"/>
        <s v="C2019199555-0"/>
        <s v="C2019199599-0"/>
        <s v="C2019199601-0"/>
        <s v="C2019199628-0"/>
        <s v="C2019199640-0"/>
        <s v="C2019199650-0"/>
        <s v="C2019199661-0"/>
        <s v="C2019199668-0"/>
        <s v="C2019199672-0"/>
        <s v="C2019199681-0"/>
        <s v="C2019199691-0"/>
        <s v="C2019199693-0"/>
        <s v="C2019199694-0"/>
        <s v="C2019199705-0"/>
        <s v="C2019200607-0"/>
        <s v="C2019201560-0"/>
        <s v="C2019201668-0"/>
        <s v="C2019201674-0"/>
        <s v="C2019202195-0"/>
        <s v="C2019202245-0"/>
        <s v="C2019202534-0"/>
        <s v="C2019202539-0"/>
        <s v="C2019202540-0"/>
        <s v="C2019202542-0"/>
        <s v="C2019202549-0"/>
        <s v="C2019202551-0"/>
        <s v="C2019202553-0"/>
        <s v="C2019203183-0"/>
        <s v="C2019203697-0"/>
        <s v="C2019204237-0"/>
        <s v="C2019204519-0"/>
        <s v="C2019204520-0"/>
        <s v="C2019204521-0"/>
        <s v="C2019204522-0"/>
        <s v="C2019204560-0"/>
        <s v="C2019204630-0"/>
        <s v="C2019204631-0"/>
        <s v="C2019204632-0"/>
        <s v="C2019204633-0"/>
        <s v="C2019204634-0"/>
        <s v="C2019204635-0"/>
        <s v="C2019204636-0"/>
        <s v="C2019204637-0"/>
        <s v="C2019204638-0"/>
        <s v="C2019204758-0"/>
        <s v="C2019204857-0"/>
        <s v="C2019205201-0"/>
        <s v="C2019205248-0"/>
        <s v="C2019205711-0"/>
        <s v="C2019205726-0"/>
        <s v="C2019205872-0"/>
        <s v="C2019206214-0"/>
        <s v="C2019206849-0"/>
        <s v="C2019208108-0"/>
        <s v="C2019208217-0"/>
        <s v="C2019208229-0"/>
        <s v="C2019208243-0"/>
        <s v="C2019208599-0"/>
        <s v="C2019208916-0"/>
        <s v="C2019209425-0"/>
        <s v="C2019209497-0"/>
        <s v="C2019209504-0"/>
        <s v="C2019209506-0"/>
        <s v="C2019209640-0"/>
        <s v="C2019209660-0"/>
        <s v="C2019209662-0"/>
        <s v="C2019209676-0"/>
        <s v="C2019209687-0"/>
        <s v="C2019209698-0"/>
        <s v="C2019209702-0"/>
        <s v="C2019209719-0"/>
        <s v="C2019209742-0"/>
        <s v="C2019209772-0"/>
        <s v="C2019209892-0"/>
        <s v="C2019209912-0"/>
        <s v="C2019210352-0"/>
        <s v="C2019095354-1"/>
        <s v="C2019095354-0"/>
        <s v="C2019210388-0"/>
        <s v="C2019210787-0"/>
        <s v="C2019210791-0"/>
        <s v="C2019210836-0"/>
        <s v="C2019211587-0"/>
        <s v="C2019211908-0"/>
        <s v="C2019212128-0"/>
        <s v="C2019212295-0"/>
        <s v="C2019212354-0"/>
        <s v="C2019212377-0"/>
        <s v="C2019212387-0"/>
        <s v="C2019212399-0"/>
        <s v="C2019212439-0"/>
        <s v="C2019212620-0"/>
        <s v="C2019212834-0"/>
        <s v="C2019213117-0"/>
        <s v="C2019213122-0"/>
        <s v="C2019213124-0"/>
        <s v="C2019213127-0"/>
        <s v="C2019213131-0"/>
        <s v="C2019213132-0"/>
        <s v="C2019213134-0"/>
        <s v="C2019213137-0"/>
        <s v="C2019213170-0"/>
        <s v="C2019213171-0"/>
        <s v="C2019213174-0"/>
        <s v="C2019213176-0"/>
        <s v="C2019213178-0"/>
        <s v="C2019213180-0"/>
        <s v="C2019213472-0"/>
        <s v="C2019213474-0"/>
        <s v="C2019213475-0"/>
        <s v="C2019213476-0"/>
        <s v="C2019213477-0"/>
        <s v="C2019213478-0"/>
        <s v="C2019213480-0"/>
        <s v="C2019213481-0"/>
        <s v="C2019213482-0"/>
        <s v="C2019213484-0"/>
        <s v="C2019213485-0"/>
        <s v="C2019213487-0"/>
        <s v="C2019213694-0"/>
        <s v="C2019213736-0"/>
        <s v="C2019214056-0"/>
        <s v="C2019214135-0"/>
        <s v="C2019214504-0"/>
        <s v="C2019214801-0"/>
        <s v="C2019214975-0"/>
        <s v="C2019207486-0"/>
        <s v="C2019207465-0"/>
        <s v="C2019179737-0"/>
        <s v="C2019026861-0"/>
        <s v="C2019206124-0"/>
        <s v="C2019215129-0"/>
        <s v="C2019215225-0"/>
        <s v="C2019215226-0"/>
        <s v="C2019097267-0"/>
        <s v="C2019215472-0"/>
        <s v="C2019215481-0"/>
        <s v="C2019207416-0"/>
        <s v="C2019206145-0"/>
        <s v="C2019216045-0"/>
        <s v="C2019179729-0"/>
        <s v="C2019216047-0"/>
        <s v="C2019216064-0"/>
        <s v="C2019216065-0"/>
        <s v="C2019216066-0"/>
        <s v="C2019216077-0"/>
        <s v="C2019233601-0"/>
        <s v="C2019215887-0"/>
        <s v="C2019216078-0"/>
        <s v="C2019207516-0"/>
        <s v="C2020043956-0"/>
        <s v="C2018184769-0"/>
        <s v="C2019166652-0"/>
        <s v="C2020034086-0"/>
        <s v="C2018131740-2"/>
        <s v="C2019216079-0"/>
        <s v="C2019216087-0"/>
        <s v="C2019216088-0"/>
        <s v="C2019216089-0"/>
        <s v="C2019216112-0"/>
        <s v="C2019216132-0"/>
        <s v="C2019216144-0"/>
        <s v="SMPLSFR22100-0"/>
        <s v="C2019216145-0"/>
        <s v="C2019216153-0"/>
        <s v="C2019216154-0"/>
        <s v="C2019216168-0"/>
        <s v="C2019216177-0"/>
        <s v="C2019216188-0"/>
        <s v="C2019216204-0"/>
        <s v="C2019216205-0"/>
        <s v="C2019216206-0"/>
        <s v="C2019216213-0"/>
        <s v="C2019216214-0"/>
        <s v="C2019216225-0"/>
        <s v="C2020033791-0"/>
        <s v="C2019216226-0"/>
        <s v="C2019107468-0"/>
        <s v="C2019216364-0"/>
        <s v="C2019226831-0"/>
        <s v="C2019179620-0"/>
        <s v="C2019216366-0"/>
        <s v="C2019216370-0"/>
        <s v="C2019216373-0"/>
        <s v="C2019216374-0"/>
        <s v="C2019216384-0"/>
        <s v="C2019216387-0"/>
        <s v="C2019216390-0"/>
        <s v="C2019216395-0"/>
        <s v="C2019216399-0"/>
        <s v="C2019216401-0"/>
        <s v="C2019216403-0"/>
        <s v="C2019216406-0"/>
        <s v="C2019216440-0"/>
        <s v="C2019216446-0"/>
        <s v="C2019216452-0"/>
        <s v="C2019216456-0"/>
        <s v="C2019216461-0"/>
        <s v="C2019216464-0"/>
        <s v="C2019216469-0"/>
        <s v="C2019216498-0"/>
        <s v="C2019216502-0"/>
        <s v="C2019216505-0"/>
        <s v="C2019216510-0"/>
        <s v="C2019216648-0"/>
        <s v="C2019216656-0"/>
        <s v="C2019216863-0"/>
        <s v="C2019217067-0"/>
        <s v="C2019217315-0"/>
        <s v="C2019217663-0"/>
        <s v="C2019218003-0"/>
        <s v="C2019218008-0"/>
        <s v="C2019218050-0"/>
        <s v="C2019218052-0"/>
        <s v="C2019218053-0"/>
        <s v="C2019218055-0"/>
        <s v="C2019218059-0"/>
        <s v="C2019218061-0"/>
        <s v="C2019218065-0"/>
        <s v="C2019218073-0"/>
        <s v="C2019218076-0"/>
        <s v="C2019218077-0"/>
        <s v="C2019218080-0"/>
        <s v="C2019218082-0"/>
        <s v="C2019218364-0"/>
        <s v="C2019218421-0"/>
        <s v="C2019219396-0"/>
        <s v="C2019219708-0"/>
        <s v="C2019219947-0"/>
        <s v="C2019219952-0"/>
        <s v="C2019220552-0"/>
        <s v="C2019220848-0"/>
        <s v="C2019221401-0"/>
        <s v="C2019221411-0"/>
        <s v="C2019222026-0"/>
        <s v="C2019222038-0"/>
        <s v="C2019222055-0"/>
        <s v="C2019222066-0"/>
        <s v="SCHL96UNITS-0"/>
        <s v="C2019222076-0"/>
        <s v="C2019222082-0"/>
        <s v="C2019222644-0"/>
        <s v="C2019222647-0"/>
        <s v="C2019222651-0"/>
        <s v="C2019222654-0"/>
        <s v="C2019222666-0"/>
        <s v="C2019222978-0"/>
        <s v="C2019223054-0"/>
        <s v="C2019223225-0"/>
        <s v="C2019223452-0"/>
        <s v="C2019223515-0"/>
        <s v="C2019223864-0"/>
        <s v="C2019223937-0"/>
        <s v="C2019224081-0"/>
        <s v="C2019224837-0"/>
        <s v="C2019224857-0"/>
        <s v="C2019224870-0"/>
        <s v="C2019224879-0"/>
        <s v="C2019225230-0"/>
        <s v="C2019225251-0"/>
        <s v="C2019225734-0"/>
        <s v="C2019226103-0"/>
        <s v="C2019226104-0"/>
        <s v="C2019226861-0"/>
        <s v="C2019226896-0"/>
        <s v="C2019227183-0"/>
        <s v="C2019108873-0"/>
        <s v="C2018207129-0"/>
        <s v="C2018207134-0"/>
        <s v="C2018207139-0"/>
        <s v="C2018207119-0"/>
        <s v="C2019107434-0"/>
        <s v="C2019107440-0"/>
        <s v="C2019108872-0"/>
        <s v="C2019158572-0"/>
        <s v="C2019227290-0"/>
        <s v="C2019227401-0"/>
        <s v="C2019228408-0"/>
        <s v="C2019228578-0"/>
        <s v="C2019208253-0"/>
        <s v="C2019208230-0"/>
        <s v="C2019052416-0"/>
        <s v="C2019052380-0"/>
        <s v="C2019185393-0"/>
        <s v="C2019208263-0"/>
        <s v="C2019052332-0"/>
        <s v="C2019072612-0"/>
        <s v="C2019006642-0"/>
        <s v="C2019229043-0"/>
        <s v="C2018076901-0"/>
        <s v="C2019092002-0"/>
        <s v="C2019143654-1"/>
        <s v="C2019143713-0"/>
        <s v="C2019143688-1"/>
        <s v="C2019143735-0"/>
        <s v="C2019208551-0"/>
        <s v="C2019229061-0"/>
        <s v="C2019208496-0"/>
        <s v="C2019143713-1"/>
        <s v="C2019229171-0"/>
        <s v="C2018076876-1"/>
        <s v="C2019208532-0"/>
        <s v="C2018076876-0"/>
        <s v="C2019143735-1"/>
        <s v="C2019143454-0"/>
        <s v="C2018074480-0"/>
        <s v="C2019143654-0"/>
        <s v="C2019143498-0"/>
        <s v="C2018074507-1"/>
        <s v="C2019143529-0"/>
        <s v="C2019143688-0"/>
        <s v="C2019143475-0"/>
        <s v="C2018074507-0"/>
        <s v="C2018076853-0"/>
        <s v="C2018074524-0"/>
        <s v="C2018074480-1"/>
        <s v="C2018074524-1"/>
        <s v="C2019143454-1"/>
        <s v="C2019092042-0"/>
        <s v="C2019184154-0"/>
        <s v="C2019215849-0"/>
        <s v="C2019184183-0"/>
        <s v="C2019106041-0"/>
        <s v="C2019106041-1"/>
        <s v="C2019224936-0"/>
        <s v="C2020016628-0"/>
        <s v="C2020030117-0"/>
        <s v="C2019229327-0"/>
        <s v="C2019229331-0"/>
        <s v="C2019230104-0"/>
        <s v="C2019230242-0"/>
        <s v="C2019230254-0"/>
        <s v="C2019230470-0"/>
        <s v="C2019230509-0"/>
        <s v="C2019230513-0"/>
        <s v="C2019230636-0"/>
        <s v="C2019230686-0"/>
        <s v="C2019231099-0"/>
        <s v="C2019231293-0"/>
        <s v="C2019232350-0"/>
        <s v="C2019232692-0"/>
        <s v="C2019232720-0"/>
        <s v="C2019233178-0"/>
        <s v="C2019233663-0"/>
        <s v="C2019234144-0"/>
        <s v="C2019234165-0"/>
        <s v="C2019234176-0"/>
        <s v="C2019234201-0"/>
        <s v="C2019234209-0"/>
        <s v="C2019234740-0"/>
        <s v="C2019034090-0"/>
        <s v="C2019067725-0"/>
        <s v="C2019034119-0"/>
        <s v="C2019034136-0"/>
        <s v="MANDARINPARK-0"/>
        <s v="C2019034085-0"/>
        <s v="C2019034082-0"/>
        <s v="C2019067790-0"/>
        <s v="C2019067849-0"/>
        <s v="C2019067857-0"/>
        <s v="C2019067877-0"/>
        <s v="C2019067885-0"/>
        <s v="C2019067891-0"/>
        <s v="C2019067879-0"/>
        <s v="C2019067868-0"/>
        <s v="C2019034075-0"/>
        <s v="C2019235003-0"/>
        <s v="C2019210297-0"/>
        <s v="C2019210635-0"/>
        <s v="C2019210685-0"/>
        <s v="C2019210654-0"/>
        <s v="C2019235074-0"/>
        <s v="C2019235081-0"/>
        <s v="C2019235322-0"/>
        <s v="C2019235724-0"/>
        <s v="C2019235844-0"/>
        <s v="C2019236176-0"/>
        <s v="C2019236181-0"/>
        <s v="C2019236223-0"/>
        <s v="C2019236358-0"/>
        <s v="C2019237106-0"/>
        <s v="C2019237114-0"/>
        <s v="C2020000178-0"/>
        <s v="C2020000946-0"/>
        <s v="C2020001084-0"/>
        <s v="C2020001494-0"/>
        <s v="C2020001584-0"/>
        <s v="C2020001856-0"/>
        <s v="C2020001869-0"/>
        <s v="C2020001885-0"/>
        <s v="C2020001893-0"/>
        <s v="C2020002226-0"/>
        <s v="C2020002982-0"/>
        <s v="C2020003288-0"/>
        <s v="C2020003383-0"/>
        <s v="C2020003832-0"/>
        <s v="C2020004006-0"/>
        <s v="C2020004023-0"/>
        <s v="C2020004654-0"/>
        <s v="C2020005541-0"/>
        <s v="C2020005966-0"/>
        <s v="C2020006088-0"/>
        <s v="C2020006392-0"/>
        <s v="C2020006466-0"/>
        <s v="C2020006690-0"/>
        <s v="C2020007064-0"/>
        <s v="C2020007995-0"/>
        <s v="C2020008412-0"/>
        <s v="C2020008759-0"/>
        <s v="C2020008773-0"/>
        <s v="C2020009344-0"/>
        <s v="C2020009716-0"/>
        <s v="C2020009738-0"/>
        <s v="C2020010588-0"/>
        <s v="C2020010632-0"/>
        <s v="C2020010646-0"/>
        <s v="C2020010654-0"/>
        <s v="C2020010750-0"/>
        <s v="C2020010815-0"/>
        <s v="C2020011724-0"/>
        <s v="C2020011951-0"/>
        <s v="C2020011960-0"/>
        <s v="C2020011997-0"/>
        <s v="C2020012187-0"/>
        <s v="C2020012201-0"/>
        <s v="C2020012568-0"/>
        <s v="C2020012603-0"/>
        <s v="C2020012710-0"/>
        <s v="C2020013463-0"/>
        <s v="C2020013576-0"/>
        <s v="C2020013712-0"/>
        <s v="C2020013736-0"/>
        <s v="C2020013754-0"/>
        <s v="C2020013884-0"/>
        <s v="C2020013887-0"/>
        <s v="C2020013890-0"/>
        <s v="C2020013892-0"/>
        <s v="C2020013895-0"/>
        <s v="C2020013898-0"/>
        <s v="C2020013900-0"/>
        <s v="C2020013926-0"/>
        <s v="C2020014875-0"/>
        <s v="C2020015026-0"/>
        <s v="C2020015172-0"/>
        <s v="C2020015598-0"/>
        <s v="C2020016029-0"/>
        <s v="C2020016030-0"/>
        <s v="C2020016036-0"/>
        <s v="C2020016053-0"/>
        <s v="C2020016596-0"/>
        <s v="C2020016597-0"/>
        <s v="C2020016688-0"/>
        <s v="C2020016689-0"/>
        <s v="C2020016982-0"/>
        <s v="C2020018884-0"/>
        <s v="C2020018910-0"/>
        <s v="C2020018930-0"/>
        <s v="C2020018939-0"/>
        <s v="C2020019051-0"/>
        <s v="C2020019256-0"/>
        <s v="C2020019460-0"/>
        <s v="C2020019474-0"/>
        <s v="C2020019553-0"/>
        <s v="C2020020115-0"/>
        <s v="C2020020170-0"/>
        <s v="C2020020839-0"/>
        <s v="N2019086646-0"/>
        <s v="C2020021584-0"/>
        <s v="C2020021614-0"/>
        <s v="C2020022521-0"/>
        <s v="C2020023301-0"/>
        <s v="C2020023361-0"/>
        <s v="C2020023366-0"/>
        <s v="C2020023428-0"/>
        <s v="C2020023432-0"/>
        <s v="C2020023439-0"/>
        <s v="C2020023443-0"/>
        <s v="C2020023523-0"/>
        <s v="C2020023543-0"/>
        <s v="C2020023597-0"/>
        <s v="C2020023643-0"/>
        <s v="C2020023666-0"/>
        <s v="C2020023671-0"/>
        <s v="C2020023676-0"/>
        <s v="C2020023685-0"/>
        <s v="C2020023689-0"/>
        <s v="C2020023692-0"/>
        <s v="C2020023695-0"/>
        <s v="C2020023702-0"/>
        <s v="C2020023781-0"/>
        <s v="C2020023789-0"/>
        <s v="C2020023792-0"/>
        <s v="C2020023877-0"/>
        <s v="C2020024055-0"/>
        <s v="C2020024065-0"/>
        <s v="C2020024386-0"/>
        <s v="C2020024387-0"/>
        <s v="C2020024684-0"/>
        <s v="C2020024716-0"/>
        <s v="C2020025254-0"/>
        <s v="C2020025453-0"/>
        <s v="C2020025865-0"/>
        <s v="C2020026388-0"/>
        <s v="C2020027201-0"/>
        <s v="C2020027883-0"/>
        <s v="C2020027934-0"/>
        <s v="C2019102117-0"/>
        <s v="C2019102073-0"/>
        <s v="C2020027938-0"/>
        <s v="C2020028158-0"/>
        <s v="C2019195425-0"/>
        <s v="C2020028933-0"/>
        <s v="C2020029377-0"/>
        <s v="C2020029378-0"/>
        <s v="C2020029379-0"/>
        <s v="C2020029380-0"/>
        <s v="C2020029381-0"/>
        <s v="C2020029388-0"/>
        <s v="C2020029390-0"/>
        <s v="C2020029392-0"/>
        <s v="C2020029396-0"/>
        <s v="C2020029555-0"/>
        <s v="C2020029562-0"/>
        <s v="C2020029564-0"/>
        <s v="C2020029635-0"/>
        <s v="C2020029678-0"/>
        <s v="C2020029820-0"/>
        <s v="C2020029956-0"/>
        <s v="C2020029969-0"/>
        <s v="C2020029987-0"/>
        <s v="C2020030407-0"/>
        <s v="C2020030749-0"/>
        <s v="C2020030811-0"/>
        <s v="C2020030831-0"/>
        <s v="C2020030846-0"/>
        <s v="C2020031262-0"/>
        <s v="C2020031570-0"/>
        <s v="C2020031841-0"/>
        <s v="C2020032647-0"/>
        <s v="C2020032965-0"/>
        <s v="C2020033521-0"/>
        <s v="C2020033559-0"/>
        <s v="C2020034128-0"/>
        <s v="C2020034845-0"/>
        <s v="C2020035093-0"/>
        <s v="C2020035366-0"/>
        <s v="C2020036334-0"/>
        <s v="C2020036859-0"/>
        <s v="C2020036861-0"/>
        <s v="C2020037565-0"/>
        <s v="C2020037583-0"/>
        <s v="C2020037584-0"/>
        <s v="C2020037585-0"/>
        <s v="C2020037876-0"/>
        <s v="C2020038033-0"/>
        <s v="C2020038311-0"/>
        <s v="C2020038328-0"/>
        <s v="C2020039222-0"/>
        <s v="C2020039769-0"/>
        <s v="C2020039771-0"/>
        <s v="C2020039799-0"/>
        <s v="C2020039803-0"/>
        <s v="C2019184107-0"/>
        <s v="M2019011097-0"/>
        <s v="M2019011100-0"/>
        <s v="M2019010330-0"/>
        <s v="M2019007572-0"/>
        <s v="M2020002426-0"/>
        <s v="M2020002424-0"/>
        <s v="M2020002422-0"/>
        <s v="M2019020958-0"/>
        <s v="M2019019607-0"/>
        <s v="M2019018011-0"/>
        <s v="M2016018152-1"/>
        <s v="M2020003237-0"/>
        <s v="M2019020313-0"/>
        <s v="M2016010903-1"/>
        <s v="M2019007719-0"/>
        <s v="M2019009092-0"/>
        <s v="M2020001760-0"/>
        <s v="B1994040355-0"/>
        <s v="SMPLREST150A-0"/>
        <s v="M2019014369-0"/>
        <s v="M2020001771-0"/>
        <s v="M2019010030-0"/>
        <s v="M2019007278-0"/>
        <s v="M2019005829-0"/>
        <s v="M2019020764-0"/>
        <s v="M2020004911-0"/>
        <s v="M2020003190-0"/>
        <s v="M2019012750-0"/>
        <s v="M2019018919-0"/>
        <s v="M2019018920-0"/>
        <s v="M2019018921-0"/>
        <s v="M2019019968-0"/>
        <s v="M2019007271-0"/>
        <s v="M2019005567-0"/>
        <s v="M2018003696-0"/>
        <s v="M2018003696-1"/>
        <s v="M2019019963-0"/>
        <s v="M2020001417-0"/>
        <s v="BLL08011085-0"/>
        <s v="M2019011104-0"/>
        <s v="B20040300082-0"/>
        <s v="M2018015409-1"/>
        <s v="M2019012134-0"/>
        <s v="M2019017550-0"/>
        <s v="M2019013631-0"/>
        <s v="M2019008495-0"/>
        <s v="M2020000876-0"/>
        <s v="M2020000130-0"/>
        <s v="M2019014776-0"/>
        <s v="M2019008152-0"/>
        <s v="M2019020584-0"/>
        <s v="M2019015559-0"/>
        <s v="M2019019671-0"/>
        <s v="M2018008438-0"/>
        <s v="M2019007531-0"/>
        <s v="M2019005859-0"/>
        <s v="M2019019477-0"/>
        <s v="M2020000723-0"/>
        <s v="M2019011244-0"/>
        <s v="M2017014144-0"/>
        <s v="M2020003780-0"/>
        <s v="M2019013441-0"/>
        <s v="B20200300070-0"/>
        <s v="M2019013165-0"/>
        <s v="M2019007460-0"/>
        <s v="M2016017868-0"/>
        <s v="M2019012481-0"/>
        <s v="M2020002551-0"/>
        <s v="M2020001566-0"/>
        <s v="M2020005034-0"/>
        <s v="M2019015409-0"/>
        <s v="M2019021421-0"/>
        <s v="M2019008680-0"/>
        <s v="M2019005715-0"/>
        <s v="M2019015603-0"/>
        <s v="M2019013750-0"/>
        <s v="M2019020171-0"/>
        <s v="M2019014451-0"/>
        <s v="M2019006041-0"/>
        <s v="C2020039809-0"/>
        <s v="C2020040084-0"/>
        <s v="C2020040621-0"/>
        <s v="C2020040706-0"/>
        <s v="C2020040713-0"/>
        <s v="C2020040714-0"/>
        <s v="C2020041742-0"/>
        <s v="C2020042603-0"/>
        <s v="C2020042905-0"/>
        <s v="C2020042945-0"/>
        <s v="C2020043532-0"/>
        <s v="C2019234208-0"/>
        <s v="C2020044212-0"/>
        <s v="C2020044280-0"/>
        <s v="M2019013509-0"/>
        <s v="M2020003229-0"/>
        <s v="M2019015296-0"/>
        <s v="M2019013348-0"/>
        <s v="M2020003048-0"/>
        <s v="M2019014357-0"/>
        <s v="M2020000712-0"/>
        <s v="M2019014448-0"/>
        <s v="M2019016380-0"/>
        <s v="M2019016849-0"/>
        <s v="M2019013278-0"/>
        <s v="M2018004132-0"/>
        <s v="M2019014305-0"/>
        <s v="M2017005598-0"/>
        <s v="M2020002243-0"/>
        <s v="SMPLRETAIL71-0"/>
        <s v="M2019012836-0"/>
        <s v="M2019005307-0"/>
        <s v="M2020005251-0"/>
        <s v="M2020001498-0"/>
        <s v="M2019008555-0"/>
        <s v="M2019005104-0"/>
        <s v="M2019000555-0"/>
        <s v="M2019003024-0"/>
        <s v="M2016009505-1"/>
        <s v="M2019009752-0"/>
        <s v="M2019010926-0"/>
        <s v="M2017006035-0"/>
        <s v="M2020002550-0"/>
        <s v="M2019021665-0"/>
        <s v="SMPLALLSTES-0"/>
        <s v="ESTIMATE023-0"/>
        <s v="M2019014434-0"/>
        <s v="M2019000322-0"/>
        <s v="M2018019127-0"/>
        <s v="M2019010636-0"/>
        <s v="M2019001587-0"/>
        <s v="M2020003843-0"/>
        <s v="M2019019392-0"/>
        <s v="M2019018094-0"/>
        <s v="M2019012767-0"/>
        <s v="M2019015381-0"/>
        <s v="M2019009363-0"/>
        <s v="M2019019482-0"/>
        <s v="M2019016374-0"/>
        <s v="SMPLHOTEL180-0"/>
        <s v="M2019010644-0"/>
        <s v="M2019006250-0"/>
        <s v="M2019016954-0"/>
        <s v="M2019006987-0"/>
        <s v="M2020004596-0"/>
        <s v="M2019015105-0"/>
        <s v="M2020004067-0"/>
        <s v="M2019018136-0"/>
        <s v="M2019009452-0"/>
        <s v="M2020000307-0"/>
        <s v="M2019007749-0"/>
        <s v="M2019010941-0"/>
        <s v="M2019020412-0"/>
        <s v="M2019010549-0"/>
        <s v="M2019019679-0"/>
        <s v="M2016008427-0"/>
        <s v="M2020002019-0"/>
        <s v="M2019020784-0"/>
        <s v="B201404588-0"/>
        <s v="M2017009582-0"/>
        <s v="M2019005447-0"/>
        <s v="M2019020694-0"/>
        <s v="M2019012764-0"/>
        <s v="M2019001619-0"/>
        <s v="M2019012943-0"/>
        <s v="M2017012840-1"/>
        <s v="M2016013627-0"/>
        <s v="M2019016123-0"/>
        <s v="M2019007319-0"/>
        <s v="M2019009846-0"/>
        <s v="M2017014220-0"/>
        <s v="M2019014413-0"/>
        <s v="M2019014792-0"/>
        <s v="M2020004718-0"/>
        <s v="M2017008607-1"/>
        <s v="M2019019335-0"/>
        <s v="M2019004067-0"/>
        <s v="M2019020393-0"/>
        <s v="B200901247-0"/>
        <s v="M2019014992-0"/>
        <s v="M2019007175-0"/>
        <s v="M2020004356-0"/>
        <s v="M2019012189-0"/>
        <s v="M2020001946-0"/>
        <s v="M2020002381-0"/>
        <s v="M2020002469-0"/>
        <s v="M2019016991-0"/>
        <s v="M2019015014-0"/>
        <s v="B199500408-1"/>
        <s v="SMPLNIGHTCLU-0"/>
        <s v="M2017012021-0"/>
        <s v="M2017017130-0"/>
        <s v="M2016014513-0"/>
        <s v="M2017008533-0"/>
        <s v="M2019008165-0"/>
        <s v="M2019019551-0"/>
        <s v="M2020002547-0"/>
        <s v="M2019006147-0"/>
        <s v="M2019021466-0"/>
        <s v="C2020044398-0"/>
        <s v="M2020004613-0"/>
        <s v="M2019015547-0"/>
        <s v="M2019016274-0"/>
        <s v="M2017012657-1"/>
        <s v="M2019006113-0"/>
        <s v="M2019021664-0"/>
        <s v="M2019009083-0"/>
        <s v="M2020000455-0"/>
        <s v="M2019010886-0"/>
        <s v="M2020000473-0"/>
        <s v="M2019016642-0"/>
        <s v="M2019013806-0"/>
        <s v="M2019013835-0"/>
        <s v="M2019013837-0"/>
        <s v="M2019014037-0"/>
        <s v="M2019014069-0"/>
        <s v="M2019014177-0"/>
        <s v="M2019014519-0"/>
        <s v="M2019014547-0"/>
        <s v="M2019014548-0"/>
        <s v="M2019014554-0"/>
        <s v="M2019014826-0"/>
        <s v="M2019014854-0"/>
        <s v="M2019014856-0"/>
        <s v="M2019014948-0"/>
        <s v="M2019014963-0"/>
        <s v="M2019015010-0"/>
        <s v="M2019015089-0"/>
        <s v="M2019015299-0"/>
        <s v="M2019015301-0"/>
        <s v="M2019015472-0"/>
        <s v="M2019015519-0"/>
        <s v="M2019015585-0"/>
        <s v="M2019015613-0"/>
        <s v="M2019015821-0"/>
        <s v="M2019015837-0"/>
        <s v="M2019015841-0"/>
        <s v="M2019015920-0"/>
        <s v="M2019016225-0"/>
        <s v="M2019016238-0"/>
        <s v="M2019016384-0"/>
        <s v="M2019016527-0"/>
        <s v="M2019016664-0"/>
        <s v="M2019016798-0"/>
        <s v="M2019016840-0"/>
        <s v="M2019016910-0"/>
        <s v="M2019016969-0"/>
        <s v="M2019017056-0"/>
        <s v="M2019017167-0"/>
        <s v="M2019017173-0"/>
        <s v="M2019017414-0"/>
        <s v="M2019017801-0"/>
        <s v="M2019017940-0"/>
        <s v="M2019018016-0"/>
        <s v="M2019018070-0"/>
        <s v="M2019018173-0"/>
        <s v="M2019018257-0"/>
        <s v="M2019018439-0"/>
        <s v="M2019018540-0"/>
        <s v="M2019018556-0"/>
        <s v="M2019018664-0"/>
        <s v="M2019018688-0"/>
        <s v="M2019018787-0"/>
        <s v="M2019018855-0"/>
        <s v="M2019018887-0"/>
        <s v="M2019018958-0"/>
        <s v="M2019019118-0"/>
        <s v="M2019019120-0"/>
        <s v="M2019019122-0"/>
        <s v="M2019019278-0"/>
        <s v="M2019019318-0"/>
        <s v="M2019019331-0"/>
        <s v="M2019019582-0"/>
        <s v="M2019019678-0"/>
        <s v="M2019019680-0"/>
        <s v="M2019020241-0"/>
        <s v="M2019020364-0"/>
        <s v="M2019020497-0"/>
        <s v="M2019020565-0"/>
        <s v="M2019020566-0"/>
        <s v="M2019020567-0"/>
        <s v="M2019020568-0"/>
        <s v="M2019020569-0"/>
        <s v="M2019020573-0"/>
        <s v="M2019020574-0"/>
        <s v="M2019020576-0"/>
        <s v="M2019020577-0"/>
        <s v="M2019020721-0"/>
        <s v="M2019020740-0"/>
        <s v="M2019020789-0"/>
        <s v="M2019020805-0"/>
        <s v="M2019020826-0"/>
        <s v="M2019020894-0"/>
        <s v="M2019020984-0"/>
        <s v="M2019021064-0"/>
        <s v="M2019021175-0"/>
        <s v="M2019021396-0"/>
        <s v="M2019021405-0"/>
        <s v="M2019021673-0"/>
        <s v="M2019021678-0"/>
        <s v="M2019021699-0"/>
        <s v="M2020000472-0"/>
        <s v="M2020000509-0"/>
        <s v="M2020000539-0"/>
        <s v="M2020000722-0"/>
        <s v="M2020000871-0"/>
        <s v="C2019156146-0"/>
        <s v="C2019016207-0"/>
        <s v="M2020000940-0"/>
        <s v="M2020001001-0"/>
        <s v="M2020001493-0"/>
        <s v="M2020001720-0"/>
        <s v="C2019159787-0"/>
        <s v="C2019159807-0"/>
        <s v="M2020001810-0"/>
        <s v="M2020001846-0"/>
        <s v="C2019222833-0"/>
        <s v="C2019159826-0"/>
        <s v="C2019115671-0"/>
        <s v="C2019150098-0"/>
        <s v="C2019159819-0"/>
        <s v="M2020001847-0"/>
        <s v="M2020002213-0"/>
        <s v="M2020002246-0"/>
        <s v="M2020002493-0"/>
        <s v="C2019130087-0"/>
        <s v="M2020002611-0"/>
        <s v="M2020002700-0"/>
        <s v="M2020002718-0"/>
        <s v="C2019148456-0"/>
        <s v="C2020027042-0"/>
        <s v="M2020002880-0"/>
        <s v="M2020002881-0"/>
        <s v="C2020018899-0"/>
        <s v="M2020002882-0"/>
        <s v="C2020019319-0"/>
        <s v="M2020002884-0"/>
        <s v="C2019120916-0"/>
        <s v="M2020002886-0"/>
        <s v="M2020002905-0"/>
        <s v="M2020003131-0"/>
        <s v="M2020003220-0"/>
        <s v="M2020003224-0"/>
        <s v="M2020003279-0"/>
        <s v="M2020003350-0"/>
        <s v="M2020003716-0"/>
        <s v="M2020003741-0"/>
        <s v="M2020003757-0"/>
        <s v="M2020004033-0"/>
        <s v="M2020004043-0"/>
        <s v="C2019191626-0"/>
        <s v="M2020004071-0"/>
        <s v="C2019147225-0"/>
        <s v="C2019107960-0"/>
        <s v="N2019087406-0"/>
        <s v="N2019214125-0"/>
        <s v="N2020015632-0"/>
        <s v="SAMPLESFR203-0"/>
        <s v="SMPLFOURPLX-0"/>
        <s v="SMPLHANGER-0"/>
        <s v="SMPLLAUNRY25-0"/>
        <s v="C2019129765-0"/>
        <s v="SMPLMIXUSE12-0"/>
        <s v="C2019159767-0"/>
        <s v="SMPLSCHLSTEM-0"/>
        <m/>
      </sharedItems>
    </cacheField>
    <cacheField name="FOLIO_NUM" numFmtId="0">
      <sharedItems containsString="0" containsBlank="1" containsNumber="1" containsInteger="1" minValue="101020601160" maxValue="3660090030020"/>
    </cacheField>
    <cacheField name="SITE_ADDR" numFmtId="0">
      <sharedItems containsBlank="1"/>
    </cacheField>
    <cacheField name="CONFIDENTIAL_FLAG" numFmtId="0">
      <sharedItems containsBlank="1"/>
    </cacheField>
    <cacheField name="FPAY_NAME" numFmtId="0">
      <sharedItems containsBlank="1"/>
    </cacheField>
    <cacheField name="ASSE_DATE" numFmtId="0">
      <sharedItems containsNonDate="0" containsDate="1" containsString="0" containsBlank="1" minDate="2019-01-02T00:00:00" maxDate="2020-01-01T00:00:00"/>
    </cacheField>
    <cacheField name="FEET_CODE" numFmtId="0">
      <sharedItems containsBlank="1"/>
    </cacheField>
    <cacheField name="STATUS_CODE" numFmtId="0">
      <sharedItems containsBlank="1" count="5">
        <s v="A"/>
        <s v="C"/>
        <s v="B"/>
        <s v="L"/>
        <m/>
      </sharedItems>
    </cacheField>
    <cacheField name="COL_CON" numFmtId="0">
      <sharedItems containsString="0" containsBlank="1" containsNumber="1" minValue="0" maxValue="33367085.120000001"/>
    </cacheField>
    <cacheField name="COL_ADM" numFmtId="0">
      <sharedItems containsString="0" containsBlank="1" containsNumber="1" minValue="0" maxValue="667341.69999999995"/>
    </cacheField>
    <cacheField name="CRED_AMT" numFmtId="0">
      <sharedItems containsString="0" containsBlank="1" containsNumber="1" minValue="0" maxValue="1189721.74"/>
    </cacheField>
    <cacheField name="RIF_SUM" numFmtId="0">
      <sharedItems containsString="0" containsBlank="1" containsNumber="1" minValue="0" maxValue="1874190.73"/>
    </cacheField>
    <cacheField name="DEF_AMT" numFmtId="0">
      <sharedItems containsString="0" containsBlank="1" containsNumber="1" minValue="0" maxValue="25000"/>
    </cacheField>
    <cacheField name="DEF_ADM" numFmtId="0">
      <sharedItems containsString="0" containsBlank="1" containsNumber="1" minValue="0" maxValue="500"/>
    </cacheField>
    <cacheField name="ASSD_CATTHRES_CATC_CODE" numFmtId="0">
      <sharedItems containsBlank="1"/>
    </cacheField>
    <cacheField name="ASSD_BASIS_QTY" numFmtId="0">
      <sharedItems containsString="0" containsBlank="1" containsNumber="1" minValue="-3710784" maxValue="1806570.03"/>
    </cacheField>
    <cacheField name="out_sched" numFmtId="0">
      <sharedItems containsString="0" containsBlank="1" containsNumber="1" minValue="0" maxValue="25103"/>
    </cacheField>
    <cacheField name="in_sched" numFmtId="0">
      <sharedItems containsString="0" containsBlank="1" containsNumber="1" minValue="0" maxValue="23735"/>
    </cacheField>
    <cacheField name="out_calc" numFmtId="0">
      <sharedItems containsString="0" containsBlank="1" containsNumber="1" minValue="-1219169.28" maxValue="1806539"/>
    </cacheField>
    <cacheField name="in_calc" numFmtId="0">
      <sharedItems containsString="0" containsBlank="1" containsNumber="1" minValue="-1152789.44" maxValue="17080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8">
  <r>
    <x v="0"/>
    <x v="0"/>
    <n v="2220320040243"/>
    <s v="11590 NW S RIVER DR"/>
    <s v="N"/>
    <m/>
    <d v="2019-11-13T00:00:00"/>
    <s v="ROAD"/>
    <x v="0"/>
    <n v="272062.39"/>
    <n v="5441.25"/>
    <n v="0"/>
    <m/>
    <n v="0"/>
    <n v="0"/>
    <s v="912-00"/>
    <n v="-3600"/>
    <m/>
    <m/>
    <m/>
    <m/>
  </r>
  <r>
    <x v="0"/>
    <x v="0"/>
    <n v="2220320040243"/>
    <s v="11590 NW S RIVER DR"/>
    <s v="N"/>
    <m/>
    <d v="2019-11-13T00:00:00"/>
    <s v="ROAD"/>
    <x v="0"/>
    <n v="272062.39"/>
    <n v="5441.25"/>
    <n v="0"/>
    <m/>
    <n v="0"/>
    <n v="0"/>
    <s v="853-00"/>
    <n v="6119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51-00"/>
    <n v="-7100"/>
    <m/>
    <m/>
    <m/>
    <m/>
  </r>
  <r>
    <x v="0"/>
    <x v="2"/>
    <n v="2220320040301"/>
    <s v="10310 NW 121 WAY (BLDG #2)"/>
    <m/>
    <s v="130791-DUKE REALTY LP"/>
    <d v="2019-05-29T00:00:00"/>
    <s v="ROAD"/>
    <x v="1"/>
    <n v="1079712.76"/>
    <n v="21594.26"/>
    <n v="0"/>
    <m/>
    <n v="0"/>
    <n v="0"/>
    <s v="150-00"/>
    <n v="221984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40-00"/>
    <n v="-56000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820-00"/>
    <n v="-1392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50-00"/>
    <n v="-239517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50-00"/>
    <n v="501224"/>
    <m/>
    <m/>
    <m/>
    <m/>
  </r>
  <r>
    <x v="0"/>
    <x v="3"/>
    <n v="2220330370030"/>
    <s v="9389 NW 109 ST"/>
    <m/>
    <m/>
    <d v="2019-03-21T00:00:00"/>
    <s v="ROAD"/>
    <x v="0"/>
    <n v="82409.42"/>
    <n v="1648.19"/>
    <n v="0"/>
    <m/>
    <n v="0"/>
    <n v="0"/>
    <s v="150-00"/>
    <n v="16943"/>
    <m/>
    <m/>
    <m/>
    <m/>
  </r>
  <r>
    <x v="0"/>
    <x v="4"/>
    <n v="2230030010520"/>
    <s v="8300 NW 93 ST WEST BLDG"/>
    <m/>
    <s v="126350-ED MEDLEY LLC"/>
    <d v="2019-02-28T00:00:00"/>
    <s v="ROAD"/>
    <x v="1"/>
    <n v="375711.2"/>
    <n v="7514.22"/>
    <n v="0"/>
    <m/>
    <n v="0"/>
    <n v="0"/>
    <s v="150-00"/>
    <n v="84973"/>
    <m/>
    <m/>
    <m/>
    <m/>
  </r>
  <r>
    <x v="0"/>
    <x v="5"/>
    <n v="2230030110020"/>
    <s v="9092 NW S RIVER DR"/>
    <m/>
    <m/>
    <d v="2019-09-05T00:00:00"/>
    <s v="ROAD"/>
    <x v="0"/>
    <n v="6692.71"/>
    <n v="133.86000000000001"/>
    <n v="0"/>
    <m/>
    <n v="0"/>
    <n v="0"/>
    <s v="150-00"/>
    <n v="-499"/>
    <m/>
    <m/>
    <m/>
    <m/>
  </r>
  <r>
    <x v="0"/>
    <x v="5"/>
    <n v="2230030110020"/>
    <s v="9092 NW S RIVER DR"/>
    <m/>
    <m/>
    <d v="2019-09-05T00:00:00"/>
    <s v="ROAD"/>
    <x v="0"/>
    <n v="6692.71"/>
    <n v="133.86000000000001"/>
    <n v="0"/>
    <m/>
    <n v="0"/>
    <n v="0"/>
    <s v="820-00"/>
    <n v="499"/>
    <m/>
    <m/>
    <m/>
    <m/>
  </r>
  <r>
    <x v="0"/>
    <x v="6"/>
    <n v="2230030190020"/>
    <s v="8045 NW 90 ST"/>
    <m/>
    <s v="125623-SUNSHINE MARINE TA MACIAS"/>
    <d v="2019-01-24T00:00:00"/>
    <s v="ROAD"/>
    <x v="1"/>
    <n v="4596.49"/>
    <n v="91.93"/>
    <n v="0"/>
    <m/>
    <n v="0"/>
    <n v="0"/>
    <s v="150-00"/>
    <n v="1009"/>
    <m/>
    <m/>
    <m/>
    <m/>
  </r>
  <r>
    <x v="0"/>
    <x v="7"/>
    <n v="2230030010520"/>
    <s v="8200 NW 93 ST EAST BLDG"/>
    <m/>
    <s v="126349-ED MEDLEY LLC"/>
    <d v="2019-02-28T00:00:00"/>
    <s v="ROAD"/>
    <x v="1"/>
    <n v="375711.2"/>
    <n v="7514.22"/>
    <n v="0"/>
    <m/>
    <n v="0"/>
    <n v="0"/>
    <s v="150-00"/>
    <n v="84973"/>
    <m/>
    <m/>
    <m/>
    <m/>
  </r>
  <r>
    <x v="0"/>
    <x v="7"/>
    <n v="2230030010520"/>
    <s v="8200 NW 93 ST EAST BLDG"/>
    <m/>
    <s v="126349-ED MEDLEY LLC"/>
    <d v="2019-02-28T00:00:00"/>
    <s v="ROAD"/>
    <x v="1"/>
    <n v="375711.2"/>
    <n v="7514.22"/>
    <n v="0"/>
    <m/>
    <n v="0"/>
    <n v="0"/>
    <s v="150-00"/>
    <n v="-7728.5"/>
    <m/>
    <m/>
    <m/>
    <m/>
  </r>
  <r>
    <x v="0"/>
    <x v="4"/>
    <n v="2230030010520"/>
    <s v="8300 NW 93 ST WEST BLDG"/>
    <m/>
    <s v="126350-ED MEDLEY LLC"/>
    <d v="2019-02-28T00:00:00"/>
    <s v="ROAD"/>
    <x v="1"/>
    <n v="375711.2"/>
    <n v="7514.22"/>
    <n v="0"/>
    <m/>
    <n v="0"/>
    <n v="0"/>
    <s v="150-00"/>
    <n v="-7728.5"/>
    <m/>
    <m/>
    <m/>
    <m/>
  </r>
  <r>
    <x v="0"/>
    <x v="8"/>
    <n v="2230030330053"/>
    <s v="9051 NW 84 AVE"/>
    <m/>
    <s v="128691-AEROTHRUST HOLDINGS LEASING"/>
    <d v="2019-06-13T00:00:00"/>
    <s v="ROAD"/>
    <x v="1"/>
    <n v="137293.91"/>
    <n v="2745.88"/>
    <n v="0"/>
    <m/>
    <n v="0"/>
    <n v="0"/>
    <s v="150-00"/>
    <n v="28227"/>
    <m/>
    <m/>
    <m/>
    <m/>
  </r>
  <r>
    <x v="0"/>
    <x v="9"/>
    <n v="2230040030010"/>
    <s v="8701 NW 93 ST"/>
    <m/>
    <s v="125816-BUTTERS CONSTRUCTION &amp; DEVELOPMENT INC"/>
    <d v="2019-01-31T00:00:00"/>
    <s v="ROAD"/>
    <x v="1"/>
    <n v="753907.84"/>
    <n v="15078.16"/>
    <n v="0"/>
    <m/>
    <n v="0"/>
    <n v="0"/>
    <s v="150-00"/>
    <n v="155000"/>
    <m/>
    <m/>
    <m/>
    <m/>
  </r>
  <r>
    <x v="0"/>
    <x v="10"/>
    <n v="2230040010042"/>
    <s v="9599 NW 87 AVE"/>
    <m/>
    <s v="126164-VASS ENTERPRISES INC. "/>
    <d v="2019-03-01T00:00:00"/>
    <s v="ROAD"/>
    <x v="1"/>
    <n v="1799.17"/>
    <n v="35.979999999999997"/>
    <n v="0"/>
    <m/>
    <n v="0"/>
    <n v="0"/>
    <s v="140-00"/>
    <n v="496"/>
    <m/>
    <m/>
    <m/>
    <m/>
  </r>
  <r>
    <x v="0"/>
    <x v="11"/>
    <n v="2230100080040"/>
    <s v="8225 NW 80 ST"/>
    <m/>
    <m/>
    <d v="2019-01-14T00:00:00"/>
    <s v="ROAD"/>
    <x v="0"/>
    <n v="74218.58"/>
    <n v="1484.37"/>
    <n v="0"/>
    <m/>
    <n v="0"/>
    <n v="0"/>
    <s v="150-00"/>
    <n v="15259"/>
    <m/>
    <m/>
    <m/>
    <m/>
  </r>
  <r>
    <x v="0"/>
    <x v="12"/>
    <n v="2230150010188"/>
    <s v="8200 NW 74 ST"/>
    <s v="N"/>
    <m/>
    <d v="2019-11-21T00:00:00"/>
    <s v="ROAD"/>
    <x v="0"/>
    <n v="7202.49"/>
    <n v="144.04"/>
    <n v="0"/>
    <m/>
    <n v="0"/>
    <n v="0"/>
    <s v="710-00"/>
    <n v="237"/>
    <m/>
    <m/>
    <m/>
    <m/>
  </r>
  <r>
    <x v="0"/>
    <x v="13"/>
    <n v="2230150010189"/>
    <s v="8240 NW 74 ST"/>
    <s v="N"/>
    <m/>
    <d v="2019-11-22T00:00:00"/>
    <s v="ROAD"/>
    <x v="0"/>
    <n v="20452.919999999998"/>
    <n v="409.06"/>
    <n v="0"/>
    <m/>
    <n v="0"/>
    <n v="0"/>
    <s v="710-00"/>
    <n v="1133"/>
    <m/>
    <m/>
    <m/>
    <m/>
  </r>
  <r>
    <x v="0"/>
    <x v="13"/>
    <n v="2230150010189"/>
    <s v="8240 NW 74 ST"/>
    <s v="N"/>
    <m/>
    <d v="2019-11-22T00:00:00"/>
    <s v="ROAD"/>
    <x v="0"/>
    <n v="20452.919999999998"/>
    <n v="409.06"/>
    <n v="0"/>
    <m/>
    <n v="0"/>
    <n v="0"/>
    <s v="820-00"/>
    <n v="611"/>
    <m/>
    <m/>
    <m/>
    <m/>
  </r>
  <r>
    <x v="0"/>
    <x v="12"/>
    <n v="2230150010188"/>
    <s v="8200 NW 74 ST"/>
    <s v="N"/>
    <m/>
    <d v="2019-11-21T00:00:00"/>
    <s v="ROAD"/>
    <x v="0"/>
    <n v="7202.49"/>
    <n v="144.04"/>
    <n v="0"/>
    <m/>
    <n v="0"/>
    <n v="0"/>
    <s v="820-00"/>
    <n v="339"/>
    <m/>
    <m/>
    <m/>
    <m/>
  </r>
  <r>
    <x v="0"/>
    <x v="13"/>
    <n v="2230150010189"/>
    <s v="8240 NW 74 ST"/>
    <s v="N"/>
    <m/>
    <d v="2019-11-22T00:00:00"/>
    <s v="ROAD"/>
    <x v="0"/>
    <n v="20452.919999999998"/>
    <n v="409.06"/>
    <n v="0"/>
    <m/>
    <n v="0"/>
    <n v="0"/>
    <s v="150-00"/>
    <n v="-1744"/>
    <m/>
    <m/>
    <m/>
    <m/>
  </r>
  <r>
    <x v="0"/>
    <x v="12"/>
    <n v="2230150010188"/>
    <s v="8200 NW 74 ST"/>
    <s v="N"/>
    <m/>
    <d v="2019-11-21T00:00:00"/>
    <s v="ROAD"/>
    <x v="0"/>
    <n v="7202.49"/>
    <n v="144.04"/>
    <n v="0"/>
    <m/>
    <n v="0"/>
    <n v="0"/>
    <s v="150-00"/>
    <n v="-576"/>
    <m/>
    <m/>
    <m/>
    <m/>
  </r>
  <r>
    <x v="0"/>
    <x v="14"/>
    <n v="2530310000100"/>
    <s v="1900 NW 107 AVE"/>
    <m/>
    <m/>
    <d v="2019-05-07T00:00:00"/>
    <s v="ROAD"/>
    <x v="0"/>
    <n v="1028387.98"/>
    <n v="20567.759999999998"/>
    <n v="0"/>
    <m/>
    <n v="0"/>
    <n v="0"/>
    <s v="210-00"/>
    <n v="-1"/>
    <m/>
    <m/>
    <m/>
    <m/>
  </r>
  <r>
    <x v="0"/>
    <x v="14"/>
    <n v="2530310000100"/>
    <s v="1900 NW 107 AVE"/>
    <m/>
    <m/>
    <d v="2019-05-07T00:00:00"/>
    <s v="ROAD"/>
    <x v="0"/>
    <n v="1028387.98"/>
    <n v="20567.759999999998"/>
    <n v="0"/>
    <m/>
    <n v="0"/>
    <n v="0"/>
    <s v="310-00"/>
    <n v="120"/>
    <m/>
    <m/>
    <m/>
    <m/>
  </r>
  <r>
    <x v="0"/>
    <x v="15"/>
    <n v="2530310160010"/>
    <s v="1695 NW 110 AVE"/>
    <m/>
    <s v="125500-DAVID MARTINEZ"/>
    <d v="2019-01-09T00:00:00"/>
    <s v="ROAD"/>
    <x v="1"/>
    <n v="13520.82"/>
    <n v="270.42"/>
    <n v="0"/>
    <m/>
    <n v="0"/>
    <n v="0"/>
    <s v="720-00"/>
    <n v="614"/>
    <m/>
    <m/>
    <m/>
    <m/>
  </r>
  <r>
    <x v="0"/>
    <x v="15"/>
    <n v="2530310160010"/>
    <s v="1695 NW 110 AVE"/>
    <m/>
    <s v="125500-DAVID MARTINEZ"/>
    <d v="2019-01-09T00:00:00"/>
    <s v="ROAD"/>
    <x v="1"/>
    <n v="13520.82"/>
    <n v="270.42"/>
    <n v="0"/>
    <m/>
    <n v="0"/>
    <n v="0"/>
    <s v="710-01"/>
    <n v="-614"/>
    <m/>
    <m/>
    <m/>
    <m/>
  </r>
  <r>
    <x v="0"/>
    <x v="16"/>
    <n v="2530310130010"/>
    <s v="1500 NW 107 AVE"/>
    <m/>
    <s v="126382-DADE COUNTY FEDERAL CREDIT UNION"/>
    <d v="2019-03-05T00:00:00"/>
    <s v="ROAD"/>
    <x v="1"/>
    <n v="577339.19999999995"/>
    <n v="11546.78"/>
    <n v="0"/>
    <m/>
    <n v="0"/>
    <n v="0"/>
    <s v="710-00"/>
    <n v="38190"/>
    <m/>
    <m/>
    <m/>
    <m/>
  </r>
  <r>
    <x v="0"/>
    <x v="17"/>
    <n v="2530310520220"/>
    <s v="10887 NW 17 ST (#210)"/>
    <m/>
    <s v="128436-CARLOS D RODRIGUEZ RODRIGUEZ"/>
    <d v="2019-10-23T00:00:00"/>
    <s v="ROAD"/>
    <x v="1"/>
    <n v="962.41"/>
    <n v="19.25"/>
    <n v="0"/>
    <m/>
    <n v="0"/>
    <n v="0"/>
    <s v="710-01"/>
    <n v="-1255"/>
    <m/>
    <m/>
    <m/>
    <m/>
  </r>
  <r>
    <x v="0"/>
    <x v="17"/>
    <n v="2530310520220"/>
    <s v="10887 NW 17 ST (#210)"/>
    <m/>
    <s v="128436-CARLOS D RODRIGUEZ RODRIGUEZ"/>
    <d v="2019-10-23T00:00:00"/>
    <s v="ROAD"/>
    <x v="1"/>
    <n v="962.41"/>
    <n v="19.25"/>
    <n v="0"/>
    <m/>
    <n v="0"/>
    <n v="0"/>
    <s v="820-01"/>
    <n v="1255"/>
    <m/>
    <m/>
    <m/>
    <m/>
  </r>
  <r>
    <x v="0"/>
    <x v="18"/>
    <n v="2530310450040"/>
    <s v="1701 NW 112 AVE (#4)"/>
    <m/>
    <s v="127899-TIBUS CAKE INC"/>
    <d v="2019-06-12T00:00:00"/>
    <s v="ROAD"/>
    <x v="1"/>
    <n v="4737.9399999999996"/>
    <n v="94.76"/>
    <n v="0"/>
    <m/>
    <n v="0"/>
    <n v="0"/>
    <s v="820-00"/>
    <n v="1500"/>
    <m/>
    <m/>
    <m/>
    <m/>
  </r>
  <r>
    <x v="0"/>
    <x v="18"/>
    <n v="2530310450040"/>
    <s v="1701 NW 112 AVE (#4)"/>
    <m/>
    <s v="127899-TIBUS CAKE INC"/>
    <d v="2019-06-12T00:00:00"/>
    <s v="ROAD"/>
    <x v="1"/>
    <n v="4737.9399999999996"/>
    <n v="94.76"/>
    <n v="0"/>
    <m/>
    <n v="0"/>
    <n v="0"/>
    <s v="710-00"/>
    <n v="-1500"/>
    <m/>
    <m/>
    <m/>
    <m/>
  </r>
  <r>
    <x v="0"/>
    <x v="19"/>
    <n v="2530310000480"/>
    <s v="10890 NW 17 ST"/>
    <s v="N"/>
    <s v="129616-DOLPHIN CITICENTER LLC"/>
    <d v="2019-12-27T00:00:00"/>
    <s v="ROAD"/>
    <x v="1"/>
    <n v="549791.57999999996"/>
    <n v="10995.83"/>
    <n v="0"/>
    <m/>
    <n v="0"/>
    <n v="0"/>
    <s v="820-01"/>
    <n v="22736"/>
    <m/>
    <m/>
    <m/>
    <m/>
  </r>
  <r>
    <x v="0"/>
    <x v="20"/>
    <n v="2530310011200"/>
    <s v="2120 NW 108 AVE"/>
    <s v="N"/>
    <s v="129153-THOMAS WENSJOE"/>
    <d v="2019-10-31T00:00:00"/>
    <s v="ROAD"/>
    <x v="1"/>
    <n v="42634.63"/>
    <n v="852.69"/>
    <n v="0"/>
    <m/>
    <n v="0"/>
    <n v="0"/>
    <s v="150-00"/>
    <n v="7375"/>
    <m/>
    <m/>
    <m/>
    <m/>
  </r>
  <r>
    <x v="0"/>
    <x v="19"/>
    <n v="2530310000480"/>
    <s v="10890 NW 17 ST"/>
    <s v="N"/>
    <s v="129616-DOLPHIN CITICENTER LLC"/>
    <d v="2019-12-27T00:00:00"/>
    <s v="ROAD"/>
    <x v="1"/>
    <n v="549791.57999999996"/>
    <n v="10995.83"/>
    <n v="0"/>
    <m/>
    <n v="0"/>
    <n v="0"/>
    <s v="150-00"/>
    <n v="45657"/>
    <m/>
    <m/>
    <m/>
    <m/>
  </r>
  <r>
    <x v="0"/>
    <x v="20"/>
    <n v="2530310011200"/>
    <s v="2120 NW 108 AVE"/>
    <s v="N"/>
    <s v="129153-THOMAS WENSJOE"/>
    <d v="2019-10-31T00:00:00"/>
    <s v="ROAD"/>
    <x v="1"/>
    <n v="42634.63"/>
    <n v="852.69"/>
    <n v="0"/>
    <m/>
    <n v="0"/>
    <n v="0"/>
    <s v="710-00"/>
    <n v="359"/>
    <m/>
    <m/>
    <m/>
    <m/>
  </r>
  <r>
    <x v="0"/>
    <x v="21"/>
    <n v="2530310410010"/>
    <s v="2071 NW 112 AVE"/>
    <m/>
    <m/>
    <d v="2019-04-15T00:00:00"/>
    <s v="ROAD"/>
    <x v="0"/>
    <n v="1134.31"/>
    <n v="22.69"/>
    <n v="0"/>
    <m/>
    <n v="0"/>
    <n v="0"/>
    <s v="150-00"/>
    <n v="249"/>
    <m/>
    <m/>
    <m/>
    <m/>
  </r>
  <r>
    <x v="0"/>
    <x v="22"/>
    <n v="2530310200040"/>
    <s v="2201 NW 110 AVE"/>
    <m/>
    <s v="**FOR RECORD ONLY**"/>
    <d v="2019-10-07T00:00:00"/>
    <s v="ROAD"/>
    <x v="0"/>
    <n v="0"/>
    <n v="0"/>
    <n v="0"/>
    <m/>
    <n v="0"/>
    <n v="0"/>
    <s v="490-00"/>
    <n v="2"/>
    <m/>
    <m/>
    <m/>
    <m/>
  </r>
  <r>
    <x v="0"/>
    <x v="22"/>
    <n v="2530310200040"/>
    <s v="2201 NW 110 AVE"/>
    <m/>
    <s v="**FOR RECORD ONLY**"/>
    <d v="2019-10-07T00:00:00"/>
    <s v="ROAD"/>
    <x v="0"/>
    <n v="0"/>
    <n v="0"/>
    <n v="0"/>
    <m/>
    <n v="0"/>
    <n v="0"/>
    <s v="9999-00"/>
    <n v="-0.04"/>
    <m/>
    <m/>
    <m/>
    <m/>
  </r>
  <r>
    <x v="0"/>
    <x v="22"/>
    <n v="2530310200040"/>
    <s v="2201 NW 110 AVE"/>
    <m/>
    <s v="**FOR RECORD ONLY**"/>
    <d v="2019-10-07T00:00:00"/>
    <s v="ROAD"/>
    <x v="0"/>
    <n v="0"/>
    <n v="0"/>
    <n v="0"/>
    <m/>
    <n v="0"/>
    <n v="0"/>
    <s v="150-00"/>
    <n v="-12799.68"/>
    <m/>
    <m/>
    <m/>
    <m/>
  </r>
  <r>
    <x v="0"/>
    <x v="23"/>
    <n v="2540050490001"/>
    <s v="113 SW 107 AVE"/>
    <m/>
    <s v="128034-JORGE GONZALEZ"/>
    <d v="2019-08-26T00:00:00"/>
    <s v="ROAD"/>
    <x v="1"/>
    <n v="0"/>
    <n v="0"/>
    <n v="0"/>
    <m/>
    <n v="0"/>
    <n v="0"/>
    <s v="820-00"/>
    <n v="0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932-00"/>
    <n v="3159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220-00"/>
    <n v="-16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820-00"/>
    <n v="2703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231-00"/>
    <n v="-6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222-00"/>
    <n v="293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820-00"/>
    <n v="2703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932-00"/>
    <n v="3159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220-00"/>
    <n v="-16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231-00"/>
    <n v="-6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222-00"/>
    <n v="1079"/>
    <m/>
    <m/>
    <m/>
    <m/>
  </r>
  <r>
    <x v="0"/>
    <x v="26"/>
    <n v="2540060010157"/>
    <s v="10899 SW 7 ST"/>
    <m/>
    <m/>
    <d v="2019-01-25T00:00:00"/>
    <s v="ROAD"/>
    <x v="0"/>
    <n v="1297659.47"/>
    <n v="25953.19"/>
    <n v="0"/>
    <m/>
    <n v="0"/>
    <n v="0"/>
    <s v="222-00"/>
    <n v="297"/>
    <m/>
    <m/>
    <m/>
    <m/>
  </r>
  <r>
    <x v="0"/>
    <x v="27"/>
    <n v="2540060010943"/>
    <s v="135 SW 114 AVE"/>
    <m/>
    <m/>
    <d v="2019-05-13T00:00:00"/>
    <s v="ROAD"/>
    <x v="0"/>
    <n v="29813.03"/>
    <n v="596.26"/>
    <n v="0"/>
    <m/>
    <n v="0"/>
    <n v="0"/>
    <s v="210-00"/>
    <n v="-1"/>
    <m/>
    <m/>
    <m/>
    <m/>
  </r>
  <r>
    <x v="0"/>
    <x v="26"/>
    <n v="2540060010157"/>
    <s v="10899 SW 7 ST"/>
    <m/>
    <m/>
    <d v="2019-01-25T00:00:00"/>
    <s v="ROAD"/>
    <x v="0"/>
    <n v="1297659.47"/>
    <n v="25953.19"/>
    <n v="0"/>
    <m/>
    <n v="0"/>
    <n v="0"/>
    <s v="220-00"/>
    <n v="-4"/>
    <m/>
    <m/>
    <m/>
    <m/>
  </r>
  <r>
    <x v="0"/>
    <x v="28"/>
    <n v="2540060010015"/>
    <s v="10752 SW 5 ST"/>
    <m/>
    <s v="**SAMPLE ASSESSMENT**"/>
    <d v="2019-03-28T00:00:00"/>
    <s v="ROAD"/>
    <x v="0"/>
    <n v="3281542.19"/>
    <n v="65630.84"/>
    <n v="0"/>
    <m/>
    <n v="0"/>
    <n v="0"/>
    <s v="222-00"/>
    <n v="873"/>
    <m/>
    <m/>
    <m/>
    <m/>
  </r>
  <r>
    <x v="0"/>
    <x v="27"/>
    <n v="2540060010943"/>
    <s v="135 SW 114 AVE"/>
    <m/>
    <m/>
    <d v="2019-05-13T00:00:00"/>
    <s v="ROAD"/>
    <x v="0"/>
    <n v="29813.03"/>
    <n v="596.26"/>
    <n v="0"/>
    <m/>
    <n v="0"/>
    <n v="0"/>
    <s v="220-00"/>
    <n v="6"/>
    <m/>
    <m/>
    <m/>
    <m/>
  </r>
  <r>
    <x v="0"/>
    <x v="26"/>
    <n v="2540060010157"/>
    <s v="10899 SW 7 ST"/>
    <m/>
    <m/>
    <d v="2019-01-25T00:00:00"/>
    <s v="ROAD"/>
    <x v="0"/>
    <n v="1297659.47"/>
    <n v="25953.19"/>
    <n v="0"/>
    <m/>
    <n v="0"/>
    <n v="0"/>
    <s v="820-00"/>
    <n v="6250"/>
    <m/>
    <m/>
    <m/>
    <m/>
  </r>
  <r>
    <x v="0"/>
    <x v="28"/>
    <n v="2540060010015"/>
    <s v="10752 SW 5 ST"/>
    <m/>
    <s v="**SAMPLE ASSESSMENT**"/>
    <d v="2019-03-28T00:00:00"/>
    <s v="ROAD"/>
    <x v="0"/>
    <n v="3281542.19"/>
    <n v="65630.84"/>
    <n v="0"/>
    <m/>
    <n v="0"/>
    <n v="0"/>
    <s v="220-00"/>
    <n v="-42"/>
    <m/>
    <m/>
    <m/>
    <m/>
  </r>
  <r>
    <x v="1"/>
    <x v="29"/>
    <n v="3059260000060"/>
    <s v="15201 SW 127 AVE"/>
    <m/>
    <s v="125941-KERRYANN M WILSON"/>
    <d v="2019-02-25T00:00:00"/>
    <s v="ROAD"/>
    <x v="1"/>
    <n v="0"/>
    <n v="0"/>
    <n v="0"/>
    <n v="0"/>
    <n v="0"/>
    <n v="0"/>
    <s v="820-01"/>
    <n v="0"/>
    <n v="8.8330000000000002"/>
    <n v="8.3520000000000003"/>
    <n v="0"/>
    <n v="0"/>
  </r>
  <r>
    <x v="0"/>
    <x v="30"/>
    <n v="3040150050750"/>
    <s v="8040 SW 24 ST"/>
    <m/>
    <m/>
    <d v="2019-09-25T00:00:00"/>
    <s v="ROAD"/>
    <x v="0"/>
    <n v="120356.45"/>
    <n v="2407.13"/>
    <n v="0"/>
    <n v="122763.58"/>
    <n v="0"/>
    <n v="0"/>
    <s v="710-00"/>
    <n v="-979"/>
    <n v="9.7780000000000005"/>
    <n v="9.2460000000000004"/>
    <n v="-9572.6620000000003"/>
    <n v="-9051.8340000000007"/>
  </r>
  <r>
    <x v="0"/>
    <x v="30"/>
    <n v="3040150050750"/>
    <s v="8040 SW 24 ST"/>
    <m/>
    <m/>
    <d v="2019-09-25T00:00:00"/>
    <s v="ROAD"/>
    <x v="0"/>
    <n v="120356.45"/>
    <n v="2407.13"/>
    <n v="0"/>
    <n v="122763.58"/>
    <n v="0"/>
    <n v="0"/>
    <s v="630-00"/>
    <n v="4753"/>
    <n v="20.076000000000001"/>
    <n v="18.981999999999999"/>
    <n v="95421.228000000003"/>
    <n v="90221.445999999996"/>
  </r>
  <r>
    <x v="1"/>
    <x v="31"/>
    <n v="3049340210060"/>
    <s v="14085 SW 88 ST, #104"/>
    <m/>
    <m/>
    <d v="2019-04-08T00:00:00"/>
    <s v="ROAD"/>
    <x v="0"/>
    <n v="5471.79"/>
    <n v="109.44"/>
    <n v="0"/>
    <n v="5581.23"/>
    <n v="0"/>
    <n v="0"/>
    <s v="630-00"/>
    <n v="379"/>
    <n v="20.076000000000001"/>
    <n v="18.981999999999999"/>
    <n v="7608.8040000000001"/>
    <n v="7194.1779999999999"/>
  </r>
  <r>
    <x v="1"/>
    <x v="31"/>
    <n v="3049340210060"/>
    <s v="14085 SW 88 ST, #104"/>
    <m/>
    <m/>
    <d v="2019-04-08T00:00:00"/>
    <s v="ROAD"/>
    <x v="0"/>
    <n v="5471.79"/>
    <n v="109.44"/>
    <n v="0"/>
    <n v="5581.23"/>
    <n v="0"/>
    <n v="0"/>
    <s v="710-00"/>
    <n v="-379"/>
    <n v="9.7780000000000005"/>
    <n v="9.2460000000000004"/>
    <n v="-3705.8620000000001"/>
    <n v="-3504.2340000000004"/>
  </r>
  <r>
    <x v="2"/>
    <x v="32"/>
    <n v="3022030030020"/>
    <s v="19295 W DIXIE HWY"/>
    <m/>
    <m/>
    <d v="2019-01-02T00:00:00"/>
    <s v="ROAD"/>
    <x v="0"/>
    <n v="344433.71"/>
    <n v="6888.67"/>
    <n v="0"/>
    <n v="351322.38"/>
    <n v="0"/>
    <n v="0"/>
    <s v="311-00"/>
    <n v="36"/>
    <n v="3913"/>
    <n v="3699"/>
    <n v="140868"/>
    <n v="133164"/>
  </r>
  <r>
    <x v="2"/>
    <x v="32"/>
    <n v="3022030030020"/>
    <s v="19295 W DIXIE HWY"/>
    <m/>
    <m/>
    <d v="2019-01-02T00:00:00"/>
    <s v="ROAD"/>
    <x v="0"/>
    <n v="344433.71"/>
    <n v="6888.67"/>
    <n v="0"/>
    <n v="351322.38"/>
    <n v="0"/>
    <n v="0"/>
    <s v="140-00"/>
    <n v="-4580"/>
    <n v="2.423"/>
    <n v="2.2909999999999999"/>
    <n v="-11097.34"/>
    <n v="-10492.779999999999"/>
  </r>
  <r>
    <x v="2"/>
    <x v="32"/>
    <n v="3022030030020"/>
    <s v="19295 W DIXIE HWY"/>
    <m/>
    <m/>
    <d v="2019-01-02T00:00:00"/>
    <s v="ROAD"/>
    <x v="0"/>
    <n v="344433.71"/>
    <n v="6888.67"/>
    <n v="0"/>
    <n v="351322.38"/>
    <n v="0"/>
    <n v="0"/>
    <s v="820-01"/>
    <n v="14728"/>
    <n v="8.8330000000000002"/>
    <n v="8.3520000000000003"/>
    <n v="130092.424"/>
    <n v="123008.25600000001"/>
  </r>
  <r>
    <x v="3"/>
    <x v="33"/>
    <n v="3039520000063"/>
    <s v="807 NW 137 AVE"/>
    <m/>
    <s v="**FOR REFUND REFERENCE ONLY**"/>
    <d v="2019-06-05T00:00:00"/>
    <s v="ROAD"/>
    <x v="0"/>
    <n v="0"/>
    <n v="0"/>
    <n v="0"/>
    <n v="0"/>
    <n v="0"/>
    <n v="0"/>
    <s v="710-00"/>
    <n v="6058"/>
    <n v="9.7780000000000005"/>
    <n v="9.2460000000000004"/>
    <n v="59235.124000000003"/>
    <n v="56012.268000000004"/>
  </r>
  <r>
    <x v="3"/>
    <x v="33"/>
    <n v="3039520000063"/>
    <s v="807 NW 137 AVE"/>
    <m/>
    <s v="**FOR REFUND REFERENCE ONLY**"/>
    <d v="2019-06-05T00:00:00"/>
    <s v="ROAD"/>
    <x v="0"/>
    <n v="0"/>
    <n v="0"/>
    <n v="0"/>
    <n v="0"/>
    <n v="0"/>
    <n v="0"/>
    <s v="9999-00"/>
    <n v="-84705.98"/>
    <n v="0"/>
    <n v="0"/>
    <n v="0"/>
    <n v="0"/>
  </r>
  <r>
    <x v="4"/>
    <x v="34"/>
    <n v="3030140290010"/>
    <s v="7181 NW 77 AVE"/>
    <m/>
    <s v="126196-POWERTRAC MACHINERY"/>
    <d v="2019-03-12T00:00:00"/>
    <s v="ROAD"/>
    <x v="1"/>
    <n v="7684.39"/>
    <n v="153.69"/>
    <n v="0"/>
    <n v="7838.08"/>
    <n v="0"/>
    <n v="0"/>
    <s v="150-00"/>
    <n v="3310"/>
    <n v="3.1459999999999999"/>
    <n v="2.9740000000000002"/>
    <n v="10413.26"/>
    <n v="9843.94"/>
  </r>
  <r>
    <x v="5"/>
    <x v="35"/>
    <n v="3069130030540"/>
    <s v="11780 SW 226 ST"/>
    <m/>
    <s v="126588-SUNSET INVESTMENTS"/>
    <d v="2019-04-10T00:00:00"/>
    <s v="ROAD"/>
    <x v="1"/>
    <n v="8689.69"/>
    <n v="173.79"/>
    <n v="0"/>
    <n v="8863.4800000000014"/>
    <n v="0"/>
    <n v="0"/>
    <s v="210-00"/>
    <n v="1"/>
    <n v="6001"/>
    <n v="5674"/>
    <n v="6001"/>
    <n v="5674"/>
  </r>
  <r>
    <x v="1"/>
    <x v="36"/>
    <n v="3059100470010"/>
    <s v="11715 SW 147 AVE (BLDG #4)"/>
    <m/>
    <m/>
    <d v="2019-03-25T00:00:00"/>
    <s v="ROAD"/>
    <x v="0"/>
    <n v="0"/>
    <n v="0"/>
    <n v="0"/>
    <n v="0"/>
    <n v="0"/>
    <n v="0"/>
    <s v="820-00"/>
    <n v="4232"/>
    <n v="11.821"/>
    <n v="11.177"/>
    <n v="50026.472000000002"/>
    <n v="47301.063999999998"/>
  </r>
  <r>
    <x v="1"/>
    <x v="36"/>
    <n v="3059100470010"/>
    <s v="11715 SW 147 AVE (BLDG #4)"/>
    <m/>
    <m/>
    <d v="2019-03-25T00:00:00"/>
    <s v="ROAD"/>
    <x v="0"/>
    <n v="0"/>
    <n v="0"/>
    <n v="0"/>
    <n v="0"/>
    <n v="0"/>
    <n v="0"/>
    <s v="820-00"/>
    <n v="-4232"/>
    <n v="11.821"/>
    <n v="11.177"/>
    <n v="-50026.472000000002"/>
    <n v="-47301.063999999998"/>
  </r>
  <r>
    <x v="6"/>
    <x v="37"/>
    <n v="3031280113150"/>
    <s v="3146 NW 32 ST"/>
    <m/>
    <s v="126994-RICE INVESTMENT INC"/>
    <d v="2019-05-23T00:00:00"/>
    <s v="ROAD"/>
    <x v="1"/>
    <n v="10060.98"/>
    <n v="201.22"/>
    <n v="0"/>
    <n v="10262.199999999999"/>
    <n v="0"/>
    <n v="0"/>
    <s v="231-00"/>
    <n v="2"/>
    <n v="2634"/>
    <n v="2490"/>
    <n v="5268"/>
    <n v="4980"/>
  </r>
  <r>
    <x v="0"/>
    <x v="38"/>
    <n v="3040040710010"/>
    <s v="8700 W FLAGLER ST # 105"/>
    <m/>
    <m/>
    <d v="2019-05-03T00:00:00"/>
    <s v="ROAD"/>
    <x v="0"/>
    <n v="31295.040000000001"/>
    <n v="625.9"/>
    <n v="0"/>
    <m/>
    <n v="0"/>
    <n v="0"/>
    <s v="540-00"/>
    <n v="40"/>
    <m/>
    <m/>
    <m/>
    <m/>
  </r>
  <r>
    <x v="0"/>
    <x v="39"/>
    <n v="3040270080120"/>
    <s v="8601 SUNSET DR"/>
    <m/>
    <s v="129155-MIAMI VETERINARY SPECIALISTS, P.A."/>
    <d v="2019-12-05T00:00:00"/>
    <s v="ROAD"/>
    <x v="1"/>
    <n v="77431.17"/>
    <n v="1548.62"/>
    <n v="0"/>
    <n v="78979.789999999994"/>
    <n v="25000"/>
    <n v="500"/>
    <s v="710-00"/>
    <n v="4060"/>
    <n v="9.7780000000000005"/>
    <n v="9.2460000000000004"/>
    <n v="39698.68"/>
    <n v="37538.76"/>
  </r>
  <r>
    <x v="1"/>
    <x v="40"/>
    <n v="3050040000050"/>
    <s v="9100 SW 87 AVE"/>
    <m/>
    <s v="**FOR RECORD ONLY**"/>
    <d v="2019-10-16T00:00:00"/>
    <s v="ROAD"/>
    <x v="0"/>
    <n v="0"/>
    <n v="0"/>
    <n v="0"/>
    <n v="0"/>
    <n v="0"/>
    <n v="0"/>
    <s v="630-00"/>
    <n v="-9240"/>
    <n v="20.076000000000001"/>
    <n v="18.981999999999999"/>
    <n v="-185502.24"/>
    <n v="-175393.68"/>
  </r>
  <r>
    <x v="1"/>
    <x v="40"/>
    <n v="3050040000050"/>
    <s v="9100 SW 87 AVE"/>
    <m/>
    <s v="**FOR RECORD ONLY**"/>
    <d v="2019-10-16T00:00:00"/>
    <s v="ROAD"/>
    <x v="0"/>
    <n v="0"/>
    <n v="0"/>
    <n v="0"/>
    <n v="0"/>
    <n v="0"/>
    <n v="0"/>
    <s v="630-00"/>
    <n v="9240"/>
    <n v="20.076000000000001"/>
    <n v="18.981999999999999"/>
    <n v="185502.24"/>
    <n v="175393.68"/>
  </r>
  <r>
    <x v="5"/>
    <x v="41"/>
    <n v="3069130001331"/>
    <s v="22905 SW 122 AVE"/>
    <m/>
    <s v="126136-MOUNTAIN COVE CONSTRUCTION LLC"/>
    <d v="2019-03-06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0"/>
    <x v="42"/>
    <n v="3040300650030"/>
    <s v="10855 SW 72 ST- BLDG 60"/>
    <m/>
    <s v="126827-CHA ASSOCIATES LLC"/>
    <d v="2019-04-24T00:00:00"/>
    <s v="ROAD"/>
    <x v="1"/>
    <n v="32014.61"/>
    <n v="640.29"/>
    <n v="0"/>
    <n v="32654.9"/>
    <n v="0"/>
    <n v="0"/>
    <s v="820-02"/>
    <n v="2541"/>
    <n v="8.4160000000000004"/>
    <n v="7.9569999999999999"/>
    <n v="21385.056"/>
    <n v="20218.737000000001"/>
  </r>
  <r>
    <x v="5"/>
    <x v="43"/>
    <n v="3079070160070"/>
    <s v="29601 SW 169 AVE"/>
    <m/>
    <s v="130449-CHIA PROJECTS LLC"/>
    <d v="2019-01-2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4"/>
    <n v="3079070160070"/>
    <s v="29604 SW 168 CT"/>
    <m/>
    <s v="125702-REDLAND REEF HOLDINGS CORP"/>
    <d v="2019-01-2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5"/>
    <n v="3079070160070"/>
    <s v="29681 SW 169 AVE"/>
    <m/>
    <s v="130448-CHIA PROJECTS LLC"/>
    <d v="2019-10-21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6"/>
    <n v="3079070160070"/>
    <s v="29641 SW 169 AVE"/>
    <m/>
    <s v="128459-CHIA PROJECTS LLC"/>
    <d v="2019-10-21T00:00:00"/>
    <s v="ROAD"/>
    <x v="1"/>
    <n v="0"/>
    <n v="0"/>
    <n v="0"/>
    <n v="0"/>
    <n v="0"/>
    <n v="0"/>
    <s v="210-00"/>
    <n v="0"/>
    <n v="6001"/>
    <n v="5674"/>
    <n v="0"/>
    <n v="0"/>
  </r>
  <r>
    <x v="5"/>
    <x v="47"/>
    <n v="3079070160070"/>
    <s v="29644 SW 168 CT"/>
    <m/>
    <s v="128458-CHIA PROJECTS LLC"/>
    <d v="2019-10-1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8"/>
    <n v="3079070160070"/>
    <s v="29684 SW 168 CT"/>
    <m/>
    <s v="130419-CHAI PROJECTS LLC"/>
    <d v="2019-10-1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9"/>
    <n v="3069130030450"/>
    <s v="11880 SW 226 ST"/>
    <m/>
    <m/>
    <d v="2019-01-17T00:00:00"/>
    <s v="ROAD"/>
    <x v="0"/>
    <n v="8983.85"/>
    <n v="179.68"/>
    <n v="0"/>
    <n v="9163.5300000000007"/>
    <n v="0"/>
    <n v="0"/>
    <s v="210-00"/>
    <n v="1"/>
    <n v="6001"/>
    <n v="5674"/>
    <n v="6001"/>
    <n v="5674"/>
  </r>
  <r>
    <x v="2"/>
    <x v="50"/>
    <n v="3022190630050"/>
    <s v="13720 NE 2 CT"/>
    <m/>
    <m/>
    <d v="2019-01-25T00:00:00"/>
    <s v="ROAD"/>
    <x v="0"/>
    <n v="8494.31"/>
    <n v="169.89"/>
    <n v="0"/>
    <n v="8664.1999999999989"/>
    <n v="0"/>
    <n v="0"/>
    <s v="210-00"/>
    <n v="1"/>
    <n v="6001"/>
    <n v="5674"/>
    <n v="6001"/>
    <n v="5674"/>
  </r>
  <r>
    <x v="6"/>
    <x v="51"/>
    <n v="3031020060010"/>
    <s v="1392 NW 103 ST"/>
    <m/>
    <s v="128845-NUNEZ HOME INVESTING LLC"/>
    <d v="2019-03-12T00:00:00"/>
    <s v="ROAD"/>
    <x v="1"/>
    <n v="1907.26"/>
    <n v="38.14"/>
    <n v="0"/>
    <n v="1945.4"/>
    <n v="0"/>
    <n v="0"/>
    <s v="210-00"/>
    <n v="-1"/>
    <n v="6001"/>
    <n v="5674"/>
    <n v="-6001"/>
    <n v="-5674"/>
  </r>
  <r>
    <x v="0"/>
    <x v="52"/>
    <n v="3040150260080"/>
    <s v="8303 SW 40 ST"/>
    <m/>
    <s v="126532-ROBERT G CLINE"/>
    <d v="2019-04-02T00:00:00"/>
    <s v="ROAD"/>
    <x v="1"/>
    <n v="7895.51"/>
    <n v="157.91"/>
    <n v="0"/>
    <m/>
    <n v="0"/>
    <n v="0"/>
    <s v="710-00PD"/>
    <n v="-2910"/>
    <m/>
    <m/>
    <m/>
    <m/>
  </r>
  <r>
    <x v="0"/>
    <x v="52"/>
    <n v="3040150260080"/>
    <s v="8303 SW 40 ST"/>
    <m/>
    <s v="126532-ROBERT G CLINE"/>
    <d v="2019-04-02T00:00:00"/>
    <s v="ROAD"/>
    <x v="1"/>
    <n v="7895.51"/>
    <n v="157.91"/>
    <n v="0"/>
    <m/>
    <n v="0"/>
    <n v="0"/>
    <s v="820-00PD"/>
    <n v="2910"/>
    <m/>
    <m/>
    <m/>
    <m/>
  </r>
  <r>
    <x v="6"/>
    <x v="51"/>
    <n v="3031020060010"/>
    <s v="1392 NW 103 ST"/>
    <m/>
    <s v="128845-NUNEZ HOME INVESTING LLC"/>
    <d v="2019-03-12T00:00:00"/>
    <s v="ROAD"/>
    <x v="1"/>
    <n v="1907.26"/>
    <n v="38.14"/>
    <n v="0"/>
    <n v="1945.4"/>
    <n v="0"/>
    <n v="0"/>
    <s v="231-00"/>
    <n v="2"/>
    <n v="2634"/>
    <n v="2490"/>
    <n v="5268"/>
    <n v="4980"/>
  </r>
  <r>
    <x v="5"/>
    <x v="53"/>
    <n v="3078080000140"/>
    <s v="30700 SW 217 AVE"/>
    <m/>
    <s v="125574-JUSTINE PLAZA"/>
    <d v="2019-01-09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2"/>
    <x v="54"/>
    <n v="3022040090260"/>
    <s v="18226 OLETA DR"/>
    <m/>
    <s v="128227-MICHAEL D SIMON"/>
    <d v="2019-03-1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54"/>
    <n v="3022040090260"/>
    <s v="18226 OLETA DR"/>
    <m/>
    <s v="128227-MICHAEL D SIMON"/>
    <d v="2019-03-15T00:00:00"/>
    <s v="ROAD"/>
    <x v="1"/>
    <n v="0"/>
    <n v="0"/>
    <n v="0"/>
    <n v="0"/>
    <n v="0"/>
    <n v="0"/>
    <s v="210-00"/>
    <n v="-1"/>
    <n v="6001"/>
    <n v="5674"/>
    <n v="-6001"/>
    <n v="-5674"/>
  </r>
  <r>
    <x v="7"/>
    <x v="55"/>
    <n v="3041310090015"/>
    <s v="4757 SW 76 TER"/>
    <s v="N"/>
    <s v="129254-ALEX PIREZ"/>
    <d v="2019-11-22T00:00:00"/>
    <s v="ROAD"/>
    <x v="1"/>
    <n v="4247.1499999999996"/>
    <n v="84.95"/>
    <n v="0"/>
    <n v="4332.0999999999995"/>
    <n v="0"/>
    <n v="0"/>
    <s v="210-00"/>
    <n v="-0.5"/>
    <n v="6001"/>
    <n v="5674"/>
    <n v="-3000.5"/>
    <n v="-2837"/>
  </r>
  <r>
    <x v="7"/>
    <x v="55"/>
    <n v="3041310090015"/>
    <s v="4757 SW 76 TER"/>
    <s v="N"/>
    <s v="129254-ALEX PIREZ"/>
    <d v="2019-11-22T00:00:00"/>
    <s v="ROAD"/>
    <x v="1"/>
    <n v="4247.1499999999996"/>
    <n v="84.95"/>
    <n v="0"/>
    <n v="4332.0999999999995"/>
    <n v="0"/>
    <n v="0"/>
    <s v="210-00"/>
    <n v="1"/>
    <n v="6001"/>
    <n v="5674"/>
    <n v="6001"/>
    <n v="5674"/>
  </r>
  <r>
    <x v="6"/>
    <x v="56"/>
    <n v="3021350200170"/>
    <s v="1127 NW 106 ST"/>
    <m/>
    <m/>
    <d v="2019-05-31T00:00:00"/>
    <s v="ROAD"/>
    <x v="0"/>
    <n v="0"/>
    <n v="0"/>
    <n v="0"/>
    <n v="0"/>
    <n v="0"/>
    <n v="0"/>
    <s v="210-00"/>
    <n v="0"/>
    <n v="6001"/>
    <n v="5674"/>
    <n v="0"/>
    <n v="0"/>
  </r>
  <r>
    <x v="8"/>
    <x v="57"/>
    <n v="3031090010320"/>
    <s v="7250 NW 36 AVE"/>
    <m/>
    <m/>
    <d v="2019-03-05T00:00:00"/>
    <s v="ROAD"/>
    <x v="0"/>
    <n v="14358.52"/>
    <n v="287.17"/>
    <n v="0"/>
    <n v="14645.69"/>
    <n v="0"/>
    <n v="0"/>
    <s v="150-00"/>
    <n v="3225"/>
    <n v="3.1459999999999999"/>
    <n v="2.9740000000000002"/>
    <n v="10145.85"/>
    <n v="9591.1500000000015"/>
  </r>
  <r>
    <x v="0"/>
    <x v="58"/>
    <n v="3040170091515"/>
    <s v="10411 SW 25 ST"/>
    <m/>
    <s v="126179-SUPER CONSTRUCTION CORP"/>
    <d v="2019-03-19T00:00:00"/>
    <s v="ROAD"/>
    <x v="1"/>
    <n v="4491.93"/>
    <n v="89.84"/>
    <n v="0"/>
    <n v="4581.7700000000004"/>
    <n v="0"/>
    <n v="0"/>
    <s v="210-00"/>
    <n v="-0.5"/>
    <n v="6001"/>
    <n v="5674"/>
    <n v="-3000.5"/>
    <n v="-2837"/>
  </r>
  <r>
    <x v="0"/>
    <x v="58"/>
    <n v="3040170091515"/>
    <s v="10411 SW 25 ST"/>
    <m/>
    <s v="126179-SUPER CONSTRUCTION CORP"/>
    <d v="2019-03-19T00:00:00"/>
    <s v="ROAD"/>
    <x v="1"/>
    <n v="4491.93"/>
    <n v="89.84"/>
    <n v="0"/>
    <n v="4581.7700000000004"/>
    <n v="0"/>
    <n v="0"/>
    <s v="210-00"/>
    <n v="1"/>
    <n v="6001"/>
    <n v="5674"/>
    <n v="6001"/>
    <n v="5674"/>
  </r>
  <r>
    <x v="1"/>
    <x v="59"/>
    <n v="3059220030275"/>
    <s v="14409 COUNTRY WALK DR"/>
    <m/>
    <m/>
    <d v="2019-04-23T00:00:00"/>
    <s v="ROAD"/>
    <x v="0"/>
    <n v="133893.73000000001"/>
    <n v="2677.87"/>
    <n v="0"/>
    <n v="136571.6"/>
    <n v="0"/>
    <n v="0"/>
    <s v="820-00"/>
    <n v="7566"/>
    <n v="11.821"/>
    <n v="11.177"/>
    <n v="89437.686000000002"/>
    <n v="84565.182000000001"/>
  </r>
  <r>
    <x v="6"/>
    <x v="60"/>
    <n v="3031280220100"/>
    <s v="3621 NW 25 ST"/>
    <m/>
    <s v="126080-GRAPELAND HOSPITALITY DEVELOPMENT LLC"/>
    <d v="2019-02-26T00:00:00"/>
    <s v="ROAD"/>
    <x v="1"/>
    <n v="88306.240000000005"/>
    <n v="1766.12"/>
    <n v="0"/>
    <n v="90072.36"/>
    <n v="0"/>
    <n v="0"/>
    <s v="820-00"/>
    <n v="1000"/>
    <n v="11.821"/>
    <n v="11.177"/>
    <n v="11821"/>
    <n v="11177"/>
  </r>
  <r>
    <x v="8"/>
    <x v="61"/>
    <n v="3031160170030"/>
    <s v="3635 NW 67 ST"/>
    <m/>
    <s v="127319-PRIMERO AUTO PARTS "/>
    <d v="2019-04-09T00:00:00"/>
    <s v="ROAD"/>
    <x v="1"/>
    <n v="29754.42"/>
    <n v="595.09"/>
    <n v="0"/>
    <n v="30349.51"/>
    <n v="0"/>
    <n v="0"/>
    <s v="150-00"/>
    <n v="6683"/>
    <n v="3.1459999999999999"/>
    <n v="2.9740000000000002"/>
    <n v="21024.718000000001"/>
    <n v="19875.242000000002"/>
  </r>
  <r>
    <x v="4"/>
    <x v="62"/>
    <n v="3040120110750"/>
    <s v="2000 SW 57 AVE"/>
    <m/>
    <s v="126531-JUSTIN HERMEY"/>
    <d v="2019-03-28T00:00:00"/>
    <s v="ROAD"/>
    <x v="1"/>
    <n v="21650.17"/>
    <n v="433.01"/>
    <n v="0"/>
    <n v="22083.179999999997"/>
    <n v="0"/>
    <n v="0"/>
    <s v="911-00"/>
    <n v="3011"/>
    <n v="10.069000000000001"/>
    <n v="9.5210000000000008"/>
    <n v="30317.759000000002"/>
    <n v="28667.731000000003"/>
  </r>
  <r>
    <x v="4"/>
    <x v="62"/>
    <n v="3040120110750"/>
    <s v="2000 SW 57 AVE"/>
    <m/>
    <s v="126531-JUSTIN HERMEY"/>
    <d v="2019-03-28T00:00:00"/>
    <s v="ROAD"/>
    <x v="1"/>
    <n v="21650.17"/>
    <n v="433.01"/>
    <n v="0"/>
    <n v="22083.179999999997"/>
    <n v="0"/>
    <n v="0"/>
    <s v="820-00"/>
    <n v="-1271"/>
    <n v="11.821"/>
    <n v="11.177"/>
    <n v="-15024.491"/>
    <n v="-14205.966999999999"/>
  </r>
  <r>
    <x v="0"/>
    <x v="63"/>
    <n v="3040170050180"/>
    <s v="10121 SW 27 TER"/>
    <m/>
    <s v="125867-CENTURY HOMEBUILDERS GROUP LLC"/>
    <d v="2019-02-12T00:00:00"/>
    <s v="ROAD"/>
    <x v="1"/>
    <n v="7995.62"/>
    <n v="159.91999999999999"/>
    <n v="0"/>
    <n v="8155.54"/>
    <n v="0"/>
    <n v="0"/>
    <s v="210-00"/>
    <n v="-0.11"/>
    <n v="6001"/>
    <n v="5674"/>
    <n v="-660.11"/>
    <n v="-624.14"/>
  </r>
  <r>
    <x v="0"/>
    <x v="63"/>
    <n v="3040170050180"/>
    <s v="10121 SW 27 TER"/>
    <m/>
    <s v="125867-CENTURY HOMEBUILDERS GROUP LLC"/>
    <d v="2019-02-12T00:00:00"/>
    <s v="ROAD"/>
    <x v="1"/>
    <n v="7995.62"/>
    <n v="159.91999999999999"/>
    <n v="0"/>
    <n v="8155.54"/>
    <n v="0"/>
    <n v="0"/>
    <s v="210-00"/>
    <n v="1"/>
    <n v="6001"/>
    <n v="5674"/>
    <n v="6001"/>
    <n v="5674"/>
  </r>
  <r>
    <x v="0"/>
    <x v="64"/>
    <n v="3040170050180"/>
    <s v="10141 SW 27 TER"/>
    <m/>
    <s v="125819-CENTURY HOMEBUILDERS GROUP LLC"/>
    <d v="2019-02-11T00:00:00"/>
    <s v="ROAD"/>
    <x v="1"/>
    <n v="7995.62"/>
    <n v="159.91999999999999"/>
    <n v="0"/>
    <n v="8155.54"/>
    <n v="0"/>
    <n v="0"/>
    <s v="210-00"/>
    <n v="-0.11"/>
    <n v="6001"/>
    <n v="5674"/>
    <n v="-660.11"/>
    <n v="-624.14"/>
  </r>
  <r>
    <x v="0"/>
    <x v="64"/>
    <n v="3040170050180"/>
    <s v="10141 SW 27 TER"/>
    <m/>
    <s v="125819-CENTURY HOMEBUILDERS GROUP LLC"/>
    <d v="2019-02-11T00:00:00"/>
    <s v="ROAD"/>
    <x v="1"/>
    <n v="7995.62"/>
    <n v="159.91999999999999"/>
    <n v="0"/>
    <n v="8155.54"/>
    <n v="0"/>
    <n v="0"/>
    <s v="210-00"/>
    <n v="1"/>
    <n v="6001"/>
    <n v="5674"/>
    <n v="6001"/>
    <n v="5674"/>
  </r>
  <r>
    <x v="0"/>
    <x v="65"/>
    <n v="3040170050180"/>
    <s v="10101 SW 27 TER"/>
    <m/>
    <s v="125874-CENTURY HOMEBUILDERS GROUP LLC"/>
    <d v="2019-02-13T00:00:00"/>
    <s v="ROAD"/>
    <x v="1"/>
    <n v="7995.62"/>
    <n v="159.91999999999999"/>
    <n v="0"/>
    <n v="8155.54"/>
    <n v="0"/>
    <n v="0"/>
    <s v="210-00"/>
    <n v="-0.11"/>
    <n v="6001"/>
    <n v="5674"/>
    <n v="-660.11"/>
    <n v="-624.14"/>
  </r>
  <r>
    <x v="0"/>
    <x v="65"/>
    <n v="3040170050180"/>
    <s v="10101 SW 27 TER"/>
    <m/>
    <s v="125874-CENTURY HOMEBUILDERS GROUP LLC"/>
    <d v="2019-02-13T00:00:00"/>
    <s v="ROAD"/>
    <x v="1"/>
    <n v="7995.62"/>
    <n v="159.91999999999999"/>
    <n v="0"/>
    <n v="8155.54"/>
    <n v="0"/>
    <n v="0"/>
    <s v="210-00"/>
    <n v="1"/>
    <n v="6001"/>
    <n v="5674"/>
    <n v="6001"/>
    <n v="5674"/>
  </r>
  <r>
    <x v="5"/>
    <x v="66"/>
    <n v="3069320150120"/>
    <s v="27503 SW 162 PL"/>
    <m/>
    <s v="127884-JORGE L CASTILLO"/>
    <d v="2019-08-08T00:00:00"/>
    <s v="ROAD"/>
    <x v="1"/>
    <n v="294.16000000000003"/>
    <n v="5.89"/>
    <n v="0"/>
    <n v="300.05"/>
    <n v="0"/>
    <n v="0"/>
    <s v="210-00"/>
    <n v="1"/>
    <n v="6001"/>
    <n v="5674"/>
    <n v="6001"/>
    <n v="5674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150-00"/>
    <n v="-4608"/>
    <n v="3.1459999999999999"/>
    <n v="2.9740000000000002"/>
    <n v="-14496.768"/>
    <n v="-13704.192000000001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150-00"/>
    <n v="-2639"/>
    <n v="3.1459999999999999"/>
    <n v="2.9740000000000002"/>
    <n v="-8302.2939999999999"/>
    <n v="-7848.3860000000004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710-00"/>
    <n v="2639"/>
    <n v="9.7780000000000005"/>
    <n v="9.2460000000000004"/>
    <n v="25804.142"/>
    <n v="24400.194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560-00"/>
    <n v="4608"/>
    <n v="3.7519999999999998"/>
    <n v="3.5470000000000002"/>
    <n v="17289.216"/>
    <n v="16344.576000000001"/>
  </r>
  <r>
    <x v="8"/>
    <x v="68"/>
    <n v="3031160092110"/>
    <s v="3177 NW 54 ST"/>
    <m/>
    <s v="127218-CLAUDIA M DELGADO"/>
    <d v="2019-06-07T00:00:00"/>
    <s v="ROAD"/>
    <x v="1"/>
    <n v="5059.13"/>
    <n v="101.18"/>
    <n v="0"/>
    <n v="5160.3100000000004"/>
    <n v="0"/>
    <n v="0"/>
    <s v="820-00"/>
    <n v="810"/>
    <n v="11.821"/>
    <n v="11.177"/>
    <n v="9575.01"/>
    <n v="9053.369999999999"/>
  </r>
  <r>
    <x v="8"/>
    <x v="68"/>
    <n v="3031160092110"/>
    <s v="3177 NW 54 ST"/>
    <m/>
    <s v="127218-CLAUDIA M DELGADO"/>
    <d v="2019-06-07T00:00:00"/>
    <s v="ROAD"/>
    <x v="1"/>
    <n v="5059.13"/>
    <n v="101.18"/>
    <n v="0"/>
    <n v="5160.3100000000004"/>
    <n v="0"/>
    <n v="0"/>
    <s v="210-00"/>
    <n v="-1"/>
    <n v="6001"/>
    <n v="5674"/>
    <n v="-6001"/>
    <n v="-5674"/>
  </r>
  <r>
    <x v="3"/>
    <x v="69"/>
    <n v="3049100030091"/>
    <s v="14532 SW 17 ST"/>
    <m/>
    <s v="125817-CENTURY HOMEBUILDERS GROUP LLC"/>
    <d v="2019-02-11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1"/>
    <x v="70"/>
    <n v="3059260010010"/>
    <s v="15601 SW 137 AVE BLDG 8 # 44B"/>
    <m/>
    <s v="127329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1"/>
    <n v="3059260010010"/>
    <s v="15601 SW 137 AVE BLDG 8 # 46B"/>
    <m/>
    <s v="127334-PINEBROOD PROPERTY HOLDINGS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2"/>
    <n v="3059260010010"/>
    <s v="15601 SW 137 AVE BLDG 10 # 61B"/>
    <m/>
    <s v="127333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3"/>
    <n v="3059260010010"/>
    <s v="15601 SW 137 AVE BLDG 11 # 88B"/>
    <m/>
    <s v="127331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4"/>
    <n v="3059260010010"/>
    <s v="15601 SW 137 AVE BLDG 33 # 225"/>
    <m/>
    <s v="127332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5"/>
    <n v="3059260010010"/>
    <s v="15601 SW 137 AVE BLDG 22 # 155"/>
    <m/>
    <s v="127335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6"/>
    <n v="3059260010010"/>
    <s v="15601 SW 137 AVE BLDG 40 # 273"/>
    <m/>
    <s v="127328-PINEBROOK PROPERTY CONCEPCION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5"/>
    <x v="77"/>
    <n v="3069130050046"/>
    <s v="12337 SW 218 ST"/>
    <m/>
    <m/>
    <d v="2019-10-17T00:00:00"/>
    <s v="ROAD"/>
    <x v="0"/>
    <n v="0"/>
    <n v="0"/>
    <n v="0"/>
    <n v="0"/>
    <n v="0"/>
    <n v="0"/>
    <s v="210-00"/>
    <n v="0"/>
    <n v="6001"/>
    <n v="5674"/>
    <n v="0"/>
    <n v="0"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231-00"/>
    <n v="-2"/>
    <n v="2634"/>
    <n v="2490"/>
    <n v="-5268"/>
    <n v="-4980"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520-00"/>
    <n v="-200"/>
    <n v="125"/>
    <n v="118"/>
    <n v="-25000"/>
    <n v="-23600"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560-00"/>
    <n v="-24780"/>
    <n v="3.7519999999999998"/>
    <n v="3.5470000000000002"/>
    <n v="-92974.56"/>
    <n v="-87894.66"/>
  </r>
  <r>
    <x v="0"/>
    <x v="79"/>
    <n v="3040180250020"/>
    <s v="11401 SW 40 ST # 101"/>
    <m/>
    <s v="126003-WESTBIRD OFFICE BUILDING LTD"/>
    <d v="2019-03-01T00:00:00"/>
    <s v="ROAD"/>
    <x v="1"/>
    <n v="2975.37"/>
    <n v="59.51"/>
    <n v="0"/>
    <m/>
    <n v="0"/>
    <n v="0"/>
    <s v="720-00PD"/>
    <n v="175"/>
    <m/>
    <m/>
    <m/>
    <m/>
  </r>
  <r>
    <x v="0"/>
    <x v="79"/>
    <n v="3040180250020"/>
    <s v="11401 SW 40 ST # 101"/>
    <m/>
    <s v="126003-WESTBIRD OFFICE BUILDING LTD"/>
    <d v="2019-03-01T00:00:00"/>
    <s v="ROAD"/>
    <x v="1"/>
    <n v="2975.37"/>
    <n v="59.51"/>
    <n v="0"/>
    <m/>
    <n v="0"/>
    <n v="0"/>
    <s v="710-00PD"/>
    <n v="-175"/>
    <m/>
    <m/>
    <m/>
    <m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710-02"/>
    <n v="97973"/>
    <n v="7.109"/>
    <n v="6.7220000000000004"/>
    <n v="696490.05700000003"/>
    <n v="658574.50600000005"/>
  </r>
  <r>
    <x v="4"/>
    <x v="80"/>
    <n v="3040230120680"/>
    <s v="7100 SW 43 ST"/>
    <m/>
    <s v="126133-LA ZIMA MGMT LLC CASOLA"/>
    <d v="2019-01-23T00:00:00"/>
    <s v="ROAD"/>
    <x v="1"/>
    <n v="13738.89"/>
    <n v="274.77999999999997"/>
    <n v="0"/>
    <n v="14013.67"/>
    <n v="0"/>
    <n v="0"/>
    <s v="150-00"/>
    <n v="5144"/>
    <n v="3.1459999999999999"/>
    <n v="2.9740000000000002"/>
    <n v="16183.023999999999"/>
    <n v="15298.256000000001"/>
  </r>
  <r>
    <x v="4"/>
    <x v="80"/>
    <n v="3040230120680"/>
    <s v="7100 SW 43 ST"/>
    <m/>
    <s v="126133-LA ZIMA MGMT LLC CASOLA"/>
    <d v="2019-01-23T00:00:00"/>
    <s v="ROAD"/>
    <x v="1"/>
    <n v="13738.89"/>
    <n v="274.77999999999997"/>
    <n v="0"/>
    <n v="14013.67"/>
    <n v="0"/>
    <n v="0"/>
    <s v="820-00"/>
    <n v="-680"/>
    <n v="11.821"/>
    <n v="11.177"/>
    <n v="-8038.28"/>
    <n v="-7600.36"/>
  </r>
  <r>
    <x v="4"/>
    <x v="80"/>
    <n v="3040230120680"/>
    <s v="7100 SW 43 ST"/>
    <m/>
    <s v="126133-LA ZIMA MGMT LLC CASOLA"/>
    <d v="2019-01-23T00:00:00"/>
    <s v="ROAD"/>
    <x v="1"/>
    <n v="13738.89"/>
    <n v="274.77999999999997"/>
    <n v="0"/>
    <n v="14013.67"/>
    <n v="0"/>
    <n v="0"/>
    <s v="710-00"/>
    <n v="160"/>
    <n v="9.7780000000000005"/>
    <n v="9.2460000000000004"/>
    <n v="1564.48"/>
    <n v="1479.3600000000001"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9999-00"/>
    <n v="-0.04"/>
    <n v="0"/>
    <n v="0"/>
    <n v="0"/>
    <n v="0"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710-00"/>
    <n v="-4908.92"/>
    <n v="9.7780000000000005"/>
    <n v="9.2460000000000004"/>
    <n v="-47999.419760000004"/>
    <n v="-45387.874320000003"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140-00"/>
    <n v="16640"/>
    <n v="2.423"/>
    <n v="2.2909999999999999"/>
    <n v="40318.720000000001"/>
    <n v="38122.239999999998"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m/>
    <n v="0"/>
    <n v="0"/>
    <s v="210-00PD"/>
    <n v="-1"/>
    <m/>
    <m/>
    <m/>
    <m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m/>
    <n v="0"/>
    <n v="0"/>
    <s v="710-00PD"/>
    <n v="-888"/>
    <m/>
    <m/>
    <m/>
    <m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m/>
    <n v="0"/>
    <n v="0"/>
    <s v="820-00PD"/>
    <n v="2123"/>
    <m/>
    <m/>
    <m/>
    <m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820-00"/>
    <n v="650"/>
    <n v="11.821"/>
    <n v="11.177"/>
    <n v="7683.65"/>
    <n v="7265.05"/>
  </r>
  <r>
    <x v="4"/>
    <x v="83"/>
    <n v="3030260240030"/>
    <s v="7358 NW 34 ST # 7358"/>
    <m/>
    <s v="126384-TWO AMIGOS"/>
    <d v="2019-03-29T00:00:00"/>
    <s v="ROAD"/>
    <x v="1"/>
    <n v="1691.85"/>
    <n v="33.840000000000003"/>
    <n v="0"/>
    <n v="1725.6899999999998"/>
    <n v="0"/>
    <n v="0"/>
    <s v="150-00"/>
    <n v="380"/>
    <n v="3.1459999999999999"/>
    <n v="2.9740000000000002"/>
    <n v="1195.48"/>
    <n v="1130.1200000000001"/>
  </r>
  <r>
    <x v="0"/>
    <x v="84"/>
    <n v="3040210030050"/>
    <s v="9002 SW 40 ST"/>
    <m/>
    <s v="128672-EDP YAO LLC"/>
    <d v="2019-08-15T00:00:00"/>
    <s v="ROAD"/>
    <x v="1"/>
    <n v="11460.43"/>
    <n v="229.21"/>
    <n v="0"/>
    <m/>
    <n v="0"/>
    <n v="0"/>
    <s v="820-00PD"/>
    <n v="730"/>
    <m/>
    <m/>
    <m/>
    <m/>
  </r>
  <r>
    <x v="5"/>
    <x v="85"/>
    <n v="3068230000205"/>
    <s v="23251 SW 192 AVE"/>
    <m/>
    <s v="125514-MARIO MEDINA"/>
    <d v="2019-01-10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1"/>
    <x v="86"/>
    <n v="3050090000992"/>
    <s v="9505 SW 120 ST"/>
    <m/>
    <s v="129307-BOH CONTRACTORS"/>
    <d v="2019-01-11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87"/>
    <n v="3079070000342"/>
    <s v="17300 SW 296 ST"/>
    <m/>
    <s v="127233-TEN ACRES LLC"/>
    <d v="2019-06-20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0"/>
    <x v="88"/>
    <n v="3030150650330"/>
    <s v="8285 NW 64 ST # 1-33"/>
    <m/>
    <s v="126699-BLANCA LEONOR MORENO"/>
    <d v="2019-04-26T00:00:00"/>
    <s v="ROAD"/>
    <x v="1"/>
    <n v="1017.29"/>
    <n v="20.350000000000001"/>
    <n v="0"/>
    <n v="1037.6399999999999"/>
    <n v="0"/>
    <n v="0"/>
    <s v="150-00"/>
    <n v="216"/>
    <n v="3.1459999999999999"/>
    <n v="2.9740000000000002"/>
    <n v="679.53599999999994"/>
    <n v="642.38400000000001"/>
  </r>
  <r>
    <x v="1"/>
    <x v="89"/>
    <n v="3059140000040"/>
    <s v="13300 SW 120 ST"/>
    <m/>
    <s v="**FOR RECORD ONLY**"/>
    <d v="2019-10-04T00:00:00"/>
    <s v="ROAD"/>
    <x v="0"/>
    <n v="0"/>
    <n v="0"/>
    <n v="0"/>
    <n v="0"/>
    <n v="0"/>
    <n v="0"/>
    <s v="530-00"/>
    <n v="900"/>
    <n v="704"/>
    <n v="666"/>
    <n v="633600"/>
    <n v="599400"/>
  </r>
  <r>
    <x v="1"/>
    <x v="89"/>
    <n v="3059140000040"/>
    <s v="13300 SW 120 ST"/>
    <m/>
    <s v="**FOR RECORD ONLY**"/>
    <d v="2019-10-04T00:00:00"/>
    <s v="ROAD"/>
    <x v="0"/>
    <n v="0"/>
    <n v="0"/>
    <n v="0"/>
    <n v="0"/>
    <n v="0"/>
    <n v="0"/>
    <s v="9999-00"/>
    <n v="-967507.2"/>
    <n v="0"/>
    <n v="0"/>
    <n v="0"/>
    <n v="0"/>
  </r>
  <r>
    <x v="4"/>
    <x v="90"/>
    <n v="3040130161050"/>
    <s v="5856 SW 25 ST"/>
    <m/>
    <s v="129067-360 BUILDERS LLC"/>
    <d v="2019-12-17T00:00:00"/>
    <s v="ROAD"/>
    <x v="1"/>
    <n v="4247.1499999999996"/>
    <n v="84.95"/>
    <n v="0"/>
    <n v="4332.0999999999995"/>
    <n v="0"/>
    <n v="0"/>
    <s v="210-00"/>
    <n v="-0.5"/>
    <n v="6001"/>
    <n v="5674"/>
    <n v="-3000.5"/>
    <n v="-2837"/>
  </r>
  <r>
    <x v="4"/>
    <x v="90"/>
    <n v="3040130161050"/>
    <s v="5856 SW 25 ST"/>
    <m/>
    <s v="129067-360 BUILDERS LLC"/>
    <d v="2019-12-17T00:00:00"/>
    <s v="ROAD"/>
    <x v="1"/>
    <n v="4247.1499999999996"/>
    <n v="84.95"/>
    <n v="0"/>
    <n v="4332.0999999999995"/>
    <n v="0"/>
    <n v="0"/>
    <s v="210-00"/>
    <n v="1"/>
    <n v="6001"/>
    <n v="5674"/>
    <n v="6001"/>
    <n v="5674"/>
  </r>
  <r>
    <x v="4"/>
    <x v="91"/>
    <n v="3031310150020"/>
    <s v="1101 NW 57 AVE"/>
    <m/>
    <s v="128269-BLUE LAGOON DEVELOPMENT LLC"/>
    <d v="2019-10-03T00:00:00"/>
    <s v="ROAD"/>
    <x v="1"/>
    <n v="42.82"/>
    <n v="0.85"/>
    <n v="0"/>
    <n v="43.67"/>
    <n v="0"/>
    <n v="0"/>
    <s v="820-01"/>
    <n v="31367"/>
    <n v="8.8330000000000002"/>
    <n v="8.3520000000000003"/>
    <n v="277064.71100000001"/>
    <n v="261977.18400000001"/>
  </r>
  <r>
    <x v="4"/>
    <x v="91"/>
    <n v="3031310150020"/>
    <s v="1101 NW 57 AVE"/>
    <m/>
    <s v="128269-BLUE LAGOON DEVELOPMENT LLC"/>
    <d v="2019-10-03T00:00:00"/>
    <s v="ROAD"/>
    <x v="1"/>
    <n v="42.82"/>
    <n v="0.85"/>
    <n v="0"/>
    <n v="43.67"/>
    <n v="0"/>
    <n v="0"/>
    <s v="320-00"/>
    <n v="-48.5"/>
    <n v="5712"/>
    <n v="5401"/>
    <n v="-277032"/>
    <n v="-261948.5"/>
  </r>
  <r>
    <x v="1"/>
    <x v="92"/>
    <n v="3059220670010"/>
    <s v="13750 SW 136 ST"/>
    <m/>
    <s v="126025-LEXUS OF KENDALL "/>
    <d v="2019-02-27T00:00:00"/>
    <s v="ROAD"/>
    <x v="1"/>
    <n v="257867.16"/>
    <n v="5157.34"/>
    <n v="0"/>
    <n v="263024.5"/>
    <n v="0"/>
    <n v="0"/>
    <s v="710-00"/>
    <n v="17616"/>
    <n v="9.7780000000000005"/>
    <n v="9.2460000000000004"/>
    <n v="172249.24800000002"/>
    <n v="162877.53600000002"/>
  </r>
  <r>
    <x v="0"/>
    <x v="93"/>
    <n v="3030060060130"/>
    <s v="10550 NW 112 AVE"/>
    <m/>
    <s v="130003-URBIETA OIL INC "/>
    <d v="2019-08-06T00:00:00"/>
    <s v="ROAD"/>
    <x v="1"/>
    <n v="173520.81"/>
    <n v="3470.42"/>
    <n v="0"/>
    <n v="176991.23"/>
    <n v="0"/>
    <n v="0"/>
    <s v="853-00"/>
    <n v="3043"/>
    <n v="38.090000000000003"/>
    <n v="36.015000000000001"/>
    <n v="115907.87000000001"/>
    <n v="109593.645"/>
  </r>
  <r>
    <x v="1"/>
    <x v="94"/>
    <n v="3050300190450"/>
    <s v="16155 SW 117 AVE # B18"/>
    <m/>
    <s v="127824-LAZARO R RIVERA"/>
    <d v="2019-08-20T00:00:00"/>
    <s v="ROAD"/>
    <x v="1"/>
    <n v="5416.15"/>
    <n v="108.32"/>
    <n v="0"/>
    <n v="5524.4699999999993"/>
    <n v="0"/>
    <n v="0"/>
    <s v="710-00"/>
    <n v="370"/>
    <n v="9.7780000000000005"/>
    <n v="9.2460000000000004"/>
    <n v="3617.86"/>
    <n v="3421.02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853-00"/>
    <n v="3093"/>
    <n v="38.090000000000003"/>
    <n v="36.015000000000001"/>
    <n v="117812.37000000001"/>
    <n v="111394.395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932-00"/>
    <n v="-3093"/>
    <n v="32.612000000000002"/>
    <n v="30.835000000000001"/>
    <n v="-100868.91600000001"/>
    <n v="-95372.654999999999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853-00"/>
    <n v="-444.87"/>
    <n v="38.090000000000003"/>
    <n v="36.015000000000001"/>
    <n v="-16945.098300000001"/>
    <n v="-16021.993050000001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9999-00"/>
    <n v="0.28999999999999998"/>
    <n v="0"/>
    <n v="0"/>
    <n v="0"/>
    <n v="0"/>
  </r>
  <r>
    <x v="0"/>
    <x v="39"/>
    <n v="3040270080120"/>
    <s v="8601 SUNSET DR"/>
    <m/>
    <s v="129155-MIAMI VETERINARY SPECIALISTS, P.A."/>
    <d v="2019-12-05T00:00:00"/>
    <s v="ROAD"/>
    <x v="1"/>
    <n v="77431.17"/>
    <n v="1548.62"/>
    <n v="0"/>
    <m/>
    <n v="25000"/>
    <n v="500"/>
    <s v="610-00"/>
    <n v="1072"/>
    <m/>
    <m/>
    <m/>
    <m/>
  </r>
  <r>
    <x v="6"/>
    <x v="96"/>
    <n v="3031020130360"/>
    <s v="925 NW 96 ST"/>
    <m/>
    <m/>
    <d v="2019-01-07T00:00:00"/>
    <s v="ROAD"/>
    <x v="0"/>
    <n v="6355.93"/>
    <n v="127.12"/>
    <n v="0"/>
    <n v="6483.05"/>
    <n v="0"/>
    <n v="0"/>
    <s v="231-00"/>
    <n v="2"/>
    <n v="2634"/>
    <n v="2490"/>
    <n v="5268"/>
    <n v="4980"/>
  </r>
  <r>
    <x v="6"/>
    <x v="96"/>
    <n v="3031020130360"/>
    <s v="925 NW 96 ST"/>
    <m/>
    <m/>
    <d v="2019-01-07T00:00:00"/>
    <s v="ROAD"/>
    <x v="0"/>
    <n v="6355.93"/>
    <n v="127.12"/>
    <n v="0"/>
    <n v="6483.05"/>
    <n v="0"/>
    <n v="0"/>
    <s v="210-00"/>
    <n v="-0.5"/>
    <n v="6001"/>
    <n v="5674"/>
    <n v="-3000.5"/>
    <n v="-2837"/>
  </r>
  <r>
    <x v="6"/>
    <x v="97"/>
    <n v="3031020130360"/>
    <s v="925 NW 96 ST"/>
    <m/>
    <m/>
    <d v="2019-06-25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1"/>
    <x v="98"/>
    <n v="3059330641490"/>
    <s v="15139 SW 176 ST"/>
    <m/>
    <s v="128955-VENETIAN BY LUXCOM LLC"/>
    <d v="2019-12-04T00:00:00"/>
    <s v="ROAD"/>
    <x v="1"/>
    <n v="0.08"/>
    <n v="0"/>
    <n v="0"/>
    <n v="0.08"/>
    <n v="0"/>
    <n v="0"/>
    <s v="210-00"/>
    <n v="1"/>
    <n v="6001"/>
    <n v="5674"/>
    <n v="6001"/>
    <n v="5674"/>
  </r>
  <r>
    <x v="1"/>
    <x v="98"/>
    <n v="3059330641490"/>
    <s v="15139 SW 176 ST"/>
    <m/>
    <s v="128955-VENETIAN BY LUXCOM LLC"/>
    <d v="2019-12-04T00:00:00"/>
    <s v="ROAD"/>
    <x v="1"/>
    <n v="0.08"/>
    <n v="0"/>
    <n v="0"/>
    <n v="0.08"/>
    <n v="0"/>
    <n v="0"/>
    <s v="710-00"/>
    <n v="-613.72"/>
    <n v="9.7780000000000005"/>
    <n v="9.2460000000000004"/>
    <n v="-6000.9541600000002"/>
    <n v="-5674.4551200000005"/>
  </r>
  <r>
    <x v="4"/>
    <x v="99"/>
    <n v="940250760010"/>
    <s v="7175 SW 59 PL"/>
    <m/>
    <m/>
    <d v="2019-11-27T00:00:00"/>
    <s v="ROAD"/>
    <x v="0"/>
    <n v="0"/>
    <n v="0"/>
    <n v="0"/>
    <n v="0"/>
    <n v="0"/>
    <n v="0"/>
    <s v="820-01"/>
    <n v="12505"/>
    <n v="8.8330000000000002"/>
    <n v="8.3520000000000003"/>
    <n v="110456.66500000001"/>
    <n v="104441.76000000001"/>
  </r>
  <r>
    <x v="4"/>
    <x v="99"/>
    <n v="940250760010"/>
    <s v="7175 SW 59 PL"/>
    <m/>
    <m/>
    <d v="2019-11-27T00:00:00"/>
    <s v="ROAD"/>
    <x v="0"/>
    <n v="0"/>
    <n v="0"/>
    <n v="0"/>
    <n v="0"/>
    <n v="0"/>
    <n v="0"/>
    <s v="9999-00"/>
    <n v="-2165090.83"/>
    <n v="0"/>
    <n v="0"/>
    <n v="0"/>
    <n v="0"/>
  </r>
  <r>
    <x v="4"/>
    <x v="99"/>
    <n v="940250760010"/>
    <s v="7175 SW 59 PL"/>
    <m/>
    <m/>
    <d v="2019-11-27T00:00:00"/>
    <s v="ROAD"/>
    <x v="0"/>
    <n v="0"/>
    <n v="0"/>
    <n v="0"/>
    <n v="0"/>
    <n v="0"/>
    <n v="0"/>
    <s v="710-03"/>
    <n v="188705"/>
    <n v="6.476"/>
    <n v="6.1230000000000002"/>
    <n v="1222053.58"/>
    <n v="1155440.7150000001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710-03"/>
    <n v="-159764"/>
    <n v="6.476"/>
    <n v="6.1230000000000002"/>
    <n v="-1034631.664"/>
    <n v="-978234.97200000007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9999-00"/>
    <n v="-435169.03"/>
    <n v="0"/>
    <n v="0"/>
    <n v="0"/>
    <n v="0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820-01"/>
    <n v="6118.01"/>
    <n v="8.8330000000000002"/>
    <n v="8.3520000000000003"/>
    <n v="54040.38233"/>
    <n v="51097.61952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220-00"/>
    <n v="326"/>
    <n v="4214"/>
    <n v="3984"/>
    <n v="1373764"/>
    <n v="1298784"/>
  </r>
  <r>
    <x v="5"/>
    <x v="101"/>
    <n v="3079060060110"/>
    <s v="17594 SW 280 ST"/>
    <m/>
    <m/>
    <d v="2019-08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102"/>
    <n v="3059330641500"/>
    <s v="15121 SW 176 ST"/>
    <m/>
    <s v="128614-VENETIAN BY LUXCOM LLC"/>
    <d v="2019-07-09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02"/>
    <n v="3059330641500"/>
    <s v="15121 SW 176 ST"/>
    <m/>
    <s v="128614-VENETIAN BY LUXCOM LLC"/>
    <d v="2019-07-09T00:00:00"/>
    <s v="ROAD"/>
    <x v="1"/>
    <n v="0"/>
    <n v="0"/>
    <n v="0"/>
    <n v="0"/>
    <n v="0"/>
    <n v="0"/>
    <s v="9999-00"/>
    <n v="0.08"/>
    <n v="0"/>
    <n v="0"/>
    <n v="0"/>
    <n v="0"/>
  </r>
  <r>
    <x v="1"/>
    <x v="102"/>
    <n v="3059330641500"/>
    <s v="15121 SW 176 ST"/>
    <m/>
    <s v="128614-VENETIAN BY LUXCOM LLC"/>
    <d v="2019-07-09T00:00:00"/>
    <s v="ROAD"/>
    <x v="1"/>
    <n v="0"/>
    <n v="0"/>
    <n v="0"/>
    <n v="0"/>
    <n v="0"/>
    <n v="0"/>
    <s v="710-00"/>
    <n v="-613.73"/>
    <n v="9.7780000000000005"/>
    <n v="9.2460000000000004"/>
    <n v="-6001.0519400000003"/>
    <n v="-5674.5475800000004"/>
  </r>
  <r>
    <x v="1"/>
    <x v="103"/>
    <n v="3059330641510"/>
    <s v="15103 SW 176 ST"/>
    <m/>
    <s v="130117-VENETIAN BY LUXCOM LLC"/>
    <d v="2019-12-04T00:00:00"/>
    <s v="ROAD"/>
    <x v="1"/>
    <n v="1250.5999999999999"/>
    <n v="25.01"/>
    <n v="0"/>
    <n v="1275.6099999999999"/>
    <n v="0"/>
    <n v="0"/>
    <s v="210-00"/>
    <n v="1"/>
    <n v="6001"/>
    <n v="5674"/>
    <n v="6001"/>
    <n v="5674"/>
  </r>
  <r>
    <x v="1"/>
    <x v="103"/>
    <n v="3059330641510"/>
    <s v="15103 SW 176 ST"/>
    <m/>
    <s v="130117-VENETIAN BY LUXCOM LLC"/>
    <d v="2019-12-04T00:00:00"/>
    <s v="ROAD"/>
    <x v="1"/>
    <n v="1250.5999999999999"/>
    <n v="25.01"/>
    <n v="0"/>
    <n v="1275.6099999999999"/>
    <n v="0"/>
    <n v="0"/>
    <s v="710-00"/>
    <n v="-531"/>
    <n v="9.7780000000000005"/>
    <n v="9.2460000000000004"/>
    <n v="-5192.1180000000004"/>
    <n v="-4909.6260000000002"/>
  </r>
  <r>
    <x v="0"/>
    <x v="104"/>
    <n v="3030150110030"/>
    <s v="8470 NW 61 ST"/>
    <m/>
    <s v="126953-JAIRELYN HUGUET "/>
    <d v="2019-05-24T00:00:00"/>
    <s v="ROAD"/>
    <x v="1"/>
    <n v="0"/>
    <n v="0"/>
    <n v="0"/>
    <n v="0"/>
    <n v="0"/>
    <n v="0"/>
    <s v="9999-00"/>
    <n v="0.04"/>
    <n v="0"/>
    <n v="0"/>
    <n v="0"/>
    <n v="0"/>
  </r>
  <r>
    <x v="0"/>
    <x v="104"/>
    <n v="3030150110030"/>
    <s v="8470 NW 61 ST"/>
    <m/>
    <s v="126953-JAIRELYN HUGUET "/>
    <d v="2019-05-24T00:00:00"/>
    <s v="ROAD"/>
    <x v="1"/>
    <n v="0"/>
    <n v="0"/>
    <n v="0"/>
    <n v="0"/>
    <n v="0"/>
    <n v="0"/>
    <s v="710-00"/>
    <n v="-513.5"/>
    <n v="9.7780000000000005"/>
    <n v="9.2460000000000004"/>
    <n v="-5021.0030000000006"/>
    <n v="-4747.8209999999999"/>
  </r>
  <r>
    <x v="0"/>
    <x v="104"/>
    <n v="3030150110030"/>
    <s v="8470 NW 61 ST"/>
    <m/>
    <s v="126953-JAIRELYN HUGUET "/>
    <d v="2019-05-24T00:00:00"/>
    <s v="ROAD"/>
    <x v="1"/>
    <n v="0"/>
    <n v="0"/>
    <n v="0"/>
    <n v="0"/>
    <n v="0"/>
    <n v="0"/>
    <s v="150-00"/>
    <n v="1596"/>
    <n v="3.1459999999999999"/>
    <n v="2.9740000000000002"/>
    <n v="5021.0159999999996"/>
    <n v="4746.5039999999999"/>
  </r>
  <r>
    <x v="1"/>
    <x v="105"/>
    <n v="3059220740080"/>
    <s v="13850 SW 143 CT # 8"/>
    <m/>
    <m/>
    <d v="2019-01-18T00:00:00"/>
    <s v="ROAD"/>
    <x v="0"/>
    <n v="18866.669999999998"/>
    <n v="377.34"/>
    <n v="0"/>
    <n v="19244.009999999998"/>
    <n v="0"/>
    <n v="0"/>
    <s v="150-00"/>
    <n v="-1840"/>
    <n v="3.1459999999999999"/>
    <n v="2.9740000000000002"/>
    <n v="-5788.6399999999994"/>
    <n v="-5472.1600000000008"/>
  </r>
  <r>
    <x v="0"/>
    <x v="106"/>
    <n v="3530080190010"/>
    <s v="8195 NW 104 AVE"/>
    <m/>
    <s v="127765-LENNAR HOMES, LLC"/>
    <d v="2019-07-31T00:00:00"/>
    <s v="ROAD"/>
    <x v="1"/>
    <n v="78182.100000000006"/>
    <n v="1563.64"/>
    <n v="0"/>
    <m/>
    <n v="0"/>
    <n v="0"/>
    <s v="220-00"/>
    <n v="12"/>
    <m/>
    <m/>
    <m/>
    <m/>
  </r>
  <r>
    <x v="0"/>
    <x v="107"/>
    <n v="3530080190010"/>
    <s v="8005 NW 104 AVE"/>
    <m/>
    <s v="128381-LENNAR HOMES, LLC"/>
    <d v="2019-10-04T00:00:00"/>
    <s v="ROAD"/>
    <x v="1"/>
    <n v="156364.19"/>
    <n v="3127.28"/>
    <n v="0"/>
    <m/>
    <n v="0"/>
    <n v="0"/>
    <s v="220-00"/>
    <n v="24"/>
    <m/>
    <m/>
    <m/>
    <m/>
  </r>
  <r>
    <x v="0"/>
    <x v="108"/>
    <n v="3530080190010"/>
    <s v="8045 NW 104 AVE"/>
    <m/>
    <s v="127764-LENNAR HOMES, LLC"/>
    <d v="2019-08-02T00:00:00"/>
    <s v="ROAD"/>
    <x v="1"/>
    <n v="156364.19"/>
    <n v="3127.28"/>
    <n v="0"/>
    <m/>
    <n v="0"/>
    <n v="0"/>
    <s v="220-00"/>
    <n v="24"/>
    <m/>
    <m/>
    <m/>
    <m/>
  </r>
  <r>
    <x v="0"/>
    <x v="109"/>
    <n v="3530080190010"/>
    <s v="8151 NW 104 AVE"/>
    <m/>
    <s v="127801-LENNAR HOMES, LLC"/>
    <d v="2019-07-16T00:00:00"/>
    <s v="ROAD"/>
    <x v="1"/>
    <n v="156364.19"/>
    <n v="3127.28"/>
    <n v="0"/>
    <m/>
    <n v="0"/>
    <n v="0"/>
    <s v="220-00"/>
    <n v="24"/>
    <m/>
    <m/>
    <m/>
    <m/>
  </r>
  <r>
    <x v="0"/>
    <x v="110"/>
    <n v="3530080190010"/>
    <s v="8175 NW 104 AVE"/>
    <m/>
    <s v="126796-LENNAR HOMES, LLC"/>
    <d v="2019-04-19T00:00:00"/>
    <s v="ROAD"/>
    <x v="1"/>
    <n v="156364.19"/>
    <n v="3127.28"/>
    <n v="0"/>
    <m/>
    <n v="0"/>
    <n v="0"/>
    <s v="220-00"/>
    <n v="24"/>
    <m/>
    <m/>
    <m/>
    <m/>
  </r>
  <r>
    <x v="0"/>
    <x v="111"/>
    <n v="3530080170010"/>
    <s v="10425 NW 82 ST"/>
    <m/>
    <s v="126341-LENNAR HOMES, LLC"/>
    <d v="2019-03-08T00:00:00"/>
    <s v="ROAD"/>
    <x v="1"/>
    <n v="39091.050000000003"/>
    <n v="781.82"/>
    <n v="0"/>
    <m/>
    <n v="0"/>
    <n v="0"/>
    <s v="220-00"/>
    <n v="6"/>
    <m/>
    <m/>
    <m/>
    <m/>
  </r>
  <r>
    <x v="0"/>
    <x v="112"/>
    <n v="3530170390640"/>
    <s v="6811 NW 104 CT"/>
    <m/>
    <s v="126862-GRAND FLORIDIAN AT DORAL"/>
    <d v="2019-05-10T00:00:00"/>
    <s v="ROAD"/>
    <x v="1"/>
    <n v="9278.02"/>
    <n v="185.56"/>
    <n v="0"/>
    <m/>
    <n v="0"/>
    <n v="0"/>
    <s v="210-00"/>
    <n v="1"/>
    <m/>
    <m/>
    <m/>
    <m/>
  </r>
  <r>
    <x v="0"/>
    <x v="113"/>
    <n v="3530170471210"/>
    <s v="6425 NW 103 PL"/>
    <m/>
    <s v="127989-LENNAR HOMES, LLC"/>
    <d v="2019-08-22T00:00:00"/>
    <s v="ROAD"/>
    <x v="1"/>
    <n v="85204.38"/>
    <n v="1704.09"/>
    <n v="0"/>
    <m/>
    <n v="0"/>
    <n v="0"/>
    <s v="230-00"/>
    <n v="15"/>
    <m/>
    <m/>
    <m/>
    <m/>
  </r>
  <r>
    <x v="0"/>
    <x v="114"/>
    <n v="3530170470770"/>
    <s v="10295 NW 66 ST"/>
    <m/>
    <s v="127408-RAUL MARISTANY"/>
    <d v="2019-07-03T00:00:00"/>
    <s v="ROAD"/>
    <x v="1"/>
    <n v="68163.509999999995"/>
    <n v="1363.27"/>
    <n v="0"/>
    <m/>
    <n v="0"/>
    <n v="0"/>
    <s v="230-00"/>
    <n v="12"/>
    <m/>
    <m/>
    <m/>
    <m/>
  </r>
  <r>
    <x v="0"/>
    <x v="115"/>
    <n v="3530170470490"/>
    <s v="10335 NW 66 ST"/>
    <m/>
    <s v="126609-RAUL MARISTANY"/>
    <d v="2019-04-18T00:00:00"/>
    <s v="ROAD"/>
    <x v="1"/>
    <n v="0"/>
    <n v="0"/>
    <n v="0"/>
    <m/>
    <n v="0"/>
    <n v="0"/>
    <s v="230-00"/>
    <n v="-8"/>
    <m/>
    <m/>
    <m/>
    <m/>
  </r>
  <r>
    <x v="0"/>
    <x v="115"/>
    <n v="3530170470490"/>
    <s v="10335 NW 66 ST"/>
    <m/>
    <s v="126609-RAUL MARISTANY"/>
    <d v="2019-04-18T00:00:00"/>
    <s v="ROAD"/>
    <x v="1"/>
    <n v="0"/>
    <n v="0"/>
    <n v="0"/>
    <m/>
    <n v="0"/>
    <n v="0"/>
    <s v="230-00"/>
    <n v="8"/>
    <m/>
    <m/>
    <m/>
    <m/>
  </r>
  <r>
    <x v="0"/>
    <x v="116"/>
    <n v="3530170470720"/>
    <s v="6610 NW 102 PATH"/>
    <m/>
    <s v="127149-LENNAR HOMES, LLC"/>
    <d v="2019-05-24T00:00:00"/>
    <s v="ROAD"/>
    <x v="1"/>
    <n v="45442.33"/>
    <n v="908.85"/>
    <n v="0"/>
    <m/>
    <n v="0"/>
    <n v="0"/>
    <s v="230-00"/>
    <n v="8"/>
    <m/>
    <m/>
    <m/>
    <m/>
  </r>
  <r>
    <x v="0"/>
    <x v="117"/>
    <n v="3530170470850"/>
    <s v="10259 NW 66 ST"/>
    <m/>
    <s v="127158-LENNAR HOMES, LLC"/>
    <d v="2019-05-28T00:00:00"/>
    <s v="ROAD"/>
    <x v="1"/>
    <n v="22721.17"/>
    <n v="454.42"/>
    <n v="0"/>
    <m/>
    <n v="0"/>
    <n v="0"/>
    <s v="230-00"/>
    <n v="4"/>
    <m/>
    <m/>
    <m/>
    <m/>
  </r>
  <r>
    <x v="0"/>
    <x v="118"/>
    <n v="3530170471110"/>
    <s v="6683 NW 103 PKWY"/>
    <m/>
    <s v="126766-RAUL MARISTANY"/>
    <d v="2019-05-01T00:00:00"/>
    <s v="ROAD"/>
    <x v="1"/>
    <n v="11360.58"/>
    <n v="227.21"/>
    <n v="0"/>
    <m/>
    <n v="0"/>
    <n v="0"/>
    <s v="230-00"/>
    <n v="-6"/>
    <m/>
    <m/>
    <m/>
    <m/>
  </r>
  <r>
    <x v="0"/>
    <x v="119"/>
    <n v="3530170470930"/>
    <s v="6681 NW 102 PATH"/>
    <m/>
    <s v="127148-LENNAR HOMES, LLC"/>
    <d v="2019-05-22T00:00:00"/>
    <s v="ROAD"/>
    <x v="1"/>
    <n v="28401.46"/>
    <n v="568.03"/>
    <n v="0"/>
    <m/>
    <n v="0"/>
    <n v="0"/>
    <s v="230-00"/>
    <n v="5"/>
    <m/>
    <m/>
    <m/>
    <m/>
  </r>
  <r>
    <x v="0"/>
    <x v="118"/>
    <n v="3530170471110"/>
    <s v="6683 NW 103 PKWY"/>
    <m/>
    <s v="126766-RAUL MARISTANY"/>
    <d v="2019-05-01T00:00:00"/>
    <s v="ROAD"/>
    <x v="1"/>
    <n v="11360.58"/>
    <n v="227.21"/>
    <n v="0"/>
    <m/>
    <n v="0"/>
    <n v="0"/>
    <s v="230-00"/>
    <n v="8"/>
    <m/>
    <m/>
    <m/>
    <m/>
  </r>
  <r>
    <x v="0"/>
    <x v="120"/>
    <n v="3530170390290"/>
    <s v="10530 NW 67 TER"/>
    <s v="N"/>
    <s v="128634-TRENDING EXPORT"/>
    <d v="2019-11-08T00:00:00"/>
    <s v="ROAD"/>
    <x v="1"/>
    <n v="9578.07"/>
    <n v="191.56"/>
    <n v="0"/>
    <m/>
    <n v="0"/>
    <n v="0"/>
    <s v="210-00"/>
    <n v="1"/>
    <m/>
    <m/>
    <m/>
    <m/>
  </r>
  <r>
    <x v="0"/>
    <x v="121"/>
    <n v="3530170471300"/>
    <s v="6421 NW 102 PATH"/>
    <m/>
    <s v="126057-LENNAR HOMES, LLC"/>
    <d v="2019-03-07T00:00:00"/>
    <s v="ROAD"/>
    <x v="1"/>
    <n v="39091.050000000003"/>
    <n v="781.82"/>
    <n v="0"/>
    <m/>
    <n v="0"/>
    <n v="0"/>
    <s v="220-00"/>
    <n v="6"/>
    <m/>
    <m/>
    <m/>
    <m/>
  </r>
  <r>
    <x v="0"/>
    <x v="122"/>
    <n v="3530170471230"/>
    <s v="10295 NW 64 TER"/>
    <m/>
    <s v="128316-LENNAR HOMES, LLC"/>
    <d v="2019-09-05T00:00:00"/>
    <s v="ROAD"/>
    <x v="1"/>
    <n v="51122.63"/>
    <n v="1022.45"/>
    <n v="0"/>
    <m/>
    <n v="0"/>
    <n v="0"/>
    <s v="230-00"/>
    <n v="9"/>
    <m/>
    <m/>
    <m/>
    <m/>
  </r>
  <r>
    <x v="0"/>
    <x v="123"/>
    <n v="3530170471300"/>
    <s v="6420 NW 102 PATH"/>
    <m/>
    <s v="126058-LENNAR HOMES, LLC"/>
    <d v="2019-02-12T00:00:00"/>
    <s v="ROAD"/>
    <x v="1"/>
    <n v="97727.62"/>
    <n v="1954.55"/>
    <n v="0"/>
    <m/>
    <n v="0"/>
    <n v="0"/>
    <s v="220-00"/>
    <n v="15"/>
    <m/>
    <m/>
    <m/>
    <m/>
  </r>
  <r>
    <x v="0"/>
    <x v="124"/>
    <n v="3530170280280"/>
    <s v="6020 NW 99 AVE - UNIT 209"/>
    <m/>
    <s v="127409-CONRADO FERNANDEZ"/>
    <d v="2019-06-05T00:00:00"/>
    <s v="ROAD"/>
    <x v="1"/>
    <n v="8131.13"/>
    <n v="162.62"/>
    <n v="0"/>
    <m/>
    <n v="0"/>
    <n v="0"/>
    <s v="710-00"/>
    <n v="793"/>
    <m/>
    <m/>
    <m/>
    <m/>
  </r>
  <r>
    <x v="0"/>
    <x v="124"/>
    <n v="3530170280280"/>
    <s v="6020 NW 99 AVE - UNIT 209"/>
    <m/>
    <s v="127409-CONRADO FERNANDEZ"/>
    <d v="2019-06-05T00:00:00"/>
    <s v="ROAD"/>
    <x v="1"/>
    <n v="8131.13"/>
    <n v="162.62"/>
    <n v="0"/>
    <m/>
    <n v="0"/>
    <n v="0"/>
    <s v="150-00"/>
    <n v="-793"/>
    <m/>
    <m/>
    <m/>
    <m/>
  </r>
  <r>
    <x v="0"/>
    <x v="125"/>
    <n v="3530170010403"/>
    <s v="10305 NW 58 ST"/>
    <m/>
    <s v="128303-RITA GARDENS II"/>
    <d v="2019-09-03T00:00:00"/>
    <s v="ROAD"/>
    <x v="1"/>
    <n v="29808.17"/>
    <n v="596.16"/>
    <n v="0"/>
    <m/>
    <n v="0"/>
    <n v="0"/>
    <s v="720-00"/>
    <n v="1506"/>
    <m/>
    <m/>
    <m/>
    <m/>
  </r>
  <r>
    <x v="0"/>
    <x v="125"/>
    <n v="3530170010403"/>
    <s v="10305 NW 58 ST"/>
    <m/>
    <s v="128303-RITA GARDENS II"/>
    <d v="2019-09-03T00:00:00"/>
    <s v="ROAD"/>
    <x v="1"/>
    <n v="29808.17"/>
    <n v="596.16"/>
    <n v="0"/>
    <m/>
    <n v="0"/>
    <n v="0"/>
    <s v="710-00"/>
    <n v="-1506"/>
    <m/>
    <m/>
    <m/>
    <m/>
  </r>
  <r>
    <x v="0"/>
    <x v="126"/>
    <n v="3530170050010"/>
    <s v="9901 NW 58 ST"/>
    <m/>
    <m/>
    <d v="2019-10-21T00:00:00"/>
    <s v="ROAD"/>
    <x v="0"/>
    <n v="85822.31"/>
    <n v="1716.45"/>
    <n v="0"/>
    <m/>
    <n v="0"/>
    <n v="0"/>
    <s v="151-00"/>
    <n v="36543"/>
    <m/>
    <m/>
    <m/>
    <m/>
  </r>
  <r>
    <x v="0"/>
    <x v="127"/>
    <n v="3530170010650"/>
    <s v="6451 NW 102 AVE"/>
    <m/>
    <s v="127566-EWA DORAL OWNER LLC "/>
    <d v="2019-07-01T00:00:00"/>
    <s v="ROAD"/>
    <x v="1"/>
    <n v="923940.81"/>
    <n v="18478.82"/>
    <n v="0"/>
    <m/>
    <n v="0"/>
    <n v="0"/>
    <s v="150-00"/>
    <n v="189958"/>
    <m/>
    <m/>
    <m/>
    <m/>
  </r>
  <r>
    <x v="0"/>
    <x v="128"/>
    <n v="3530200540010"/>
    <s v="10505 NW 41 ST"/>
    <m/>
    <s v="127353-BALOGH ERDHEIM PARTNERSHIP II"/>
    <d v="2019-06-28T00:00:00"/>
    <s v="ROAD"/>
    <x v="1"/>
    <n v="139902.49"/>
    <n v="2798.05"/>
    <n v="0"/>
    <m/>
    <n v="0"/>
    <n v="0"/>
    <s v="820-02"/>
    <n v="10752"/>
    <m/>
    <m/>
    <m/>
    <m/>
  </r>
  <r>
    <x v="0"/>
    <x v="129"/>
    <n v="3530210010311"/>
    <s v="9630 NW 58 ST (BLDG. C)"/>
    <m/>
    <m/>
    <d v="2019-06-26T00:00:00"/>
    <s v="ROAD"/>
    <x v="0"/>
    <n v="57220.61"/>
    <n v="1144.4100000000001"/>
    <n v="0"/>
    <m/>
    <n v="0"/>
    <n v="0"/>
    <s v="820-01"/>
    <n v="4190"/>
    <m/>
    <m/>
    <m/>
    <m/>
  </r>
  <r>
    <x v="0"/>
    <x v="130"/>
    <n v="3530210130010"/>
    <s v="9525 NW 41 ST"/>
    <m/>
    <s v="127201-HUMBERTO TABARES"/>
    <d v="2019-05-24T00:00:00"/>
    <s v="ROAD"/>
    <x v="1"/>
    <n v="751.11"/>
    <n v="15.02"/>
    <n v="0"/>
    <m/>
    <n v="0"/>
    <n v="0"/>
    <s v="820-01"/>
    <n v="55"/>
    <m/>
    <m/>
    <m/>
    <m/>
  </r>
  <r>
    <x v="0"/>
    <x v="131"/>
    <n v="3530210010311"/>
    <s v="9670 NW 58 ST (BLDG. D)"/>
    <m/>
    <m/>
    <d v="2019-06-26T00:00:00"/>
    <s v="ROAD"/>
    <x v="0"/>
    <n v="41092.32"/>
    <n v="821.85"/>
    <n v="0"/>
    <m/>
    <n v="0"/>
    <n v="0"/>
    <s v="820-01"/>
    <n v="3009"/>
    <m/>
    <m/>
    <m/>
    <m/>
  </r>
  <r>
    <x v="0"/>
    <x v="132"/>
    <n v="3530210010311"/>
    <s v="9650 NW 58 ST (BLDG. A)"/>
    <m/>
    <m/>
    <d v="2019-06-26T00:00:00"/>
    <s v="ROAD"/>
    <x v="0"/>
    <n v="357458.12"/>
    <n v="7149.16"/>
    <n v="0"/>
    <m/>
    <n v="0"/>
    <n v="0"/>
    <s v="820-01"/>
    <n v="26175"/>
    <m/>
    <m/>
    <m/>
    <m/>
  </r>
  <r>
    <x v="0"/>
    <x v="133"/>
    <n v="3530210010311"/>
    <s v="9610 NW 58 ST (BLDG. B)"/>
    <m/>
    <m/>
    <d v="2019-06-26T00:00:00"/>
    <s v="ROAD"/>
    <x v="0"/>
    <n v="60402.57"/>
    <n v="1208.05"/>
    <n v="0"/>
    <m/>
    <n v="0"/>
    <n v="0"/>
    <s v="820-01"/>
    <n v="4423"/>
    <m/>
    <m/>
    <m/>
    <m/>
  </r>
  <r>
    <x v="0"/>
    <x v="134"/>
    <n v="3530220000015"/>
    <s v="8269 NW 44 TER"/>
    <m/>
    <s v="125781-CC HOMES AT DORAL LLC"/>
    <d v="2019-02-07T00:00:00"/>
    <s v="ROAD"/>
    <x v="1"/>
    <n v="9278.02"/>
    <n v="185.56"/>
    <n v="0"/>
    <m/>
    <n v="0"/>
    <n v="0"/>
    <s v="210-00"/>
    <n v="1"/>
    <m/>
    <m/>
    <m/>
    <m/>
  </r>
  <r>
    <x v="0"/>
    <x v="135"/>
    <n v="3530220020015"/>
    <s v="8279 NW 43 ST"/>
    <m/>
    <s v="126492-CC HOMES AT DORAL LLC"/>
    <d v="2019-04-10T00:00:00"/>
    <s v="ROAD"/>
    <x v="1"/>
    <n v="9278.02"/>
    <n v="185.56"/>
    <n v="0"/>
    <m/>
    <n v="0"/>
    <n v="0"/>
    <s v="210-00"/>
    <n v="1"/>
    <m/>
    <m/>
    <m/>
    <m/>
  </r>
  <r>
    <x v="0"/>
    <x v="136"/>
    <n v="3530220000015"/>
    <s v="8224 NW 44 TER"/>
    <m/>
    <s v="125846-CC HOMES AT DORAL LLC"/>
    <d v="2019-02-13T00:00:00"/>
    <s v="ROAD"/>
    <x v="1"/>
    <n v="9278.02"/>
    <n v="185.56"/>
    <n v="0"/>
    <m/>
    <n v="0"/>
    <n v="0"/>
    <s v="210-00"/>
    <n v="1"/>
    <m/>
    <m/>
    <m/>
    <m/>
  </r>
  <r>
    <x v="0"/>
    <x v="137"/>
    <n v="3530220000015"/>
    <s v="8163 NW 48 TER"/>
    <m/>
    <s v="126362-CC HOMES AT DORAL LLC"/>
    <d v="2019-03-25T00:00:00"/>
    <s v="ROAD"/>
    <x v="1"/>
    <n v="9278.02"/>
    <n v="185.56"/>
    <n v="0"/>
    <m/>
    <n v="0"/>
    <n v="0"/>
    <s v="210-00"/>
    <n v="1"/>
    <m/>
    <m/>
    <m/>
    <m/>
  </r>
  <r>
    <x v="0"/>
    <x v="138"/>
    <n v="3530220000015"/>
    <s v="8255 NW 43 ST"/>
    <m/>
    <s v="126670-CC HOMES AT DORAL LLC"/>
    <d v="2019-04-24T00:00:00"/>
    <s v="ROAD"/>
    <x v="1"/>
    <n v="9278.02"/>
    <n v="185.56"/>
    <n v="0"/>
    <m/>
    <n v="0"/>
    <n v="0"/>
    <s v="210-00"/>
    <n v="1"/>
    <m/>
    <m/>
    <m/>
    <m/>
  </r>
  <r>
    <x v="0"/>
    <x v="139"/>
    <n v="3530220380030"/>
    <s v="4765 NW 85 AVE"/>
    <m/>
    <s v="127586-CC HOMES LLC"/>
    <d v="2019-07-24T00:00:00"/>
    <s v="ROAD"/>
    <x v="1"/>
    <n v="9278.02"/>
    <n v="185.56"/>
    <n v="0"/>
    <m/>
    <n v="0"/>
    <n v="0"/>
    <s v="210-00"/>
    <n v="1"/>
    <m/>
    <m/>
    <m/>
    <m/>
  </r>
  <r>
    <x v="0"/>
    <x v="140"/>
    <n v="3530220380140"/>
    <s v="8448 NW 51 TER"/>
    <m/>
    <s v="128194-CC HOMES AT DORAL LLC"/>
    <d v="2019-09-26T00:00:00"/>
    <s v="ROAD"/>
    <x v="1"/>
    <n v="9278.02"/>
    <n v="185.56"/>
    <n v="0"/>
    <m/>
    <n v="0"/>
    <n v="0"/>
    <s v="210-00"/>
    <n v="1"/>
    <m/>
    <m/>
    <m/>
    <m/>
  </r>
  <r>
    <x v="0"/>
    <x v="141"/>
    <n v="3530220000015"/>
    <s v="8267 NW 43 ST"/>
    <m/>
    <s v="126540-CC HOMES AT DORAL LLC"/>
    <d v="2019-04-12T00:00:00"/>
    <s v="ROAD"/>
    <x v="1"/>
    <n v="9278.02"/>
    <n v="185.56"/>
    <n v="0"/>
    <m/>
    <n v="0"/>
    <n v="0"/>
    <s v="210-00"/>
    <n v="1"/>
    <m/>
    <m/>
    <m/>
    <m/>
  </r>
  <r>
    <x v="0"/>
    <x v="142"/>
    <n v="3530220000015"/>
    <s v="8144 NW 48 TER"/>
    <m/>
    <s v="126539-CC HOMES AT DORAL LLC"/>
    <d v="2019-04-12T00:00:00"/>
    <s v="ROAD"/>
    <x v="1"/>
    <n v="9278.02"/>
    <n v="185.56"/>
    <n v="0"/>
    <m/>
    <n v="0"/>
    <n v="0"/>
    <s v="210-00"/>
    <n v="1"/>
    <m/>
    <m/>
    <m/>
    <m/>
  </r>
  <r>
    <x v="0"/>
    <x v="143"/>
    <n v="3530220000015"/>
    <s v="8138 NW 48 TER"/>
    <m/>
    <s v="126448-CC HOMES AT DORAL LLC"/>
    <d v="2019-04-04T00:00:00"/>
    <s v="ROAD"/>
    <x v="1"/>
    <n v="9278.02"/>
    <n v="185.56"/>
    <n v="0"/>
    <m/>
    <n v="0"/>
    <n v="0"/>
    <s v="210-00"/>
    <n v="1"/>
    <m/>
    <m/>
    <m/>
    <m/>
  </r>
  <r>
    <x v="0"/>
    <x v="144"/>
    <n v="3530220000015"/>
    <s v="8253 NW 44 TER"/>
    <m/>
    <s v="126280-CC HOMES AT DORAL LLC"/>
    <d v="2019-03-25T00:00:00"/>
    <s v="ROAD"/>
    <x v="1"/>
    <n v="9278.02"/>
    <n v="185.56"/>
    <n v="0"/>
    <m/>
    <n v="0"/>
    <n v="0"/>
    <s v="210-00"/>
    <n v="1"/>
    <m/>
    <m/>
    <m/>
    <m/>
  </r>
  <r>
    <x v="0"/>
    <x v="145"/>
    <n v="3530220404460"/>
    <s v="8243 NW 43 ST"/>
    <m/>
    <s v="127366-CC HOMES AT DORAL LLC"/>
    <d v="2019-07-03T00:00:00"/>
    <s v="ROAD"/>
    <x v="1"/>
    <n v="9278.02"/>
    <n v="185.56"/>
    <n v="0"/>
    <m/>
    <n v="0"/>
    <n v="0"/>
    <s v="210-00"/>
    <n v="1"/>
    <m/>
    <m/>
    <m/>
    <m/>
  </r>
  <r>
    <x v="0"/>
    <x v="146"/>
    <n v="3530220000015"/>
    <s v="8213 NW 44 TER"/>
    <m/>
    <s v="125865-CC HOMES AT DORAL LLC"/>
    <d v="2019-02-12T00:00:00"/>
    <s v="ROAD"/>
    <x v="1"/>
    <n v="9278.02"/>
    <n v="185.56"/>
    <n v="0"/>
    <m/>
    <n v="0"/>
    <n v="0"/>
    <s v="210-00"/>
    <n v="1"/>
    <m/>
    <m/>
    <m/>
    <m/>
  </r>
  <r>
    <x v="0"/>
    <x v="147"/>
    <n v="3530220380150"/>
    <s v="8452 NW 51 TER"/>
    <m/>
    <s v="127588-CC HOMES AT DORAL LLC"/>
    <d v="2019-07-24T00:00:00"/>
    <s v="ROAD"/>
    <x v="1"/>
    <n v="9278.02"/>
    <n v="185.56"/>
    <n v="0"/>
    <m/>
    <n v="0"/>
    <n v="0"/>
    <s v="210-00"/>
    <n v="1"/>
    <m/>
    <m/>
    <m/>
    <m/>
  </r>
  <r>
    <x v="0"/>
    <x v="148"/>
    <n v="3530220000015"/>
    <s v="8167 NW 44 TER"/>
    <m/>
    <s v="125783-CC HOMES AT DORAL LLC"/>
    <d v="2019-02-06T00:00:00"/>
    <s v="ROAD"/>
    <x v="1"/>
    <n v="9278.02"/>
    <n v="185.56"/>
    <n v="0"/>
    <m/>
    <n v="0"/>
    <n v="0"/>
    <s v="210-00"/>
    <n v="1"/>
    <m/>
    <m/>
    <m/>
    <m/>
  </r>
  <r>
    <x v="0"/>
    <x v="149"/>
    <n v="3530220000015"/>
    <s v="8235 NW 47 ST"/>
    <m/>
    <s v="126494-CC HOMES AT DORAL LLC"/>
    <d v="2019-04-10T00:00:00"/>
    <s v="ROAD"/>
    <x v="1"/>
    <n v="9278.02"/>
    <n v="185.56"/>
    <n v="0"/>
    <m/>
    <n v="0"/>
    <n v="0"/>
    <s v="210-00"/>
    <n v="1"/>
    <m/>
    <m/>
    <m/>
    <m/>
  </r>
  <r>
    <x v="0"/>
    <x v="150"/>
    <n v="3530220000015"/>
    <s v="8150 NW 48 TER"/>
    <m/>
    <s v="125803-CC HOMES AT DORAL LLC"/>
    <d v="2019-02-11T00:00:00"/>
    <s v="ROAD"/>
    <x v="1"/>
    <n v="9278.02"/>
    <n v="185.56"/>
    <n v="0"/>
    <m/>
    <n v="0"/>
    <n v="0"/>
    <s v="210-00"/>
    <n v="1"/>
    <m/>
    <m/>
    <m/>
    <m/>
  </r>
  <r>
    <x v="0"/>
    <x v="151"/>
    <n v="3530220000015"/>
    <s v="8229 NW 44 TER"/>
    <m/>
    <s v="125865-CC HOMES AT DORAL LLC"/>
    <d v="2019-02-12T00:00:00"/>
    <s v="ROAD"/>
    <x v="1"/>
    <n v="9278.02"/>
    <n v="185.56"/>
    <n v="0"/>
    <m/>
    <n v="0"/>
    <n v="0"/>
    <s v="210-00"/>
    <n v="1"/>
    <m/>
    <m/>
    <m/>
    <m/>
  </r>
  <r>
    <x v="0"/>
    <x v="152"/>
    <n v="3530220000011"/>
    <s v="8173 NW 47 TER"/>
    <m/>
    <s v="126434-CC HOMES AT DORAL LLC"/>
    <d v="2019-04-04T00:00:00"/>
    <s v="ROAD"/>
    <x v="1"/>
    <n v="9278.02"/>
    <n v="185.56"/>
    <n v="0"/>
    <m/>
    <n v="0"/>
    <n v="0"/>
    <s v="210-00"/>
    <n v="1"/>
    <m/>
    <m/>
    <m/>
    <m/>
  </r>
  <r>
    <x v="0"/>
    <x v="153"/>
    <n v="3530220000015"/>
    <s v="8245 NW 44 TER"/>
    <m/>
    <s v="126491-CC HOMES AT DORAL LLC"/>
    <d v="2019-04-08T00:00:00"/>
    <s v="ROAD"/>
    <x v="1"/>
    <n v="9278.02"/>
    <n v="185.56"/>
    <n v="0"/>
    <m/>
    <n v="0"/>
    <n v="0"/>
    <s v="210-00"/>
    <n v="1"/>
    <m/>
    <m/>
    <m/>
    <m/>
  </r>
  <r>
    <x v="0"/>
    <x v="154"/>
    <n v="3530220402240"/>
    <s v="4665 NW 83 PATH"/>
    <m/>
    <s v="127670-LENNAR HOMES, LLC"/>
    <d v="2019-07-17T00:00:00"/>
    <s v="ROAD"/>
    <x v="1"/>
    <n v="39762.050000000003"/>
    <n v="795.24"/>
    <n v="0"/>
    <m/>
    <n v="0"/>
    <n v="0"/>
    <s v="230-00"/>
    <n v="7"/>
    <m/>
    <m/>
    <m/>
    <m/>
  </r>
  <r>
    <x v="0"/>
    <x v="155"/>
    <n v="3530220400650"/>
    <s v="4881 NW 83 PKWY"/>
    <m/>
    <s v="128320-LENNAR HOMES, LLC"/>
    <d v="2019-10-01T00:00:00"/>
    <s v="ROAD"/>
    <x v="1"/>
    <n v="39762.050000000003"/>
    <n v="795.24"/>
    <n v="0"/>
    <m/>
    <n v="0"/>
    <n v="0"/>
    <s v="230-00"/>
    <n v="7"/>
    <m/>
    <m/>
    <m/>
    <m/>
  </r>
  <r>
    <x v="0"/>
    <x v="156"/>
    <n v="3530220400640"/>
    <s v="4803 NW 83 CT"/>
    <m/>
    <s v="128178-LENNAR HOMES, LLC"/>
    <d v="2019-09-10T00:00:00"/>
    <s v="ROAD"/>
    <x v="1"/>
    <n v="39762.050000000003"/>
    <n v="795.24"/>
    <n v="0"/>
    <m/>
    <n v="0"/>
    <n v="0"/>
    <s v="230-00"/>
    <n v="7"/>
    <m/>
    <m/>
    <m/>
    <m/>
  </r>
  <r>
    <x v="0"/>
    <x v="157"/>
    <n v="3530220380130"/>
    <s v="8444 NW 51 TER"/>
    <m/>
    <s v="128216-CC HOMES AT DORAL LLC"/>
    <d v="2019-09-30T00:00:00"/>
    <s v="ROAD"/>
    <x v="1"/>
    <n v="5680.29"/>
    <n v="113.61"/>
    <n v="0"/>
    <m/>
    <n v="0"/>
    <n v="0"/>
    <s v="230-00"/>
    <n v="1"/>
    <m/>
    <m/>
    <m/>
    <m/>
  </r>
  <r>
    <x v="0"/>
    <x v="158"/>
    <n v="3530220000018"/>
    <s v="4779 NW 83 PATH"/>
    <m/>
    <s v="126338-LENNAR HOMES, LLC"/>
    <d v="2019-03-18T00:00:00"/>
    <s v="ROAD"/>
    <x v="1"/>
    <n v="39762.050000000003"/>
    <n v="795.24"/>
    <n v="0"/>
    <m/>
    <n v="0"/>
    <n v="0"/>
    <s v="230-00"/>
    <n v="7"/>
    <m/>
    <m/>
    <m/>
    <m/>
  </r>
  <r>
    <x v="0"/>
    <x v="159"/>
    <n v="3530220000011"/>
    <s v="4695 NW 83 PATH"/>
    <m/>
    <s v="126287-LENNAR CORPORATION"/>
    <d v="2019-03-04T00:00:00"/>
    <s v="ROAD"/>
    <x v="1"/>
    <n v="39762.050000000003"/>
    <n v="795.24"/>
    <n v="0"/>
    <m/>
    <n v="0"/>
    <n v="0"/>
    <s v="230-00"/>
    <n v="7"/>
    <m/>
    <m/>
    <m/>
    <m/>
  </r>
  <r>
    <x v="0"/>
    <x v="160"/>
    <n v="3530220000018"/>
    <s v="4664 NW 83 PASSAGE"/>
    <m/>
    <s v="125824-LENNAR CORPORATION"/>
    <d v="2019-02-04T00:00:00"/>
    <s v="ROAD"/>
    <x v="1"/>
    <n v="62483.22"/>
    <n v="1249.6600000000001"/>
    <n v="0"/>
    <m/>
    <n v="0"/>
    <n v="0"/>
    <s v="230-00"/>
    <n v="11"/>
    <m/>
    <m/>
    <m/>
    <m/>
  </r>
  <r>
    <x v="0"/>
    <x v="161"/>
    <n v="3530220000011"/>
    <s v="4889 NW 83 PATH"/>
    <m/>
    <s v="126267-LENNAR CORPORATION"/>
    <d v="2019-03-01T00:00:00"/>
    <s v="ROAD"/>
    <x v="1"/>
    <n v="39762.050000000003"/>
    <n v="795.24"/>
    <n v="0"/>
    <m/>
    <n v="0"/>
    <n v="0"/>
    <s v="230-00"/>
    <n v="7"/>
    <m/>
    <m/>
    <m/>
    <m/>
  </r>
  <r>
    <x v="0"/>
    <x v="162"/>
    <n v="3530220000018"/>
    <s v="4640 NW 83 PATH"/>
    <m/>
    <s v="127004-LENNAR HOMES, LLC"/>
    <d v="2019-05-20T00:00:00"/>
    <s v="ROAD"/>
    <x v="1"/>
    <n v="39762.050000000003"/>
    <n v="795.24"/>
    <n v="0"/>
    <m/>
    <n v="0"/>
    <n v="0"/>
    <s v="230-00"/>
    <n v="7"/>
    <m/>
    <m/>
    <m/>
    <m/>
  </r>
  <r>
    <x v="0"/>
    <x v="163"/>
    <n v="3530220404480"/>
    <s v="8231 NW 43 ST"/>
    <m/>
    <s v="127367-CCHOMES AT DORAL LLC"/>
    <d v="2019-07-02T00:00:00"/>
    <s v="ROAD"/>
    <x v="1"/>
    <n v="9278.02"/>
    <n v="185.56"/>
    <n v="0"/>
    <m/>
    <n v="0"/>
    <n v="0"/>
    <s v="210-00"/>
    <n v="1"/>
    <m/>
    <m/>
    <m/>
    <m/>
  </r>
  <r>
    <x v="0"/>
    <x v="164"/>
    <n v="3530220000015"/>
    <s v="8277 NW 44 TER"/>
    <m/>
    <s v="125780-CC HOMES AT DORAL LLC"/>
    <d v="2019-02-08T00:00:00"/>
    <s v="ROAD"/>
    <x v="1"/>
    <n v="9278.02"/>
    <n v="185.56"/>
    <n v="0"/>
    <m/>
    <n v="0"/>
    <n v="0"/>
    <s v="210-00"/>
    <n v="1"/>
    <m/>
    <m/>
    <m/>
    <m/>
  </r>
  <r>
    <x v="0"/>
    <x v="165"/>
    <n v="3530220000015"/>
    <s v="8237 NW 44 TER"/>
    <m/>
    <s v="125805-CC HOMES AT DORAL LLC"/>
    <d v="2019-02-11T00:00:00"/>
    <s v="ROAD"/>
    <x v="1"/>
    <n v="9278.02"/>
    <n v="185.56"/>
    <n v="0"/>
    <m/>
    <n v="0"/>
    <n v="0"/>
    <s v="210-00"/>
    <n v="1"/>
    <m/>
    <m/>
    <m/>
    <m/>
  </r>
  <r>
    <x v="0"/>
    <x v="166"/>
    <n v="3530220000015"/>
    <s v="1 VACANT"/>
    <m/>
    <s v="126001-CC HOMES AT DORAL LLC"/>
    <d v="2019-02-28T00:00:00"/>
    <s v="ROAD"/>
    <x v="1"/>
    <n v="9278.02"/>
    <n v="185.56"/>
    <n v="0"/>
    <m/>
    <n v="0"/>
    <n v="0"/>
    <s v="210-00"/>
    <n v="1"/>
    <m/>
    <m/>
    <m/>
    <m/>
  </r>
  <r>
    <x v="0"/>
    <x v="167"/>
    <n v="3530220000015"/>
    <s v=" 1 VACANT"/>
    <m/>
    <s v="126002-CC HOMES AT DORAL LLC"/>
    <d v="2019-02-28T00:00:00"/>
    <s v="ROAD"/>
    <x v="1"/>
    <n v="9278.02"/>
    <n v="185.56"/>
    <n v="0"/>
    <m/>
    <n v="0"/>
    <n v="0"/>
    <s v="210-00"/>
    <n v="1"/>
    <m/>
    <m/>
    <m/>
    <m/>
  </r>
  <r>
    <x v="0"/>
    <x v="168"/>
    <n v="3530220400050"/>
    <s v="8151 NW 48 TER"/>
    <m/>
    <s v="127259-CC HOMES AT DORAL LLC"/>
    <d v="2019-06-24T00:00:00"/>
    <s v="ROAD"/>
    <x v="1"/>
    <n v="9278.02"/>
    <n v="185.56"/>
    <n v="0"/>
    <m/>
    <n v="0"/>
    <n v="0"/>
    <s v="210-00"/>
    <n v="1"/>
    <m/>
    <m/>
    <m/>
    <m/>
  </r>
  <r>
    <x v="0"/>
    <x v="169"/>
    <n v="3530220000015"/>
    <s v="8261 NW 43 ST"/>
    <m/>
    <s v="126693-CC HOMES AT DORAL LLC"/>
    <d v="2019-04-26T00:00:00"/>
    <s v="ROAD"/>
    <x v="1"/>
    <n v="9278.02"/>
    <n v="185.56"/>
    <n v="0"/>
    <m/>
    <n v="0"/>
    <n v="0"/>
    <s v="210-00"/>
    <n v="1"/>
    <m/>
    <m/>
    <m/>
    <m/>
  </r>
  <r>
    <x v="0"/>
    <x v="170"/>
    <n v="3530220000015"/>
    <s v="8205 NW 44 TER"/>
    <m/>
    <s v="125815-CC HOMES AT DORAL LLC"/>
    <d v="2019-02-12T00:00:00"/>
    <s v="ROAD"/>
    <x v="1"/>
    <n v="9278.02"/>
    <n v="185.56"/>
    <n v="0"/>
    <m/>
    <n v="0"/>
    <n v="0"/>
    <s v="210-00"/>
    <n v="1"/>
    <m/>
    <m/>
    <m/>
    <m/>
  </r>
  <r>
    <x v="0"/>
    <x v="171"/>
    <n v="3530220000015"/>
    <s v="8285 NW 44 TER"/>
    <m/>
    <s v="125804-CC HOMES AT DORAL LLC"/>
    <d v="2019-02-11T00:00:00"/>
    <s v="ROAD"/>
    <x v="1"/>
    <n v="9278.02"/>
    <n v="185.56"/>
    <n v="0"/>
    <m/>
    <n v="0"/>
    <n v="0"/>
    <s v="210-00"/>
    <n v="1"/>
    <m/>
    <m/>
    <m/>
    <m/>
  </r>
  <r>
    <x v="0"/>
    <x v="172"/>
    <n v="3530220404450"/>
    <s v="8249 NW 43 ST"/>
    <m/>
    <s v="127257-CC HOMES AT DORAL LLC"/>
    <d v="2019-06-24T00:00:00"/>
    <s v="ROAD"/>
    <x v="1"/>
    <n v="9278.02"/>
    <n v="185.56"/>
    <n v="0"/>
    <m/>
    <n v="0"/>
    <n v="0"/>
    <s v="210-00"/>
    <n v="1"/>
    <m/>
    <m/>
    <m/>
    <m/>
  </r>
  <r>
    <x v="0"/>
    <x v="173"/>
    <n v="3530220400180"/>
    <s v="8073 NW 48 TER"/>
    <m/>
    <s v="128081-CC HOMES AT DORAL LLC"/>
    <d v="2019-09-13T00:00:00"/>
    <s v="ROAD"/>
    <x v="1"/>
    <n v="9278.02"/>
    <n v="185.56"/>
    <n v="0"/>
    <m/>
    <n v="0"/>
    <n v="0"/>
    <s v="210-00"/>
    <n v="1"/>
    <m/>
    <m/>
    <m/>
    <m/>
  </r>
  <r>
    <x v="0"/>
    <x v="174"/>
    <n v="3530220401350"/>
    <s v="4705 NW 83 PL"/>
    <m/>
    <s v="128511-LENNAR HOMES, LLC"/>
    <d v="2019-10-16T00:00:00"/>
    <s v="ROAD"/>
    <x v="1"/>
    <n v="41047.94"/>
    <n v="820.96"/>
    <n v="0"/>
    <m/>
    <n v="0"/>
    <n v="0"/>
    <s v="230-00"/>
    <n v="7"/>
    <m/>
    <m/>
    <m/>
    <m/>
  </r>
  <r>
    <x v="0"/>
    <x v="175"/>
    <n v="3530220400780"/>
    <s v="4807 NW 83 PL"/>
    <m/>
    <s v="127990-LENNAR HOMES, LLC"/>
    <d v="2019-08-23T00:00:00"/>
    <s v="ROAD"/>
    <x v="1"/>
    <n v="39762.050000000003"/>
    <n v="795.24"/>
    <n v="0"/>
    <m/>
    <n v="0"/>
    <n v="0"/>
    <s v="230-00"/>
    <n v="7"/>
    <m/>
    <m/>
    <m/>
    <m/>
  </r>
  <r>
    <x v="0"/>
    <x v="176"/>
    <n v="3530220000015"/>
    <s v="8261 NW 44 TER"/>
    <m/>
    <s v="126207-CC HOMES AT DORAL LLC"/>
    <d v="2019-03-19T00:00:00"/>
    <s v="ROAD"/>
    <x v="1"/>
    <n v="9278.02"/>
    <n v="185.56"/>
    <n v="0"/>
    <m/>
    <n v="0"/>
    <n v="0"/>
    <s v="210-00"/>
    <n v="1"/>
    <m/>
    <m/>
    <m/>
    <m/>
  </r>
  <r>
    <x v="0"/>
    <x v="177"/>
    <n v="3530220000015"/>
    <s v="8079 NW 48 TER"/>
    <m/>
    <s v="127080-CC HOMES AT DORAL LLC"/>
    <d v="2019-06-06T00:00:00"/>
    <s v="ROAD"/>
    <x v="1"/>
    <n v="9278.02"/>
    <n v="185.56"/>
    <n v="0"/>
    <m/>
    <n v="0"/>
    <n v="0"/>
    <s v="210-00"/>
    <n v="1"/>
    <m/>
    <m/>
    <m/>
    <m/>
  </r>
  <r>
    <x v="0"/>
    <x v="178"/>
    <n v="3530220404500"/>
    <s v="8219 NW 43 ST"/>
    <m/>
    <s v="127836-CC HOMES AT DORAL LLC"/>
    <d v="2019-08-21T00:00:00"/>
    <s v="ROAD"/>
    <x v="1"/>
    <n v="9278.02"/>
    <n v="185.56"/>
    <n v="0"/>
    <m/>
    <n v="0"/>
    <n v="0"/>
    <s v="210-00"/>
    <n v="1"/>
    <m/>
    <m/>
    <m/>
    <m/>
  </r>
  <r>
    <x v="0"/>
    <x v="179"/>
    <n v="3530220000015"/>
    <s v="8237 NW 43 ST"/>
    <m/>
    <s v="126962-CC HOMES AT DORAL LLC"/>
    <d v="2019-05-22T00:00:00"/>
    <s v="ROAD"/>
    <x v="1"/>
    <n v="9278.02"/>
    <n v="185.56"/>
    <n v="0"/>
    <m/>
    <n v="0"/>
    <n v="0"/>
    <s v="210-00"/>
    <n v="1"/>
    <m/>
    <m/>
    <m/>
    <m/>
  </r>
  <r>
    <x v="0"/>
    <x v="180"/>
    <n v="3530220380170"/>
    <s v="8460 NW 51 TER"/>
    <m/>
    <s v="128278-CC HOMES AT DORAL LLC"/>
    <d v="2019-10-03T00:00:00"/>
    <s v="ROAD"/>
    <x v="1"/>
    <n v="9278.02"/>
    <n v="185.56"/>
    <n v="0"/>
    <m/>
    <n v="0"/>
    <n v="0"/>
    <s v="210-00"/>
    <n v="1"/>
    <m/>
    <m/>
    <m/>
    <m/>
  </r>
  <r>
    <x v="0"/>
    <x v="181"/>
    <n v="3530220000015"/>
    <s v="8273 NW 43 ST"/>
    <m/>
    <s v="126985-CC HOMES AT DORAL LLC"/>
    <d v="2019-05-30T00:00:00"/>
    <s v="ROAD"/>
    <x v="1"/>
    <n v="9278.02"/>
    <n v="185.56"/>
    <n v="0"/>
    <m/>
    <n v="0"/>
    <n v="0"/>
    <s v="210-00"/>
    <n v="1"/>
    <m/>
    <m/>
    <m/>
    <m/>
  </r>
  <r>
    <x v="0"/>
    <x v="182"/>
    <n v="3530220380160"/>
    <s v="8456 NW 51 TER"/>
    <m/>
    <s v="128217-CC HOMES AT DORAL LLC"/>
    <d v="2019-09-30T00:00:00"/>
    <s v="ROAD"/>
    <x v="1"/>
    <n v="9278.02"/>
    <n v="185.56"/>
    <n v="0"/>
    <m/>
    <n v="0"/>
    <n v="0"/>
    <s v="210-00"/>
    <n v="1"/>
    <m/>
    <m/>
    <m/>
    <m/>
  </r>
  <r>
    <x v="0"/>
    <x v="183"/>
    <n v="3530220000015"/>
    <s v="8225 NW 43 ST"/>
    <m/>
    <s v="126962-CC HOMES AT DORAL LLC"/>
    <d v="2019-05-22T00:00:00"/>
    <s v="ROAD"/>
    <x v="1"/>
    <n v="9278.02"/>
    <n v="185.56"/>
    <n v="0"/>
    <m/>
    <n v="0"/>
    <n v="0"/>
    <s v="210-00"/>
    <n v="1"/>
    <m/>
    <m/>
    <m/>
    <m/>
  </r>
  <r>
    <x v="0"/>
    <x v="184"/>
    <n v="3530220000015"/>
    <s v="8157 NW 48 TER"/>
    <m/>
    <s v="126955-CC HOMES AT DORAL LLC"/>
    <d v="2019-05-23T00:00:00"/>
    <s v="ROAD"/>
    <x v="1"/>
    <n v="9278.02"/>
    <n v="185.56"/>
    <n v="0"/>
    <m/>
    <n v="0"/>
    <n v="0"/>
    <s v="210-00"/>
    <n v="1"/>
    <m/>
    <m/>
    <m/>
    <m/>
  </r>
  <r>
    <x v="0"/>
    <x v="185"/>
    <n v="3530220380040"/>
    <s v="4761 NW 85 AVE"/>
    <m/>
    <s v="127587-CC HOMES AT DORAL LLC"/>
    <d v="2019-07-25T00:00:00"/>
    <s v="ROAD"/>
    <x v="1"/>
    <n v="9278.02"/>
    <n v="185.56"/>
    <n v="0"/>
    <m/>
    <n v="0"/>
    <n v="0"/>
    <s v="210-00"/>
    <n v="1"/>
    <m/>
    <m/>
    <m/>
    <m/>
  </r>
  <r>
    <x v="0"/>
    <x v="186"/>
    <n v="3530220000011"/>
    <s v="4640 NW 84 AVE"/>
    <m/>
    <s v="126460-LENNAR CORPORATION"/>
    <d v="2019-03-25T00:00:00"/>
    <s v="ROAD"/>
    <x v="1"/>
    <n v="114026.37"/>
    <n v="2280.5300000000002"/>
    <n v="0"/>
    <m/>
    <n v="0"/>
    <n v="0"/>
    <s v="222-00"/>
    <n v="28"/>
    <m/>
    <m/>
    <m/>
    <m/>
  </r>
  <r>
    <x v="0"/>
    <x v="187"/>
    <n v="3530220000117"/>
    <s v="8425 NW 41 ST"/>
    <m/>
    <s v="126093-GREYSTAR DEV LLC"/>
    <d v="2019-03-04T00:00:00"/>
    <s v="ROAD"/>
    <x v="1"/>
    <n v="1567862.68"/>
    <n v="31357.25"/>
    <n v="0"/>
    <m/>
    <n v="0"/>
    <n v="0"/>
    <s v="222-00"/>
    <n v="385"/>
    <m/>
    <m/>
    <m/>
    <m/>
  </r>
  <r>
    <x v="0"/>
    <x v="188"/>
    <n v="3530220000018"/>
    <s v="4670 NW 84 AVE"/>
    <m/>
    <s v="125609-LENNAR CORPORATION"/>
    <d v="2019-01-10T00:00:00"/>
    <s v="ROAD"/>
    <x v="1"/>
    <n v="114026.37"/>
    <n v="2280.5300000000002"/>
    <n v="0"/>
    <m/>
    <n v="0"/>
    <n v="0"/>
    <s v="222-00"/>
    <n v="28"/>
    <m/>
    <m/>
    <m/>
    <m/>
  </r>
  <r>
    <x v="0"/>
    <x v="189"/>
    <n v="3530220408000"/>
    <s v="4636 NW 84 AVE"/>
    <m/>
    <s v="129087-RAUL MARISTANY"/>
    <d v="2019-10-10T00:00:00"/>
    <s v="ROAD"/>
    <x v="1"/>
    <n v="16289.49"/>
    <n v="325.79000000000002"/>
    <n v="0"/>
    <m/>
    <n v="0"/>
    <n v="0"/>
    <s v="222-00"/>
    <n v="32"/>
    <m/>
    <m/>
    <m/>
    <m/>
  </r>
  <r>
    <x v="0"/>
    <x v="190"/>
    <n v="3530220000018"/>
    <s v="4636 NW 84 AVE"/>
    <m/>
    <s v="126287-LENNAR CORPORATION"/>
    <d v="2019-03-06T00:00:00"/>
    <s v="ROAD"/>
    <x v="1"/>
    <n v="114026.37"/>
    <n v="2280.5300000000002"/>
    <n v="0"/>
    <m/>
    <n v="0"/>
    <n v="0"/>
    <s v="222-00"/>
    <n v="28"/>
    <m/>
    <m/>
    <m/>
    <m/>
  </r>
  <r>
    <x v="0"/>
    <x v="191"/>
    <n v="3530220000018"/>
    <s v="8370 NW 49 ST"/>
    <m/>
    <s v="126873-RAUL MARISTANY"/>
    <d v="2019-05-02T00:00:00"/>
    <s v="ROAD"/>
    <x v="1"/>
    <n v="58746.79"/>
    <n v="1174.94"/>
    <n v="0"/>
    <m/>
    <n v="0"/>
    <n v="0"/>
    <s v="710-00"/>
    <n v="3886"/>
    <m/>
    <m/>
    <m/>
    <m/>
  </r>
  <r>
    <x v="0"/>
    <x v="192"/>
    <n v="3530220320050"/>
    <s v="**SAMPLE ASSESSMENT**"/>
    <m/>
    <m/>
    <d v="2019-10-04T00:00:00"/>
    <s v="ROAD"/>
    <x v="0"/>
    <n v="2998254.05"/>
    <n v="59965.08"/>
    <n v="0"/>
    <m/>
    <n v="0"/>
    <n v="0"/>
    <s v="710-00"/>
    <n v="-38810"/>
    <m/>
    <m/>
    <m/>
    <m/>
  </r>
  <r>
    <x v="0"/>
    <x v="192"/>
    <n v="3530220320050"/>
    <s v="**SAMPLE ASSESSMENT**"/>
    <m/>
    <m/>
    <d v="2019-10-04T00:00:00"/>
    <s v="ROAD"/>
    <x v="0"/>
    <n v="2998254.05"/>
    <n v="59965.08"/>
    <n v="0"/>
    <m/>
    <n v="0"/>
    <n v="0"/>
    <s v="720-00"/>
    <n v="100000"/>
    <m/>
    <m/>
    <m/>
    <m/>
  </r>
  <r>
    <x v="0"/>
    <x v="193"/>
    <n v="3530220000106"/>
    <s v="4805 NW 79 AVE"/>
    <m/>
    <s v="126671-ARLETTE SOSA "/>
    <d v="2019-04-22T00:00:00"/>
    <s v="ROAD"/>
    <x v="1"/>
    <n v="1405.59"/>
    <n v="28.11"/>
    <n v="0"/>
    <m/>
    <n v="0"/>
    <n v="0"/>
    <s v="820-00"/>
    <n v="445"/>
    <m/>
    <m/>
    <m/>
    <m/>
  </r>
  <r>
    <x v="0"/>
    <x v="193"/>
    <n v="3530220000106"/>
    <s v="4805 NW 79 AVE"/>
    <m/>
    <s v="126671-ARLETTE SOSA "/>
    <d v="2019-04-22T00:00:00"/>
    <s v="ROAD"/>
    <x v="1"/>
    <n v="1405.59"/>
    <n v="28.11"/>
    <n v="0"/>
    <m/>
    <n v="0"/>
    <n v="0"/>
    <s v="710-00"/>
    <n v="-445"/>
    <m/>
    <m/>
    <m/>
    <m/>
  </r>
  <r>
    <x v="0"/>
    <x v="194"/>
    <n v="3530220060010"/>
    <s v="8470 NW 58 ST"/>
    <m/>
    <s v="130622-MOTOR CAR KINGDOM LLC"/>
    <d v="2019-06-17T00:00:00"/>
    <s v="ROAD"/>
    <x v="1"/>
    <n v="116542.78"/>
    <n v="2330.86"/>
    <n v="0"/>
    <m/>
    <n v="0"/>
    <n v="0"/>
    <s v="841-00"/>
    <n v="4930"/>
    <m/>
    <m/>
    <m/>
    <m/>
  </r>
  <r>
    <x v="0"/>
    <x v="195"/>
    <n v="3530220000320"/>
    <s v="5705 NW 84 AVE (#8398)"/>
    <m/>
    <s v="126586-PINECREST BAKERY "/>
    <d v="2019-04-09T00:00:00"/>
    <s v="ROAD"/>
    <x v="1"/>
    <n v="19454.34"/>
    <n v="389.09"/>
    <n v="0"/>
    <m/>
    <n v="0"/>
    <n v="0"/>
    <s v="932-00"/>
    <n v="-2500"/>
    <m/>
    <m/>
    <m/>
    <m/>
  </r>
  <r>
    <x v="0"/>
    <x v="195"/>
    <n v="3530220000320"/>
    <s v="5705 NW 84 AVE (#8398)"/>
    <m/>
    <s v="126586-PINECREST BAKERY "/>
    <d v="2019-04-09T00:00:00"/>
    <s v="ROAD"/>
    <x v="1"/>
    <n v="19454.34"/>
    <n v="389.09"/>
    <n v="0"/>
    <m/>
    <n v="0"/>
    <n v="0"/>
    <s v="932-01"/>
    <n v="95"/>
    <m/>
    <m/>
    <m/>
    <m/>
  </r>
  <r>
    <x v="0"/>
    <x v="196"/>
    <n v="3530220011430"/>
    <s v="7770 NW 53 ST"/>
    <m/>
    <s v="128356-ADRESIX LLC"/>
    <d v="2019-07-26T00:00:00"/>
    <s v="ROAD"/>
    <x v="1"/>
    <n v="13247.65"/>
    <n v="264.95"/>
    <n v="0"/>
    <m/>
    <n v="0"/>
    <n v="0"/>
    <s v="710-00"/>
    <n v="1350"/>
    <m/>
    <m/>
    <m/>
    <m/>
  </r>
  <r>
    <x v="0"/>
    <x v="196"/>
    <n v="3530220011430"/>
    <s v="7770 NW 53 ST"/>
    <m/>
    <s v="128356-ADRESIX LLC"/>
    <d v="2019-07-26T00:00:00"/>
    <s v="ROAD"/>
    <x v="1"/>
    <n v="13247.65"/>
    <n v="264.95"/>
    <n v="0"/>
    <m/>
    <n v="0"/>
    <n v="0"/>
    <s v="710-00"/>
    <n v="-185"/>
    <m/>
    <m/>
    <m/>
    <m/>
  </r>
  <r>
    <x v="0"/>
    <x v="196"/>
    <n v="3530220011430"/>
    <s v="7770 NW 53 ST"/>
    <m/>
    <s v="128356-ADRESIX LLC"/>
    <d v="2019-07-26T00:00:00"/>
    <s v="ROAD"/>
    <x v="1"/>
    <n v="13247.65"/>
    <n v="264.95"/>
    <n v="0"/>
    <m/>
    <n v="0"/>
    <n v="0"/>
    <s v="140-00"/>
    <n v="-1165"/>
    <m/>
    <m/>
    <m/>
    <m/>
  </r>
  <r>
    <x v="0"/>
    <x v="197"/>
    <n v="3530220010880"/>
    <s v="7770 NW 55 ST"/>
    <m/>
    <m/>
    <d v="2019-08-26T00:00:00"/>
    <s v="ROAD"/>
    <x v="0"/>
    <n v="17198.82"/>
    <n v="343.98"/>
    <n v="0"/>
    <m/>
    <n v="0"/>
    <n v="0"/>
    <s v="150-00"/>
    <n v="3536"/>
    <m/>
    <m/>
    <m/>
    <m/>
  </r>
  <r>
    <x v="0"/>
    <x v="198"/>
    <n v="3530220160010"/>
    <s v="8485 NW 54 ST"/>
    <m/>
    <s v="125519-LEONARDO GOMEZ"/>
    <d v="2019-01-09T00:00:00"/>
    <s v="ROAD"/>
    <x v="1"/>
    <n v="5996.25"/>
    <n v="119.92"/>
    <n v="0"/>
    <m/>
    <n v="0"/>
    <n v="0"/>
    <s v="140-00"/>
    <n v="1709"/>
    <m/>
    <m/>
    <m/>
    <m/>
  </r>
  <r>
    <x v="0"/>
    <x v="199"/>
    <n v="3530220000540"/>
    <s v="8690 NW 58 ST - BLDG. C"/>
    <s v="N"/>
    <m/>
    <d v="2019-11-12T00:00:00"/>
    <s v="ROAD"/>
    <x v="0"/>
    <n v="0"/>
    <n v="0"/>
    <n v="0"/>
    <m/>
    <n v="0"/>
    <n v="0"/>
    <s v="150-00"/>
    <n v="-18188.150000000001"/>
    <m/>
    <m/>
    <m/>
    <m/>
  </r>
  <r>
    <x v="0"/>
    <x v="199"/>
    <n v="3530220000540"/>
    <s v="8690 NW 58 ST - BLDG. C"/>
    <s v="N"/>
    <m/>
    <d v="2019-11-12T00:00:00"/>
    <s v="ROAD"/>
    <x v="0"/>
    <n v="0"/>
    <n v="0"/>
    <n v="0"/>
    <m/>
    <n v="0"/>
    <n v="0"/>
    <s v="9999-00"/>
    <n v="-0.04"/>
    <m/>
    <m/>
    <m/>
    <m/>
  </r>
  <r>
    <x v="0"/>
    <x v="199"/>
    <n v="3530220000540"/>
    <s v="8690 NW 58 ST - BLDG. C"/>
    <s v="N"/>
    <m/>
    <d v="2019-11-12T00:00:00"/>
    <s v="ROAD"/>
    <x v="0"/>
    <n v="0"/>
    <n v="0"/>
    <n v="0"/>
    <m/>
    <n v="0"/>
    <n v="0"/>
    <s v="820-01"/>
    <n v="6478"/>
    <m/>
    <m/>
    <m/>
    <m/>
  </r>
  <r>
    <x v="0"/>
    <x v="200"/>
    <n v="3530270410060"/>
    <s v="3057 NW 82 AVE"/>
    <m/>
    <s v="125973-SANTOS JR HOLDINGS"/>
    <d v="2019-02-19T00:00:00"/>
    <s v="ROAD"/>
    <x v="1"/>
    <n v="3475.98"/>
    <n v="69.52"/>
    <n v="0"/>
    <m/>
    <n v="0"/>
    <n v="0"/>
    <s v="710-00"/>
    <n v="339"/>
    <m/>
    <m/>
    <m/>
    <m/>
  </r>
  <r>
    <x v="0"/>
    <x v="200"/>
    <n v="3530270410060"/>
    <s v="3057 NW 82 AVE"/>
    <m/>
    <s v="125973-SANTOS JR HOLDINGS"/>
    <d v="2019-02-19T00:00:00"/>
    <s v="ROAD"/>
    <x v="1"/>
    <n v="3475.98"/>
    <n v="69.52"/>
    <n v="0"/>
    <m/>
    <n v="0"/>
    <n v="0"/>
    <s v="150-00"/>
    <n v="-339"/>
    <m/>
    <m/>
    <m/>
    <m/>
  </r>
  <r>
    <x v="0"/>
    <x v="201"/>
    <n v="3530270030090"/>
    <s v="3755 NW 78 AVE"/>
    <m/>
    <m/>
    <d v="2019-10-10T00:00:00"/>
    <s v="ROAD"/>
    <x v="0"/>
    <n v="6049.8"/>
    <n v="121"/>
    <n v="0"/>
    <m/>
    <n v="0"/>
    <n v="0"/>
    <s v="311-00"/>
    <n v="1"/>
    <m/>
    <m/>
    <m/>
    <m/>
  </r>
  <r>
    <x v="0"/>
    <x v="202"/>
    <n v="3530270080070"/>
    <s v="**SAMPLE ASSESSMENT**"/>
    <m/>
    <m/>
    <d v="2019-06-03T00:00:00"/>
    <s v="ROAD"/>
    <x v="0"/>
    <n v="28865.8"/>
    <n v="577.32000000000005"/>
    <n v="0"/>
    <m/>
    <n v="0"/>
    <n v="0"/>
    <s v="630-00"/>
    <n v="1813"/>
    <m/>
    <m/>
    <m/>
    <m/>
  </r>
  <r>
    <x v="0"/>
    <x v="202"/>
    <n v="3530270080070"/>
    <s v="**SAMPLE ASSESSMENT**"/>
    <m/>
    <m/>
    <d v="2019-06-03T00:00:00"/>
    <s v="ROAD"/>
    <x v="0"/>
    <n v="28865.8"/>
    <n v="577.32000000000005"/>
    <n v="0"/>
    <m/>
    <n v="0"/>
    <n v="0"/>
    <s v="710-00"/>
    <n v="-1813"/>
    <m/>
    <m/>
    <m/>
    <m/>
  </r>
  <r>
    <x v="0"/>
    <x v="203"/>
    <n v="3530270370010"/>
    <s v="7800 NW 29 ST"/>
    <m/>
    <s v="**FOR RECORD ONLY**"/>
    <d v="2019-10-11T00:00:00"/>
    <s v="ROAD"/>
    <x v="0"/>
    <n v="0"/>
    <n v="0"/>
    <n v="0"/>
    <m/>
    <n v="0"/>
    <n v="0"/>
    <s v="630-00"/>
    <n v="52290"/>
    <m/>
    <m/>
    <m/>
    <m/>
  </r>
  <r>
    <x v="0"/>
    <x v="203"/>
    <n v="3530270370010"/>
    <s v="7800 NW 29 ST"/>
    <m/>
    <s v="**FOR RECORD ONLY**"/>
    <d v="2019-10-11T00:00:00"/>
    <s v="ROAD"/>
    <x v="0"/>
    <n v="0"/>
    <n v="0"/>
    <n v="0"/>
    <m/>
    <n v="0"/>
    <n v="0"/>
    <s v="9999-00"/>
    <n v="-1710165.31"/>
    <m/>
    <m/>
    <m/>
    <m/>
  </r>
  <r>
    <x v="0"/>
    <x v="204"/>
    <n v="3530270630010"/>
    <s v="3155 NW 82 AVE (#101)"/>
    <s v="N"/>
    <s v="128926-VITAL IMAGING DIAGNOSTIC CENTERS LLC"/>
    <d v="2019-11-27T00:00:00"/>
    <s v="ROAD"/>
    <x v="1"/>
    <n v="25805.1"/>
    <n v="516.11"/>
    <n v="0"/>
    <m/>
    <n v="12902.55"/>
    <n v="258.05"/>
    <s v="630-00"/>
    <n v="1570"/>
    <m/>
    <m/>
    <m/>
    <m/>
  </r>
  <r>
    <x v="0"/>
    <x v="204"/>
    <n v="3530270630010"/>
    <s v="3155 NW 82 AVE (#101)"/>
    <s v="N"/>
    <s v="128926-VITAL IMAGING DIAGNOSTIC CENTERS LLC"/>
    <d v="2019-11-27T00:00:00"/>
    <s v="ROAD"/>
    <x v="1"/>
    <n v="25805.1"/>
    <n v="516.11"/>
    <n v="0"/>
    <m/>
    <n v="12902.55"/>
    <n v="258.05"/>
    <s v="710-00"/>
    <n v="-1570"/>
    <m/>
    <m/>
    <m/>
    <m/>
  </r>
  <r>
    <x v="0"/>
    <x v="203"/>
    <n v="3530270370010"/>
    <s v="7800 NW 29 ST"/>
    <m/>
    <s v="**FOR RECORD ONLY**"/>
    <d v="2019-10-11T00:00:00"/>
    <s v="ROAD"/>
    <x v="0"/>
    <n v="0"/>
    <n v="0"/>
    <n v="0"/>
    <m/>
    <n v="0"/>
    <n v="0"/>
    <s v="610-00"/>
    <n v="9637"/>
    <m/>
    <m/>
    <m/>
    <m/>
  </r>
  <r>
    <x v="0"/>
    <x v="205"/>
    <n v="3530270630030"/>
    <s v="3155 NW 82 AVE (#201)"/>
    <m/>
    <s v="127547-LARKIN COMMUNITY HOSPITAL"/>
    <d v="2019-07-18T00:00:00"/>
    <s v="ROAD"/>
    <x v="1"/>
    <n v="27894.59"/>
    <n v="557.89"/>
    <n v="0"/>
    <m/>
    <n v="13947.3"/>
    <n v="278.95"/>
    <s v="630-00"/>
    <n v="1752"/>
    <m/>
    <m/>
    <m/>
    <m/>
  </r>
  <r>
    <x v="0"/>
    <x v="205"/>
    <n v="3530270630030"/>
    <s v="3155 NW 82 AVE (#201)"/>
    <m/>
    <s v="127547-LARKIN COMMUNITY HOSPITAL"/>
    <d v="2019-07-18T00:00:00"/>
    <s v="ROAD"/>
    <x v="1"/>
    <n v="27894.59"/>
    <n v="557.89"/>
    <n v="0"/>
    <m/>
    <n v="13947.3"/>
    <n v="278.95"/>
    <s v="710-00"/>
    <n v="-1752"/>
    <m/>
    <m/>
    <m/>
    <m/>
  </r>
  <r>
    <x v="0"/>
    <x v="206"/>
    <n v="3530270370010"/>
    <s v="7800 NW 29 ST"/>
    <m/>
    <s v="FOR RECORD ONLY"/>
    <d v="2019-10-11T00:00:00"/>
    <s v="ROAD"/>
    <x v="0"/>
    <n v="0"/>
    <n v="0"/>
    <n v="0"/>
    <m/>
    <n v="0"/>
    <n v="0"/>
    <s v="9999-00"/>
    <n v="-3710784"/>
    <m/>
    <m/>
    <m/>
    <m/>
  </r>
  <r>
    <x v="0"/>
    <x v="206"/>
    <n v="3530270370010"/>
    <s v="7800 NW 29 ST"/>
    <m/>
    <s v="FOR RECORD ONLY"/>
    <d v="2019-10-11T00:00:00"/>
    <s v="ROAD"/>
    <x v="0"/>
    <n v="0"/>
    <n v="0"/>
    <n v="0"/>
    <m/>
    <n v="0"/>
    <n v="0"/>
    <s v="610-00"/>
    <n v="224000"/>
    <m/>
    <m/>
    <m/>
    <m/>
  </r>
  <r>
    <x v="0"/>
    <x v="207"/>
    <n v="3530270290011"/>
    <s v="8260 NW 27 ST"/>
    <m/>
    <s v="127364-UNITED STATES MEDICAL SUPPLY"/>
    <d v="2019-07-01T00:00:00"/>
    <s v="ROAD"/>
    <x v="1"/>
    <n v="19839.53"/>
    <n v="396.79"/>
    <n v="0"/>
    <m/>
    <n v="0"/>
    <n v="0"/>
    <s v="710-00"/>
    <n v="10998"/>
    <m/>
    <m/>
    <m/>
    <m/>
  </r>
  <r>
    <x v="0"/>
    <x v="207"/>
    <n v="3530270290011"/>
    <s v="8260 NW 27 ST"/>
    <m/>
    <s v="127364-UNITED STATES MEDICAL SUPPLY"/>
    <d v="2019-07-01T00:00:00"/>
    <s v="ROAD"/>
    <x v="1"/>
    <n v="19839.53"/>
    <n v="396.79"/>
    <n v="0"/>
    <m/>
    <n v="0"/>
    <n v="0"/>
    <s v="150-00"/>
    <n v="-10998"/>
    <m/>
    <m/>
    <m/>
    <m/>
  </r>
  <r>
    <x v="0"/>
    <x v="208"/>
    <n v="3530270690010"/>
    <s v="8060 NW 33 ST"/>
    <m/>
    <m/>
    <d v="2019-09-24T00:00:00"/>
    <s v="ROAD"/>
    <x v="0"/>
    <n v="12500.21"/>
    <n v="250.01"/>
    <n v="0"/>
    <m/>
    <n v="0"/>
    <n v="0"/>
    <s v="150-00"/>
    <n v="-932"/>
    <m/>
    <m/>
    <m/>
    <m/>
  </r>
  <r>
    <x v="0"/>
    <x v="208"/>
    <n v="3530270690010"/>
    <s v="8060 NW 33 ST"/>
    <m/>
    <m/>
    <d v="2019-09-24T00:00:00"/>
    <s v="ROAD"/>
    <x v="0"/>
    <n v="12500.21"/>
    <n v="250.01"/>
    <n v="0"/>
    <m/>
    <n v="0"/>
    <n v="0"/>
    <s v="820-00"/>
    <n v="932"/>
    <m/>
    <m/>
    <m/>
    <m/>
  </r>
  <r>
    <x v="0"/>
    <x v="209"/>
    <n v="3530270010245"/>
    <s v="8700 NW 36 ST"/>
    <m/>
    <s v="128660-DORAL COURT RETAIL INVESTMENTS LLC"/>
    <d v="2019-07-23T00:00:00"/>
    <s v="ROAD"/>
    <x v="1"/>
    <n v="1995664.25"/>
    <n v="39913.29"/>
    <n v="0"/>
    <m/>
    <n v="0"/>
    <n v="0"/>
    <s v="710-01"/>
    <n v="-54315"/>
    <m/>
    <m/>
    <m/>
    <m/>
  </r>
  <r>
    <x v="0"/>
    <x v="210"/>
    <n v="3530270010243"/>
    <s v="3737 NW 87 AVE"/>
    <m/>
    <s v="**FOR RECORD ONLY**"/>
    <d v="2019-07-23T00:00:00"/>
    <s v="ROAD"/>
    <x v="0"/>
    <n v="0"/>
    <n v="0"/>
    <n v="0"/>
    <m/>
    <n v="0"/>
    <n v="0"/>
    <s v="9999-00"/>
    <n v="0.04"/>
    <m/>
    <m/>
    <m/>
    <m/>
  </r>
  <r>
    <x v="0"/>
    <x v="210"/>
    <n v="3530270010243"/>
    <s v="3737 NW 87 AVE"/>
    <m/>
    <s v="**FOR RECORD ONLY**"/>
    <d v="2019-07-23T00:00:00"/>
    <s v="ROAD"/>
    <x v="0"/>
    <n v="0"/>
    <n v="0"/>
    <n v="0"/>
    <m/>
    <n v="0"/>
    <n v="0"/>
    <s v="710-01"/>
    <n v="-22678.81"/>
    <m/>
    <m/>
    <m/>
    <m/>
  </r>
  <r>
    <x v="0"/>
    <x v="210"/>
    <n v="3530270010243"/>
    <s v="3737 NW 87 AVE"/>
    <m/>
    <s v="**FOR RECORD ONLY**"/>
    <d v="2019-07-23T00:00:00"/>
    <s v="ROAD"/>
    <x v="0"/>
    <n v="0"/>
    <n v="0"/>
    <n v="0"/>
    <m/>
    <n v="0"/>
    <n v="0"/>
    <s v="820-03"/>
    <n v="14856"/>
    <m/>
    <m/>
    <m/>
    <m/>
  </r>
  <r>
    <x v="0"/>
    <x v="209"/>
    <n v="3530270010245"/>
    <s v="8700 NW 36 ST"/>
    <m/>
    <s v="128660-DORAL COURT RETAIL INVESTMENTS LLC"/>
    <d v="2019-07-23T00:00:00"/>
    <s v="ROAD"/>
    <x v="1"/>
    <n v="1995664.25"/>
    <n v="39913.29"/>
    <n v="0"/>
    <m/>
    <n v="0"/>
    <n v="0"/>
    <s v="820-03"/>
    <n v="137001"/>
    <m/>
    <m/>
    <m/>
    <m/>
  </r>
  <r>
    <x v="0"/>
    <x v="211"/>
    <n v="3530280130070"/>
    <s v="9562 NW 41 ST"/>
    <m/>
    <m/>
    <d v="2019-04-04T00:00:00"/>
    <s v="ROAD"/>
    <x v="0"/>
    <n v="1569.83"/>
    <n v="31.4"/>
    <n v="0"/>
    <m/>
    <n v="0"/>
    <n v="0"/>
    <s v="820-00"/>
    <n v="497"/>
    <m/>
    <m/>
    <m/>
    <m/>
  </r>
  <r>
    <x v="0"/>
    <x v="211"/>
    <n v="3530280130070"/>
    <s v="9562 NW 41 ST"/>
    <m/>
    <m/>
    <d v="2019-04-04T00:00:00"/>
    <s v="ROAD"/>
    <x v="0"/>
    <n v="1569.83"/>
    <n v="31.4"/>
    <n v="0"/>
    <m/>
    <n v="0"/>
    <n v="0"/>
    <s v="710-00"/>
    <n v="-497"/>
    <m/>
    <m/>
    <m/>
    <m/>
  </r>
  <r>
    <x v="0"/>
    <x v="212"/>
    <n v="3530290590380"/>
    <s v="10451 NW 28 ST F-"/>
    <m/>
    <s v="127639-SGK SOUTH LLC"/>
    <d v="2019-07-03T00:00:00"/>
    <s v="ROAD"/>
    <x v="1"/>
    <n v="2033.12"/>
    <n v="40.659999999999997"/>
    <n v="0"/>
    <m/>
    <n v="0"/>
    <n v="0"/>
    <s v="150-00"/>
    <n v="418"/>
    <m/>
    <m/>
    <m/>
    <m/>
  </r>
  <r>
    <x v="0"/>
    <x v="213"/>
    <n v="3530290750090"/>
    <s v="10458 NW 31 TER 9"/>
    <s v="N"/>
    <s v="129205-KINTSUGI ESPACIOS LLC"/>
    <d v="2019-12-31T00:00:00"/>
    <s v="ROAD"/>
    <x v="1"/>
    <n v="14455.2"/>
    <n v="289.11"/>
    <n v="0"/>
    <m/>
    <n v="0"/>
    <n v="0"/>
    <s v="150-00"/>
    <n v="-1044"/>
    <m/>
    <m/>
    <m/>
    <m/>
  </r>
  <r>
    <x v="0"/>
    <x v="213"/>
    <n v="3530290750090"/>
    <s v="10458 NW 31 TER 9"/>
    <s v="N"/>
    <s v="129205-KINTSUGI ESPACIOS LLC"/>
    <d v="2019-12-31T00:00:00"/>
    <s v="ROAD"/>
    <x v="1"/>
    <n v="14455.2"/>
    <n v="289.11"/>
    <n v="0"/>
    <m/>
    <n v="0"/>
    <n v="0"/>
    <s v="820-00"/>
    <n v="1044"/>
    <m/>
    <m/>
    <m/>
    <m/>
  </r>
  <r>
    <x v="0"/>
    <x v="214"/>
    <n v="3530291130060"/>
    <s v="2510 NW 97 AVE UNIT 2110"/>
    <m/>
    <s v="128606-THE NEOMEDICINE INSTITUTE"/>
    <d v="2019-11-13T00:00:00"/>
    <s v="ROAD"/>
    <x v="1"/>
    <n v="7597.21"/>
    <n v="151.94"/>
    <n v="0"/>
    <m/>
    <n v="0"/>
    <n v="0"/>
    <s v="720-00"/>
    <n v="345"/>
    <m/>
    <m/>
    <m/>
    <m/>
  </r>
  <r>
    <x v="0"/>
    <x v="215"/>
    <n v="3530290031355"/>
    <s v="2624 NW 97 AVE"/>
    <m/>
    <m/>
    <d v="2019-04-08T00:00:00"/>
    <s v="ROAD"/>
    <x v="0"/>
    <n v="14753.55"/>
    <n v="295.06"/>
    <n v="0"/>
    <m/>
    <n v="0"/>
    <n v="0"/>
    <s v="710-00"/>
    <n v="337"/>
    <m/>
    <m/>
    <m/>
    <m/>
  </r>
  <r>
    <x v="0"/>
    <x v="216"/>
    <n v="3530290750100"/>
    <s v="10454 NW 31 TER"/>
    <m/>
    <s v="127345-SUN RIVER LLC"/>
    <d v="2019-03-12T00:00:00"/>
    <s v="ROAD"/>
    <x v="1"/>
    <n v="14724.21"/>
    <n v="294.49"/>
    <n v="0"/>
    <m/>
    <n v="0"/>
    <n v="0"/>
    <s v="710-00"/>
    <n v="1436"/>
    <m/>
    <m/>
    <m/>
    <m/>
  </r>
  <r>
    <x v="0"/>
    <x v="214"/>
    <n v="3530291130060"/>
    <s v="2510 NW 97 AVE UNIT 2110"/>
    <m/>
    <s v="128606-THE NEOMEDICINE INSTITUTE"/>
    <d v="2019-11-13T00:00:00"/>
    <s v="ROAD"/>
    <x v="1"/>
    <n v="7597.21"/>
    <n v="151.94"/>
    <n v="0"/>
    <m/>
    <n v="0"/>
    <n v="0"/>
    <s v="710-01"/>
    <n v="-345"/>
    <m/>
    <m/>
    <m/>
    <m/>
  </r>
  <r>
    <x v="0"/>
    <x v="216"/>
    <n v="3530290750100"/>
    <s v="10454 NW 31 TER"/>
    <m/>
    <s v="127345-SUN RIVER LLC"/>
    <d v="2019-03-12T00:00:00"/>
    <s v="ROAD"/>
    <x v="1"/>
    <n v="14724.21"/>
    <n v="294.49"/>
    <n v="0"/>
    <m/>
    <n v="0"/>
    <n v="0"/>
    <s v="150-00"/>
    <n v="-1436"/>
    <m/>
    <m/>
    <m/>
    <m/>
  </r>
  <r>
    <x v="0"/>
    <x v="215"/>
    <n v="3530290031355"/>
    <s v="2624 NW 97 AVE"/>
    <m/>
    <m/>
    <d v="2019-04-08T00:00:00"/>
    <s v="ROAD"/>
    <x v="0"/>
    <n v="14753.55"/>
    <n v="295.06"/>
    <n v="0"/>
    <m/>
    <n v="0"/>
    <n v="0"/>
    <s v="150-00"/>
    <n v="-942"/>
    <m/>
    <m/>
    <m/>
    <m/>
  </r>
  <r>
    <x v="0"/>
    <x v="217"/>
    <n v="3530291180260"/>
    <s v="10450 NW 33 ST"/>
    <m/>
    <s v="128025-MOONSHINE RESEARCH CENTER INC"/>
    <d v="2019-09-05T00:00:00"/>
    <s v="ROAD"/>
    <x v="1"/>
    <n v="23415.05"/>
    <n v="468.3"/>
    <n v="0"/>
    <m/>
    <n v="0"/>
    <n v="0"/>
    <s v="720-00"/>
    <n v="1183"/>
    <m/>
    <m/>
    <m/>
    <m/>
  </r>
  <r>
    <x v="0"/>
    <x v="217"/>
    <n v="3530291180260"/>
    <s v="10450 NW 33 ST"/>
    <m/>
    <s v="128025-MOONSHINE RESEARCH CENTER INC"/>
    <d v="2019-09-05T00:00:00"/>
    <s v="ROAD"/>
    <x v="1"/>
    <n v="23415.05"/>
    <n v="468.3"/>
    <n v="0"/>
    <m/>
    <n v="0"/>
    <n v="0"/>
    <s v="710-00"/>
    <n v="-1183"/>
    <m/>
    <m/>
    <m/>
    <m/>
  </r>
  <r>
    <x v="0"/>
    <x v="215"/>
    <n v="3530290031355"/>
    <s v="2624 NW 97 AVE"/>
    <m/>
    <m/>
    <d v="2019-04-08T00:00:00"/>
    <s v="ROAD"/>
    <x v="0"/>
    <n v="14753.55"/>
    <n v="295.06"/>
    <n v="0"/>
    <m/>
    <n v="0"/>
    <n v="0"/>
    <s v="710-00"/>
    <n v="942"/>
    <m/>
    <m/>
    <m/>
    <m/>
  </r>
  <r>
    <x v="0"/>
    <x v="218"/>
    <n v="3530320340020"/>
    <s v="10234 NW 19 ST"/>
    <m/>
    <s v="127662-19TH STREET HOSPITALITY LLC"/>
    <d v="2019-06-19T00:00:00"/>
    <s v="ROAD"/>
    <x v="1"/>
    <n v="0"/>
    <n v="1000"/>
    <n v="1189721.74"/>
    <m/>
    <n v="0"/>
    <n v="0"/>
    <s v="310-00"/>
    <n v="135"/>
    <m/>
    <m/>
    <m/>
    <m/>
  </r>
  <r>
    <x v="0"/>
    <x v="219"/>
    <n v="3530320220035"/>
    <s v="10405 NW 19 ST"/>
    <m/>
    <m/>
    <d v="2019-10-02T00:00:00"/>
    <s v="ROAD"/>
    <x v="0"/>
    <n v="348096.46"/>
    <n v="6961.93"/>
    <n v="0"/>
    <m/>
    <n v="0"/>
    <n v="0"/>
    <s v="710-00"/>
    <n v="10500"/>
    <m/>
    <m/>
    <m/>
    <m/>
  </r>
  <r>
    <x v="0"/>
    <x v="219"/>
    <n v="3530320220035"/>
    <s v="10405 NW 19 ST"/>
    <m/>
    <m/>
    <d v="2019-10-02T00:00:00"/>
    <s v="ROAD"/>
    <x v="0"/>
    <n v="348096.46"/>
    <n v="6961.93"/>
    <n v="0"/>
    <m/>
    <n v="0"/>
    <n v="0"/>
    <s v="150-00"/>
    <n v="38932"/>
    <m/>
    <m/>
    <m/>
    <m/>
  </r>
  <r>
    <x v="0"/>
    <x v="220"/>
    <n v="3530330550100"/>
    <s v="9000 NW 15 ST (#9-10)"/>
    <m/>
    <s v="127933-T &amp; G CONSTRUCTORS "/>
    <d v="2019-04-16T00:00:00"/>
    <s v="ROAD"/>
    <x v="1"/>
    <n v="2125.14"/>
    <n v="42.5"/>
    <n v="0"/>
    <m/>
    <n v="0"/>
    <n v="0"/>
    <s v="560-00"/>
    <n v="24085"/>
    <m/>
    <m/>
    <m/>
    <m/>
  </r>
  <r>
    <x v="0"/>
    <x v="220"/>
    <n v="3530330550100"/>
    <s v="9000 NW 15 ST (#9-10)"/>
    <m/>
    <s v="127933-T &amp; G CONSTRUCTORS "/>
    <d v="2019-04-16T00:00:00"/>
    <s v="ROAD"/>
    <x v="1"/>
    <n v="2125.14"/>
    <n v="42.5"/>
    <n v="0"/>
    <m/>
    <n v="0"/>
    <n v="0"/>
    <s v="150-00"/>
    <n v="-24085"/>
    <m/>
    <m/>
    <m/>
    <m/>
  </r>
  <r>
    <x v="0"/>
    <x v="221"/>
    <n v="3530330160010"/>
    <s v="9300 NW 25 ST"/>
    <m/>
    <s v="127874-LE CHATEAU BEAUTY SALON AND SPA CORP"/>
    <d v="2019-08-20T00:00:00"/>
    <s v="ROAD"/>
    <x v="1"/>
    <n v="1081.24"/>
    <n v="21.62"/>
    <n v="0"/>
    <m/>
    <n v="0"/>
    <n v="0"/>
    <s v="820-00"/>
    <n v="-65"/>
    <m/>
    <m/>
    <m/>
    <m/>
  </r>
  <r>
    <x v="0"/>
    <x v="221"/>
    <n v="3530330160010"/>
    <s v="9300 NW 25 ST"/>
    <m/>
    <s v="127874-LE CHATEAU BEAUTY SALON AND SPA CORP"/>
    <d v="2019-08-20T00:00:00"/>
    <s v="ROAD"/>
    <x v="1"/>
    <n v="1081.24"/>
    <n v="21.62"/>
    <n v="0"/>
    <m/>
    <n v="0"/>
    <n v="0"/>
    <s v="720-00"/>
    <n v="65"/>
    <m/>
    <m/>
    <m/>
    <m/>
  </r>
  <r>
    <x v="0"/>
    <x v="222"/>
    <n v="3530330560010"/>
    <s v="2000 NW 87 AVE SUITE 204"/>
    <m/>
    <s v="127671-GUIDEWELL - SANITAS I LLC "/>
    <d v="2019-07-30T00:00:00"/>
    <s v="ROAD"/>
    <x v="1"/>
    <n v="32524.84"/>
    <n v="650.5"/>
    <n v="0"/>
    <m/>
    <n v="0"/>
    <n v="0"/>
    <s v="720-00"/>
    <n v="1477"/>
    <m/>
    <m/>
    <m/>
    <m/>
  </r>
  <r>
    <x v="0"/>
    <x v="222"/>
    <n v="3530330560010"/>
    <s v="2000 NW 87 AVE SUITE 204"/>
    <m/>
    <s v="127671-GUIDEWELL - SANITAS I LLC "/>
    <d v="2019-07-30T00:00:00"/>
    <s v="ROAD"/>
    <x v="1"/>
    <n v="32524.84"/>
    <n v="650.5"/>
    <n v="0"/>
    <m/>
    <n v="0"/>
    <n v="0"/>
    <s v="710-01"/>
    <n v="-1477"/>
    <m/>
    <m/>
    <m/>
    <m/>
  </r>
  <r>
    <x v="0"/>
    <x v="223"/>
    <n v="3530330070100"/>
    <s v="8825 NW 21 TER"/>
    <m/>
    <s v="128379-JPC DORAL LLC"/>
    <d v="2019-07-09T00:00:00"/>
    <s v="ROAD"/>
    <x v="1"/>
    <n v="101529.46"/>
    <n v="2030.59"/>
    <n v="0"/>
    <m/>
    <n v="0"/>
    <n v="0"/>
    <s v="710-00"/>
    <n v="-1391"/>
    <m/>
    <m/>
    <m/>
    <m/>
  </r>
  <r>
    <x v="0"/>
    <x v="223"/>
    <n v="3530330070100"/>
    <s v="8825 NW 21 TER"/>
    <m/>
    <s v="128379-JPC DORAL LLC"/>
    <d v="2019-07-09T00:00:00"/>
    <s v="ROAD"/>
    <x v="1"/>
    <n v="101529.46"/>
    <n v="2030.59"/>
    <n v="0"/>
    <m/>
    <n v="0"/>
    <n v="0"/>
    <s v="710-00"/>
    <n v="8107"/>
    <m/>
    <m/>
    <m/>
    <m/>
  </r>
  <r>
    <x v="0"/>
    <x v="224"/>
    <n v="3530330550070"/>
    <s v="9000 NW 15 ST (SUITE 6 AND 7)"/>
    <m/>
    <s v="127677-LAKES EDGE COMMERCIAL PROPERTIES LLC"/>
    <d v="2019-08-01T00:00:00"/>
    <s v="ROAD"/>
    <x v="1"/>
    <n v="28966.5"/>
    <n v="579.33000000000004"/>
    <n v="0"/>
    <m/>
    <n v="0"/>
    <n v="0"/>
    <s v="150-00"/>
    <n v="-2825"/>
    <m/>
    <m/>
    <m/>
    <m/>
  </r>
  <r>
    <x v="0"/>
    <x v="224"/>
    <n v="3530330550070"/>
    <s v="9000 NW 15 ST (SUITE 6 AND 7)"/>
    <m/>
    <s v="127677-LAKES EDGE COMMERCIAL PROPERTIES LLC"/>
    <d v="2019-08-01T00:00:00"/>
    <s v="ROAD"/>
    <x v="1"/>
    <n v="28966.5"/>
    <n v="579.33000000000004"/>
    <n v="0"/>
    <m/>
    <n v="0"/>
    <n v="0"/>
    <s v="710-00"/>
    <n v="2825"/>
    <m/>
    <m/>
    <m/>
    <m/>
  </r>
  <r>
    <x v="0"/>
    <x v="225"/>
    <n v="3530330060040"/>
    <s v="9675 NW 12 ST"/>
    <m/>
    <s v="128952-SEMA INC"/>
    <d v="2019-09-09T00:00:00"/>
    <s v="ROAD"/>
    <x v="1"/>
    <n v="92175.64"/>
    <n v="1843.52"/>
    <n v="0"/>
    <m/>
    <n v="0"/>
    <n v="0"/>
    <s v="841-01"/>
    <n v="52"/>
    <m/>
    <m/>
    <m/>
    <m/>
  </r>
  <r>
    <x v="0"/>
    <x v="225"/>
    <n v="3530330060040"/>
    <s v="9675 NW 12 ST"/>
    <m/>
    <s v="128952-SEMA INC"/>
    <d v="2019-09-09T00:00:00"/>
    <s v="ROAD"/>
    <x v="1"/>
    <n v="92175.64"/>
    <n v="1843.52"/>
    <n v="0"/>
    <m/>
    <n v="0"/>
    <n v="0"/>
    <s v="841-00"/>
    <n v="3866"/>
    <m/>
    <m/>
    <m/>
    <m/>
  </r>
  <r>
    <x v="0"/>
    <x v="226"/>
    <n v="3530330190020"/>
    <s v="8850 NW 13 TER STE 107"/>
    <m/>
    <s v="129340-FLORIDA PROPERTIES LLC"/>
    <d v="2019-07-23T00:00:00"/>
    <s v="ROAD"/>
    <x v="1"/>
    <n v="4855.24"/>
    <n v="97.11"/>
    <n v="0"/>
    <m/>
    <n v="0"/>
    <n v="0"/>
    <s v="820-00"/>
    <n v="362"/>
    <m/>
    <m/>
    <m/>
    <m/>
  </r>
  <r>
    <x v="0"/>
    <x v="226"/>
    <n v="3530330190020"/>
    <s v="8850 NW 13 TER STE 107"/>
    <m/>
    <s v="129340-FLORIDA PROPERTIES LLC"/>
    <d v="2019-07-23T00:00:00"/>
    <s v="ROAD"/>
    <x v="1"/>
    <n v="4855.24"/>
    <n v="97.11"/>
    <n v="0"/>
    <m/>
    <n v="0"/>
    <n v="0"/>
    <s v="150-00"/>
    <n v="-362"/>
    <m/>
    <m/>
    <m/>
    <m/>
  </r>
  <r>
    <x v="0"/>
    <x v="227"/>
    <n v="3530340170020"/>
    <s v="7910 NW 25 ST"/>
    <m/>
    <m/>
    <d v="2019-03-18T00:00:00"/>
    <s v="ROAD"/>
    <x v="0"/>
    <n v="665478.54"/>
    <n v="13309.57"/>
    <n v="0"/>
    <m/>
    <n v="0"/>
    <n v="0"/>
    <s v="311-00"/>
    <n v="110"/>
    <m/>
    <m/>
    <m/>
    <m/>
  </r>
  <r>
    <x v="0"/>
    <x v="228"/>
    <n v="3530340240020"/>
    <s v="8684 NW 13 TER"/>
    <m/>
    <s v="128351-PACIFIC DENTAL SERVICES, INC"/>
    <d v="2019-09-20T00:00:00"/>
    <s v="ROAD"/>
    <x v="1"/>
    <n v="23421.119999999999"/>
    <n v="468.42"/>
    <n v="0"/>
    <m/>
    <n v="0"/>
    <n v="0"/>
    <s v="720-00"/>
    <n v="1408"/>
    <m/>
    <m/>
    <m/>
    <m/>
  </r>
  <r>
    <x v="0"/>
    <x v="229"/>
    <n v="3530340320010"/>
    <s v="1921 NW 87 AVE"/>
    <m/>
    <s v="126720-CLUNE CONSTRUCTION COMPANY"/>
    <d v="2019-04-24T00:00:00"/>
    <s v="ROAD"/>
    <x v="1"/>
    <n v="65961.58"/>
    <n v="1319.23"/>
    <n v="0"/>
    <m/>
    <n v="0"/>
    <n v="0"/>
    <s v="710-00"/>
    <n v="17559"/>
    <m/>
    <m/>
    <m/>
    <m/>
  </r>
  <r>
    <x v="0"/>
    <x v="228"/>
    <n v="3530340240020"/>
    <s v="8684 NW 13 TER"/>
    <m/>
    <s v="128351-PACIFIC DENTAL SERVICES, INC"/>
    <d v="2019-09-20T00:00:00"/>
    <s v="ROAD"/>
    <x v="1"/>
    <n v="23421.119999999999"/>
    <n v="468.42"/>
    <n v="0"/>
    <m/>
    <n v="0"/>
    <n v="0"/>
    <s v="820-00"/>
    <n v="-1408"/>
    <m/>
    <m/>
    <m/>
    <m/>
  </r>
  <r>
    <x v="0"/>
    <x v="230"/>
    <n v="3530340430010"/>
    <s v="7850 NW 25 ST 100"/>
    <m/>
    <s v="128196-PS BUSINESS PARKS L.P. "/>
    <d v="2019-09-06T00:00:00"/>
    <s v="ROAD"/>
    <x v="1"/>
    <n v="7833.76"/>
    <n v="156.68"/>
    <n v="0"/>
    <m/>
    <n v="0"/>
    <n v="0"/>
    <s v="150-00"/>
    <n v="-764"/>
    <m/>
    <m/>
    <m/>
    <m/>
  </r>
  <r>
    <x v="0"/>
    <x v="230"/>
    <n v="3530340430010"/>
    <s v="7850 NW 25 ST 100"/>
    <m/>
    <s v="128196-PS BUSINESS PARKS L.P. "/>
    <d v="2019-09-06T00:00:00"/>
    <s v="ROAD"/>
    <x v="1"/>
    <n v="7833.76"/>
    <n v="156.68"/>
    <n v="0"/>
    <m/>
    <n v="0"/>
    <n v="0"/>
    <s v="710-00"/>
    <n v="764"/>
    <m/>
    <m/>
    <m/>
    <m/>
  </r>
  <r>
    <x v="0"/>
    <x v="229"/>
    <n v="3530340320010"/>
    <s v="1921 NW 87 AVE"/>
    <m/>
    <s v="126720-CLUNE CONSTRUCTION COMPANY"/>
    <d v="2019-04-24T00:00:00"/>
    <s v="ROAD"/>
    <x v="1"/>
    <n v="65961.58"/>
    <n v="1319.23"/>
    <n v="0"/>
    <m/>
    <n v="0"/>
    <n v="0"/>
    <s v="150-00"/>
    <n v="-6433"/>
    <m/>
    <m/>
    <m/>
    <m/>
  </r>
  <r>
    <x v="0"/>
    <x v="229"/>
    <n v="3530340320010"/>
    <s v="1921 NW 87 AVE"/>
    <m/>
    <s v="126720-CLUNE CONSTRUCTION COMPANY"/>
    <d v="2019-04-24T00:00:00"/>
    <s v="ROAD"/>
    <x v="1"/>
    <n v="65961.58"/>
    <n v="1319.23"/>
    <n v="0"/>
    <m/>
    <n v="0"/>
    <n v="0"/>
    <s v="710-00"/>
    <n v="-11126"/>
    <m/>
    <m/>
    <m/>
    <m/>
  </r>
  <r>
    <x v="8"/>
    <x v="231"/>
    <n v="430021950460"/>
    <s v="1793 W 37 ST (#2)"/>
    <m/>
    <m/>
    <d v="2019-09-26T00:00:00"/>
    <s v="ROAD"/>
    <x v="0"/>
    <n v="8369.7099999999991"/>
    <n v="167.4"/>
    <n v="0"/>
    <n v="8537.1099999999988"/>
    <n v="0"/>
    <n v="0"/>
    <s v="150-00"/>
    <n v="-4870"/>
    <n v="3.1459999999999999"/>
    <n v="2.9740000000000002"/>
    <n v="-15321.02"/>
    <n v="-14483.380000000001"/>
  </r>
  <r>
    <x v="8"/>
    <x v="231"/>
    <n v="430021950460"/>
    <s v="1793 W 37 ST (#2)"/>
    <m/>
    <m/>
    <d v="2019-09-26T00:00:00"/>
    <s v="ROAD"/>
    <x v="0"/>
    <n v="8369.7099999999991"/>
    <n v="167.4"/>
    <n v="0"/>
    <n v="8537.1099999999988"/>
    <n v="0"/>
    <n v="0"/>
    <s v="710-00"/>
    <n v="4870"/>
    <n v="9.7780000000000005"/>
    <n v="9.2460000000000004"/>
    <n v="47618.86"/>
    <n v="45028.020000000004"/>
  </r>
  <r>
    <x v="8"/>
    <x v="232"/>
    <n v="431180011020"/>
    <s v="55 W 3 ST"/>
    <m/>
    <s v="128789-ALEJANDRO M HERNANDEZ"/>
    <d v="2019-12-06T00:00:00"/>
    <s v="ROAD"/>
    <x v="1"/>
    <n v="479.7"/>
    <n v="9.6"/>
    <n v="0"/>
    <n v="489.3"/>
    <n v="0"/>
    <n v="0"/>
    <s v="820-00"/>
    <n v="-699"/>
    <n v="11.821"/>
    <n v="11.177"/>
    <n v="-8262.878999999999"/>
    <n v="-7812.723"/>
  </r>
  <r>
    <x v="8"/>
    <x v="232"/>
    <n v="431180011020"/>
    <s v="55 W 3 ST"/>
    <m/>
    <s v="128789-ALEJANDRO M HERNANDEZ"/>
    <d v="2019-12-06T00:00:00"/>
    <s v="ROAD"/>
    <x v="1"/>
    <n v="479.7"/>
    <n v="9.6"/>
    <n v="0"/>
    <n v="489.3"/>
    <n v="0"/>
    <n v="0"/>
    <s v="720-00"/>
    <n v="699"/>
    <n v="22.58"/>
    <n v="21.35"/>
    <n v="15783.419999999998"/>
    <n v="14923.650000000001"/>
  </r>
  <r>
    <x v="2"/>
    <x v="233"/>
    <n v="622210070020"/>
    <s v="15180 BISCAYNE BLVD"/>
    <m/>
    <s v="127909-ROGER PIPER ARCHITECT INC"/>
    <d v="2019-08-23T00:00:00"/>
    <s v="ROAD"/>
    <x v="1"/>
    <n v="14750.97"/>
    <n v="295.02"/>
    <n v="0"/>
    <n v="15045.99"/>
    <n v="0"/>
    <n v="0"/>
    <s v="820-00"/>
    <n v="-2245"/>
    <n v="11.821"/>
    <n v="11.177"/>
    <n v="-26538.145"/>
    <n v="-25092.364999999998"/>
  </r>
  <r>
    <x v="2"/>
    <x v="233"/>
    <n v="622210070020"/>
    <s v="15180 BISCAYNE BLVD"/>
    <m/>
    <s v="127909-ROGER PIPER ARCHITECT INC"/>
    <d v="2019-08-23T00:00:00"/>
    <s v="ROAD"/>
    <x v="1"/>
    <n v="14750.97"/>
    <n v="295.02"/>
    <n v="0"/>
    <n v="15045.99"/>
    <n v="0"/>
    <n v="0"/>
    <s v="832-00"/>
    <n v="2245"/>
    <n v="0"/>
    <n v="0"/>
    <n v="0"/>
    <n v="0"/>
  </r>
  <r>
    <x v="1"/>
    <x v="105"/>
    <n v="3059220740080"/>
    <s v="13850 SW 143 CT # 8"/>
    <m/>
    <m/>
    <d v="2019-01-18T00:00:00"/>
    <s v="ROAD"/>
    <x v="0"/>
    <n v="18866.669999999998"/>
    <n v="377.34"/>
    <n v="0"/>
    <n v="19244.009999999998"/>
    <n v="0"/>
    <n v="0"/>
    <s v="710-00"/>
    <n v="1840"/>
    <n v="9.7780000000000005"/>
    <n v="9.2460000000000004"/>
    <n v="17991.52"/>
    <n v="17012.64"/>
  </r>
  <r>
    <x v="4"/>
    <x v="234"/>
    <n v="3030260190040"/>
    <s v="3081 NW 74 AVE"/>
    <m/>
    <s v="125883-UNLIMITED CONSTRUCTION  GROUP INC "/>
    <d v="2019-01-15T00:00:00"/>
    <s v="ROAD"/>
    <x v="1"/>
    <n v="49709.4"/>
    <n v="994.19"/>
    <n v="0"/>
    <n v="50703.590000000004"/>
    <n v="0"/>
    <n v="0"/>
    <s v="150-00"/>
    <n v="10811"/>
    <n v="3.1459999999999999"/>
    <n v="2.9740000000000002"/>
    <n v="34011.405999999995"/>
    <n v="32151.914000000001"/>
  </r>
  <r>
    <x v="3"/>
    <x v="235"/>
    <n v="3049020000120"/>
    <s v="500 SW 127 AVE"/>
    <m/>
    <s v="127998-BELEN JESUIT PREPARATORY SCHOOL INC"/>
    <d v="2019-09-04T00:00:00"/>
    <s v="ROAD"/>
    <x v="1"/>
    <n v="0"/>
    <n v="0"/>
    <n v="0"/>
    <n v="0"/>
    <n v="0"/>
    <n v="0"/>
    <s v="560-00"/>
    <n v="0"/>
    <n v="3.7519999999999998"/>
    <n v="3.5470000000000002"/>
    <n v="0"/>
    <n v="0"/>
  </r>
  <r>
    <x v="4"/>
    <x v="236"/>
    <n v="3040120051230"/>
    <s v="5905 SW 20 ST"/>
    <m/>
    <s v="126261-CARLOS RODRIGUEZ"/>
    <d v="2019-03-18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36"/>
    <n v="3040120051230"/>
    <s v="5905 SW 20 ST"/>
    <m/>
    <s v="126261-CARLOS RODRIGUEZ"/>
    <d v="2019-03-18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37"/>
    <n v="3031030240120"/>
    <s v="2146 NW 89 TER"/>
    <m/>
    <s v="127182-ELEVEN ENTERPRISE"/>
    <d v="2019-06-1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9"/>
    <x v="238"/>
    <n v="3020120230040"/>
    <s v="18130 NW 57 AVE BLDG # 4"/>
    <m/>
    <s v="FOR RECORD ONLY DO NOT DELETE"/>
    <d v="2019-06-07T00:00:00"/>
    <s v="ROAD"/>
    <x v="0"/>
    <n v="0"/>
    <n v="0"/>
    <n v="0"/>
    <n v="0"/>
    <n v="0"/>
    <n v="0"/>
    <s v="820-04"/>
    <n v="-4000"/>
    <n v="11.805"/>
    <n v="11.162000000000001"/>
    <n v="-47220"/>
    <n v="-44648"/>
  </r>
  <r>
    <x v="9"/>
    <x v="238"/>
    <n v="3020120230040"/>
    <s v="18130 NW 57 AVE BLDG # 4"/>
    <m/>
    <s v="FOR RECORD ONLY DO NOT DELETE"/>
    <d v="2019-06-07T00:00:00"/>
    <s v="ROAD"/>
    <x v="0"/>
    <n v="0"/>
    <n v="0"/>
    <n v="0"/>
    <n v="0"/>
    <n v="0"/>
    <n v="0"/>
    <s v="820-04"/>
    <n v="4000"/>
    <n v="11.805"/>
    <n v="11.162000000000001"/>
    <n v="47220"/>
    <n v="44648"/>
  </r>
  <r>
    <x v="9"/>
    <x v="239"/>
    <n v="3020120230040"/>
    <s v="18000 NW 57 AVE BLDG # 1"/>
    <m/>
    <s v="FOR RECORD ONLY DO NOT DELETE"/>
    <d v="2019-06-07T00:00:00"/>
    <s v="ROAD"/>
    <x v="0"/>
    <n v="0"/>
    <n v="0"/>
    <n v="0"/>
    <n v="0"/>
    <n v="0"/>
    <n v="0"/>
    <s v="820-04"/>
    <n v="-13300"/>
    <n v="11.805"/>
    <n v="11.162000000000001"/>
    <n v="-157006.5"/>
    <n v="-148454.6"/>
  </r>
  <r>
    <x v="9"/>
    <x v="239"/>
    <n v="3020120230040"/>
    <s v="18000 NW 57 AVE BLDG # 1"/>
    <m/>
    <s v="FOR RECORD ONLY DO NOT DELETE"/>
    <d v="2019-06-07T00:00:00"/>
    <s v="ROAD"/>
    <x v="0"/>
    <n v="0"/>
    <n v="0"/>
    <n v="0"/>
    <n v="0"/>
    <n v="0"/>
    <n v="0"/>
    <s v="820-04"/>
    <n v="13300"/>
    <n v="11.805"/>
    <n v="11.162000000000001"/>
    <n v="157006.5"/>
    <n v="148454.6"/>
  </r>
  <r>
    <x v="9"/>
    <x v="240"/>
    <n v="3020120230040"/>
    <s v="5750 NW 183 ST BLDG #2"/>
    <m/>
    <s v="FOR RECORD ONLY DO NOT DELETE"/>
    <d v="2019-06-07T00:00:00"/>
    <s v="ROAD"/>
    <x v="0"/>
    <n v="0"/>
    <n v="0"/>
    <n v="0"/>
    <n v="0"/>
    <n v="0"/>
    <n v="0"/>
    <s v="820-04"/>
    <n v="6720"/>
    <n v="11.805"/>
    <n v="11.162000000000001"/>
    <n v="79329.599999999991"/>
    <n v="75008.639999999999"/>
  </r>
  <r>
    <x v="9"/>
    <x v="240"/>
    <n v="3020120230040"/>
    <s v="5750 NW 183 ST BLDG #2"/>
    <m/>
    <s v="FOR RECORD ONLY DO NOT DELETE"/>
    <d v="2019-06-07T00:00:00"/>
    <s v="ROAD"/>
    <x v="0"/>
    <n v="0"/>
    <n v="0"/>
    <n v="0"/>
    <n v="0"/>
    <n v="0"/>
    <n v="0"/>
    <s v="820-04"/>
    <n v="-6720"/>
    <n v="11.805"/>
    <n v="11.162000000000001"/>
    <n v="-79329.599999999991"/>
    <n v="-75008.639999999999"/>
  </r>
  <r>
    <x v="9"/>
    <x v="241"/>
    <n v="3020120230040"/>
    <s v="5750 NW 183 ST- BLDG #3"/>
    <m/>
    <m/>
    <d v="2019-06-07T00:00:00"/>
    <s v="ROAD"/>
    <x v="0"/>
    <n v="0"/>
    <n v="0"/>
    <n v="0"/>
    <n v="0"/>
    <n v="0"/>
    <n v="0"/>
    <s v="820-04"/>
    <n v="-5160"/>
    <n v="11.805"/>
    <n v="11.162000000000001"/>
    <n v="-60913.799999999996"/>
    <n v="-57595.920000000006"/>
  </r>
  <r>
    <x v="9"/>
    <x v="241"/>
    <n v="3020120230040"/>
    <s v="5750 NW 183 ST- BLDG #3"/>
    <m/>
    <m/>
    <d v="2019-06-07T00:00:00"/>
    <s v="ROAD"/>
    <x v="0"/>
    <n v="0"/>
    <n v="0"/>
    <n v="0"/>
    <n v="0"/>
    <n v="0"/>
    <n v="0"/>
    <s v="820-04"/>
    <n v="5160"/>
    <n v="11.805"/>
    <n v="11.162000000000001"/>
    <n v="60913.799999999996"/>
    <n v="57595.920000000006"/>
  </r>
  <r>
    <x v="1"/>
    <x v="242"/>
    <n v="3059030400170"/>
    <s v="14699 SW 104 ST"/>
    <m/>
    <s v="125646-REGENCEY CENTER LP"/>
    <d v="2019-01-08T00:00:00"/>
    <s v="ROAD"/>
    <x v="1"/>
    <n v="10725.38"/>
    <n v="214.51"/>
    <n v="0"/>
    <n v="10939.89"/>
    <n v="0"/>
    <n v="0"/>
    <s v="934-00"/>
    <n v="-1412"/>
    <n v="31.925000000000001"/>
    <n v="30.186"/>
    <n v="-45078.1"/>
    <n v="-42622.631999999998"/>
  </r>
  <r>
    <x v="5"/>
    <x v="243"/>
    <n v="3060190200023"/>
    <s v="23271 SW 112 AVE"/>
    <m/>
    <s v="126836-AUTOZONE"/>
    <d v="2019-02-20T00:00:00"/>
    <s v="ROAD"/>
    <x v="1"/>
    <n v="134896.46"/>
    <n v="2697.93"/>
    <n v="0"/>
    <n v="137594.38999999998"/>
    <n v="0"/>
    <n v="0"/>
    <s v="820-00"/>
    <n v="7381"/>
    <n v="11.821"/>
    <n v="11.177"/>
    <n v="87250.800999999992"/>
    <n v="82497.436999999991"/>
  </r>
  <r>
    <x v="1"/>
    <x v="244"/>
    <n v="3050060220050"/>
    <s v="11030 N KENDALL DR # 100B"/>
    <m/>
    <s v="125918-EDWARD MEZERHANE"/>
    <d v="2019-02-19T00:00:00"/>
    <s v="ROAD"/>
    <x v="1"/>
    <n v="9896.48"/>
    <n v="197.92"/>
    <n v="0"/>
    <n v="10094.4"/>
    <n v="0"/>
    <n v="0"/>
    <s v="710-00"/>
    <n v="-500"/>
    <n v="9.7780000000000005"/>
    <n v="9.2460000000000004"/>
    <n v="-4889"/>
    <n v="-4623"/>
  </r>
  <r>
    <x v="1"/>
    <x v="244"/>
    <n v="3050060220050"/>
    <s v="11030 N KENDALL DR # 100B"/>
    <m/>
    <s v="125918-EDWARD MEZERHANE"/>
    <d v="2019-02-19T00:00:00"/>
    <s v="ROAD"/>
    <x v="1"/>
    <n v="9896.48"/>
    <n v="197.92"/>
    <n v="0"/>
    <n v="10094.4"/>
    <n v="0"/>
    <n v="0"/>
    <s v="720-00"/>
    <n v="500"/>
    <n v="22.58"/>
    <n v="21.35"/>
    <n v="11290"/>
    <n v="10675"/>
  </r>
  <r>
    <x v="6"/>
    <x v="245"/>
    <n v="3031110370040"/>
    <s v="7940 NW 14 CT"/>
    <m/>
    <s v="126089-LEGACY RENTALS LLC"/>
    <d v="2019-03-0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246"/>
    <n v="3031110370040"/>
    <s v="7930 NW 14 CT"/>
    <m/>
    <s v="126254-LEGACY RENTALS LLC"/>
    <d v="2019-03-2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3"/>
    <x v="247"/>
    <n v="3049160000070"/>
    <s v="2897 SW 150 CT"/>
    <m/>
    <s v="125771-CENTURY HOMEBUILDERS GROUP LLC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8"/>
    <n v="3050310370180"/>
    <s v="16803 SW 109 PL"/>
    <m/>
    <s v="128774-MOUNTAIN COVE CONSTRUCTION LLC"/>
    <d v="2019-06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9"/>
    <n v="3040340440010"/>
    <s v="7867 SW 88 ST - #215"/>
    <m/>
    <s v="125485-CHARLES MCDONALD"/>
    <d v="2019-01-08T00:00:00"/>
    <s v="ROAD"/>
    <x v="1"/>
    <n v="11361.14"/>
    <n v="227.22"/>
    <n v="0"/>
    <n v="11588.359999999999"/>
    <n v="0"/>
    <n v="0"/>
    <s v="710-00"/>
    <n v="-764"/>
    <n v="9.7780000000000005"/>
    <n v="9.2460000000000004"/>
    <n v="-7470.3920000000007"/>
    <n v="-7063.9440000000004"/>
  </r>
  <r>
    <x v="5"/>
    <x v="250"/>
    <n v="3060180040480"/>
    <s v="10701 SW 218 ST"/>
    <m/>
    <s v="126652-ADDIANELYS RAVELO FONSECA"/>
    <d v="2019-04-1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"/>
    <n v="3060300010010"/>
    <s v="10760 SW 248 ST"/>
    <m/>
    <s v="127071-RAUL MARISTAN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"/>
    <n v="3060300010010"/>
    <s v="10760 SW 248 ST"/>
    <m/>
    <s v="127072-RAUL MARISTAN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"/>
    <n v="3060300010010"/>
    <s v="10760 SW 248 ST"/>
    <m/>
    <s v="127073-RAUL MARISTAN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4"/>
    <n v="3069020010460"/>
    <s v="19900 SW 132 CT"/>
    <m/>
    <s v="126014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"/>
    <n v="3069020010460"/>
    <s v="19820 SW 132 CT"/>
    <m/>
    <s v="126014-D R HORTON, INC."/>
    <d v="2019-02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6"/>
    <n v="3059330350480"/>
    <s v="15218 SW 176 LN"/>
    <m/>
    <s v="126423-VENETIAN BY LUXCOM LLC"/>
    <d v="2019-01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7"/>
    <n v="3059330640080"/>
    <s v="15061 SW 175 ST"/>
    <s v="N"/>
    <s v="128495-VENETIAN BY LUXCOM LLC"/>
    <d v="2019-10-30T00:00:00"/>
    <s v="ROAD"/>
    <x v="1"/>
    <n v="588.33000000000004"/>
    <n v="11.77"/>
    <n v="0"/>
    <n v="600.1"/>
    <n v="0"/>
    <n v="0"/>
    <s v="210-00"/>
    <n v="1"/>
    <n v="6001"/>
    <n v="5674"/>
    <n v="6001"/>
    <n v="5674"/>
  </r>
  <r>
    <x v="0"/>
    <x v="258"/>
    <n v="3020310010010"/>
    <s v="11000 NW 121 WAY"/>
    <m/>
    <s v="128237-TITAN FLORIDA "/>
    <d v="2019-01-15T00:00:00"/>
    <s v="ROAD"/>
    <x v="1"/>
    <n v="124687.74"/>
    <n v="2493.75"/>
    <n v="0"/>
    <n v="127181.49"/>
    <n v="0"/>
    <n v="0"/>
    <s v="140-00"/>
    <n v="33284"/>
    <n v="2.423"/>
    <n v="2.2909999999999999"/>
    <n v="80647.131999999998"/>
    <n v="76253.644"/>
  </r>
  <r>
    <x v="5"/>
    <x v="259"/>
    <n v="3078110000240"/>
    <s v="30660 SW 193 AVE"/>
    <m/>
    <s v="126216-D R HORTON, INC.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0"/>
    <n v="3078110000240"/>
    <s v="30775 SW 194 AVE"/>
    <m/>
    <s v="126216-D R HORTON, INC.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1"/>
    <n v="3078110000240"/>
    <s v="30771 SW 193 CT"/>
    <m/>
    <s v="126216-D R HORTON, INC.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62"/>
    <n v="3049090180040"/>
    <s v="15520 SW 20 LN"/>
    <m/>
    <s v="126657-PARK ESTATES LLC"/>
    <d v="2019-02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"/>
    <n v="3078230030150"/>
    <s v="33325 SW 194 AVE"/>
    <m/>
    <s v="129008-GRACE DELLA"/>
    <d v="2019-07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64"/>
    <n v="3049270100010"/>
    <s v="13708 SW 56 ST"/>
    <m/>
    <s v="127309-AUTOZONE"/>
    <d v="2019-01-11T00:00:00"/>
    <s v="ROAD"/>
    <x v="1"/>
    <n v="124383.77"/>
    <n v="2487.6799999999998"/>
    <n v="0"/>
    <n v="126871.45"/>
    <n v="0"/>
    <n v="0"/>
    <s v="820-04"/>
    <n v="6815"/>
    <n v="11.805"/>
    <n v="11.162000000000001"/>
    <n v="80451.074999999997"/>
    <n v="76069.03"/>
  </r>
  <r>
    <x v="5"/>
    <x v="265"/>
    <n v="3060300010210"/>
    <s v="24881 SW 107 CT"/>
    <m/>
    <s v="127085-LENNAR HOMES, LLC"/>
    <d v="2019-04-10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6"/>
    <n v="3060300010071"/>
    <s v="24883 SW 108 AVE"/>
    <m/>
    <s v="127101-LENNAR HOMES, LLC"/>
    <d v="2019-04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7"/>
    <n v="3060300010190"/>
    <s v="24941 SW 107 CT"/>
    <m/>
    <s v="127014-RAUL MARISTANY"/>
    <d v="2019-04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8"/>
    <n v="3060300010190"/>
    <s v="24981 SW 107 CT"/>
    <m/>
    <s v="127013-RAUL MARISTANY"/>
    <d v="2019-04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9"/>
    <n v="3078110000240"/>
    <s v="30605 SW 194 AVE"/>
    <m/>
    <s v="126216-D R HORTON, INC.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"/>
    <n v="3078110000240"/>
    <s v="30601 SW 193 CT"/>
    <m/>
    <s v="126216-D R HORTON, INC.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"/>
    <n v="3078110000240"/>
    <s v="30700 SW 193 AVE"/>
    <m/>
    <m/>
    <d v="2019-04-10T00:00:00"/>
    <s v="ROAD"/>
    <x v="0"/>
    <n v="0"/>
    <n v="0"/>
    <n v="0"/>
    <n v="0"/>
    <n v="0"/>
    <n v="0"/>
    <s v="210-00"/>
    <n v="0"/>
    <n v="6001"/>
    <n v="5674"/>
    <n v="0"/>
    <n v="0"/>
  </r>
  <r>
    <x v="5"/>
    <x v="272"/>
    <n v="3060300000070"/>
    <s v="11294 SW 254 TER"/>
    <m/>
    <s v="125561-LENNAR CORPORATION"/>
    <d v="2019-01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1"/>
    <x v="273"/>
    <n v="3050200000790"/>
    <s v="9721 SW 152 ST BLDG A"/>
    <m/>
    <s v="126295-AHS RESIDENTIAL LLC"/>
    <d v="2019-03-08T00:00:00"/>
    <s v="ROAD"/>
    <x v="1"/>
    <n v="240269.86"/>
    <n v="4805.3999999999996"/>
    <n v="0"/>
    <n v="245075.25999999998"/>
    <n v="0"/>
    <n v="0"/>
    <s v="222-00"/>
    <n v="59"/>
    <n v="2634"/>
    <n v="2490"/>
    <n v="155406"/>
    <n v="146910"/>
  </r>
  <r>
    <x v="1"/>
    <x v="274"/>
    <n v="3050200000790"/>
    <s v="9751 SW 152 ST BLDG B"/>
    <m/>
    <s v="126299-VILLAGE OF CORAL REEF LLC "/>
    <d v="2019-03-08T00:00:00"/>
    <s v="ROAD"/>
    <x v="1"/>
    <n v="244342.24"/>
    <n v="4886.84"/>
    <n v="0"/>
    <n v="249229.08"/>
    <n v="0"/>
    <n v="0"/>
    <s v="222-00"/>
    <n v="60"/>
    <n v="2634"/>
    <n v="2490"/>
    <n v="158040"/>
    <n v="149400"/>
  </r>
  <r>
    <x v="2"/>
    <x v="275"/>
    <n v="3021280281050"/>
    <s v="12050 NW 28 AVE"/>
    <m/>
    <m/>
    <d v="2019-01-07T00:00:00"/>
    <s v="ROAD"/>
    <x v="0"/>
    <n v="34777.449999999997"/>
    <n v="695.55"/>
    <n v="0"/>
    <n v="35473"/>
    <n v="0"/>
    <n v="0"/>
    <s v="140-00PD"/>
    <n v="11430"/>
    <n v="0"/>
    <n v="0"/>
    <n v="0"/>
    <n v="0"/>
  </r>
  <r>
    <x v="5"/>
    <x v="276"/>
    <n v="3069130050100"/>
    <s v="12390 SW 216 ST"/>
    <m/>
    <m/>
    <d v="2019-01-07T00:00:00"/>
    <s v="ROAD"/>
    <x v="0"/>
    <n v="247970.68"/>
    <n v="4959.41"/>
    <n v="0"/>
    <n v="252930.09"/>
    <n v="0"/>
    <n v="0"/>
    <s v="560-00"/>
    <n v="-3566"/>
    <n v="3.7519999999999998"/>
    <n v="3.5470000000000002"/>
    <n v="-13379.632"/>
    <n v="-12648.602000000001"/>
  </r>
  <r>
    <x v="5"/>
    <x v="276"/>
    <n v="3069130050100"/>
    <s v="12390 SW 216 ST"/>
    <m/>
    <m/>
    <d v="2019-01-07T00:00:00"/>
    <s v="ROAD"/>
    <x v="0"/>
    <n v="247970.68"/>
    <n v="4959.41"/>
    <n v="0"/>
    <n v="252930.09"/>
    <n v="0"/>
    <n v="0"/>
    <s v="853-00"/>
    <n v="4562"/>
    <n v="38.090000000000003"/>
    <n v="36.015000000000001"/>
    <n v="173766.58000000002"/>
    <n v="164300.43"/>
  </r>
  <r>
    <x v="5"/>
    <x v="277"/>
    <n v="3078020090020"/>
    <s v="18801 SW 295 TER"/>
    <m/>
    <s v="126730-ELOISA JELINEK"/>
    <d v="2019-01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78"/>
    <n v="3031160091900"/>
    <s v="3156 NW 55 ST"/>
    <m/>
    <m/>
    <d v="2019-01-0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8"/>
    <x v="278"/>
    <n v="3031160091900"/>
    <s v="3156 NW 55 ST"/>
    <m/>
    <m/>
    <d v="2019-01-0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5"/>
    <x v="279"/>
    <n v="3060300010291"/>
    <s v="24901 SW 107 CT"/>
    <m/>
    <s v="126339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280"/>
    <n v="3060300010030"/>
    <s v="24880 SW 107 CT"/>
    <m/>
    <s v="127344-RAUL MARISTANY"/>
    <d v="2019-05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81"/>
    <n v="3060300010291"/>
    <s v="24960 SW 107 CT"/>
    <m/>
    <s v="126318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282"/>
    <n v="3060300010291"/>
    <s v="24961 SW 107 CT"/>
    <m/>
    <s v="126321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283"/>
    <n v="3060300010291"/>
    <s v="24903 SW 108 AVE"/>
    <m/>
    <s v="126324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8"/>
    <x v="284"/>
    <n v="3031090000970"/>
    <s v="3355 NW 71 TER"/>
    <m/>
    <s v="127268-4400 WEST HALLANDALE LLC"/>
    <d v="2019-03-12T00:00:00"/>
    <s v="ROAD"/>
    <x v="1"/>
    <n v="14203.95"/>
    <n v="284.08"/>
    <n v="0"/>
    <n v="14488.03"/>
    <n v="0"/>
    <n v="0"/>
    <s v="150-00"/>
    <n v="4997"/>
    <n v="3.1459999999999999"/>
    <n v="2.9740000000000002"/>
    <n v="15720.562"/>
    <n v="14861.078000000001"/>
  </r>
  <r>
    <x v="8"/>
    <x v="284"/>
    <n v="3031090000970"/>
    <s v="3355 NW 71 TER"/>
    <m/>
    <s v="127268-4400 WEST HALLANDALE LLC"/>
    <d v="2019-03-12T00:00:00"/>
    <s v="ROAD"/>
    <x v="1"/>
    <n v="14203.95"/>
    <n v="284.08"/>
    <n v="0"/>
    <n v="14488.03"/>
    <n v="0"/>
    <n v="0"/>
    <s v="210-00"/>
    <n v="-1"/>
    <n v="6001"/>
    <n v="5674"/>
    <n v="-6001"/>
    <n v="-5674"/>
  </r>
  <r>
    <x v="3"/>
    <x v="285"/>
    <n v="3049100030150"/>
    <s v="14571 SW 21 ST"/>
    <m/>
    <s v="126112-PEDRO ADRIAN"/>
    <d v="2019-01-09T00:00:00"/>
    <s v="ROAD"/>
    <x v="1"/>
    <n v="0"/>
    <n v="0"/>
    <n v="0"/>
    <n v="0"/>
    <n v="0"/>
    <n v="0"/>
    <s v="210-00"/>
    <n v="0"/>
    <n v="6001"/>
    <n v="5674"/>
    <n v="0"/>
    <n v="0"/>
  </r>
  <r>
    <x v="4"/>
    <x v="286"/>
    <n v="3040130162300"/>
    <s v="593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4"/>
    <x v="286"/>
    <n v="3040130162300"/>
    <s v="593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4"/>
    <x v="287"/>
    <n v="3040130162300"/>
    <s v="592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4"/>
    <x v="287"/>
    <n v="3040130162300"/>
    <s v="592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4"/>
    <x v="288"/>
    <n v="3040130162300"/>
    <s v="5928 SW 27 ST"/>
    <m/>
    <s v="126703-ADRIAN BUILDERS AT CORAL WAY HEIGHTS "/>
    <d v="2019-01-08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4"/>
    <x v="288"/>
    <n v="3040130162300"/>
    <s v="5928 SW 27 ST"/>
    <m/>
    <s v="126703-ADRIAN BUILDERS AT CORAL WAY HEIGHTS "/>
    <d v="2019-01-08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0"/>
    <x v="289"/>
    <n v="3040170050542"/>
    <s v="2901 SW 98 AVE"/>
    <m/>
    <s v="128124-SANDY BARRIOS"/>
    <d v="2019-01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90"/>
    <n v="3049160000070"/>
    <s v="15031 SW 30 ST"/>
    <m/>
    <s v="126742-CENTURY HOMEBUILDERS GROUP LLC"/>
    <d v="2019-01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91"/>
    <n v="3040170050540"/>
    <s v="9786 SW 28 ST"/>
    <m/>
    <s v="126173-CENTURY HOMEBUILDERS GROUP LLC"/>
    <d v="2019-02-04T00:00:00"/>
    <s v="ROAD"/>
    <x v="1"/>
    <n v="7793.54"/>
    <n v="155.87"/>
    <n v="0"/>
    <n v="7949.41"/>
    <n v="0"/>
    <n v="0"/>
    <s v="210-00"/>
    <n v="-0.16"/>
    <n v="6001"/>
    <n v="5674"/>
    <n v="-960.16"/>
    <n v="-907.84"/>
  </r>
  <r>
    <x v="0"/>
    <x v="291"/>
    <n v="3040170050540"/>
    <s v="9786 SW 28 ST"/>
    <m/>
    <s v="126173-CENTURY HOMEBUILDERS GROUP LLC"/>
    <d v="2019-02-04T00:00:00"/>
    <s v="ROAD"/>
    <x v="1"/>
    <n v="7793.54"/>
    <n v="155.87"/>
    <n v="0"/>
    <n v="7949.41"/>
    <n v="0"/>
    <n v="0"/>
    <s v="210-00"/>
    <n v="1"/>
    <n v="6001"/>
    <n v="5674"/>
    <n v="6001"/>
    <n v="5674"/>
  </r>
  <r>
    <x v="6"/>
    <x v="292"/>
    <n v="3031030200211"/>
    <s v="1879 NW 94 ST"/>
    <m/>
    <s v="125512-LEGACY RENTALS LLC"/>
    <d v="2019-01-0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292"/>
    <n v="3031030200211"/>
    <s v="1879 NW 94 ST"/>
    <m/>
    <s v="125512-LEGACY RENTALS LLC"/>
    <d v="2019-01-0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1"/>
    <x v="293"/>
    <n v="3050090390040"/>
    <s v="9331 SW 120 ST"/>
    <m/>
    <s v="126956-PABLO E DELGADO "/>
    <d v="2019-01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94"/>
    <n v="3069290000230"/>
    <s v="16595 SW 264 ST"/>
    <m/>
    <s v="127888-EVERETT ACRES INC"/>
    <d v="2019-06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95"/>
    <n v="3031210280480"/>
    <s v="3076 NW 45 ST"/>
    <m/>
    <s v="126408-DESIGN AND MORE STUDIO INC"/>
    <d v="2019-01-17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3"/>
    <x v="296"/>
    <n v="3049160500010"/>
    <s v="14750 SW 26 ST # 104"/>
    <m/>
    <s v="127961-M &amp; M CLINICAL TRIAL INC"/>
    <d v="2019-05-17T00:00:00"/>
    <s v="ROAD"/>
    <x v="1"/>
    <n v="6155.61"/>
    <n v="123.11"/>
    <n v="0"/>
    <n v="6278.7199999999993"/>
    <n v="0"/>
    <n v="0"/>
    <s v="710-00"/>
    <n v="-311"/>
    <n v="9.7780000000000005"/>
    <n v="9.2460000000000004"/>
    <n v="-3040.9580000000001"/>
    <n v="-2875.5060000000003"/>
  </r>
  <r>
    <x v="3"/>
    <x v="296"/>
    <n v="3049160500010"/>
    <s v="14750 SW 26 ST # 104"/>
    <m/>
    <s v="127961-M &amp; M CLINICAL TRIAL INC"/>
    <d v="2019-05-17T00:00:00"/>
    <s v="ROAD"/>
    <x v="1"/>
    <n v="6155.61"/>
    <n v="123.11"/>
    <n v="0"/>
    <n v="6278.7199999999993"/>
    <n v="0"/>
    <n v="0"/>
    <s v="720-00"/>
    <n v="311"/>
    <n v="22.58"/>
    <n v="21.35"/>
    <n v="7022.3799999999992"/>
    <n v="6639.85"/>
  </r>
  <r>
    <x v="4"/>
    <x v="297"/>
    <n v="3040130064850"/>
    <s v="3110 SW 63 AVE"/>
    <m/>
    <s v="126479-ALVARO ADRIAN"/>
    <d v="2019-01-16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97"/>
    <n v="3040130064850"/>
    <s v="3110 SW 63 AVE"/>
    <m/>
    <s v="126479-ALVARO ADRIAN"/>
    <d v="2019-01-16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98"/>
    <n v="3040130182460"/>
    <s v="5827 SW 40 ST"/>
    <m/>
    <s v="126111-BISCAYA RED BIRD HOLDINGS LLC"/>
    <d v="2019-01-16T00:00:00"/>
    <s v="ROAD"/>
    <x v="1"/>
    <n v="9805.59"/>
    <n v="196.11"/>
    <n v="0"/>
    <n v="10001.700000000001"/>
    <n v="0"/>
    <n v="0"/>
    <s v="912-00"/>
    <n v="-1473"/>
    <n v="15.862"/>
    <n v="14.997999999999999"/>
    <n v="-23364.725999999999"/>
    <n v="-22092.054"/>
  </r>
  <r>
    <x v="4"/>
    <x v="298"/>
    <n v="3040130182460"/>
    <s v="5827 SW 40 ST"/>
    <m/>
    <s v="126111-BISCAYA RED BIRD HOLDINGS LLC"/>
    <d v="2019-01-16T00:00:00"/>
    <s v="ROAD"/>
    <x v="1"/>
    <n v="9805.59"/>
    <n v="196.11"/>
    <n v="0"/>
    <n v="10001.700000000001"/>
    <n v="0"/>
    <n v="0"/>
    <s v="820-00"/>
    <n v="2544"/>
    <n v="11.821"/>
    <n v="11.177"/>
    <n v="30072.624"/>
    <n v="28434.288"/>
  </r>
  <r>
    <x v="5"/>
    <x v="299"/>
    <n v="3069130020100"/>
    <s v="21915 SW 118 CT"/>
    <m/>
    <m/>
    <d v="2019-01-14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299"/>
    <n v="3069130020100"/>
    <s v="21915 SW 118 CT"/>
    <m/>
    <m/>
    <d v="2019-01-14T00:00:00"/>
    <s v="ROAD"/>
    <x v="0"/>
    <n v="0"/>
    <n v="0"/>
    <n v="0"/>
    <n v="0"/>
    <n v="0"/>
    <n v="0"/>
    <s v="210-00"/>
    <n v="1"/>
    <n v="6001"/>
    <n v="5674"/>
    <n v="6001"/>
    <n v="5674"/>
  </r>
  <r>
    <x v="5"/>
    <x v="300"/>
    <n v="3069130020070"/>
    <s v="21849 SW 118 CT"/>
    <m/>
    <m/>
    <d v="2019-02-14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300"/>
    <n v="3069130020070"/>
    <s v="21849 SW 118 CT"/>
    <m/>
    <m/>
    <d v="2019-02-14T00:00:00"/>
    <s v="ROAD"/>
    <x v="0"/>
    <n v="0"/>
    <n v="0"/>
    <n v="0"/>
    <n v="0"/>
    <n v="0"/>
    <n v="0"/>
    <s v="210-00"/>
    <n v="1"/>
    <n v="6001"/>
    <n v="5674"/>
    <n v="6001"/>
    <n v="5674"/>
  </r>
  <r>
    <x v="1"/>
    <x v="301"/>
    <n v="3050040000490"/>
    <s v="9408 SW 87 AVE"/>
    <m/>
    <s v="126559-GALLOWAY ROAD PARTNERS LLC"/>
    <d v="2019-03-15T00:00:00"/>
    <s v="ROAD"/>
    <x v="1"/>
    <n v="267350.59999999998"/>
    <n v="5347.01"/>
    <n v="0"/>
    <n v="272697.61"/>
    <n v="0"/>
    <n v="0"/>
    <s v="710-02"/>
    <n v="21647"/>
    <n v="7.109"/>
    <n v="6.7220000000000004"/>
    <n v="153888.52299999999"/>
    <n v="145511.13400000002"/>
  </r>
  <r>
    <x v="1"/>
    <x v="301"/>
    <n v="3050040000490"/>
    <s v="9408 SW 87 AVE"/>
    <m/>
    <s v="126559-GALLOWAY ROAD PARTNERS LLC"/>
    <d v="2019-03-15T00:00:00"/>
    <s v="ROAD"/>
    <x v="1"/>
    <n v="267350.59999999998"/>
    <n v="5347.01"/>
    <n v="0"/>
    <n v="272697.61"/>
    <n v="0"/>
    <n v="0"/>
    <s v="150-00"/>
    <n v="6050"/>
    <n v="3.1459999999999999"/>
    <n v="2.9740000000000002"/>
    <n v="19033.3"/>
    <n v="17992.7"/>
  </r>
  <r>
    <x v="6"/>
    <x v="302"/>
    <n v="3031150051070"/>
    <s v="1781 NW 68 TER"/>
    <m/>
    <s v="125957-JOSETTE ELYSEE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02"/>
    <n v="3031150051070"/>
    <s v="1781 NW 68 TER"/>
    <m/>
    <s v="125957-JOSETTE ELYSEE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303"/>
    <n v="3031150051060"/>
    <s v="1777 NW 68 TER"/>
    <m/>
    <s v="125957-JOSETTE ELYSEE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03"/>
    <n v="3031150051060"/>
    <s v="1777 NW 68 TER"/>
    <m/>
    <s v="125957-JOSETTE ELYSEE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304"/>
    <n v="3031150053270"/>
    <s v="1740 NW 62 TER"/>
    <m/>
    <s v="125957-JOSETTE ELYSEE"/>
    <d v="2019-02-2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"/>
    <x v="305"/>
    <n v="3059140960100"/>
    <s v="12302 SW 128 CT"/>
    <m/>
    <s v="127894-ANGEL PROPERTY INVESTMENTS LLC"/>
    <d v="2019-01-16T00:00:00"/>
    <s v="ROAD"/>
    <x v="1"/>
    <n v="2208.2199999999998"/>
    <n v="44.16"/>
    <n v="0"/>
    <n v="2252.3799999999997"/>
    <n v="0"/>
    <n v="0"/>
    <s v="150-00"/>
    <n v="454"/>
    <n v="3.1459999999999999"/>
    <n v="2.9740000000000002"/>
    <n v="1428.2839999999999"/>
    <n v="1350.1960000000001"/>
  </r>
  <r>
    <x v="6"/>
    <x v="306"/>
    <n v="3031220070350"/>
    <s v="2125 NW 50 ST"/>
    <m/>
    <s v="125884-GREDOS PROPERTY SOLUTIONS LLC"/>
    <d v="2019-01-1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307"/>
    <n v="3069350000232"/>
    <s v="27477 SW 133 PL"/>
    <m/>
    <s v="125729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08"/>
    <n v="3069350000271"/>
    <s v="27506 SW 133 PLACE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09"/>
    <n v="3069350000232"/>
    <s v="27481 SW 134 CT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0"/>
    <n v="3069350000232"/>
    <s v="27523 SW 133 AVE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1"/>
    <n v="3069350000232"/>
    <s v="27545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2"/>
    <n v="3069350000271"/>
    <s v="27528 SW 133 AVE"/>
    <m/>
    <s v="125729-D R HORTON, INC."/>
    <d v="2019-01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3"/>
    <n v="3069250000271"/>
    <s v="27585 SW 133 PATH"/>
    <m/>
    <s v="125729-D R HORTON, INC."/>
    <d v="2019-01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4"/>
    <n v="3069350000271"/>
    <s v="27546 SW 133 PL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5"/>
    <n v="3069350000271"/>
    <s v="27564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6"/>
    <n v="3069350000271"/>
    <s v="27504 SW 133 PATH"/>
    <m/>
    <s v="125729-D R HORTON, INC."/>
    <d v="2019-01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7"/>
    <n v="3069350000232"/>
    <s v="27581 SW 134 CT"/>
    <m/>
    <s v="125810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8"/>
    <n v="3069350000271"/>
    <s v="27563 SW 133 AVE"/>
    <m/>
    <s v="125798-D R HORTON, INC."/>
    <d v="2019-02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9"/>
    <n v="3069350000271"/>
    <s v="27583 SW 133 AVE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0"/>
    <n v="3069350000232"/>
    <s v="28487 SW 133 PL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1"/>
    <n v="3069350000232"/>
    <s v="27503 SW 133 AVE"/>
    <m/>
    <s v="125729-D R HORTON, INC."/>
    <d v="2019-01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2"/>
    <n v="3069350000232"/>
    <s v="27547 SW 133 PL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3"/>
    <n v="3069350000232"/>
    <s v="27525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4"/>
    <n v="3069350000232"/>
    <s v="27543 SW 133 AVE"/>
    <m/>
    <s v="125729-D R HORTON, INC.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5"/>
    <n v="3069350000271"/>
    <s v="27544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6"/>
    <n v="3069350000232"/>
    <s v="27548 SW 133 AVE"/>
    <m/>
    <s v="125729-D R HORTON, INC."/>
    <d v="2019-01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7"/>
    <n v="3069350000232"/>
    <s v="27568 SW 133 AVE"/>
    <m/>
    <s v="125810-D R HORTON, INC.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8"/>
    <n v="3069350000232"/>
    <s v="29584 SW 133 PATH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9"/>
    <n v="3069350000232"/>
    <s v="27484 SW 133 PATH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0"/>
    <n v="3069350000271"/>
    <s v="27565 SW 133 PATH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1"/>
    <n v="3078150090060"/>
    <s v="32206 SW 199 CT"/>
    <m/>
    <s v="127531-GUSTAVO DERIBEAUX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2"/>
    <n v="3078150090050"/>
    <s v="32130 SW 199 CT"/>
    <m/>
    <s v="126567-ELOISA JELINEK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3"/>
    <n v="3069020280750"/>
    <s v="19133 SW 135 AVE"/>
    <m/>
    <s v="125608-LENNAR CORPORATION"/>
    <d v="2019-01-1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4"/>
    <n v="3060190211190"/>
    <s v="23418 SW 108 AVE"/>
    <m/>
    <s v="125759-NVR RYAN HOMES"/>
    <d v="2019-01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5"/>
    <n v="3060190211460"/>
    <s v="23542 SW 107 PL"/>
    <m/>
    <s v="125758-NVR RYAN HOMES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6"/>
    <n v="3060190211460"/>
    <s v="23582 SW 107 PL"/>
    <m/>
    <s v="125757-NVR RYAN HOMES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7"/>
    <n v="3060190211560"/>
    <s v="23425 SW 108 AVE"/>
    <m/>
    <s v="125756-NVR RYAN HOMES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8"/>
    <n v="3060190211200"/>
    <s v="23428 SW 108 AVE"/>
    <m/>
    <s v="125755-NVR RYAN HOMES"/>
    <d v="2019-01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9"/>
    <n v="3060190211210"/>
    <s v="23438 SW 108 AVE"/>
    <m/>
    <s v="125754-NVR RYAN HOMES"/>
    <d v="2019-01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0"/>
    <n v="3060190211260"/>
    <s v="23594 SW 108 AVE"/>
    <m/>
    <s v="125753-NVR RYAN HOMES"/>
    <d v="2019-01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1"/>
    <n v="3060190211170"/>
    <s v="23400 SW 108 AVE"/>
    <m/>
    <s v="125752-NVR RYAN HOMES"/>
    <d v="2019-01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2"/>
    <n v="3069130111034"/>
    <s v="23061 SW 124 AVE"/>
    <m/>
    <s v="127307-ENTERPRISES OF SOUTH FL INC"/>
    <d v="2019-03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3"/>
    <n v="3069130111038"/>
    <s v="23001 SW 124 AVE"/>
    <m/>
    <s v="127479-ENTERPRISES OF SOUTH FLORIDA INC"/>
    <d v="2019-03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4"/>
    <n v="3069290020250"/>
    <s v="15711 SW 252 ST"/>
    <m/>
    <s v="126749-MIRLYN GOMEZ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5"/>
    <n v="3069350000271"/>
    <s v="27505 SW 133 PATH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6"/>
    <n v="3069350000271"/>
    <s v="13292 SW 274 TER"/>
    <m/>
    <s v="125810-D R HORTON, INC."/>
    <d v="2019-02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7"/>
    <n v="3069350000271"/>
    <s v="13282 SW 274 TER"/>
    <m/>
    <s v="125810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8"/>
    <n v="3069350000300"/>
    <s v="27501 SW 134 CT"/>
    <m/>
    <s v="125810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349"/>
    <n v="3030230080070"/>
    <s v="7591 NW 54 ST"/>
    <m/>
    <s v="127517-IVETTE CAPOTE"/>
    <d v="2019-01-23T00:00:00"/>
    <s v="ROAD"/>
    <x v="1"/>
    <n v="9729.4500000000007"/>
    <n v="194.59"/>
    <n v="0"/>
    <n v="9924.0400000000009"/>
    <n v="0"/>
    <n v="0"/>
    <s v="150-00"/>
    <n v="2116"/>
    <n v="3.1459999999999999"/>
    <n v="2.9740000000000002"/>
    <n v="6656.9359999999997"/>
    <n v="6292.9840000000004"/>
  </r>
  <r>
    <x v="5"/>
    <x v="350"/>
    <n v="3069240001431"/>
    <s v="24150 SW 123 AVE"/>
    <m/>
    <s v="127636-ARCE S INVESTMENTS OF MIAMI LLC"/>
    <d v="2019-02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351"/>
    <n v="3049010011060"/>
    <s v="401 SW 125 AVE"/>
    <m/>
    <s v="125747-ZAIDA MARIN"/>
    <d v="2019-01-23T00:00:00"/>
    <s v="ROAD"/>
    <x v="1"/>
    <n v="0"/>
    <n v="0"/>
    <n v="0"/>
    <n v="0"/>
    <n v="0"/>
    <n v="0"/>
    <s v="210-00"/>
    <n v="-1"/>
    <n v="6001"/>
    <n v="5674"/>
    <n v="-6001"/>
    <n v="-5674"/>
  </r>
  <r>
    <x v="3"/>
    <x v="351"/>
    <n v="3049010011060"/>
    <s v="401 SW 125 AVE"/>
    <m/>
    <s v="125747-ZAIDA MARIN"/>
    <d v="2019-01-23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352"/>
    <n v="3069130111300"/>
    <s v="22955 SW 123 CT"/>
    <m/>
    <s v="126334-SAR FL BUILDING CONTRACTORS"/>
    <d v="2019-01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353"/>
    <n v="3040260100400"/>
    <s v="6790 SW 59 ST"/>
    <m/>
    <s v="126619-COLEGIAL REAL ESTATE"/>
    <d v="2019-01-25T00:00:00"/>
    <s v="ROAD"/>
    <x v="1"/>
    <n v="0"/>
    <n v="0"/>
    <n v="0"/>
    <n v="0"/>
    <n v="0"/>
    <n v="0"/>
    <s v="210-00"/>
    <n v="0"/>
    <n v="6001"/>
    <n v="5674"/>
    <n v="0"/>
    <n v="0"/>
  </r>
  <r>
    <x v="6"/>
    <x v="354"/>
    <n v="3031020110241"/>
    <s v="1568 NW 103 ST"/>
    <m/>
    <s v="125644-IVAN RABINOVICH MANAGEM"/>
    <d v="2019-01-25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54"/>
    <n v="3031020110241"/>
    <s v="1568 NW 103 ST"/>
    <m/>
    <s v="125644-IVAN RABINOVICH MANAGEM"/>
    <d v="2019-01-25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355"/>
    <n v="3060180040310"/>
    <s v="10760 SW 217 ST"/>
    <m/>
    <s v="127553-CAZO CONSTRUCTION CORP"/>
    <d v="2019-01-23T00:00:00"/>
    <s v="ROAD"/>
    <x v="1"/>
    <n v="0"/>
    <n v="185.56"/>
    <n v="0"/>
    <n v="185.56"/>
    <n v="0"/>
    <n v="0"/>
    <s v="210-00"/>
    <n v="1"/>
    <n v="6001"/>
    <n v="5674"/>
    <n v="6001"/>
    <n v="5674"/>
  </r>
  <r>
    <x v="5"/>
    <x v="356"/>
    <n v="3079060050550"/>
    <s v="28035 SW 169 CT"/>
    <m/>
    <s v="125744-LAND BARON II LLC"/>
    <d v="2019-01-28T00:00:00"/>
    <s v="ROAD"/>
    <x v="1"/>
    <n v="8689.69"/>
    <n v="173.79"/>
    <n v="0"/>
    <n v="8863.4800000000014"/>
    <n v="0"/>
    <n v="0"/>
    <s v="210-00"/>
    <n v="1"/>
    <n v="6001"/>
    <n v="5674"/>
    <n v="6001"/>
    <n v="5674"/>
  </r>
  <r>
    <x v="5"/>
    <x v="357"/>
    <n v="3069310030180"/>
    <s v="28065 SW 173 CT"/>
    <m/>
    <s v="127862-ALVIN FORREST"/>
    <d v="2019-01-28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357"/>
    <n v="3069310030180"/>
    <s v="28065 SW 173 CT"/>
    <m/>
    <s v="127862-ALVIN FORREST"/>
    <d v="2019-01-28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358"/>
    <n v="3058260000036"/>
    <s v="18787 SW 160 ST"/>
    <m/>
    <m/>
    <d v="2019-01-2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359"/>
    <n v="3031110470580"/>
    <s v="8028 NW 11 AVE"/>
    <m/>
    <s v="128156-MARCO PADOVAN INTERNATIONAL CORP"/>
    <d v="2019-01-2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359"/>
    <n v="3031110470580"/>
    <s v="8028 NW 11 AVE"/>
    <m/>
    <s v="128156-MARCO PADOVAN INTERNATIONAL CORP"/>
    <d v="2019-01-2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360"/>
    <n v="3060300010080"/>
    <s v="25722 SW 107 CT"/>
    <m/>
    <s v="126340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1"/>
    <n v="3060300010080"/>
    <s v="25051 SW 108 AVE"/>
    <m/>
    <s v="126305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4"/>
    <x v="362"/>
    <n v="3040350001435"/>
    <s v="8501 SW 70 AVE"/>
    <m/>
    <m/>
    <d v="2019-01-29T00:00:00"/>
    <s v="ROAD"/>
    <x v="0"/>
    <n v="751432.8"/>
    <n v="15028.66"/>
    <n v="0"/>
    <m/>
    <n v="0"/>
    <n v="0"/>
    <s v="222-00PD"/>
    <n v="224"/>
    <n v="0"/>
    <n v="0"/>
    <n v="0"/>
    <n v="0"/>
  </r>
  <r>
    <x v="4"/>
    <x v="362"/>
    <n v="3040350001435"/>
    <s v="8501 SW 70 AVE"/>
    <m/>
    <m/>
    <d v="2019-01-29T00:00:00"/>
    <s v="ROAD"/>
    <x v="0"/>
    <n v="751432.8"/>
    <n v="15028.66"/>
    <n v="0"/>
    <m/>
    <n v="0"/>
    <n v="0"/>
    <s v="820-00PD"/>
    <n v="4147"/>
    <n v="0"/>
    <n v="0"/>
    <n v="0"/>
    <n v="0"/>
  </r>
  <r>
    <x v="5"/>
    <x v="363"/>
    <n v="3060300010190"/>
    <s v="24842 SW 107 AVE"/>
    <m/>
    <s v="126307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4"/>
    <n v="3060300010190"/>
    <s v="24921 SW 107 CT"/>
    <m/>
    <s v="126308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5"/>
    <n v="3060300010040"/>
    <s v="24963 SW 108 AVE"/>
    <m/>
    <s v="126856-RAUL MARISTANY"/>
    <d v="2019-01-2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6"/>
    <n v="3060300010170"/>
    <s v="25033 SW 107 CT"/>
    <m/>
    <s v="126524-LENNAR HOMES, LLC"/>
    <d v="2019-04-1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7"/>
    <n v="3060300010260"/>
    <s v="25118 SW 108 AVE"/>
    <m/>
    <s v="126495-LENNAR HOMES, LLC"/>
    <d v="2019-01-2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8"/>
    <n v="3060300010040"/>
    <s v="24940 SW 107 CT"/>
    <m/>
    <s v="127103-RAUL MARISTANY"/>
    <d v="2019-06-07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9"/>
    <n v="3060300010170"/>
    <s v="25137 SW 107 CT"/>
    <m/>
    <s v="127133-RAUL MARISTANY"/>
    <d v="2019-06-07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4"/>
    <x v="370"/>
    <n v="3040360050182"/>
    <s v="6630 SW 84 ST"/>
    <m/>
    <s v="130630-ALG HOLDINGS LLC"/>
    <d v="2019-10-15T00:00:00"/>
    <s v="ROAD"/>
    <x v="1"/>
    <n v="4762.96"/>
    <n v="95.26"/>
    <n v="0"/>
    <m/>
    <n v="0"/>
    <n v="0"/>
    <s v="231-00PD"/>
    <n v="2"/>
    <n v="0"/>
    <n v="0"/>
    <n v="0"/>
    <n v="0"/>
  </r>
  <r>
    <x v="4"/>
    <x v="370"/>
    <n v="3040360050182"/>
    <s v="6630 SW 84 ST"/>
    <m/>
    <s v="130630-ALG HOLDINGS LLC"/>
    <d v="2019-10-15T00:00:00"/>
    <s v="ROAD"/>
    <x v="1"/>
    <n v="4762.96"/>
    <n v="95.26"/>
    <n v="0"/>
    <m/>
    <n v="0"/>
    <n v="0"/>
    <s v="231-00PD"/>
    <n v="-1"/>
    <n v="0"/>
    <n v="0"/>
    <n v="0"/>
    <n v="0"/>
  </r>
  <r>
    <x v="4"/>
    <x v="371"/>
    <n v="3040360050182"/>
    <s v="6630 SW 84 ST"/>
    <m/>
    <m/>
    <d v="2019-10-04T00:00:00"/>
    <s v="ROAD"/>
    <x v="0"/>
    <n v="0"/>
    <n v="0"/>
    <n v="0"/>
    <m/>
    <n v="0"/>
    <n v="0"/>
    <s v="231-00PD"/>
    <n v="2"/>
    <n v="0"/>
    <n v="0"/>
    <n v="0"/>
    <n v="0"/>
  </r>
  <r>
    <x v="4"/>
    <x v="371"/>
    <n v="3040360050182"/>
    <s v="6630 SW 84 ST"/>
    <m/>
    <m/>
    <d v="2019-10-04T00:00:00"/>
    <s v="ROAD"/>
    <x v="0"/>
    <n v="0"/>
    <n v="0"/>
    <n v="0"/>
    <m/>
    <n v="0"/>
    <n v="0"/>
    <s v="231-00PD"/>
    <n v="-2"/>
    <n v="0"/>
    <n v="0"/>
    <n v="0"/>
    <n v="0"/>
  </r>
  <r>
    <x v="4"/>
    <x v="372"/>
    <n v="3040360050181"/>
    <s v="6620 SW 84 ST"/>
    <m/>
    <m/>
    <d v="2019-10-09T00:00:00"/>
    <s v="ROAD"/>
    <x v="0"/>
    <n v="4762.96"/>
    <n v="95.26"/>
    <n v="0"/>
    <m/>
    <n v="0"/>
    <n v="0"/>
    <s v="231-00PD"/>
    <n v="2"/>
    <n v="0"/>
    <n v="0"/>
    <n v="0"/>
    <n v="0"/>
  </r>
  <r>
    <x v="4"/>
    <x v="372"/>
    <n v="3040360050181"/>
    <s v="6620 SW 84 ST"/>
    <m/>
    <m/>
    <d v="2019-10-09T00:00:00"/>
    <s v="ROAD"/>
    <x v="0"/>
    <n v="4762.96"/>
    <n v="95.26"/>
    <n v="0"/>
    <m/>
    <n v="0"/>
    <n v="0"/>
    <s v="231-00PD"/>
    <n v="-1"/>
    <n v="0"/>
    <n v="0"/>
    <n v="0"/>
    <n v="0"/>
  </r>
  <r>
    <x v="6"/>
    <x v="373"/>
    <n v="101020601160"/>
    <s v="920 924 NW 2 AVE"/>
    <m/>
    <s v="127187-MARCUS SAMUELSSON DEVELOPMENT GROUP LLC"/>
    <d v="2019-06-13T00:00:00"/>
    <s v="ROAD"/>
    <x v="1"/>
    <n v="190457.76"/>
    <n v="3809.16"/>
    <n v="0"/>
    <m/>
    <n v="0"/>
    <n v="0"/>
    <s v="932-00"/>
    <n v="6637"/>
    <m/>
    <m/>
    <m/>
    <m/>
  </r>
  <r>
    <x v="6"/>
    <x v="373"/>
    <n v="101020601160"/>
    <s v="920 924 NW 2 AVE"/>
    <m/>
    <s v="127187-MARCUS SAMUELSSON DEVELOPMENT GROUP LLC"/>
    <d v="2019-06-13T00:00:00"/>
    <s v="ROAD"/>
    <x v="1"/>
    <n v="190457.76"/>
    <n v="3809.16"/>
    <n v="0"/>
    <m/>
    <n v="0"/>
    <n v="0"/>
    <s v="820-00"/>
    <n v="-4437"/>
    <m/>
    <m/>
    <m/>
    <m/>
  </r>
  <r>
    <x v="6"/>
    <x v="373"/>
    <n v="101020601160"/>
    <s v="920 924 NW 2 AVE"/>
    <m/>
    <s v="127187-MARCUS SAMUELSSON DEVELOPMENT GROUP LLC"/>
    <d v="2019-06-13T00:00:00"/>
    <s v="ROAD"/>
    <x v="1"/>
    <n v="190457.76"/>
    <n v="3809.16"/>
    <n v="0"/>
    <m/>
    <n v="0"/>
    <n v="0"/>
    <s v="220-00"/>
    <n v="-8"/>
    <m/>
    <m/>
    <m/>
    <m/>
  </r>
  <r>
    <x v="6"/>
    <x v="374"/>
    <n v="101040601010"/>
    <s v="218 NW 8 ST"/>
    <m/>
    <s v="128211-GRAND CENTRAL MIAMI HOLDINGS LLC"/>
    <d v="2019-09-19T00:00:00"/>
    <s v="ROAD"/>
    <x v="1"/>
    <n v="0"/>
    <n v="0"/>
    <n v="0"/>
    <m/>
    <n v="0"/>
    <n v="0"/>
    <s v="820-00"/>
    <n v="6500.01"/>
    <m/>
    <m/>
    <m/>
    <m/>
  </r>
  <r>
    <x v="6"/>
    <x v="374"/>
    <n v="101040601010"/>
    <s v="218 NW 8 ST"/>
    <m/>
    <s v="128211-GRAND CENTRAL MIAMI HOLDINGS LLC"/>
    <d v="2019-09-19T00:00:00"/>
    <s v="ROAD"/>
    <x v="1"/>
    <n v="0"/>
    <n v="0"/>
    <n v="0"/>
    <m/>
    <n v="0"/>
    <n v="0"/>
    <s v="222-00"/>
    <n v="360"/>
    <m/>
    <m/>
    <m/>
    <m/>
  </r>
  <r>
    <x v="6"/>
    <x v="374"/>
    <n v="101040601010"/>
    <s v="218 NW 8 ST"/>
    <m/>
    <s v="128211-GRAND CENTRAL MIAMI HOLDINGS LLC"/>
    <d v="2019-09-19T00:00:00"/>
    <s v="ROAD"/>
    <x v="1"/>
    <n v="0"/>
    <n v="0"/>
    <n v="0"/>
    <m/>
    <n v="0"/>
    <n v="0"/>
    <s v="9999-00"/>
    <n v="-1528192.63"/>
    <m/>
    <m/>
    <m/>
    <m/>
  </r>
  <r>
    <x v="6"/>
    <x v="375"/>
    <n v="101040701140"/>
    <s v="375 NW 7 ST"/>
    <m/>
    <s v="128020-ALDO CABALCETA"/>
    <d v="2019-08-29T00:00:00"/>
    <s v="ROAD"/>
    <x v="1"/>
    <n v="28648.82"/>
    <n v="572.98"/>
    <n v="0"/>
    <m/>
    <n v="0"/>
    <n v="0"/>
    <s v="231-00"/>
    <n v="-2"/>
    <m/>
    <m/>
    <m/>
    <m/>
  </r>
  <r>
    <x v="6"/>
    <x v="375"/>
    <n v="101040701140"/>
    <s v="375 NW 7 ST"/>
    <m/>
    <s v="128020-ALDO CABALCETA"/>
    <d v="2019-08-29T00:00:00"/>
    <s v="ROAD"/>
    <x v="1"/>
    <n v="28648.82"/>
    <n v="572.98"/>
    <n v="0"/>
    <m/>
    <n v="0"/>
    <n v="0"/>
    <s v="520-00"/>
    <n v="264"/>
    <m/>
    <m/>
    <m/>
    <m/>
  </r>
  <r>
    <x v="6"/>
    <x v="375"/>
    <n v="101040701140"/>
    <s v="375 NW 7 ST"/>
    <m/>
    <s v="128020-ALDO CABALCETA"/>
    <d v="2019-08-29T00:00:00"/>
    <s v="ROAD"/>
    <x v="1"/>
    <n v="28648.82"/>
    <n v="572.98"/>
    <n v="0"/>
    <m/>
    <n v="0"/>
    <n v="0"/>
    <s v="210-00"/>
    <n v="-1"/>
    <m/>
    <m/>
    <m/>
    <m/>
  </r>
  <r>
    <x v="6"/>
    <x v="376"/>
    <n v="101070401090"/>
    <s v="439 NW 4 AVE"/>
    <m/>
    <m/>
    <d v="2019-09-23T00:00:00"/>
    <s v="ROAD"/>
    <x v="0"/>
    <n v="10963.09"/>
    <n v="219.26"/>
    <n v="0"/>
    <m/>
    <n v="0"/>
    <n v="0"/>
    <s v="820-00"/>
    <n v="-543"/>
    <m/>
    <m/>
    <m/>
    <m/>
  </r>
  <r>
    <x v="6"/>
    <x v="377"/>
    <n v="101070101220"/>
    <s v="422 NW NORTH RIVER DR"/>
    <m/>
    <s v="127336-SEASPICE LLC"/>
    <d v="2019-06-19T00:00:00"/>
    <s v="ROAD"/>
    <x v="1"/>
    <n v="60621.33"/>
    <n v="1212.42"/>
    <n v="0"/>
    <m/>
    <n v="0"/>
    <n v="0"/>
    <s v="820-00"/>
    <n v="589"/>
    <m/>
    <m/>
    <m/>
    <m/>
  </r>
  <r>
    <x v="6"/>
    <x v="377"/>
    <n v="101070101220"/>
    <s v="422 NW NORTH RIVER DR"/>
    <m/>
    <s v="127336-SEASPICE LLC"/>
    <d v="2019-06-19T00:00:00"/>
    <s v="ROAD"/>
    <x v="1"/>
    <n v="60621.33"/>
    <n v="1212.42"/>
    <n v="0"/>
    <m/>
    <n v="0"/>
    <n v="0"/>
    <s v="932-00"/>
    <n v="1280"/>
    <m/>
    <m/>
    <m/>
    <m/>
  </r>
  <r>
    <x v="6"/>
    <x v="377"/>
    <n v="101070101220"/>
    <s v="422 NW NORTH RIVER DR"/>
    <m/>
    <s v="127336-SEASPICE LLC"/>
    <d v="2019-06-19T00:00:00"/>
    <s v="ROAD"/>
    <x v="1"/>
    <n v="60621.33"/>
    <n v="1212.42"/>
    <n v="0"/>
    <m/>
    <n v="0"/>
    <n v="0"/>
    <s v="150-00"/>
    <n v="-1869"/>
    <m/>
    <m/>
    <m/>
    <m/>
  </r>
  <r>
    <x v="6"/>
    <x v="376"/>
    <n v="101070401090"/>
    <s v="439 NW 4 AVE"/>
    <m/>
    <m/>
    <d v="2019-09-23T00:00:00"/>
    <s v="ROAD"/>
    <x v="0"/>
    <n v="10963.09"/>
    <n v="219.26"/>
    <n v="0"/>
    <m/>
    <n v="0"/>
    <n v="0"/>
    <s v="932-01"/>
    <n v="14"/>
    <m/>
    <m/>
    <m/>
    <m/>
  </r>
  <r>
    <x v="6"/>
    <x v="378"/>
    <n v="101080001010"/>
    <s v="400 BISCAYNE BLVD"/>
    <s v="N"/>
    <s v="128486-MELISSA SILVA SILVA"/>
    <d v="2019-10-29T00:00:00"/>
    <s v="ROAD"/>
    <x v="1"/>
    <n v="8899.4500000000007"/>
    <n v="177.99"/>
    <n v="0"/>
    <m/>
    <n v="0"/>
    <n v="0"/>
    <s v="820-00"/>
    <n v="-2491"/>
    <m/>
    <m/>
    <m/>
    <m/>
  </r>
  <r>
    <x v="6"/>
    <x v="378"/>
    <n v="101080001010"/>
    <s v="400 BISCAYNE BLVD"/>
    <s v="N"/>
    <s v="128486-MELISSA SILVA SILVA"/>
    <d v="2019-10-29T00:00:00"/>
    <s v="ROAD"/>
    <x v="1"/>
    <n v="8899.4500000000007"/>
    <n v="177.99"/>
    <n v="0"/>
    <m/>
    <n v="0"/>
    <n v="0"/>
    <s v="9999-00"/>
    <n v="-2687.6"/>
    <m/>
    <m/>
    <m/>
    <m/>
  </r>
  <r>
    <x v="6"/>
    <x v="378"/>
    <n v="101080001010"/>
    <s v="400 BISCAYNE BLVD"/>
    <s v="N"/>
    <s v="128486-MELISSA SILVA SILVA"/>
    <d v="2019-10-29T00:00:00"/>
    <s v="ROAD"/>
    <x v="1"/>
    <n v="8899.4500000000007"/>
    <n v="177.99"/>
    <n v="0"/>
    <m/>
    <n v="0"/>
    <n v="0"/>
    <s v="820-00"/>
    <n v="3006"/>
    <m/>
    <m/>
    <m/>
    <m/>
  </r>
  <r>
    <x v="6"/>
    <x v="379"/>
    <n v="101080001010"/>
    <s v="400 BISCAYNE BLVD"/>
    <m/>
    <s v="128022-PMG"/>
    <d v="2019-09-09T00:00:00"/>
    <s v="ROAD"/>
    <x v="1"/>
    <n v="31977.91"/>
    <n v="639.55999999999995"/>
    <n v="0"/>
    <m/>
    <n v="0"/>
    <n v="0"/>
    <s v="710-00"/>
    <n v="2237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820-00"/>
    <n v="2491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560-00"/>
    <n v="16537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9999-00"/>
    <n v="-974131.74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222-00"/>
    <n v="646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560-00"/>
    <n v="-27984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937-00"/>
    <n v="935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710-00"/>
    <n v="49528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9999-00"/>
    <n v="-737889.81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310-00"/>
    <n v="222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222-00"/>
    <n v="-47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222-00"/>
    <n v="231"/>
    <m/>
    <m/>
    <m/>
    <m/>
  </r>
  <r>
    <x v="6"/>
    <x v="382"/>
    <n v="101120001010"/>
    <s v="240 E FLAGLER ST"/>
    <m/>
    <m/>
    <d v="2019-02-27T00:00:00"/>
    <s v="ROAD"/>
    <x v="0"/>
    <n v="11165.73"/>
    <n v="223.31"/>
    <n v="0"/>
    <m/>
    <n v="0"/>
    <n v="0"/>
    <s v="820-00"/>
    <n v="3740"/>
    <m/>
    <m/>
    <m/>
    <m/>
  </r>
  <r>
    <x v="6"/>
    <x v="382"/>
    <n v="101120001010"/>
    <s v="240 E FLAGLER ST"/>
    <m/>
    <m/>
    <d v="2019-02-27T00:00:00"/>
    <s v="ROAD"/>
    <x v="0"/>
    <n v="11165.73"/>
    <n v="223.31"/>
    <n v="0"/>
    <m/>
    <n v="0"/>
    <n v="0"/>
    <s v="710-00"/>
    <n v="-3740"/>
    <m/>
    <m/>
    <m/>
    <m/>
  </r>
  <r>
    <x v="6"/>
    <x v="383"/>
    <n v="101130502010"/>
    <s v="24 SW 4 ST"/>
    <m/>
    <m/>
    <d v="2019-10-24T00:00:00"/>
    <s v="ROAD"/>
    <x v="0"/>
    <n v="1295951.52"/>
    <n v="25919.03"/>
    <n v="0"/>
    <m/>
    <n v="0"/>
    <n v="0"/>
    <s v="310-00"/>
    <n v="13"/>
    <m/>
    <m/>
    <m/>
    <m/>
  </r>
  <r>
    <x v="6"/>
    <x v="383"/>
    <n v="101130502010"/>
    <s v="24 SW 4 ST"/>
    <m/>
    <m/>
    <d v="2019-10-24T00:00:00"/>
    <s v="ROAD"/>
    <x v="0"/>
    <n v="1295951.52"/>
    <n v="25919.03"/>
    <n v="0"/>
    <m/>
    <n v="0"/>
    <n v="0"/>
    <s v="222-00"/>
    <n v="409"/>
    <m/>
    <m/>
    <m/>
    <m/>
  </r>
  <r>
    <x v="6"/>
    <x v="384"/>
    <n v="102000301050"/>
    <s v="726 NW 3 ST"/>
    <m/>
    <s v="127305-SILVIA BOSCHETTI LLC"/>
    <d v="2019-03-29T00:00:00"/>
    <s v="ROAD"/>
    <x v="1"/>
    <n v="105478.12"/>
    <n v="2109.5700000000002"/>
    <n v="0"/>
    <m/>
    <n v="0"/>
    <n v="0"/>
    <s v="9999-00"/>
    <n v="-27808.34"/>
    <m/>
    <m/>
    <m/>
    <m/>
  </r>
  <r>
    <x v="6"/>
    <x v="385"/>
    <n v="102000301030"/>
    <s v="228 NW 7 AVE"/>
    <m/>
    <s v="129713-APIS LIVING LLC"/>
    <d v="2019-05-01T00:00:00"/>
    <s v="ROAD"/>
    <x v="1"/>
    <n v="65142.47"/>
    <n v="1302.8499999999999"/>
    <n v="0"/>
    <m/>
    <n v="0"/>
    <n v="0"/>
    <s v="220-00"/>
    <n v="12"/>
    <m/>
    <m/>
    <m/>
    <m/>
  </r>
  <r>
    <x v="6"/>
    <x v="385"/>
    <n v="102000301030"/>
    <s v="228 NW 7 AVE"/>
    <m/>
    <s v="129713-APIS LIVING LLC"/>
    <d v="2019-05-01T00:00:00"/>
    <s v="ROAD"/>
    <x v="1"/>
    <n v="65142.47"/>
    <n v="1302.8499999999999"/>
    <n v="0"/>
    <m/>
    <n v="0"/>
    <n v="0"/>
    <s v="210-00"/>
    <n v="-1"/>
    <m/>
    <m/>
    <m/>
    <m/>
  </r>
  <r>
    <x v="6"/>
    <x v="386"/>
    <n v="102000801150"/>
    <s v="745 NW 1 ST"/>
    <m/>
    <s v="**SAMPLE ASSESSMENT**"/>
    <d v="2019-10-18T00:00:00"/>
    <s v="ROAD"/>
    <x v="0"/>
    <n v="325440.39"/>
    <n v="6508.81"/>
    <n v="0"/>
    <m/>
    <n v="0"/>
    <n v="0"/>
    <s v="252-00"/>
    <n v="100"/>
    <m/>
    <m/>
    <m/>
    <m/>
  </r>
  <r>
    <x v="6"/>
    <x v="384"/>
    <n v="102000301050"/>
    <s v="726 NW 3 ST"/>
    <m/>
    <s v="127305-SILVIA BOSCHETTI LLC"/>
    <d v="2019-03-29T00:00:00"/>
    <s v="ROAD"/>
    <x v="1"/>
    <n v="105478.12"/>
    <n v="2109.5700000000002"/>
    <n v="0"/>
    <m/>
    <n v="0"/>
    <n v="0"/>
    <s v="231-00"/>
    <n v="-2"/>
    <m/>
    <m/>
    <m/>
    <m/>
  </r>
  <r>
    <x v="6"/>
    <x v="384"/>
    <n v="102000301050"/>
    <s v="726 NW 3 ST"/>
    <m/>
    <s v="127305-SILVIA BOSCHETTI LLC"/>
    <d v="2019-03-29T00:00:00"/>
    <s v="ROAD"/>
    <x v="1"/>
    <n v="105478.12"/>
    <n v="2109.5700000000002"/>
    <n v="0"/>
    <m/>
    <n v="0"/>
    <n v="0"/>
    <s v="220-00"/>
    <n v="24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820-00"/>
    <n v="1135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210-00"/>
    <n v="-1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220-00"/>
    <n v="-7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222-00"/>
    <n v="36"/>
    <m/>
    <m/>
    <m/>
    <m/>
  </r>
  <r>
    <x v="6"/>
    <x v="388"/>
    <n v="102000101071"/>
    <s v="**SAMPLE ASSESSMENT**"/>
    <m/>
    <m/>
    <d v="2019-01-07T00:00:00"/>
    <s v="ROAD"/>
    <x v="0"/>
    <n v="151791.89000000001"/>
    <n v="3035.84"/>
    <n v="0"/>
    <m/>
    <n v="0"/>
    <n v="0"/>
    <s v="932-00"/>
    <n v="3184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820-00"/>
    <n v="6700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10-00"/>
    <n v="-4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31-00"/>
    <n v="-4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20-00"/>
    <n v="-9"/>
    <m/>
    <m/>
    <m/>
    <m/>
  </r>
  <r>
    <x v="6"/>
    <x v="390"/>
    <n v="102010201130"/>
    <s v="35 SW 6 AVE"/>
    <m/>
    <s v="131063-35 SW 6TH AVE DEVELOPMENT LLC"/>
    <d v="2019-10-02T00:00:00"/>
    <s v="ROAD"/>
    <x v="1"/>
    <n v="337385.25"/>
    <n v="6747.7"/>
    <n v="0"/>
    <m/>
    <n v="0"/>
    <n v="0"/>
    <s v="222-00"/>
    <n v="80"/>
    <m/>
    <m/>
    <m/>
    <m/>
  </r>
  <r>
    <x v="6"/>
    <x v="390"/>
    <n v="102010201130"/>
    <s v="35 SW 6 AVE"/>
    <m/>
    <s v="131063-35 SW 6TH AVE DEVELOPMENT LLC"/>
    <d v="2019-10-02T00:00:00"/>
    <s v="ROAD"/>
    <x v="1"/>
    <n v="337385.25"/>
    <n v="6747.7"/>
    <n v="0"/>
    <m/>
    <n v="0"/>
    <n v="0"/>
    <s v="820-00"/>
    <n v="2341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22-00"/>
    <n v="192"/>
    <m/>
    <m/>
    <m/>
    <m/>
  </r>
  <r>
    <x v="6"/>
    <x v="391"/>
    <n v="102010201130"/>
    <s v="35 SW 6 AVE"/>
    <m/>
    <s v="131051-ERIC MILNE"/>
    <d v="2019-10-02T00:00:00"/>
    <s v="ROAD"/>
    <x v="1"/>
    <n v="0"/>
    <n v="1491.07"/>
    <n v="0"/>
    <m/>
    <n v="0"/>
    <n v="0"/>
    <s v="222-00"/>
    <n v="20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31-00"/>
    <n v="4"/>
    <m/>
    <m/>
    <m/>
    <m/>
  </r>
  <r>
    <x v="6"/>
    <x v="392"/>
    <n v="102010201180"/>
    <s v="537 SW 1 ST"/>
    <m/>
    <m/>
    <d v="2019-09-20T00:00:00"/>
    <s v="ROAD"/>
    <x v="0"/>
    <n v="316284.34999999998"/>
    <n v="6325.69"/>
    <n v="0"/>
    <m/>
    <n v="0"/>
    <n v="0"/>
    <s v="231-00"/>
    <n v="-2"/>
    <m/>
    <m/>
    <m/>
    <m/>
  </r>
  <r>
    <x v="6"/>
    <x v="392"/>
    <n v="102010201180"/>
    <s v="537 SW 1 ST"/>
    <m/>
    <m/>
    <d v="2019-09-20T00:00:00"/>
    <s v="ROAD"/>
    <x v="0"/>
    <n v="316284.34999999998"/>
    <n v="6325.69"/>
    <n v="0"/>
    <m/>
    <n v="0"/>
    <n v="0"/>
    <s v="310-00"/>
    <n v="40"/>
    <m/>
    <m/>
    <m/>
    <m/>
  </r>
  <r>
    <x v="6"/>
    <x v="393"/>
    <n v="102010801160"/>
    <s v="437 SW 2 ST"/>
    <m/>
    <s v="127886-AVRA M JAIN"/>
    <d v="2019-08-26T00:00:00"/>
    <s v="ROAD"/>
    <x v="1"/>
    <n v="22253.72"/>
    <n v="445.08"/>
    <n v="0"/>
    <m/>
    <n v="0"/>
    <n v="0"/>
    <s v="932-00"/>
    <n v="596"/>
    <m/>
    <m/>
    <m/>
    <m/>
  </r>
  <r>
    <x v="6"/>
    <x v="393"/>
    <n v="102010801160"/>
    <s v="437 SW 2 ST"/>
    <m/>
    <s v="127886-AVRA M JAIN"/>
    <d v="2019-08-26T00:00:00"/>
    <s v="ROAD"/>
    <x v="1"/>
    <n v="22253.72"/>
    <n v="445.08"/>
    <n v="0"/>
    <m/>
    <n v="0"/>
    <n v="0"/>
    <s v="220-00"/>
    <n v="-1"/>
    <m/>
    <m/>
    <m/>
    <m/>
  </r>
  <r>
    <x v="6"/>
    <x v="394"/>
    <n v="102020901140"/>
    <s v="427 SW 5 AVE"/>
    <m/>
    <m/>
    <d v="2019-04-10T00:00:00"/>
    <s v="ROAD"/>
    <x v="0"/>
    <n v="15865.85"/>
    <n v="317.32"/>
    <n v="0"/>
    <m/>
    <n v="0"/>
    <n v="0"/>
    <s v="220-00"/>
    <n v="4"/>
    <m/>
    <m/>
    <m/>
    <m/>
  </r>
  <r>
    <x v="6"/>
    <x v="394"/>
    <n v="102020901140"/>
    <s v="427 SW 5 AVE"/>
    <m/>
    <m/>
    <d v="2019-04-10T00:00:00"/>
    <s v="ROAD"/>
    <x v="0"/>
    <n v="15865.85"/>
    <n v="317.32"/>
    <n v="0"/>
    <m/>
    <n v="0"/>
    <n v="0"/>
    <s v="210-00"/>
    <n v="-1"/>
    <m/>
    <m/>
    <m/>
    <m/>
  </r>
  <r>
    <x v="6"/>
    <x v="395"/>
    <n v="102030001060"/>
    <s v="538 SW 4 ST"/>
    <m/>
    <m/>
    <d v="2019-04-17T00:00:00"/>
    <s v="ROAD"/>
    <x v="0"/>
    <n v="8525.07"/>
    <n v="170.51"/>
    <n v="0"/>
    <m/>
    <n v="0"/>
    <n v="0"/>
    <s v="231-00"/>
    <n v="-3"/>
    <m/>
    <m/>
    <m/>
    <m/>
  </r>
  <r>
    <x v="6"/>
    <x v="395"/>
    <n v="102030001060"/>
    <s v="538 SW 4 ST"/>
    <m/>
    <m/>
    <d v="2019-04-17T00:00:00"/>
    <s v="ROAD"/>
    <x v="0"/>
    <n v="8525.07"/>
    <n v="170.51"/>
    <n v="0"/>
    <m/>
    <n v="0"/>
    <n v="0"/>
    <s v="220-00"/>
    <n v="4"/>
    <m/>
    <m/>
    <m/>
    <m/>
  </r>
  <r>
    <x v="6"/>
    <x v="396"/>
    <n v="102030601040"/>
    <s v="**SAMPLE ASSESSMENT**"/>
    <m/>
    <m/>
    <d v="2019-07-23T00:00:00"/>
    <s v="ROAD"/>
    <x v="0"/>
    <n v="12319.16"/>
    <n v="246.38"/>
    <n v="0"/>
    <m/>
    <n v="0"/>
    <n v="0"/>
    <s v="220-00"/>
    <n v="2"/>
    <m/>
    <m/>
    <m/>
    <m/>
  </r>
  <r>
    <x v="6"/>
    <x v="397"/>
    <n v="102030601040"/>
    <s v="**SAMPLE ASSESSMENT**"/>
    <m/>
    <m/>
    <d v="2019-07-23T00:00:00"/>
    <s v="ROAD"/>
    <x v="0"/>
    <n v="26215.3"/>
    <n v="524.30999999999995"/>
    <n v="0"/>
    <m/>
    <n v="0"/>
    <n v="0"/>
    <s v="220-00"/>
    <n v="6"/>
    <m/>
    <m/>
    <m/>
    <m/>
  </r>
  <r>
    <x v="6"/>
    <x v="397"/>
    <n v="102030601040"/>
    <s v="**SAMPLE ASSESSMENT**"/>
    <m/>
    <m/>
    <d v="2019-07-23T00:00:00"/>
    <s v="ROAD"/>
    <x v="0"/>
    <n v="26215.3"/>
    <n v="524.30999999999995"/>
    <n v="0"/>
    <m/>
    <n v="0"/>
    <n v="0"/>
    <s v="231-00"/>
    <n v="-2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710-00"/>
    <n v="10516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820-01"/>
    <n v="11536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220-00"/>
    <n v="-29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310-00"/>
    <n v="-23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932-00"/>
    <n v="3280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310-00"/>
    <n v="264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820-00"/>
    <n v="4277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310-00"/>
    <n v="252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9999-00"/>
    <n v="-698799.05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932-00"/>
    <n v="-1230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932-00"/>
    <n v="5000"/>
    <m/>
    <m/>
    <m/>
    <m/>
  </r>
  <r>
    <x v="6"/>
    <x v="400"/>
    <n v="102100601300"/>
    <s v="9 SE 6 ST"/>
    <m/>
    <s v="128445-SWIRE PROPERTIES INC"/>
    <d v="2019-10-18T00:00:00"/>
    <s v="ROAD"/>
    <x v="1"/>
    <n v="24202.06"/>
    <n v="484.04"/>
    <n v="0"/>
    <m/>
    <n v="0"/>
    <n v="0"/>
    <s v="710-00"/>
    <n v="1640"/>
    <m/>
    <m/>
    <m/>
    <m/>
  </r>
  <r>
    <x v="6"/>
    <x v="401"/>
    <n v="131110354091"/>
    <s v="726 NW 73 ST"/>
    <m/>
    <s v="129645-ALBERTO DIAZ"/>
    <d v="2019-06-13T00:00:00"/>
    <s v="ROAD"/>
    <x v="1"/>
    <n v="6575.7"/>
    <n v="131.51"/>
    <n v="0"/>
    <m/>
    <n v="0"/>
    <n v="0"/>
    <s v="710-00"/>
    <n v="460"/>
    <m/>
    <m/>
    <m/>
    <m/>
  </r>
  <r>
    <x v="6"/>
    <x v="402"/>
    <n v="131120460330"/>
    <s v="7620 NW 3 AVE"/>
    <m/>
    <s v="127819-ISAAC SIMHON"/>
    <d v="2019-06-25T00:00:00"/>
    <s v="ROAD"/>
    <x v="1"/>
    <n v="0"/>
    <n v="175.45"/>
    <n v="0"/>
    <m/>
    <n v="0"/>
    <n v="0"/>
    <s v="210-00"/>
    <n v="1"/>
    <m/>
    <m/>
    <m/>
    <m/>
  </r>
  <r>
    <x v="6"/>
    <x v="403"/>
    <n v="131120150030"/>
    <s v="7815 NW 4 AVE"/>
    <s v="N"/>
    <s v="130648-ALEX A COBO"/>
    <d v="2019-12-09T00:00:00"/>
    <s v="ROAD"/>
    <x v="1"/>
    <n v="11089.55"/>
    <n v="221.79"/>
    <n v="0"/>
    <m/>
    <n v="0"/>
    <n v="0"/>
    <s v="231-00"/>
    <n v="2"/>
    <m/>
    <m/>
    <m/>
    <m/>
  </r>
  <r>
    <x v="6"/>
    <x v="404"/>
    <n v="131120160270"/>
    <s v="7717 NW 5 CT"/>
    <m/>
    <m/>
    <d v="2019-09-27T00:00:00"/>
    <s v="ROAD"/>
    <x v="0"/>
    <n v="1969.71"/>
    <n v="39.39"/>
    <n v="0"/>
    <m/>
    <n v="0"/>
    <n v="0"/>
    <s v="210-00"/>
    <n v="-1"/>
    <m/>
    <m/>
    <m/>
    <m/>
  </r>
  <r>
    <x v="6"/>
    <x v="405"/>
    <n v="131120330040"/>
    <s v="7732 NW 3 AVE"/>
    <s v="N"/>
    <m/>
    <d v="2019-12-18T00:00:00"/>
    <s v="ROAD"/>
    <x v="0"/>
    <n v="2033.4"/>
    <n v="40.67"/>
    <n v="0"/>
    <m/>
    <n v="0"/>
    <n v="0"/>
    <s v="210-00"/>
    <n v="-1"/>
    <m/>
    <m/>
    <m/>
    <m/>
  </r>
  <r>
    <x v="6"/>
    <x v="406"/>
    <n v="131120150100"/>
    <s v="7721 NW 4 AVE"/>
    <s v="N"/>
    <m/>
    <d v="2019-12-11T00:00:00"/>
    <s v="ROAD"/>
    <x v="0"/>
    <n v="2033.4"/>
    <n v="40.67"/>
    <n v="0"/>
    <m/>
    <n v="0"/>
    <n v="0"/>
    <s v="210-00"/>
    <n v="-1"/>
    <m/>
    <m/>
    <m/>
    <m/>
  </r>
  <r>
    <x v="6"/>
    <x v="405"/>
    <n v="131120330040"/>
    <s v="7732 NW 3 AVE"/>
    <s v="N"/>
    <m/>
    <d v="2019-12-18T00:00:00"/>
    <s v="ROAD"/>
    <x v="0"/>
    <n v="2033.4"/>
    <n v="40.67"/>
    <n v="0"/>
    <m/>
    <n v="0"/>
    <n v="0"/>
    <s v="231-00"/>
    <n v="2"/>
    <m/>
    <m/>
    <m/>
    <m/>
  </r>
  <r>
    <x v="6"/>
    <x v="404"/>
    <n v="131120160270"/>
    <s v="7717 NW 5 CT"/>
    <m/>
    <m/>
    <d v="2019-09-27T00:00:00"/>
    <s v="ROAD"/>
    <x v="0"/>
    <n v="1969.71"/>
    <n v="39.39"/>
    <n v="0"/>
    <m/>
    <n v="0"/>
    <n v="0"/>
    <s v="231-00"/>
    <n v="2"/>
    <m/>
    <m/>
    <m/>
    <m/>
  </r>
  <r>
    <x v="6"/>
    <x v="406"/>
    <n v="131120150100"/>
    <s v="7721 NW 4 AVE"/>
    <s v="N"/>
    <m/>
    <d v="2019-12-11T00:00:00"/>
    <s v="ROAD"/>
    <x v="0"/>
    <n v="2033.4"/>
    <n v="40.67"/>
    <n v="0"/>
    <m/>
    <n v="0"/>
    <n v="0"/>
    <s v="231-00"/>
    <n v="2"/>
    <m/>
    <m/>
    <m/>
    <m/>
  </r>
  <r>
    <x v="6"/>
    <x v="407"/>
    <n v="131120670230"/>
    <s v="7289 NW 2 AVE"/>
    <s v="N"/>
    <m/>
    <d v="2019-11-12T00:00:00"/>
    <s v="ROAD"/>
    <x v="0"/>
    <n v="47836.43"/>
    <n v="956.73"/>
    <n v="0"/>
    <m/>
    <n v="0"/>
    <n v="0"/>
    <s v="720-00"/>
    <n v="1631"/>
    <m/>
    <m/>
    <m/>
    <m/>
  </r>
  <r>
    <x v="6"/>
    <x v="408"/>
    <n v="131120120010"/>
    <s v="7929 NE 1 AVE"/>
    <s v="N"/>
    <m/>
    <d v="2019-11-22T00:00:00"/>
    <s v="ROAD"/>
    <x v="0"/>
    <n v="25647.200000000001"/>
    <n v="512.94000000000005"/>
    <n v="0"/>
    <m/>
    <n v="0"/>
    <n v="0"/>
    <s v="565-00"/>
    <n v="-3633"/>
    <m/>
    <m/>
    <m/>
    <m/>
  </r>
  <r>
    <x v="6"/>
    <x v="407"/>
    <n v="131120670230"/>
    <s v="7289 NW 2 AVE"/>
    <s v="N"/>
    <m/>
    <d v="2019-11-12T00:00:00"/>
    <s v="ROAD"/>
    <x v="0"/>
    <n v="47836.43"/>
    <n v="956.73"/>
    <n v="0"/>
    <m/>
    <n v="0"/>
    <n v="0"/>
    <s v="150-00"/>
    <n v="-1631"/>
    <m/>
    <m/>
    <m/>
    <m/>
  </r>
  <r>
    <x v="6"/>
    <x v="408"/>
    <n v="131120120010"/>
    <s v="7929 NE 1 AVE"/>
    <s v="N"/>
    <m/>
    <d v="2019-11-22T00:00:00"/>
    <s v="ROAD"/>
    <x v="0"/>
    <n v="25647.200000000001"/>
    <n v="512.94000000000005"/>
    <n v="0"/>
    <m/>
    <n v="0"/>
    <n v="0"/>
    <s v="710-00"/>
    <n v="3633"/>
    <m/>
    <m/>
    <m/>
    <m/>
  </r>
  <r>
    <x v="6"/>
    <x v="409"/>
    <n v="131120670230"/>
    <s v="7289 NW 2 AVE"/>
    <m/>
    <s v="128267-MATTHEW VANDER WERFF"/>
    <d v="2019-07-10T00:00:00"/>
    <s v="ROAD"/>
    <x v="1"/>
    <n v="56825.63"/>
    <n v="1136.51"/>
    <n v="0"/>
    <m/>
    <n v="0"/>
    <n v="0"/>
    <s v="820-01"/>
    <n v="894"/>
    <m/>
    <m/>
    <m/>
    <m/>
  </r>
  <r>
    <x v="6"/>
    <x v="410"/>
    <n v="131120670230"/>
    <s v="7289 NW 2 AVE - UNIT 7299"/>
    <m/>
    <s v="129147-LBRW LLC"/>
    <d v="2019-09-04T00:00:00"/>
    <s v="ROAD"/>
    <x v="1"/>
    <n v="27947.61"/>
    <n v="558.96"/>
    <n v="0"/>
    <m/>
    <n v="0"/>
    <n v="0"/>
    <s v="932-01"/>
    <n v="20"/>
    <m/>
    <m/>
    <m/>
    <m/>
  </r>
  <r>
    <x v="6"/>
    <x v="410"/>
    <n v="131120670230"/>
    <s v="7289 NW 2 AVE - UNIT 7299"/>
    <m/>
    <s v="129147-LBRW LLC"/>
    <d v="2019-09-04T00:00:00"/>
    <s v="ROAD"/>
    <x v="1"/>
    <n v="27947.61"/>
    <n v="558.96"/>
    <n v="0"/>
    <m/>
    <n v="0"/>
    <n v="0"/>
    <s v="150-00"/>
    <n v="-1367"/>
    <m/>
    <m/>
    <m/>
    <m/>
  </r>
  <r>
    <x v="6"/>
    <x v="410"/>
    <n v="131120670230"/>
    <s v="7289 NW 2 AVE - UNIT 7299"/>
    <m/>
    <s v="129147-LBRW LLC"/>
    <d v="2019-09-04T00:00:00"/>
    <s v="ROAD"/>
    <x v="1"/>
    <n v="27947.61"/>
    <n v="558.96"/>
    <n v="0"/>
    <m/>
    <n v="0"/>
    <n v="0"/>
    <s v="820-00"/>
    <n v="299"/>
    <m/>
    <m/>
    <m/>
    <m/>
  </r>
  <r>
    <x v="6"/>
    <x v="409"/>
    <n v="131120670230"/>
    <s v="7289 NW 2 AVE"/>
    <m/>
    <s v="128267-MATTHEW VANDER WERFF"/>
    <d v="2019-07-10T00:00:00"/>
    <s v="ROAD"/>
    <x v="1"/>
    <n v="56825.63"/>
    <n v="1136.51"/>
    <n v="0"/>
    <m/>
    <n v="0"/>
    <n v="0"/>
    <s v="932-01"/>
    <n v="37"/>
    <m/>
    <m/>
    <m/>
    <m/>
  </r>
  <r>
    <x v="6"/>
    <x v="411"/>
    <n v="131120300090"/>
    <s v="7142 NE 2 AVE"/>
    <s v="N"/>
    <s v="129659-NARBONA NATURAL FOOD USA LLC"/>
    <d v="2019-11-05T00:00:00"/>
    <s v="ROAD"/>
    <x v="1"/>
    <n v="25845.18"/>
    <n v="516.9"/>
    <n v="0"/>
    <m/>
    <n v="0"/>
    <n v="0"/>
    <s v="150-00"/>
    <n v="-600"/>
    <m/>
    <m/>
    <m/>
    <m/>
  </r>
  <r>
    <x v="6"/>
    <x v="411"/>
    <n v="131120300090"/>
    <s v="7142 NE 2 AVE"/>
    <s v="N"/>
    <s v="129659-NARBONA NATURAL FOOD USA LLC"/>
    <d v="2019-11-05T00:00:00"/>
    <s v="ROAD"/>
    <x v="1"/>
    <n v="25845.18"/>
    <n v="516.9"/>
    <n v="0"/>
    <m/>
    <n v="0"/>
    <n v="0"/>
    <s v="932-00"/>
    <n v="600"/>
    <m/>
    <m/>
    <m/>
    <m/>
  </r>
  <r>
    <x v="6"/>
    <x v="412"/>
    <n v="131120080250"/>
    <s v="8300 NE 2 AVE"/>
    <m/>
    <m/>
    <d v="2019-02-08T00:00:00"/>
    <s v="ROAD"/>
    <x v="2"/>
    <n v="340093.86"/>
    <n v="6801.88"/>
    <n v="0"/>
    <m/>
    <n v="0"/>
    <n v="0"/>
    <s v="820-02"/>
    <n v="-9615"/>
    <m/>
    <m/>
    <m/>
    <m/>
  </r>
  <r>
    <x v="6"/>
    <x v="412"/>
    <n v="131120080250"/>
    <s v="8300 NE 2 AVE"/>
    <m/>
    <m/>
    <d v="2019-02-08T00:00:00"/>
    <s v="ROAD"/>
    <x v="2"/>
    <n v="340093.86"/>
    <n v="6801.88"/>
    <n v="0"/>
    <m/>
    <n v="0"/>
    <n v="0"/>
    <s v="932-00"/>
    <n v="9615"/>
    <m/>
    <m/>
    <m/>
    <m/>
  </r>
  <r>
    <x v="6"/>
    <x v="409"/>
    <n v="131120670230"/>
    <s v="7289 NW 2 AVE"/>
    <m/>
    <s v="128267-MATTHEW VANDER WERFF"/>
    <d v="2019-07-10T00:00:00"/>
    <s v="ROAD"/>
    <x v="1"/>
    <n v="56825.63"/>
    <n v="1136.51"/>
    <n v="0"/>
    <m/>
    <n v="0"/>
    <n v="0"/>
    <s v="150-00"/>
    <n v="-1442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150-00"/>
    <n v="-4497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150-00"/>
    <n v="4827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820-00"/>
    <n v="-518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820-00"/>
    <n v="1415"/>
    <m/>
    <m/>
    <m/>
    <m/>
  </r>
  <r>
    <x v="6"/>
    <x v="414"/>
    <n v="131120300310"/>
    <s v="7350 NE 2 AVE"/>
    <m/>
    <m/>
    <d v="2019-08-21T00:00:00"/>
    <s v="ROAD"/>
    <x v="0"/>
    <n v="70755.39"/>
    <n v="1415.11"/>
    <n v="0"/>
    <m/>
    <n v="0"/>
    <n v="0"/>
    <s v="820-00"/>
    <n v="5579"/>
    <m/>
    <m/>
    <m/>
    <m/>
  </r>
  <r>
    <x v="6"/>
    <x v="415"/>
    <n v="131120100110"/>
    <s v="7726 NE 2 AVE"/>
    <m/>
    <m/>
    <d v="2019-08-06T00:00:00"/>
    <s v="ROAD"/>
    <x v="0"/>
    <n v="24607.42"/>
    <n v="492.15"/>
    <n v="0"/>
    <m/>
    <n v="0"/>
    <n v="0"/>
    <s v="820-00"/>
    <n v="1424"/>
    <m/>
    <m/>
    <m/>
    <m/>
  </r>
  <r>
    <x v="6"/>
    <x v="416"/>
    <n v="131120300320"/>
    <s v="7400 NE 2 AVE"/>
    <m/>
    <m/>
    <d v="2019-08-09T00:00:00"/>
    <s v="ROAD"/>
    <x v="0"/>
    <n v="70704.67"/>
    <n v="1414.09"/>
    <n v="0"/>
    <m/>
    <n v="0"/>
    <n v="0"/>
    <s v="150-00"/>
    <n v="-5575"/>
    <m/>
    <m/>
    <m/>
    <m/>
  </r>
  <r>
    <x v="6"/>
    <x v="416"/>
    <n v="131120300320"/>
    <s v="7400 NE 2 AVE"/>
    <m/>
    <m/>
    <d v="2019-08-09T00:00:00"/>
    <s v="ROAD"/>
    <x v="0"/>
    <n v="70704.67"/>
    <n v="1414.09"/>
    <n v="0"/>
    <m/>
    <n v="0"/>
    <n v="0"/>
    <s v="820-00"/>
    <n v="5575"/>
    <m/>
    <m/>
    <m/>
    <m/>
  </r>
  <r>
    <x v="6"/>
    <x v="414"/>
    <n v="131120300310"/>
    <s v="7350 NE 2 AVE"/>
    <m/>
    <m/>
    <d v="2019-08-21T00:00:00"/>
    <s v="ROAD"/>
    <x v="0"/>
    <n v="70755.39"/>
    <n v="1415.11"/>
    <n v="0"/>
    <m/>
    <n v="0"/>
    <n v="0"/>
    <s v="150-00"/>
    <n v="-5579"/>
    <m/>
    <m/>
    <m/>
    <m/>
  </r>
  <r>
    <x v="6"/>
    <x v="417"/>
    <n v="131120170330"/>
    <s v="7744 NW 6 CT"/>
    <m/>
    <s v="128336-ARQUIGREEN CORP"/>
    <d v="2019-03-14T00:00:00"/>
    <s v="ROAD"/>
    <x v="1"/>
    <n v="10525.52"/>
    <n v="210.51"/>
    <n v="0"/>
    <m/>
    <n v="0"/>
    <n v="0"/>
    <s v="210-00"/>
    <n v="-1"/>
    <m/>
    <m/>
    <m/>
    <m/>
  </r>
  <r>
    <x v="6"/>
    <x v="417"/>
    <n v="131120170330"/>
    <s v="7744 NW 6 CT"/>
    <m/>
    <s v="128336-ARQUIGREEN CORP"/>
    <d v="2019-03-14T00:00:00"/>
    <s v="ROAD"/>
    <x v="1"/>
    <n v="10525.52"/>
    <n v="210.51"/>
    <n v="0"/>
    <m/>
    <n v="0"/>
    <n v="0"/>
    <s v="150-00"/>
    <n v="4197"/>
    <m/>
    <m/>
    <m/>
    <m/>
  </r>
  <r>
    <x v="6"/>
    <x v="418"/>
    <n v="131120170340"/>
    <s v="7800 NW 6 CT"/>
    <m/>
    <s v="128335-ARQUIGREEN CORP "/>
    <d v="2019-03-15T00:00:00"/>
    <s v="ROAD"/>
    <x v="1"/>
    <n v="10525.52"/>
    <n v="210.51"/>
    <n v="0"/>
    <m/>
    <n v="0"/>
    <n v="0"/>
    <s v="150-00"/>
    <n v="4197"/>
    <m/>
    <m/>
    <m/>
    <m/>
  </r>
  <r>
    <x v="6"/>
    <x v="419"/>
    <n v="131120170410"/>
    <s v="7771 NW 7 AVE"/>
    <m/>
    <s v="126587-ARQUIGREEN CORP"/>
    <d v="2019-04-09T00:00:00"/>
    <s v="ROAD"/>
    <x v="1"/>
    <n v="29905.79"/>
    <n v="598.12"/>
    <n v="0"/>
    <m/>
    <n v="0"/>
    <n v="0"/>
    <s v="150-00"/>
    <n v="6717"/>
    <m/>
    <m/>
    <m/>
    <m/>
  </r>
  <r>
    <x v="6"/>
    <x v="418"/>
    <n v="131120170340"/>
    <s v="7800 NW 6 CT"/>
    <m/>
    <s v="128335-ARQUIGREEN CORP "/>
    <d v="2019-03-15T00:00:00"/>
    <s v="ROAD"/>
    <x v="1"/>
    <n v="10525.52"/>
    <n v="210.51"/>
    <n v="0"/>
    <m/>
    <n v="0"/>
    <n v="0"/>
    <s v="210-00"/>
    <n v="-1"/>
    <m/>
    <m/>
    <m/>
    <m/>
  </r>
  <r>
    <x v="6"/>
    <x v="420"/>
    <n v="131130510380"/>
    <s v="51 NE 59 TER"/>
    <m/>
    <s v="126433-ESPERANZA CAZO"/>
    <d v="2019-01-10T00:00:00"/>
    <s v="ROAD"/>
    <x v="1"/>
    <n v="0"/>
    <n v="175.45"/>
    <n v="0"/>
    <m/>
    <n v="0"/>
    <n v="0"/>
    <s v="210-00"/>
    <n v="1"/>
    <m/>
    <m/>
    <m/>
    <m/>
  </r>
  <r>
    <x v="6"/>
    <x v="421"/>
    <n v="131130241925"/>
    <s v="6825 NW 5 PL"/>
    <s v="N"/>
    <s v="130646-SOUTHERN WIND INVESTMENT INC"/>
    <d v="2019-12-16T00:00:00"/>
    <s v="ROAD"/>
    <x v="1"/>
    <n v="9056.15"/>
    <n v="181.12"/>
    <n v="0"/>
    <m/>
    <n v="0"/>
    <n v="0"/>
    <s v="210-00"/>
    <n v="1"/>
    <m/>
    <m/>
    <m/>
    <m/>
  </r>
  <r>
    <x v="6"/>
    <x v="422"/>
    <n v="131130230342"/>
    <s v="6901 NW 3 AVE"/>
    <m/>
    <m/>
    <d v="2019-06-04T00:00:00"/>
    <s v="ROAD"/>
    <x v="0"/>
    <n v="8772.4500000000007"/>
    <n v="175.45"/>
    <n v="0"/>
    <m/>
    <n v="0"/>
    <n v="0"/>
    <s v="210-00"/>
    <n v="1"/>
    <m/>
    <m/>
    <m/>
    <m/>
  </r>
  <r>
    <x v="6"/>
    <x v="423"/>
    <n v="131130420810"/>
    <s v="5633 NW 6 AVE"/>
    <m/>
    <m/>
    <d v="2019-05-23T00:00:00"/>
    <s v="ROAD"/>
    <x v="0"/>
    <n v="1969.71"/>
    <n v="39.39"/>
    <n v="0"/>
    <m/>
    <n v="0"/>
    <n v="0"/>
    <s v="231-00"/>
    <n v="2"/>
    <m/>
    <m/>
    <m/>
    <m/>
  </r>
  <r>
    <x v="6"/>
    <x v="424"/>
    <n v="131130240900"/>
    <s v="627 NW 69 ST"/>
    <m/>
    <s v="128440-WILLIAM JEREMIAH REDDICK"/>
    <d v="2019-10-17T00:00:00"/>
    <s v="ROAD"/>
    <x v="1"/>
    <n v="2033.4"/>
    <n v="40.67"/>
    <n v="0"/>
    <m/>
    <n v="0"/>
    <n v="0"/>
    <s v="210-00"/>
    <n v="-1"/>
    <m/>
    <m/>
    <m/>
    <m/>
  </r>
  <r>
    <x v="6"/>
    <x v="424"/>
    <n v="131130240900"/>
    <s v="627 NW 69 ST"/>
    <m/>
    <s v="128440-WILLIAM JEREMIAH REDDICK"/>
    <d v="2019-10-17T00:00:00"/>
    <s v="ROAD"/>
    <x v="1"/>
    <n v="2033.4"/>
    <n v="40.67"/>
    <n v="0"/>
    <m/>
    <n v="0"/>
    <n v="0"/>
    <s v="231-00"/>
    <n v="2"/>
    <m/>
    <m/>
    <m/>
    <m/>
  </r>
  <r>
    <x v="6"/>
    <x v="425"/>
    <n v="131130230740"/>
    <s v="6820 NW 4 AVE"/>
    <m/>
    <m/>
    <d v="2019-10-15T00:00:00"/>
    <s v="ROAD"/>
    <x v="0"/>
    <n v="6561.47"/>
    <n v="131.22999999999999"/>
    <n v="0"/>
    <m/>
    <n v="0"/>
    <n v="0"/>
    <s v="210-00"/>
    <n v="-0.5"/>
    <m/>
    <m/>
    <m/>
    <m/>
  </r>
  <r>
    <x v="6"/>
    <x v="423"/>
    <n v="131130420810"/>
    <s v="5633 NW 6 AVE"/>
    <m/>
    <m/>
    <d v="2019-05-23T00:00:00"/>
    <s v="ROAD"/>
    <x v="0"/>
    <n v="1969.71"/>
    <n v="39.39"/>
    <n v="0"/>
    <m/>
    <n v="0"/>
    <n v="0"/>
    <s v="210-00"/>
    <n v="-1"/>
    <m/>
    <m/>
    <m/>
    <m/>
  </r>
  <r>
    <x v="6"/>
    <x v="426"/>
    <n v="131130420730"/>
    <s v="5650 NW 5 CT"/>
    <m/>
    <s v="126041-RAFAEL J FORNES"/>
    <d v="2019-02-06T00:00:00"/>
    <s v="ROAD"/>
    <x v="1"/>
    <n v="1969.71"/>
    <n v="39.39"/>
    <n v="0"/>
    <m/>
    <n v="0"/>
    <n v="0"/>
    <s v="231-00"/>
    <n v="2"/>
    <m/>
    <m/>
    <m/>
    <m/>
  </r>
  <r>
    <x v="6"/>
    <x v="426"/>
    <n v="131130420730"/>
    <s v="5650 NW 5 CT"/>
    <m/>
    <s v="126041-RAFAEL J FORNES"/>
    <d v="2019-02-06T00:00:00"/>
    <s v="ROAD"/>
    <x v="1"/>
    <n v="1969.71"/>
    <n v="39.39"/>
    <n v="0"/>
    <m/>
    <n v="0"/>
    <n v="0"/>
    <s v="210-00"/>
    <n v="-1"/>
    <m/>
    <m/>
    <m/>
    <m/>
  </r>
  <r>
    <x v="6"/>
    <x v="427"/>
    <n v="131130570590"/>
    <s v="37 NW 70 ST"/>
    <m/>
    <s v="127491-BLUE HORSEBIT HOLDINGS LLC"/>
    <d v="2019-04-12T00:00:00"/>
    <s v="ROAD"/>
    <x v="1"/>
    <n v="1969.71"/>
    <n v="39.39"/>
    <n v="0"/>
    <m/>
    <n v="0"/>
    <n v="0"/>
    <s v="231-00"/>
    <n v="2"/>
    <m/>
    <m/>
    <m/>
    <m/>
  </r>
  <r>
    <x v="6"/>
    <x v="428"/>
    <n v="131130600190"/>
    <s v="62 NW 58 ST"/>
    <m/>
    <m/>
    <d v="2019-05-22T00:00:00"/>
    <s v="ROAD"/>
    <x v="0"/>
    <n v="0"/>
    <n v="0"/>
    <n v="0"/>
    <m/>
    <n v="0"/>
    <n v="0"/>
    <s v="231-00"/>
    <n v="-2"/>
    <m/>
    <m/>
    <m/>
    <m/>
  </r>
  <r>
    <x v="6"/>
    <x v="428"/>
    <n v="131130600190"/>
    <s v="62 NW 58 ST"/>
    <m/>
    <m/>
    <d v="2019-05-22T00:00:00"/>
    <s v="ROAD"/>
    <x v="0"/>
    <n v="0"/>
    <n v="0"/>
    <n v="0"/>
    <m/>
    <n v="0"/>
    <n v="0"/>
    <s v="231-00"/>
    <n v="2"/>
    <m/>
    <m/>
    <m/>
    <m/>
  </r>
  <r>
    <x v="6"/>
    <x v="427"/>
    <n v="131130570590"/>
    <s v="37 NW 70 ST"/>
    <m/>
    <s v="127491-BLUE HORSEBIT HOLDINGS LLC"/>
    <d v="2019-04-12T00:00:00"/>
    <s v="ROAD"/>
    <x v="1"/>
    <n v="1969.71"/>
    <n v="39.39"/>
    <n v="0"/>
    <m/>
    <n v="0"/>
    <n v="0"/>
    <s v="210-00"/>
    <n v="-1"/>
    <m/>
    <m/>
    <m/>
    <m/>
  </r>
  <r>
    <x v="6"/>
    <x v="425"/>
    <n v="131130230740"/>
    <s v="6820 NW 4 AVE"/>
    <m/>
    <m/>
    <d v="2019-10-15T00:00:00"/>
    <s v="ROAD"/>
    <x v="0"/>
    <n v="6561.47"/>
    <n v="131.22999999999999"/>
    <n v="0"/>
    <m/>
    <n v="0"/>
    <n v="0"/>
    <s v="231-00"/>
    <n v="2"/>
    <m/>
    <m/>
    <m/>
    <m/>
  </r>
  <r>
    <x v="6"/>
    <x v="429"/>
    <n v="131130600690"/>
    <s v="190 NW 57 ST"/>
    <m/>
    <s v="128268-DTD"/>
    <d v="2019-10-01T00:00:00"/>
    <s v="ROAD"/>
    <x v="1"/>
    <n v="1969.71"/>
    <n v="39.39"/>
    <n v="0"/>
    <m/>
    <n v="0"/>
    <n v="0"/>
    <s v="210-00"/>
    <n v="-1"/>
    <m/>
    <m/>
    <m/>
    <m/>
  </r>
  <r>
    <x v="6"/>
    <x v="429"/>
    <n v="131130600690"/>
    <s v="190 NW 57 ST"/>
    <m/>
    <s v="128268-DTD"/>
    <d v="2019-10-01T00:00:00"/>
    <s v="ROAD"/>
    <x v="1"/>
    <n v="1969.71"/>
    <n v="39.39"/>
    <n v="0"/>
    <m/>
    <n v="0"/>
    <n v="0"/>
    <s v="231-00"/>
    <n v="2"/>
    <m/>
    <m/>
    <m/>
    <m/>
  </r>
  <r>
    <x v="6"/>
    <x v="430"/>
    <n v="131130350090"/>
    <s v="85 NE 55 ST"/>
    <m/>
    <s v="129320-MIMI PROPERTIES LLC"/>
    <d v="2019-05-15T00:00:00"/>
    <s v="ROAD"/>
    <x v="1"/>
    <n v="32374.880000000001"/>
    <n v="647.5"/>
    <n v="0"/>
    <m/>
    <n v="0"/>
    <n v="0"/>
    <s v="220-00"/>
    <n v="7"/>
    <m/>
    <m/>
    <m/>
    <m/>
  </r>
  <r>
    <x v="6"/>
    <x v="430"/>
    <n v="131130350090"/>
    <s v="85 NE 55 ST"/>
    <m/>
    <s v="129320-MIMI PROPERTIES LLC"/>
    <d v="2019-05-15T00:00:00"/>
    <s v="ROAD"/>
    <x v="1"/>
    <n v="32374.880000000001"/>
    <n v="647.5"/>
    <n v="0"/>
    <m/>
    <n v="0"/>
    <n v="0"/>
    <s v="231-00"/>
    <n v="-2"/>
    <m/>
    <m/>
    <m/>
    <m/>
  </r>
  <r>
    <x v="6"/>
    <x v="431"/>
    <n v="131130180120"/>
    <s v="6375 NW 2 AVE"/>
    <s v="N"/>
    <s v="FOR RECORD ONLY-DO NOT DELETE"/>
    <d v="2019-11-12T00:00:00"/>
    <s v="ROAD"/>
    <x v="0"/>
    <n v="0"/>
    <n v="0"/>
    <n v="0"/>
    <m/>
    <n v="0"/>
    <n v="0"/>
    <s v="820-00"/>
    <n v="-453.9"/>
    <m/>
    <m/>
    <m/>
    <m/>
  </r>
  <r>
    <x v="6"/>
    <x v="431"/>
    <n v="131130180120"/>
    <s v="6375 NW 2 AVE"/>
    <s v="N"/>
    <s v="FOR RECORD ONLY-DO NOT DELETE"/>
    <d v="2019-11-12T00:00:00"/>
    <s v="ROAD"/>
    <x v="0"/>
    <n v="0"/>
    <n v="0"/>
    <n v="0"/>
    <m/>
    <n v="0"/>
    <n v="0"/>
    <s v="9999-00"/>
    <n v="-1.21"/>
    <m/>
    <m/>
    <m/>
    <m/>
  </r>
  <r>
    <x v="6"/>
    <x v="431"/>
    <n v="131130180120"/>
    <s v="6375 NW 2 AVE"/>
    <s v="N"/>
    <s v="FOR RECORD ONLY-DO NOT DELETE"/>
    <d v="2019-11-12T00:00:00"/>
    <s v="ROAD"/>
    <x v="0"/>
    <n v="0"/>
    <n v="0"/>
    <n v="0"/>
    <m/>
    <n v="0"/>
    <n v="0"/>
    <s v="520-00"/>
    <n v="43"/>
    <m/>
    <m/>
    <m/>
    <m/>
  </r>
  <r>
    <x v="6"/>
    <x v="432"/>
    <n v="131130230040"/>
    <s v="7040 NW 2 AVE"/>
    <m/>
    <s v="127471-ADI KAFRI"/>
    <d v="2019-06-28T00:00:00"/>
    <s v="ROAD"/>
    <x v="1"/>
    <n v="10112.83"/>
    <n v="202.26"/>
    <n v="0"/>
    <m/>
    <n v="0"/>
    <n v="0"/>
    <s v="932-01"/>
    <n v="12"/>
    <m/>
    <m/>
    <m/>
    <m/>
  </r>
  <r>
    <x v="6"/>
    <x v="433"/>
    <n v="131130630430"/>
    <s v="5929 NW 2 AVE"/>
    <m/>
    <m/>
    <d v="2019-04-01T00:00:00"/>
    <s v="ROAD"/>
    <x v="0"/>
    <n v="32429.17"/>
    <n v="648.58000000000004"/>
    <n v="0"/>
    <m/>
    <n v="0"/>
    <n v="0"/>
    <s v="820-00"/>
    <n v="-1067"/>
    <m/>
    <m/>
    <m/>
    <m/>
  </r>
  <r>
    <x v="6"/>
    <x v="433"/>
    <n v="131130630430"/>
    <s v="5929 NW 2 AVE"/>
    <m/>
    <m/>
    <d v="2019-04-01T00:00:00"/>
    <s v="ROAD"/>
    <x v="0"/>
    <n v="32429.17"/>
    <n v="648.58000000000004"/>
    <n v="0"/>
    <m/>
    <n v="0"/>
    <n v="0"/>
    <s v="932-00"/>
    <n v="1067"/>
    <m/>
    <m/>
    <m/>
    <m/>
  </r>
  <r>
    <x v="6"/>
    <x v="432"/>
    <n v="131130230040"/>
    <s v="7040 NW 2 AVE"/>
    <m/>
    <s v="127471-ADI KAFRI"/>
    <d v="2019-06-28T00:00:00"/>
    <s v="ROAD"/>
    <x v="1"/>
    <n v="10112.83"/>
    <n v="202.26"/>
    <n v="0"/>
    <m/>
    <n v="0"/>
    <n v="0"/>
    <s v="820-00"/>
    <n v="-424"/>
    <m/>
    <m/>
    <m/>
    <m/>
  </r>
  <r>
    <x v="6"/>
    <x v="434"/>
    <n v="131140160110"/>
    <s v="1312 NW 71 ST"/>
    <m/>
    <s v="127819-ISAAC SIMHON"/>
    <d v="2019-06-25T00:00:00"/>
    <s v="ROAD"/>
    <x v="1"/>
    <n v="0"/>
    <n v="175.45"/>
    <n v="0"/>
    <m/>
    <n v="0"/>
    <n v="0"/>
    <s v="210-00"/>
    <n v="1"/>
    <m/>
    <m/>
    <m/>
    <m/>
  </r>
  <r>
    <x v="6"/>
    <x v="435"/>
    <n v="131140200930"/>
    <s v="1212 NW 71 ST"/>
    <m/>
    <s v="125695-IVAN RABINOVICH MANAGEM"/>
    <d v="2019-01-31T00:00:00"/>
    <s v="ROAD"/>
    <x v="1"/>
    <n v="0"/>
    <n v="0"/>
    <n v="0"/>
    <m/>
    <n v="0"/>
    <n v="0"/>
    <s v="210-00"/>
    <n v="0"/>
    <m/>
    <m/>
    <m/>
    <m/>
  </r>
  <r>
    <x v="6"/>
    <x v="436"/>
    <n v="131140170570"/>
    <s v="1424 NW 69 TER"/>
    <m/>
    <s v="126379-CAZO CONSTRUCTION CORP"/>
    <d v="2019-03-05T00:00:00"/>
    <s v="ROAD"/>
    <x v="1"/>
    <n v="0"/>
    <n v="0"/>
    <n v="0"/>
    <m/>
    <n v="0"/>
    <n v="0"/>
    <s v="210-00"/>
    <n v="0"/>
    <m/>
    <m/>
    <m/>
    <m/>
  </r>
  <r>
    <x v="6"/>
    <x v="437"/>
    <n v="131140180510"/>
    <s v="1435 NW 68 ST"/>
    <m/>
    <s v="126047-GOPHERWOOD CONSTRUCTION INC "/>
    <d v="2019-01-14T00:00:00"/>
    <s v="ROAD"/>
    <x v="1"/>
    <n v="0"/>
    <n v="0"/>
    <n v="0"/>
    <m/>
    <n v="0"/>
    <n v="0"/>
    <s v="210-00"/>
    <n v="0"/>
    <m/>
    <m/>
    <m/>
    <m/>
  </r>
  <r>
    <x v="6"/>
    <x v="438"/>
    <n v="131140270720"/>
    <s v="1601 NW 63 ST"/>
    <m/>
    <s v="126134-ARCADIA 1453 LLC"/>
    <d v="2019-03-11T00:00:00"/>
    <s v="ROAD"/>
    <x v="1"/>
    <n v="0"/>
    <n v="0"/>
    <n v="0"/>
    <m/>
    <n v="0"/>
    <n v="0"/>
    <s v="210-00"/>
    <n v="0"/>
    <m/>
    <m/>
    <m/>
    <m/>
  </r>
  <r>
    <x v="6"/>
    <x v="439"/>
    <n v="131140260171"/>
    <s v="5830 NW 7 CT"/>
    <m/>
    <m/>
    <d v="2019-03-06T00:00:00"/>
    <s v="ROAD"/>
    <x v="0"/>
    <n v="0"/>
    <n v="0"/>
    <n v="0"/>
    <m/>
    <n v="0"/>
    <n v="0"/>
    <s v="210-00"/>
    <n v="0"/>
    <m/>
    <m/>
    <m/>
    <m/>
  </r>
  <r>
    <x v="6"/>
    <x v="440"/>
    <n v="131140190960"/>
    <s v="875 NW 69 ST"/>
    <s v="N"/>
    <m/>
    <d v="2019-12-10T00:00:00"/>
    <s v="ROAD"/>
    <x v="0"/>
    <n v="9056.15"/>
    <n v="181.12"/>
    <n v="0"/>
    <m/>
    <n v="0"/>
    <n v="0"/>
    <s v="210-00"/>
    <n v="1"/>
    <m/>
    <m/>
    <m/>
    <m/>
  </r>
  <r>
    <x v="6"/>
    <x v="441"/>
    <n v="131140361800"/>
    <s v="1090 NW 65 ST"/>
    <m/>
    <s v="127819-ISAAC SIMHON"/>
    <d v="2019-06-04T00:00:00"/>
    <s v="ROAD"/>
    <x v="1"/>
    <n v="0"/>
    <n v="175.45"/>
    <n v="0"/>
    <m/>
    <n v="0"/>
    <n v="0"/>
    <s v="210-00"/>
    <n v="1"/>
    <m/>
    <m/>
    <m/>
    <m/>
  </r>
  <r>
    <x v="6"/>
    <x v="442"/>
    <n v="131140360190"/>
    <s v="836 NW 63 ST"/>
    <s v="N"/>
    <s v="129116-ERNESTO FERNANDEZ FERNANDEZ"/>
    <d v="2019-12-12T00:00:00"/>
    <s v="ROAD"/>
    <x v="1"/>
    <n v="0"/>
    <n v="0"/>
    <n v="0"/>
    <m/>
    <n v="0"/>
    <n v="0"/>
    <s v="210-00"/>
    <n v="0"/>
    <m/>
    <m/>
    <m/>
    <m/>
  </r>
  <r>
    <x v="6"/>
    <x v="443"/>
    <n v="131140361540"/>
    <s v="920 NW 65 ST"/>
    <m/>
    <s v="128819-MARTELL INC"/>
    <d v="2019-09-11T00:00:00"/>
    <s v="ROAD"/>
    <x v="1"/>
    <n v="0"/>
    <n v="0"/>
    <n v="0"/>
    <m/>
    <n v="0"/>
    <n v="0"/>
    <s v="210-00"/>
    <n v="0"/>
    <m/>
    <m/>
    <m/>
    <m/>
  </r>
  <r>
    <x v="6"/>
    <x v="444"/>
    <n v="131140170040"/>
    <s v="1453 NW 70 ST"/>
    <s v="N"/>
    <s v="128984-PATTERSON CEUS "/>
    <d v="2019-12-20T00:00:00"/>
    <s v="ROAD"/>
    <x v="1"/>
    <n v="0"/>
    <n v="0"/>
    <n v="0"/>
    <m/>
    <n v="0"/>
    <n v="0"/>
    <s v="210-00"/>
    <n v="0"/>
    <m/>
    <m/>
    <m/>
    <m/>
  </r>
  <r>
    <x v="6"/>
    <x v="445"/>
    <n v="131140271360"/>
    <s v="1560 NW 62 TER"/>
    <s v="N"/>
    <m/>
    <d v="2019-11-19T00:00:00"/>
    <s v="ROAD"/>
    <x v="0"/>
    <n v="0"/>
    <n v="0"/>
    <n v="0"/>
    <m/>
    <n v="0"/>
    <n v="0"/>
    <s v="210-00"/>
    <n v="1"/>
    <m/>
    <m/>
    <m/>
    <m/>
  </r>
  <r>
    <x v="6"/>
    <x v="446"/>
    <n v="131140180500"/>
    <s v="1441 NW 68 ST"/>
    <m/>
    <s v="127830-AG CC LLC"/>
    <d v="2019-08-19T00:00:00"/>
    <s v="ROAD"/>
    <x v="1"/>
    <n v="0"/>
    <n v="0"/>
    <n v="0"/>
    <m/>
    <n v="0"/>
    <n v="0"/>
    <s v="210-00"/>
    <n v="-1"/>
    <m/>
    <m/>
    <m/>
    <m/>
  </r>
  <r>
    <x v="6"/>
    <x v="447"/>
    <n v="131140170410"/>
    <s v="1458 NW 70 ST"/>
    <s v="N"/>
    <s v="128983-PATTERSON CEUS"/>
    <d v="2019-12-27T00:00:00"/>
    <s v="ROAD"/>
    <x v="1"/>
    <n v="0"/>
    <n v="0"/>
    <n v="0"/>
    <m/>
    <n v="0"/>
    <n v="0"/>
    <s v="210-00"/>
    <n v="-1"/>
    <m/>
    <m/>
    <m/>
    <m/>
  </r>
  <r>
    <x v="6"/>
    <x v="446"/>
    <n v="131140180500"/>
    <s v="1441 NW 68 ST"/>
    <m/>
    <s v="127830-AG CC LLC"/>
    <d v="2019-08-19T00:00:00"/>
    <s v="ROAD"/>
    <x v="1"/>
    <n v="0"/>
    <n v="0"/>
    <n v="0"/>
    <m/>
    <n v="0"/>
    <n v="0"/>
    <s v="210-00"/>
    <n v="1"/>
    <m/>
    <m/>
    <m/>
    <m/>
  </r>
  <r>
    <x v="6"/>
    <x v="448"/>
    <n v="131140170420"/>
    <s v="1466 NW 70 ST"/>
    <s v="N"/>
    <s v="128982-PATTERSON CEUS "/>
    <d v="2019-12-17T00:00:00"/>
    <s v="ROAD"/>
    <x v="1"/>
    <n v="0"/>
    <n v="0"/>
    <n v="0"/>
    <m/>
    <n v="0"/>
    <n v="0"/>
    <s v="210-00"/>
    <n v="-1"/>
    <m/>
    <m/>
    <m/>
    <m/>
  </r>
  <r>
    <x v="6"/>
    <x v="448"/>
    <n v="131140170420"/>
    <s v="1466 NW 70 ST"/>
    <s v="N"/>
    <s v="128982-PATTERSON CEUS "/>
    <d v="2019-12-17T00:00:00"/>
    <s v="ROAD"/>
    <x v="1"/>
    <n v="0"/>
    <n v="0"/>
    <n v="0"/>
    <m/>
    <n v="0"/>
    <n v="0"/>
    <s v="210-00"/>
    <n v="1"/>
    <m/>
    <m/>
    <m/>
    <m/>
  </r>
  <r>
    <x v="6"/>
    <x v="449"/>
    <n v="131140160320"/>
    <s v="1324 NW 70 ST"/>
    <m/>
    <s v="130236-JOHN E GOMEZ PINERES"/>
    <d v="2019-10-21T00:00:00"/>
    <s v="ROAD"/>
    <x v="1"/>
    <n v="0"/>
    <n v="0"/>
    <n v="0"/>
    <m/>
    <n v="0"/>
    <n v="0"/>
    <s v="210-00"/>
    <n v="1"/>
    <m/>
    <m/>
    <m/>
    <m/>
  </r>
  <r>
    <x v="6"/>
    <x v="449"/>
    <n v="131140160320"/>
    <s v="1324 NW 70 ST"/>
    <m/>
    <s v="130236-JOHN E GOMEZ PINERES"/>
    <d v="2019-10-21T00:00:00"/>
    <s v="ROAD"/>
    <x v="1"/>
    <n v="0"/>
    <n v="0"/>
    <n v="0"/>
    <m/>
    <n v="0"/>
    <n v="0"/>
    <s v="210-00"/>
    <n v="-1"/>
    <m/>
    <m/>
    <m/>
    <m/>
  </r>
  <r>
    <x v="6"/>
    <x v="445"/>
    <n v="131140271360"/>
    <s v="1560 NW 62 TER"/>
    <s v="N"/>
    <m/>
    <d v="2019-11-19T00:00:00"/>
    <s v="ROAD"/>
    <x v="0"/>
    <n v="0"/>
    <n v="0"/>
    <n v="0"/>
    <m/>
    <n v="0"/>
    <n v="0"/>
    <s v="210-00"/>
    <n v="-1"/>
    <m/>
    <m/>
    <m/>
    <m/>
  </r>
  <r>
    <x v="6"/>
    <x v="450"/>
    <n v="131140200800"/>
    <s v="1261 NW 69 ST"/>
    <m/>
    <m/>
    <d v="2019-06-03T00:00:00"/>
    <s v="ROAD"/>
    <x v="0"/>
    <n v="0"/>
    <n v="0"/>
    <n v="0"/>
    <m/>
    <n v="0"/>
    <n v="0"/>
    <s v="210-00"/>
    <n v="1"/>
    <m/>
    <m/>
    <m/>
    <m/>
  </r>
  <r>
    <x v="6"/>
    <x v="450"/>
    <n v="131140200800"/>
    <s v="1261 NW 69 ST"/>
    <m/>
    <m/>
    <d v="2019-06-03T00:00:00"/>
    <s v="ROAD"/>
    <x v="0"/>
    <n v="0"/>
    <n v="0"/>
    <n v="0"/>
    <m/>
    <n v="0"/>
    <n v="0"/>
    <s v="210-00"/>
    <n v="-1"/>
    <m/>
    <m/>
    <m/>
    <m/>
  </r>
  <r>
    <x v="6"/>
    <x v="451"/>
    <n v="131140360760"/>
    <s v="1001 NW 63 ST"/>
    <m/>
    <s v="128261-OCTAVIO MENDIZABAL"/>
    <d v="2019-10-01T00:00:00"/>
    <s v="ROAD"/>
    <x v="1"/>
    <n v="0"/>
    <n v="0"/>
    <n v="0"/>
    <m/>
    <n v="0"/>
    <n v="0"/>
    <s v="210-00"/>
    <n v="0"/>
    <m/>
    <m/>
    <m/>
    <m/>
  </r>
  <r>
    <x v="6"/>
    <x v="447"/>
    <n v="131140170410"/>
    <s v="1458 NW 70 ST"/>
    <s v="N"/>
    <s v="128983-PATTERSON CEUS"/>
    <d v="2019-12-27T00:00:00"/>
    <s v="ROAD"/>
    <x v="1"/>
    <n v="0"/>
    <n v="0"/>
    <n v="0"/>
    <m/>
    <n v="0"/>
    <n v="0"/>
    <s v="210-00"/>
    <n v="1"/>
    <m/>
    <m/>
    <m/>
    <m/>
  </r>
  <r>
    <x v="6"/>
    <x v="452"/>
    <n v="131140180840"/>
    <s v="1520 NW 68 TER"/>
    <m/>
    <s v="127475-L &amp; G INVESTMENT AND REALTY LLC"/>
    <d v="2019-07-12T00:00:00"/>
    <s v="ROAD"/>
    <x v="1"/>
    <n v="0"/>
    <n v="0"/>
    <n v="0"/>
    <m/>
    <n v="0"/>
    <n v="0"/>
    <s v="210-00"/>
    <n v="1"/>
    <m/>
    <m/>
    <m/>
    <m/>
  </r>
  <r>
    <x v="6"/>
    <x v="452"/>
    <n v="131140180840"/>
    <s v="1520 NW 68 TER"/>
    <m/>
    <s v="127475-L &amp; G INVESTMENT AND REALTY LLC"/>
    <d v="2019-07-12T00:00:00"/>
    <s v="ROAD"/>
    <x v="1"/>
    <n v="0"/>
    <n v="0"/>
    <n v="0"/>
    <m/>
    <n v="0"/>
    <n v="0"/>
    <s v="210-00"/>
    <n v="-1"/>
    <m/>
    <m/>
    <m/>
    <m/>
  </r>
  <r>
    <x v="6"/>
    <x v="453"/>
    <n v="131140350195"/>
    <s v="1489 NW 55 ST"/>
    <m/>
    <s v="130542-TI CONTRACTORS"/>
    <d v="2019-08-16T00:00:00"/>
    <s v="ROAD"/>
    <x v="1"/>
    <n v="6355.93"/>
    <n v="127.12"/>
    <n v="0"/>
    <m/>
    <n v="0"/>
    <n v="0"/>
    <s v="210-00"/>
    <n v="-0.5"/>
    <m/>
    <m/>
    <m/>
    <m/>
  </r>
  <r>
    <x v="6"/>
    <x v="454"/>
    <n v="131140350190"/>
    <s v="1493 NW 55 ST"/>
    <m/>
    <s v="130541-TI CONTRACTORS"/>
    <d v="2019-08-08T00:00:00"/>
    <s v="ROAD"/>
    <x v="1"/>
    <n v="1969.71"/>
    <n v="39.39"/>
    <n v="0"/>
    <m/>
    <n v="0"/>
    <n v="0"/>
    <s v="231-00"/>
    <n v="2"/>
    <m/>
    <m/>
    <m/>
    <m/>
  </r>
  <r>
    <x v="6"/>
    <x v="455"/>
    <n v="131140350178"/>
    <s v="1490 NW 55 TER"/>
    <m/>
    <s v="130540-TI CONTRACTORS"/>
    <d v="2019-07-29T00:00:00"/>
    <s v="ROAD"/>
    <x v="1"/>
    <n v="10742.16"/>
    <n v="214.84"/>
    <n v="0"/>
    <m/>
    <n v="0"/>
    <n v="0"/>
    <s v="231-00"/>
    <n v="2"/>
    <m/>
    <m/>
    <m/>
    <m/>
  </r>
  <r>
    <x v="6"/>
    <x v="456"/>
    <n v="131140320100"/>
    <s v="1076 NW 55 ST"/>
    <m/>
    <m/>
    <d v="2019-01-02T00:00:00"/>
    <s v="ROAD"/>
    <x v="0"/>
    <n v="10742.16"/>
    <n v="214.84"/>
    <n v="0"/>
    <m/>
    <n v="0"/>
    <n v="0"/>
    <s v="231-00"/>
    <n v="2"/>
    <m/>
    <m/>
    <m/>
    <m/>
  </r>
  <r>
    <x v="6"/>
    <x v="454"/>
    <n v="131140350190"/>
    <s v="1493 NW 55 ST"/>
    <m/>
    <s v="130541-TI CONTRACTORS"/>
    <d v="2019-08-08T00:00:00"/>
    <s v="ROAD"/>
    <x v="1"/>
    <n v="1969.71"/>
    <n v="39.39"/>
    <n v="0"/>
    <m/>
    <n v="0"/>
    <n v="0"/>
    <s v="210-00"/>
    <n v="-1"/>
    <m/>
    <m/>
    <m/>
    <m/>
  </r>
  <r>
    <x v="6"/>
    <x v="457"/>
    <n v="131140270630"/>
    <s v="1514 NW 65 ST"/>
    <m/>
    <m/>
    <d v="2019-04-15T00:00:00"/>
    <s v="ROAD"/>
    <x v="0"/>
    <n v="1969.71"/>
    <n v="39.39"/>
    <n v="0"/>
    <m/>
    <n v="0"/>
    <n v="0"/>
    <s v="231-00"/>
    <n v="2"/>
    <m/>
    <m/>
    <m/>
    <m/>
  </r>
  <r>
    <x v="6"/>
    <x v="453"/>
    <n v="131140350195"/>
    <s v="1489 NW 55 ST"/>
    <m/>
    <s v="130542-TI CONTRACTORS"/>
    <d v="2019-08-16T00:00:00"/>
    <s v="ROAD"/>
    <x v="1"/>
    <n v="6355.93"/>
    <n v="127.12"/>
    <n v="0"/>
    <m/>
    <n v="0"/>
    <n v="0"/>
    <s v="231-00"/>
    <n v="2"/>
    <m/>
    <m/>
    <m/>
    <m/>
  </r>
  <r>
    <x v="6"/>
    <x v="457"/>
    <n v="131140270630"/>
    <s v="1514 NW 65 ST"/>
    <m/>
    <m/>
    <d v="2019-04-15T00:00:00"/>
    <s v="ROAD"/>
    <x v="0"/>
    <n v="1969.71"/>
    <n v="39.39"/>
    <n v="0"/>
    <m/>
    <n v="0"/>
    <n v="0"/>
    <s v="210-00"/>
    <n v="-1"/>
    <m/>
    <m/>
    <m/>
    <m/>
  </r>
  <r>
    <x v="6"/>
    <x v="458"/>
    <n v="131140352030"/>
    <s v="1500 NW 62 ST"/>
    <m/>
    <s v="129002-ATLANTIC PACIFIC COMMUNITIES LLC"/>
    <d v="2019-06-19T00:00:00"/>
    <s v="ROAD"/>
    <x v="1"/>
    <n v="239589.81"/>
    <n v="4791.79"/>
    <n v="0"/>
    <m/>
    <n v="0"/>
    <n v="0"/>
    <s v="222-00"/>
    <n v="60"/>
    <m/>
    <m/>
    <m/>
    <m/>
  </r>
  <r>
    <x v="6"/>
    <x v="459"/>
    <n v="131140450150"/>
    <s v="6511 NW 17 AVE"/>
    <m/>
    <s v="126528-CROYDON LOFT LLC"/>
    <d v="2019-03-18T00:00:00"/>
    <s v="ROAD"/>
    <x v="1"/>
    <n v="0"/>
    <n v="0"/>
    <n v="0"/>
    <m/>
    <n v="0"/>
    <n v="0"/>
    <s v="231-00"/>
    <n v="-3"/>
    <m/>
    <m/>
    <m/>
    <m/>
  </r>
  <r>
    <x v="6"/>
    <x v="459"/>
    <n v="131140450150"/>
    <s v="6511 NW 17 AVE"/>
    <m/>
    <s v="126528-CROYDON LOFT LLC"/>
    <d v="2019-03-18T00:00:00"/>
    <s v="ROAD"/>
    <x v="1"/>
    <n v="0"/>
    <n v="0"/>
    <n v="0"/>
    <m/>
    <n v="0"/>
    <n v="0"/>
    <s v="231-00"/>
    <n v="3"/>
    <m/>
    <m/>
    <m/>
    <m/>
  </r>
  <r>
    <x v="6"/>
    <x v="460"/>
    <n v="131140020010"/>
    <s v="1391 NW 65 ST"/>
    <s v="N"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1"/>
    <n v="131140020010"/>
    <s v="1301 NW 65 ST"/>
    <s v="N"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2"/>
    <n v="131140352351"/>
    <s v="1624 NW 60 ST"/>
    <m/>
    <m/>
    <d v="2019-09-19T00:00:00"/>
    <s v="ROAD"/>
    <x v="0"/>
    <n v="0"/>
    <n v="0"/>
    <n v="0"/>
    <m/>
    <n v="0"/>
    <n v="0"/>
    <s v="220-00"/>
    <n v="-10"/>
    <m/>
    <m/>
    <m/>
    <m/>
  </r>
  <r>
    <x v="6"/>
    <x v="463"/>
    <n v="131140440040"/>
    <s v="1396 NW 60 ST"/>
    <m/>
    <m/>
    <d v="2019-08-20T00:00:00"/>
    <s v="ROAD"/>
    <x v="0"/>
    <n v="15865.85"/>
    <n v="317.32"/>
    <n v="0"/>
    <m/>
    <n v="0"/>
    <n v="0"/>
    <s v="210-00"/>
    <n v="-1"/>
    <m/>
    <m/>
    <m/>
    <m/>
  </r>
  <r>
    <x v="6"/>
    <x v="463"/>
    <n v="131140440040"/>
    <s v="1396 NW 60 ST"/>
    <m/>
    <m/>
    <d v="2019-08-20T00:00:00"/>
    <s v="ROAD"/>
    <x v="0"/>
    <n v="15865.85"/>
    <n v="317.32"/>
    <n v="0"/>
    <m/>
    <n v="0"/>
    <n v="0"/>
    <s v="220-00"/>
    <n v="4"/>
    <m/>
    <m/>
    <m/>
    <m/>
  </r>
  <r>
    <x v="6"/>
    <x v="460"/>
    <n v="131140020010"/>
    <s v="1391 NW 65 ST"/>
    <s v="N"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61"/>
    <n v="131140020010"/>
    <s v="1301 NW 65 ST"/>
    <s v="N"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64"/>
    <n v="131140020010"/>
    <s v="1310 NW 67 ST"/>
    <s v="N"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58"/>
    <n v="131140352030"/>
    <s v="1500 NW 62 ST"/>
    <m/>
    <s v="129002-ATLANTIC PACIFIC COMMUNITIES LLC"/>
    <d v="2019-06-19T00:00:00"/>
    <s v="ROAD"/>
    <x v="1"/>
    <n v="239589.81"/>
    <n v="4791.79"/>
    <n v="0"/>
    <m/>
    <n v="0"/>
    <n v="0"/>
    <s v="820-00"/>
    <n v="498"/>
    <m/>
    <m/>
    <m/>
    <m/>
  </r>
  <r>
    <x v="6"/>
    <x v="464"/>
    <n v="131140020010"/>
    <s v="1310 NW 67 ST"/>
    <s v="N"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2"/>
    <n v="131140352351"/>
    <s v="1624 NW 60 ST"/>
    <m/>
    <m/>
    <d v="2019-09-19T00:00:00"/>
    <s v="ROAD"/>
    <x v="0"/>
    <n v="0"/>
    <n v="0"/>
    <n v="0"/>
    <m/>
    <n v="0"/>
    <n v="0"/>
    <s v="220-00"/>
    <n v="10"/>
    <m/>
    <m/>
    <m/>
    <m/>
  </r>
  <r>
    <x v="6"/>
    <x v="465"/>
    <n v="131140020010"/>
    <s v="6514 NW 13 AVE"/>
    <m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6"/>
    <n v="131140710010"/>
    <s v="755 NW 67 ST"/>
    <m/>
    <s v="VILLAGES II"/>
    <d v="2019-10-16T00:00:00"/>
    <s v="ROAD"/>
    <x v="0"/>
    <n v="476908.24"/>
    <n v="9538.16"/>
    <n v="0"/>
    <m/>
    <n v="0"/>
    <n v="0"/>
    <s v="222-00"/>
    <n v="120"/>
    <m/>
    <m/>
    <m/>
    <m/>
  </r>
  <r>
    <x v="6"/>
    <x v="467"/>
    <n v="131140271250"/>
    <s v="1501 NW 62 ST"/>
    <m/>
    <s v="128726-ATLANTIC PACIFIC COMMUNITIES LLC"/>
    <d v="2019-02-12T00:00:00"/>
    <s v="ROAD"/>
    <x v="1"/>
    <n v="143095.54999999999"/>
    <n v="2861.91"/>
    <n v="0"/>
    <m/>
    <n v="0"/>
    <n v="0"/>
    <s v="820-00"/>
    <n v="-5086"/>
    <m/>
    <m/>
    <m/>
    <m/>
  </r>
  <r>
    <x v="6"/>
    <x v="467"/>
    <n v="131140271250"/>
    <s v="1501 NW 62 ST"/>
    <m/>
    <s v="128726-ATLANTIC PACIFIC COMMUNITIES LLC"/>
    <d v="2019-02-12T00:00:00"/>
    <s v="ROAD"/>
    <x v="1"/>
    <n v="143095.54999999999"/>
    <n v="2861.91"/>
    <n v="0"/>
    <m/>
    <n v="0"/>
    <n v="0"/>
    <s v="222-00"/>
    <n v="60"/>
    <m/>
    <m/>
    <m/>
    <m/>
  </r>
  <r>
    <x v="6"/>
    <x v="468"/>
    <n v="131140020010"/>
    <s v="6597 NW 14 AVE"/>
    <m/>
    <m/>
    <d v="2019-12-03T00:00:00"/>
    <s v="ROAD"/>
    <x v="2"/>
    <n v="0"/>
    <n v="1971.07"/>
    <n v="0"/>
    <m/>
    <n v="0"/>
    <n v="0"/>
    <s v="220-00"/>
    <n v="-14"/>
    <m/>
    <m/>
    <m/>
    <m/>
  </r>
  <r>
    <x v="6"/>
    <x v="469"/>
    <n v="131140020010"/>
    <s v="1380 NW 67 ST"/>
    <m/>
    <m/>
    <d v="2019-12-03T00:00:00"/>
    <s v="ROAD"/>
    <x v="2"/>
    <n v="0"/>
    <n v="1971.07"/>
    <n v="0"/>
    <m/>
    <n v="0"/>
    <n v="0"/>
    <s v="220-00"/>
    <n v="30"/>
    <m/>
    <m/>
    <m/>
    <m/>
  </r>
  <r>
    <x v="6"/>
    <x v="468"/>
    <n v="131140020010"/>
    <s v="6597 NW 14 AVE"/>
    <m/>
    <m/>
    <d v="2019-12-03T00:00:00"/>
    <s v="ROAD"/>
    <x v="2"/>
    <n v="0"/>
    <n v="1971.07"/>
    <n v="0"/>
    <m/>
    <n v="0"/>
    <n v="0"/>
    <s v="220-00"/>
    <n v="30"/>
    <m/>
    <m/>
    <m/>
    <m/>
  </r>
  <r>
    <x v="6"/>
    <x v="465"/>
    <n v="131140020010"/>
    <s v="6514 NW 13 AVE"/>
    <m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69"/>
    <n v="131140020010"/>
    <s v="1380 NW 67 ST"/>
    <m/>
    <m/>
    <d v="2019-12-03T00:00:00"/>
    <s v="ROAD"/>
    <x v="2"/>
    <n v="0"/>
    <n v="1971.07"/>
    <n v="0"/>
    <m/>
    <n v="0"/>
    <n v="0"/>
    <s v="220-00"/>
    <n v="-14"/>
    <m/>
    <m/>
    <m/>
    <m/>
  </r>
  <r>
    <x v="6"/>
    <x v="470"/>
    <n v="131140351700"/>
    <s v="1490 NW 62 ST"/>
    <m/>
    <s v="130222-MULTI ETHNIC YOUTH GROUP"/>
    <d v="2019-06-28T00:00:00"/>
    <s v="ROAD"/>
    <x v="1"/>
    <n v="29372.2"/>
    <n v="587.44000000000005"/>
    <n v="0"/>
    <m/>
    <n v="0"/>
    <n v="0"/>
    <s v="565-00"/>
    <n v="3939"/>
    <m/>
    <m/>
    <m/>
    <m/>
  </r>
  <r>
    <x v="6"/>
    <x v="471"/>
    <n v="131150050970"/>
    <s v="1711 NW 68 TER"/>
    <m/>
    <s v="128602-NNL MOTORS LLC"/>
    <d v="2019-10-17T00:00:00"/>
    <s v="ROAD"/>
    <x v="1"/>
    <n v="0"/>
    <n v="0"/>
    <n v="0"/>
    <m/>
    <n v="0"/>
    <n v="0"/>
    <s v="210-00"/>
    <n v="1"/>
    <m/>
    <m/>
    <m/>
    <m/>
  </r>
  <r>
    <x v="6"/>
    <x v="471"/>
    <n v="131150050970"/>
    <s v="1711 NW 68 TER"/>
    <m/>
    <s v="128602-NNL MOTORS LLC"/>
    <d v="2019-10-17T00:00:00"/>
    <s v="ROAD"/>
    <x v="1"/>
    <n v="0"/>
    <n v="0"/>
    <n v="0"/>
    <m/>
    <n v="0"/>
    <n v="0"/>
    <s v="210-00"/>
    <n v="-1"/>
    <m/>
    <m/>
    <m/>
    <m/>
  </r>
  <r>
    <x v="6"/>
    <x v="472"/>
    <n v="131150050960"/>
    <s v="1707 NW 68 TER"/>
    <m/>
    <s v="130050-PAUL PAHMER"/>
    <d v="2019-10-15T00:00:00"/>
    <s v="ROAD"/>
    <x v="1"/>
    <n v="2033.4"/>
    <n v="40.67"/>
    <n v="0"/>
    <m/>
    <n v="0"/>
    <n v="0"/>
    <s v="231-00"/>
    <n v="2"/>
    <m/>
    <m/>
    <m/>
    <m/>
  </r>
  <r>
    <x v="6"/>
    <x v="472"/>
    <n v="131150050960"/>
    <s v="1707 NW 68 TER"/>
    <m/>
    <s v="130050-PAUL PAHMER"/>
    <d v="2019-10-15T00:00:00"/>
    <s v="ROAD"/>
    <x v="1"/>
    <n v="2033.4"/>
    <n v="40.67"/>
    <n v="0"/>
    <m/>
    <n v="0"/>
    <n v="0"/>
    <s v="210-00"/>
    <n v="-1"/>
    <m/>
    <m/>
    <m/>
    <m/>
  </r>
  <r>
    <x v="6"/>
    <x v="473"/>
    <n v="131210360750"/>
    <s v="**SAMPLE ASSESSMENT**"/>
    <m/>
    <m/>
    <d v="2019-08-02T00:00:00"/>
    <s v="ROAD"/>
    <x v="0"/>
    <n v="46111.33"/>
    <n v="922.22"/>
    <n v="0"/>
    <m/>
    <n v="0"/>
    <n v="0"/>
    <s v="565-00"/>
    <n v="11779"/>
    <m/>
    <m/>
    <m/>
    <m/>
  </r>
  <r>
    <x v="6"/>
    <x v="473"/>
    <n v="131210360750"/>
    <s v="**SAMPLE ASSESSMENT**"/>
    <m/>
    <m/>
    <d v="2019-08-02T00:00:00"/>
    <s v="ROAD"/>
    <x v="0"/>
    <n v="46111.33"/>
    <n v="922.22"/>
    <n v="0"/>
    <m/>
    <n v="0"/>
    <n v="0"/>
    <s v="140-00"/>
    <n v="-11779"/>
    <m/>
    <m/>
    <m/>
    <m/>
  </r>
  <r>
    <x v="6"/>
    <x v="474"/>
    <n v="131210360750"/>
    <s v="**SAMPLE ASSESSMENT**"/>
    <m/>
    <m/>
    <d v="2019-07-18T00:00:00"/>
    <s v="ROAD"/>
    <x v="0"/>
    <n v="0"/>
    <n v="0"/>
    <n v="0"/>
    <m/>
    <n v="0"/>
    <n v="0"/>
    <s v="140-00"/>
    <n v="0"/>
    <m/>
    <m/>
    <m/>
    <m/>
  </r>
  <r>
    <x v="6"/>
    <x v="474"/>
    <n v="131210360750"/>
    <s v="**SAMPLE ASSESSMENT**"/>
    <m/>
    <m/>
    <d v="2019-07-18T00:00:00"/>
    <s v="ROAD"/>
    <x v="0"/>
    <n v="0"/>
    <n v="0"/>
    <n v="0"/>
    <m/>
    <n v="0"/>
    <n v="0"/>
    <s v="820-00"/>
    <n v="0"/>
    <m/>
    <m/>
    <m/>
    <m/>
  </r>
  <r>
    <x v="6"/>
    <x v="475"/>
    <n v="131210390010"/>
    <s v="3623 NW 36 ST"/>
    <m/>
    <s v="**FOR RECORD ONLY**"/>
    <d v="2019-11-06T00:00:00"/>
    <s v="ROAD"/>
    <x v="0"/>
    <n v="0"/>
    <n v="0"/>
    <n v="0"/>
    <m/>
    <n v="0"/>
    <n v="0"/>
    <s v="932-00"/>
    <n v="-1686.6"/>
    <m/>
    <m/>
    <m/>
    <m/>
  </r>
  <r>
    <x v="6"/>
    <x v="475"/>
    <n v="131210390010"/>
    <s v="3623 NW 36 ST"/>
    <m/>
    <s v="**FOR RECORD ONLY**"/>
    <d v="2019-11-06T00:00:00"/>
    <s v="ROAD"/>
    <x v="0"/>
    <n v="0"/>
    <n v="0"/>
    <n v="0"/>
    <m/>
    <n v="0"/>
    <n v="0"/>
    <s v="820-00"/>
    <n v="4653"/>
    <m/>
    <m/>
    <m/>
    <m/>
  </r>
  <r>
    <x v="6"/>
    <x v="475"/>
    <n v="131210390010"/>
    <s v="3623 NW 36 ST"/>
    <m/>
    <s v="**FOR RECORD ONLY**"/>
    <d v="2019-11-06T00:00:00"/>
    <s v="ROAD"/>
    <x v="0"/>
    <n v="0"/>
    <n v="0"/>
    <n v="0"/>
    <m/>
    <n v="0"/>
    <n v="0"/>
    <s v="9999-00"/>
    <n v="-0.26"/>
    <m/>
    <m/>
    <m/>
    <m/>
  </r>
  <r>
    <x v="6"/>
    <x v="476"/>
    <n v="131220140080"/>
    <s v="1730 NW 47 ST"/>
    <m/>
    <s v="127430-ISAAC SIMHON"/>
    <d v="2019-06-03T00:00:00"/>
    <s v="ROAD"/>
    <x v="1"/>
    <n v="0"/>
    <n v="0"/>
    <n v="0"/>
    <m/>
    <n v="0"/>
    <n v="0"/>
    <s v="210-00"/>
    <n v="0"/>
    <m/>
    <m/>
    <m/>
    <m/>
  </r>
  <r>
    <x v="6"/>
    <x v="477"/>
    <n v="131220480140"/>
    <s v="1763 NW 49 ST"/>
    <m/>
    <s v="128373-NEXTGEN ARCHITECTURE CORP"/>
    <d v="2019-08-26T00:00:00"/>
    <s v="ROAD"/>
    <x v="1"/>
    <n v="0"/>
    <n v="0"/>
    <n v="0"/>
    <m/>
    <n v="0"/>
    <n v="0"/>
    <s v="210-00"/>
    <n v="-1"/>
    <m/>
    <m/>
    <m/>
    <m/>
  </r>
  <r>
    <x v="6"/>
    <x v="477"/>
    <n v="131220480140"/>
    <s v="1763 NW 49 ST"/>
    <m/>
    <s v="128373-NEXTGEN ARCHITECTURE CORP"/>
    <d v="2019-08-26T00:00:00"/>
    <s v="ROAD"/>
    <x v="1"/>
    <n v="0"/>
    <n v="0"/>
    <n v="0"/>
    <m/>
    <n v="0"/>
    <n v="0"/>
    <s v="210-00"/>
    <n v="1"/>
    <m/>
    <m/>
    <m/>
    <m/>
  </r>
  <r>
    <x v="6"/>
    <x v="478"/>
    <n v="131220510140"/>
    <s v="1792 NW 53 ST"/>
    <m/>
    <s v="127036-IVAN RABINOVICH MANAGEMENT LLC"/>
    <d v="2019-06-03T00:00:00"/>
    <s v="ROAD"/>
    <x v="1"/>
    <n v="0"/>
    <n v="0"/>
    <n v="0"/>
    <m/>
    <n v="0"/>
    <n v="0"/>
    <s v="210-00"/>
    <n v="1"/>
    <m/>
    <m/>
    <m/>
    <m/>
  </r>
  <r>
    <x v="6"/>
    <x v="478"/>
    <n v="131220510140"/>
    <s v="1792 NW 53 ST"/>
    <m/>
    <s v="127036-IVAN RABINOVICH MANAGEMENT LLC"/>
    <d v="2019-06-03T00:00:00"/>
    <s v="ROAD"/>
    <x v="1"/>
    <n v="0"/>
    <n v="0"/>
    <n v="0"/>
    <m/>
    <n v="0"/>
    <n v="0"/>
    <s v="210-00"/>
    <n v="-1"/>
    <m/>
    <m/>
    <m/>
    <m/>
  </r>
  <r>
    <x v="6"/>
    <x v="479"/>
    <n v="131220351580"/>
    <s v="1832 NW 46 ST"/>
    <m/>
    <m/>
    <d v="2019-01-29T00:00:00"/>
    <s v="ROAD"/>
    <x v="0"/>
    <n v="1969.71"/>
    <n v="39.39"/>
    <n v="0"/>
    <m/>
    <n v="0"/>
    <n v="0"/>
    <s v="231-00"/>
    <n v="2"/>
    <m/>
    <m/>
    <m/>
    <m/>
  </r>
  <r>
    <x v="6"/>
    <x v="479"/>
    <n v="131220351580"/>
    <s v="1832 NW 46 ST"/>
    <m/>
    <m/>
    <d v="2019-01-29T00:00:00"/>
    <s v="ROAD"/>
    <x v="0"/>
    <n v="1969.71"/>
    <n v="39.39"/>
    <n v="0"/>
    <m/>
    <n v="0"/>
    <n v="0"/>
    <s v="210-00"/>
    <n v="-1"/>
    <m/>
    <m/>
    <m/>
    <m/>
  </r>
  <r>
    <x v="6"/>
    <x v="480"/>
    <n v="131220141170"/>
    <s v="1880 NW 47 TER"/>
    <s v="N"/>
    <m/>
    <d v="2019-12-26T00:00:00"/>
    <s v="ROAD"/>
    <x v="0"/>
    <n v="2033.4"/>
    <n v="40.67"/>
    <n v="0"/>
    <m/>
    <n v="0"/>
    <n v="0"/>
    <s v="210-00"/>
    <n v="-1"/>
    <m/>
    <m/>
    <m/>
    <m/>
  </r>
  <r>
    <x v="6"/>
    <x v="480"/>
    <n v="131220141170"/>
    <s v="1880 NW 47 TER"/>
    <s v="N"/>
    <m/>
    <d v="2019-12-26T00:00:00"/>
    <s v="ROAD"/>
    <x v="0"/>
    <n v="2033.4"/>
    <n v="40.67"/>
    <n v="0"/>
    <m/>
    <n v="0"/>
    <n v="0"/>
    <s v="231-00"/>
    <n v="2"/>
    <m/>
    <m/>
    <m/>
    <m/>
  </r>
  <r>
    <x v="6"/>
    <x v="481"/>
    <n v="131220000770"/>
    <s v="3731 NW 20 AVE"/>
    <m/>
    <s v="128117-PRIMO RENTALS"/>
    <d v="2019-08-13T00:00:00"/>
    <s v="ROAD"/>
    <x v="1"/>
    <n v="15473.16"/>
    <n v="309.45999999999998"/>
    <n v="0"/>
    <m/>
    <n v="0"/>
    <n v="0"/>
    <s v="231-00"/>
    <n v="-4"/>
    <m/>
    <m/>
    <m/>
    <m/>
  </r>
  <r>
    <x v="6"/>
    <x v="481"/>
    <n v="131220000770"/>
    <s v="3731 NW 20 AVE"/>
    <m/>
    <s v="128117-PRIMO RENTALS"/>
    <d v="2019-08-13T00:00:00"/>
    <s v="ROAD"/>
    <x v="1"/>
    <n v="15473.16"/>
    <n v="309.45999999999998"/>
    <n v="0"/>
    <m/>
    <n v="0"/>
    <n v="0"/>
    <s v="220-00"/>
    <n v="6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820-00"/>
    <n v="-8378"/>
    <m/>
    <m/>
    <m/>
    <m/>
  </r>
  <r>
    <x v="6"/>
    <x v="483"/>
    <n v="131220410100"/>
    <s v="2045 NW 36 ST"/>
    <m/>
    <s v="VILLA SAONA (SITE B)"/>
    <d v="2019-10-07T00:00:00"/>
    <s v="ROAD"/>
    <x v="0"/>
    <n v="140198.43"/>
    <n v="2803.97"/>
    <n v="0"/>
    <m/>
    <n v="0"/>
    <n v="0"/>
    <s v="841-00"/>
    <n v="-617"/>
    <m/>
    <m/>
    <m/>
    <m/>
  </r>
  <r>
    <x v="6"/>
    <x v="483"/>
    <n v="131220410100"/>
    <s v="2045 NW 36 ST"/>
    <m/>
    <s v="VILLA SAONA (SITE B)"/>
    <d v="2019-10-07T00:00:00"/>
    <s v="ROAD"/>
    <x v="0"/>
    <n v="140198.43"/>
    <n v="2803.97"/>
    <n v="0"/>
    <m/>
    <n v="0"/>
    <n v="0"/>
    <s v="222-00"/>
    <n v="40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231-00"/>
    <n v="-2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710-00"/>
    <n v="-207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222-00"/>
    <n v="119"/>
    <m/>
    <m/>
    <m/>
    <m/>
  </r>
  <r>
    <x v="6"/>
    <x v="484"/>
    <n v="131230111690"/>
    <s v="4631 NW 11 AVE"/>
    <m/>
    <s v="126801-DERRICK JACKSON"/>
    <d v="2019-05-08T00:00:00"/>
    <s v="ROAD"/>
    <x v="1"/>
    <n v="0"/>
    <n v="0"/>
    <n v="0"/>
    <m/>
    <n v="0"/>
    <n v="0"/>
    <s v="210-00"/>
    <n v="0"/>
    <m/>
    <m/>
    <m/>
    <m/>
  </r>
  <r>
    <x v="6"/>
    <x v="485"/>
    <n v="131230151200"/>
    <s v="4829 NW 15 AVE"/>
    <m/>
    <s v="**FOR RECORD ONLY**"/>
    <d v="2019-03-20T00:00:00"/>
    <s v="ROAD"/>
    <x v="0"/>
    <n v="0"/>
    <n v="0"/>
    <n v="0"/>
    <m/>
    <n v="0"/>
    <n v="0"/>
    <s v="210-00"/>
    <n v="0"/>
    <m/>
    <m/>
    <m/>
    <m/>
  </r>
  <r>
    <x v="6"/>
    <x v="486"/>
    <n v="131230200020"/>
    <s v="1162 NW 41 ST"/>
    <m/>
    <s v="126407-LEGACY RENTALS LLC"/>
    <d v="2019-02-07T00:00:00"/>
    <s v="ROAD"/>
    <x v="1"/>
    <n v="8772.4500000000007"/>
    <n v="175.45"/>
    <n v="0"/>
    <m/>
    <n v="0"/>
    <n v="0"/>
    <s v="210-00"/>
    <n v="1"/>
    <m/>
    <m/>
    <m/>
    <m/>
  </r>
  <r>
    <x v="6"/>
    <x v="487"/>
    <n v="131230140070"/>
    <s v="1468 NW 51 ST"/>
    <s v="N"/>
    <s v="129573-BIRDSONG MANAGEMENT LLC"/>
    <d v="2019-11-04T00:00:00"/>
    <s v="ROAD"/>
    <x v="1"/>
    <n v="9056.15"/>
    <n v="181.12"/>
    <n v="0"/>
    <m/>
    <n v="0"/>
    <n v="0"/>
    <s v="210-00"/>
    <n v="1"/>
    <m/>
    <m/>
    <m/>
    <m/>
  </r>
  <r>
    <x v="6"/>
    <x v="488"/>
    <n v="131230372230"/>
    <s v="1457 NW 42 ST"/>
    <m/>
    <s v="FOR RECORD PURPOSE ONLY"/>
    <d v="2019-06-11T00:00:00"/>
    <s v="ROAD"/>
    <x v="0"/>
    <n v="0"/>
    <n v="0"/>
    <n v="0"/>
    <m/>
    <n v="0"/>
    <n v="0"/>
    <s v="210-00"/>
    <n v="-1"/>
    <m/>
    <m/>
    <m/>
    <m/>
  </r>
  <r>
    <x v="6"/>
    <x v="488"/>
    <n v="131230372230"/>
    <s v="1457 NW 42 ST"/>
    <m/>
    <s v="FOR RECORD PURPOSE ONLY"/>
    <d v="2019-06-11T00:00:00"/>
    <s v="ROAD"/>
    <x v="0"/>
    <n v="0"/>
    <n v="0"/>
    <n v="0"/>
    <m/>
    <n v="0"/>
    <n v="0"/>
    <s v="210-00"/>
    <n v="1"/>
    <m/>
    <m/>
    <m/>
    <m/>
  </r>
  <r>
    <x v="6"/>
    <x v="489"/>
    <n v="131230100090"/>
    <s v="1181 NW 51 TER"/>
    <s v="N"/>
    <s v="128597-DANY ARAGON "/>
    <d v="2019-11-01T00:00:00"/>
    <s v="ROAD"/>
    <x v="1"/>
    <n v="9056.15"/>
    <n v="181.12"/>
    <n v="0"/>
    <m/>
    <n v="0"/>
    <n v="0"/>
    <s v="210-00"/>
    <n v="1"/>
    <m/>
    <m/>
    <m/>
    <m/>
  </r>
  <r>
    <x v="6"/>
    <x v="490"/>
    <n v="131230140850"/>
    <s v="5100 NW 15 AVE"/>
    <m/>
    <s v="129163-ISAAC SIMHON"/>
    <d v="2019-06-10T00:00:00"/>
    <s v="ROAD"/>
    <x v="1"/>
    <n v="0"/>
    <n v="0"/>
    <n v="0"/>
    <m/>
    <n v="0"/>
    <n v="0"/>
    <s v="210-00"/>
    <n v="1"/>
    <m/>
    <m/>
    <m/>
    <m/>
  </r>
  <r>
    <x v="6"/>
    <x v="491"/>
    <n v="131230280440"/>
    <s v="1144 NW 37 ST"/>
    <m/>
    <s v="125686-JENNIFER BETTER"/>
    <d v="2019-01-25T00:00:00"/>
    <s v="ROAD"/>
    <x v="1"/>
    <n v="0"/>
    <n v="0"/>
    <n v="0"/>
    <m/>
    <n v="0"/>
    <n v="0"/>
    <s v="210-00"/>
    <n v="1"/>
    <m/>
    <m/>
    <m/>
    <m/>
  </r>
  <r>
    <x v="6"/>
    <x v="490"/>
    <n v="131230140850"/>
    <s v="5100 NW 15 AVE"/>
    <m/>
    <s v="129163-ISAAC SIMHON"/>
    <d v="2019-06-10T00:00:00"/>
    <s v="ROAD"/>
    <x v="1"/>
    <n v="0"/>
    <n v="0"/>
    <n v="0"/>
    <m/>
    <n v="0"/>
    <n v="0"/>
    <s v="210-00"/>
    <n v="-1"/>
    <m/>
    <m/>
    <m/>
    <m/>
  </r>
  <r>
    <x v="6"/>
    <x v="491"/>
    <n v="131230280440"/>
    <s v="1144 NW 37 ST"/>
    <m/>
    <s v="125686-JENNIFER BETTER"/>
    <d v="2019-01-25T00:00:00"/>
    <s v="ROAD"/>
    <x v="1"/>
    <n v="0"/>
    <n v="0"/>
    <n v="0"/>
    <m/>
    <n v="0"/>
    <n v="0"/>
    <s v="210-00"/>
    <n v="-1"/>
    <m/>
    <m/>
    <m/>
    <m/>
  </r>
  <r>
    <x v="6"/>
    <x v="492"/>
    <n v="131230390280"/>
    <s v="910 NW 41 ST"/>
    <s v="N"/>
    <m/>
    <d v="2019-11-18T00:00:00"/>
    <s v="ROAD"/>
    <x v="0"/>
    <n v="9056.15"/>
    <n v="181.12"/>
    <n v="0"/>
    <m/>
    <n v="0"/>
    <n v="0"/>
    <s v="210-00"/>
    <n v="1"/>
    <m/>
    <m/>
    <m/>
    <m/>
  </r>
  <r>
    <x v="6"/>
    <x v="493"/>
    <n v="131230350260"/>
    <s v="1380 NW 46 ST"/>
    <m/>
    <m/>
    <d v="2019-04-01T00:00:00"/>
    <s v="ROAD"/>
    <x v="0"/>
    <n v="0"/>
    <n v="0"/>
    <n v="0"/>
    <m/>
    <n v="0"/>
    <n v="0"/>
    <s v="210-00"/>
    <n v="0"/>
    <m/>
    <m/>
    <m/>
    <m/>
  </r>
  <r>
    <x v="6"/>
    <x v="494"/>
    <n v="131230370220"/>
    <s v="1401 NW 45 ST"/>
    <m/>
    <s v="126700-MASSINO PALOMBO"/>
    <d v="2019-03-25T00:00:00"/>
    <s v="ROAD"/>
    <x v="1"/>
    <n v="10742.16"/>
    <n v="214.84"/>
    <n v="0"/>
    <m/>
    <n v="0"/>
    <n v="0"/>
    <s v="231-00"/>
    <n v="2"/>
    <m/>
    <m/>
    <m/>
    <m/>
  </r>
  <r>
    <x v="6"/>
    <x v="495"/>
    <n v="131230150830"/>
    <s v="4721 NW 15 CT"/>
    <m/>
    <s v="*FOR RECORD ONLY*"/>
    <d v="2019-08-14T00:00:00"/>
    <s v="ROAD"/>
    <x v="0"/>
    <n v="0"/>
    <n v="0"/>
    <n v="0"/>
    <m/>
    <n v="0"/>
    <n v="0"/>
    <s v="220-00"/>
    <n v="-1.75"/>
    <m/>
    <m/>
    <m/>
    <m/>
  </r>
  <r>
    <x v="6"/>
    <x v="495"/>
    <n v="131230150830"/>
    <s v="4721 NW 15 CT"/>
    <m/>
    <s v="*FOR RECORD ONLY*"/>
    <d v="2019-08-14T00:00:00"/>
    <s v="ROAD"/>
    <x v="0"/>
    <n v="0"/>
    <n v="0"/>
    <n v="0"/>
    <m/>
    <n v="0"/>
    <n v="0"/>
    <s v="9999-00"/>
    <n v="37.85"/>
    <m/>
    <m/>
    <m/>
    <m/>
  </r>
  <r>
    <x v="6"/>
    <x v="496"/>
    <n v="131230373690"/>
    <s v="1395 NW 40 ST"/>
    <m/>
    <s v="127162-JOSE A FRANCONE"/>
    <d v="2019-04-22T00:00:00"/>
    <s v="ROAD"/>
    <x v="1"/>
    <n v="1969.71"/>
    <n v="39.39"/>
    <n v="0"/>
    <m/>
    <n v="0"/>
    <n v="0"/>
    <s v="210-00"/>
    <n v="-1"/>
    <m/>
    <m/>
    <m/>
    <m/>
  </r>
  <r>
    <x v="6"/>
    <x v="497"/>
    <n v="131230210550"/>
    <s v="1029 NW 38 ST"/>
    <m/>
    <s v="126554-ELIZABETH FLOR GODOY"/>
    <d v="2019-03-22T00:00:00"/>
    <s v="ROAD"/>
    <x v="1"/>
    <n v="1969.71"/>
    <n v="39.39"/>
    <n v="0"/>
    <m/>
    <n v="0"/>
    <n v="0"/>
    <s v="231-00"/>
    <n v="2"/>
    <m/>
    <m/>
    <m/>
    <m/>
  </r>
  <r>
    <x v="6"/>
    <x v="497"/>
    <n v="131230210550"/>
    <s v="1029 NW 38 ST"/>
    <m/>
    <s v="126554-ELIZABETH FLOR GODOY"/>
    <d v="2019-03-22T00:00:00"/>
    <s v="ROAD"/>
    <x v="1"/>
    <n v="1969.71"/>
    <n v="39.39"/>
    <n v="0"/>
    <m/>
    <n v="0"/>
    <n v="0"/>
    <s v="210-00"/>
    <n v="-1"/>
    <m/>
    <m/>
    <m/>
    <m/>
  </r>
  <r>
    <x v="6"/>
    <x v="496"/>
    <n v="131230373690"/>
    <s v="1395 NW 40 ST"/>
    <m/>
    <s v="127162-JOSE A FRANCONE"/>
    <d v="2019-04-22T00:00:00"/>
    <s v="ROAD"/>
    <x v="1"/>
    <n v="1969.71"/>
    <n v="39.39"/>
    <n v="0"/>
    <m/>
    <n v="0"/>
    <n v="0"/>
    <s v="231-00"/>
    <n v="2"/>
    <m/>
    <m/>
    <m/>
    <m/>
  </r>
  <r>
    <x v="6"/>
    <x v="495"/>
    <n v="131230150830"/>
    <s v="4721 NW 15 CT"/>
    <m/>
    <s v="*FOR RECORD ONLY*"/>
    <d v="2019-08-14T00:00:00"/>
    <s v="ROAD"/>
    <x v="0"/>
    <n v="0"/>
    <n v="0"/>
    <n v="0"/>
    <m/>
    <n v="0"/>
    <n v="0"/>
    <s v="231-00"/>
    <n v="2"/>
    <m/>
    <m/>
    <m/>
    <m/>
  </r>
  <r>
    <x v="6"/>
    <x v="498"/>
    <n v="131240180060"/>
    <s v="408 NW 50 ST"/>
    <m/>
    <s v="127614-ROSALBA ACEVEDO"/>
    <d v="2019-05-13T00:00:00"/>
    <s v="ROAD"/>
    <x v="1"/>
    <n v="0"/>
    <n v="0"/>
    <n v="0"/>
    <m/>
    <n v="0"/>
    <n v="0"/>
    <s v="210-00"/>
    <n v="0"/>
    <m/>
    <m/>
    <m/>
    <m/>
  </r>
  <r>
    <x v="6"/>
    <x v="499"/>
    <n v="131240031790"/>
    <s v="576 NW 42 ST"/>
    <m/>
    <s v="***FOR RECORDS ONLY***"/>
    <d v="2019-03-27T00:00:00"/>
    <s v="ROAD"/>
    <x v="0"/>
    <n v="0"/>
    <n v="0"/>
    <n v="0"/>
    <m/>
    <n v="0"/>
    <n v="0"/>
    <s v="210-00"/>
    <n v="0"/>
    <m/>
    <m/>
    <m/>
    <m/>
  </r>
  <r>
    <x v="6"/>
    <x v="500"/>
    <n v="131240191130"/>
    <s v="277 NW 43 ST"/>
    <m/>
    <s v="127699-PRIORITY HOLDINGS LLC"/>
    <d v="2019-08-08T00:00:00"/>
    <s v="ROAD"/>
    <x v="1"/>
    <n v="0"/>
    <n v="0"/>
    <n v="0"/>
    <m/>
    <n v="0"/>
    <n v="0"/>
    <s v="210-00"/>
    <n v="0"/>
    <m/>
    <m/>
    <m/>
    <m/>
  </r>
  <r>
    <x v="6"/>
    <x v="501"/>
    <n v="131240160370"/>
    <s v="100 NW 48 ST"/>
    <m/>
    <s v="127821-ALBERT SERRA"/>
    <d v="2019-04-16T00:00:00"/>
    <s v="ROAD"/>
    <x v="1"/>
    <n v="4386.22"/>
    <n v="87.73"/>
    <n v="0"/>
    <m/>
    <n v="0"/>
    <n v="0"/>
    <s v="210-00"/>
    <n v="-0.5"/>
    <m/>
    <m/>
    <m/>
    <m/>
  </r>
  <r>
    <x v="6"/>
    <x v="501"/>
    <n v="131240160370"/>
    <s v="100 NW 48 ST"/>
    <m/>
    <s v="127821-ALBERT SERRA"/>
    <d v="2019-04-16T00:00:00"/>
    <s v="ROAD"/>
    <x v="1"/>
    <n v="4386.22"/>
    <n v="87.73"/>
    <n v="0"/>
    <m/>
    <n v="0"/>
    <n v="0"/>
    <s v="210-00"/>
    <n v="1"/>
    <m/>
    <m/>
    <m/>
    <m/>
  </r>
  <r>
    <x v="6"/>
    <x v="502"/>
    <n v="131240191340"/>
    <s v="275 NW 42 ST"/>
    <m/>
    <s v="126676-MIMI PROPERTIES LLC"/>
    <d v="2019-04-23T00:00:00"/>
    <s v="ROAD"/>
    <x v="1"/>
    <n v="0"/>
    <n v="0"/>
    <n v="0"/>
    <m/>
    <n v="0"/>
    <n v="0"/>
    <s v="210-00"/>
    <n v="-1"/>
    <m/>
    <m/>
    <m/>
    <m/>
  </r>
  <r>
    <x v="6"/>
    <x v="503"/>
    <n v="131240160370"/>
    <s v="100 NW 48 ST"/>
    <m/>
    <s v="128244-SOUTH FLORIDA JSSA"/>
    <d v="2019-06-03T00:00:00"/>
    <s v="ROAD"/>
    <x v="1"/>
    <n v="4386.22"/>
    <n v="87.73"/>
    <n v="0"/>
    <m/>
    <n v="0"/>
    <n v="0"/>
    <s v="210-00"/>
    <n v="1"/>
    <m/>
    <m/>
    <m/>
    <m/>
  </r>
  <r>
    <x v="6"/>
    <x v="504"/>
    <n v="131240133430"/>
    <s v="5130 NW 5 AVE"/>
    <m/>
    <s v="129675-FIFTYONE THRITY NW FITH AVENUE VENTURE"/>
    <d v="2019-08-26T00:00:00"/>
    <s v="ROAD"/>
    <x v="1"/>
    <n v="6355.93"/>
    <n v="127.12"/>
    <n v="0"/>
    <m/>
    <n v="0"/>
    <n v="0"/>
    <s v="231-00"/>
    <n v="2"/>
    <m/>
    <m/>
    <m/>
    <m/>
  </r>
  <r>
    <x v="6"/>
    <x v="504"/>
    <n v="131240133430"/>
    <s v="5130 NW 5 AVE"/>
    <m/>
    <s v="129675-FIFTYONE THRITY NW FITH AVENUE VENTURE"/>
    <d v="2019-08-26T00:00:00"/>
    <s v="ROAD"/>
    <x v="1"/>
    <n v="6355.93"/>
    <n v="127.12"/>
    <n v="0"/>
    <m/>
    <n v="0"/>
    <n v="0"/>
    <s v="210-00"/>
    <n v="-0.5"/>
    <m/>
    <m/>
    <m/>
    <m/>
  </r>
  <r>
    <x v="6"/>
    <x v="502"/>
    <n v="131240191340"/>
    <s v="275 NW 42 ST"/>
    <m/>
    <s v="126676-MIMI PROPERTIES LLC"/>
    <d v="2019-04-23T00:00:00"/>
    <s v="ROAD"/>
    <x v="1"/>
    <n v="0"/>
    <n v="0"/>
    <n v="0"/>
    <m/>
    <n v="0"/>
    <n v="0"/>
    <s v="210-00"/>
    <n v="1"/>
    <m/>
    <m/>
    <m/>
    <m/>
  </r>
  <r>
    <x v="6"/>
    <x v="505"/>
    <n v="131240032030"/>
    <s v="4011 NW 6 AVE"/>
    <m/>
    <s v="130689-NELSON REYES REYES"/>
    <d v="2019-09-24T00:00:00"/>
    <s v="ROAD"/>
    <x v="1"/>
    <n v="8772.4500000000007"/>
    <n v="175.45"/>
    <n v="0"/>
    <m/>
    <n v="0"/>
    <n v="0"/>
    <s v="210-00"/>
    <n v="1"/>
    <m/>
    <m/>
    <m/>
    <m/>
  </r>
  <r>
    <x v="6"/>
    <x v="503"/>
    <n v="131240160370"/>
    <s v="100 NW 48 ST"/>
    <m/>
    <s v="128244-SOUTH FLORIDA JSSA"/>
    <d v="2019-06-03T00:00:00"/>
    <s v="ROAD"/>
    <x v="1"/>
    <n v="4386.22"/>
    <n v="87.73"/>
    <n v="0"/>
    <m/>
    <n v="0"/>
    <n v="0"/>
    <s v="210-00"/>
    <n v="-0.5"/>
    <m/>
    <m/>
    <m/>
    <m/>
  </r>
  <r>
    <x v="6"/>
    <x v="506"/>
    <n v="131240020710"/>
    <s v="257 NW 39 ST"/>
    <m/>
    <s v="128427-ANDREW RASKEN"/>
    <d v="2019-10-15T00:00:00"/>
    <s v="ROAD"/>
    <x v="1"/>
    <n v="0"/>
    <n v="0"/>
    <n v="0"/>
    <m/>
    <n v="0"/>
    <n v="0"/>
    <s v="231-00"/>
    <n v="2"/>
    <m/>
    <m/>
    <m/>
    <m/>
  </r>
  <r>
    <x v="6"/>
    <x v="506"/>
    <n v="131240020710"/>
    <s v="257 NW 39 ST"/>
    <m/>
    <s v="128427-ANDREW RASKEN"/>
    <d v="2019-10-15T00:00:00"/>
    <s v="ROAD"/>
    <x v="1"/>
    <n v="0"/>
    <n v="0"/>
    <n v="0"/>
    <m/>
    <n v="0"/>
    <n v="0"/>
    <s v="231-00"/>
    <n v="-2"/>
    <m/>
    <m/>
    <m/>
    <m/>
  </r>
  <r>
    <x v="6"/>
    <x v="507"/>
    <n v="131240181110"/>
    <s v="238 NW 48 ST"/>
    <m/>
    <m/>
    <d v="2019-09-24T00:00:00"/>
    <s v="ROAD"/>
    <x v="0"/>
    <n v="0"/>
    <n v="0"/>
    <n v="0"/>
    <m/>
    <n v="0"/>
    <n v="0"/>
    <s v="231-00"/>
    <n v="2"/>
    <m/>
    <m/>
    <m/>
    <m/>
  </r>
  <r>
    <x v="6"/>
    <x v="507"/>
    <n v="131240181110"/>
    <s v="238 NW 48 ST"/>
    <m/>
    <m/>
    <d v="2019-09-24T00:00:00"/>
    <s v="ROAD"/>
    <x v="0"/>
    <n v="0"/>
    <n v="0"/>
    <n v="0"/>
    <m/>
    <n v="0"/>
    <n v="0"/>
    <s v="231-00"/>
    <n v="-2"/>
    <m/>
    <m/>
    <m/>
    <m/>
  </r>
  <r>
    <x v="6"/>
    <x v="508"/>
    <n v="131240020745"/>
    <s v="235 NW 39 ST"/>
    <m/>
    <s v="130721-SOUTH FLORIDA JSSA CORP"/>
    <d v="2019-08-02T00:00:00"/>
    <s v="ROAD"/>
    <x v="1"/>
    <n v="10742.16"/>
    <n v="214.84"/>
    <n v="0"/>
    <m/>
    <n v="0"/>
    <n v="0"/>
    <s v="231-00"/>
    <n v="2"/>
    <m/>
    <m/>
    <m/>
    <m/>
  </r>
  <r>
    <x v="6"/>
    <x v="509"/>
    <n v="131240132610"/>
    <s v="5228 NW 5 AVE"/>
    <m/>
    <m/>
    <d v="2019-01-17T00:00:00"/>
    <s v="ROAD"/>
    <x v="0"/>
    <n v="1969.71"/>
    <n v="39.39"/>
    <n v="0"/>
    <m/>
    <n v="0"/>
    <n v="0"/>
    <s v="231-00"/>
    <n v="2"/>
    <m/>
    <m/>
    <m/>
    <m/>
  </r>
  <r>
    <x v="6"/>
    <x v="509"/>
    <n v="131240132610"/>
    <s v="5228 NW 5 AVE"/>
    <m/>
    <m/>
    <d v="2019-01-17T00:00:00"/>
    <s v="ROAD"/>
    <x v="0"/>
    <n v="1969.71"/>
    <n v="39.39"/>
    <n v="0"/>
    <m/>
    <n v="0"/>
    <n v="0"/>
    <s v="210-00"/>
    <n v="-1"/>
    <m/>
    <m/>
    <m/>
    <m/>
  </r>
  <r>
    <x v="6"/>
    <x v="510"/>
    <n v="131240132640"/>
    <s v="5200 NW 5 AVE"/>
    <m/>
    <s v="126662-RODRIGO I BARCENAS"/>
    <d v="2019-02-28T00:00:00"/>
    <s v="ROAD"/>
    <x v="1"/>
    <n v="1969.71"/>
    <n v="39.39"/>
    <n v="0"/>
    <m/>
    <n v="0"/>
    <n v="0"/>
    <s v="231-00"/>
    <n v="2"/>
    <m/>
    <m/>
    <m/>
    <m/>
  </r>
  <r>
    <x v="6"/>
    <x v="510"/>
    <n v="131240132640"/>
    <s v="5200 NW 5 AVE"/>
    <m/>
    <s v="126662-RODRIGO I BARCENAS"/>
    <d v="2019-02-28T00:00:00"/>
    <s v="ROAD"/>
    <x v="1"/>
    <n v="1969.71"/>
    <n v="39.39"/>
    <n v="0"/>
    <m/>
    <n v="0"/>
    <n v="0"/>
    <s v="210-00"/>
    <n v="-1"/>
    <m/>
    <m/>
    <m/>
    <m/>
  </r>
  <r>
    <x v="6"/>
    <x v="511"/>
    <n v="131240021900"/>
    <s v="426 NW 37 ST"/>
    <m/>
    <m/>
    <d v="2019-04-09T00:00:00"/>
    <s v="ROAD"/>
    <x v="0"/>
    <n v="106719.61"/>
    <n v="2134.39"/>
    <n v="0"/>
    <m/>
    <n v="0"/>
    <n v="0"/>
    <s v="210-00"/>
    <n v="-1"/>
    <m/>
    <m/>
    <m/>
    <m/>
  </r>
  <r>
    <x v="6"/>
    <x v="512"/>
    <n v="131240021910"/>
    <s v="3621 NW 5 AVE"/>
    <m/>
    <m/>
    <d v="2019-04-18T00:00:00"/>
    <s v="ROAD"/>
    <x v="0"/>
    <n v="96033.95"/>
    <n v="1920.68"/>
    <n v="0"/>
    <m/>
    <n v="0"/>
    <n v="0"/>
    <s v="820-00"/>
    <n v="1280"/>
    <m/>
    <m/>
    <m/>
    <m/>
  </r>
  <r>
    <x v="6"/>
    <x v="511"/>
    <n v="131240021900"/>
    <s v="426 NW 37 ST"/>
    <m/>
    <m/>
    <d v="2019-04-09T00:00:00"/>
    <s v="ROAD"/>
    <x v="0"/>
    <n v="106719.61"/>
    <n v="2134.39"/>
    <n v="0"/>
    <m/>
    <n v="0"/>
    <n v="0"/>
    <s v="222-00"/>
    <n v="30"/>
    <m/>
    <m/>
    <m/>
    <m/>
  </r>
  <r>
    <x v="6"/>
    <x v="512"/>
    <n v="131240021910"/>
    <s v="3621 NW 5 AVE"/>
    <m/>
    <m/>
    <d v="2019-04-18T00:00:00"/>
    <s v="ROAD"/>
    <x v="0"/>
    <n v="96033.95"/>
    <n v="1920.68"/>
    <n v="0"/>
    <m/>
    <n v="0"/>
    <n v="0"/>
    <s v="220-00"/>
    <n v="12"/>
    <m/>
    <m/>
    <m/>
    <m/>
  </r>
  <r>
    <x v="6"/>
    <x v="513"/>
    <n v="131240211490"/>
    <s v="144 NW 37 ST"/>
    <m/>
    <m/>
    <d v="2019-03-27T00:00:00"/>
    <s v="ROAD"/>
    <x v="0"/>
    <n v="7049.69"/>
    <n v="140.99"/>
    <n v="0"/>
    <m/>
    <n v="0"/>
    <n v="0"/>
    <s v="150-00"/>
    <n v="-727"/>
    <m/>
    <m/>
    <m/>
    <m/>
  </r>
  <r>
    <x v="6"/>
    <x v="513"/>
    <n v="131240211490"/>
    <s v="144 NW 37 ST"/>
    <m/>
    <m/>
    <d v="2019-03-27T00:00:00"/>
    <s v="ROAD"/>
    <x v="0"/>
    <n v="7049.69"/>
    <n v="140.99"/>
    <n v="0"/>
    <m/>
    <n v="0"/>
    <n v="0"/>
    <s v="710-00"/>
    <n v="727"/>
    <m/>
    <m/>
    <m/>
    <m/>
  </r>
  <r>
    <x v="6"/>
    <x v="514"/>
    <n v="131240200770"/>
    <s v="4501 NW 2 AVE"/>
    <m/>
    <s v="127962-ARSENAL GUNNERS LLC"/>
    <d v="2019-08-23T00:00:00"/>
    <s v="ROAD"/>
    <x v="1"/>
    <n v="4303.76"/>
    <n v="86.08"/>
    <n v="0"/>
    <m/>
    <n v="0"/>
    <n v="0"/>
    <s v="150-00"/>
    <n v="936"/>
    <m/>
    <m/>
    <m/>
    <m/>
  </r>
  <r>
    <x v="6"/>
    <x v="515"/>
    <n v="131240211490"/>
    <s v="136 NW 37 ST UNIT 142-144"/>
    <m/>
    <m/>
    <d v="2019-06-20T00:00:00"/>
    <s v="ROAD"/>
    <x v="0"/>
    <n v="26879.98"/>
    <n v="537.59"/>
    <n v="0"/>
    <m/>
    <n v="0"/>
    <n v="0"/>
    <s v="150-00"/>
    <n v="-2772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710-00"/>
    <n v="5080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720-00"/>
    <n v="3000"/>
    <m/>
    <m/>
    <m/>
    <m/>
  </r>
  <r>
    <x v="6"/>
    <x v="515"/>
    <n v="131240211490"/>
    <s v="136 NW 37 ST UNIT 142-144"/>
    <m/>
    <m/>
    <d v="2019-06-20T00:00:00"/>
    <s v="ROAD"/>
    <x v="0"/>
    <n v="26879.98"/>
    <n v="537.59"/>
    <n v="0"/>
    <m/>
    <n v="0"/>
    <n v="0"/>
    <s v="710-00"/>
    <n v="2772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820-00"/>
    <n v="-6930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220-00"/>
    <n v="-2"/>
    <m/>
    <m/>
    <m/>
    <m/>
  </r>
  <r>
    <x v="6"/>
    <x v="517"/>
    <n v="131240200510"/>
    <s v="181 NW 44 ST"/>
    <m/>
    <s v="128491-SANTINA BEVILACQUA"/>
    <d v="2019-05-07T00:00:00"/>
    <s v="ROAD"/>
    <x v="1"/>
    <n v="13964.17"/>
    <n v="279.29000000000002"/>
    <n v="0"/>
    <m/>
    <n v="0"/>
    <n v="0"/>
    <s v="231-00"/>
    <n v="-2"/>
    <m/>
    <m/>
    <m/>
    <m/>
  </r>
  <r>
    <x v="6"/>
    <x v="517"/>
    <n v="131240200510"/>
    <s v="181 NW 44 ST"/>
    <m/>
    <s v="128491-SANTINA BEVILACQUA"/>
    <d v="2019-05-07T00:00:00"/>
    <s v="ROAD"/>
    <x v="1"/>
    <n v="13964.17"/>
    <n v="279.29000000000002"/>
    <n v="0"/>
    <m/>
    <n v="0"/>
    <n v="0"/>
    <s v="932-01"/>
    <n v="17"/>
    <m/>
    <m/>
    <m/>
    <m/>
  </r>
  <r>
    <x v="6"/>
    <x v="518"/>
    <n v="131240200520"/>
    <s v="4401 NW 2 AVE"/>
    <m/>
    <s v="127002-SYLVIA NZEAKOR"/>
    <d v="2019-01-04T00:00:00"/>
    <s v="ROAD"/>
    <x v="1"/>
    <n v="25347.63"/>
    <n v="506.95"/>
    <n v="0"/>
    <m/>
    <n v="0"/>
    <n v="0"/>
    <s v="932-00"/>
    <n v="834"/>
    <m/>
    <m/>
    <m/>
    <m/>
  </r>
  <r>
    <x v="6"/>
    <x v="518"/>
    <n v="131240200520"/>
    <s v="4401 NW 2 AVE"/>
    <m/>
    <s v="127002-SYLVIA NZEAKOR"/>
    <d v="2019-01-04T00:00:00"/>
    <s v="ROAD"/>
    <x v="1"/>
    <n v="25347.63"/>
    <n v="506.95"/>
    <n v="0"/>
    <m/>
    <n v="0"/>
    <n v="0"/>
    <s v="820-00"/>
    <n v="-834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9999-00"/>
    <n v="-0.09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220-00"/>
    <n v="-1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820-00"/>
    <n v="2000"/>
    <m/>
    <m/>
    <m/>
    <m/>
  </r>
  <r>
    <x v="6"/>
    <x v="520"/>
    <n v="131240241330"/>
    <s v="61 NE 41 ST"/>
    <m/>
    <s v="128218-INSTITUTE OF CONTEMPORARY ART "/>
    <d v="2019-09-26T00:00:00"/>
    <s v="ROAD"/>
    <x v="1"/>
    <n v="75231.59"/>
    <n v="1504.63"/>
    <n v="0"/>
    <m/>
    <n v="0"/>
    <n v="0"/>
    <s v="9999-00"/>
    <n v="-239499.36"/>
    <m/>
    <m/>
    <m/>
    <m/>
  </r>
  <r>
    <x v="6"/>
    <x v="521"/>
    <n v="131240270300"/>
    <s v="80 NE 40 ST"/>
    <s v="N"/>
    <s v="128895-BOFFI MIAMI LLC"/>
    <d v="2019-12-10T00:00:00"/>
    <s v="ROAD"/>
    <x v="1"/>
    <n v="17125.830000000002"/>
    <n v="342.52"/>
    <n v="0"/>
    <m/>
    <n v="0"/>
    <n v="0"/>
    <s v="820-00"/>
    <n v="960"/>
    <m/>
    <m/>
    <m/>
    <m/>
  </r>
  <r>
    <x v="6"/>
    <x v="522"/>
    <n v="131240180410"/>
    <s v="4900 NW 2 AVE"/>
    <m/>
    <m/>
    <d v="2019-09-05T00:00:00"/>
    <s v="ROAD"/>
    <x v="0"/>
    <n v="30803.53"/>
    <n v="616.07000000000005"/>
    <n v="0"/>
    <m/>
    <n v="0"/>
    <n v="0"/>
    <s v="560-00"/>
    <n v="-3496"/>
    <m/>
    <m/>
    <m/>
    <m/>
  </r>
  <r>
    <x v="6"/>
    <x v="523"/>
    <n v="131240021650"/>
    <s v="254 NW 37 ST"/>
    <m/>
    <m/>
    <d v="2019-07-31T00:00:00"/>
    <s v="ROAD"/>
    <x v="0"/>
    <n v="37626.14"/>
    <n v="752.53"/>
    <n v="0"/>
    <m/>
    <n v="0"/>
    <n v="0"/>
    <s v="220-00"/>
    <n v="1"/>
    <m/>
    <m/>
    <m/>
    <m/>
  </r>
  <r>
    <x v="6"/>
    <x v="522"/>
    <n v="131240180410"/>
    <s v="4900 NW 2 AVE"/>
    <m/>
    <m/>
    <d v="2019-09-05T00:00:00"/>
    <s v="ROAD"/>
    <x v="0"/>
    <n v="30803.53"/>
    <n v="616.07000000000005"/>
    <n v="0"/>
    <m/>
    <n v="0"/>
    <n v="0"/>
    <s v="710-00"/>
    <n v="3496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710-00"/>
    <n v="-1986.8"/>
    <m/>
    <m/>
    <m/>
    <m/>
  </r>
  <r>
    <x v="6"/>
    <x v="520"/>
    <n v="131240241330"/>
    <s v="61 NE 41 ST"/>
    <m/>
    <s v="128218-INSTITUTE OF CONTEMPORARY ART "/>
    <d v="2019-09-26T00:00:00"/>
    <s v="ROAD"/>
    <x v="1"/>
    <n v="75231.59"/>
    <n v="1504.63"/>
    <n v="0"/>
    <m/>
    <n v="0"/>
    <n v="0"/>
    <s v="820-01"/>
    <n v="29420"/>
    <m/>
    <m/>
    <m/>
    <m/>
  </r>
  <r>
    <x v="6"/>
    <x v="523"/>
    <n v="131240021650"/>
    <s v="254 NW 37 ST"/>
    <m/>
    <m/>
    <d v="2019-07-31T00:00:00"/>
    <s v="ROAD"/>
    <x v="0"/>
    <n v="37626.14"/>
    <n v="752.53"/>
    <n v="0"/>
    <m/>
    <n v="0"/>
    <n v="0"/>
    <s v="820-00"/>
    <n v="2476"/>
    <m/>
    <m/>
    <m/>
    <m/>
  </r>
  <r>
    <x v="6"/>
    <x v="523"/>
    <n v="131240021650"/>
    <s v="254 NW 37 ST"/>
    <m/>
    <m/>
    <d v="2019-07-31T00:00:00"/>
    <s v="ROAD"/>
    <x v="0"/>
    <n v="37626.14"/>
    <n v="752.53"/>
    <n v="0"/>
    <m/>
    <n v="0"/>
    <n v="0"/>
    <s v="210-00"/>
    <n v="-1"/>
    <m/>
    <m/>
    <m/>
    <m/>
  </r>
  <r>
    <x v="6"/>
    <x v="524"/>
    <n v="131250280250"/>
    <s v="120 NW 31 ST"/>
    <m/>
    <s v="126126-CHAMPAGNE B BRYANT"/>
    <d v="2019-03-04T00:00:00"/>
    <s v="ROAD"/>
    <x v="1"/>
    <n v="0"/>
    <n v="0"/>
    <n v="0"/>
    <m/>
    <n v="0"/>
    <n v="0"/>
    <s v="210-00"/>
    <n v="1"/>
    <m/>
    <m/>
    <m/>
    <m/>
  </r>
  <r>
    <x v="6"/>
    <x v="524"/>
    <n v="131250280250"/>
    <s v="120 NW 31 ST"/>
    <m/>
    <s v="126126-CHAMPAGNE B BRYANT"/>
    <d v="2019-03-04T00:00:00"/>
    <s v="ROAD"/>
    <x v="1"/>
    <n v="0"/>
    <n v="0"/>
    <n v="0"/>
    <m/>
    <n v="0"/>
    <n v="0"/>
    <s v="210-00"/>
    <n v="-1"/>
    <m/>
    <m/>
    <m/>
    <m/>
  </r>
  <r>
    <x v="6"/>
    <x v="525"/>
    <n v="131250260150"/>
    <s v="661 NW 31 TER"/>
    <m/>
    <s v="125741-FELIPE R PEREZ"/>
    <d v="2019-02-01T00:00:00"/>
    <s v="ROAD"/>
    <x v="1"/>
    <n v="0"/>
    <n v="0"/>
    <n v="0"/>
    <m/>
    <n v="0"/>
    <n v="0"/>
    <s v="210-00"/>
    <n v="-1"/>
    <m/>
    <m/>
    <m/>
    <m/>
  </r>
  <r>
    <x v="6"/>
    <x v="525"/>
    <n v="131250260150"/>
    <s v="661 NW 31 TER"/>
    <m/>
    <s v="125741-FELIPE R PEREZ"/>
    <d v="2019-02-01T00:00:00"/>
    <s v="ROAD"/>
    <x v="1"/>
    <n v="0"/>
    <n v="0"/>
    <n v="0"/>
    <m/>
    <n v="0"/>
    <n v="0"/>
    <s v="210-00"/>
    <n v="1"/>
    <m/>
    <m/>
    <m/>
    <m/>
  </r>
  <r>
    <x v="6"/>
    <x v="526"/>
    <n v="131250191880"/>
    <s v="227 NW 33 ST"/>
    <m/>
    <m/>
    <d v="2019-10-16T00:00:00"/>
    <s v="ROAD"/>
    <x v="0"/>
    <n v="2033.4"/>
    <n v="40.67"/>
    <n v="0"/>
    <m/>
    <n v="0"/>
    <n v="0"/>
    <s v="210-00"/>
    <n v="-1"/>
    <m/>
    <m/>
    <m/>
    <m/>
  </r>
  <r>
    <x v="6"/>
    <x v="526"/>
    <n v="131250191880"/>
    <s v="227 NW 33 ST"/>
    <m/>
    <m/>
    <d v="2019-10-16T00:00:00"/>
    <s v="ROAD"/>
    <x v="0"/>
    <n v="2033.4"/>
    <n v="40.67"/>
    <n v="0"/>
    <m/>
    <n v="0"/>
    <n v="0"/>
    <s v="231-00"/>
    <n v="2"/>
    <m/>
    <m/>
    <m/>
    <m/>
  </r>
  <r>
    <x v="6"/>
    <x v="527"/>
    <n v="131250481280"/>
    <s v="1646 NW 1 PL"/>
    <m/>
    <s v="127911-GABRIEL BODNER BODNER"/>
    <d v="2019-08-02T00:00:00"/>
    <s v="ROAD"/>
    <x v="1"/>
    <n v="6159.58"/>
    <n v="123.19"/>
    <n v="0"/>
    <m/>
    <n v="0"/>
    <n v="0"/>
    <s v="220-00"/>
    <n v="1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820-00"/>
    <n v="-9163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710-01"/>
    <n v="53465"/>
    <m/>
    <m/>
    <m/>
    <m/>
  </r>
  <r>
    <x v="6"/>
    <x v="529"/>
    <n v="131250240130"/>
    <s v="403 NW 35 ST"/>
    <m/>
    <m/>
    <d v="2019-09-18T00:00:00"/>
    <s v="ROAD"/>
    <x v="0"/>
    <n v="52823.31"/>
    <n v="1056.47"/>
    <n v="0"/>
    <m/>
    <n v="0"/>
    <n v="0"/>
    <s v="210-00"/>
    <n v="-1"/>
    <m/>
    <m/>
    <m/>
    <m/>
  </r>
  <r>
    <x v="6"/>
    <x v="530"/>
    <n v="131250884650"/>
    <s v="3401 NE 1 AVE CU"/>
    <m/>
    <s v="128517-PHYNET DERMATOLOGY LLC "/>
    <d v="2019-08-05T00:00:00"/>
    <s v="ROAD"/>
    <x v="1"/>
    <n v="18267.25"/>
    <n v="365.34"/>
    <n v="0"/>
    <m/>
    <n v="0"/>
    <n v="0"/>
    <s v="720-00"/>
    <n v="909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222-00"/>
    <n v="257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820-01"/>
    <n v="24839"/>
    <m/>
    <m/>
    <m/>
    <m/>
  </r>
  <r>
    <x v="6"/>
    <x v="529"/>
    <n v="131250240130"/>
    <s v="403 NW 35 ST"/>
    <m/>
    <m/>
    <d v="2019-09-18T00:00:00"/>
    <s v="ROAD"/>
    <x v="0"/>
    <n v="52823.31"/>
    <n v="1056.47"/>
    <n v="0"/>
    <m/>
    <n v="0"/>
    <n v="0"/>
    <s v="220-00"/>
    <n v="10"/>
    <m/>
    <m/>
    <m/>
    <m/>
  </r>
  <r>
    <x v="6"/>
    <x v="530"/>
    <n v="131250884650"/>
    <s v="3401 NE 1 AVE CU"/>
    <m/>
    <s v="128517-PHYNET DERMATOLOGY LLC "/>
    <d v="2019-08-05T00:00:00"/>
    <s v="ROAD"/>
    <x v="1"/>
    <n v="18267.25"/>
    <n v="365.34"/>
    <n v="0"/>
    <m/>
    <n v="0"/>
    <n v="0"/>
    <s v="820-01"/>
    <n v="-909"/>
    <m/>
    <m/>
    <m/>
    <m/>
  </r>
  <r>
    <x v="6"/>
    <x v="531"/>
    <n v="131250242980"/>
    <s v="335 NW 28 ST"/>
    <m/>
    <m/>
    <d v="2019-10-23T00:00:00"/>
    <s v="ROAD"/>
    <x v="0"/>
    <n v="308759.46000000002"/>
    <n v="6175.19"/>
    <n v="0"/>
    <m/>
    <n v="0"/>
    <n v="0"/>
    <s v="311-00"/>
    <n v="51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820-00"/>
    <n v="8662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932-00"/>
    <n v="2553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140-00"/>
    <n v="-13760"/>
    <m/>
    <m/>
    <m/>
    <m/>
  </r>
  <r>
    <x v="6"/>
    <x v="531"/>
    <n v="131250242980"/>
    <s v="335 NW 28 ST"/>
    <m/>
    <m/>
    <d v="2019-10-23T00:00:00"/>
    <s v="ROAD"/>
    <x v="0"/>
    <n v="308759.46000000002"/>
    <n v="6175.19"/>
    <n v="0"/>
    <m/>
    <n v="0"/>
    <n v="0"/>
    <s v="220-00"/>
    <n v="-4"/>
    <m/>
    <m/>
    <m/>
    <m/>
  </r>
  <r>
    <x v="6"/>
    <x v="531"/>
    <n v="131250242980"/>
    <s v="335 NW 28 ST"/>
    <m/>
    <m/>
    <d v="2019-10-23T00:00:00"/>
    <s v="ROAD"/>
    <x v="0"/>
    <n v="308759.46000000002"/>
    <n v="6175.19"/>
    <n v="0"/>
    <m/>
    <n v="0"/>
    <n v="0"/>
    <s v="820-00"/>
    <n v="3000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310-00"/>
    <n v="217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9999-00"/>
    <n v="0.12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150-00"/>
    <n v="-8564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820-00"/>
    <n v="3700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140-00"/>
    <n v="-6934"/>
    <m/>
    <m/>
    <m/>
    <m/>
  </r>
  <r>
    <x v="6"/>
    <x v="534"/>
    <n v="131250350240"/>
    <s v="2027 NW 7 AVE"/>
    <s v="N"/>
    <m/>
    <d v="2019-10-30T00:00:00"/>
    <s v="ROAD"/>
    <x v="0"/>
    <n v="157450.28"/>
    <n v="3149.01"/>
    <n v="0"/>
    <m/>
    <n v="0"/>
    <n v="0"/>
    <s v="140-00"/>
    <n v="-3456"/>
    <m/>
    <m/>
    <m/>
    <m/>
  </r>
  <r>
    <x v="6"/>
    <x v="534"/>
    <n v="131250350240"/>
    <s v="2027 NW 7 AVE"/>
    <s v="N"/>
    <m/>
    <d v="2019-10-30T00:00:00"/>
    <s v="ROAD"/>
    <x v="0"/>
    <n v="157450.28"/>
    <n v="3149.01"/>
    <n v="0"/>
    <m/>
    <n v="0"/>
    <n v="0"/>
    <s v="932-00"/>
    <n v="3456"/>
    <m/>
    <m/>
    <m/>
    <m/>
  </r>
  <r>
    <x v="6"/>
    <x v="535"/>
    <n v="131250520090"/>
    <s v="127 NW 20 ST"/>
    <m/>
    <m/>
    <d v="2019-02-13T00:00:00"/>
    <s v="ROAD"/>
    <x v="0"/>
    <n v="44397.2"/>
    <n v="887.94"/>
    <n v="0"/>
    <m/>
    <n v="0"/>
    <n v="0"/>
    <s v="944-00"/>
    <n v="-8"/>
    <m/>
    <m/>
    <m/>
    <m/>
  </r>
  <r>
    <x v="6"/>
    <x v="535"/>
    <n v="131250520090"/>
    <s v="127 NW 20 ST"/>
    <m/>
    <m/>
    <d v="2019-02-13T00:00:00"/>
    <s v="ROAD"/>
    <x v="0"/>
    <n v="44397.2"/>
    <n v="887.94"/>
    <n v="0"/>
    <m/>
    <n v="0"/>
    <n v="0"/>
    <s v="944-00"/>
    <n v="12"/>
    <m/>
    <m/>
    <m/>
    <m/>
  </r>
  <r>
    <x v="6"/>
    <x v="536"/>
    <n v="131250270060"/>
    <s v="3100 N MIAMI AVE"/>
    <m/>
    <s v="126245-PACIFIC DENTAL SERVICES INC "/>
    <d v="2019-02-27T00:00:00"/>
    <s v="ROAD"/>
    <x v="1"/>
    <n v="25594.44"/>
    <n v="511.89"/>
    <n v="0"/>
    <m/>
    <n v="0"/>
    <n v="0"/>
    <s v="630-00"/>
    <n v="2121"/>
    <m/>
    <m/>
    <m/>
    <m/>
  </r>
  <r>
    <x v="6"/>
    <x v="536"/>
    <n v="131250270060"/>
    <s v="3100 N MIAMI AVE"/>
    <m/>
    <s v="126245-PACIFIC DENTAL SERVICES INC "/>
    <d v="2019-02-27T00:00:00"/>
    <s v="ROAD"/>
    <x v="1"/>
    <n v="25594.44"/>
    <n v="511.89"/>
    <n v="0"/>
    <m/>
    <n v="0"/>
    <n v="0"/>
    <s v="820-00"/>
    <n v="-2121"/>
    <m/>
    <m/>
    <m/>
    <m/>
  </r>
  <r>
    <x v="6"/>
    <x v="537"/>
    <n v="131250191440"/>
    <s v="25 NW 34 ST"/>
    <m/>
    <s v="129115-A MCDERMOTT LLC"/>
    <d v="2019-10-25T00:00:00"/>
    <s v="ROAD"/>
    <x v="1"/>
    <n v="48431.24"/>
    <n v="968.62"/>
    <n v="0"/>
    <m/>
    <n v="0"/>
    <n v="0"/>
    <s v="150-00"/>
    <n v="-4838"/>
    <m/>
    <m/>
    <m/>
    <m/>
  </r>
  <r>
    <x v="6"/>
    <x v="537"/>
    <n v="131250191440"/>
    <s v="25 NW 34 ST"/>
    <m/>
    <s v="129115-A MCDERMOTT LLC"/>
    <d v="2019-10-25T00:00:00"/>
    <s v="ROAD"/>
    <x v="1"/>
    <n v="48431.24"/>
    <n v="968.62"/>
    <n v="0"/>
    <m/>
    <n v="0"/>
    <n v="0"/>
    <s v="710-00"/>
    <n v="4838"/>
    <m/>
    <m/>
    <m/>
    <m/>
  </r>
  <r>
    <x v="6"/>
    <x v="538"/>
    <n v="131250242090"/>
    <s v="2900 NW 5 AVE"/>
    <m/>
    <m/>
    <d v="2019-02-12T00:00:00"/>
    <s v="ROAD"/>
    <x v="0"/>
    <n v="385966.89"/>
    <n v="7719.34"/>
    <n v="0"/>
    <m/>
    <n v="0"/>
    <n v="0"/>
    <s v="820-00"/>
    <n v="3515"/>
    <m/>
    <m/>
    <m/>
    <m/>
  </r>
  <r>
    <x v="6"/>
    <x v="538"/>
    <n v="131250242090"/>
    <s v="2900 NW 5 AVE"/>
    <m/>
    <m/>
    <d v="2019-02-12T00:00:00"/>
    <s v="ROAD"/>
    <x v="0"/>
    <n v="385966.89"/>
    <n v="7719.34"/>
    <n v="0"/>
    <m/>
    <n v="0"/>
    <n v="0"/>
    <s v="565-00"/>
    <n v="10517"/>
    <m/>
    <m/>
    <m/>
    <m/>
  </r>
  <r>
    <x v="6"/>
    <x v="538"/>
    <n v="131250242090"/>
    <s v="2900 NW 5 AVE"/>
    <m/>
    <m/>
    <d v="2019-02-12T00:00:00"/>
    <s v="ROAD"/>
    <x v="0"/>
    <n v="385966.89"/>
    <n v="7719.34"/>
    <n v="0"/>
    <m/>
    <n v="0"/>
    <n v="0"/>
    <s v="710-00"/>
    <n v="17265"/>
    <m/>
    <m/>
    <m/>
    <m/>
  </r>
  <r>
    <x v="6"/>
    <x v="539"/>
    <n v="131250350660"/>
    <s v="545 NW 22 ST"/>
    <m/>
    <s v="126306-WYNWOOD HOLDINGS LLC "/>
    <d v="2019-03-25T00:00:00"/>
    <s v="ROAD"/>
    <x v="1"/>
    <n v="39773.97"/>
    <n v="795.47"/>
    <n v="0"/>
    <m/>
    <n v="0"/>
    <n v="0"/>
    <s v="710-00"/>
    <n v="-4608"/>
    <m/>
    <m/>
    <m/>
    <m/>
  </r>
  <r>
    <x v="6"/>
    <x v="540"/>
    <n v="131250290650"/>
    <s v="2734 NW 1 AVE"/>
    <m/>
    <s v="129310-JESSE KEHOE"/>
    <d v="2019-08-12T00:00:00"/>
    <s v="ROAD"/>
    <x v="1"/>
    <n v="119307.81"/>
    <n v="2386.15"/>
    <n v="0"/>
    <m/>
    <n v="0"/>
    <n v="0"/>
    <s v="210-00"/>
    <n v="-2"/>
    <m/>
    <m/>
    <m/>
    <m/>
  </r>
  <r>
    <x v="6"/>
    <x v="540"/>
    <n v="131250290650"/>
    <s v="2734 NW 1 AVE"/>
    <m/>
    <s v="129310-JESSE KEHOE"/>
    <d v="2019-08-12T00:00:00"/>
    <s v="ROAD"/>
    <x v="1"/>
    <n v="119307.81"/>
    <n v="2386.15"/>
    <n v="0"/>
    <m/>
    <n v="0"/>
    <n v="0"/>
    <s v="820-00"/>
    <n v="4302"/>
    <m/>
    <m/>
    <m/>
    <m/>
  </r>
  <r>
    <x v="6"/>
    <x v="540"/>
    <n v="131250290650"/>
    <s v="2734 NW 1 AVE"/>
    <m/>
    <s v="129310-JESSE KEHOE"/>
    <d v="2019-08-12T00:00:00"/>
    <s v="ROAD"/>
    <x v="1"/>
    <n v="119307.81"/>
    <n v="2386.15"/>
    <n v="0"/>
    <m/>
    <n v="0"/>
    <n v="0"/>
    <s v="710-00"/>
    <n v="4373"/>
    <m/>
    <m/>
    <m/>
    <m/>
  </r>
  <r>
    <x v="6"/>
    <x v="541"/>
    <n v="131250290600"/>
    <s v="148 NW 28 ST"/>
    <m/>
    <s v="128478-ROBERT J HOULE"/>
    <d v="2019-10-18T00:00:00"/>
    <s v="ROAD"/>
    <x v="1"/>
    <n v="4448.53"/>
    <n v="88.97"/>
    <n v="0"/>
    <m/>
    <n v="0"/>
    <n v="0"/>
    <s v="220-00"/>
    <n v="-4"/>
    <m/>
    <m/>
    <m/>
    <m/>
  </r>
  <r>
    <x v="6"/>
    <x v="541"/>
    <n v="131250290600"/>
    <s v="148 NW 28 ST"/>
    <m/>
    <s v="128478-ROBERT J HOULE"/>
    <d v="2019-10-18T00:00:00"/>
    <s v="ROAD"/>
    <x v="1"/>
    <n v="4448.53"/>
    <n v="88.97"/>
    <n v="0"/>
    <m/>
    <n v="0"/>
    <n v="0"/>
    <s v="710-00"/>
    <n v="2025"/>
    <m/>
    <m/>
    <m/>
    <m/>
  </r>
  <r>
    <x v="6"/>
    <x v="542"/>
    <n v="131250192190"/>
    <s v="30 NW 34 ST"/>
    <s v="N"/>
    <s v="129179-LUSETTE LOPEZ"/>
    <d v="2019-12-11T00:00:00"/>
    <s v="ROAD"/>
    <x v="1"/>
    <n v="4397.6899999999996"/>
    <n v="87.95"/>
    <n v="0"/>
    <m/>
    <n v="0"/>
    <n v="0"/>
    <s v="710-00"/>
    <n v="298"/>
    <m/>
    <m/>
    <m/>
    <m/>
  </r>
  <r>
    <x v="6"/>
    <x v="543"/>
    <n v="131250390010"/>
    <s v="2200 NW 2 AVE"/>
    <m/>
    <s v="127273-WYNWOOD LLC"/>
    <d v="2019-04-17T00:00:00"/>
    <s v="ROAD"/>
    <x v="1"/>
    <n v="39195.120000000003"/>
    <n v="783.9"/>
    <n v="0"/>
    <m/>
    <n v="0"/>
    <n v="0"/>
    <s v="150-00"/>
    <n v="-4042"/>
    <m/>
    <m/>
    <m/>
    <m/>
  </r>
  <r>
    <x v="6"/>
    <x v="543"/>
    <n v="131250390010"/>
    <s v="2200 NW 2 AVE"/>
    <m/>
    <s v="127273-WYNWOOD LLC"/>
    <d v="2019-04-17T00:00:00"/>
    <s v="ROAD"/>
    <x v="1"/>
    <n v="39195.120000000003"/>
    <n v="783.9"/>
    <n v="0"/>
    <m/>
    <n v="0"/>
    <n v="0"/>
    <s v="710-00"/>
    <n v="4042"/>
    <m/>
    <m/>
    <m/>
    <m/>
  </r>
  <r>
    <x v="6"/>
    <x v="539"/>
    <n v="131250350660"/>
    <s v="545 NW 22 ST"/>
    <m/>
    <s v="126306-WYNWOOD HOLDINGS LLC "/>
    <d v="2019-03-25T00:00:00"/>
    <s v="ROAD"/>
    <x v="1"/>
    <n v="39773.97"/>
    <n v="795.47"/>
    <n v="0"/>
    <m/>
    <n v="0"/>
    <n v="0"/>
    <s v="710-00"/>
    <n v="8844"/>
    <m/>
    <m/>
    <m/>
    <m/>
  </r>
  <r>
    <x v="6"/>
    <x v="539"/>
    <n v="131250350660"/>
    <s v="545 NW 22 ST"/>
    <m/>
    <s v="126306-WYNWOOD HOLDINGS LLC "/>
    <d v="2019-03-25T00:00:00"/>
    <s v="ROAD"/>
    <x v="1"/>
    <n v="39773.97"/>
    <n v="795.47"/>
    <n v="0"/>
    <m/>
    <n v="0"/>
    <n v="0"/>
    <s v="150-00"/>
    <n v="-4236"/>
    <m/>
    <m/>
    <m/>
    <m/>
  </r>
  <r>
    <x v="6"/>
    <x v="544"/>
    <n v="131250290151"/>
    <s v="51 NW 26 ST"/>
    <s v="N"/>
    <s v="129401-BEST CHIVITO LLC"/>
    <d v="2019-12-06T00:00:00"/>
    <s v="ROAD"/>
    <x v="1"/>
    <n v="69185.52"/>
    <n v="1383.71"/>
    <n v="0"/>
    <m/>
    <n v="0"/>
    <n v="0"/>
    <s v="932-00"/>
    <n v="1928"/>
    <m/>
    <m/>
    <m/>
    <m/>
  </r>
  <r>
    <x v="6"/>
    <x v="544"/>
    <n v="131250290151"/>
    <s v="51 NW 26 ST"/>
    <s v="N"/>
    <s v="129401-BEST CHIVITO LLC"/>
    <d v="2019-12-06T00:00:00"/>
    <s v="ROAD"/>
    <x v="1"/>
    <n v="69185.52"/>
    <n v="1383.71"/>
    <n v="0"/>
    <m/>
    <n v="0"/>
    <n v="0"/>
    <s v="820-01"/>
    <n v="-1928"/>
    <m/>
    <m/>
    <m/>
    <m/>
  </r>
  <r>
    <x v="6"/>
    <x v="545"/>
    <n v="131250281200"/>
    <s v="2825 NW 2 AVE"/>
    <m/>
    <m/>
    <d v="2019-03-22T00:00:00"/>
    <s v="ROAD"/>
    <x v="0"/>
    <n v="0"/>
    <n v="0"/>
    <n v="0"/>
    <m/>
    <n v="0"/>
    <n v="0"/>
    <s v="932-00"/>
    <n v="757"/>
    <m/>
    <m/>
    <m/>
    <m/>
  </r>
  <r>
    <x v="6"/>
    <x v="546"/>
    <n v="131250040300"/>
    <s v="180 NE 29 ST"/>
    <s v="N"/>
    <s v="130515-MIAMI MIDTOWN 29 LLC"/>
    <d v="2019-12-05T00:00:00"/>
    <s v="ROAD"/>
    <x v="1"/>
    <n v="29332.75"/>
    <n v="586.66"/>
    <n v="0"/>
    <m/>
    <n v="0"/>
    <n v="0"/>
    <s v="932-01"/>
    <n v="30"/>
    <m/>
    <m/>
    <m/>
    <m/>
  </r>
  <r>
    <x v="6"/>
    <x v="546"/>
    <n v="131250040300"/>
    <s v="180 NE 29 ST"/>
    <s v="N"/>
    <s v="130515-MIAMI MIDTOWN 29 LLC"/>
    <d v="2019-12-05T00:00:00"/>
    <s v="ROAD"/>
    <x v="1"/>
    <n v="29332.75"/>
    <n v="586.66"/>
    <n v="0"/>
    <m/>
    <n v="0"/>
    <n v="0"/>
    <s v="820-01"/>
    <n v="-1176"/>
    <m/>
    <m/>
    <m/>
    <m/>
  </r>
  <r>
    <x v="6"/>
    <x v="547"/>
    <n v="131250370190"/>
    <s v="151 NW 24 ST #101"/>
    <s v="N"/>
    <s v="128609-THREE OF FIVE PIZZA AT WYNWOOD LLC"/>
    <d v="2019-10-29T00:00:00"/>
    <s v="ROAD"/>
    <x v="1"/>
    <n v="10492.27"/>
    <n v="209.85"/>
    <n v="0"/>
    <m/>
    <n v="0"/>
    <n v="0"/>
    <s v="932-01"/>
    <n v="12"/>
    <m/>
    <m/>
    <m/>
    <m/>
  </r>
  <r>
    <x v="6"/>
    <x v="547"/>
    <n v="131250370190"/>
    <s v="151 NW 24 ST #101"/>
    <s v="N"/>
    <s v="128609-THREE OF FIVE PIZZA AT WYNWOOD LLC"/>
    <d v="2019-10-29T00:00:00"/>
    <s v="ROAD"/>
    <x v="1"/>
    <n v="10492.27"/>
    <n v="209.85"/>
    <n v="0"/>
    <m/>
    <n v="0"/>
    <n v="0"/>
    <s v="710-00"/>
    <n v="-509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150-00"/>
    <n v="413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150-00"/>
    <n v="-1625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932-00"/>
    <n v="1625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932-01"/>
    <n v="-41"/>
    <m/>
    <m/>
    <m/>
    <m/>
  </r>
  <r>
    <x v="6"/>
    <x v="549"/>
    <n v="131250880001"/>
    <s v="3401 NE 1 AVE"/>
    <m/>
    <s v="126566-KMC MIAMI LLC"/>
    <d v="2019-04-05T00:00:00"/>
    <s v="ROAD"/>
    <x v="1"/>
    <n v="15853.46"/>
    <n v="317.07"/>
    <n v="0"/>
    <m/>
    <n v="0"/>
    <n v="0"/>
    <s v="932-01"/>
    <n v="14"/>
    <m/>
    <m/>
    <m/>
    <m/>
  </r>
  <r>
    <x v="6"/>
    <x v="549"/>
    <n v="131250880001"/>
    <s v="3401 NE 1 AVE"/>
    <m/>
    <s v="126566-KMC MIAMI LLC"/>
    <d v="2019-04-05T00:00:00"/>
    <s v="ROAD"/>
    <x v="1"/>
    <n v="15853.46"/>
    <n v="317.07"/>
    <n v="0"/>
    <m/>
    <n v="0"/>
    <n v="0"/>
    <s v="820-00"/>
    <n v="-260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710-00"/>
    <n v="-1150"/>
    <m/>
    <m/>
    <m/>
    <m/>
  </r>
  <r>
    <x v="6"/>
    <x v="551"/>
    <n v="131250320390"/>
    <s v="415 NW 26 ST"/>
    <m/>
    <s v="128297-MOMOSAN WYNWOOD LLC"/>
    <d v="2019-09-05T00:00:00"/>
    <s v="ROAD"/>
    <x v="1"/>
    <n v="113395.7"/>
    <n v="2267.91"/>
    <n v="0"/>
    <m/>
    <n v="0"/>
    <n v="0"/>
    <s v="932-00"/>
    <n v="3731"/>
    <m/>
    <m/>
    <m/>
    <m/>
  </r>
  <r>
    <x v="6"/>
    <x v="551"/>
    <n v="131250320390"/>
    <s v="415 NW 26 ST"/>
    <m/>
    <s v="128297-MOMOSAN WYNWOOD LLC"/>
    <d v="2019-09-05T00:00:00"/>
    <s v="ROAD"/>
    <x v="1"/>
    <n v="113395.7"/>
    <n v="2267.91"/>
    <n v="0"/>
    <m/>
    <n v="0"/>
    <n v="0"/>
    <s v="820-00"/>
    <n v="-3731"/>
    <m/>
    <m/>
    <m/>
    <m/>
  </r>
  <r>
    <x v="6"/>
    <x v="552"/>
    <n v="131250100170"/>
    <s v="55 NE 24 ST"/>
    <m/>
    <s v="127873-WYNWOOD FACTORY"/>
    <d v="2019-04-17T00:00:00"/>
    <s v="ROAD"/>
    <x v="1"/>
    <n v="77837.06"/>
    <n v="1556.74"/>
    <n v="0"/>
    <m/>
    <n v="0"/>
    <n v="0"/>
    <s v="932-00"/>
    <n v="1807"/>
    <m/>
    <m/>
    <m/>
    <m/>
  </r>
  <r>
    <x v="6"/>
    <x v="552"/>
    <n v="131250100170"/>
    <s v="55 NE 24 ST"/>
    <m/>
    <s v="127873-WYNWOOD FACTORY"/>
    <d v="2019-04-17T00:00:00"/>
    <s v="ROAD"/>
    <x v="1"/>
    <n v="77837.06"/>
    <n v="1556.74"/>
    <n v="0"/>
    <m/>
    <n v="0"/>
    <n v="0"/>
    <s v="150-00"/>
    <n v="-1807"/>
    <m/>
    <m/>
    <m/>
    <m/>
  </r>
  <r>
    <x v="6"/>
    <x v="553"/>
    <n v="131250880001"/>
    <s v="834 S MIAMI CU"/>
    <m/>
    <s v="127737-KOA RESTAURANTS"/>
    <d v="2019-06-21T00:00:00"/>
    <s v="ROAD"/>
    <x v="1"/>
    <n v="22003.39"/>
    <n v="440.06"/>
    <n v="0"/>
    <m/>
    <n v="0"/>
    <n v="0"/>
    <s v="932-00"/>
    <n v="633"/>
    <m/>
    <m/>
    <m/>
    <m/>
  </r>
  <r>
    <x v="6"/>
    <x v="553"/>
    <n v="131250880001"/>
    <s v="834 S MIAMI CU"/>
    <m/>
    <s v="127737-KOA RESTAURANTS"/>
    <d v="2019-06-21T00:00:00"/>
    <s v="ROAD"/>
    <x v="1"/>
    <n v="22003.39"/>
    <n v="440.06"/>
    <n v="0"/>
    <m/>
    <n v="0"/>
    <n v="0"/>
    <s v="820-01"/>
    <n v="-633"/>
    <m/>
    <m/>
    <m/>
    <m/>
  </r>
  <r>
    <x v="6"/>
    <x v="554"/>
    <n v="131250340460"/>
    <s v="222 NW 24 ST"/>
    <m/>
    <s v="127892-CUBE WYNWOOD SPE LLC"/>
    <d v="2019-08-21T00:00:00"/>
    <s v="ROAD"/>
    <x v="1"/>
    <n v="11306.14"/>
    <n v="226.12"/>
    <n v="0"/>
    <m/>
    <n v="0"/>
    <n v="0"/>
    <s v="932-00"/>
    <n v="372"/>
    <m/>
    <m/>
    <m/>
    <m/>
  </r>
  <r>
    <x v="6"/>
    <x v="555"/>
    <n v="131250250190"/>
    <s v="520 NW 27 ST"/>
    <s v="N"/>
    <m/>
    <d v="2019-11-13T00:00:00"/>
    <s v="ROAD"/>
    <x v="0"/>
    <n v="59271.64"/>
    <n v="1185.44"/>
    <n v="0"/>
    <m/>
    <n v="0"/>
    <n v="0"/>
    <s v="932-00"/>
    <n v="1301"/>
    <m/>
    <m/>
    <m/>
    <m/>
  </r>
  <r>
    <x v="6"/>
    <x v="555"/>
    <n v="131250250190"/>
    <s v="520 NW 27 ST"/>
    <s v="N"/>
    <m/>
    <d v="2019-11-13T00:00:00"/>
    <s v="ROAD"/>
    <x v="0"/>
    <n v="59271.64"/>
    <n v="1185.44"/>
    <n v="0"/>
    <m/>
    <n v="0"/>
    <n v="0"/>
    <s v="140-00"/>
    <n v="-1301"/>
    <m/>
    <m/>
    <m/>
    <m/>
  </r>
  <r>
    <x v="6"/>
    <x v="556"/>
    <n v="131250540150"/>
    <s v="2243 NW 2 AVE"/>
    <m/>
    <s v="129435-GOLDMAN DEVELOPMENT LLC"/>
    <d v="2019-10-24T00:00:00"/>
    <s v="ROAD"/>
    <x v="1"/>
    <n v="30394.27"/>
    <n v="607.88"/>
    <n v="0"/>
    <m/>
    <n v="0"/>
    <n v="0"/>
    <s v="932-00"/>
    <n v="847"/>
    <m/>
    <m/>
    <m/>
    <m/>
  </r>
  <r>
    <x v="6"/>
    <x v="556"/>
    <n v="131250540150"/>
    <s v="2243 NW 2 AVE"/>
    <m/>
    <s v="129435-GOLDMAN DEVELOPMENT LLC"/>
    <d v="2019-10-24T00:00:00"/>
    <s v="ROAD"/>
    <x v="1"/>
    <n v="30394.27"/>
    <n v="607.88"/>
    <n v="0"/>
    <m/>
    <n v="0"/>
    <n v="0"/>
    <s v="820-01"/>
    <n v="-847"/>
    <m/>
    <m/>
    <m/>
    <m/>
  </r>
  <r>
    <x v="6"/>
    <x v="557"/>
    <n v="131250320170"/>
    <s v="300 NW 26 ST"/>
    <m/>
    <s v="128062-DL GP-300 LLC"/>
    <d v="2019-04-25T00:00:00"/>
    <s v="ROAD"/>
    <x v="1"/>
    <n v="88173.26"/>
    <n v="1763.46"/>
    <n v="0"/>
    <m/>
    <n v="0"/>
    <n v="0"/>
    <s v="140-00"/>
    <n v="-6418"/>
    <m/>
    <m/>
    <m/>
    <m/>
  </r>
  <r>
    <x v="6"/>
    <x v="557"/>
    <n v="131250320170"/>
    <s v="300 NW 26 ST"/>
    <m/>
    <s v="128062-DL GP-300 LLC"/>
    <d v="2019-04-25T00:00:00"/>
    <s v="ROAD"/>
    <x v="1"/>
    <n v="88173.26"/>
    <n v="1763.46"/>
    <n v="0"/>
    <m/>
    <n v="0"/>
    <n v="0"/>
    <s v="820-00"/>
    <n v="6418"/>
    <m/>
    <m/>
    <m/>
    <m/>
  </r>
  <r>
    <x v="6"/>
    <x v="558"/>
    <n v="131250100020"/>
    <s v="2509 N MIAMI AVE"/>
    <m/>
    <s v="131146-BURDO FOOD AND DRINKS LLC"/>
    <d v="2019-09-30T00:00:00"/>
    <s v="ROAD"/>
    <x v="1"/>
    <n v="68201.539999999994"/>
    <n v="1364.03"/>
    <n v="0"/>
    <m/>
    <n v="0"/>
    <n v="0"/>
    <s v="820-00"/>
    <n v="-2244"/>
    <m/>
    <m/>
    <m/>
    <m/>
  </r>
  <r>
    <x v="6"/>
    <x v="554"/>
    <n v="131250340460"/>
    <s v="222 NW 24 ST"/>
    <m/>
    <s v="127892-CUBE WYNWOOD SPE LLC"/>
    <d v="2019-08-21T00:00:00"/>
    <s v="ROAD"/>
    <x v="1"/>
    <n v="11306.14"/>
    <n v="226.12"/>
    <n v="0"/>
    <m/>
    <n v="0"/>
    <n v="0"/>
    <s v="820-00"/>
    <n v="-372"/>
    <m/>
    <m/>
    <m/>
    <m/>
  </r>
  <r>
    <x v="6"/>
    <x v="559"/>
    <n v="131250040300"/>
    <s v="180 NE 29 ST"/>
    <m/>
    <s v="127724-THE CHOCOLATE CHIP BAKERY LLC"/>
    <d v="2019-07-23T00:00:00"/>
    <s v="ROAD"/>
    <x v="1"/>
    <n v="15389.1"/>
    <n v="307.77999999999997"/>
    <n v="0"/>
    <m/>
    <n v="0"/>
    <n v="0"/>
    <s v="820-01"/>
    <n v="-609"/>
    <m/>
    <m/>
    <m/>
    <m/>
  </r>
  <r>
    <x v="6"/>
    <x v="559"/>
    <n v="131250040300"/>
    <s v="180 NE 29 ST"/>
    <m/>
    <s v="127724-THE CHOCOLATE CHIP BAKERY LLC"/>
    <d v="2019-07-23T00:00:00"/>
    <s v="ROAD"/>
    <x v="1"/>
    <n v="15389.1"/>
    <n v="307.77999999999997"/>
    <n v="0"/>
    <m/>
    <n v="0"/>
    <n v="0"/>
    <s v="932-01"/>
    <n v="16"/>
    <m/>
    <m/>
    <m/>
    <m/>
  </r>
  <r>
    <x v="6"/>
    <x v="560"/>
    <n v="131250330300"/>
    <s v="282 NW 25 ST"/>
    <m/>
    <s v="128531-W25 RETAIL OWNER, LLC"/>
    <d v="2019-01-23T00:00:00"/>
    <s v="ROAD"/>
    <x v="1"/>
    <n v="160706.73000000001"/>
    <n v="3214.14"/>
    <n v="0"/>
    <m/>
    <n v="0"/>
    <n v="0"/>
    <s v="932-00"/>
    <n v="3853"/>
    <m/>
    <m/>
    <m/>
    <m/>
  </r>
  <r>
    <x v="6"/>
    <x v="560"/>
    <n v="131250330300"/>
    <s v="282 NW 25 ST"/>
    <m/>
    <s v="128531-W25 RETAIL OWNER, LLC"/>
    <d v="2019-01-23T00:00:00"/>
    <s v="ROAD"/>
    <x v="1"/>
    <n v="160706.73000000001"/>
    <n v="3214.14"/>
    <n v="0"/>
    <m/>
    <n v="0"/>
    <n v="0"/>
    <s v="150-00"/>
    <n v="-3853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820-01"/>
    <n v="453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150-00"/>
    <n v="-453"/>
    <m/>
    <m/>
    <m/>
    <m/>
  </r>
  <r>
    <x v="6"/>
    <x v="561"/>
    <n v="131250360110"/>
    <s v="100 NW 25 ST (#103)"/>
    <m/>
    <m/>
    <d v="2019-05-07T00:00:00"/>
    <s v="ROAD"/>
    <x v="0"/>
    <n v="12183"/>
    <n v="243.66"/>
    <n v="0"/>
    <m/>
    <n v="0"/>
    <n v="0"/>
    <s v="932-01"/>
    <n v="10"/>
    <m/>
    <m/>
    <m/>
    <m/>
  </r>
  <r>
    <x v="6"/>
    <x v="561"/>
    <n v="131250360110"/>
    <s v="100 NW 25 ST (#103)"/>
    <m/>
    <m/>
    <d v="2019-05-07T00:00:00"/>
    <s v="ROAD"/>
    <x v="0"/>
    <n v="12183"/>
    <n v="243.66"/>
    <n v="0"/>
    <m/>
    <n v="0"/>
    <n v="0"/>
    <s v="820-01"/>
    <n v="-182"/>
    <m/>
    <m/>
    <m/>
    <m/>
  </r>
  <r>
    <x v="6"/>
    <x v="562"/>
    <n v="131250510060"/>
    <s v="2107 NW 2 AVE"/>
    <m/>
    <s v="126834-OMA SUSHI WYNWOOD LLC"/>
    <d v="2019-04-19T00:00:00"/>
    <s v="ROAD"/>
    <x v="1"/>
    <n v="37715.14"/>
    <n v="754.3"/>
    <n v="0"/>
    <m/>
    <n v="0"/>
    <n v="0"/>
    <s v="932-00"/>
    <n v="1085"/>
    <m/>
    <m/>
    <m/>
    <m/>
  </r>
  <r>
    <x v="6"/>
    <x v="562"/>
    <n v="131250510060"/>
    <s v="2107 NW 2 AVE"/>
    <m/>
    <s v="126834-OMA SUSHI WYNWOOD LLC"/>
    <d v="2019-04-19T00:00:00"/>
    <s v="ROAD"/>
    <x v="1"/>
    <n v="37715.14"/>
    <n v="754.3"/>
    <n v="0"/>
    <m/>
    <n v="0"/>
    <n v="0"/>
    <s v="820-01"/>
    <n v="-1085"/>
    <m/>
    <m/>
    <m/>
    <m/>
  </r>
  <r>
    <x v="6"/>
    <x v="563"/>
    <n v="131250290970"/>
    <s v="162 NW 26 ST"/>
    <s v="N"/>
    <s v="129755-LOMBARDI PROPERTIES"/>
    <d v="2019-12-10T00:00:00"/>
    <s v="ROAD"/>
    <x v="1"/>
    <n v="53087.66"/>
    <n v="1061.75"/>
    <n v="0"/>
    <m/>
    <n v="0"/>
    <n v="0"/>
    <s v="820-00"/>
    <n v="-1692"/>
    <m/>
    <m/>
    <m/>
    <m/>
  </r>
  <r>
    <x v="6"/>
    <x v="564"/>
    <n v="131250291050"/>
    <s v="167 NW 25 ST"/>
    <m/>
    <s v="128490-LOMBARDI PROPERTIES"/>
    <d v="2019-08-26T00:00:00"/>
    <s v="ROAD"/>
    <x v="1"/>
    <n v="38173.42"/>
    <n v="763.46"/>
    <n v="0"/>
    <m/>
    <n v="0"/>
    <n v="0"/>
    <s v="932-00"/>
    <n v="1256"/>
    <m/>
    <m/>
    <m/>
    <m/>
  </r>
  <r>
    <x v="6"/>
    <x v="564"/>
    <n v="131250291050"/>
    <s v="167 NW 25 ST"/>
    <m/>
    <s v="128490-LOMBARDI PROPERTIES"/>
    <d v="2019-08-26T00:00:00"/>
    <s v="ROAD"/>
    <x v="1"/>
    <n v="38173.42"/>
    <n v="763.46"/>
    <n v="0"/>
    <m/>
    <n v="0"/>
    <n v="0"/>
    <s v="820-00"/>
    <n v="-1256"/>
    <m/>
    <m/>
    <m/>
    <m/>
  </r>
  <r>
    <x v="6"/>
    <x v="565"/>
    <n v="131250884650"/>
    <s v="**SAMPLE ASSESSMENT**"/>
    <m/>
    <m/>
    <d v="2019-10-09T00:00:00"/>
    <s v="ROAD"/>
    <x v="0"/>
    <n v="65812.37"/>
    <n v="1316.25"/>
    <n v="0"/>
    <m/>
    <n v="0"/>
    <n v="0"/>
    <s v="820-01"/>
    <n v="-1834"/>
    <m/>
    <m/>
    <m/>
    <m/>
  </r>
  <r>
    <x v="6"/>
    <x v="565"/>
    <n v="131250884650"/>
    <s v="**SAMPLE ASSESSMENT**"/>
    <m/>
    <m/>
    <d v="2019-10-09T00:00:00"/>
    <s v="ROAD"/>
    <x v="0"/>
    <n v="65812.37"/>
    <n v="1316.25"/>
    <n v="0"/>
    <m/>
    <n v="0"/>
    <n v="0"/>
    <s v="932-00"/>
    <n v="1834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150-00"/>
    <n v="1372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150-00"/>
    <n v="-5845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932-00"/>
    <n v="5845"/>
    <m/>
    <m/>
    <m/>
    <m/>
  </r>
  <r>
    <x v="6"/>
    <x v="566"/>
    <n v="131250340460"/>
    <s v="222 NW 24 ST"/>
    <m/>
    <m/>
    <d v="2019-08-22T00:00:00"/>
    <s v="ROAD"/>
    <x v="0"/>
    <n v="11306.14"/>
    <n v="226.12"/>
    <n v="0"/>
    <m/>
    <n v="0"/>
    <n v="0"/>
    <s v="932-00"/>
    <n v="372"/>
    <m/>
    <m/>
    <m/>
    <m/>
  </r>
  <r>
    <x v="6"/>
    <x v="566"/>
    <n v="131250340460"/>
    <s v="222 NW 24 ST"/>
    <m/>
    <m/>
    <d v="2019-08-22T00:00:00"/>
    <s v="ROAD"/>
    <x v="0"/>
    <n v="11306.14"/>
    <n v="226.12"/>
    <n v="0"/>
    <m/>
    <n v="0"/>
    <n v="0"/>
    <s v="820-00"/>
    <n v="-372"/>
    <m/>
    <m/>
    <m/>
    <m/>
  </r>
  <r>
    <x v="6"/>
    <x v="567"/>
    <n v="131250340460"/>
    <s v="222 NW 24 ST"/>
    <m/>
    <m/>
    <d v="2019-08-22T00:00:00"/>
    <s v="ROAD"/>
    <x v="0"/>
    <n v="11306.14"/>
    <n v="226.12"/>
    <n v="0"/>
    <m/>
    <n v="0"/>
    <n v="0"/>
    <s v="932-00"/>
    <n v="372"/>
    <m/>
    <m/>
    <m/>
    <m/>
  </r>
  <r>
    <x v="6"/>
    <x v="567"/>
    <n v="131250340460"/>
    <s v="222 NW 24 ST"/>
    <m/>
    <m/>
    <d v="2019-08-22T00:00:00"/>
    <s v="ROAD"/>
    <x v="0"/>
    <n v="11306.14"/>
    <n v="226.12"/>
    <n v="0"/>
    <m/>
    <n v="0"/>
    <n v="0"/>
    <s v="820-00"/>
    <n v="-372"/>
    <m/>
    <m/>
    <m/>
    <m/>
  </r>
  <r>
    <x v="6"/>
    <x v="568"/>
    <n v="131250340150"/>
    <s v="**SAMPLE ASSESSMENT**"/>
    <m/>
    <m/>
    <d v="2019-01-11T00:00:00"/>
    <s v="ROAD"/>
    <x v="0"/>
    <n v="206587.2"/>
    <n v="4131.74"/>
    <n v="0"/>
    <m/>
    <n v="0"/>
    <n v="0"/>
    <s v="932-00"/>
    <n v="4953"/>
    <m/>
    <m/>
    <m/>
    <m/>
  </r>
  <r>
    <x v="6"/>
    <x v="568"/>
    <n v="131250340150"/>
    <s v="**SAMPLE ASSESSMENT**"/>
    <m/>
    <m/>
    <d v="2019-01-11T00:00:00"/>
    <s v="ROAD"/>
    <x v="0"/>
    <n v="206587.2"/>
    <n v="4131.74"/>
    <n v="0"/>
    <m/>
    <n v="0"/>
    <n v="0"/>
    <s v="150-00"/>
    <n v="-4953"/>
    <m/>
    <m/>
    <m/>
    <m/>
  </r>
  <r>
    <x v="6"/>
    <x v="569"/>
    <n v="131250360110"/>
    <s v="100 NW 25 ST UNIT 104"/>
    <m/>
    <s v="128090-EDER R BARBOSA"/>
    <d v="2019-07-11T00:00:00"/>
    <s v="ROAD"/>
    <x v="1"/>
    <n v="114978.93"/>
    <n v="2299.58"/>
    <n v="0"/>
    <m/>
    <n v="0"/>
    <n v="0"/>
    <s v="932-00"/>
    <n v="3070"/>
    <m/>
    <m/>
    <m/>
    <m/>
  </r>
  <r>
    <x v="6"/>
    <x v="569"/>
    <n v="131250360110"/>
    <s v="100 NW 25 ST UNIT 104"/>
    <m/>
    <s v="128090-EDER R BARBOSA"/>
    <d v="2019-07-11T00:00:00"/>
    <s v="ROAD"/>
    <x v="1"/>
    <n v="114978.93"/>
    <n v="2299.58"/>
    <n v="0"/>
    <m/>
    <n v="0"/>
    <n v="0"/>
    <s v="820-01"/>
    <n v="-2430"/>
    <m/>
    <m/>
    <m/>
    <m/>
  </r>
  <r>
    <x v="6"/>
    <x v="558"/>
    <n v="131250100020"/>
    <s v="2509 N MIAMI AVE"/>
    <m/>
    <s v="131146-BURDO FOOD AND DRINKS LLC"/>
    <d v="2019-09-30T00:00:00"/>
    <s v="ROAD"/>
    <x v="1"/>
    <n v="68201.539999999994"/>
    <n v="1364.03"/>
    <n v="0"/>
    <m/>
    <n v="0"/>
    <n v="0"/>
    <s v="932-00"/>
    <n v="2244"/>
    <m/>
    <m/>
    <m/>
    <m/>
  </r>
  <r>
    <x v="6"/>
    <x v="570"/>
    <n v="131250830001"/>
    <s v="2700 N MAMI AV"/>
    <m/>
    <s v="128095-WELLMEANING PROPERTIES LLC"/>
    <d v="2019-09-10T00:00:00"/>
    <s v="ROAD"/>
    <x v="1"/>
    <n v="25712.35"/>
    <n v="514.24"/>
    <n v="0"/>
    <m/>
    <n v="0"/>
    <n v="0"/>
    <s v="932-00"/>
    <n v="846"/>
    <m/>
    <m/>
    <m/>
    <m/>
  </r>
  <r>
    <x v="6"/>
    <x v="570"/>
    <n v="131250830001"/>
    <s v="2700 N MAMI AV"/>
    <m/>
    <s v="128095-WELLMEANING PROPERTIES LLC"/>
    <d v="2019-09-10T00:00:00"/>
    <s v="ROAD"/>
    <x v="1"/>
    <n v="25712.35"/>
    <n v="514.24"/>
    <n v="0"/>
    <m/>
    <n v="0"/>
    <n v="0"/>
    <s v="820-00"/>
    <n v="-846"/>
    <m/>
    <m/>
    <m/>
    <m/>
  </r>
  <r>
    <x v="6"/>
    <x v="571"/>
    <n v="131250291260"/>
    <s v="97 NW 25 ST UNIT 102"/>
    <m/>
    <s v="127518-PALMER HOLDINGS INC"/>
    <d v="2019-04-29T00:00:00"/>
    <s v="ROAD"/>
    <x v="1"/>
    <n v="45616.74"/>
    <n v="912.33"/>
    <n v="0"/>
    <m/>
    <n v="0"/>
    <n v="0"/>
    <s v="932-00"/>
    <n v="1059"/>
    <m/>
    <m/>
    <m/>
    <m/>
  </r>
  <r>
    <x v="6"/>
    <x v="571"/>
    <n v="131250291260"/>
    <s v="97 NW 25 ST UNIT 102"/>
    <m/>
    <s v="127518-PALMER HOLDINGS INC"/>
    <d v="2019-04-29T00:00:00"/>
    <s v="ROAD"/>
    <x v="1"/>
    <n v="45616.74"/>
    <n v="912.33"/>
    <n v="0"/>
    <m/>
    <n v="0"/>
    <n v="0"/>
    <s v="150-00"/>
    <n v="-1059"/>
    <m/>
    <m/>
    <m/>
    <m/>
  </r>
  <r>
    <x v="6"/>
    <x v="563"/>
    <n v="131250290970"/>
    <s v="162 NW 26 ST"/>
    <s v="N"/>
    <s v="129755-LOMBARDI PROPERTIES"/>
    <d v="2019-12-10T00:00:00"/>
    <s v="ROAD"/>
    <x v="1"/>
    <n v="53087.66"/>
    <n v="1061.75"/>
    <n v="0"/>
    <m/>
    <n v="0"/>
    <n v="0"/>
    <s v="932-00"/>
    <n v="1692"/>
    <m/>
    <m/>
    <m/>
    <m/>
  </r>
  <r>
    <x v="6"/>
    <x v="572"/>
    <n v="131250370480"/>
    <s v="170 NW 24 ST"/>
    <m/>
    <s v="125705-ALPHA PITA LLC"/>
    <d v="2019-01-22T00:00:00"/>
    <s v="ROAD"/>
    <x v="1"/>
    <n v="26958.46"/>
    <n v="539.16"/>
    <n v="0"/>
    <m/>
    <n v="0"/>
    <n v="0"/>
    <s v="932-00"/>
    <n v="887"/>
    <m/>
    <m/>
    <m/>
    <m/>
  </r>
  <r>
    <x v="6"/>
    <x v="572"/>
    <n v="131250370480"/>
    <s v="170 NW 24 ST"/>
    <m/>
    <s v="125705-ALPHA PITA LLC"/>
    <d v="2019-01-22T00:00:00"/>
    <s v="ROAD"/>
    <x v="1"/>
    <n v="26958.46"/>
    <n v="539.16"/>
    <n v="0"/>
    <m/>
    <n v="0"/>
    <n v="0"/>
    <s v="820-00"/>
    <n v="-887"/>
    <m/>
    <m/>
    <m/>
    <m/>
  </r>
  <r>
    <x v="6"/>
    <x v="573"/>
    <n v="131250340150"/>
    <s v="347 NW 24 ST"/>
    <m/>
    <m/>
    <d v="2019-02-22T00:00:00"/>
    <s v="ROAD"/>
    <x v="0"/>
    <n v="87198.82"/>
    <n v="1743.98"/>
    <n v="0"/>
    <m/>
    <n v="0"/>
    <n v="0"/>
    <s v="932-01"/>
    <n v="60"/>
    <m/>
    <m/>
    <m/>
    <m/>
  </r>
  <r>
    <x v="6"/>
    <x v="574"/>
    <n v="131250540150"/>
    <s v="2235 NW 2 AVE"/>
    <m/>
    <s v="126571-'GOLDMAN DEVELOPMENT LLC"/>
    <d v="2019-03-14T00:00:00"/>
    <s v="ROAD"/>
    <x v="1"/>
    <n v="70807.12"/>
    <n v="1416.14"/>
    <n v="0"/>
    <m/>
    <n v="0"/>
    <n v="0"/>
    <s v="932-00"/>
    <n v="2037"/>
    <m/>
    <m/>
    <m/>
    <m/>
  </r>
  <r>
    <x v="6"/>
    <x v="574"/>
    <n v="131250540150"/>
    <s v="2235 NW 2 AVE"/>
    <m/>
    <s v="126571-'GOLDMAN DEVELOPMENT LLC"/>
    <d v="2019-03-14T00:00:00"/>
    <s v="ROAD"/>
    <x v="1"/>
    <n v="70807.12"/>
    <n v="1416.14"/>
    <n v="0"/>
    <m/>
    <n v="0"/>
    <n v="0"/>
    <s v="820-01"/>
    <n v="-2037"/>
    <m/>
    <m/>
    <m/>
    <m/>
  </r>
  <r>
    <x v="6"/>
    <x v="575"/>
    <n v="131250080060"/>
    <s v="2601 N MIAMI AVE"/>
    <m/>
    <s v="126989-MR BAGUETTE"/>
    <d v="2019-03-21T00:00:00"/>
    <s v="ROAD"/>
    <x v="1"/>
    <n v="14497.39"/>
    <n v="289.94"/>
    <n v="0"/>
    <m/>
    <n v="0"/>
    <n v="0"/>
    <s v="932-00"/>
    <n v="477"/>
    <m/>
    <m/>
    <m/>
    <m/>
  </r>
  <r>
    <x v="6"/>
    <x v="575"/>
    <n v="131250080060"/>
    <s v="2601 N MIAMI AVE"/>
    <m/>
    <s v="126989-MR BAGUETTE"/>
    <d v="2019-03-21T00:00:00"/>
    <s v="ROAD"/>
    <x v="1"/>
    <n v="14497.39"/>
    <n v="289.94"/>
    <n v="0"/>
    <m/>
    <n v="0"/>
    <n v="0"/>
    <s v="820-00"/>
    <n v="-477"/>
    <m/>
    <m/>
    <m/>
    <m/>
  </r>
  <r>
    <x v="6"/>
    <x v="576"/>
    <n v="131250281090"/>
    <s v="2808 N MIAMI AVE"/>
    <m/>
    <s v="127702-WILLIAM G SMITH"/>
    <d v="2019-08-07T00:00:00"/>
    <s v="ROAD"/>
    <x v="1"/>
    <n v="40941.49"/>
    <n v="818.84"/>
    <n v="0"/>
    <m/>
    <n v="0"/>
    <n v="0"/>
    <s v="932-00"/>
    <n v="3161"/>
    <m/>
    <m/>
    <m/>
    <m/>
  </r>
  <r>
    <x v="6"/>
    <x v="576"/>
    <n v="131250281090"/>
    <s v="2808 N MIAMI AVE"/>
    <m/>
    <s v="127702-WILLIAM G SMITH"/>
    <d v="2019-08-07T00:00:00"/>
    <s v="ROAD"/>
    <x v="1"/>
    <n v="40941.49"/>
    <n v="818.84"/>
    <n v="0"/>
    <m/>
    <n v="0"/>
    <n v="0"/>
    <s v="932-00"/>
    <n v="-1827"/>
    <m/>
    <m/>
    <m/>
    <m/>
  </r>
  <r>
    <x v="6"/>
    <x v="576"/>
    <n v="131250281090"/>
    <s v="2808 N MIAMI AVE"/>
    <m/>
    <s v="127702-WILLIAM G SMITH"/>
    <d v="2019-08-07T00:00:00"/>
    <s v="ROAD"/>
    <x v="1"/>
    <n v="40941.49"/>
    <n v="818.84"/>
    <n v="0"/>
    <m/>
    <n v="0"/>
    <n v="0"/>
    <s v="820-00"/>
    <n v="-1311"/>
    <m/>
    <m/>
    <m/>
    <m/>
  </r>
  <r>
    <x v="6"/>
    <x v="577"/>
    <n v="131250281030"/>
    <s v="59 NW 28 ST"/>
    <m/>
    <m/>
    <d v="2019-05-08T00:00:00"/>
    <s v="ROAD"/>
    <x v="0"/>
    <n v="79879.69"/>
    <n v="1597.59"/>
    <n v="0"/>
    <m/>
    <n v="0"/>
    <n v="0"/>
    <s v="932-01"/>
    <n v="61"/>
    <m/>
    <m/>
    <m/>
    <m/>
  </r>
  <r>
    <x v="6"/>
    <x v="577"/>
    <n v="131250281030"/>
    <s v="59 NW 28 ST"/>
    <m/>
    <m/>
    <d v="2019-05-08T00:00:00"/>
    <s v="ROAD"/>
    <x v="0"/>
    <n v="79879.69"/>
    <n v="1597.59"/>
    <n v="0"/>
    <m/>
    <n v="0"/>
    <n v="0"/>
    <s v="210-00"/>
    <n v="-1"/>
    <m/>
    <m/>
    <m/>
    <m/>
  </r>
  <r>
    <x v="6"/>
    <x v="545"/>
    <n v="131250281200"/>
    <s v="2825 NW 2 AVE"/>
    <m/>
    <m/>
    <d v="2019-03-22T00:00:00"/>
    <s v="ROAD"/>
    <x v="0"/>
    <n v="0"/>
    <n v="0"/>
    <n v="0"/>
    <m/>
    <n v="0"/>
    <n v="0"/>
    <s v="932-00"/>
    <n v="-757"/>
    <m/>
    <m/>
    <m/>
    <m/>
  </r>
  <r>
    <x v="6"/>
    <x v="578"/>
    <n v="131250360060"/>
    <s v="48 NW 25 ST"/>
    <m/>
    <s v="SAMPLE"/>
    <d v="2019-01-29T00:00:00"/>
    <s v="ROAD"/>
    <x v="0"/>
    <n v="110328.18"/>
    <n v="2206.5700000000002"/>
    <n v="0"/>
    <m/>
    <n v="0"/>
    <n v="0"/>
    <s v="932-00"/>
    <n v="2500"/>
    <m/>
    <m/>
    <m/>
    <m/>
  </r>
  <r>
    <x v="6"/>
    <x v="578"/>
    <n v="131250360060"/>
    <s v="48 NW 25 ST"/>
    <m/>
    <s v="SAMPLE"/>
    <d v="2019-01-29T00:00:00"/>
    <s v="ROAD"/>
    <x v="0"/>
    <n v="110328.18"/>
    <n v="2206.5700000000002"/>
    <n v="0"/>
    <m/>
    <n v="0"/>
    <n v="0"/>
    <s v="140-00"/>
    <n v="-2500"/>
    <m/>
    <m/>
    <m/>
    <m/>
  </r>
  <r>
    <x v="6"/>
    <x v="579"/>
    <n v="131250370440"/>
    <s v="130 NW 24 ST"/>
    <m/>
    <s v="126420-WYNWOOD CREATION LLC"/>
    <d v="2019-02-14T00:00:00"/>
    <s v="ROAD"/>
    <x v="1"/>
    <n v="177275.33"/>
    <n v="3545.51"/>
    <n v="0"/>
    <m/>
    <n v="0"/>
    <n v="0"/>
    <s v="932-00"/>
    <n v="4017"/>
    <m/>
    <m/>
    <m/>
    <m/>
  </r>
  <r>
    <x v="6"/>
    <x v="579"/>
    <n v="131250370440"/>
    <s v="130 NW 24 ST"/>
    <m/>
    <s v="126420-WYNWOOD CREATION LLC"/>
    <d v="2019-02-14T00:00:00"/>
    <s v="ROAD"/>
    <x v="1"/>
    <n v="177275.33"/>
    <n v="3545.51"/>
    <n v="0"/>
    <m/>
    <n v="0"/>
    <n v="0"/>
    <s v="140-00"/>
    <n v="-4017"/>
    <m/>
    <m/>
    <m/>
    <m/>
  </r>
  <r>
    <x v="6"/>
    <x v="580"/>
    <n v="131250340150"/>
    <s v="347 NW 24 ST"/>
    <m/>
    <s v="126412-BLINK BOCK &amp; KOSTEPEN LLC"/>
    <d v="2019-03-29T00:00:00"/>
    <s v="ROAD"/>
    <x v="1"/>
    <n v="153782.97"/>
    <n v="3075.66"/>
    <n v="0"/>
    <m/>
    <n v="0"/>
    <n v="0"/>
    <s v="932-00"/>
    <n v="3687"/>
    <m/>
    <m/>
    <m/>
    <m/>
  </r>
  <r>
    <x v="6"/>
    <x v="580"/>
    <n v="131250340150"/>
    <s v="347 NW 24 ST"/>
    <m/>
    <s v="126412-BLINK BOCK &amp; KOSTEPEN LLC"/>
    <d v="2019-03-29T00:00:00"/>
    <s v="ROAD"/>
    <x v="1"/>
    <n v="153782.97"/>
    <n v="3075.66"/>
    <n v="0"/>
    <m/>
    <n v="0"/>
    <n v="0"/>
    <s v="150-00"/>
    <n v="-3687"/>
    <m/>
    <m/>
    <m/>
    <m/>
  </r>
  <r>
    <x v="6"/>
    <x v="581"/>
    <n v="131250460050"/>
    <s v="550 NW 24 ST"/>
    <m/>
    <m/>
    <d v="2019-04-05T00:00:00"/>
    <s v="ROAD"/>
    <x v="0"/>
    <n v="339034.98"/>
    <n v="6780.7"/>
    <n v="0"/>
    <m/>
    <n v="0"/>
    <n v="0"/>
    <s v="820-01"/>
    <n v="36180"/>
    <m/>
    <m/>
    <m/>
    <m/>
  </r>
  <r>
    <x v="6"/>
    <x v="582"/>
    <n v="131250330280"/>
    <s v="310 NW 25 ST"/>
    <m/>
    <s v="126436-EERC 310 OWNER, LLC "/>
    <d v="2019-02-01T00:00:00"/>
    <s v="ROAD"/>
    <x v="1"/>
    <n v="296829.18"/>
    <n v="5936.59"/>
    <n v="0"/>
    <m/>
    <n v="0"/>
    <n v="0"/>
    <s v="560-00"/>
    <n v="-19891"/>
    <m/>
    <m/>
    <m/>
    <m/>
  </r>
  <r>
    <x v="6"/>
    <x v="583"/>
    <n v="131250320250"/>
    <s v="2660 NW 3 AVE"/>
    <m/>
    <s v="127043-WYNWOOD DS LLC"/>
    <d v="2019-02-28T00:00:00"/>
    <s v="ROAD"/>
    <x v="1"/>
    <n v="277638.63"/>
    <n v="5552.77"/>
    <n v="0"/>
    <m/>
    <n v="0"/>
    <n v="0"/>
    <s v="932-00"/>
    <n v="9135"/>
    <m/>
    <m/>
    <m/>
    <m/>
  </r>
  <r>
    <x v="6"/>
    <x v="583"/>
    <n v="131250320250"/>
    <s v="2660 NW 3 AVE"/>
    <m/>
    <s v="127043-WYNWOOD DS LLC"/>
    <d v="2019-02-28T00:00:00"/>
    <s v="ROAD"/>
    <x v="1"/>
    <n v="277638.63"/>
    <n v="5552.77"/>
    <n v="0"/>
    <m/>
    <n v="0"/>
    <n v="0"/>
    <s v="820-00"/>
    <n v="-9135"/>
    <m/>
    <m/>
    <m/>
    <m/>
  </r>
  <r>
    <x v="6"/>
    <x v="584"/>
    <n v="131250170010"/>
    <s v="2319 N MIAMI AVE"/>
    <m/>
    <s v="129177-CREP OASIS FEE OWNER LLC"/>
    <d v="2019-05-29T00:00:00"/>
    <s v="ROAD"/>
    <x v="1"/>
    <n v="26646.52"/>
    <n v="532.92999999999995"/>
    <n v="0"/>
    <m/>
    <n v="0"/>
    <n v="0"/>
    <s v="820-00"/>
    <n v="1542"/>
    <m/>
    <m/>
    <m/>
    <m/>
  </r>
  <r>
    <x v="6"/>
    <x v="582"/>
    <n v="131250330280"/>
    <s v="310 NW 25 ST"/>
    <m/>
    <s v="126436-EERC 310 OWNER, LLC "/>
    <d v="2019-02-01T00:00:00"/>
    <s v="ROAD"/>
    <x v="1"/>
    <n v="296829.18"/>
    <n v="5936.59"/>
    <n v="0"/>
    <m/>
    <n v="0"/>
    <n v="0"/>
    <s v="932-00"/>
    <n v="4540"/>
    <m/>
    <m/>
    <m/>
    <m/>
  </r>
  <r>
    <x v="6"/>
    <x v="585"/>
    <n v="131250300110"/>
    <s v="222 NW 26 ST"/>
    <m/>
    <s v="128447-WYNWOOD WALLS SHOP LLC "/>
    <d v="2019-10-03T00:00:00"/>
    <s v="ROAD"/>
    <x v="1"/>
    <n v="11505.72"/>
    <n v="230.11"/>
    <n v="0"/>
    <m/>
    <n v="0"/>
    <n v="0"/>
    <s v="820-00"/>
    <n v="1235"/>
    <m/>
    <m/>
    <m/>
    <m/>
  </r>
  <r>
    <x v="6"/>
    <x v="586"/>
    <n v="131250330280"/>
    <s v="310 NW 25 ST"/>
    <s v="N"/>
    <m/>
    <d v="2019-12-03T00:00:00"/>
    <s v="ROAD"/>
    <x v="0"/>
    <n v="152760.79"/>
    <n v="3055.21"/>
    <n v="0"/>
    <m/>
    <n v="0"/>
    <n v="0"/>
    <s v="932-00"/>
    <n v="4257"/>
    <m/>
    <m/>
    <m/>
    <m/>
  </r>
  <r>
    <x v="6"/>
    <x v="586"/>
    <n v="131250330280"/>
    <s v="310 NW 25 ST"/>
    <s v="N"/>
    <m/>
    <d v="2019-12-03T00:00:00"/>
    <s v="ROAD"/>
    <x v="0"/>
    <n v="152760.79"/>
    <n v="3055.21"/>
    <n v="0"/>
    <m/>
    <n v="0"/>
    <n v="0"/>
    <s v="820-01"/>
    <n v="-4257"/>
    <m/>
    <m/>
    <m/>
    <m/>
  </r>
  <r>
    <x v="6"/>
    <x v="587"/>
    <n v="131250370230"/>
    <s v="2407 NW 2 AVE"/>
    <m/>
    <m/>
    <d v="2019-08-13T00:00:00"/>
    <s v="ROAD"/>
    <x v="0"/>
    <n v="212964.24"/>
    <n v="4259.29"/>
    <n v="0"/>
    <m/>
    <n v="0"/>
    <n v="0"/>
    <s v="820-01"/>
    <n v="17997"/>
    <m/>
    <m/>
    <m/>
    <m/>
  </r>
  <r>
    <x v="6"/>
    <x v="587"/>
    <n v="131250370230"/>
    <s v="2407 NW 2 AVE"/>
    <m/>
    <m/>
    <d v="2019-08-13T00:00:00"/>
    <s v="ROAD"/>
    <x v="0"/>
    <n v="212964.24"/>
    <n v="4259.29"/>
    <n v="0"/>
    <m/>
    <n v="0"/>
    <n v="0"/>
    <s v="140-00"/>
    <n v="-5485"/>
    <m/>
    <m/>
    <m/>
    <m/>
  </r>
  <r>
    <x v="6"/>
    <x v="588"/>
    <n v="131250330170"/>
    <s v="2501 NW 5 AVE"/>
    <m/>
    <m/>
    <d v="2019-07-17T00:00:00"/>
    <s v="ROAD"/>
    <x v="0"/>
    <n v="46646.06"/>
    <n v="932.92"/>
    <n v="0"/>
    <m/>
    <n v="0"/>
    <n v="0"/>
    <s v="820-00"/>
    <n v="3678"/>
    <m/>
    <m/>
    <m/>
    <m/>
  </r>
  <r>
    <x v="6"/>
    <x v="588"/>
    <n v="131250330170"/>
    <s v="2501 NW 5 AVE"/>
    <m/>
    <m/>
    <d v="2019-07-17T00:00:00"/>
    <s v="ROAD"/>
    <x v="0"/>
    <n v="46646.06"/>
    <n v="932.92"/>
    <n v="0"/>
    <m/>
    <n v="0"/>
    <n v="0"/>
    <s v="150-00"/>
    <n v="-3678"/>
    <m/>
    <m/>
    <m/>
    <m/>
  </r>
  <r>
    <x v="6"/>
    <x v="589"/>
    <n v="131250510090"/>
    <s v="2085 NW 2 AVE"/>
    <m/>
    <m/>
    <d v="2019-08-26T00:00:00"/>
    <s v="ROAD"/>
    <x v="0"/>
    <n v="25874.36"/>
    <n v="517.49"/>
    <n v="0"/>
    <m/>
    <n v="0"/>
    <n v="0"/>
    <s v="932-00"/>
    <n v="1535"/>
    <m/>
    <m/>
    <m/>
    <m/>
  </r>
  <r>
    <x v="6"/>
    <x v="589"/>
    <n v="131250510090"/>
    <s v="2085 NW 2 AVE"/>
    <m/>
    <m/>
    <d v="2019-08-26T00:00:00"/>
    <s v="ROAD"/>
    <x v="0"/>
    <n v="25874.36"/>
    <n v="517.49"/>
    <n v="0"/>
    <m/>
    <n v="0"/>
    <n v="0"/>
    <s v="932-01"/>
    <n v="-24"/>
    <m/>
    <m/>
    <m/>
    <m/>
  </r>
  <r>
    <x v="6"/>
    <x v="589"/>
    <n v="131250510090"/>
    <s v="2085 NW 2 AVE"/>
    <m/>
    <m/>
    <d v="2019-08-26T00:00:00"/>
    <s v="ROAD"/>
    <x v="0"/>
    <n v="25874.36"/>
    <n v="517.49"/>
    <n v="0"/>
    <m/>
    <n v="0"/>
    <n v="0"/>
    <s v="820-00"/>
    <n v="-719"/>
    <m/>
    <m/>
    <m/>
    <m/>
  </r>
  <r>
    <x v="6"/>
    <x v="590"/>
    <n v="131250250360"/>
    <s v="519 NW 26 ST"/>
    <m/>
    <s v="128544-SKYE INK LLC"/>
    <d v="2019-07-16T00:00:00"/>
    <s v="ROAD"/>
    <x v="1"/>
    <n v="6430"/>
    <n v="128.6"/>
    <n v="0"/>
    <m/>
    <n v="0"/>
    <n v="0"/>
    <s v="820-00"/>
    <n v="507"/>
    <m/>
    <m/>
    <m/>
    <m/>
  </r>
  <r>
    <x v="6"/>
    <x v="590"/>
    <n v="131250250360"/>
    <s v="519 NW 26 ST"/>
    <m/>
    <s v="128544-SKYE INK LLC"/>
    <d v="2019-07-16T00:00:00"/>
    <s v="ROAD"/>
    <x v="1"/>
    <n v="6430"/>
    <n v="128.6"/>
    <n v="0"/>
    <m/>
    <n v="0"/>
    <n v="0"/>
    <s v="150-00"/>
    <n v="-507"/>
    <m/>
    <m/>
    <m/>
    <m/>
  </r>
  <r>
    <x v="6"/>
    <x v="582"/>
    <n v="131250330280"/>
    <s v="310 NW 25 ST"/>
    <m/>
    <s v="126436-EERC 310 OWNER, LLC "/>
    <d v="2019-02-01T00:00:00"/>
    <s v="ROAD"/>
    <x v="1"/>
    <n v="296829.18"/>
    <n v="5936.59"/>
    <n v="0"/>
    <m/>
    <n v="0"/>
    <n v="0"/>
    <s v="820-01"/>
    <n v="15426"/>
    <m/>
    <m/>
    <m/>
    <m/>
  </r>
  <r>
    <x v="6"/>
    <x v="581"/>
    <n v="131250460050"/>
    <s v="550 NW 24 ST"/>
    <m/>
    <m/>
    <d v="2019-04-05T00:00:00"/>
    <s v="ROAD"/>
    <x v="0"/>
    <n v="339034.98"/>
    <n v="6780.7"/>
    <n v="0"/>
    <m/>
    <n v="0"/>
    <n v="0"/>
    <s v="140-00"/>
    <n v="-36180"/>
    <m/>
    <m/>
    <m/>
    <m/>
  </r>
  <r>
    <x v="6"/>
    <x v="591"/>
    <n v="131250080130"/>
    <s v="82 NE 26 ST"/>
    <m/>
    <s v="128533-FRIDABABY LLC"/>
    <d v="2019-05-15T00:00:00"/>
    <s v="ROAD"/>
    <x v="1"/>
    <n v="68852.490000000005"/>
    <n v="1377.05"/>
    <n v="0"/>
    <m/>
    <n v="0"/>
    <n v="0"/>
    <s v="150-00"/>
    <n v="-5041"/>
    <m/>
    <m/>
    <m/>
    <m/>
  </r>
  <r>
    <x v="6"/>
    <x v="592"/>
    <n v="131250470280"/>
    <s v="668 NW 27 ST"/>
    <m/>
    <m/>
    <d v="2019-04-25T00:00:00"/>
    <s v="ROAD"/>
    <x v="0"/>
    <n v="62073.53"/>
    <n v="1241.47"/>
    <n v="0"/>
    <m/>
    <n v="0"/>
    <n v="0"/>
    <s v="150-00"/>
    <n v="13500"/>
    <m/>
    <m/>
    <m/>
    <m/>
  </r>
  <r>
    <x v="6"/>
    <x v="593"/>
    <n v="131250100120"/>
    <s v="51 NE 24 ST"/>
    <m/>
    <s v="127727-DORON MANAGEMENT CORP"/>
    <d v="2019-04-16T00:00:00"/>
    <s v="ROAD"/>
    <x v="1"/>
    <n v="16769.05"/>
    <n v="335.38"/>
    <n v="0"/>
    <m/>
    <n v="0"/>
    <n v="0"/>
    <s v="150-00"/>
    <n v="3647"/>
    <m/>
    <m/>
    <m/>
    <m/>
  </r>
  <r>
    <x v="6"/>
    <x v="594"/>
    <n v="131250170010"/>
    <s v="2319 N MIAMI AVE"/>
    <m/>
    <m/>
    <d v="2019-07-24T00:00:00"/>
    <s v="ROAD"/>
    <x v="3"/>
    <n v="147763.24"/>
    <n v="2955.26"/>
    <n v="0"/>
    <m/>
    <n v="0"/>
    <n v="0"/>
    <s v="820-00"/>
    <n v="11651"/>
    <m/>
    <m/>
    <m/>
    <m/>
  </r>
  <r>
    <x v="6"/>
    <x v="594"/>
    <n v="131250170010"/>
    <s v="2319 N MIAMI AVE"/>
    <m/>
    <m/>
    <d v="2019-07-24T00:00:00"/>
    <s v="ROAD"/>
    <x v="3"/>
    <n v="147763.24"/>
    <n v="2955.26"/>
    <n v="0"/>
    <m/>
    <n v="0"/>
    <n v="0"/>
    <s v="150-00"/>
    <n v="-11651"/>
    <m/>
    <m/>
    <m/>
    <m/>
  </r>
  <r>
    <x v="6"/>
    <x v="591"/>
    <n v="131250080130"/>
    <s v="82 NE 26 ST"/>
    <m/>
    <s v="128533-FRIDABABY LLC"/>
    <d v="2019-05-15T00:00:00"/>
    <s v="ROAD"/>
    <x v="1"/>
    <n v="68852.490000000005"/>
    <n v="1377.05"/>
    <n v="0"/>
    <m/>
    <n v="0"/>
    <n v="0"/>
    <s v="710-00"/>
    <n v="6438"/>
    <m/>
    <m/>
    <m/>
    <m/>
  </r>
  <r>
    <x v="6"/>
    <x v="595"/>
    <n v="131250390010"/>
    <s v="2200 NW 2 AVE"/>
    <m/>
    <s v="127947-WYNWOOD"/>
    <d v="2019-05-15T00:00:00"/>
    <s v="ROAD"/>
    <x v="1"/>
    <n v="26433.919999999998"/>
    <n v="528.66999999999996"/>
    <n v="0"/>
    <m/>
    <n v="0"/>
    <n v="0"/>
    <s v="710-00"/>
    <n v="2726"/>
    <m/>
    <m/>
    <m/>
    <m/>
  </r>
  <r>
    <x v="6"/>
    <x v="595"/>
    <n v="131250390010"/>
    <s v="2200 NW 2 AVE"/>
    <m/>
    <s v="127947-WYNWOOD"/>
    <d v="2019-05-15T00:00:00"/>
    <s v="ROAD"/>
    <x v="1"/>
    <n v="26433.919999999998"/>
    <n v="528.66999999999996"/>
    <n v="0"/>
    <m/>
    <n v="0"/>
    <n v="0"/>
    <s v="150-00"/>
    <n v="-2726"/>
    <m/>
    <m/>
    <m/>
    <m/>
  </r>
  <r>
    <x v="6"/>
    <x v="596"/>
    <n v="131260510485"/>
    <s v="1039 NW 26 ST"/>
    <m/>
    <s v="128508-ENRIQUE L TRIANA"/>
    <d v="2019-07-24T00:00:00"/>
    <s v="ROAD"/>
    <x v="1"/>
    <n v="8772.4500000000007"/>
    <n v="175.45"/>
    <n v="0"/>
    <m/>
    <n v="0"/>
    <n v="0"/>
    <s v="210-00"/>
    <n v="1"/>
    <m/>
    <m/>
    <m/>
    <m/>
  </r>
  <r>
    <x v="6"/>
    <x v="597"/>
    <n v="131260510405"/>
    <s v="1050 NW 27 ST"/>
    <m/>
    <s v="128094-MARIA B ALFARO"/>
    <d v="2019-08-01T00:00:00"/>
    <s v="ROAD"/>
    <x v="1"/>
    <n v="10742.16"/>
    <n v="214.84"/>
    <n v="0"/>
    <m/>
    <n v="0"/>
    <n v="0"/>
    <s v="231-00"/>
    <n v="2"/>
    <m/>
    <m/>
    <m/>
    <m/>
  </r>
  <r>
    <x v="6"/>
    <x v="598"/>
    <n v="131260200440"/>
    <s v="1492 NW 27 ST"/>
    <m/>
    <s v="128503-DEISY CONTRERAS"/>
    <d v="2019-06-10T00:00:00"/>
    <s v="ROAD"/>
    <x v="1"/>
    <n v="1969.71"/>
    <n v="39.39"/>
    <n v="0"/>
    <m/>
    <n v="0"/>
    <n v="0"/>
    <s v="231-00"/>
    <n v="2"/>
    <m/>
    <m/>
    <m/>
    <m/>
  </r>
  <r>
    <x v="6"/>
    <x v="598"/>
    <n v="131260200440"/>
    <s v="1492 NW 27 ST"/>
    <m/>
    <s v="128503-DEISY CONTRERAS"/>
    <d v="2019-06-10T00:00:00"/>
    <s v="ROAD"/>
    <x v="1"/>
    <n v="1969.71"/>
    <n v="39.39"/>
    <n v="0"/>
    <m/>
    <n v="0"/>
    <n v="0"/>
    <s v="210-00"/>
    <n v="-1"/>
    <m/>
    <m/>
    <m/>
    <m/>
  </r>
  <r>
    <x v="6"/>
    <x v="599"/>
    <n v="131260300260"/>
    <s v="3406 NW 9 CT"/>
    <m/>
    <s v="125622-ROCIO ANTONELA BUDETTA"/>
    <d v="2019-01-04T00:00:00"/>
    <s v="ROAD"/>
    <x v="1"/>
    <n v="1969.71"/>
    <n v="39.39"/>
    <n v="0"/>
    <m/>
    <n v="0"/>
    <n v="0"/>
    <s v="231-00"/>
    <n v="2"/>
    <m/>
    <m/>
    <m/>
    <m/>
  </r>
  <r>
    <x v="6"/>
    <x v="600"/>
    <n v="131260310050"/>
    <s v="3501 NW 11 CT"/>
    <m/>
    <s v="127643-CLUB KEN LLC"/>
    <d v="2019-06-04T00:00:00"/>
    <s v="ROAD"/>
    <x v="1"/>
    <n v="1969.71"/>
    <n v="39.39"/>
    <n v="0"/>
    <m/>
    <n v="0"/>
    <n v="0"/>
    <s v="210-00"/>
    <n v="-1"/>
    <m/>
    <m/>
    <m/>
    <m/>
  </r>
  <r>
    <x v="6"/>
    <x v="601"/>
    <n v="131260510730"/>
    <s v="1175 NW 26 ST"/>
    <m/>
    <s v="129467-ANTONIO MIGUEL CORBO"/>
    <d v="2019-06-27T00:00:00"/>
    <s v="ROAD"/>
    <x v="1"/>
    <n v="1969.71"/>
    <n v="39.39"/>
    <n v="0"/>
    <m/>
    <n v="0"/>
    <n v="0"/>
    <s v="210-00"/>
    <n v="-1"/>
    <m/>
    <m/>
    <m/>
    <m/>
  </r>
  <r>
    <x v="6"/>
    <x v="600"/>
    <n v="131260310050"/>
    <s v="3501 NW 11 CT"/>
    <m/>
    <s v="127643-CLUB KEN LLC"/>
    <d v="2019-06-04T00:00:00"/>
    <s v="ROAD"/>
    <x v="1"/>
    <n v="1969.71"/>
    <n v="39.39"/>
    <n v="0"/>
    <m/>
    <n v="0"/>
    <n v="0"/>
    <s v="231-00"/>
    <n v="2"/>
    <m/>
    <m/>
    <m/>
    <m/>
  </r>
  <r>
    <x v="6"/>
    <x v="599"/>
    <n v="131260300260"/>
    <s v="3406 NW 9 CT"/>
    <m/>
    <s v="125622-ROCIO ANTONELA BUDETTA"/>
    <d v="2019-01-04T00:00:00"/>
    <s v="ROAD"/>
    <x v="1"/>
    <n v="1969.71"/>
    <n v="39.39"/>
    <n v="0"/>
    <m/>
    <n v="0"/>
    <n v="0"/>
    <s v="210-00"/>
    <n v="-1"/>
    <m/>
    <m/>
    <m/>
    <m/>
  </r>
  <r>
    <x v="6"/>
    <x v="601"/>
    <n v="131260510730"/>
    <s v="1175 NW 26 ST"/>
    <m/>
    <s v="129467-ANTONIO MIGUEL CORBO"/>
    <d v="2019-06-27T00:00:00"/>
    <s v="ROAD"/>
    <x v="1"/>
    <n v="1969.71"/>
    <n v="39.39"/>
    <n v="0"/>
    <m/>
    <n v="0"/>
    <n v="0"/>
    <s v="231-00"/>
    <n v="2"/>
    <m/>
    <m/>
    <m/>
    <m/>
  </r>
  <r>
    <x v="6"/>
    <x v="602"/>
    <n v="131260392850"/>
    <s v="1373 NW 35 ST"/>
    <s v="N"/>
    <s v="130977-ALLAPATTAH RESIDENTIAL LP"/>
    <d v="2019-09-24T00:00:00"/>
    <s v="ROAD"/>
    <x v="1"/>
    <n v="0"/>
    <n v="492.77"/>
    <n v="0"/>
    <m/>
    <n v="0"/>
    <n v="0"/>
    <s v="220-00"/>
    <n v="4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820-00"/>
    <n v="-134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820-00"/>
    <n v="-4166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820-00"/>
    <n v="-2818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231-00"/>
    <n v="-2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222-00"/>
    <n v="267"/>
    <m/>
    <m/>
    <m/>
    <m/>
  </r>
  <r>
    <x v="6"/>
    <x v="604"/>
    <n v="131260090520"/>
    <s v="728 NW 29 ST"/>
    <m/>
    <m/>
    <d v="2019-12-09T00:00:00"/>
    <s v="ROAD"/>
    <x v="0"/>
    <n v="181796.7"/>
    <n v="3635.93"/>
    <n v="0"/>
    <m/>
    <n v="0"/>
    <n v="0"/>
    <s v="932-01"/>
    <n v="150"/>
    <m/>
    <m/>
    <m/>
    <m/>
  </r>
  <r>
    <x v="6"/>
    <x v="605"/>
    <n v="131260510020"/>
    <s v="1180 NW 28 ST"/>
    <m/>
    <m/>
    <d v="2019-08-07T00:00:00"/>
    <s v="ROAD"/>
    <x v="0"/>
    <n v="102716.23"/>
    <n v="2054.3200000000002"/>
    <n v="0"/>
    <m/>
    <n v="0"/>
    <n v="0"/>
    <s v="933-00"/>
    <n v="1525"/>
    <m/>
    <m/>
    <m/>
    <m/>
  </r>
  <r>
    <x v="6"/>
    <x v="604"/>
    <n v="131260090520"/>
    <s v="728 NW 29 ST"/>
    <m/>
    <m/>
    <d v="2019-12-09T00:00:00"/>
    <s v="ROAD"/>
    <x v="0"/>
    <n v="181796.7"/>
    <n v="3635.93"/>
    <n v="0"/>
    <m/>
    <n v="0"/>
    <n v="0"/>
    <s v="150-00"/>
    <n v="-7873"/>
    <m/>
    <m/>
    <m/>
    <m/>
  </r>
  <r>
    <x v="6"/>
    <x v="606"/>
    <n v="131260370250"/>
    <s v="3333 NW 17 AVE"/>
    <m/>
    <s v="128991-LA GRANJA ALLAPATTAH CORP"/>
    <d v="2019-12-19T00:00:00"/>
    <s v="ROAD"/>
    <x v="1"/>
    <n v="36407.64"/>
    <n v="728.15"/>
    <n v="0"/>
    <m/>
    <n v="0"/>
    <n v="0"/>
    <s v="932-01"/>
    <n v="38"/>
    <m/>
    <m/>
    <m/>
    <m/>
  </r>
  <r>
    <x v="6"/>
    <x v="606"/>
    <n v="131260370250"/>
    <s v="3333 NW 17 AVE"/>
    <m/>
    <s v="128991-LA GRANJA ALLAPATTAH CORP"/>
    <d v="2019-12-19T00:00:00"/>
    <s v="ROAD"/>
    <x v="1"/>
    <n v="36407.64"/>
    <n v="728.15"/>
    <n v="0"/>
    <m/>
    <n v="0"/>
    <n v="0"/>
    <s v="820-00"/>
    <n v="-1020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150-00"/>
    <n v="11275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710-00"/>
    <n v="5553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9999-00"/>
    <n v="-477167.37"/>
    <m/>
    <m/>
    <m/>
    <m/>
  </r>
  <r>
    <x v="6"/>
    <x v="608"/>
    <n v="131260391880"/>
    <s v="1260 NW 29 ST UNIT 103"/>
    <m/>
    <s v="127550-WYNWOOD SCHOOL OF MUSIC LLC"/>
    <d v="2019-06-03T00:00:00"/>
    <s v="ROAD"/>
    <x v="1"/>
    <n v="15950.32"/>
    <n v="319"/>
    <n v="0"/>
    <m/>
    <n v="0"/>
    <n v="0"/>
    <s v="140-00"/>
    <n v="-1161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150-00"/>
    <n v="-74672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820-02"/>
    <n v="57844"/>
    <m/>
    <m/>
    <m/>
    <m/>
  </r>
  <r>
    <x v="6"/>
    <x v="609"/>
    <n v="131260000110"/>
    <s v="1665 NW 24 ST"/>
    <m/>
    <m/>
    <d v="2019-02-19T00:00:00"/>
    <s v="ROAD"/>
    <x v="0"/>
    <n v="491747.37"/>
    <n v="9834.94"/>
    <n v="0"/>
    <m/>
    <n v="0"/>
    <n v="0"/>
    <s v="820-00"/>
    <n v="-7668"/>
    <m/>
    <m/>
    <m/>
    <m/>
  </r>
  <r>
    <x v="6"/>
    <x v="609"/>
    <n v="131260000110"/>
    <s v="1665 NW 24 ST"/>
    <m/>
    <m/>
    <d v="2019-02-19T00:00:00"/>
    <s v="ROAD"/>
    <x v="0"/>
    <n v="491747.37"/>
    <n v="9834.94"/>
    <n v="0"/>
    <m/>
    <n v="0"/>
    <n v="0"/>
    <s v="210-00"/>
    <n v="-2"/>
    <m/>
    <m/>
    <m/>
    <m/>
  </r>
  <r>
    <x v="6"/>
    <x v="609"/>
    <n v="131260000110"/>
    <s v="1665 NW 24 ST"/>
    <m/>
    <m/>
    <d v="2019-02-19T00:00:00"/>
    <s v="ROAD"/>
    <x v="0"/>
    <n v="491747.37"/>
    <n v="9834.94"/>
    <n v="0"/>
    <m/>
    <n v="0"/>
    <n v="0"/>
    <s v="850-00"/>
    <n v="35353"/>
    <m/>
    <m/>
    <m/>
    <m/>
  </r>
  <r>
    <x v="6"/>
    <x v="610"/>
    <n v="131260750010"/>
    <s v="1695 NW 20 ST"/>
    <m/>
    <s v="127969-SEVAN MULTI-STIE SOLUTIONS LLC"/>
    <d v="2019-08-08T00:00:00"/>
    <s v="ROAD"/>
    <x v="1"/>
    <n v="4087.64"/>
    <n v="81.75"/>
    <n v="0"/>
    <m/>
    <n v="0"/>
    <n v="0"/>
    <s v="820-01"/>
    <n v="14667"/>
    <m/>
    <m/>
    <m/>
    <m/>
  </r>
  <r>
    <x v="6"/>
    <x v="610"/>
    <n v="131260750010"/>
    <s v="1695 NW 20 ST"/>
    <m/>
    <s v="127969-SEVAN MULTI-STIE SOLUTIONS LLC"/>
    <d v="2019-08-08T00:00:00"/>
    <s v="ROAD"/>
    <x v="1"/>
    <n v="4087.64"/>
    <n v="81.75"/>
    <n v="0"/>
    <m/>
    <n v="0"/>
    <n v="0"/>
    <s v="150-00"/>
    <n v="-19477"/>
    <m/>
    <m/>
    <m/>
    <m/>
  </r>
  <r>
    <x v="6"/>
    <x v="608"/>
    <n v="131260391880"/>
    <s v="1260 NW 29 ST UNIT 103"/>
    <m/>
    <s v="127550-WYNWOOD SCHOOL OF MUSIC LLC"/>
    <d v="2019-06-03T00:00:00"/>
    <s v="ROAD"/>
    <x v="1"/>
    <n v="15950.32"/>
    <n v="319"/>
    <n v="0"/>
    <m/>
    <n v="0"/>
    <n v="0"/>
    <s v="820-00"/>
    <n v="1161"/>
    <m/>
    <m/>
    <m/>
    <m/>
  </r>
  <r>
    <x v="6"/>
    <x v="611"/>
    <n v="131270170080"/>
    <s v="2138 NW 26 ST"/>
    <m/>
    <s v="125789-EMIR ABRAHAM MACHADO"/>
    <d v="2019-01-10T00:00:00"/>
    <s v="ROAD"/>
    <x v="1"/>
    <n v="1969.71"/>
    <n v="39.39"/>
    <n v="0"/>
    <m/>
    <n v="0"/>
    <n v="0"/>
    <s v="231-00"/>
    <n v="2"/>
    <m/>
    <m/>
    <m/>
    <m/>
  </r>
  <r>
    <x v="6"/>
    <x v="612"/>
    <n v="131270101050"/>
    <s v="2029 NW 34 ST"/>
    <m/>
    <m/>
    <d v="2019-03-28T00:00:00"/>
    <s v="ROAD"/>
    <x v="0"/>
    <n v="1969.71"/>
    <n v="39.39"/>
    <n v="0"/>
    <m/>
    <n v="0"/>
    <n v="0"/>
    <s v="210-00"/>
    <n v="-1"/>
    <m/>
    <m/>
    <m/>
    <m/>
  </r>
  <r>
    <x v="6"/>
    <x v="611"/>
    <n v="131270170080"/>
    <s v="2138 NW 26 ST"/>
    <m/>
    <s v="125789-EMIR ABRAHAM MACHADO"/>
    <d v="2019-01-10T00:00:00"/>
    <s v="ROAD"/>
    <x v="1"/>
    <n v="1969.71"/>
    <n v="39.39"/>
    <n v="0"/>
    <m/>
    <n v="0"/>
    <n v="0"/>
    <s v="210-00"/>
    <n v="-1"/>
    <m/>
    <m/>
    <m/>
    <m/>
  </r>
  <r>
    <x v="6"/>
    <x v="612"/>
    <n v="131270101050"/>
    <s v="2029 NW 34 ST"/>
    <m/>
    <m/>
    <d v="2019-03-28T00:00:00"/>
    <s v="ROAD"/>
    <x v="0"/>
    <n v="1969.71"/>
    <n v="39.39"/>
    <n v="0"/>
    <m/>
    <n v="0"/>
    <n v="0"/>
    <s v="231-00"/>
    <n v="2"/>
    <m/>
    <m/>
    <m/>
    <m/>
  </r>
  <r>
    <x v="6"/>
    <x v="613"/>
    <n v="131270380190"/>
    <s v="1873 NW 26 ST"/>
    <m/>
    <s v="127787-OSCAR MORALES"/>
    <d v="2019-06-19T00:00:00"/>
    <s v="ROAD"/>
    <x v="1"/>
    <n v="1969.71"/>
    <n v="39.39"/>
    <n v="0"/>
    <m/>
    <n v="0"/>
    <n v="0"/>
    <s v="210-00"/>
    <n v="-1"/>
    <m/>
    <m/>
    <m/>
    <m/>
  </r>
  <r>
    <x v="6"/>
    <x v="614"/>
    <n v="131270280840"/>
    <s v="2330 NW 32 ST"/>
    <m/>
    <s v="126162-GUSTAVO RUBEN SIDELNIK"/>
    <d v="2019-03-12T00:00:00"/>
    <s v="ROAD"/>
    <x v="1"/>
    <n v="0"/>
    <n v="0"/>
    <n v="0"/>
    <m/>
    <n v="0"/>
    <n v="0"/>
    <s v="231-00"/>
    <n v="-2"/>
    <m/>
    <m/>
    <m/>
    <m/>
  </r>
  <r>
    <x v="6"/>
    <x v="614"/>
    <n v="131270280840"/>
    <s v="2330 NW 32 ST"/>
    <m/>
    <s v="126162-GUSTAVO RUBEN SIDELNIK"/>
    <d v="2019-03-12T00:00:00"/>
    <s v="ROAD"/>
    <x v="1"/>
    <n v="0"/>
    <n v="0"/>
    <n v="0"/>
    <m/>
    <n v="0"/>
    <n v="0"/>
    <s v="231-00"/>
    <n v="2"/>
    <m/>
    <m/>
    <m/>
    <m/>
  </r>
  <r>
    <x v="6"/>
    <x v="613"/>
    <n v="131270380190"/>
    <s v="1873 NW 26 ST"/>
    <m/>
    <s v="127787-OSCAR MORALES"/>
    <d v="2019-06-19T00:00:00"/>
    <s v="ROAD"/>
    <x v="1"/>
    <n v="1969.71"/>
    <n v="39.39"/>
    <n v="0"/>
    <m/>
    <n v="0"/>
    <n v="0"/>
    <s v="231-00"/>
    <n v="2"/>
    <m/>
    <m/>
    <m/>
    <m/>
  </r>
  <r>
    <x v="6"/>
    <x v="615"/>
    <n v="131270150190"/>
    <s v="2320 NW 26 ST"/>
    <m/>
    <s v="128744-SAVVY INVESTMENT GROUP LLC"/>
    <d v="2019-07-15T00:00:00"/>
    <s v="ROAD"/>
    <x v="1"/>
    <n v="76280.42"/>
    <n v="1525.61"/>
    <n v="0"/>
    <m/>
    <n v="0"/>
    <n v="0"/>
    <s v="231-00"/>
    <n v="-3"/>
    <m/>
    <m/>
    <m/>
    <m/>
  </r>
  <r>
    <x v="6"/>
    <x v="616"/>
    <n v="131270100071"/>
    <s v="**SAMPLE ASSESSMENT**"/>
    <m/>
    <s v="VILLA SAONA "/>
    <d v="2019-10-07T00:00:00"/>
    <s v="ROAD"/>
    <x v="0"/>
    <n v="255467.04"/>
    <n v="5109.34"/>
    <n v="0"/>
    <m/>
    <n v="0"/>
    <n v="0"/>
    <s v="820-00"/>
    <n v="-383"/>
    <m/>
    <m/>
    <m/>
    <m/>
  </r>
  <r>
    <x v="6"/>
    <x v="615"/>
    <n v="131270150190"/>
    <s v="2320 NW 26 ST"/>
    <m/>
    <s v="128744-SAVVY INVESTMENT GROUP LLC"/>
    <d v="2019-07-15T00:00:00"/>
    <s v="ROAD"/>
    <x v="1"/>
    <n v="76280.42"/>
    <n v="1525.61"/>
    <n v="0"/>
    <m/>
    <n v="0"/>
    <n v="0"/>
    <s v="220-00"/>
    <n v="15"/>
    <m/>
    <m/>
    <m/>
    <m/>
  </r>
  <r>
    <x v="6"/>
    <x v="617"/>
    <n v="131270260270"/>
    <s v="2340 NW 28 ST"/>
    <m/>
    <m/>
    <d v="2019-10-22T00:00:00"/>
    <s v="ROAD"/>
    <x v="0"/>
    <n v="22737.73"/>
    <n v="454.76"/>
    <n v="0"/>
    <m/>
    <n v="0"/>
    <n v="0"/>
    <s v="220-00"/>
    <n v="5"/>
    <m/>
    <m/>
    <m/>
    <m/>
  </r>
  <r>
    <x v="6"/>
    <x v="617"/>
    <n v="131270260270"/>
    <s v="2340 NW 28 ST"/>
    <m/>
    <m/>
    <d v="2019-10-22T00:00:00"/>
    <s v="ROAD"/>
    <x v="0"/>
    <n v="22737.73"/>
    <n v="454.76"/>
    <n v="0"/>
    <m/>
    <n v="0"/>
    <n v="0"/>
    <s v="210-00"/>
    <n v="-1"/>
    <m/>
    <m/>
    <m/>
    <m/>
  </r>
  <r>
    <x v="6"/>
    <x v="616"/>
    <n v="131270100071"/>
    <s v="**SAMPLE ASSESSMENT**"/>
    <m/>
    <s v="VILLA SAONA "/>
    <d v="2019-10-07T00:00:00"/>
    <s v="ROAD"/>
    <x v="0"/>
    <n v="255467.04"/>
    <n v="5109.34"/>
    <n v="0"/>
    <m/>
    <n v="0"/>
    <n v="0"/>
    <s v="222-00"/>
    <n v="66"/>
    <m/>
    <m/>
    <m/>
    <m/>
  </r>
  <r>
    <x v="6"/>
    <x v="618"/>
    <n v="131270010310"/>
    <s v="2500 NW 36 ST"/>
    <m/>
    <s v="FOR RECORD"/>
    <d v="2019-09-05T00:00:00"/>
    <s v="ROAD"/>
    <x v="0"/>
    <n v="0"/>
    <n v="0"/>
    <n v="0"/>
    <m/>
    <n v="0"/>
    <n v="0"/>
    <s v="560-00"/>
    <n v="8922"/>
    <m/>
    <m/>
    <m/>
    <m/>
  </r>
  <r>
    <x v="6"/>
    <x v="618"/>
    <n v="131270010310"/>
    <s v="2500 NW 36 ST"/>
    <m/>
    <s v="FOR RECORD"/>
    <d v="2019-09-05T00:00:00"/>
    <s v="ROAD"/>
    <x v="0"/>
    <n v="0"/>
    <n v="0"/>
    <n v="0"/>
    <m/>
    <n v="0"/>
    <n v="0"/>
    <s v="820-00"/>
    <n v="-2831"/>
    <m/>
    <m/>
    <m/>
    <m/>
  </r>
  <r>
    <x v="6"/>
    <x v="618"/>
    <n v="131270010310"/>
    <s v="2500 NW 36 ST"/>
    <m/>
    <s v="FOR RECORD"/>
    <d v="2019-09-05T00:00:00"/>
    <s v="ROAD"/>
    <x v="0"/>
    <n v="0"/>
    <n v="0"/>
    <n v="0"/>
    <m/>
    <n v="0"/>
    <n v="0"/>
    <s v="9999-00"/>
    <n v="-6.61"/>
    <m/>
    <m/>
    <m/>
    <m/>
  </r>
  <r>
    <x v="6"/>
    <x v="619"/>
    <n v="131270390270"/>
    <s v="1880 NW 23 ST"/>
    <m/>
    <m/>
    <d v="2019-10-11T00:00:00"/>
    <s v="ROAD"/>
    <x v="0"/>
    <n v="0"/>
    <n v="0"/>
    <n v="0"/>
    <m/>
    <n v="0"/>
    <n v="0"/>
    <s v="710-00"/>
    <n v="326"/>
    <m/>
    <m/>
    <m/>
    <m/>
  </r>
  <r>
    <x v="6"/>
    <x v="619"/>
    <n v="131270390270"/>
    <s v="1880 NW 23 ST"/>
    <m/>
    <m/>
    <d v="2019-10-11T00:00:00"/>
    <s v="ROAD"/>
    <x v="0"/>
    <n v="0"/>
    <n v="0"/>
    <n v="0"/>
    <m/>
    <n v="0"/>
    <n v="0"/>
    <s v="150-00"/>
    <n v="-1013.5"/>
    <m/>
    <m/>
    <m/>
    <m/>
  </r>
  <r>
    <x v="6"/>
    <x v="619"/>
    <n v="131270390270"/>
    <s v="1880 NW 23 ST"/>
    <m/>
    <m/>
    <d v="2019-10-11T00:00:00"/>
    <s v="ROAD"/>
    <x v="0"/>
    <n v="0"/>
    <n v="0"/>
    <n v="0"/>
    <m/>
    <n v="0"/>
    <n v="0"/>
    <s v="9999-00"/>
    <n v="-0.06"/>
    <m/>
    <m/>
    <m/>
    <m/>
  </r>
  <r>
    <x v="6"/>
    <x v="620"/>
    <n v="131270570051"/>
    <s v="3100 NW 17 AVE"/>
    <m/>
    <s v="129124-GT BAKERY LLC"/>
    <d v="2019-09-30T00:00:00"/>
    <s v="ROAD"/>
    <x v="1"/>
    <n v="18216.63"/>
    <n v="364.33"/>
    <n v="0"/>
    <m/>
    <n v="0"/>
    <n v="0"/>
    <s v="932-00"/>
    <n v="619"/>
    <m/>
    <m/>
    <m/>
    <m/>
  </r>
  <r>
    <x v="6"/>
    <x v="620"/>
    <n v="131270570051"/>
    <s v="3100 NW 17 AVE"/>
    <m/>
    <s v="129124-GT BAKERY LLC"/>
    <d v="2019-09-30T00:00:00"/>
    <s v="ROAD"/>
    <x v="1"/>
    <n v="18216.63"/>
    <n v="364.33"/>
    <n v="0"/>
    <m/>
    <n v="0"/>
    <n v="0"/>
    <s v="820-00"/>
    <n v="-619"/>
    <m/>
    <m/>
    <m/>
    <m/>
  </r>
  <r>
    <x v="6"/>
    <x v="621"/>
    <n v="131270161210"/>
    <s v="2905 NW 27 AVE"/>
    <m/>
    <s v="129566-ALAN I WASERSTEIN"/>
    <d v="2019-12-04T00:00:00"/>
    <s v="ROAD"/>
    <x v="1"/>
    <n v="6725.49"/>
    <n v="134.51"/>
    <n v="0"/>
    <m/>
    <n v="0"/>
    <n v="0"/>
    <s v="820-01"/>
    <n v="10118"/>
    <m/>
    <m/>
    <m/>
    <m/>
  </r>
  <r>
    <x v="6"/>
    <x v="622"/>
    <n v="131270490510"/>
    <s v="2225 NW 27 AVE"/>
    <m/>
    <s v="127686-MANUEL AL ABDALLAH"/>
    <d v="2019-03-15T00:00:00"/>
    <s v="ROAD"/>
    <x v="1"/>
    <n v="87699.25"/>
    <n v="1753.98"/>
    <n v="0"/>
    <m/>
    <n v="0"/>
    <n v="0"/>
    <s v="853-00"/>
    <n v="1575"/>
    <m/>
    <m/>
    <m/>
    <m/>
  </r>
  <r>
    <x v="6"/>
    <x v="623"/>
    <n v="131270450190"/>
    <s v="2100 NW 17 AVE"/>
    <m/>
    <m/>
    <d v="2019-02-15T00:00:00"/>
    <s v="ROAD"/>
    <x v="0"/>
    <n v="6899.26"/>
    <n v="137.97999999999999"/>
    <n v="0"/>
    <m/>
    <n v="0"/>
    <n v="0"/>
    <s v="150-00"/>
    <n v="-544"/>
    <m/>
    <m/>
    <m/>
    <m/>
  </r>
  <r>
    <x v="6"/>
    <x v="623"/>
    <n v="131270450190"/>
    <s v="2100 NW 17 AVE"/>
    <m/>
    <m/>
    <d v="2019-02-15T00:00:00"/>
    <s v="ROAD"/>
    <x v="0"/>
    <n v="6899.26"/>
    <n v="137.97999999999999"/>
    <n v="0"/>
    <m/>
    <n v="0"/>
    <n v="0"/>
    <s v="820-00"/>
    <n v="544"/>
    <m/>
    <m/>
    <m/>
    <m/>
  </r>
  <r>
    <x v="6"/>
    <x v="621"/>
    <n v="131270161210"/>
    <s v="2905 NW 27 AVE"/>
    <m/>
    <s v="129566-ALAN I WASERSTEIN"/>
    <d v="2019-12-04T00:00:00"/>
    <s v="ROAD"/>
    <x v="1"/>
    <n v="6725.49"/>
    <n v="134.51"/>
    <n v="0"/>
    <m/>
    <n v="0"/>
    <n v="0"/>
    <s v="140-00"/>
    <n v="-10118"/>
    <m/>
    <m/>
    <m/>
    <m/>
  </r>
  <r>
    <x v="6"/>
    <x v="624"/>
    <n v="131270461820"/>
    <s v="2155 NW 27 AVE"/>
    <m/>
    <s v="126694-AQUARAMA INC"/>
    <d v="2019-04-11T00:00:00"/>
    <s v="ROAD"/>
    <x v="1"/>
    <n v="3232.42"/>
    <n v="64.650000000000006"/>
    <n v="0"/>
    <m/>
    <n v="0"/>
    <n v="0"/>
    <s v="150-00"/>
    <n v="703"/>
    <m/>
    <m/>
    <m/>
    <m/>
  </r>
  <r>
    <x v="6"/>
    <x v="625"/>
    <n v="131310300010"/>
    <s v="777 NW 57 AVE"/>
    <m/>
    <s v="126988-AIRPORT HOTEL GROUP LTD"/>
    <d v="2019-05-29T00:00:00"/>
    <s v="ROAD"/>
    <x v="1"/>
    <n v="16351.32"/>
    <n v="327.02999999999997"/>
    <n v="0"/>
    <m/>
    <n v="0"/>
    <n v="0"/>
    <s v="310-00"/>
    <n v="2"/>
    <m/>
    <m/>
    <m/>
    <m/>
  </r>
  <r>
    <x v="6"/>
    <x v="626"/>
    <n v="131320270010"/>
    <s v="1201 NW 42 AVE"/>
    <m/>
    <s v="127216-CORPORATE PROPERTY SERVICES INC"/>
    <d v="2019-06-11T00:00:00"/>
    <s v="ROAD"/>
    <x v="1"/>
    <n v="5718.94"/>
    <n v="114.38"/>
    <n v="0"/>
    <m/>
    <n v="0"/>
    <n v="0"/>
    <s v="311-00"/>
    <n v="1"/>
    <m/>
    <m/>
    <m/>
    <m/>
  </r>
  <r>
    <x v="6"/>
    <x v="627"/>
    <n v="131320460010"/>
    <s v="850 NW 42 AVE"/>
    <m/>
    <s v="127771-CENTURY GABLES VIEW LLC"/>
    <d v="2019-07-11T00:00:00"/>
    <s v="ROAD"/>
    <x v="1"/>
    <n v="14134.14"/>
    <n v="282.68"/>
    <n v="0"/>
    <m/>
    <n v="0"/>
    <n v="0"/>
    <s v="710-02"/>
    <n v="1360"/>
    <m/>
    <m/>
    <m/>
    <m/>
  </r>
  <r>
    <x v="6"/>
    <x v="628"/>
    <n v="131320460010"/>
    <s v="850 NW 42 AVE"/>
    <m/>
    <s v="127772-CENTURY GABLES VIEW LLC"/>
    <d v="2019-07-11T00:00:00"/>
    <s v="ROAD"/>
    <x v="1"/>
    <n v="14383.56"/>
    <n v="287.67"/>
    <n v="0"/>
    <m/>
    <n v="0"/>
    <n v="0"/>
    <s v="710-02"/>
    <n v="1384"/>
    <m/>
    <m/>
    <m/>
    <m/>
  </r>
  <r>
    <x v="6"/>
    <x v="629"/>
    <n v="131330240230"/>
    <s v="3030 NW 17 ST"/>
    <m/>
    <s v="126352-OTTO MARQUES "/>
    <d v="2019-03-25T00:00:00"/>
    <s v="ROAD"/>
    <x v="1"/>
    <n v="1969.71"/>
    <n v="39.39"/>
    <n v="0"/>
    <m/>
    <n v="0"/>
    <n v="0"/>
    <s v="231-00"/>
    <n v="2"/>
    <m/>
    <m/>
    <m/>
    <m/>
  </r>
  <r>
    <x v="6"/>
    <x v="629"/>
    <n v="131330240230"/>
    <s v="3030 NW 17 ST"/>
    <m/>
    <s v="126352-OTTO MARQUES "/>
    <d v="2019-03-25T00:00:00"/>
    <s v="ROAD"/>
    <x v="1"/>
    <n v="1969.71"/>
    <n v="39.39"/>
    <n v="0"/>
    <m/>
    <n v="0"/>
    <n v="0"/>
    <s v="210-00"/>
    <n v="-1"/>
    <m/>
    <m/>
    <m/>
    <m/>
  </r>
  <r>
    <x v="6"/>
    <x v="630"/>
    <n v="131330220570"/>
    <s v="3070 NW 14 ST"/>
    <m/>
    <s v="128038-ROBERTO TOMBO"/>
    <d v="2019-06-19T00:00:00"/>
    <s v="ROAD"/>
    <x v="1"/>
    <n v="0"/>
    <n v="0"/>
    <n v="0"/>
    <m/>
    <n v="0"/>
    <n v="0"/>
    <s v="231-00"/>
    <n v="2"/>
    <m/>
    <m/>
    <m/>
    <m/>
  </r>
  <r>
    <x v="6"/>
    <x v="630"/>
    <n v="131330220570"/>
    <s v="3070 NW 14 ST"/>
    <m/>
    <s v="128038-ROBERTO TOMBO"/>
    <d v="2019-06-19T00:00:00"/>
    <s v="ROAD"/>
    <x v="1"/>
    <n v="0"/>
    <n v="0"/>
    <n v="0"/>
    <m/>
    <n v="0"/>
    <n v="0"/>
    <s v="231-00"/>
    <n v="-2"/>
    <m/>
    <m/>
    <m/>
    <m/>
  </r>
  <r>
    <x v="6"/>
    <x v="631"/>
    <n v="131340450670"/>
    <s v="740 NW 17 CT"/>
    <m/>
    <s v="129571-TANTRUM CONSTRUCTION CORP"/>
    <d v="2019-09-20T00:00:00"/>
    <s v="ROAD"/>
    <x v="1"/>
    <n v="8772.4500000000007"/>
    <n v="175.45"/>
    <n v="0"/>
    <m/>
    <n v="0"/>
    <n v="0"/>
    <s v="210-00"/>
    <n v="1"/>
    <m/>
    <m/>
    <m/>
    <m/>
  </r>
  <r>
    <x v="6"/>
    <x v="632"/>
    <n v="131340440880"/>
    <s v="2100 NW 13 ST"/>
    <s v="N"/>
    <m/>
    <d v="2019-12-17T00:00:00"/>
    <s v="ROAD"/>
    <x v="0"/>
    <n v="9056.15"/>
    <n v="181.12"/>
    <n v="0"/>
    <m/>
    <n v="0"/>
    <n v="0"/>
    <s v="210-00"/>
    <n v="1"/>
    <m/>
    <m/>
    <m/>
    <m/>
  </r>
  <r>
    <x v="6"/>
    <x v="633"/>
    <n v="131340280050"/>
    <s v="1968 NW 22 PL"/>
    <s v="N"/>
    <s v="131130-SHAMARY DIAZ"/>
    <d v="2019-11-20T00:00:00"/>
    <s v="ROAD"/>
    <x v="1"/>
    <n v="0"/>
    <n v="0"/>
    <n v="0"/>
    <m/>
    <n v="0"/>
    <n v="0"/>
    <s v="231-00"/>
    <n v="-2"/>
    <m/>
    <m/>
    <m/>
    <m/>
  </r>
  <r>
    <x v="6"/>
    <x v="633"/>
    <n v="131340280050"/>
    <s v="1968 NW 22 PL"/>
    <s v="N"/>
    <s v="131130-SHAMARY DIAZ"/>
    <d v="2019-11-20T00:00:00"/>
    <s v="ROAD"/>
    <x v="1"/>
    <n v="0"/>
    <n v="0"/>
    <n v="0"/>
    <m/>
    <n v="0"/>
    <n v="0"/>
    <s v="231-00"/>
    <n v="2"/>
    <m/>
    <m/>
    <m/>
    <m/>
  </r>
  <r>
    <x v="6"/>
    <x v="634"/>
    <n v="131340210010"/>
    <s v="1901 NW 22 AVE"/>
    <m/>
    <s v="125879-EMIR ABRAHAM MACHADO"/>
    <d v="2019-02-01T00:00:00"/>
    <s v="ROAD"/>
    <x v="1"/>
    <n v="1969.71"/>
    <n v="39.39"/>
    <n v="0"/>
    <m/>
    <n v="0"/>
    <n v="0"/>
    <s v="231-00"/>
    <n v="2"/>
    <m/>
    <m/>
    <m/>
    <m/>
  </r>
  <r>
    <x v="6"/>
    <x v="634"/>
    <n v="131340210010"/>
    <s v="1901 NW 22 AVE"/>
    <m/>
    <s v="125879-EMIR ABRAHAM MACHADO"/>
    <d v="2019-02-01T00:00:00"/>
    <s v="ROAD"/>
    <x v="1"/>
    <n v="1969.71"/>
    <n v="39.39"/>
    <n v="0"/>
    <m/>
    <n v="0"/>
    <n v="0"/>
    <s v="210-00"/>
    <n v="-1"/>
    <m/>
    <m/>
    <m/>
    <m/>
  </r>
  <r>
    <x v="6"/>
    <x v="635"/>
    <n v="131340250370"/>
    <s v="1866 NW 20 AVE"/>
    <s v="N"/>
    <m/>
    <d v="2019-12-30T00:00:00"/>
    <s v="ROAD"/>
    <x v="0"/>
    <n v="2033.4"/>
    <n v="40.67"/>
    <n v="0"/>
    <m/>
    <n v="0"/>
    <n v="0"/>
    <s v="231-00"/>
    <n v="2"/>
    <m/>
    <m/>
    <m/>
    <m/>
  </r>
  <r>
    <x v="6"/>
    <x v="635"/>
    <n v="131340250370"/>
    <s v="1866 NW 20 AVE"/>
    <s v="N"/>
    <m/>
    <d v="2019-12-30T00:00:00"/>
    <s v="ROAD"/>
    <x v="0"/>
    <n v="2033.4"/>
    <n v="40.67"/>
    <n v="0"/>
    <m/>
    <n v="0"/>
    <n v="0"/>
    <s v="210-00"/>
    <n v="-1"/>
    <m/>
    <m/>
    <m/>
    <m/>
  </r>
  <r>
    <x v="6"/>
    <x v="636"/>
    <n v="131340250370"/>
    <s v="1866 NW 20 AVE"/>
    <m/>
    <m/>
    <d v="2019-06-12T00:00:00"/>
    <s v="ROAD"/>
    <x v="0"/>
    <n v="7340.78"/>
    <n v="146.81"/>
    <n v="0"/>
    <m/>
    <n v="0"/>
    <n v="0"/>
    <s v="231-00"/>
    <n v="3"/>
    <m/>
    <m/>
    <m/>
    <m/>
  </r>
  <r>
    <x v="6"/>
    <x v="636"/>
    <n v="131340250370"/>
    <s v="1866 NW 20 AVE"/>
    <m/>
    <m/>
    <d v="2019-06-12T00:00:00"/>
    <s v="ROAD"/>
    <x v="0"/>
    <n v="7340.78"/>
    <n v="146.81"/>
    <n v="0"/>
    <m/>
    <n v="0"/>
    <n v="0"/>
    <s v="210-00"/>
    <n v="-1"/>
    <m/>
    <m/>
    <m/>
    <m/>
  </r>
  <r>
    <x v="6"/>
    <x v="637"/>
    <n v="131340300540"/>
    <s v="1860 NW 24 AVE"/>
    <s v="N"/>
    <s v="130750-EDGAR MARIANI"/>
    <d v="2019-12-13T00:00:00"/>
    <s v="ROAD"/>
    <x v="1"/>
    <n v="29096.51"/>
    <n v="581.92999999999995"/>
    <n v="0"/>
    <m/>
    <n v="0"/>
    <n v="0"/>
    <s v="210-00"/>
    <n v="-1"/>
    <m/>
    <m/>
    <m/>
    <m/>
  </r>
  <r>
    <x v="6"/>
    <x v="637"/>
    <n v="131340300540"/>
    <s v="1860 NW 24 AVE"/>
    <s v="N"/>
    <s v="130750-EDGAR MARIANI"/>
    <d v="2019-12-13T00:00:00"/>
    <s v="ROAD"/>
    <x v="1"/>
    <n v="29096.51"/>
    <n v="581.92999999999995"/>
    <n v="0"/>
    <m/>
    <n v="0"/>
    <n v="0"/>
    <s v="220-00"/>
    <n v="6"/>
    <m/>
    <m/>
    <m/>
    <m/>
  </r>
  <r>
    <x v="6"/>
    <x v="638"/>
    <n v="131340190090"/>
    <s v="2470 NW 14 ST"/>
    <s v="N"/>
    <m/>
    <d v="2019-12-31T00:00:00"/>
    <s v="ROAD"/>
    <x v="0"/>
    <n v="189863.73"/>
    <n v="3797.27"/>
    <n v="0"/>
    <m/>
    <n v="0"/>
    <n v="0"/>
    <s v="220-00"/>
    <n v="33"/>
    <m/>
    <m/>
    <m/>
    <m/>
  </r>
  <r>
    <x v="6"/>
    <x v="638"/>
    <n v="131340190090"/>
    <s v="2470 NW 14 ST"/>
    <s v="N"/>
    <m/>
    <d v="2019-12-31T00:00:00"/>
    <s v="ROAD"/>
    <x v="0"/>
    <n v="189863.73"/>
    <n v="3797.27"/>
    <n v="0"/>
    <m/>
    <n v="0"/>
    <n v="0"/>
    <s v="565-00"/>
    <n v="-2595"/>
    <m/>
    <m/>
    <m/>
    <m/>
  </r>
  <r>
    <x v="6"/>
    <x v="639"/>
    <n v="131340170140"/>
    <s v="1884 NW N RIVER DR"/>
    <m/>
    <m/>
    <d v="2019-02-12T00:00:00"/>
    <s v="ROAD"/>
    <x v="0"/>
    <n v="103894.99"/>
    <n v="2077.9"/>
    <n v="0"/>
    <m/>
    <n v="0"/>
    <n v="0"/>
    <s v="710-00"/>
    <n v="7760"/>
    <m/>
    <m/>
    <m/>
    <m/>
  </r>
  <r>
    <x v="6"/>
    <x v="640"/>
    <n v="131340170070"/>
    <s v="1791 NW N RIVER DR"/>
    <m/>
    <s v="127371-POOLE AND KENT CO., OF FL"/>
    <d v="2019-03-20T00:00:00"/>
    <s v="ROAD"/>
    <x v="1"/>
    <n v="11521.77"/>
    <n v="230.44"/>
    <n v="0"/>
    <m/>
    <n v="0"/>
    <n v="0"/>
    <s v="710-00"/>
    <n v="806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222-00"/>
    <n v="50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220-00"/>
    <n v="-4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820-00"/>
    <n v="-757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820-00"/>
    <n v="300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231-00"/>
    <n v="-2"/>
    <m/>
    <m/>
    <m/>
    <m/>
  </r>
  <r>
    <x v="6"/>
    <x v="643"/>
    <n v="131350191960"/>
    <s v="808 NW 12 ST"/>
    <m/>
    <m/>
    <d v="2019-02-22T00:00:00"/>
    <s v="ROAD"/>
    <x v="0"/>
    <n v="110872.38"/>
    <n v="2217.4499999999998"/>
    <n v="0"/>
    <m/>
    <n v="0"/>
    <n v="0"/>
    <s v="220-00"/>
    <n v="-3"/>
    <m/>
    <m/>
    <m/>
    <m/>
  </r>
  <r>
    <x v="6"/>
    <x v="644"/>
    <n v="131350191590"/>
    <s v="1241 NW 7 CT"/>
    <m/>
    <m/>
    <d v="2019-09-23T00:00:00"/>
    <s v="ROAD"/>
    <x v="0"/>
    <n v="120578.66"/>
    <n v="2411.5700000000002"/>
    <n v="0"/>
    <m/>
    <n v="0"/>
    <n v="0"/>
    <s v="220-00"/>
    <n v="21"/>
    <m/>
    <m/>
    <m/>
    <m/>
  </r>
  <r>
    <x v="6"/>
    <x v="645"/>
    <n v="131350192330"/>
    <s v="1231 NW 9 AVE"/>
    <m/>
    <m/>
    <d v="2019-04-15T00:00:00"/>
    <s v="ROAD"/>
    <x v="0"/>
    <n v="98553.23"/>
    <n v="1971.06"/>
    <n v="0"/>
    <m/>
    <n v="0"/>
    <n v="0"/>
    <s v="220-00"/>
    <n v="-5"/>
    <m/>
    <m/>
    <m/>
    <m/>
  </r>
  <r>
    <x v="6"/>
    <x v="645"/>
    <n v="131350192330"/>
    <s v="1231 NW 9 AVE"/>
    <m/>
    <m/>
    <d v="2019-04-15T00:00:00"/>
    <s v="ROAD"/>
    <x v="0"/>
    <n v="98553.23"/>
    <n v="1971.06"/>
    <n v="0"/>
    <m/>
    <n v="0"/>
    <n v="0"/>
    <s v="220-00"/>
    <n v="21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210-00"/>
    <n v="-1"/>
    <m/>
    <m/>
    <m/>
    <m/>
  </r>
  <r>
    <x v="6"/>
    <x v="646"/>
    <n v="131350100480"/>
    <s v="1445 NW 15 AVE"/>
    <s v="N"/>
    <m/>
    <d v="2019-11-22T00:00:00"/>
    <s v="ROAD"/>
    <x v="0"/>
    <n v="354265.56"/>
    <n v="7085.32"/>
    <n v="0"/>
    <m/>
    <n v="0"/>
    <n v="0"/>
    <s v="210-00"/>
    <n v="-1"/>
    <m/>
    <m/>
    <m/>
    <m/>
  </r>
  <r>
    <x v="6"/>
    <x v="646"/>
    <n v="131350100480"/>
    <s v="1445 NW 15 AVE"/>
    <s v="N"/>
    <m/>
    <d v="2019-11-22T00:00:00"/>
    <s v="ROAD"/>
    <x v="0"/>
    <n v="354265.56"/>
    <n v="7085.32"/>
    <n v="0"/>
    <m/>
    <n v="0"/>
    <n v="0"/>
    <s v="231-00"/>
    <n v="-4"/>
    <m/>
    <m/>
    <m/>
    <m/>
  </r>
  <r>
    <x v="6"/>
    <x v="646"/>
    <n v="131350100480"/>
    <s v="1445 NW 15 AVE"/>
    <s v="N"/>
    <m/>
    <d v="2019-11-22T00:00:00"/>
    <s v="ROAD"/>
    <x v="0"/>
    <n v="354265.56"/>
    <n v="7085.32"/>
    <n v="0"/>
    <m/>
    <n v="0"/>
    <n v="0"/>
    <s v="222-00"/>
    <n v="97"/>
    <m/>
    <m/>
    <m/>
    <m/>
  </r>
  <r>
    <x v="6"/>
    <x v="644"/>
    <n v="131350191590"/>
    <s v="1241 NW 7 CT"/>
    <m/>
    <m/>
    <d v="2019-09-23T00:00:00"/>
    <s v="ROAD"/>
    <x v="0"/>
    <n v="120578.66"/>
    <n v="2411.5700000000002"/>
    <n v="0"/>
    <m/>
    <n v="0"/>
    <n v="0"/>
    <s v="210-00"/>
    <n v="-1"/>
    <m/>
    <m/>
    <m/>
    <m/>
  </r>
  <r>
    <x v="6"/>
    <x v="643"/>
    <n v="131350191960"/>
    <s v="808 NW 12 ST"/>
    <m/>
    <m/>
    <d v="2019-02-22T00:00:00"/>
    <s v="ROAD"/>
    <x v="0"/>
    <n v="110872.38"/>
    <n v="2217.4499999999998"/>
    <n v="0"/>
    <m/>
    <n v="0"/>
    <n v="0"/>
    <s v="220-00"/>
    <n v="21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850-00"/>
    <n v="-10584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222-00"/>
    <n v="19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310-00"/>
    <n v="19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31-00"/>
    <n v="-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31-00"/>
    <n v="-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10-00"/>
    <n v="-1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20-00"/>
    <n v="-3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20-00"/>
    <n v="-4"/>
    <m/>
    <m/>
    <m/>
    <m/>
  </r>
  <r>
    <x v="6"/>
    <x v="648"/>
    <n v="131350030040"/>
    <s v="1611 NW 12 AVE"/>
    <m/>
    <s v="FOR RECORD ONLY JMH"/>
    <d v="2019-06-12T00:00:00"/>
    <s v="ROAD"/>
    <x v="0"/>
    <n v="1321597.4099999999"/>
    <n v="26431.95"/>
    <n v="0"/>
    <m/>
    <n v="0"/>
    <n v="0"/>
    <s v="610-00"/>
    <n v="80604"/>
    <m/>
    <m/>
    <m/>
    <m/>
  </r>
  <r>
    <x v="6"/>
    <x v="649"/>
    <n v="131350120010"/>
    <s v="1400 NW NORTH RIVER DR"/>
    <s v="N"/>
    <s v="128797-MARAND BUILDERS INC"/>
    <d v="2019-11-22T00:00:00"/>
    <s v="ROAD"/>
    <x v="1"/>
    <n v="11238.39"/>
    <n v="224.77"/>
    <n v="0"/>
    <m/>
    <n v="0"/>
    <n v="0"/>
    <s v="710-02"/>
    <n v="-2597"/>
    <m/>
    <m/>
    <m/>
    <m/>
  </r>
  <r>
    <x v="6"/>
    <x v="649"/>
    <n v="131350120010"/>
    <s v="1400 NW NORTH RIVER DR"/>
    <s v="N"/>
    <s v="128797-MARAND BUILDERS INC"/>
    <d v="2019-11-22T00:00:00"/>
    <s v="ROAD"/>
    <x v="1"/>
    <n v="11238.39"/>
    <n v="224.77"/>
    <n v="0"/>
    <m/>
    <n v="0"/>
    <n v="0"/>
    <s v="911-00"/>
    <n v="2597"/>
    <m/>
    <m/>
    <m/>
    <m/>
  </r>
  <r>
    <x v="6"/>
    <x v="650"/>
    <n v="131350050120"/>
    <s v="1430 NW 20 ST"/>
    <m/>
    <s v="127658-CPH INC"/>
    <d v="2019-05-15T00:00:00"/>
    <s v="ROAD"/>
    <x v="1"/>
    <n v="30892.37"/>
    <n v="617.85"/>
    <n v="0"/>
    <m/>
    <n v="0"/>
    <n v="0"/>
    <s v="820-00"/>
    <n v="-3200"/>
    <m/>
    <m/>
    <m/>
    <m/>
  </r>
  <r>
    <x v="6"/>
    <x v="650"/>
    <n v="131350050120"/>
    <s v="1430 NW 20 ST"/>
    <m/>
    <s v="127658-CPH INC"/>
    <d v="2019-05-15T00:00:00"/>
    <s v="ROAD"/>
    <x v="1"/>
    <n v="30892.37"/>
    <n v="617.85"/>
    <n v="0"/>
    <m/>
    <n v="0"/>
    <n v="0"/>
    <s v="912-00"/>
    <n v="3717"/>
    <m/>
    <m/>
    <m/>
    <m/>
  </r>
  <r>
    <x v="6"/>
    <x v="651"/>
    <n v="131350310010"/>
    <s v="1175 NW SOUTH RIVER DR"/>
    <m/>
    <m/>
    <d v="2019-06-04T00:00:00"/>
    <s v="ROAD"/>
    <x v="0"/>
    <n v="585330.04"/>
    <n v="11706.59"/>
    <n v="0"/>
    <m/>
    <n v="0"/>
    <n v="0"/>
    <s v="140-00"/>
    <n v="11332"/>
    <m/>
    <m/>
    <m/>
    <m/>
  </r>
  <r>
    <x v="6"/>
    <x v="651"/>
    <n v="131350310010"/>
    <s v="1175 NW SOUTH RIVER DR"/>
    <m/>
    <m/>
    <d v="2019-06-04T00:00:00"/>
    <s v="ROAD"/>
    <x v="0"/>
    <n v="585330.04"/>
    <n v="11706.59"/>
    <n v="0"/>
    <m/>
    <n v="0"/>
    <n v="0"/>
    <s v="710-00"/>
    <n v="-23223"/>
    <m/>
    <m/>
    <m/>
    <m/>
  </r>
  <r>
    <x v="6"/>
    <x v="651"/>
    <n v="131350310010"/>
    <s v="1175 NW SOUTH RIVER DR"/>
    <m/>
    <m/>
    <d v="2019-06-04T00:00:00"/>
    <s v="ROAD"/>
    <x v="0"/>
    <n v="585330.04"/>
    <n v="11706.59"/>
    <n v="0"/>
    <m/>
    <n v="0"/>
    <n v="0"/>
    <s v="710-01"/>
    <n v="71971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820-07PD"/>
    <n v="-36276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710-00PD"/>
    <n v="-22394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710-02"/>
    <n v="143559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820-07PD"/>
    <n v="-481871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820-06"/>
    <n v="481871"/>
    <m/>
    <m/>
    <m/>
    <m/>
  </r>
  <r>
    <x v="6"/>
    <x v="653"/>
    <n v="131360650070"/>
    <s v="301 NW 17 ST"/>
    <m/>
    <s v="129803-HTG RAINBOW HOUSING LTD"/>
    <d v="2019-07-03T00:00:00"/>
    <s v="ROAD"/>
    <x v="1"/>
    <n v="307978.83"/>
    <n v="6159.57"/>
    <n v="0"/>
    <m/>
    <n v="0"/>
    <n v="0"/>
    <s v="220-00"/>
    <n v="6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9999-00"/>
    <n v="-473053.75"/>
    <m/>
    <m/>
    <m/>
    <m/>
  </r>
  <r>
    <x v="6"/>
    <x v="655"/>
    <n v="131370360010"/>
    <s v="150 NE 7 ST"/>
    <m/>
    <s v="127109-ZM MWC OWNER LLC"/>
    <d v="2019-05-29T00:00:00"/>
    <s v="ROAD"/>
    <x v="1"/>
    <n v="0"/>
    <n v="0"/>
    <n v="0"/>
    <m/>
    <n v="0"/>
    <n v="0"/>
    <s v="820-01"/>
    <n v="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150-00"/>
    <n v="-9870"/>
    <m/>
    <m/>
    <m/>
    <m/>
  </r>
  <r>
    <x v="6"/>
    <x v="655"/>
    <n v="131370360010"/>
    <s v="150 NE 7 ST"/>
    <m/>
    <s v="127109-ZM MWC OWNER LLC"/>
    <d v="2019-05-29T00:00:00"/>
    <s v="ROAD"/>
    <x v="1"/>
    <n v="0"/>
    <n v="0"/>
    <n v="0"/>
    <m/>
    <n v="0"/>
    <n v="0"/>
    <s v="932-00"/>
    <n v="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820-00"/>
    <n v="2875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222-00"/>
    <n v="425"/>
    <m/>
    <m/>
    <m/>
    <m/>
  </r>
  <r>
    <x v="6"/>
    <x v="655"/>
    <n v="131370360010"/>
    <s v="150 NE 7 ST"/>
    <m/>
    <s v="127109-ZM MWC OWNER LLC"/>
    <d v="2019-05-29T00:00:00"/>
    <s v="ROAD"/>
    <x v="1"/>
    <n v="0"/>
    <n v="0"/>
    <n v="0"/>
    <m/>
    <n v="0"/>
    <n v="0"/>
    <s v="222-00"/>
    <n v="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231-00"/>
    <n v="-2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150-00"/>
    <n v="-2610"/>
    <m/>
    <m/>
    <m/>
    <m/>
  </r>
  <r>
    <x v="6"/>
    <x v="653"/>
    <n v="131360650070"/>
    <s v="301 NW 17 ST"/>
    <m/>
    <s v="129803-HTG RAINBOW HOUSING LTD"/>
    <d v="2019-07-03T00:00:00"/>
    <s v="ROAD"/>
    <x v="1"/>
    <n v="307978.83"/>
    <n v="6159.57"/>
    <n v="0"/>
    <m/>
    <n v="0"/>
    <n v="0"/>
    <s v="220-00"/>
    <n v="-10"/>
    <m/>
    <m/>
    <m/>
    <m/>
  </r>
  <r>
    <x v="6"/>
    <x v="656"/>
    <n v="131360350350"/>
    <s v="1951 NW 7 AVE"/>
    <m/>
    <s v="*FOR RECORD ONLY**"/>
    <d v="2019-08-20T00:00:00"/>
    <s v="ROAD"/>
    <x v="0"/>
    <n v="0"/>
    <n v="0"/>
    <n v="0"/>
    <m/>
    <n v="0"/>
    <n v="0"/>
    <s v="932-00"/>
    <n v="-563.82000000000005"/>
    <m/>
    <m/>
    <m/>
    <m/>
  </r>
  <r>
    <x v="6"/>
    <x v="656"/>
    <n v="131360350350"/>
    <s v="1951 NW 7 AVE"/>
    <m/>
    <s v="*FOR RECORD ONLY**"/>
    <d v="2019-08-20T00:00:00"/>
    <s v="ROAD"/>
    <x v="0"/>
    <n v="0"/>
    <n v="0"/>
    <n v="0"/>
    <m/>
    <n v="0"/>
    <n v="0"/>
    <s v="9999-00"/>
    <n v="0.1"/>
    <m/>
    <m/>
    <m/>
    <m/>
  </r>
  <r>
    <x v="6"/>
    <x v="656"/>
    <n v="131360350350"/>
    <s v="1951 NW 7 AVE"/>
    <m/>
    <s v="*FOR RECORD ONLY**"/>
    <d v="2019-08-20T00:00:00"/>
    <s v="ROAD"/>
    <x v="0"/>
    <n v="0"/>
    <n v="0"/>
    <n v="0"/>
    <m/>
    <n v="0"/>
    <n v="0"/>
    <s v="911-00"/>
    <n v="1826"/>
    <m/>
    <m/>
    <m/>
    <m/>
  </r>
  <r>
    <x v="6"/>
    <x v="657"/>
    <n v="102100601080"/>
    <s v="701 S MIAMI AVE"/>
    <m/>
    <s v="127701-HAMBRECHT OLESON DESIGN INC"/>
    <d v="2019-06-27T00:00:00"/>
    <s v="ROAD"/>
    <x v="1"/>
    <n v="9417.57"/>
    <n v="188.35"/>
    <n v="0"/>
    <m/>
    <n v="0"/>
    <n v="0"/>
    <s v="760-00"/>
    <n v="-954"/>
    <m/>
    <m/>
    <m/>
    <m/>
  </r>
  <r>
    <x v="6"/>
    <x v="658"/>
    <n v="131360790020"/>
    <s v="201 S BISCAYNE BLVD"/>
    <m/>
    <m/>
    <d v="2019-08-26T00:00:00"/>
    <s v="ROAD"/>
    <x v="0"/>
    <n v="125758.92"/>
    <n v="2515.17"/>
    <n v="0"/>
    <m/>
    <n v="0"/>
    <n v="0"/>
    <s v="710-09"/>
    <n v="-6170"/>
    <m/>
    <m/>
    <m/>
    <m/>
  </r>
  <r>
    <x v="6"/>
    <x v="657"/>
    <n v="102100601080"/>
    <s v="701 S MIAMI AVE"/>
    <m/>
    <s v="127701-HAMBRECHT OLESON DESIGN INC"/>
    <d v="2019-06-27T00:00:00"/>
    <s v="ROAD"/>
    <x v="1"/>
    <n v="9417.57"/>
    <n v="188.35"/>
    <n v="0"/>
    <m/>
    <n v="0"/>
    <n v="0"/>
    <s v="820-00"/>
    <n v="954"/>
    <m/>
    <m/>
    <m/>
    <m/>
  </r>
  <r>
    <x v="6"/>
    <x v="658"/>
    <n v="131360790020"/>
    <s v="201 S BISCAYNE BLVD"/>
    <m/>
    <m/>
    <d v="2019-08-26T00:00:00"/>
    <s v="ROAD"/>
    <x v="0"/>
    <n v="125758.92"/>
    <n v="2515.17"/>
    <n v="0"/>
    <m/>
    <n v="0"/>
    <n v="0"/>
    <s v="932-01"/>
    <n v="155"/>
    <m/>
    <m/>
    <m/>
    <m/>
  </r>
  <r>
    <x v="6"/>
    <x v="658"/>
    <n v="131360790020"/>
    <s v="201 S BISCAYNE BLVD"/>
    <m/>
    <m/>
    <d v="2019-08-26T00:00:00"/>
    <s v="ROAD"/>
    <x v="0"/>
    <n v="125758.92"/>
    <n v="2515.17"/>
    <n v="0"/>
    <m/>
    <n v="0"/>
    <n v="0"/>
    <s v="9999-00"/>
    <n v="-53953.73"/>
    <m/>
    <m/>
    <m/>
    <m/>
  </r>
  <r>
    <x v="6"/>
    <x v="659"/>
    <n v="131370360040"/>
    <s v="700 NE 2 AVE"/>
    <m/>
    <m/>
    <d v="2019-08-14T00:00:00"/>
    <s v="ROAD"/>
    <x v="0"/>
    <n v="0"/>
    <n v="0"/>
    <n v="0"/>
    <m/>
    <n v="0"/>
    <n v="0"/>
    <s v="9999-00"/>
    <n v="-2927050.78"/>
    <m/>
    <m/>
    <m/>
    <m/>
  </r>
  <r>
    <x v="6"/>
    <x v="659"/>
    <n v="131370360040"/>
    <s v="700 NE 2 AVE"/>
    <m/>
    <m/>
    <d v="2019-08-14T00:00:00"/>
    <s v="ROAD"/>
    <x v="0"/>
    <n v="0"/>
    <n v="0"/>
    <n v="0"/>
    <m/>
    <n v="0"/>
    <n v="0"/>
    <s v="310-00"/>
    <n v="351"/>
    <m/>
    <m/>
    <m/>
    <m/>
  </r>
  <r>
    <x v="6"/>
    <x v="660"/>
    <n v="131370360010"/>
    <s v="**SAMPLE ASSESSMENT**"/>
    <m/>
    <m/>
    <d v="2019-04-08T00:00:00"/>
    <s v="ROAD"/>
    <x v="0"/>
    <n v="2020013.9"/>
    <n v="40400.28"/>
    <n v="0"/>
    <m/>
    <n v="0"/>
    <n v="0"/>
    <s v="9999-00"/>
    <n v="-866636.6"/>
    <m/>
    <m/>
    <m/>
    <m/>
  </r>
  <r>
    <x v="6"/>
    <x v="660"/>
    <n v="131370360010"/>
    <s v="**SAMPLE ASSESSMENT**"/>
    <m/>
    <m/>
    <d v="2019-04-08T00:00:00"/>
    <s v="ROAD"/>
    <x v="0"/>
    <n v="2020013.9"/>
    <n v="40400.28"/>
    <n v="0"/>
    <m/>
    <n v="0"/>
    <n v="0"/>
    <s v="310-00"/>
    <n v="351"/>
    <m/>
    <m/>
    <m/>
    <m/>
  </r>
  <r>
    <x v="6"/>
    <x v="661"/>
    <n v="131370250011"/>
    <s v="700 N MIAMI AVE"/>
    <m/>
    <s v="ESTIMATE"/>
    <d v="2019-03-06T00:00:00"/>
    <s v="ROAD"/>
    <x v="0"/>
    <n v="33367085.120000001"/>
    <n v="667341.69999999995"/>
    <n v="0"/>
    <m/>
    <n v="0"/>
    <n v="0"/>
    <s v="820-05"/>
    <n v="-347177"/>
    <m/>
    <m/>
    <m/>
    <m/>
  </r>
  <r>
    <x v="6"/>
    <x v="661"/>
    <n v="131370250011"/>
    <s v="700 N MIAMI AVE"/>
    <m/>
    <s v="ESTIMATE"/>
    <d v="2019-03-06T00:00:00"/>
    <s v="ROAD"/>
    <x v="0"/>
    <n v="33367085.120000001"/>
    <n v="667341.69999999995"/>
    <n v="0"/>
    <m/>
    <n v="0"/>
    <n v="0"/>
    <s v="820-11"/>
    <n v="1566517"/>
    <m/>
    <m/>
    <m/>
    <m/>
  </r>
  <r>
    <x v="6"/>
    <x v="661"/>
    <n v="131370250011"/>
    <s v="700 N MIAMI AVE"/>
    <m/>
    <s v="ESTIMATE"/>
    <d v="2019-03-06T00:00:00"/>
    <s v="ROAD"/>
    <x v="0"/>
    <n v="33367085.120000001"/>
    <n v="667341.69999999995"/>
    <n v="0"/>
    <m/>
    <n v="0"/>
    <n v="0"/>
    <s v="310-00"/>
    <n v="1700"/>
    <m/>
    <m/>
    <m/>
    <m/>
  </r>
  <r>
    <x v="6"/>
    <x v="662"/>
    <n v="132070070150"/>
    <s v="958 NE 84 ST"/>
    <m/>
    <s v="127554-SRP INVESTMENTS GROUP LLC"/>
    <d v="2019-06-20T00:00:00"/>
    <s v="ROAD"/>
    <x v="1"/>
    <n v="0"/>
    <n v="0"/>
    <n v="0"/>
    <m/>
    <n v="0"/>
    <n v="0"/>
    <s v="210-00"/>
    <n v="1"/>
    <m/>
    <m/>
    <m/>
    <m/>
  </r>
  <r>
    <x v="6"/>
    <x v="663"/>
    <n v="132070310270"/>
    <s v="7325 BELLE MEADE BLVD"/>
    <m/>
    <s v="129020-NICOLAS IZQUIERDO"/>
    <d v="2019-07-15T00:00:00"/>
    <s v="ROAD"/>
    <x v="1"/>
    <n v="0"/>
    <n v="0"/>
    <n v="0"/>
    <m/>
    <n v="0"/>
    <n v="0"/>
    <s v="210-00"/>
    <n v="0"/>
    <m/>
    <m/>
    <m/>
    <m/>
  </r>
  <r>
    <x v="6"/>
    <x v="662"/>
    <n v="132070070150"/>
    <s v="958 NE 84 ST"/>
    <m/>
    <s v="127554-SRP INVESTMENTS GROUP LLC"/>
    <d v="2019-06-20T00:00:00"/>
    <s v="ROAD"/>
    <x v="1"/>
    <n v="0"/>
    <n v="0"/>
    <n v="0"/>
    <m/>
    <n v="0"/>
    <n v="0"/>
    <s v="210-00"/>
    <n v="-1"/>
    <m/>
    <m/>
    <m/>
    <m/>
  </r>
  <r>
    <x v="6"/>
    <x v="664"/>
    <n v="132070370260"/>
    <s v="1125 BELLE MEADE ISLAND DR"/>
    <m/>
    <s v="125910-HUGO MAURICIO LEDEZMA"/>
    <d v="2019-02-08T00:00:00"/>
    <s v="ROAD"/>
    <x v="1"/>
    <n v="0"/>
    <n v="0"/>
    <n v="0"/>
    <m/>
    <n v="0"/>
    <n v="0"/>
    <s v="210-00"/>
    <n v="0"/>
    <m/>
    <m/>
    <m/>
    <m/>
  </r>
  <r>
    <x v="6"/>
    <x v="665"/>
    <n v="132070310225"/>
    <s v="7421 BELLE MEADE BLVD"/>
    <m/>
    <s v="126835-SRP INVESTMENTS GROUP LLC"/>
    <d v="2019-05-13T00:00:00"/>
    <s v="ROAD"/>
    <x v="1"/>
    <n v="8772.4500000000007"/>
    <n v="175.45"/>
    <n v="0"/>
    <m/>
    <n v="0"/>
    <n v="0"/>
    <s v="210-00"/>
    <n v="1"/>
    <m/>
    <m/>
    <m/>
    <m/>
  </r>
  <r>
    <x v="6"/>
    <x v="666"/>
    <n v="132070380370"/>
    <s v="775 NE 77 TER"/>
    <m/>
    <s v="128245-ATLANTIC GULF &amp; PACIFIC LLC"/>
    <d v="2019-04-19T00:00:00"/>
    <s v="ROAD"/>
    <x v="1"/>
    <n v="8772.4500000000007"/>
    <n v="175.45"/>
    <n v="0"/>
    <m/>
    <n v="0"/>
    <n v="0"/>
    <s v="210-00"/>
    <n v="1"/>
    <m/>
    <m/>
    <m/>
    <m/>
  </r>
  <r>
    <x v="6"/>
    <x v="667"/>
    <n v="132070180070"/>
    <s v="701 NE 77 ST"/>
    <m/>
    <s v="128327-NICOLAS ATTARD ATTARD"/>
    <d v="2019-08-09T00:00:00"/>
    <s v="ROAD"/>
    <x v="1"/>
    <n v="0"/>
    <n v="0"/>
    <n v="0"/>
    <m/>
    <n v="0"/>
    <n v="0"/>
    <s v="210-00"/>
    <n v="-1"/>
    <m/>
    <m/>
    <m/>
    <m/>
  </r>
  <r>
    <x v="6"/>
    <x v="667"/>
    <n v="132070180070"/>
    <s v="701 NE 77 ST"/>
    <m/>
    <s v="128327-NICOLAS ATTARD ATTARD"/>
    <d v="2019-08-09T00:00:00"/>
    <s v="ROAD"/>
    <x v="1"/>
    <n v="0"/>
    <n v="0"/>
    <n v="0"/>
    <m/>
    <n v="0"/>
    <n v="0"/>
    <s v="210-00"/>
    <n v="1"/>
    <m/>
    <m/>
    <m/>
    <m/>
  </r>
  <r>
    <x v="6"/>
    <x v="668"/>
    <n v="132070180330"/>
    <s v="7620 NE 7 CT"/>
    <m/>
    <s v="127327-RODOLFO PAIVA BESSA"/>
    <d v="2019-06-26T00:00:00"/>
    <s v="ROAD"/>
    <x v="1"/>
    <n v="0"/>
    <n v="0"/>
    <n v="0"/>
    <m/>
    <n v="0"/>
    <n v="0"/>
    <s v="210-00"/>
    <n v="1"/>
    <m/>
    <m/>
    <m/>
    <m/>
  </r>
  <r>
    <x v="6"/>
    <x v="669"/>
    <n v="132070310170"/>
    <s v="1000 NE 72 TER"/>
    <m/>
    <s v="129130-EYAL KESSOUS"/>
    <d v="2019-08-28T00:00:00"/>
    <s v="ROAD"/>
    <x v="1"/>
    <n v="8772.4500000000007"/>
    <n v="175.45"/>
    <n v="0"/>
    <m/>
    <n v="0"/>
    <n v="0"/>
    <s v="210-00"/>
    <n v="1"/>
    <m/>
    <m/>
    <m/>
    <m/>
  </r>
  <r>
    <x v="6"/>
    <x v="668"/>
    <n v="132070180330"/>
    <s v="7620 NE 7 CT"/>
    <m/>
    <s v="127327-RODOLFO PAIVA BESSA"/>
    <d v="2019-06-26T00:00:00"/>
    <s v="ROAD"/>
    <x v="1"/>
    <n v="0"/>
    <n v="0"/>
    <n v="0"/>
    <m/>
    <n v="0"/>
    <n v="0"/>
    <s v="210-00"/>
    <n v="-1"/>
    <m/>
    <m/>
    <m/>
    <m/>
  </r>
  <r>
    <x v="6"/>
    <x v="670"/>
    <n v="132070310060"/>
    <s v="860 NE 72 TER"/>
    <m/>
    <s v="126584-IVOR N MASSEY"/>
    <d v="2019-04-16T00:00:00"/>
    <s v="ROAD"/>
    <x v="1"/>
    <n v="0"/>
    <n v="0"/>
    <n v="0"/>
    <m/>
    <n v="0"/>
    <n v="0"/>
    <s v="210-00"/>
    <n v="-1"/>
    <m/>
    <m/>
    <m/>
    <m/>
  </r>
  <r>
    <x v="6"/>
    <x v="670"/>
    <n v="132070310060"/>
    <s v="860 NE 72 TER"/>
    <m/>
    <s v="126584-IVOR N MASSEY"/>
    <d v="2019-04-16T00:00:00"/>
    <s v="ROAD"/>
    <x v="1"/>
    <n v="0"/>
    <n v="0"/>
    <n v="0"/>
    <m/>
    <n v="0"/>
    <n v="0"/>
    <s v="210-00"/>
    <n v="1"/>
    <m/>
    <m/>
    <m/>
    <m/>
  </r>
  <r>
    <x v="6"/>
    <x v="671"/>
    <n v="132070310170"/>
    <s v="1000 NE 72 TER"/>
    <m/>
    <s v="126487-MK DEVELOPERS INC"/>
    <d v="2019-03-29T00:00:00"/>
    <s v="ROAD"/>
    <x v="1"/>
    <n v="0"/>
    <n v="0"/>
    <n v="0"/>
    <m/>
    <n v="0"/>
    <n v="0"/>
    <s v="210-00"/>
    <n v="-1"/>
    <m/>
    <m/>
    <m/>
    <m/>
  </r>
  <r>
    <x v="6"/>
    <x v="672"/>
    <n v="132070380360"/>
    <s v="773 NE 77 TER"/>
    <m/>
    <s v="127068-TERRAMAR TRUST"/>
    <d v="2019-02-13T00:00:00"/>
    <s v="ROAD"/>
    <x v="1"/>
    <n v="8772.4500000000007"/>
    <n v="175.45"/>
    <n v="0"/>
    <m/>
    <n v="0"/>
    <n v="0"/>
    <s v="210-00"/>
    <n v="1"/>
    <m/>
    <m/>
    <m/>
    <m/>
  </r>
  <r>
    <x v="6"/>
    <x v="671"/>
    <n v="132070310170"/>
    <s v="1000 NE 72 TER"/>
    <m/>
    <s v="126487-MK DEVELOPERS INC"/>
    <d v="2019-03-29T00:00:00"/>
    <s v="ROAD"/>
    <x v="1"/>
    <n v="0"/>
    <n v="0"/>
    <n v="0"/>
    <m/>
    <n v="0"/>
    <n v="0"/>
    <s v="210-00"/>
    <n v="1"/>
    <m/>
    <m/>
    <m/>
    <m/>
  </r>
  <r>
    <x v="6"/>
    <x v="673"/>
    <n v="132070170620"/>
    <s v="7769 BISCAYNE BLVD"/>
    <m/>
    <m/>
    <d v="2019-02-22T00:00:00"/>
    <s v="ROAD"/>
    <x v="0"/>
    <n v="7684.13"/>
    <n v="153.68"/>
    <n v="0"/>
    <m/>
    <n v="0"/>
    <n v="0"/>
    <s v="853-00"/>
    <n v="138"/>
    <m/>
    <m/>
    <m/>
    <m/>
  </r>
  <r>
    <x v="6"/>
    <x v="674"/>
    <n v="132070000490"/>
    <s v="7499 NE 2 AVE"/>
    <s v="N"/>
    <s v="130852-SUNRISE MEDICAL CENTER"/>
    <d v="2019-12-05T00:00:00"/>
    <s v="ROAD"/>
    <x v="1"/>
    <n v="36638.46"/>
    <n v="732.77"/>
    <n v="0"/>
    <m/>
    <n v="0"/>
    <n v="0"/>
    <s v="932-00"/>
    <n v="-1044"/>
    <m/>
    <m/>
    <m/>
    <m/>
  </r>
  <r>
    <x v="6"/>
    <x v="674"/>
    <n v="132070000490"/>
    <s v="7499 NE 2 AVE"/>
    <s v="N"/>
    <s v="130852-SUNRISE MEDICAL CENTER"/>
    <d v="2019-12-05T00:00:00"/>
    <s v="ROAD"/>
    <x v="1"/>
    <n v="36638.46"/>
    <n v="732.77"/>
    <n v="0"/>
    <m/>
    <n v="0"/>
    <n v="0"/>
    <s v="720-00"/>
    <n v="2583"/>
    <m/>
    <m/>
    <m/>
    <m/>
  </r>
  <r>
    <x v="6"/>
    <x v="675"/>
    <n v="132070480110"/>
    <s v="333 NE 79 ST"/>
    <m/>
    <s v="128963-ATLANTIC COAST CONSTRUCTION, INC"/>
    <d v="2019-09-05T00:00:00"/>
    <s v="ROAD"/>
    <x v="1"/>
    <n v="125266.12"/>
    <n v="2505.3200000000002"/>
    <n v="0"/>
    <m/>
    <n v="0"/>
    <n v="0"/>
    <s v="492-00"/>
    <n v="-2856"/>
    <m/>
    <m/>
    <m/>
    <m/>
  </r>
  <r>
    <x v="6"/>
    <x v="675"/>
    <n v="132070480110"/>
    <s v="333 NE 79 ST"/>
    <m/>
    <s v="128963-ATLANTIC COAST CONSTRUCTION, INC"/>
    <d v="2019-09-05T00:00:00"/>
    <s v="ROAD"/>
    <x v="1"/>
    <n v="125266.12"/>
    <n v="2505.3200000000002"/>
    <n v="0"/>
    <m/>
    <n v="0"/>
    <n v="0"/>
    <s v="932-00"/>
    <n v="2856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530-00"/>
    <n v="-8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932-00"/>
    <n v="1173"/>
    <m/>
    <m/>
    <m/>
    <m/>
  </r>
  <r>
    <x v="6"/>
    <x v="677"/>
    <n v="132070260100"/>
    <s v="8301 NE 2 AVE"/>
    <m/>
    <m/>
    <d v="2019-05-03T00:00:00"/>
    <s v="ROAD"/>
    <x v="0"/>
    <n v="25621.17"/>
    <n v="512.41999999999996"/>
    <n v="0"/>
    <m/>
    <n v="0"/>
    <n v="0"/>
    <s v="820-00"/>
    <n v="-843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820-00"/>
    <n v="6002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710-00"/>
    <n v="1275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932-00"/>
    <n v="1747"/>
    <m/>
    <m/>
    <m/>
    <m/>
  </r>
  <r>
    <x v="6"/>
    <x v="679"/>
    <n v="132070170600"/>
    <s v="620 NE 78 ST"/>
    <m/>
    <s v="125534-EDUARDO A SUAREZ"/>
    <d v="2019-01-09T00:00:00"/>
    <s v="ROAD"/>
    <x v="1"/>
    <n v="7121.85"/>
    <n v="142.43"/>
    <n v="0"/>
    <m/>
    <n v="0"/>
    <n v="0"/>
    <s v="820-00"/>
    <n v="-242"/>
    <m/>
    <m/>
    <m/>
    <m/>
  </r>
  <r>
    <x v="6"/>
    <x v="679"/>
    <n v="132070170600"/>
    <s v="620 NE 78 ST"/>
    <m/>
    <s v="125534-EDUARDO A SUAREZ"/>
    <d v="2019-01-09T00:00:00"/>
    <s v="ROAD"/>
    <x v="1"/>
    <n v="7121.85"/>
    <n v="142.43"/>
    <n v="0"/>
    <m/>
    <n v="0"/>
    <n v="0"/>
    <s v="932-00"/>
    <n v="242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130-00"/>
    <n v="-9024"/>
    <m/>
    <m/>
    <m/>
    <m/>
  </r>
  <r>
    <x v="6"/>
    <x v="677"/>
    <n v="132070260100"/>
    <s v="8301 NE 2 AVE"/>
    <m/>
    <m/>
    <d v="2019-05-03T00:00:00"/>
    <s v="ROAD"/>
    <x v="0"/>
    <n v="25621.17"/>
    <n v="512.41999999999996"/>
    <n v="0"/>
    <m/>
    <n v="0"/>
    <n v="0"/>
    <s v="932-00"/>
    <n v="843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320-00"/>
    <n v="-19.57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320-00"/>
    <n v="1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820-00"/>
    <n v="290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9999-00"/>
    <n v="19.899999999999999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710-00"/>
    <n v="7160"/>
    <m/>
    <m/>
    <m/>
    <m/>
  </r>
  <r>
    <x v="6"/>
    <x v="680"/>
    <n v="132070510700"/>
    <s v="7281 BISCAYNE BLVD"/>
    <s v="N"/>
    <s v="129902-TERIYAKI MADNESS"/>
    <d v="2019-12-09T00:00:00"/>
    <s v="ROAD"/>
    <x v="1"/>
    <n v="10183.08"/>
    <n v="203.66"/>
    <n v="0"/>
    <m/>
    <n v="0"/>
    <n v="0"/>
    <s v="932-01"/>
    <n v="18"/>
    <m/>
    <m/>
    <m/>
    <m/>
  </r>
  <r>
    <x v="6"/>
    <x v="680"/>
    <n v="132070510700"/>
    <s v="7281 BISCAYNE BLVD"/>
    <s v="N"/>
    <s v="129902-TERIYAKI MADNESS"/>
    <d v="2019-12-09T00:00:00"/>
    <s v="ROAD"/>
    <x v="1"/>
    <n v="10183.08"/>
    <n v="203.66"/>
    <n v="0"/>
    <m/>
    <n v="0"/>
    <n v="0"/>
    <s v="820-00"/>
    <n v="-943"/>
    <m/>
    <m/>
    <m/>
    <m/>
  </r>
  <r>
    <x v="6"/>
    <x v="681"/>
    <n v="132070510700"/>
    <s v="7283 BISCAYNE BLVD"/>
    <m/>
    <s v="128180-ALEX A COBO COBO"/>
    <d v="2019-06-27T00:00:00"/>
    <s v="ROAD"/>
    <x v="1"/>
    <n v="21730.880000000001"/>
    <n v="434.62"/>
    <n v="0"/>
    <m/>
    <n v="0"/>
    <n v="0"/>
    <s v="820-00"/>
    <n v="-715"/>
    <m/>
    <m/>
    <m/>
    <m/>
  </r>
  <r>
    <x v="6"/>
    <x v="682"/>
    <n v="132070402290"/>
    <s v="7238 BISCAYNE BLVD"/>
    <s v="N"/>
    <s v="128749-NINFA SANCLEMENTE DIAZ ANDY DIAZ"/>
    <d v="2019-11-22T00:00:00"/>
    <s v="ROAD"/>
    <x v="1"/>
    <n v="2854.3"/>
    <n v="57.09"/>
    <n v="0"/>
    <m/>
    <n v="0"/>
    <n v="0"/>
    <s v="820-00"/>
    <n v="160"/>
    <m/>
    <m/>
    <m/>
    <m/>
  </r>
  <r>
    <x v="6"/>
    <x v="681"/>
    <n v="132070510700"/>
    <s v="7283 BISCAYNE BLVD"/>
    <m/>
    <s v="128180-ALEX A COBO COBO"/>
    <d v="2019-06-27T00:00:00"/>
    <s v="ROAD"/>
    <x v="1"/>
    <n v="21730.880000000001"/>
    <n v="434.62"/>
    <n v="0"/>
    <m/>
    <n v="0"/>
    <n v="0"/>
    <s v="932-00"/>
    <n v="715"/>
    <m/>
    <m/>
    <m/>
    <m/>
  </r>
  <r>
    <x v="6"/>
    <x v="683"/>
    <n v="132070402010"/>
    <s v="7448 NE 4 CT"/>
    <m/>
    <s v="125795-ADAM MOPSICK"/>
    <d v="2019-02-11T00:00:00"/>
    <s v="ROAD"/>
    <x v="1"/>
    <n v="32523.61"/>
    <n v="650.47"/>
    <n v="0"/>
    <m/>
    <n v="0"/>
    <n v="0"/>
    <s v="150-00"/>
    <n v="-3354"/>
    <m/>
    <m/>
    <m/>
    <m/>
  </r>
  <r>
    <x v="6"/>
    <x v="683"/>
    <n v="132070402010"/>
    <s v="7448 NE 4 CT"/>
    <m/>
    <s v="125795-ADAM MOPSICK"/>
    <d v="2019-02-11T00:00:00"/>
    <s v="ROAD"/>
    <x v="1"/>
    <n v="32523.61"/>
    <n v="650.47"/>
    <n v="0"/>
    <m/>
    <n v="0"/>
    <n v="0"/>
    <s v="710-00"/>
    <n v="3354"/>
    <m/>
    <m/>
    <m/>
    <m/>
  </r>
  <r>
    <x v="6"/>
    <x v="684"/>
    <n v="132080190080"/>
    <s v="1244 NE 81 TER"/>
    <s v="N"/>
    <s v="129743-DANIEL GONZALEZ"/>
    <d v="2019-12-05T00:00:00"/>
    <s v="ROAD"/>
    <x v="1"/>
    <n v="0"/>
    <n v="0"/>
    <n v="0"/>
    <m/>
    <n v="0"/>
    <n v="0"/>
    <s v="210-00"/>
    <n v="1"/>
    <m/>
    <m/>
    <m/>
    <m/>
  </r>
  <r>
    <x v="6"/>
    <x v="684"/>
    <n v="132080190080"/>
    <s v="1244 NE 81 TER"/>
    <s v="N"/>
    <s v="129743-DANIEL GONZALEZ"/>
    <d v="2019-12-05T00:00:00"/>
    <s v="ROAD"/>
    <x v="1"/>
    <n v="0"/>
    <n v="0"/>
    <n v="0"/>
    <m/>
    <n v="0"/>
    <n v="0"/>
    <s v="210-00"/>
    <n v="-1"/>
    <m/>
    <m/>
    <m/>
    <m/>
  </r>
  <r>
    <x v="6"/>
    <x v="685"/>
    <n v="132180070030"/>
    <s v="625 NE 70 ST"/>
    <m/>
    <s v="*FOR RECORD ONLY*"/>
    <d v="2019-01-18T00:00:00"/>
    <s v="ROAD"/>
    <x v="0"/>
    <n v="0"/>
    <n v="0"/>
    <n v="0"/>
    <m/>
    <n v="0"/>
    <n v="0"/>
    <s v="210-00"/>
    <n v="0"/>
    <m/>
    <m/>
    <m/>
    <m/>
  </r>
  <r>
    <x v="6"/>
    <x v="686"/>
    <n v="132180340080"/>
    <s v="5965 NE 6 AVE"/>
    <s v="N"/>
    <s v="131074-PIM MANAGEMENT CORP"/>
    <d v="2019-12-30T00:00:00"/>
    <s v="ROAD"/>
    <x v="1"/>
    <n v="9056.15"/>
    <n v="181.12"/>
    <n v="0"/>
    <m/>
    <n v="0"/>
    <n v="0"/>
    <s v="210-00"/>
    <n v="1"/>
    <m/>
    <m/>
    <m/>
    <m/>
  </r>
  <r>
    <x v="6"/>
    <x v="687"/>
    <n v="132180370695"/>
    <s v="545 NE 55 TER"/>
    <m/>
    <s v="128972-MIMO3 LLC"/>
    <d v="2019-09-10T00:00:00"/>
    <s v="ROAD"/>
    <x v="1"/>
    <n v="8772.4500000000007"/>
    <n v="175.45"/>
    <n v="0"/>
    <m/>
    <n v="0"/>
    <n v="0"/>
    <s v="210-00"/>
    <n v="1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220-00"/>
    <n v="-303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820-01"/>
    <n v="-18691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820-01"/>
    <n v="27394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222-00"/>
    <n v="283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9999-00"/>
    <n v="677786.03"/>
    <m/>
    <m/>
    <m/>
    <m/>
  </r>
  <r>
    <x v="6"/>
    <x v="689"/>
    <n v="132180220030"/>
    <s v="320 NE 61 ST"/>
    <m/>
    <s v="127674-JULIANA MIETH"/>
    <d v="2019-06-07T00:00:00"/>
    <s v="ROAD"/>
    <x v="1"/>
    <n v="4423.7700000000004"/>
    <n v="88.48"/>
    <n v="0"/>
    <m/>
    <n v="0"/>
    <n v="0"/>
    <s v="140-00"/>
    <n v="-322"/>
    <m/>
    <m/>
    <m/>
    <m/>
  </r>
  <r>
    <x v="6"/>
    <x v="689"/>
    <n v="132180220030"/>
    <s v="320 NE 61 ST"/>
    <m/>
    <s v="127674-JULIANA MIETH"/>
    <d v="2019-06-07T00:00:00"/>
    <s v="ROAD"/>
    <x v="1"/>
    <n v="4423.7700000000004"/>
    <n v="88.48"/>
    <n v="0"/>
    <m/>
    <n v="0"/>
    <n v="0"/>
    <s v="820-00"/>
    <n v="322"/>
    <m/>
    <m/>
    <m/>
    <m/>
  </r>
  <r>
    <x v="6"/>
    <x v="690"/>
    <n v="132180200330"/>
    <s v="6300 NE 4 AVE"/>
    <m/>
    <m/>
    <d v="2019-06-04T00:00:00"/>
    <s v="ROAD"/>
    <x v="0"/>
    <n v="93309.68"/>
    <n v="1866.2"/>
    <n v="0"/>
    <m/>
    <n v="0"/>
    <n v="0"/>
    <s v="150-00"/>
    <n v="1488"/>
    <m/>
    <m/>
    <m/>
    <m/>
  </r>
  <r>
    <x v="6"/>
    <x v="690"/>
    <n v="132180200330"/>
    <s v="6300 NE 4 AVE"/>
    <m/>
    <m/>
    <d v="2019-06-04T00:00:00"/>
    <s v="ROAD"/>
    <x v="0"/>
    <n v="93309.68"/>
    <n v="1866.2"/>
    <n v="0"/>
    <m/>
    <n v="0"/>
    <n v="0"/>
    <s v="150-00"/>
    <n v="-8917"/>
    <m/>
    <m/>
    <m/>
    <m/>
  </r>
  <r>
    <x v="6"/>
    <x v="690"/>
    <n v="132180200330"/>
    <s v="6300 NE 4 AVE"/>
    <m/>
    <m/>
    <d v="2019-06-04T00:00:00"/>
    <s v="ROAD"/>
    <x v="0"/>
    <n v="93309.68"/>
    <n v="1866.2"/>
    <n v="0"/>
    <m/>
    <n v="0"/>
    <n v="0"/>
    <s v="710-00"/>
    <n v="8917"/>
    <m/>
    <m/>
    <m/>
    <m/>
  </r>
  <r>
    <x v="6"/>
    <x v="691"/>
    <n v="132180240080"/>
    <s v="6400 NE 4 CT"/>
    <m/>
    <m/>
    <d v="2019-03-13T00:00:00"/>
    <s v="ROAD"/>
    <x v="0"/>
    <n v="57786.77"/>
    <n v="1155.73"/>
    <n v="0"/>
    <m/>
    <n v="0"/>
    <n v="0"/>
    <s v="710-00"/>
    <n v="665"/>
    <m/>
    <m/>
    <m/>
    <m/>
  </r>
  <r>
    <x v="6"/>
    <x v="691"/>
    <n v="132180240080"/>
    <s v="6400 NE 4 CT"/>
    <m/>
    <m/>
    <d v="2019-03-13T00:00:00"/>
    <s v="ROAD"/>
    <x v="0"/>
    <n v="57786.77"/>
    <n v="1155.73"/>
    <n v="0"/>
    <m/>
    <n v="0"/>
    <n v="0"/>
    <s v="150-00"/>
    <n v="-2472"/>
    <m/>
    <m/>
    <m/>
    <m/>
  </r>
  <r>
    <x v="6"/>
    <x v="691"/>
    <n v="132180240080"/>
    <s v="6400 NE 4 CT"/>
    <m/>
    <m/>
    <d v="2019-03-13T00:00:00"/>
    <s v="ROAD"/>
    <x v="0"/>
    <n v="57786.77"/>
    <n v="1155.73"/>
    <n v="0"/>
    <m/>
    <n v="0"/>
    <n v="0"/>
    <s v="720-00"/>
    <n v="1807"/>
    <m/>
    <m/>
    <m/>
    <m/>
  </r>
  <r>
    <x v="6"/>
    <x v="692"/>
    <n v="132180220040"/>
    <s v="340 NE 61 ST"/>
    <m/>
    <s v="127648-NEXT DESIGNERS INC"/>
    <d v="2019-08-02T00:00:00"/>
    <s v="ROAD"/>
    <x v="1"/>
    <n v="2834.19"/>
    <n v="56.68"/>
    <n v="0"/>
    <m/>
    <n v="0"/>
    <n v="0"/>
    <s v="540-00"/>
    <n v="16"/>
    <m/>
    <m/>
    <m/>
    <m/>
  </r>
  <r>
    <x v="6"/>
    <x v="692"/>
    <n v="132180220040"/>
    <s v="340 NE 61 ST"/>
    <m/>
    <s v="127648-NEXT DESIGNERS INC"/>
    <d v="2019-08-02T00:00:00"/>
    <s v="ROAD"/>
    <x v="1"/>
    <n v="2834.19"/>
    <n v="56.68"/>
    <n v="0"/>
    <m/>
    <n v="0"/>
    <n v="0"/>
    <s v="150-00"/>
    <n v="-3198"/>
    <m/>
    <m/>
    <m/>
    <m/>
  </r>
  <r>
    <x v="6"/>
    <x v="693"/>
    <n v="132180170030"/>
    <s v="5911 NE 2 AVE"/>
    <m/>
    <s v="126059-CUCKOO CAFE LLC"/>
    <d v="2019-03-06T00:00:00"/>
    <s v="ROAD"/>
    <x v="1"/>
    <n v="34594.25"/>
    <n v="691.88"/>
    <n v="0"/>
    <m/>
    <n v="0"/>
    <n v="0"/>
    <s v="931-00"/>
    <n v="-1080"/>
    <m/>
    <m/>
    <m/>
    <m/>
  </r>
  <r>
    <x v="6"/>
    <x v="693"/>
    <n v="132180170030"/>
    <s v="5911 NE 2 AVE"/>
    <m/>
    <s v="126059-CUCKOO CAFE LLC"/>
    <d v="2019-03-06T00:00:00"/>
    <s v="ROAD"/>
    <x v="1"/>
    <n v="34594.25"/>
    <n v="691.88"/>
    <n v="0"/>
    <m/>
    <n v="0"/>
    <n v="0"/>
    <s v="931-00"/>
    <n v="1832"/>
    <m/>
    <m/>
    <m/>
    <m/>
  </r>
  <r>
    <x v="6"/>
    <x v="693"/>
    <n v="132180170030"/>
    <s v="5911 NE 2 AVE"/>
    <m/>
    <s v="126059-CUCKOO CAFE LLC"/>
    <d v="2019-03-06T00:00:00"/>
    <s v="ROAD"/>
    <x v="1"/>
    <n v="34594.25"/>
    <n v="691.88"/>
    <n v="0"/>
    <m/>
    <n v="0"/>
    <n v="0"/>
    <s v="820-00"/>
    <n v="-720"/>
    <m/>
    <m/>
    <m/>
    <m/>
  </r>
  <r>
    <x v="6"/>
    <x v="694"/>
    <n v="132180041010"/>
    <s v="6912 BISCAYNE BLVD"/>
    <s v="N"/>
    <s v="128796-CRISTOVAO F BRILHO"/>
    <d v="2019-12-06T00:00:00"/>
    <s v="ROAD"/>
    <x v="1"/>
    <n v="2397.46"/>
    <n v="47.95"/>
    <n v="0"/>
    <m/>
    <n v="0"/>
    <n v="0"/>
    <s v="931-01"/>
    <n v="6"/>
    <m/>
    <m/>
    <m/>
    <m/>
  </r>
  <r>
    <x v="6"/>
    <x v="694"/>
    <n v="132180041010"/>
    <s v="6912 BISCAYNE BLVD"/>
    <s v="N"/>
    <s v="128796-CRISTOVAO F BRILHO"/>
    <d v="2019-12-06T00:00:00"/>
    <s v="ROAD"/>
    <x v="1"/>
    <n v="2397.46"/>
    <n v="47.95"/>
    <n v="0"/>
    <m/>
    <n v="0"/>
    <n v="0"/>
    <s v="820-01"/>
    <n v="-744"/>
    <m/>
    <m/>
    <m/>
    <m/>
  </r>
  <r>
    <x v="6"/>
    <x v="695"/>
    <n v="132180150771"/>
    <s v="301 NE 61 ST"/>
    <m/>
    <m/>
    <d v="2019-06-05T00:00:00"/>
    <s v="ROAD"/>
    <x v="0"/>
    <n v="47124.38"/>
    <n v="942.48"/>
    <n v="0"/>
    <m/>
    <n v="0"/>
    <n v="0"/>
    <s v="150-00"/>
    <n v="-1094"/>
    <m/>
    <m/>
    <m/>
    <m/>
  </r>
  <r>
    <x v="6"/>
    <x v="695"/>
    <n v="132180150771"/>
    <s v="301 NE 61 ST"/>
    <m/>
    <m/>
    <d v="2019-06-05T00:00:00"/>
    <s v="ROAD"/>
    <x v="0"/>
    <n v="47124.38"/>
    <n v="942.48"/>
    <n v="0"/>
    <m/>
    <n v="0"/>
    <n v="0"/>
    <s v="932-00"/>
    <n v="1094"/>
    <m/>
    <m/>
    <m/>
    <m/>
  </r>
  <r>
    <x v="6"/>
    <x v="696"/>
    <n v="132180170020"/>
    <s v="205 NE 59 ST"/>
    <m/>
    <s v="128071-THE BLACK JACOBIN LLC"/>
    <d v="2019-07-02T00:00:00"/>
    <s v="ROAD"/>
    <x v="1"/>
    <n v="9623.7199999999993"/>
    <n v="192.48"/>
    <n v="0"/>
    <m/>
    <n v="0"/>
    <n v="0"/>
    <s v="820-00"/>
    <n v="-200"/>
    <m/>
    <m/>
    <m/>
    <m/>
  </r>
  <r>
    <x v="6"/>
    <x v="697"/>
    <n v="132180230690"/>
    <s v="6660 BISCAYNE BLVD"/>
    <m/>
    <s v="DO NOT COLLECT"/>
    <d v="2019-04-02T00:00:00"/>
    <s v="ROAD"/>
    <x v="0"/>
    <n v="0"/>
    <n v="0"/>
    <n v="0"/>
    <m/>
    <n v="0"/>
    <n v="0"/>
    <s v="710-00"/>
    <n v="-9088"/>
    <m/>
    <m/>
    <m/>
    <m/>
  </r>
  <r>
    <x v="6"/>
    <x v="697"/>
    <n v="132180230690"/>
    <s v="6660 BISCAYNE BLVD"/>
    <m/>
    <s v="DO NOT COLLECT"/>
    <d v="2019-04-02T00:00:00"/>
    <s v="ROAD"/>
    <x v="0"/>
    <n v="0"/>
    <n v="0"/>
    <n v="0"/>
    <m/>
    <n v="0"/>
    <n v="0"/>
    <s v="820-01"/>
    <n v="10061"/>
    <m/>
    <m/>
    <m/>
    <m/>
  </r>
  <r>
    <x v="6"/>
    <x v="696"/>
    <n v="132180170020"/>
    <s v="205 NE 59 ST"/>
    <m/>
    <s v="128071-THE BLACK JACOBIN LLC"/>
    <d v="2019-07-02T00:00:00"/>
    <s v="ROAD"/>
    <x v="1"/>
    <n v="9623.7199999999993"/>
    <n v="192.48"/>
    <n v="0"/>
    <m/>
    <n v="0"/>
    <n v="0"/>
    <s v="932-01"/>
    <n v="9"/>
    <m/>
    <m/>
    <m/>
    <m/>
  </r>
  <r>
    <x v="6"/>
    <x v="698"/>
    <n v="132180380070"/>
    <s v="5810 BISCAYNE BLVD"/>
    <m/>
    <m/>
    <d v="2019-10-25T00:00:00"/>
    <s v="ROAD"/>
    <x v="0"/>
    <n v="2758.44"/>
    <n v="55.17"/>
    <n v="0"/>
    <m/>
    <n v="0"/>
    <n v="0"/>
    <s v="820-00"/>
    <n v="895"/>
    <m/>
    <m/>
    <m/>
    <m/>
  </r>
  <r>
    <x v="6"/>
    <x v="698"/>
    <n v="132180380070"/>
    <s v="5810 BISCAYNE BLVD"/>
    <m/>
    <m/>
    <d v="2019-10-25T00:00:00"/>
    <s v="ROAD"/>
    <x v="0"/>
    <n v="2758.44"/>
    <n v="55.17"/>
    <n v="0"/>
    <m/>
    <n v="0"/>
    <n v="0"/>
    <s v="710-00"/>
    <n v="-895"/>
    <m/>
    <m/>
    <m/>
    <m/>
  </r>
  <r>
    <x v="6"/>
    <x v="699"/>
    <n v="132180570050"/>
    <s v="294 NE 62 ST"/>
    <m/>
    <s v="126882-YO MIAMI INC"/>
    <d v="2019-02-08T00:00:00"/>
    <s v="ROAD"/>
    <x v="1"/>
    <n v="10133.19"/>
    <n v="202.66"/>
    <n v="0"/>
    <m/>
    <n v="0"/>
    <n v="0"/>
    <s v="820-00"/>
    <n v="633"/>
    <m/>
    <m/>
    <m/>
    <m/>
  </r>
  <r>
    <x v="6"/>
    <x v="699"/>
    <n v="132180570050"/>
    <s v="294 NE 62 ST"/>
    <m/>
    <s v="126882-YO MIAMI INC"/>
    <d v="2019-02-08T00:00:00"/>
    <s v="ROAD"/>
    <x v="1"/>
    <n v="10133.19"/>
    <n v="202.66"/>
    <n v="0"/>
    <m/>
    <n v="0"/>
    <n v="0"/>
    <s v="150-00"/>
    <n v="530"/>
    <m/>
    <m/>
    <m/>
    <m/>
  </r>
  <r>
    <x v="6"/>
    <x v="700"/>
    <n v="132180150560"/>
    <s v="380 NE 59 ST"/>
    <m/>
    <s v="126912-SUMMA PRODUCTION CORPORATION"/>
    <d v="2019-05-17T00:00:00"/>
    <s v="ROAD"/>
    <x v="1"/>
    <n v="29339.25"/>
    <n v="586.78"/>
    <n v="0"/>
    <m/>
    <n v="0"/>
    <n v="0"/>
    <s v="150-00"/>
    <n v="-2470"/>
    <m/>
    <m/>
    <m/>
    <m/>
  </r>
  <r>
    <x v="6"/>
    <x v="697"/>
    <n v="132180230690"/>
    <s v="6660 BISCAYNE BLVD"/>
    <m/>
    <s v="DO NOT COLLECT"/>
    <d v="2019-04-02T00:00:00"/>
    <s v="ROAD"/>
    <x v="0"/>
    <n v="0"/>
    <n v="0"/>
    <n v="0"/>
    <m/>
    <n v="0"/>
    <n v="0"/>
    <s v="9999-00"/>
    <n v="-3.04"/>
    <m/>
    <m/>
    <m/>
    <m/>
  </r>
  <r>
    <x v="6"/>
    <x v="700"/>
    <n v="132180150560"/>
    <s v="380 NE 59 ST"/>
    <m/>
    <s v="126912-SUMMA PRODUCTION CORPORATION"/>
    <d v="2019-05-17T00:00:00"/>
    <s v="ROAD"/>
    <x v="1"/>
    <n v="29339.25"/>
    <n v="586.78"/>
    <n v="0"/>
    <m/>
    <n v="0"/>
    <n v="0"/>
    <s v="820-00"/>
    <n v="2470"/>
    <m/>
    <m/>
    <m/>
    <m/>
  </r>
  <r>
    <x v="6"/>
    <x v="701"/>
    <n v="132180770010"/>
    <s v="5556 NE 4 CT"/>
    <m/>
    <s v="127570-55TH STREET RESTAURANT LLC"/>
    <d v="2019-06-13T00:00:00"/>
    <s v="ROAD"/>
    <x v="1"/>
    <n v="40960.370000000003"/>
    <n v="819.21"/>
    <n v="0"/>
    <m/>
    <n v="0"/>
    <n v="0"/>
    <s v="832-00"/>
    <n v="5055"/>
    <m/>
    <m/>
    <m/>
    <m/>
  </r>
  <r>
    <x v="6"/>
    <x v="701"/>
    <n v="132180770010"/>
    <s v="5556 NE 4 CT"/>
    <m/>
    <s v="127570-55TH STREET RESTAURANT LLC"/>
    <d v="2019-06-13T00:00:00"/>
    <s v="ROAD"/>
    <x v="1"/>
    <n v="40960.370000000003"/>
    <n v="819.21"/>
    <n v="0"/>
    <m/>
    <n v="0"/>
    <n v="0"/>
    <s v="150-00"/>
    <n v="-5055"/>
    <m/>
    <m/>
    <m/>
    <m/>
  </r>
  <r>
    <x v="6"/>
    <x v="699"/>
    <n v="132180570050"/>
    <s v="294 NE 62 ST"/>
    <m/>
    <s v="126882-YO MIAMI INC"/>
    <d v="2019-02-08T00:00:00"/>
    <s v="ROAD"/>
    <x v="1"/>
    <n v="10133.19"/>
    <n v="202.66"/>
    <n v="0"/>
    <m/>
    <n v="0"/>
    <n v="0"/>
    <s v="150-00"/>
    <n v="-633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150-00"/>
    <n v="-1416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140-00"/>
    <n v="-4209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240-00"/>
    <n v="-29.08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480-00"/>
    <n v="2.15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9999-00"/>
    <n v="-42.77"/>
    <m/>
    <m/>
    <m/>
    <m/>
  </r>
  <r>
    <x v="6"/>
    <x v="703"/>
    <n v="132190081540"/>
    <s v="540 BAY POINT RD"/>
    <m/>
    <s v="128069-RICHARD KESSLER"/>
    <d v="2019-09-13T00:00:00"/>
    <s v="ROAD"/>
    <x v="1"/>
    <n v="0"/>
    <n v="0"/>
    <n v="0"/>
    <m/>
    <n v="0"/>
    <n v="0"/>
    <s v="210-00"/>
    <n v="0"/>
    <m/>
    <m/>
    <m/>
    <m/>
  </r>
  <r>
    <x v="6"/>
    <x v="704"/>
    <n v="132190081930"/>
    <s v="635 BUTTONWOOD LN"/>
    <s v="N"/>
    <s v="128808-MABEL MONTESINO"/>
    <d v="2019-12-05T00:00:00"/>
    <s v="ROAD"/>
    <x v="1"/>
    <n v="0"/>
    <n v="0"/>
    <n v="0"/>
    <m/>
    <n v="0"/>
    <n v="0"/>
    <s v="210-00"/>
    <n v="1"/>
    <m/>
    <m/>
    <m/>
    <m/>
  </r>
  <r>
    <x v="6"/>
    <x v="704"/>
    <n v="132190081930"/>
    <s v="635 BUTTONWOOD LN"/>
    <s v="N"/>
    <s v="128808-MABEL MONTESINO"/>
    <d v="2019-12-05T00:00:00"/>
    <s v="ROAD"/>
    <x v="1"/>
    <n v="0"/>
    <n v="0"/>
    <n v="0"/>
    <m/>
    <n v="0"/>
    <n v="0"/>
    <s v="210-00"/>
    <n v="-1"/>
    <m/>
    <m/>
    <m/>
    <m/>
  </r>
  <r>
    <x v="6"/>
    <x v="705"/>
    <n v="132190150070"/>
    <s v="5195 NE 5 AVE"/>
    <m/>
    <s v="125788-CLARISSA J HINES"/>
    <d v="2019-02-05T00:00:00"/>
    <s v="ROAD"/>
    <x v="1"/>
    <n v="0"/>
    <n v="0"/>
    <n v="0"/>
    <m/>
    <n v="0"/>
    <n v="0"/>
    <s v="210-00"/>
    <n v="-1"/>
    <m/>
    <m/>
    <m/>
    <m/>
  </r>
  <r>
    <x v="6"/>
    <x v="705"/>
    <n v="132190150070"/>
    <s v="5195 NE 5 AVE"/>
    <m/>
    <s v="125788-CLARISSA J HINES"/>
    <d v="2019-02-05T00:00:00"/>
    <s v="ROAD"/>
    <x v="1"/>
    <n v="0"/>
    <n v="0"/>
    <n v="0"/>
    <m/>
    <n v="0"/>
    <n v="0"/>
    <s v="210-00"/>
    <n v="1"/>
    <m/>
    <m/>
    <m/>
    <m/>
  </r>
  <r>
    <x v="6"/>
    <x v="706"/>
    <n v="132190480440"/>
    <s v="4770 BISCAYNE BLVD"/>
    <m/>
    <s v="126159-SOUTH FLORIDA SURGICAL SPECIALISTS LLC "/>
    <d v="2019-03-04T00:00:00"/>
    <s v="ROAD"/>
    <x v="1"/>
    <n v="7279.68"/>
    <n v="145.59"/>
    <n v="0"/>
    <m/>
    <n v="0"/>
    <n v="0"/>
    <s v="720-00"/>
    <n v="389"/>
    <m/>
    <m/>
    <m/>
    <m/>
  </r>
  <r>
    <x v="6"/>
    <x v="706"/>
    <n v="132190480440"/>
    <s v="4770 BISCAYNE BLVD"/>
    <m/>
    <s v="126159-SOUTH FLORIDA SURGICAL SPECIALISTS LLC "/>
    <d v="2019-03-04T00:00:00"/>
    <s v="ROAD"/>
    <x v="1"/>
    <n v="7279.68"/>
    <n v="145.59"/>
    <n v="0"/>
    <m/>
    <n v="0"/>
    <n v="0"/>
    <s v="710-00"/>
    <n v="-389"/>
    <m/>
    <m/>
    <m/>
    <m/>
  </r>
  <r>
    <x v="6"/>
    <x v="707"/>
    <n v="132190110160"/>
    <s v="3915 BISCAYNE BLVD"/>
    <s v="N"/>
    <s v="128870-NICKLAUS CHILDREN'S HEALTH SYSTEM"/>
    <d v="2019-10-31T00:00:00"/>
    <s v="ROAD"/>
    <x v="1"/>
    <n v="37185.82"/>
    <n v="743.71"/>
    <n v="0"/>
    <m/>
    <n v="0"/>
    <n v="0"/>
    <s v="630-00"/>
    <n v="2393"/>
    <m/>
    <m/>
    <m/>
    <m/>
  </r>
  <r>
    <x v="6"/>
    <x v="707"/>
    <n v="132190110160"/>
    <s v="3915 BISCAYNE BLVD"/>
    <s v="N"/>
    <s v="128870-NICKLAUS CHILDREN'S HEALTH SYSTEM"/>
    <d v="2019-10-31T00:00:00"/>
    <s v="ROAD"/>
    <x v="1"/>
    <n v="37185.82"/>
    <n v="743.71"/>
    <n v="0"/>
    <m/>
    <n v="0"/>
    <n v="0"/>
    <s v="710-00"/>
    <n v="-2393"/>
    <m/>
    <m/>
    <m/>
    <m/>
  </r>
  <r>
    <x v="6"/>
    <x v="708"/>
    <n v="132190480710"/>
    <s v="4770 BISCAYNE BLVD 1140"/>
    <s v="N"/>
    <s v="128873-BMF RESILIENCE LLC"/>
    <d v="2019-11-05T00:00:00"/>
    <s v="ROAD"/>
    <x v="1"/>
    <n v="9151.06"/>
    <n v="183.02"/>
    <n v="0"/>
    <m/>
    <n v="0"/>
    <n v="0"/>
    <s v="710-00"/>
    <n v="-489"/>
    <m/>
    <m/>
    <m/>
    <m/>
  </r>
  <r>
    <x v="6"/>
    <x v="708"/>
    <n v="132190480710"/>
    <s v="4770 BISCAYNE BLVD 1140"/>
    <s v="N"/>
    <s v="128873-BMF RESILIENCE LLC"/>
    <d v="2019-11-05T00:00:00"/>
    <s v="ROAD"/>
    <x v="1"/>
    <n v="9151.06"/>
    <n v="183.02"/>
    <n v="0"/>
    <m/>
    <n v="0"/>
    <n v="0"/>
    <s v="720-00"/>
    <n v="489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9999-00"/>
    <n v="26.1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231-00"/>
    <n v="-1.54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220-00"/>
    <n v="1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890-00"/>
    <n v="1370"/>
    <m/>
    <m/>
    <m/>
    <m/>
  </r>
  <r>
    <x v="6"/>
    <x v="710"/>
    <n v="132300260010"/>
    <s v="412 NE 22 ST"/>
    <m/>
    <s v="127165-412 NE 22ND STREET APARTMENTS INVESTORS LLC"/>
    <d v="2019-06-12T00:00:00"/>
    <s v="ROAD"/>
    <x v="1"/>
    <n v="149879.37"/>
    <n v="2997.59"/>
    <n v="0"/>
    <m/>
    <n v="0"/>
    <n v="0"/>
    <s v="820-01"/>
    <n v="11607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932-00"/>
    <n v="-3247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820-00"/>
    <n v="6819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310-00"/>
    <n v="137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710-00"/>
    <n v="16642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560-00"/>
    <n v="9071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560-00"/>
    <n v="-9071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560-00"/>
    <n v="-1123.21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9999-00"/>
    <n v="0.02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220-00"/>
    <n v="1"/>
    <m/>
    <m/>
    <m/>
    <m/>
  </r>
  <r>
    <x v="6"/>
    <x v="713"/>
    <n v="132300190180"/>
    <s v="717 NE 27 ST"/>
    <m/>
    <s v="126696-FRAN SCOLA"/>
    <d v="2019-04-10T00:00:00"/>
    <s v="ROAD"/>
    <x v="1"/>
    <n v="33037.14"/>
    <n v="660.74"/>
    <n v="0"/>
    <m/>
    <n v="0"/>
    <n v="0"/>
    <s v="220-00"/>
    <n v="-10"/>
    <m/>
    <m/>
    <m/>
    <m/>
  </r>
  <r>
    <x v="6"/>
    <x v="713"/>
    <n v="132300190180"/>
    <s v="717 NE 27 ST"/>
    <m/>
    <s v="126696-FRAN SCOLA"/>
    <d v="2019-04-10T00:00:00"/>
    <s v="ROAD"/>
    <x v="1"/>
    <n v="33037.14"/>
    <n v="660.74"/>
    <n v="0"/>
    <m/>
    <n v="0"/>
    <n v="0"/>
    <s v="710-00"/>
    <n v="6620"/>
    <m/>
    <m/>
    <m/>
    <m/>
  </r>
  <r>
    <x v="6"/>
    <x v="714"/>
    <n v="132300600010"/>
    <s v="3050 BISCAYNE BLVD (#101)"/>
    <s v="N"/>
    <s v="129077-NATHAN HOANG BAO LLC"/>
    <d v="2019-11-22T00:00:00"/>
    <s v="ROAD"/>
    <x v="1"/>
    <n v="13611.8"/>
    <n v="272.23"/>
    <n v="0"/>
    <m/>
    <n v="0"/>
    <n v="0"/>
    <s v="710-01"/>
    <n v="-2589"/>
    <m/>
    <m/>
    <m/>
    <m/>
  </r>
  <r>
    <x v="6"/>
    <x v="714"/>
    <n v="132300600010"/>
    <s v="3050 BISCAYNE BLVD (#101)"/>
    <s v="N"/>
    <s v="129077-NATHAN HOANG BAO LLC"/>
    <d v="2019-11-22T00:00:00"/>
    <s v="ROAD"/>
    <x v="1"/>
    <n v="13611.8"/>
    <n v="272.23"/>
    <n v="0"/>
    <m/>
    <n v="0"/>
    <n v="0"/>
    <s v="820-00"/>
    <n v="2589"/>
    <m/>
    <m/>
    <m/>
    <m/>
  </r>
  <r>
    <x v="6"/>
    <x v="715"/>
    <n v="132301030010"/>
    <s v="2713 BISCAYNE BLVD"/>
    <m/>
    <s v="128747-JORGE H CASTANEDA"/>
    <d v="2019-10-24T00:00:00"/>
    <s v="ROAD"/>
    <x v="1"/>
    <n v="26983.09"/>
    <n v="539.66"/>
    <n v="0"/>
    <m/>
    <n v="0"/>
    <n v="0"/>
    <s v="820-00"/>
    <n v="-860"/>
    <m/>
    <m/>
    <m/>
    <m/>
  </r>
  <r>
    <x v="6"/>
    <x v="716"/>
    <n v="132300220240"/>
    <s v="2523 NE 2 AVE"/>
    <m/>
    <s v="127660-FRANKLIN A MARIA"/>
    <d v="2019-06-18T00:00:00"/>
    <s v="ROAD"/>
    <x v="1"/>
    <n v="29242.9"/>
    <n v="584.86"/>
    <n v="0"/>
    <m/>
    <n v="0"/>
    <n v="0"/>
    <s v="931-00"/>
    <n v="646"/>
    <m/>
    <m/>
    <m/>
    <m/>
  </r>
  <r>
    <x v="6"/>
    <x v="716"/>
    <n v="132300220240"/>
    <s v="2523 NE 2 AVE"/>
    <m/>
    <s v="127660-FRANKLIN A MARIA"/>
    <d v="2019-06-18T00:00:00"/>
    <s v="ROAD"/>
    <x v="1"/>
    <n v="29242.9"/>
    <n v="584.86"/>
    <n v="0"/>
    <m/>
    <n v="0"/>
    <n v="0"/>
    <s v="820-00"/>
    <n v="-646"/>
    <m/>
    <m/>
    <m/>
    <m/>
  </r>
  <r>
    <x v="6"/>
    <x v="715"/>
    <n v="132301030010"/>
    <s v="2713 BISCAYNE BLVD"/>
    <m/>
    <s v="128747-JORGE H CASTANEDA"/>
    <d v="2019-10-24T00:00:00"/>
    <s v="ROAD"/>
    <x v="1"/>
    <n v="26983.09"/>
    <n v="539.66"/>
    <n v="0"/>
    <m/>
    <n v="0"/>
    <n v="0"/>
    <s v="932-00"/>
    <n v="860"/>
    <m/>
    <m/>
    <m/>
    <m/>
  </r>
  <r>
    <x v="6"/>
    <x v="717"/>
    <n v="132300963940"/>
    <s v="501 NE 31 ST CU-6"/>
    <s v="N"/>
    <m/>
    <d v="2019-11-27T00:00:00"/>
    <s v="ROAD"/>
    <x v="0"/>
    <n v="9097.76"/>
    <n v="181.96"/>
    <n v="0"/>
    <m/>
    <n v="0"/>
    <n v="0"/>
    <s v="937-00"/>
    <n v="215"/>
    <m/>
    <m/>
    <m/>
    <m/>
  </r>
  <r>
    <x v="6"/>
    <x v="717"/>
    <n v="132300963940"/>
    <s v="501 NE 31 ST CU-6"/>
    <s v="N"/>
    <m/>
    <d v="2019-11-27T00:00:00"/>
    <s v="ROAD"/>
    <x v="0"/>
    <n v="9097.76"/>
    <n v="181.96"/>
    <n v="0"/>
    <m/>
    <n v="0"/>
    <n v="0"/>
    <s v="820-01"/>
    <n v="-215"/>
    <m/>
    <m/>
    <m/>
    <m/>
  </r>
  <r>
    <x v="6"/>
    <x v="718"/>
    <n v="132310260300"/>
    <s v="1090 N VENETIAN DR"/>
    <m/>
    <s v="127416-JOSE R BOSCHETTI"/>
    <d v="2019-06-27T00:00:00"/>
    <s v="ROAD"/>
    <x v="1"/>
    <n v="4386.22"/>
    <n v="87.73"/>
    <n v="0"/>
    <m/>
    <n v="0"/>
    <n v="0"/>
    <s v="210-00"/>
    <n v="1"/>
    <m/>
    <m/>
    <m/>
    <m/>
  </r>
  <r>
    <x v="6"/>
    <x v="718"/>
    <n v="132310260300"/>
    <s v="1090 N VENETIAN DR"/>
    <m/>
    <s v="127416-JOSE R BOSCHETTI"/>
    <d v="2019-06-27T00:00:00"/>
    <s v="ROAD"/>
    <x v="1"/>
    <n v="4386.22"/>
    <n v="87.73"/>
    <n v="0"/>
    <m/>
    <n v="0"/>
    <n v="0"/>
    <s v="210-00"/>
    <n v="-0.5"/>
    <m/>
    <m/>
    <m/>
    <m/>
  </r>
  <r>
    <x v="6"/>
    <x v="719"/>
    <n v="132310010120"/>
    <s v="2000 BISCAYNE BLVD"/>
    <m/>
    <s v="ESTIMATE - CREDIT BASED ON AUTO REPAIRS"/>
    <d v="2019-01-09T00:00:00"/>
    <s v="ROAD"/>
    <x v="0"/>
    <n v="1234893.45"/>
    <n v="24697.87"/>
    <n v="0"/>
    <m/>
    <n v="0"/>
    <n v="0"/>
    <s v="222-00"/>
    <n v="393"/>
    <m/>
    <m/>
    <m/>
    <m/>
  </r>
  <r>
    <x v="6"/>
    <x v="719"/>
    <n v="132310010120"/>
    <s v="2000 BISCAYNE BLVD"/>
    <m/>
    <s v="ESTIMATE - CREDIT BASED ON AUTO REPAIRS"/>
    <d v="2019-01-09T00:00:00"/>
    <s v="ROAD"/>
    <x v="0"/>
    <n v="1234893.45"/>
    <n v="24697.87"/>
    <n v="0"/>
    <m/>
    <n v="0"/>
    <n v="0"/>
    <s v="841-01"/>
    <n v="-5472"/>
    <m/>
    <m/>
    <m/>
    <m/>
  </r>
  <r>
    <x v="6"/>
    <x v="719"/>
    <n v="132310010120"/>
    <s v="2000 BISCAYNE BLVD"/>
    <m/>
    <s v="ESTIMATE - CREDIT BASED ON AUTO REPAIRS"/>
    <d v="2019-01-09T00:00:00"/>
    <s v="ROAD"/>
    <x v="0"/>
    <n v="1234893.45"/>
    <n v="24697.87"/>
    <n v="0"/>
    <m/>
    <n v="0"/>
    <n v="0"/>
    <s v="841-01"/>
    <n v="-14000"/>
    <m/>
    <m/>
    <m/>
    <m/>
  </r>
  <r>
    <x v="6"/>
    <x v="720"/>
    <n v="132310010120"/>
    <s v="2000 BISCAYNE BLVD"/>
    <m/>
    <s v="ESTIMATE - CREDIT BASED ON AUTO SALES"/>
    <d v="2019-01-09T00:00:00"/>
    <s v="ROAD"/>
    <x v="0"/>
    <n v="1077714.32"/>
    <n v="21554.28"/>
    <n v="0"/>
    <m/>
    <n v="0"/>
    <n v="0"/>
    <s v="222-00"/>
    <n v="393"/>
    <m/>
    <m/>
    <m/>
    <m/>
  </r>
  <r>
    <x v="6"/>
    <x v="720"/>
    <n v="132310010120"/>
    <s v="2000 BISCAYNE BLVD"/>
    <m/>
    <s v="ESTIMATE - CREDIT BASED ON AUTO SALES"/>
    <d v="2019-01-09T00:00:00"/>
    <s v="ROAD"/>
    <x v="0"/>
    <n v="1077714.32"/>
    <n v="21554.28"/>
    <n v="0"/>
    <m/>
    <n v="0"/>
    <n v="0"/>
    <s v="841-00"/>
    <n v="-5472"/>
    <m/>
    <m/>
    <m/>
    <m/>
  </r>
  <r>
    <x v="6"/>
    <x v="720"/>
    <n v="132310010120"/>
    <s v="2000 BISCAYNE BLVD"/>
    <m/>
    <s v="ESTIMATE - CREDIT BASED ON AUTO SALES"/>
    <d v="2019-01-09T00:00:00"/>
    <s v="ROAD"/>
    <x v="0"/>
    <n v="1077714.32"/>
    <n v="21554.28"/>
    <n v="0"/>
    <m/>
    <n v="0"/>
    <n v="0"/>
    <s v="841-00"/>
    <n v="-14000"/>
    <m/>
    <m/>
    <m/>
    <m/>
  </r>
  <r>
    <x v="6"/>
    <x v="721"/>
    <n v="132310590270"/>
    <s v="275 NE 18 ST 10"/>
    <m/>
    <s v="127316-ALEXANDER SOTO CANDIAN"/>
    <d v="2019-03-20T00:00:00"/>
    <s v="ROAD"/>
    <x v="1"/>
    <n v="24192.7"/>
    <n v="483.85"/>
    <n v="0"/>
    <m/>
    <n v="0"/>
    <n v="0"/>
    <s v="932-00"/>
    <n v="796"/>
    <m/>
    <m/>
    <m/>
    <m/>
  </r>
  <r>
    <x v="6"/>
    <x v="721"/>
    <n v="132310590270"/>
    <s v="275 NE 18 ST 10"/>
    <m/>
    <s v="127316-ALEXANDER SOTO CANDIAN"/>
    <d v="2019-03-20T00:00:00"/>
    <s v="ROAD"/>
    <x v="1"/>
    <n v="24192.7"/>
    <n v="483.85"/>
    <n v="0"/>
    <m/>
    <n v="0"/>
    <n v="0"/>
    <s v="820-00"/>
    <n v="-796"/>
    <m/>
    <m/>
    <m/>
    <m/>
  </r>
  <r>
    <x v="6"/>
    <x v="722"/>
    <n v="132310040030"/>
    <s v="1737 N BAYSHORE DR"/>
    <m/>
    <s v="129396-MWC DEVELOPMENTS LLC"/>
    <d v="2019-08-23T00:00:00"/>
    <s v="ROAD"/>
    <x v="1"/>
    <n v="225454.1"/>
    <n v="4509.09"/>
    <n v="0"/>
    <m/>
    <n v="0"/>
    <n v="0"/>
    <s v="932-00"/>
    <n v="7418"/>
    <m/>
    <m/>
    <m/>
    <m/>
  </r>
  <r>
    <x v="6"/>
    <x v="722"/>
    <n v="132310040030"/>
    <s v="1737 N BAYSHORE DR"/>
    <m/>
    <s v="129396-MWC DEVELOPMENTS LLC"/>
    <d v="2019-08-23T00:00:00"/>
    <s v="ROAD"/>
    <x v="1"/>
    <n v="225454.1"/>
    <n v="4509.09"/>
    <n v="0"/>
    <m/>
    <n v="0"/>
    <n v="0"/>
    <s v="820-00"/>
    <n v="-7418"/>
    <m/>
    <m/>
    <m/>
    <m/>
  </r>
  <r>
    <x v="6"/>
    <x v="723"/>
    <n v="140010031210"/>
    <s v="550 NW 58 CT"/>
    <m/>
    <s v="126380-GERARDO GONZALEZ"/>
    <d v="2019-01-08T00:00:00"/>
    <s v="ROAD"/>
    <x v="1"/>
    <n v="0"/>
    <n v="0"/>
    <n v="0"/>
    <m/>
    <n v="0"/>
    <n v="0"/>
    <s v="210-00"/>
    <n v="1"/>
    <m/>
    <m/>
    <m/>
    <m/>
  </r>
  <r>
    <x v="6"/>
    <x v="723"/>
    <n v="140010031210"/>
    <s v="550 NW 58 CT"/>
    <m/>
    <s v="126380-GERARDO GONZALEZ"/>
    <d v="2019-01-08T00:00:00"/>
    <s v="ROAD"/>
    <x v="1"/>
    <n v="0"/>
    <n v="0"/>
    <n v="0"/>
    <m/>
    <n v="0"/>
    <n v="0"/>
    <s v="210-00"/>
    <n v="-1"/>
    <m/>
    <m/>
    <m/>
    <m/>
  </r>
  <r>
    <x v="6"/>
    <x v="724"/>
    <n v="140020040770"/>
    <s v="331 SW 71 AVE"/>
    <m/>
    <s v="125496-331 INVESTMENTS LLC"/>
    <d v="2019-01-08T00:00:00"/>
    <s v="ROAD"/>
    <x v="1"/>
    <n v="1969.71"/>
    <n v="39.39"/>
    <n v="0"/>
    <m/>
    <n v="0"/>
    <n v="0"/>
    <s v="231-00"/>
    <n v="2"/>
    <m/>
    <m/>
    <m/>
    <m/>
  </r>
  <r>
    <x v="6"/>
    <x v="724"/>
    <n v="140020040770"/>
    <s v="331 SW 71 AVE"/>
    <m/>
    <s v="125496-331 INVESTMENTS LLC"/>
    <d v="2019-01-08T00:00:00"/>
    <s v="ROAD"/>
    <x v="1"/>
    <n v="1969.71"/>
    <n v="39.39"/>
    <n v="0"/>
    <m/>
    <n v="0"/>
    <n v="0"/>
    <s v="210-00"/>
    <n v="-1"/>
    <m/>
    <m/>
    <m/>
    <m/>
  </r>
  <r>
    <x v="6"/>
    <x v="725"/>
    <n v="140020032650"/>
    <s v="799 SW 73 CT"/>
    <m/>
    <m/>
    <d v="2019-03-18T00:00:00"/>
    <s v="ROAD"/>
    <x v="0"/>
    <n v="51029.59"/>
    <n v="1020.59"/>
    <n v="0"/>
    <m/>
    <n v="0"/>
    <n v="0"/>
    <s v="820-00"/>
    <n v="-1679"/>
    <m/>
    <m/>
    <m/>
    <m/>
  </r>
  <r>
    <x v="6"/>
    <x v="725"/>
    <n v="140020032650"/>
    <s v="799 SW 73 CT"/>
    <m/>
    <m/>
    <d v="2019-03-18T00:00:00"/>
    <s v="ROAD"/>
    <x v="0"/>
    <n v="51029.59"/>
    <n v="1020.59"/>
    <n v="0"/>
    <m/>
    <n v="0"/>
    <n v="0"/>
    <s v="932-00"/>
    <n v="1679"/>
    <m/>
    <m/>
    <m/>
    <m/>
  </r>
  <r>
    <x v="6"/>
    <x v="726"/>
    <n v="101080901120"/>
    <s v="321 NW 4 AVE"/>
    <m/>
    <s v="128999-PHILLIP ALEXANDER GESUE"/>
    <d v="2019-10-03T00:00:00"/>
    <s v="ROAD"/>
    <x v="1"/>
    <n v="61011.68"/>
    <n v="1220.24"/>
    <n v="0"/>
    <m/>
    <n v="0"/>
    <n v="0"/>
    <s v="210-00"/>
    <n v="-1"/>
    <m/>
    <m/>
    <m/>
    <m/>
  </r>
  <r>
    <x v="6"/>
    <x v="726"/>
    <n v="101080901120"/>
    <s v="321 NW 4 AVE"/>
    <m/>
    <s v="128999-PHILLIP ALEXANDER GESUE"/>
    <d v="2019-10-03T00:00:00"/>
    <s v="ROAD"/>
    <x v="1"/>
    <n v="61011.68"/>
    <n v="1220.24"/>
    <n v="0"/>
    <m/>
    <n v="0"/>
    <n v="0"/>
    <s v="220-00"/>
    <n v="12"/>
    <m/>
    <m/>
    <m/>
    <m/>
  </r>
  <r>
    <x v="6"/>
    <x v="727"/>
    <n v="141010901140"/>
    <s v="123 SW N RIVER DR"/>
    <m/>
    <m/>
    <d v="2019-04-02T00:00:00"/>
    <s v="ROAD"/>
    <x v="0"/>
    <n v="0"/>
    <n v="0"/>
    <n v="0"/>
    <m/>
    <n v="0"/>
    <n v="0"/>
    <s v="820-00"/>
    <n v="3764"/>
    <m/>
    <m/>
    <m/>
    <m/>
  </r>
  <r>
    <x v="6"/>
    <x v="727"/>
    <n v="141010901140"/>
    <s v="123 SW N RIVER DR"/>
    <m/>
    <m/>
    <d v="2019-04-02T00:00:00"/>
    <s v="ROAD"/>
    <x v="0"/>
    <n v="0"/>
    <n v="0"/>
    <n v="0"/>
    <m/>
    <n v="0"/>
    <n v="0"/>
    <s v="9999-00"/>
    <n v="-62137.62"/>
    <m/>
    <m/>
    <m/>
    <m/>
  </r>
  <r>
    <x v="6"/>
    <x v="728"/>
    <n v="141020064940"/>
    <s v="1555 SW 6 ST"/>
    <m/>
    <s v="130241-W AND R DEVELOPMENT LLC"/>
    <d v="2019-07-10T00:00:00"/>
    <s v="ROAD"/>
    <x v="1"/>
    <n v="57801.69"/>
    <n v="1156.04"/>
    <n v="0"/>
    <m/>
    <n v="0"/>
    <n v="0"/>
    <s v="220-00"/>
    <n v="12"/>
    <m/>
    <m/>
    <m/>
    <m/>
  </r>
  <r>
    <x v="6"/>
    <x v="728"/>
    <n v="141020064940"/>
    <s v="1555 SW 6 ST"/>
    <m/>
    <s v="130241-W AND R DEVELOPMENT LLC"/>
    <d v="2019-07-10T00:00:00"/>
    <s v="ROAD"/>
    <x v="1"/>
    <n v="57801.69"/>
    <n v="1156.04"/>
    <n v="0"/>
    <m/>
    <n v="0"/>
    <n v="0"/>
    <s v="231-00"/>
    <n v="-3"/>
    <m/>
    <m/>
    <m/>
    <m/>
  </r>
  <r>
    <x v="6"/>
    <x v="729"/>
    <n v="141020065120"/>
    <s v="511 SW 15 AVE"/>
    <m/>
    <s v="127780-ALEXANDER LABORA"/>
    <d v="2019-02-15T00:00:00"/>
    <s v="ROAD"/>
    <x v="1"/>
    <n v="5371.07"/>
    <n v="107.42"/>
    <n v="0"/>
    <m/>
    <n v="0"/>
    <n v="0"/>
    <s v="231-00"/>
    <n v="-2"/>
    <m/>
    <m/>
    <m/>
    <m/>
  </r>
  <r>
    <x v="6"/>
    <x v="729"/>
    <n v="141020065120"/>
    <s v="511 SW 15 AVE"/>
    <m/>
    <s v="127780-ALEXANDER LABORA"/>
    <d v="2019-02-15T00:00:00"/>
    <s v="ROAD"/>
    <x v="1"/>
    <n v="5371.07"/>
    <n v="107.42"/>
    <n v="0"/>
    <m/>
    <n v="0"/>
    <n v="0"/>
    <s v="231-00"/>
    <n v="3"/>
    <m/>
    <m/>
    <m/>
    <m/>
  </r>
  <r>
    <x v="6"/>
    <x v="730"/>
    <n v="141020058490"/>
    <s v="1635 NW 2 ST"/>
    <m/>
    <m/>
    <d v="2019-04-10T00:00:00"/>
    <s v="ROAD"/>
    <x v="0"/>
    <n v="55436.19"/>
    <n v="1108.72"/>
    <n v="0"/>
    <m/>
    <n v="0"/>
    <n v="0"/>
    <s v="220-00"/>
    <n v="20"/>
    <m/>
    <m/>
    <m/>
    <m/>
  </r>
  <r>
    <x v="6"/>
    <x v="731"/>
    <n v="141020070110"/>
    <s v="619 SW 12 AVE"/>
    <m/>
    <m/>
    <d v="2019-09-09T00:00:00"/>
    <s v="ROAD"/>
    <x v="0"/>
    <n v="23137.47"/>
    <n v="462.74"/>
    <n v="0"/>
    <m/>
    <n v="0"/>
    <n v="0"/>
    <s v="210-00"/>
    <n v="-1"/>
    <m/>
    <m/>
    <m/>
    <m/>
  </r>
  <r>
    <x v="6"/>
    <x v="732"/>
    <n v="141020054680"/>
    <s v="1119 SW 6 ST"/>
    <m/>
    <s v="128411-ACJ CAPITAL PARTNERS LLC"/>
    <d v="2019-03-08T00:00:00"/>
    <s v="ROAD"/>
    <x v="1"/>
    <n v="28185.01"/>
    <n v="563.70000000000005"/>
    <n v="0"/>
    <m/>
    <n v="0"/>
    <n v="0"/>
    <s v="210-00"/>
    <n v="-1"/>
    <m/>
    <m/>
    <m/>
    <m/>
  </r>
  <r>
    <x v="6"/>
    <x v="730"/>
    <n v="141020058490"/>
    <s v="1635 NW 2 ST"/>
    <m/>
    <m/>
    <d v="2019-04-10T00:00:00"/>
    <s v="ROAD"/>
    <x v="0"/>
    <n v="55436.19"/>
    <n v="1108.72"/>
    <n v="0"/>
    <m/>
    <n v="0"/>
    <n v="0"/>
    <s v="220-00"/>
    <n v="-11"/>
    <m/>
    <m/>
    <m/>
    <m/>
  </r>
  <r>
    <x v="6"/>
    <x v="733"/>
    <n v="141020051380"/>
    <s v="337 NW 11 AVE"/>
    <s v="N"/>
    <m/>
    <d v="2019-11-22T00:00:00"/>
    <s v="ROAD"/>
    <x v="0"/>
    <n v="41814.07"/>
    <n v="836.28"/>
    <n v="0"/>
    <m/>
    <n v="0"/>
    <n v="0"/>
    <s v="210-00"/>
    <n v="-1"/>
    <m/>
    <m/>
    <m/>
    <m/>
  </r>
  <r>
    <x v="6"/>
    <x v="734"/>
    <n v="141020063960"/>
    <s v="1253 SW 4 ST"/>
    <m/>
    <m/>
    <d v="2019-04-01T00:00:00"/>
    <s v="ROAD"/>
    <x v="0"/>
    <n v="36957.46"/>
    <n v="739.15"/>
    <n v="0"/>
    <m/>
    <n v="0"/>
    <n v="0"/>
    <s v="220-00"/>
    <n v="6"/>
    <m/>
    <m/>
    <m/>
    <m/>
  </r>
  <r>
    <x v="6"/>
    <x v="733"/>
    <n v="141020051380"/>
    <s v="337 NW 11 AVE"/>
    <s v="N"/>
    <m/>
    <d v="2019-11-22T00:00:00"/>
    <s v="ROAD"/>
    <x v="0"/>
    <n v="41814.07"/>
    <n v="836.28"/>
    <n v="0"/>
    <m/>
    <n v="0"/>
    <n v="0"/>
    <s v="220-00"/>
    <n v="8"/>
    <m/>
    <m/>
    <m/>
    <m/>
  </r>
  <r>
    <x v="6"/>
    <x v="735"/>
    <n v="141020057260"/>
    <s v="1329 NW 3 ST"/>
    <m/>
    <m/>
    <d v="2019-02-13T00:00:00"/>
    <s v="ROAD"/>
    <x v="0"/>
    <n v="135510.69"/>
    <n v="2710.21"/>
    <n v="0"/>
    <m/>
    <n v="0"/>
    <n v="0"/>
    <s v="220-00"/>
    <n v="22"/>
    <m/>
    <m/>
    <m/>
    <m/>
  </r>
  <r>
    <x v="6"/>
    <x v="731"/>
    <n v="141020070110"/>
    <s v="619 SW 12 AVE"/>
    <m/>
    <m/>
    <d v="2019-09-09T00:00:00"/>
    <s v="ROAD"/>
    <x v="0"/>
    <n v="23137.47"/>
    <n v="462.74"/>
    <n v="0"/>
    <m/>
    <n v="0"/>
    <n v="0"/>
    <s v="820-00"/>
    <n v="-2609"/>
    <m/>
    <m/>
    <m/>
    <m/>
  </r>
  <r>
    <x v="6"/>
    <x v="736"/>
    <n v="141020062400"/>
    <s v="1446 SW 2 ST"/>
    <s v="N"/>
    <m/>
    <d v="2019-11-05T00:00:00"/>
    <s v="ROAD"/>
    <x v="0"/>
    <n v="67755.34"/>
    <n v="1355.11"/>
    <n v="0"/>
    <m/>
    <n v="0"/>
    <n v="0"/>
    <s v="220-00"/>
    <n v="-3"/>
    <m/>
    <m/>
    <m/>
    <m/>
  </r>
  <r>
    <x v="6"/>
    <x v="736"/>
    <n v="141020062400"/>
    <s v="1446 SW 2 ST"/>
    <s v="N"/>
    <m/>
    <d v="2019-11-05T00:00:00"/>
    <s v="ROAD"/>
    <x v="0"/>
    <n v="67755.34"/>
    <n v="1355.11"/>
    <n v="0"/>
    <m/>
    <n v="0"/>
    <n v="0"/>
    <s v="220-00"/>
    <n v="-1"/>
    <m/>
    <m/>
    <m/>
    <m/>
  </r>
  <r>
    <x v="6"/>
    <x v="737"/>
    <n v="141020050950"/>
    <s v="1160 NW 5 ST"/>
    <m/>
    <s v="129168-APIS LIVING LLC"/>
    <d v="2019-12-04T00:00:00"/>
    <s v="ROAD"/>
    <x v="1"/>
    <n v="81487.61"/>
    <n v="1629.76"/>
    <n v="0"/>
    <m/>
    <n v="0"/>
    <n v="0"/>
    <s v="320-00"/>
    <n v="8"/>
    <m/>
    <m/>
    <m/>
    <m/>
  </r>
  <r>
    <x v="6"/>
    <x v="738"/>
    <n v="141020801160"/>
    <s v="745 W FLAGLER ST"/>
    <m/>
    <m/>
    <d v="2019-10-18T00:00:00"/>
    <s v="ROAD"/>
    <x v="0"/>
    <n v="298067.65000000002"/>
    <n v="5961.35"/>
    <n v="0"/>
    <m/>
    <n v="0"/>
    <n v="0"/>
    <s v="222-00"/>
    <n v="75"/>
    <m/>
    <m/>
    <m/>
    <m/>
  </r>
  <r>
    <x v="6"/>
    <x v="737"/>
    <n v="141020050950"/>
    <s v="1160 NW 5 ST"/>
    <m/>
    <s v="129168-APIS LIVING LLC"/>
    <d v="2019-12-04T00:00:00"/>
    <s v="ROAD"/>
    <x v="1"/>
    <n v="81487.61"/>
    <n v="1629.76"/>
    <n v="0"/>
    <m/>
    <n v="0"/>
    <n v="0"/>
    <s v="222-00"/>
    <n v="8"/>
    <m/>
    <m/>
    <m/>
    <m/>
  </r>
  <r>
    <x v="6"/>
    <x v="737"/>
    <n v="141020050950"/>
    <s v="1160 NW 5 ST"/>
    <m/>
    <s v="129168-APIS LIVING LLC"/>
    <d v="2019-12-04T00:00:00"/>
    <s v="ROAD"/>
    <x v="1"/>
    <n v="81487.61"/>
    <n v="1629.76"/>
    <n v="0"/>
    <m/>
    <n v="0"/>
    <n v="0"/>
    <s v="231-00"/>
    <n v="-3"/>
    <m/>
    <m/>
    <m/>
    <m/>
  </r>
  <r>
    <x v="6"/>
    <x v="739"/>
    <n v="141020060050"/>
    <s v="1534 NW 1 ST"/>
    <m/>
    <s v="126762-KYOTOS LLC"/>
    <d v="2019-03-19T00:00:00"/>
    <s v="ROAD"/>
    <x v="1"/>
    <n v="58982.89"/>
    <n v="1179.6600000000001"/>
    <n v="0"/>
    <m/>
    <n v="0"/>
    <n v="0"/>
    <s v="220-00"/>
    <n v="11"/>
    <m/>
    <m/>
    <m/>
    <m/>
  </r>
  <r>
    <x v="6"/>
    <x v="739"/>
    <n v="141020060050"/>
    <s v="1534 NW 1 ST"/>
    <m/>
    <s v="126762-KYOTOS LLC"/>
    <d v="2019-03-19T00:00:00"/>
    <s v="ROAD"/>
    <x v="1"/>
    <n v="58982.89"/>
    <n v="1179.6600000000001"/>
    <n v="0"/>
    <m/>
    <n v="0"/>
    <n v="0"/>
    <s v="210-00"/>
    <n v="-1"/>
    <m/>
    <m/>
    <m/>
    <m/>
  </r>
  <r>
    <x v="6"/>
    <x v="740"/>
    <n v="141020058700"/>
    <s v="1526 NW 2 ST"/>
    <m/>
    <m/>
    <d v="2019-04-19T00:00:00"/>
    <s v="ROAD"/>
    <x v="0"/>
    <n v="43117.03"/>
    <n v="862.35"/>
    <n v="0"/>
    <m/>
    <n v="0"/>
    <n v="0"/>
    <s v="220-00"/>
    <n v="10"/>
    <m/>
    <m/>
    <m/>
    <m/>
  </r>
  <r>
    <x v="6"/>
    <x v="740"/>
    <n v="141020058700"/>
    <s v="1526 NW 2 ST"/>
    <m/>
    <m/>
    <d v="2019-04-19T00:00:00"/>
    <s v="ROAD"/>
    <x v="0"/>
    <n v="43117.03"/>
    <n v="862.35"/>
    <n v="0"/>
    <m/>
    <n v="0"/>
    <n v="0"/>
    <s v="220-00"/>
    <n v="-3"/>
    <m/>
    <m/>
    <m/>
    <m/>
  </r>
  <r>
    <x v="6"/>
    <x v="741"/>
    <n v="141020065790"/>
    <s v="1437 SW 7 ST"/>
    <m/>
    <s v="126488-REDAVI"/>
    <d v="2019-03-22T00:00:00"/>
    <s v="ROAD"/>
    <x v="1"/>
    <n v="58982.89"/>
    <n v="1179.6600000000001"/>
    <n v="0"/>
    <m/>
    <n v="0"/>
    <n v="0"/>
    <s v="220-00"/>
    <n v="11"/>
    <m/>
    <m/>
    <m/>
    <m/>
  </r>
  <r>
    <x v="6"/>
    <x v="741"/>
    <n v="141020065790"/>
    <s v="1437 SW 7 ST"/>
    <m/>
    <s v="126488-REDAVI"/>
    <d v="2019-03-22T00:00:00"/>
    <s v="ROAD"/>
    <x v="1"/>
    <n v="58982.89"/>
    <n v="1179.6600000000001"/>
    <n v="0"/>
    <m/>
    <n v="0"/>
    <n v="0"/>
    <s v="210-00"/>
    <n v="-1"/>
    <m/>
    <m/>
    <m/>
    <m/>
  </r>
  <r>
    <x v="6"/>
    <x v="736"/>
    <n v="141020062400"/>
    <s v="1446 SW 2 ST"/>
    <s v="N"/>
    <m/>
    <d v="2019-11-05T00:00:00"/>
    <s v="ROAD"/>
    <x v="0"/>
    <n v="67755.34"/>
    <n v="1355.11"/>
    <n v="0"/>
    <m/>
    <n v="0"/>
    <n v="0"/>
    <s v="220-00"/>
    <n v="11"/>
    <m/>
    <m/>
    <m/>
    <m/>
  </r>
  <r>
    <x v="6"/>
    <x v="731"/>
    <n v="141020070110"/>
    <s v="619 SW 12 AVE"/>
    <m/>
    <m/>
    <d v="2019-09-09T00:00:00"/>
    <s v="ROAD"/>
    <x v="0"/>
    <n v="23137.47"/>
    <n v="462.74"/>
    <n v="0"/>
    <m/>
    <n v="0"/>
    <n v="0"/>
    <s v="222-00"/>
    <n v="20"/>
    <m/>
    <m/>
    <m/>
    <m/>
  </r>
  <r>
    <x v="6"/>
    <x v="732"/>
    <n v="141020054680"/>
    <s v="1119 SW 6 ST"/>
    <m/>
    <s v="128411-ACJ CAPITAL PARTNERS LLC"/>
    <d v="2019-03-08T00:00:00"/>
    <s v="ROAD"/>
    <x v="1"/>
    <n v="28185.01"/>
    <n v="563.70000000000005"/>
    <n v="0"/>
    <m/>
    <n v="0"/>
    <n v="0"/>
    <s v="220-00"/>
    <n v="6"/>
    <m/>
    <m/>
    <m/>
    <m/>
  </r>
  <r>
    <x v="6"/>
    <x v="742"/>
    <n v="141020060410"/>
    <s v="**SAMPLE ASSESSMENT**"/>
    <m/>
    <m/>
    <d v="2019-09-18T00:00:00"/>
    <s v="ROAD"/>
    <x v="0"/>
    <n v="65958.8"/>
    <n v="1319.17"/>
    <n v="0"/>
    <m/>
    <n v="0"/>
    <n v="0"/>
    <s v="320-00"/>
    <n v="10"/>
    <m/>
    <m/>
    <m/>
    <m/>
  </r>
  <r>
    <x v="6"/>
    <x v="742"/>
    <n v="141020060410"/>
    <s v="**SAMPLE ASSESSMENT**"/>
    <m/>
    <m/>
    <d v="2019-09-18T00:00:00"/>
    <s v="ROAD"/>
    <x v="0"/>
    <n v="65958.8"/>
    <n v="1319.17"/>
    <n v="0"/>
    <m/>
    <n v="0"/>
    <n v="0"/>
    <s v="210-00"/>
    <n v="-2"/>
    <m/>
    <m/>
    <m/>
    <m/>
  </r>
  <r>
    <x v="6"/>
    <x v="743"/>
    <n v="141020066260"/>
    <s v="1444 SW 7 ST"/>
    <m/>
    <s v="127829-MARTIN A PINILLA II"/>
    <d v="2019-04-26T00:00:00"/>
    <s v="ROAD"/>
    <x v="1"/>
    <n v="40066.120000000003"/>
    <n v="801.33"/>
    <n v="0"/>
    <m/>
    <n v="0"/>
    <n v="0"/>
    <s v="710-00"/>
    <n v="3930"/>
    <m/>
    <m/>
    <m/>
    <m/>
  </r>
  <r>
    <x v="6"/>
    <x v="743"/>
    <n v="141020066260"/>
    <s v="1444 SW 7 ST"/>
    <m/>
    <s v="127829-MARTIN A PINILLA II"/>
    <d v="2019-04-26T00:00:00"/>
    <s v="ROAD"/>
    <x v="1"/>
    <n v="40066.120000000003"/>
    <n v="801.33"/>
    <n v="0"/>
    <m/>
    <n v="0"/>
    <n v="0"/>
    <s v="231-00"/>
    <n v="-3"/>
    <m/>
    <m/>
    <m/>
    <m/>
  </r>
  <r>
    <x v="6"/>
    <x v="744"/>
    <n v="141020110570"/>
    <s v="1221 SW 8 ST"/>
    <m/>
    <s v="FOR RECORD ONLY"/>
    <d v="2019-04-02T00:00:00"/>
    <s v="ROAD"/>
    <x v="0"/>
    <n v="0"/>
    <n v="0"/>
    <n v="0"/>
    <m/>
    <n v="0"/>
    <n v="0"/>
    <s v="9999-00"/>
    <n v="-0.28000000000000003"/>
    <m/>
    <m/>
    <m/>
    <m/>
  </r>
  <r>
    <x v="6"/>
    <x v="745"/>
    <n v="141020053970"/>
    <s v="301 SW 12 AVE"/>
    <m/>
    <m/>
    <d v="2019-08-19T00:00:00"/>
    <s v="ROAD"/>
    <x v="0"/>
    <n v="79203.75"/>
    <n v="1584.07"/>
    <n v="0"/>
    <m/>
    <n v="0"/>
    <n v="0"/>
    <s v="932-00"/>
    <n v="2606"/>
    <m/>
    <m/>
    <m/>
    <m/>
  </r>
  <r>
    <x v="6"/>
    <x v="746"/>
    <n v="141020066200"/>
    <s v="1521 SW 8 ST"/>
    <m/>
    <m/>
    <d v="2019-06-24T00:00:00"/>
    <s v="ROAD"/>
    <x v="0"/>
    <n v="103218.91"/>
    <n v="2064.38"/>
    <n v="0"/>
    <m/>
    <n v="0"/>
    <n v="0"/>
    <s v="820-00"/>
    <n v="-3098"/>
    <m/>
    <m/>
    <m/>
    <m/>
  </r>
  <r>
    <x v="6"/>
    <x v="746"/>
    <n v="141020066200"/>
    <s v="1521 SW 8 ST"/>
    <m/>
    <m/>
    <d v="2019-06-24T00:00:00"/>
    <s v="ROAD"/>
    <x v="0"/>
    <n v="103218.91"/>
    <n v="2064.38"/>
    <n v="0"/>
    <m/>
    <n v="0"/>
    <n v="0"/>
    <s v="932-00"/>
    <n v="3098"/>
    <m/>
    <m/>
    <m/>
    <m/>
  </r>
  <r>
    <x v="6"/>
    <x v="745"/>
    <n v="141020053970"/>
    <s v="301 SW 12 AVE"/>
    <m/>
    <m/>
    <d v="2019-08-19T00:00:00"/>
    <s v="ROAD"/>
    <x v="0"/>
    <n v="79203.75"/>
    <n v="1584.07"/>
    <n v="0"/>
    <m/>
    <n v="0"/>
    <n v="0"/>
    <s v="820-00"/>
    <n v="-2606"/>
    <m/>
    <m/>
    <m/>
    <m/>
  </r>
  <r>
    <x v="6"/>
    <x v="744"/>
    <n v="141020110570"/>
    <s v="1221 SW 8 ST"/>
    <m/>
    <s v="FOR RECORD ONLY"/>
    <d v="2019-04-02T00:00:00"/>
    <s v="ROAD"/>
    <x v="0"/>
    <n v="0"/>
    <n v="0"/>
    <n v="0"/>
    <m/>
    <n v="0"/>
    <n v="0"/>
    <s v="932-01"/>
    <n v="12"/>
    <m/>
    <m/>
    <m/>
    <m/>
  </r>
  <r>
    <x v="6"/>
    <x v="744"/>
    <n v="141020110570"/>
    <s v="1221 SW 8 ST"/>
    <m/>
    <s v="FOR RECORD ONLY"/>
    <d v="2019-04-02T00:00:00"/>
    <s v="ROAD"/>
    <x v="0"/>
    <n v="0"/>
    <n v="0"/>
    <n v="0"/>
    <m/>
    <n v="0"/>
    <n v="0"/>
    <s v="820-00"/>
    <n v="-1009.2"/>
    <m/>
    <m/>
    <m/>
    <m/>
  </r>
  <r>
    <x v="6"/>
    <x v="746"/>
    <n v="141020066200"/>
    <s v="1521 SW 8 ST"/>
    <m/>
    <m/>
    <d v="2019-06-24T00:00:00"/>
    <s v="ROAD"/>
    <x v="0"/>
    <n v="103218.91"/>
    <n v="2064.38"/>
    <n v="0"/>
    <m/>
    <n v="0"/>
    <n v="0"/>
    <s v="820-00"/>
    <n v="720"/>
    <m/>
    <m/>
    <m/>
    <m/>
  </r>
  <r>
    <x v="6"/>
    <x v="747"/>
    <n v="141020066210"/>
    <s v="1501 SW 8 ST"/>
    <m/>
    <s v="128836-THE MAD ROOM LLC"/>
    <d v="2019-05-31T00:00:00"/>
    <s v="ROAD"/>
    <x v="1"/>
    <n v="100177.3"/>
    <n v="2003.55"/>
    <n v="0"/>
    <m/>
    <n v="0"/>
    <n v="0"/>
    <s v="931-00"/>
    <n v="2213"/>
    <m/>
    <m/>
    <m/>
    <m/>
  </r>
  <r>
    <x v="6"/>
    <x v="747"/>
    <n v="141020066210"/>
    <s v="1501 SW 8 ST"/>
    <m/>
    <s v="128836-THE MAD ROOM LLC"/>
    <d v="2019-05-31T00:00:00"/>
    <s v="ROAD"/>
    <x v="1"/>
    <n v="100177.3"/>
    <n v="2003.55"/>
    <n v="0"/>
    <m/>
    <n v="0"/>
    <n v="0"/>
    <s v="820-00"/>
    <n v="-2213"/>
    <m/>
    <m/>
    <m/>
    <m/>
  </r>
  <r>
    <x v="6"/>
    <x v="748"/>
    <n v="141030061190"/>
    <s v="1860 NW 5 ST"/>
    <m/>
    <s v="129729-HIRAM COLLAZO"/>
    <d v="2019-08-14T00:00:00"/>
    <s v="ROAD"/>
    <x v="1"/>
    <n v="0"/>
    <n v="0"/>
    <n v="0"/>
    <m/>
    <n v="0"/>
    <n v="0"/>
    <s v="231-00"/>
    <n v="0"/>
    <m/>
    <m/>
    <m/>
    <m/>
  </r>
  <r>
    <x v="6"/>
    <x v="749"/>
    <n v="141030401940"/>
    <s v="2734 SW 3 ST"/>
    <m/>
    <s v="128988-B PACE CORPORATION"/>
    <d v="2019-08-19T00:00:00"/>
    <s v="ROAD"/>
    <x v="1"/>
    <n v="1969.71"/>
    <n v="39.39"/>
    <n v="0"/>
    <m/>
    <n v="0"/>
    <n v="0"/>
    <s v="210-00"/>
    <n v="-1"/>
    <m/>
    <m/>
    <m/>
    <m/>
  </r>
  <r>
    <x v="6"/>
    <x v="749"/>
    <n v="141030401940"/>
    <s v="2734 SW 3 ST"/>
    <m/>
    <s v="128988-B PACE CORPORATION"/>
    <d v="2019-08-19T00:00:00"/>
    <s v="ROAD"/>
    <x v="1"/>
    <n v="1969.71"/>
    <n v="39.39"/>
    <n v="0"/>
    <m/>
    <n v="0"/>
    <n v="0"/>
    <s v="231-00"/>
    <n v="2"/>
    <m/>
    <m/>
    <m/>
    <m/>
  </r>
  <r>
    <x v="6"/>
    <x v="750"/>
    <n v="141030401040"/>
    <s v="2755 SW 2 ST"/>
    <s v="N"/>
    <s v="131095-RHINO CONSTRUCTIONAND DEVELOPMENT"/>
    <d v="2019-12-04T00:00:00"/>
    <s v="ROAD"/>
    <x v="1"/>
    <n v="2033.4"/>
    <n v="40.67"/>
    <n v="0"/>
    <m/>
    <n v="0"/>
    <n v="0"/>
    <s v="210-00"/>
    <n v="-1"/>
    <m/>
    <m/>
    <m/>
    <m/>
  </r>
  <r>
    <x v="6"/>
    <x v="750"/>
    <n v="141030401040"/>
    <s v="2755 SW 2 ST"/>
    <s v="N"/>
    <s v="131095-RHINO CONSTRUCTIONAND DEVELOPMENT"/>
    <d v="2019-12-04T00:00:00"/>
    <s v="ROAD"/>
    <x v="1"/>
    <n v="2033.4"/>
    <n v="40.67"/>
    <n v="0"/>
    <m/>
    <n v="0"/>
    <n v="0"/>
    <s v="231-00"/>
    <n v="2"/>
    <m/>
    <m/>
    <m/>
    <m/>
  </r>
  <r>
    <x v="6"/>
    <x v="751"/>
    <n v="141030130280"/>
    <s v="1941 NW FLAGLER TER"/>
    <m/>
    <m/>
    <d v="2019-10-23T00:00:00"/>
    <s v="ROAD"/>
    <x v="0"/>
    <n v="16378.96"/>
    <n v="327.58"/>
    <n v="0"/>
    <m/>
    <n v="0"/>
    <n v="0"/>
    <s v="210-00"/>
    <n v="-1"/>
    <m/>
    <m/>
    <m/>
    <m/>
  </r>
  <r>
    <x v="6"/>
    <x v="751"/>
    <n v="141030130280"/>
    <s v="1941 NW FLAGLER TER"/>
    <m/>
    <m/>
    <d v="2019-10-23T00:00:00"/>
    <s v="ROAD"/>
    <x v="0"/>
    <n v="16378.96"/>
    <n v="327.58"/>
    <n v="0"/>
    <m/>
    <n v="0"/>
    <n v="0"/>
    <s v="220-00"/>
    <n v="4"/>
    <m/>
    <m/>
    <m/>
    <m/>
  </r>
  <r>
    <x v="6"/>
    <x v="752"/>
    <n v="141030370450"/>
    <s v="620 BEACOM BLVD"/>
    <m/>
    <m/>
    <d v="2019-04-30T00:00:00"/>
    <s v="ROAD"/>
    <x v="0"/>
    <n v="103636.72"/>
    <n v="2072.7399999999998"/>
    <n v="0"/>
    <m/>
    <n v="0"/>
    <n v="0"/>
    <s v="311-00"/>
    <n v="20"/>
    <m/>
    <m/>
    <m/>
    <m/>
  </r>
  <r>
    <x v="6"/>
    <x v="752"/>
    <n v="141030370450"/>
    <s v="620 BEACOM BLVD"/>
    <m/>
    <m/>
    <d v="2019-04-30T00:00:00"/>
    <s v="ROAD"/>
    <x v="0"/>
    <n v="103636.72"/>
    <n v="2072.7399999999998"/>
    <n v="0"/>
    <m/>
    <n v="0"/>
    <n v="0"/>
    <s v="231-00"/>
    <n v="-2"/>
    <m/>
    <m/>
    <m/>
    <m/>
  </r>
  <r>
    <x v="6"/>
    <x v="753"/>
    <n v="141030970001"/>
    <s v="1 GLENN ROYAL PKWY"/>
    <m/>
    <s v="128642-CANO HEALTH LLC"/>
    <d v="2019-10-17T00:00:00"/>
    <s v="ROAD"/>
    <x v="1"/>
    <n v="28538.83"/>
    <n v="570.77"/>
    <n v="0"/>
    <m/>
    <n v="0"/>
    <n v="0"/>
    <s v="630-00"/>
    <n v="2365"/>
    <m/>
    <m/>
    <m/>
    <m/>
  </r>
  <r>
    <x v="6"/>
    <x v="753"/>
    <n v="141030970001"/>
    <s v="1 GLENN ROYAL PKWY"/>
    <m/>
    <s v="128642-CANO HEALTH LLC"/>
    <d v="2019-10-17T00:00:00"/>
    <s v="ROAD"/>
    <x v="1"/>
    <n v="28538.83"/>
    <n v="570.77"/>
    <n v="0"/>
    <m/>
    <n v="0"/>
    <n v="0"/>
    <s v="820-00"/>
    <n v="-2365"/>
    <m/>
    <m/>
    <m/>
    <m/>
  </r>
  <r>
    <x v="6"/>
    <x v="754"/>
    <n v="141030370620"/>
    <s v="2555 SW 8 ST"/>
    <m/>
    <s v="128868-MANUEL CAMEJO"/>
    <d v="2019-07-19T00:00:00"/>
    <s v="ROAD"/>
    <x v="1"/>
    <n v="41740.94"/>
    <n v="834.82"/>
    <n v="0"/>
    <m/>
    <n v="0"/>
    <n v="0"/>
    <s v="710-00"/>
    <n v="9154"/>
    <m/>
    <m/>
    <m/>
    <m/>
  </r>
  <r>
    <x v="6"/>
    <x v="754"/>
    <n v="141030370620"/>
    <s v="2555 SW 8 ST"/>
    <m/>
    <s v="128868-MANUEL CAMEJO"/>
    <d v="2019-07-19T00:00:00"/>
    <s v="ROAD"/>
    <x v="1"/>
    <n v="41740.94"/>
    <n v="834.82"/>
    <n v="0"/>
    <m/>
    <n v="0"/>
    <n v="0"/>
    <s v="820-00"/>
    <n v="-5157"/>
    <m/>
    <m/>
    <m/>
    <m/>
  </r>
  <r>
    <x v="6"/>
    <x v="755"/>
    <n v="141030400010"/>
    <s v="2500 W FLAGLER ST"/>
    <m/>
    <m/>
    <d v="2019-05-01T00:00:00"/>
    <s v="ROAD"/>
    <x v="0"/>
    <n v="29633.02"/>
    <n v="592.66"/>
    <n v="0"/>
    <m/>
    <n v="0"/>
    <n v="0"/>
    <s v="820-00"/>
    <n v="-975"/>
    <m/>
    <m/>
    <m/>
    <m/>
  </r>
  <r>
    <x v="6"/>
    <x v="755"/>
    <n v="141030400010"/>
    <s v="2500 W FLAGLER ST"/>
    <m/>
    <m/>
    <d v="2019-05-01T00:00:00"/>
    <s v="ROAD"/>
    <x v="0"/>
    <n v="29633.02"/>
    <n v="592.66"/>
    <n v="0"/>
    <m/>
    <n v="0"/>
    <n v="0"/>
    <s v="932-00"/>
    <n v="975"/>
    <m/>
    <m/>
    <m/>
    <m/>
  </r>
  <r>
    <x v="6"/>
    <x v="756"/>
    <n v="141030333091"/>
    <s v="69 NW 27 AVE"/>
    <m/>
    <s v="128725-VEINTISIETE AVENIDA LLC"/>
    <d v="2019-10-30T00:00:00"/>
    <s v="ROAD"/>
    <x v="1"/>
    <n v="22653.24"/>
    <n v="453.07"/>
    <n v="0"/>
    <m/>
    <n v="0"/>
    <n v="0"/>
    <s v="932-00"/>
    <n v="722"/>
    <m/>
    <m/>
    <m/>
    <m/>
  </r>
  <r>
    <x v="6"/>
    <x v="756"/>
    <n v="141030333091"/>
    <s v="69 NW 27 AVE"/>
    <m/>
    <s v="128725-VEINTISIETE AVENIDA LLC"/>
    <d v="2019-10-30T00:00:00"/>
    <s v="ROAD"/>
    <x v="1"/>
    <n v="22653.24"/>
    <n v="453.07"/>
    <n v="0"/>
    <m/>
    <n v="0"/>
    <n v="0"/>
    <s v="820-00"/>
    <n v="-722"/>
    <m/>
    <m/>
    <m/>
    <m/>
  </r>
  <r>
    <x v="6"/>
    <x v="757"/>
    <n v="141040220501"/>
    <s v="42 SW 34 AVE"/>
    <m/>
    <s v="128031-GREAT EE INVESTMENTS LLC"/>
    <d v="2019-03-11T00:00:00"/>
    <s v="ROAD"/>
    <x v="1"/>
    <n v="4386.22"/>
    <n v="87.73"/>
    <n v="0"/>
    <m/>
    <n v="0"/>
    <n v="0"/>
    <s v="210-00"/>
    <n v="-0.5"/>
    <m/>
    <m/>
    <m/>
    <m/>
  </r>
  <r>
    <x v="6"/>
    <x v="757"/>
    <n v="141040220501"/>
    <s v="42 SW 34 AVE"/>
    <m/>
    <s v="128031-GREAT EE INVESTMENTS LLC"/>
    <d v="2019-03-11T00:00:00"/>
    <s v="ROAD"/>
    <x v="1"/>
    <n v="4386.22"/>
    <n v="87.73"/>
    <n v="0"/>
    <m/>
    <n v="0"/>
    <n v="0"/>
    <s v="210-00"/>
    <n v="1"/>
    <m/>
    <m/>
    <m/>
    <m/>
  </r>
  <r>
    <x v="6"/>
    <x v="758"/>
    <n v="141040200335"/>
    <s v="3010 NW 3 ST"/>
    <m/>
    <s v="128876-SOUTHEAST LAND DEVELOPMENT GROUP LLC"/>
    <d v="2019-08-20T00:00:00"/>
    <s v="ROAD"/>
    <x v="1"/>
    <n v="3401.37"/>
    <n v="68.03"/>
    <n v="0"/>
    <m/>
    <n v="0"/>
    <n v="0"/>
    <s v="210-00"/>
    <n v="1"/>
    <m/>
    <m/>
    <m/>
    <m/>
  </r>
  <r>
    <x v="6"/>
    <x v="758"/>
    <n v="141040200335"/>
    <s v="3010 NW 3 ST"/>
    <m/>
    <s v="128876-SOUTHEAST LAND DEVELOPMENT GROUP LLC"/>
    <d v="2019-08-20T00:00:00"/>
    <s v="ROAD"/>
    <x v="1"/>
    <n v="3401.37"/>
    <n v="68.03"/>
    <n v="0"/>
    <m/>
    <n v="0"/>
    <n v="0"/>
    <s v="231-00"/>
    <n v="-1"/>
    <m/>
    <m/>
    <m/>
    <m/>
  </r>
  <r>
    <x v="6"/>
    <x v="759"/>
    <n v="141040200340"/>
    <s v="3000 NW 3 ST"/>
    <s v="N"/>
    <s v="128954-SOUTHEAST LAND DEVELOPMENT GROUP LLC"/>
    <d v="2019-12-13T00:00:00"/>
    <s v="ROAD"/>
    <x v="1"/>
    <n v="3511.38"/>
    <n v="70.22"/>
    <n v="0"/>
    <m/>
    <n v="0"/>
    <n v="0"/>
    <s v="231-00"/>
    <n v="-1"/>
    <m/>
    <m/>
    <m/>
    <m/>
  </r>
  <r>
    <x v="6"/>
    <x v="759"/>
    <n v="141040200340"/>
    <s v="3000 NW 3 ST"/>
    <s v="N"/>
    <s v="128954-SOUTHEAST LAND DEVELOPMENT GROUP LLC"/>
    <d v="2019-12-13T00:00:00"/>
    <s v="ROAD"/>
    <x v="1"/>
    <n v="3511.38"/>
    <n v="70.22"/>
    <n v="0"/>
    <m/>
    <n v="0"/>
    <n v="0"/>
    <s v="210-00"/>
    <n v="1"/>
    <m/>
    <m/>
    <m/>
    <m/>
  </r>
  <r>
    <x v="6"/>
    <x v="760"/>
    <n v="141040240270"/>
    <s v="313 NW 34 AVE"/>
    <m/>
    <s v="125706-WILLIAM J REAL"/>
    <d v="2019-02-01T00:00:00"/>
    <s v="ROAD"/>
    <x v="1"/>
    <n v="0"/>
    <n v="0"/>
    <n v="0"/>
    <m/>
    <n v="0"/>
    <n v="0"/>
    <s v="231-00"/>
    <n v="2"/>
    <m/>
    <m/>
    <m/>
    <m/>
  </r>
  <r>
    <x v="6"/>
    <x v="761"/>
    <n v="141040221210"/>
    <s v="3636 SW 3 ST"/>
    <m/>
    <s v="126564-RHINO CONSTRUCTION"/>
    <d v="2019-04-11T00:00:00"/>
    <s v="ROAD"/>
    <x v="1"/>
    <n v="0"/>
    <n v="0"/>
    <n v="0"/>
    <m/>
    <n v="0"/>
    <n v="0"/>
    <s v="231-00"/>
    <n v="-2"/>
    <m/>
    <m/>
    <m/>
    <m/>
  </r>
  <r>
    <x v="6"/>
    <x v="760"/>
    <n v="141040240270"/>
    <s v="313 NW 34 AVE"/>
    <m/>
    <s v="125706-WILLIAM J REAL"/>
    <d v="2019-02-01T00:00:00"/>
    <s v="ROAD"/>
    <x v="1"/>
    <n v="0"/>
    <n v="0"/>
    <n v="0"/>
    <m/>
    <n v="0"/>
    <n v="0"/>
    <s v="231-00"/>
    <n v="-2"/>
    <m/>
    <m/>
    <m/>
    <m/>
  </r>
  <r>
    <x v="6"/>
    <x v="761"/>
    <n v="141040221210"/>
    <s v="3636 SW 3 ST"/>
    <m/>
    <s v="126564-RHINO CONSTRUCTION"/>
    <d v="2019-04-11T00:00:00"/>
    <s v="ROAD"/>
    <x v="1"/>
    <n v="0"/>
    <n v="0"/>
    <n v="0"/>
    <m/>
    <n v="0"/>
    <n v="0"/>
    <s v="231-00"/>
    <n v="2"/>
    <m/>
    <m/>
    <m/>
    <m/>
  </r>
  <r>
    <x v="6"/>
    <x v="762"/>
    <n v="141040310100"/>
    <s v="553 SW 37 AVE"/>
    <m/>
    <s v="127869-CORAL GABLES APARTMENTS LLC"/>
    <d v="2019-07-26T00:00:00"/>
    <s v="ROAD"/>
    <x v="1"/>
    <n v="42347.09"/>
    <n v="846.94"/>
    <n v="0"/>
    <m/>
    <n v="0"/>
    <n v="0"/>
    <s v="222-00"/>
    <n v="19"/>
    <m/>
    <m/>
    <m/>
    <m/>
  </r>
  <r>
    <x v="6"/>
    <x v="762"/>
    <n v="141040310100"/>
    <s v="553 SW 37 AVE"/>
    <m/>
    <s v="127869-CORAL GABLES APARTMENTS LLC"/>
    <d v="2019-07-26T00:00:00"/>
    <s v="ROAD"/>
    <x v="1"/>
    <n v="42347.09"/>
    <n v="846.94"/>
    <n v="0"/>
    <m/>
    <n v="0"/>
    <n v="0"/>
    <s v="220-00"/>
    <n v="-5"/>
    <m/>
    <m/>
    <m/>
    <m/>
  </r>
  <r>
    <x v="6"/>
    <x v="763"/>
    <n v="141040360450"/>
    <s v="3080 W FLAGLER ST"/>
    <m/>
    <m/>
    <d v="2019-12-06T00:00:00"/>
    <s v="ROAD"/>
    <x v="0"/>
    <n v="1436.82"/>
    <n v="28.74"/>
    <n v="0"/>
    <m/>
    <n v="0"/>
    <n v="0"/>
    <s v="220-00"/>
    <n v="-4"/>
    <m/>
    <m/>
    <m/>
    <m/>
  </r>
  <r>
    <x v="6"/>
    <x v="764"/>
    <n v="141040230490"/>
    <s v="146 NW 36 CT"/>
    <s v="N"/>
    <m/>
    <d v="2019-12-09T00:00:00"/>
    <s v="ROAD"/>
    <x v="0"/>
    <n v="15477.67"/>
    <n v="309.55"/>
    <n v="0"/>
    <m/>
    <n v="0"/>
    <n v="0"/>
    <s v="710-00"/>
    <n v="2176"/>
    <m/>
    <m/>
    <m/>
    <m/>
  </r>
  <r>
    <x v="6"/>
    <x v="764"/>
    <n v="141040230490"/>
    <s v="146 NW 36 CT"/>
    <s v="N"/>
    <m/>
    <d v="2019-12-09T00:00:00"/>
    <s v="ROAD"/>
    <x v="0"/>
    <n v="15477.67"/>
    <n v="309.55"/>
    <n v="0"/>
    <m/>
    <n v="0"/>
    <n v="0"/>
    <s v="231-00"/>
    <n v="-3"/>
    <m/>
    <m/>
    <m/>
    <m/>
  </r>
  <r>
    <x v="6"/>
    <x v="763"/>
    <n v="141040360450"/>
    <s v="3080 W FLAGLER ST"/>
    <m/>
    <m/>
    <d v="2019-12-06T00:00:00"/>
    <s v="ROAD"/>
    <x v="0"/>
    <n v="1436.82"/>
    <n v="28.74"/>
    <n v="0"/>
    <m/>
    <n v="0"/>
    <n v="0"/>
    <s v="720-00"/>
    <n v="1740"/>
    <m/>
    <m/>
    <m/>
    <m/>
  </r>
  <r>
    <x v="6"/>
    <x v="765"/>
    <n v="141050620010"/>
    <s v="4601 SW 8 ST"/>
    <m/>
    <m/>
    <d v="2019-06-07T00:00:00"/>
    <s v="ROAD"/>
    <x v="0"/>
    <n v="134379.62"/>
    <n v="2687.59"/>
    <n v="0"/>
    <m/>
    <n v="0"/>
    <n v="0"/>
    <s v="222-00"/>
    <n v="96"/>
    <m/>
    <m/>
    <m/>
    <m/>
  </r>
  <r>
    <x v="6"/>
    <x v="765"/>
    <n v="141050620010"/>
    <s v="4601 SW 8 ST"/>
    <m/>
    <m/>
    <d v="2019-06-07T00:00:00"/>
    <s v="ROAD"/>
    <x v="0"/>
    <n v="134379.62"/>
    <n v="2687.59"/>
    <n v="0"/>
    <m/>
    <n v="0"/>
    <n v="0"/>
    <s v="820-00"/>
    <n v="2336"/>
    <m/>
    <m/>
    <m/>
    <m/>
  </r>
  <r>
    <x v="6"/>
    <x v="765"/>
    <n v="141050620010"/>
    <s v="4601 SW 8 ST"/>
    <m/>
    <m/>
    <d v="2019-06-07T00:00:00"/>
    <s v="ROAD"/>
    <x v="0"/>
    <n v="134379.62"/>
    <n v="2687.59"/>
    <n v="0"/>
    <m/>
    <n v="0"/>
    <n v="0"/>
    <s v="320-00"/>
    <n v="-33"/>
    <m/>
    <m/>
    <m/>
    <m/>
  </r>
  <r>
    <x v="6"/>
    <x v="766"/>
    <n v="141050940840"/>
    <s v="60 NW 37 AVE CU"/>
    <m/>
    <m/>
    <d v="2019-05-15T00:00:00"/>
    <s v="ROAD"/>
    <x v="0"/>
    <n v="37095.53"/>
    <n v="741.91"/>
    <n v="0"/>
    <m/>
    <n v="0"/>
    <n v="0"/>
    <s v="710-00"/>
    <n v="2595"/>
    <m/>
    <m/>
    <m/>
    <m/>
  </r>
  <r>
    <x v="6"/>
    <x v="767"/>
    <n v="141060440010"/>
    <s v="5146 SW 6 ST"/>
    <s v="N"/>
    <s v="129372-ARLENE MARIE HERNANDEZ"/>
    <d v="2019-12-23T00:00:00"/>
    <s v="ROAD"/>
    <x v="1"/>
    <n v="0"/>
    <n v="0"/>
    <n v="0"/>
    <m/>
    <n v="0"/>
    <n v="0"/>
    <s v="210-00"/>
    <n v="1"/>
    <m/>
    <m/>
    <m/>
    <m/>
  </r>
  <r>
    <x v="6"/>
    <x v="767"/>
    <n v="141060440010"/>
    <s v="5146 SW 6 ST"/>
    <s v="N"/>
    <s v="129372-ARLENE MARIE HERNANDEZ"/>
    <d v="2019-12-23T00:00:00"/>
    <s v="ROAD"/>
    <x v="1"/>
    <n v="0"/>
    <n v="0"/>
    <n v="0"/>
    <m/>
    <n v="0"/>
    <n v="0"/>
    <s v="210-00"/>
    <n v="-1"/>
    <m/>
    <m/>
    <m/>
    <m/>
  </r>
  <r>
    <x v="6"/>
    <x v="768"/>
    <n v="141060270020"/>
    <s v="5185 W FLAGLER ST"/>
    <s v="N"/>
    <m/>
    <d v="2019-12-16T00:00:00"/>
    <s v="ROAD"/>
    <x v="0"/>
    <n v="140168.5"/>
    <n v="2803.38"/>
    <n v="0"/>
    <m/>
    <n v="0"/>
    <n v="0"/>
    <s v="210-00"/>
    <n v="-1"/>
    <m/>
    <m/>
    <m/>
    <m/>
  </r>
  <r>
    <x v="6"/>
    <x v="768"/>
    <n v="141060270020"/>
    <s v="5185 W FLAGLER ST"/>
    <s v="N"/>
    <m/>
    <d v="2019-12-16T00:00:00"/>
    <s v="ROAD"/>
    <x v="0"/>
    <n v="140168.5"/>
    <n v="2803.38"/>
    <n v="0"/>
    <m/>
    <n v="0"/>
    <n v="0"/>
    <s v="710-00"/>
    <n v="1925"/>
    <m/>
    <m/>
    <m/>
    <m/>
  </r>
  <r>
    <x v="6"/>
    <x v="768"/>
    <n v="141060270020"/>
    <s v="5185 W FLAGLER ST"/>
    <s v="N"/>
    <m/>
    <d v="2019-12-16T00:00:00"/>
    <s v="ROAD"/>
    <x v="0"/>
    <n v="140168.5"/>
    <n v="2803.38"/>
    <n v="0"/>
    <m/>
    <n v="0"/>
    <n v="0"/>
    <s v="220-00"/>
    <n v="19"/>
    <m/>
    <m/>
    <m/>
    <m/>
  </r>
  <r>
    <x v="6"/>
    <x v="769"/>
    <n v="141060430020"/>
    <s v="4941 SW 8 ST"/>
    <m/>
    <s v="127422-IGNACIO URBIETA"/>
    <d v="2019-06-24T00:00:00"/>
    <s v="ROAD"/>
    <x v="1"/>
    <n v="1410.56"/>
    <n v="28.21"/>
    <n v="0"/>
    <m/>
    <n v="0"/>
    <n v="0"/>
    <s v="853-00"/>
    <n v="1620"/>
    <m/>
    <m/>
    <m/>
    <m/>
  </r>
  <r>
    <x v="6"/>
    <x v="769"/>
    <n v="141060430020"/>
    <s v="4941 SW 8 ST"/>
    <m/>
    <s v="127422-IGNACIO URBIETA"/>
    <d v="2019-06-24T00:00:00"/>
    <s v="ROAD"/>
    <x v="1"/>
    <n v="1410.56"/>
    <n v="28.21"/>
    <n v="0"/>
    <m/>
    <n v="0"/>
    <n v="0"/>
    <s v="944-00"/>
    <n v="-8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710-00"/>
    <n v="2285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150-00"/>
    <n v="-8455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9999-00"/>
    <n v="0.15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630-00"/>
    <n v="6170"/>
    <m/>
    <m/>
    <m/>
    <m/>
  </r>
  <r>
    <x v="6"/>
    <x v="771"/>
    <n v="141090110900"/>
    <s v="1901 SW 36 CT"/>
    <s v="N"/>
    <s v="128669-DAVID DIAZ"/>
    <d v="2019-11-20T00:00:00"/>
    <s v="ROAD"/>
    <x v="1"/>
    <n v="0"/>
    <n v="0"/>
    <n v="0"/>
    <m/>
    <n v="0"/>
    <n v="0"/>
    <s v="210-00"/>
    <n v="0"/>
    <m/>
    <m/>
    <m/>
    <m/>
  </r>
  <r>
    <x v="6"/>
    <x v="772"/>
    <n v="141090260040"/>
    <s v="3660 SW 12 ST"/>
    <m/>
    <s v="127612-JOSE BUSTOS"/>
    <d v="2019-07-29T00:00:00"/>
    <s v="ROAD"/>
    <x v="1"/>
    <n v="0"/>
    <n v="0"/>
    <n v="0"/>
    <m/>
    <n v="0"/>
    <n v="0"/>
    <s v="210-00"/>
    <n v="0"/>
    <m/>
    <m/>
    <m/>
    <m/>
  </r>
  <r>
    <x v="6"/>
    <x v="773"/>
    <n v="141090330330"/>
    <s v="3055 SW 17 ST"/>
    <m/>
    <s v="127016-JOSE BUSTOS"/>
    <d v="2019-05-14T00:00:00"/>
    <s v="ROAD"/>
    <x v="1"/>
    <n v="1969.71"/>
    <n v="39.39"/>
    <n v="0"/>
    <m/>
    <n v="0"/>
    <n v="0"/>
    <s v="231-00"/>
    <n v="2"/>
    <m/>
    <m/>
    <m/>
    <m/>
  </r>
  <r>
    <x v="6"/>
    <x v="773"/>
    <n v="141090330330"/>
    <s v="3055 SW 17 ST"/>
    <m/>
    <s v="127016-JOSE BUSTOS"/>
    <d v="2019-05-14T00:00:00"/>
    <s v="ROAD"/>
    <x v="1"/>
    <n v="1969.71"/>
    <n v="39.39"/>
    <n v="0"/>
    <m/>
    <n v="0"/>
    <n v="0"/>
    <s v="210-00"/>
    <n v="-1"/>
    <m/>
    <m/>
    <m/>
    <m/>
  </r>
  <r>
    <x v="6"/>
    <x v="774"/>
    <n v="141090370880"/>
    <s v="2149 SW 30 CT"/>
    <m/>
    <s v="127672-JULIO FERNANDEZ"/>
    <d v="2019-07-23T00:00:00"/>
    <s v="ROAD"/>
    <x v="1"/>
    <n v="1969.71"/>
    <n v="39.39"/>
    <n v="0"/>
    <m/>
    <n v="0"/>
    <n v="0"/>
    <s v="210-00"/>
    <n v="-1"/>
    <m/>
    <m/>
    <m/>
    <m/>
  </r>
  <r>
    <x v="6"/>
    <x v="775"/>
    <n v="141090370280"/>
    <s v="3067 SW 21 TER"/>
    <s v="N"/>
    <s v="129567-RONALD ZOLLO ZOLLO"/>
    <d v="2019-12-30T00:00:00"/>
    <s v="ROAD"/>
    <x v="1"/>
    <n v="6561.47"/>
    <n v="131.22999999999999"/>
    <n v="0"/>
    <m/>
    <n v="0"/>
    <n v="0"/>
    <s v="210-00"/>
    <n v="-0.5"/>
    <m/>
    <m/>
    <m/>
    <m/>
  </r>
  <r>
    <x v="6"/>
    <x v="776"/>
    <n v="141090390400"/>
    <s v="2928 SW 21 ST"/>
    <m/>
    <s v="128736-RICHARD ARROYO"/>
    <d v="2019-11-15T00:00:00"/>
    <s v="ROAD"/>
    <x v="1"/>
    <n v="1969.71"/>
    <n v="39.39"/>
    <n v="0"/>
    <m/>
    <n v="0"/>
    <n v="0"/>
    <s v="210-00"/>
    <n v="-1"/>
    <m/>
    <m/>
    <m/>
    <m/>
  </r>
  <r>
    <x v="6"/>
    <x v="776"/>
    <n v="141090390400"/>
    <s v="2928 SW 21 ST"/>
    <m/>
    <s v="128736-RICHARD ARROYO"/>
    <d v="2019-11-15T00:00:00"/>
    <s v="ROAD"/>
    <x v="1"/>
    <n v="1969.71"/>
    <n v="39.39"/>
    <n v="0"/>
    <m/>
    <n v="0"/>
    <n v="0"/>
    <s v="231-00"/>
    <n v="2"/>
    <m/>
    <m/>
    <m/>
    <m/>
  </r>
  <r>
    <x v="6"/>
    <x v="777"/>
    <n v="141090390490"/>
    <s v="2933 SW 21 TER"/>
    <m/>
    <s v="126039-JOSE BUSTOS"/>
    <d v="2019-02-05T00:00:00"/>
    <s v="ROAD"/>
    <x v="1"/>
    <n v="1969.71"/>
    <n v="39.39"/>
    <n v="0"/>
    <m/>
    <n v="0"/>
    <n v="0"/>
    <s v="210-00"/>
    <n v="-1"/>
    <m/>
    <m/>
    <m/>
    <m/>
  </r>
  <r>
    <x v="6"/>
    <x v="777"/>
    <n v="141090390490"/>
    <s v="2933 SW 21 TER"/>
    <m/>
    <s v="126039-JOSE BUSTOS"/>
    <d v="2019-02-05T00:00:00"/>
    <s v="ROAD"/>
    <x v="1"/>
    <n v="1969.71"/>
    <n v="39.39"/>
    <n v="0"/>
    <m/>
    <n v="0"/>
    <n v="0"/>
    <s v="231-00"/>
    <n v="2"/>
    <m/>
    <m/>
    <m/>
    <m/>
  </r>
  <r>
    <x v="6"/>
    <x v="778"/>
    <n v="141090330321"/>
    <s v="3063 SW 17 ST"/>
    <m/>
    <s v="129172-JOHN S PEREZ S PEREZ"/>
    <d v="2019-09-04T00:00:00"/>
    <s v="ROAD"/>
    <x v="1"/>
    <n v="1969.71"/>
    <n v="39.39"/>
    <n v="0"/>
    <m/>
    <n v="0"/>
    <n v="0"/>
    <s v="210-00"/>
    <n v="-1"/>
    <m/>
    <m/>
    <m/>
    <m/>
  </r>
  <r>
    <x v="6"/>
    <x v="778"/>
    <n v="141090330321"/>
    <s v="3063 SW 17 ST"/>
    <m/>
    <s v="129172-JOHN S PEREZ S PEREZ"/>
    <d v="2019-09-04T00:00:00"/>
    <s v="ROAD"/>
    <x v="1"/>
    <n v="1969.71"/>
    <n v="39.39"/>
    <n v="0"/>
    <m/>
    <n v="0"/>
    <n v="0"/>
    <s v="231-00"/>
    <n v="2"/>
    <m/>
    <m/>
    <m/>
    <m/>
  </r>
  <r>
    <x v="6"/>
    <x v="774"/>
    <n v="141090370880"/>
    <s v="2149 SW 30 CT"/>
    <m/>
    <s v="127672-JULIO FERNANDEZ"/>
    <d v="2019-07-23T00:00:00"/>
    <s v="ROAD"/>
    <x v="1"/>
    <n v="1969.71"/>
    <n v="39.39"/>
    <n v="0"/>
    <m/>
    <n v="0"/>
    <n v="0"/>
    <s v="231-00"/>
    <n v="2"/>
    <m/>
    <m/>
    <m/>
    <m/>
  </r>
  <r>
    <x v="6"/>
    <x v="775"/>
    <n v="141090370280"/>
    <s v="3067 SW 21 TER"/>
    <s v="N"/>
    <s v="129567-RONALD ZOLLO ZOLLO"/>
    <d v="2019-12-30T00:00:00"/>
    <s v="ROAD"/>
    <x v="1"/>
    <n v="6561.47"/>
    <n v="131.22999999999999"/>
    <n v="0"/>
    <m/>
    <n v="0"/>
    <n v="0"/>
    <s v="231-00"/>
    <n v="2"/>
    <m/>
    <m/>
    <m/>
    <m/>
  </r>
  <r>
    <x v="6"/>
    <x v="779"/>
    <n v="141090250090"/>
    <s v="3553 SW 14 ST"/>
    <m/>
    <s v="126120-MIA DEVELOPMENT"/>
    <d v="2019-03-12T00:00:00"/>
    <s v="ROAD"/>
    <x v="1"/>
    <n v="0"/>
    <n v="0"/>
    <n v="0"/>
    <m/>
    <n v="0"/>
    <n v="0"/>
    <s v="231-00"/>
    <n v="0"/>
    <m/>
    <m/>
    <m/>
    <m/>
  </r>
  <r>
    <x v="6"/>
    <x v="780"/>
    <n v="141090250080"/>
    <s v="3557 SW 14 ST"/>
    <m/>
    <m/>
    <d v="2019-04-02T00:00:00"/>
    <s v="ROAD"/>
    <x v="0"/>
    <n v="0"/>
    <n v="0"/>
    <n v="0"/>
    <m/>
    <n v="0"/>
    <n v="0"/>
    <s v="231-00"/>
    <n v="0"/>
    <m/>
    <m/>
    <m/>
    <m/>
  </r>
  <r>
    <x v="6"/>
    <x v="781"/>
    <n v="141090390420"/>
    <s v="2932 SW 21 ST"/>
    <m/>
    <s v="128455-JOSE BUSTOS"/>
    <d v="2019-10-22T00:00:00"/>
    <s v="ROAD"/>
    <x v="1"/>
    <n v="2033.4"/>
    <n v="40.67"/>
    <n v="0"/>
    <m/>
    <n v="0"/>
    <n v="0"/>
    <s v="210-00"/>
    <n v="-1"/>
    <m/>
    <m/>
    <m/>
    <m/>
  </r>
  <r>
    <x v="6"/>
    <x v="781"/>
    <n v="141090390420"/>
    <s v="2932 SW 21 ST"/>
    <m/>
    <s v="128455-JOSE BUSTOS"/>
    <d v="2019-10-22T00:00:00"/>
    <s v="ROAD"/>
    <x v="1"/>
    <n v="2033.4"/>
    <n v="40.67"/>
    <n v="0"/>
    <m/>
    <n v="0"/>
    <n v="0"/>
    <s v="231-00"/>
    <n v="2"/>
    <m/>
    <m/>
    <m/>
    <m/>
  </r>
  <r>
    <x v="6"/>
    <x v="782"/>
    <n v="141090190280"/>
    <s v="833 SW 29 AVE"/>
    <m/>
    <m/>
    <d v="2019-10-02T00:00:00"/>
    <s v="ROAD"/>
    <x v="0"/>
    <n v="62639.65"/>
    <n v="1252.79"/>
    <n v="0"/>
    <m/>
    <n v="0"/>
    <n v="0"/>
    <s v="932-00"/>
    <n v="2061"/>
    <m/>
    <m/>
    <m/>
    <m/>
  </r>
  <r>
    <x v="6"/>
    <x v="782"/>
    <n v="141090190280"/>
    <s v="833 SW 29 AVE"/>
    <m/>
    <m/>
    <d v="2019-10-02T00:00:00"/>
    <s v="ROAD"/>
    <x v="0"/>
    <n v="62639.65"/>
    <n v="1252.79"/>
    <n v="0"/>
    <m/>
    <n v="0"/>
    <n v="0"/>
    <s v="820-00"/>
    <n v="-2061"/>
    <m/>
    <m/>
    <m/>
    <m/>
  </r>
  <r>
    <x v="6"/>
    <x v="783"/>
    <n v="141090370700"/>
    <s v="3031 SW 22 ST"/>
    <m/>
    <s v="126728-ERIKA AULTMAN"/>
    <d v="2019-03-25T00:00:00"/>
    <s v="ROAD"/>
    <x v="1"/>
    <n v="2976.53"/>
    <n v="59.53"/>
    <n v="0"/>
    <m/>
    <n v="0"/>
    <n v="0"/>
    <s v="820-00"/>
    <n v="-591"/>
    <m/>
    <m/>
    <m/>
    <m/>
  </r>
  <r>
    <x v="6"/>
    <x v="784"/>
    <n v="141090241130"/>
    <s v="1501 SW 37 AVE"/>
    <m/>
    <m/>
    <d v="2019-05-23T00:00:00"/>
    <s v="ROAD"/>
    <x v="0"/>
    <n v="0"/>
    <n v="0"/>
    <n v="0"/>
    <m/>
    <n v="0"/>
    <n v="0"/>
    <s v="820-00"/>
    <n v="6408"/>
    <m/>
    <m/>
    <m/>
    <m/>
  </r>
  <r>
    <x v="6"/>
    <x v="783"/>
    <n v="141090370700"/>
    <s v="3031 SW 22 ST"/>
    <m/>
    <s v="126728-ERIKA AULTMAN"/>
    <d v="2019-03-25T00:00:00"/>
    <s v="ROAD"/>
    <x v="1"/>
    <n v="2976.53"/>
    <n v="59.53"/>
    <n v="0"/>
    <m/>
    <n v="0"/>
    <n v="0"/>
    <s v="820-00"/>
    <n v="1588"/>
    <m/>
    <m/>
    <m/>
    <m/>
  </r>
  <r>
    <x v="6"/>
    <x v="784"/>
    <n v="141090241130"/>
    <s v="1501 SW 37 AVE"/>
    <m/>
    <m/>
    <d v="2019-05-23T00:00:00"/>
    <s v="ROAD"/>
    <x v="0"/>
    <n v="0"/>
    <n v="0"/>
    <n v="0"/>
    <m/>
    <n v="0"/>
    <n v="0"/>
    <s v="9999-00"/>
    <n v="0.08"/>
    <m/>
    <m/>
    <m/>
    <m/>
  </r>
  <r>
    <x v="6"/>
    <x v="784"/>
    <n v="141090241130"/>
    <s v="1501 SW 37 AVE"/>
    <m/>
    <m/>
    <d v="2019-05-23T00:00:00"/>
    <s v="ROAD"/>
    <x v="0"/>
    <n v="0"/>
    <n v="0"/>
    <n v="0"/>
    <m/>
    <n v="0"/>
    <n v="0"/>
    <s v="710-01"/>
    <n v="-9085.64"/>
    <m/>
    <m/>
    <m/>
    <m/>
  </r>
  <r>
    <x v="6"/>
    <x v="783"/>
    <n v="141090370700"/>
    <s v="3031 SW 22 ST"/>
    <m/>
    <s v="126728-ERIKA AULTMAN"/>
    <d v="2019-03-25T00:00:00"/>
    <s v="ROAD"/>
    <x v="1"/>
    <n v="2976.53"/>
    <n v="59.53"/>
    <n v="0"/>
    <m/>
    <n v="0"/>
    <n v="0"/>
    <s v="710-00"/>
    <n v="-997"/>
    <m/>
    <m/>
    <m/>
    <m/>
  </r>
  <r>
    <x v="6"/>
    <x v="785"/>
    <n v="141100270910"/>
    <s v="1701 SW 23 AVE"/>
    <m/>
    <s v="128419-LIDUBINA D SOLLAMI"/>
    <d v="2019-05-07T00:00:00"/>
    <s v="ROAD"/>
    <x v="1"/>
    <n v="0"/>
    <n v="0"/>
    <n v="0"/>
    <m/>
    <n v="0"/>
    <n v="0"/>
    <s v="210-00"/>
    <n v="0"/>
    <m/>
    <m/>
    <m/>
    <m/>
  </r>
  <r>
    <x v="6"/>
    <x v="786"/>
    <n v="141100632280"/>
    <s v="1785 SW 11 TER"/>
    <m/>
    <s v="125668-CANE LLC "/>
    <d v="2019-01-25T00:00:00"/>
    <s v="ROAD"/>
    <x v="1"/>
    <n v="0"/>
    <n v="0"/>
    <n v="0"/>
    <m/>
    <n v="0"/>
    <n v="0"/>
    <s v="210-00"/>
    <n v="-1"/>
    <m/>
    <m/>
    <m/>
    <m/>
  </r>
  <r>
    <x v="6"/>
    <x v="786"/>
    <n v="141100632280"/>
    <s v="1785 SW 11 TER"/>
    <m/>
    <s v="125668-CANE LLC "/>
    <d v="2019-01-25T00:00:00"/>
    <s v="ROAD"/>
    <x v="1"/>
    <n v="0"/>
    <n v="0"/>
    <n v="0"/>
    <m/>
    <n v="0"/>
    <n v="0"/>
    <s v="210-00"/>
    <n v="1"/>
    <m/>
    <m/>
    <m/>
    <m/>
  </r>
  <r>
    <x v="6"/>
    <x v="787"/>
    <n v="141100090420"/>
    <s v="2600 SW 10 ST"/>
    <m/>
    <s v="130111-LITTLE HAVANA ALF"/>
    <d v="2019-04-25T00:00:00"/>
    <s v="ROAD"/>
    <x v="1"/>
    <n v="11091.57"/>
    <n v="221.83"/>
    <n v="0"/>
    <m/>
    <n v="0"/>
    <n v="0"/>
    <s v="254-00"/>
    <n v="8"/>
    <m/>
    <m/>
    <m/>
    <m/>
  </r>
  <r>
    <x v="6"/>
    <x v="788"/>
    <n v="141100630590"/>
    <s v="1684 SW 10 ST"/>
    <s v="N"/>
    <s v="128916-INVESTMENTS 4245 LLC"/>
    <d v="2019-12-03T00:00:00"/>
    <s v="ROAD"/>
    <x v="1"/>
    <n v="6358.78"/>
    <n v="127.17"/>
    <n v="0"/>
    <m/>
    <n v="0"/>
    <n v="0"/>
    <s v="220-00"/>
    <n v="6"/>
    <m/>
    <m/>
    <m/>
    <m/>
  </r>
  <r>
    <x v="6"/>
    <x v="789"/>
    <n v="141100090140"/>
    <s v="2551 SW 9 ST"/>
    <m/>
    <m/>
    <d v="2019-05-24T00:00:00"/>
    <s v="ROAD"/>
    <x v="0"/>
    <n v="31731.71"/>
    <n v="634.63"/>
    <n v="0"/>
    <m/>
    <n v="0"/>
    <n v="0"/>
    <s v="220-00"/>
    <n v="8"/>
    <m/>
    <m/>
    <m/>
    <m/>
  </r>
  <r>
    <x v="6"/>
    <x v="787"/>
    <n v="141100090420"/>
    <s v="2600 SW 10 ST"/>
    <m/>
    <s v="130111-LITTLE HAVANA ALF"/>
    <d v="2019-04-25T00:00:00"/>
    <s v="ROAD"/>
    <x v="1"/>
    <n v="11091.57"/>
    <n v="221.83"/>
    <n v="0"/>
    <m/>
    <n v="0"/>
    <n v="0"/>
    <s v="210-00"/>
    <n v="-1"/>
    <m/>
    <m/>
    <m/>
    <m/>
  </r>
  <r>
    <x v="6"/>
    <x v="788"/>
    <n v="141100630590"/>
    <s v="1684 SW 10 ST"/>
    <s v="N"/>
    <s v="128916-INVESTMENTS 4245 LLC"/>
    <d v="2019-12-03T00:00:00"/>
    <s v="ROAD"/>
    <x v="1"/>
    <n v="6358.78"/>
    <n v="127.17"/>
    <n v="0"/>
    <m/>
    <n v="0"/>
    <n v="0"/>
    <s v="220-00"/>
    <n v="-5"/>
    <m/>
    <m/>
    <m/>
    <m/>
  </r>
  <r>
    <x v="6"/>
    <x v="789"/>
    <n v="141100090140"/>
    <s v="2551 SW 9 ST"/>
    <m/>
    <m/>
    <d v="2019-05-24T00:00:00"/>
    <s v="ROAD"/>
    <x v="0"/>
    <n v="31731.71"/>
    <n v="634.63"/>
    <n v="0"/>
    <m/>
    <n v="0"/>
    <n v="0"/>
    <s v="210-00"/>
    <n v="-2"/>
    <m/>
    <m/>
    <m/>
    <m/>
  </r>
  <r>
    <x v="6"/>
    <x v="790"/>
    <n v="141100480420"/>
    <s v="1801 SW 22 ST"/>
    <m/>
    <m/>
    <d v="2019-03-18T00:00:00"/>
    <s v="ROAD"/>
    <x v="0"/>
    <n v="116590.52"/>
    <n v="2331.81"/>
    <n v="0"/>
    <m/>
    <n v="0"/>
    <n v="0"/>
    <s v="710-00"/>
    <n v="-3493"/>
    <m/>
    <m/>
    <m/>
    <m/>
  </r>
  <r>
    <x v="6"/>
    <x v="790"/>
    <n v="141100480420"/>
    <s v="1801 SW 22 ST"/>
    <m/>
    <m/>
    <d v="2019-03-18T00:00:00"/>
    <s v="ROAD"/>
    <x v="0"/>
    <n v="116590.52"/>
    <n v="2331.81"/>
    <n v="0"/>
    <m/>
    <n v="0"/>
    <n v="0"/>
    <s v="932-00"/>
    <n v="3493"/>
    <m/>
    <m/>
    <m/>
    <m/>
  </r>
  <r>
    <x v="6"/>
    <x v="791"/>
    <n v="141100140190"/>
    <s v="2298 SW 8 ST"/>
    <m/>
    <m/>
    <d v="2019-09-17T00:00:00"/>
    <s v="ROAD"/>
    <x v="0"/>
    <n v="28215.18"/>
    <n v="564.30999999999995"/>
    <n v="0"/>
    <m/>
    <n v="0"/>
    <n v="0"/>
    <s v="820-00"/>
    <n v="-835"/>
    <m/>
    <m/>
    <m/>
    <m/>
  </r>
  <r>
    <x v="6"/>
    <x v="791"/>
    <n v="141100140190"/>
    <s v="2298 SW 8 ST"/>
    <m/>
    <m/>
    <d v="2019-09-17T00:00:00"/>
    <s v="ROAD"/>
    <x v="0"/>
    <n v="28215.18"/>
    <n v="564.30999999999995"/>
    <n v="0"/>
    <m/>
    <n v="0"/>
    <n v="0"/>
    <s v="710-00"/>
    <n v="-85"/>
    <m/>
    <m/>
    <m/>
    <m/>
  </r>
  <r>
    <x v="6"/>
    <x v="791"/>
    <n v="141100140190"/>
    <s v="2298 SW 8 ST"/>
    <m/>
    <m/>
    <d v="2019-09-17T00:00:00"/>
    <s v="ROAD"/>
    <x v="0"/>
    <n v="28215.18"/>
    <n v="564.30999999999995"/>
    <n v="0"/>
    <m/>
    <n v="0"/>
    <n v="0"/>
    <s v="932-00"/>
    <n v="920"/>
    <m/>
    <m/>
    <m/>
    <m/>
  </r>
  <r>
    <x v="6"/>
    <x v="792"/>
    <n v="141100630210"/>
    <s v="1528 SW 8 ST"/>
    <s v="N"/>
    <s v="128934-ARMANDO CARLOS ARIAS "/>
    <d v="2019-12-23T00:00:00"/>
    <s v="ROAD"/>
    <x v="1"/>
    <n v="2140.73"/>
    <n v="42.81"/>
    <n v="0"/>
    <m/>
    <n v="0"/>
    <n v="0"/>
    <s v="820-00"/>
    <n v="120"/>
    <m/>
    <m/>
    <m/>
    <m/>
  </r>
  <r>
    <x v="6"/>
    <x v="793"/>
    <n v="141110090300"/>
    <s v="1760 SW 16 AVE"/>
    <m/>
    <s v="126383-LEANDRO NESI"/>
    <d v="2019-03-27T00:00:00"/>
    <s v="ROAD"/>
    <x v="1"/>
    <n v="0"/>
    <n v="0"/>
    <n v="0"/>
    <m/>
    <n v="0"/>
    <n v="0"/>
    <s v="210-00"/>
    <n v="0"/>
    <m/>
    <m/>
    <m/>
    <m/>
  </r>
  <r>
    <x v="6"/>
    <x v="794"/>
    <n v="141110060400"/>
    <s v="1515 SW 14 TER"/>
    <m/>
    <m/>
    <d v="2019-07-30T00:00:00"/>
    <s v="ROAD"/>
    <x v="0"/>
    <n v="0"/>
    <n v="0"/>
    <n v="0"/>
    <m/>
    <n v="0"/>
    <n v="0"/>
    <s v="210-00"/>
    <n v="0"/>
    <m/>
    <m/>
    <m/>
    <m/>
  </r>
  <r>
    <x v="6"/>
    <x v="795"/>
    <n v="141110130290"/>
    <s v="853 DE 13 AVE"/>
    <m/>
    <m/>
    <d v="2019-10-23T00:00:00"/>
    <s v="ROAD"/>
    <x v="0"/>
    <n v="21484.3"/>
    <n v="429.69"/>
    <n v="0"/>
    <m/>
    <n v="0"/>
    <n v="0"/>
    <s v="231-00"/>
    <n v="-2"/>
    <m/>
    <m/>
    <m/>
    <m/>
  </r>
  <r>
    <x v="6"/>
    <x v="795"/>
    <n v="141110130290"/>
    <s v="853 DE 13 AVE"/>
    <m/>
    <m/>
    <d v="2019-10-23T00:00:00"/>
    <s v="ROAD"/>
    <x v="0"/>
    <n v="21484.3"/>
    <n v="429.69"/>
    <n v="0"/>
    <m/>
    <n v="0"/>
    <n v="0"/>
    <s v="230-00"/>
    <n v="6"/>
    <m/>
    <m/>
    <m/>
    <m/>
  </r>
  <r>
    <x v="6"/>
    <x v="796"/>
    <n v="141110130470"/>
    <s v="903 SW 13 CT"/>
    <m/>
    <m/>
    <d v="2019-08-16T00:00:00"/>
    <s v="ROAD"/>
    <x v="0"/>
    <n v="26215.3"/>
    <n v="524.30999999999995"/>
    <n v="0"/>
    <m/>
    <n v="0"/>
    <n v="0"/>
    <s v="231-00"/>
    <n v="-2"/>
    <m/>
    <m/>
    <m/>
    <m/>
  </r>
  <r>
    <x v="6"/>
    <x v="796"/>
    <n v="141110130470"/>
    <s v="903 SW 13 CT"/>
    <m/>
    <m/>
    <d v="2019-08-16T00:00:00"/>
    <s v="ROAD"/>
    <x v="0"/>
    <n v="26215.3"/>
    <n v="524.30999999999995"/>
    <n v="0"/>
    <m/>
    <n v="0"/>
    <n v="0"/>
    <s v="220-00"/>
    <n v="6"/>
    <m/>
    <m/>
    <m/>
    <m/>
  </r>
  <r>
    <x v="6"/>
    <x v="797"/>
    <n v="141140100420"/>
    <s v="1677 ONAWAY DR"/>
    <m/>
    <s v="128063-DANIEL DE LA IGLESIA"/>
    <d v="2019-02-07T00:00:00"/>
    <s v="ROAD"/>
    <x v="1"/>
    <n v="0"/>
    <n v="0"/>
    <n v="0"/>
    <m/>
    <n v="0"/>
    <n v="0"/>
    <s v="210-00"/>
    <n v="0"/>
    <m/>
    <m/>
    <m/>
    <m/>
  </r>
  <r>
    <x v="6"/>
    <x v="798"/>
    <n v="141140020010"/>
    <s v="4 GROVE ISLE DR"/>
    <m/>
    <s v="126378-GROVE ISLE YACHT &amp; TENNIS CLUB LLC"/>
    <d v="2019-03-19T00:00:00"/>
    <s v="ROAD"/>
    <x v="1"/>
    <n v="98107.97"/>
    <n v="1962.15"/>
    <n v="0"/>
    <m/>
    <n v="0"/>
    <n v="0"/>
    <s v="310-00"/>
    <n v="-14"/>
    <m/>
    <m/>
    <m/>
    <m/>
  </r>
  <r>
    <x v="6"/>
    <x v="798"/>
    <n v="141140020010"/>
    <s v="4 GROVE ISLE DR"/>
    <m/>
    <s v="126378-GROVE ISLE YACHT &amp; TENNIS CLUB LLC"/>
    <d v="2019-03-19T00:00:00"/>
    <s v="ROAD"/>
    <x v="1"/>
    <n v="98107.97"/>
    <n v="1962.15"/>
    <n v="0"/>
    <m/>
    <n v="0"/>
    <n v="0"/>
    <s v="310-00"/>
    <n v="26"/>
    <m/>
    <m/>
    <m/>
    <m/>
  </r>
  <r>
    <x v="6"/>
    <x v="799"/>
    <n v="141150390010"/>
    <s v="3019 AVIATION AVE"/>
    <s v="N"/>
    <m/>
    <d v="2019-12-09T00:00:00"/>
    <s v="ROAD"/>
    <x v="0"/>
    <n v="0"/>
    <n v="0"/>
    <n v="0"/>
    <m/>
    <n v="0"/>
    <n v="0"/>
    <s v="210-00"/>
    <n v="-1"/>
    <m/>
    <m/>
    <m/>
    <m/>
  </r>
  <r>
    <x v="6"/>
    <x v="799"/>
    <n v="141150390010"/>
    <s v="3019 AVIATION AVE"/>
    <s v="N"/>
    <m/>
    <d v="2019-12-09T00:00:00"/>
    <s v="ROAD"/>
    <x v="0"/>
    <n v="0"/>
    <n v="0"/>
    <n v="0"/>
    <m/>
    <n v="0"/>
    <n v="0"/>
    <s v="210-00"/>
    <n v="1"/>
    <m/>
    <m/>
    <m/>
    <m/>
  </r>
  <r>
    <x v="6"/>
    <x v="800"/>
    <n v="141150030160"/>
    <s v="2661 SW 25 TER"/>
    <m/>
    <s v="126094-VMS INVESTMENTS CORP"/>
    <d v="2019-01-07T00:00:00"/>
    <s v="ROAD"/>
    <x v="1"/>
    <n v="0"/>
    <n v="0"/>
    <n v="0"/>
    <m/>
    <n v="0"/>
    <n v="0"/>
    <s v="210-00"/>
    <n v="0"/>
    <m/>
    <m/>
    <m/>
    <m/>
  </r>
  <r>
    <x v="6"/>
    <x v="801"/>
    <n v="141150082310"/>
    <s v="2780 SW 22 AVE"/>
    <m/>
    <s v="128664-EDUARDO ESTEVES"/>
    <d v="2019-08-01T00:00:00"/>
    <s v="ROAD"/>
    <x v="1"/>
    <n v="0"/>
    <n v="0"/>
    <n v="0"/>
    <m/>
    <n v="0"/>
    <n v="0"/>
    <s v="210-00"/>
    <n v="1"/>
    <m/>
    <m/>
    <m/>
    <m/>
  </r>
  <r>
    <x v="6"/>
    <x v="801"/>
    <n v="141150082310"/>
    <s v="2780 SW 22 AVE"/>
    <m/>
    <s v="128664-EDUARDO ESTEVES"/>
    <d v="2019-08-01T00:00:00"/>
    <s v="ROAD"/>
    <x v="1"/>
    <n v="0"/>
    <n v="0"/>
    <n v="0"/>
    <m/>
    <n v="0"/>
    <n v="0"/>
    <s v="210-00"/>
    <n v="-1"/>
    <m/>
    <m/>
    <m/>
    <m/>
  </r>
  <r>
    <x v="6"/>
    <x v="802"/>
    <n v="141150381030"/>
    <s v="2326 SWANSON AVENUE"/>
    <m/>
    <s v="125687-EUGENE P WOLMAN"/>
    <d v="2019-01-30T00:00:00"/>
    <s v="ROAD"/>
    <x v="1"/>
    <n v="0"/>
    <n v="0"/>
    <n v="0"/>
    <m/>
    <n v="0"/>
    <n v="0"/>
    <s v="210-00"/>
    <n v="1"/>
    <m/>
    <m/>
    <m/>
    <m/>
  </r>
  <r>
    <x v="6"/>
    <x v="802"/>
    <n v="141150381030"/>
    <s v="2326 SWANSON AVENUE"/>
    <m/>
    <s v="125687-EUGENE P WOLMAN"/>
    <d v="2019-01-30T00:00:00"/>
    <s v="ROAD"/>
    <x v="1"/>
    <n v="0"/>
    <n v="0"/>
    <n v="0"/>
    <m/>
    <n v="0"/>
    <n v="0"/>
    <s v="210-00"/>
    <n v="-1"/>
    <m/>
    <m/>
    <m/>
    <m/>
  </r>
  <r>
    <x v="6"/>
    <x v="803"/>
    <n v="141150121005"/>
    <s v="1904 SW 22 TER"/>
    <s v="N"/>
    <m/>
    <d v="2019-12-04T00:00:00"/>
    <s v="ROAD"/>
    <x v="0"/>
    <n v="9056.15"/>
    <n v="181.12"/>
    <n v="0"/>
    <m/>
    <n v="0"/>
    <n v="0"/>
    <s v="210-00"/>
    <n v="1"/>
    <m/>
    <m/>
    <m/>
    <m/>
  </r>
  <r>
    <x v="6"/>
    <x v="804"/>
    <n v="141150120190"/>
    <s v="1850 SW 22 ST"/>
    <m/>
    <m/>
    <d v="2019-06-19T00:00:00"/>
    <s v="ROAD"/>
    <x v="0"/>
    <n v="29118.91"/>
    <n v="582.38"/>
    <n v="0"/>
    <m/>
    <n v="0"/>
    <n v="0"/>
    <s v="710-00"/>
    <n v="-1042"/>
    <m/>
    <m/>
    <m/>
    <m/>
  </r>
  <r>
    <x v="6"/>
    <x v="804"/>
    <n v="141150120190"/>
    <s v="1850 SW 22 ST"/>
    <m/>
    <m/>
    <d v="2019-06-19T00:00:00"/>
    <s v="ROAD"/>
    <x v="0"/>
    <n v="29118.91"/>
    <n v="582.38"/>
    <n v="0"/>
    <m/>
    <n v="0"/>
    <n v="0"/>
    <s v="710-00"/>
    <n v="3079"/>
    <m/>
    <m/>
    <m/>
    <m/>
  </r>
  <r>
    <x v="6"/>
    <x v="805"/>
    <n v="141150080150"/>
    <s v="2645 SW 27 AVE"/>
    <m/>
    <s v="**FOR RECORDS ONLY**"/>
    <d v="2019-04-01T00:00:00"/>
    <s v="ROAD"/>
    <x v="0"/>
    <n v="0"/>
    <n v="0"/>
    <n v="0"/>
    <m/>
    <n v="0"/>
    <n v="0"/>
    <s v="932-01"/>
    <n v="8"/>
    <m/>
    <m/>
    <m/>
    <m/>
  </r>
  <r>
    <x v="6"/>
    <x v="805"/>
    <n v="141150080150"/>
    <s v="2645 SW 27 AVE"/>
    <m/>
    <s v="**FOR RECORDS ONLY**"/>
    <d v="2019-04-01T00:00:00"/>
    <s v="ROAD"/>
    <x v="0"/>
    <n v="0"/>
    <n v="0"/>
    <n v="0"/>
    <m/>
    <n v="0"/>
    <n v="0"/>
    <s v="9999-00"/>
    <n v="0.14000000000000001"/>
    <m/>
    <m/>
    <m/>
    <m/>
  </r>
  <r>
    <x v="6"/>
    <x v="805"/>
    <n v="141150080150"/>
    <s v="2645 SW 27 AVE"/>
    <m/>
    <s v="**FOR RECORDS ONLY**"/>
    <d v="2019-04-01T00:00:00"/>
    <s v="ROAD"/>
    <x v="0"/>
    <n v="0"/>
    <n v="0"/>
    <n v="0"/>
    <m/>
    <n v="0"/>
    <n v="0"/>
    <s v="820-00"/>
    <n v="-672.82"/>
    <m/>
    <m/>
    <m/>
    <m/>
  </r>
  <r>
    <x v="6"/>
    <x v="806"/>
    <n v="141150410570"/>
    <s v="2610 S DIXIE HWY"/>
    <m/>
    <s v="129958-AUDIO CONCEPT GROUP INC"/>
    <d v="2019-05-14T00:00:00"/>
    <s v="ROAD"/>
    <x v="1"/>
    <n v="23363.23"/>
    <n v="467.26"/>
    <n v="0"/>
    <m/>
    <n v="0"/>
    <n v="0"/>
    <s v="820-00"/>
    <n v="1352"/>
    <m/>
    <m/>
    <m/>
    <m/>
  </r>
  <r>
    <x v="6"/>
    <x v="807"/>
    <n v="141160160630"/>
    <s v="3370 SW 27 ST"/>
    <m/>
    <s v="126642-ALEJANDRA DEL CAST DEL CASTILLO"/>
    <d v="2019-01-09T00:00:00"/>
    <s v="ROAD"/>
    <x v="1"/>
    <n v="1969.71"/>
    <n v="39.39"/>
    <n v="0"/>
    <m/>
    <n v="0"/>
    <n v="0"/>
    <s v="231-00"/>
    <n v="2"/>
    <m/>
    <m/>
    <m/>
    <m/>
  </r>
  <r>
    <x v="6"/>
    <x v="808"/>
    <n v="141160040280"/>
    <s v="2754 SW 34 CT"/>
    <m/>
    <s v="126717-DELMAR GROUP USA LLC"/>
    <d v="2019-03-04T00:00:00"/>
    <s v="ROAD"/>
    <x v="1"/>
    <n v="1969.71"/>
    <n v="39.39"/>
    <n v="0"/>
    <m/>
    <n v="0"/>
    <n v="0"/>
    <s v="210-00"/>
    <n v="-1"/>
    <m/>
    <m/>
    <m/>
    <m/>
  </r>
  <r>
    <x v="6"/>
    <x v="808"/>
    <n v="141160040280"/>
    <s v="2754 SW 34 CT"/>
    <m/>
    <s v="126717-DELMAR GROUP USA LLC"/>
    <d v="2019-03-04T00:00:00"/>
    <s v="ROAD"/>
    <x v="1"/>
    <n v="1969.71"/>
    <n v="39.39"/>
    <n v="0"/>
    <m/>
    <n v="0"/>
    <n v="0"/>
    <s v="231-00"/>
    <n v="2"/>
    <m/>
    <m/>
    <m/>
    <m/>
  </r>
  <r>
    <x v="6"/>
    <x v="809"/>
    <n v="141160180385"/>
    <s v="2861 SW 33 CT"/>
    <m/>
    <s v="129243-NEWSTART PROPERTIES LLC"/>
    <d v="2019-09-17T00:00:00"/>
    <s v="ROAD"/>
    <x v="1"/>
    <n v="7233.18"/>
    <n v="144.66"/>
    <n v="0"/>
    <m/>
    <n v="0"/>
    <n v="0"/>
    <s v="210-00"/>
    <n v="-0.4"/>
    <m/>
    <m/>
    <m/>
    <m/>
  </r>
  <r>
    <x v="6"/>
    <x v="807"/>
    <n v="141160160630"/>
    <s v="3370 SW 27 ST"/>
    <m/>
    <s v="126642-ALEJANDRA DEL CAST DEL CASTILLO"/>
    <d v="2019-01-09T00:00:00"/>
    <s v="ROAD"/>
    <x v="1"/>
    <n v="1969.71"/>
    <n v="39.39"/>
    <n v="0"/>
    <m/>
    <n v="0"/>
    <n v="0"/>
    <s v="210-00"/>
    <n v="-1"/>
    <m/>
    <m/>
    <m/>
    <m/>
  </r>
  <r>
    <x v="6"/>
    <x v="810"/>
    <n v="141160060020"/>
    <s v="3617 SW 27 ST"/>
    <m/>
    <s v="130454-MDP HOLDINGS GROUP"/>
    <d v="2019-10-16T00:00:00"/>
    <s v="ROAD"/>
    <x v="1"/>
    <n v="2033.4"/>
    <n v="40.67"/>
    <n v="0"/>
    <m/>
    <n v="0"/>
    <n v="0"/>
    <s v="210-00"/>
    <n v="-1"/>
    <m/>
    <m/>
    <m/>
    <m/>
  </r>
  <r>
    <x v="6"/>
    <x v="810"/>
    <n v="141160060020"/>
    <s v="3617 SW 27 ST"/>
    <m/>
    <s v="130454-MDP HOLDINGS GROUP"/>
    <d v="2019-10-16T00:00:00"/>
    <s v="ROAD"/>
    <x v="1"/>
    <n v="2033.4"/>
    <n v="40.67"/>
    <n v="0"/>
    <m/>
    <n v="0"/>
    <n v="0"/>
    <s v="231-00"/>
    <n v="2"/>
    <m/>
    <m/>
    <m/>
    <m/>
  </r>
  <r>
    <x v="6"/>
    <x v="811"/>
    <n v="141160020060"/>
    <s v="3661 SW 26 TER"/>
    <s v="N"/>
    <s v="129106-LEOPOLDO VERNET"/>
    <d v="2019-12-09T00:00:00"/>
    <s v="ROAD"/>
    <x v="1"/>
    <n v="0"/>
    <n v="0"/>
    <n v="0"/>
    <m/>
    <n v="0"/>
    <n v="0"/>
    <s v="231-00"/>
    <n v="-2"/>
    <m/>
    <m/>
    <m/>
    <m/>
  </r>
  <r>
    <x v="6"/>
    <x v="812"/>
    <n v="141160190410"/>
    <s v="2850 SW 36 AVE"/>
    <m/>
    <s v="127350-NESTOR CUETO"/>
    <d v="2019-06-27T00:00:00"/>
    <s v="ROAD"/>
    <x v="1"/>
    <n v="1969.71"/>
    <n v="39.39"/>
    <n v="0"/>
    <m/>
    <n v="0"/>
    <n v="0"/>
    <s v="231-00"/>
    <n v="2"/>
    <m/>
    <m/>
    <m/>
    <m/>
  </r>
  <r>
    <x v="6"/>
    <x v="812"/>
    <n v="141160190410"/>
    <s v="2850 SW 36 AVE"/>
    <m/>
    <s v="127350-NESTOR CUETO"/>
    <d v="2019-06-27T00:00:00"/>
    <s v="ROAD"/>
    <x v="1"/>
    <n v="1969.71"/>
    <n v="39.39"/>
    <n v="0"/>
    <m/>
    <n v="0"/>
    <n v="0"/>
    <s v="210-00"/>
    <n v="-1"/>
    <m/>
    <m/>
    <m/>
    <m/>
  </r>
  <r>
    <x v="6"/>
    <x v="809"/>
    <n v="141160180385"/>
    <s v="2861 SW 33 CT"/>
    <m/>
    <s v="129243-NEWSTART PROPERTIES LLC"/>
    <d v="2019-09-17T00:00:00"/>
    <s v="ROAD"/>
    <x v="1"/>
    <n v="7233.18"/>
    <n v="144.66"/>
    <n v="0"/>
    <m/>
    <n v="0"/>
    <n v="0"/>
    <s v="231-00"/>
    <n v="2"/>
    <m/>
    <m/>
    <m/>
    <m/>
  </r>
  <r>
    <x v="6"/>
    <x v="813"/>
    <n v="141160180380"/>
    <s v="2861 SW 33 CT"/>
    <s v="N"/>
    <m/>
    <d v="2019-12-30T00:00:00"/>
    <s v="ROAD"/>
    <x v="0"/>
    <n v="7467.09"/>
    <n v="149.34"/>
    <n v="0"/>
    <m/>
    <n v="0"/>
    <n v="0"/>
    <s v="231-00"/>
    <n v="2"/>
    <m/>
    <m/>
    <m/>
    <m/>
  </r>
  <r>
    <x v="6"/>
    <x v="813"/>
    <n v="141160180380"/>
    <s v="2861 SW 33 CT"/>
    <s v="N"/>
    <m/>
    <d v="2019-12-30T00:00:00"/>
    <s v="ROAD"/>
    <x v="0"/>
    <n v="7467.09"/>
    <n v="149.34"/>
    <n v="0"/>
    <m/>
    <n v="0"/>
    <n v="0"/>
    <s v="210-00"/>
    <n v="-0.4"/>
    <m/>
    <m/>
    <m/>
    <m/>
  </r>
  <r>
    <x v="6"/>
    <x v="814"/>
    <n v="141160110600"/>
    <s v="3165 SW 25 ST"/>
    <m/>
    <s v="128702-CCER INVESTMENT LLC"/>
    <d v="2019-08-06T00:00:00"/>
    <s v="ROAD"/>
    <x v="1"/>
    <n v="0"/>
    <n v="0"/>
    <n v="0"/>
    <m/>
    <n v="0"/>
    <n v="0"/>
    <s v="231-00"/>
    <n v="2"/>
    <m/>
    <m/>
    <m/>
    <m/>
  </r>
  <r>
    <x v="6"/>
    <x v="814"/>
    <n v="141160110600"/>
    <s v="3165 SW 25 ST"/>
    <m/>
    <s v="128702-CCER INVESTMENT LLC"/>
    <d v="2019-08-06T00:00:00"/>
    <s v="ROAD"/>
    <x v="1"/>
    <n v="0"/>
    <n v="0"/>
    <n v="0"/>
    <m/>
    <n v="0"/>
    <n v="0"/>
    <s v="231-00"/>
    <n v="-2"/>
    <m/>
    <m/>
    <m/>
    <m/>
  </r>
  <r>
    <x v="6"/>
    <x v="815"/>
    <n v="141160091270"/>
    <s v="3345 SW 22 TER"/>
    <m/>
    <s v="126674-3345 SW 22 TERR LLC"/>
    <d v="2019-04-04T00:00:00"/>
    <s v="ROAD"/>
    <x v="1"/>
    <n v="1969.71"/>
    <n v="39.39"/>
    <n v="0"/>
    <m/>
    <n v="0"/>
    <n v="0"/>
    <s v="231-00"/>
    <n v="2"/>
    <m/>
    <m/>
    <m/>
    <m/>
  </r>
  <r>
    <x v="6"/>
    <x v="815"/>
    <n v="141160091270"/>
    <s v="3345 SW 22 TER"/>
    <m/>
    <s v="126674-3345 SW 22 TERR LLC"/>
    <d v="2019-04-04T00:00:00"/>
    <s v="ROAD"/>
    <x v="1"/>
    <n v="1969.71"/>
    <n v="39.39"/>
    <n v="0"/>
    <m/>
    <n v="0"/>
    <n v="0"/>
    <s v="210-00"/>
    <n v="-1"/>
    <m/>
    <m/>
    <m/>
    <m/>
  </r>
  <r>
    <x v="6"/>
    <x v="816"/>
    <n v="141160231590"/>
    <s v="2741 SW 28 CT"/>
    <m/>
    <s v="126744-SAICAM INVESTMENTS GROUP LLC"/>
    <d v="2019-04-15T00:00:00"/>
    <s v="ROAD"/>
    <x v="1"/>
    <n v="1969.71"/>
    <n v="39.39"/>
    <n v="0"/>
    <m/>
    <n v="0"/>
    <n v="0"/>
    <s v="231-00"/>
    <n v="2"/>
    <m/>
    <m/>
    <m/>
    <m/>
  </r>
  <r>
    <x v="6"/>
    <x v="816"/>
    <n v="141160231590"/>
    <s v="2741 SW 28 CT"/>
    <m/>
    <s v="126744-SAICAM INVESTMENTS GROUP LLC"/>
    <d v="2019-04-15T00:00:00"/>
    <s v="ROAD"/>
    <x v="1"/>
    <n v="1969.71"/>
    <n v="39.39"/>
    <n v="0"/>
    <m/>
    <n v="0"/>
    <n v="0"/>
    <s v="210-00"/>
    <n v="-1"/>
    <m/>
    <m/>
    <m/>
    <m/>
  </r>
  <r>
    <x v="6"/>
    <x v="817"/>
    <n v="141160170340"/>
    <s v="2887 SW 33 AVE"/>
    <m/>
    <s v="127563-VITTORIO PRINETTO"/>
    <d v="2019-06-03T00:00:00"/>
    <s v="ROAD"/>
    <x v="1"/>
    <n v="1969.71"/>
    <n v="39.39"/>
    <n v="0"/>
    <m/>
    <n v="0"/>
    <n v="0"/>
    <s v="231-00"/>
    <n v="2"/>
    <m/>
    <m/>
    <m/>
    <m/>
  </r>
  <r>
    <x v="6"/>
    <x v="817"/>
    <n v="141160170340"/>
    <s v="2887 SW 33 AVE"/>
    <m/>
    <s v="127563-VITTORIO PRINETTO"/>
    <d v="2019-06-03T00:00:00"/>
    <s v="ROAD"/>
    <x v="1"/>
    <n v="1969.71"/>
    <n v="39.39"/>
    <n v="0"/>
    <m/>
    <n v="0"/>
    <n v="0"/>
    <s v="210-00"/>
    <n v="-1"/>
    <m/>
    <m/>
    <m/>
    <m/>
  </r>
  <r>
    <x v="6"/>
    <x v="811"/>
    <n v="141160020060"/>
    <s v="3661 SW 26 TER"/>
    <s v="N"/>
    <s v="129106-LEOPOLDO VERNET"/>
    <d v="2019-12-09T00:00:00"/>
    <s v="ROAD"/>
    <x v="1"/>
    <n v="0"/>
    <n v="0"/>
    <n v="0"/>
    <m/>
    <n v="0"/>
    <n v="0"/>
    <s v="231-00"/>
    <n v="2"/>
    <m/>
    <m/>
    <m/>
    <m/>
  </r>
  <r>
    <x v="6"/>
    <x v="818"/>
    <n v="141160091760"/>
    <s v="3231 SW 23 ST"/>
    <m/>
    <m/>
    <d v="2019-09-10T00:00:00"/>
    <s v="ROAD"/>
    <x v="0"/>
    <n v="57801.69"/>
    <n v="1156.04"/>
    <n v="0"/>
    <m/>
    <n v="0"/>
    <n v="0"/>
    <s v="231-00"/>
    <n v="-3"/>
    <m/>
    <m/>
    <m/>
    <m/>
  </r>
  <r>
    <x v="6"/>
    <x v="818"/>
    <n v="141160091760"/>
    <s v="3231 SW 23 ST"/>
    <m/>
    <m/>
    <d v="2019-09-10T00:00:00"/>
    <s v="ROAD"/>
    <x v="0"/>
    <n v="57801.69"/>
    <n v="1156.04"/>
    <n v="0"/>
    <m/>
    <n v="0"/>
    <n v="0"/>
    <s v="220-00"/>
    <n v="12"/>
    <m/>
    <m/>
    <m/>
    <m/>
  </r>
  <r>
    <x v="6"/>
    <x v="819"/>
    <n v="141160153590"/>
    <s v="2601 SW 37 AVE (#903-904)"/>
    <m/>
    <s v="**SAMPLE ASSESSMENT**"/>
    <d v="2019-12-19T00:00:00"/>
    <s v="ROAD"/>
    <x v="0"/>
    <n v="20188.28"/>
    <n v="403.76"/>
    <n v="0"/>
    <m/>
    <n v="0"/>
    <n v="0"/>
    <s v="710-00"/>
    <n v="-1045"/>
    <m/>
    <m/>
    <m/>
    <m/>
  </r>
  <r>
    <x v="6"/>
    <x v="819"/>
    <n v="141160153590"/>
    <s v="2601 SW 37 AVE (#903-904)"/>
    <m/>
    <s v="**SAMPLE ASSESSMENT**"/>
    <d v="2019-12-19T00:00:00"/>
    <s v="ROAD"/>
    <x v="0"/>
    <n v="20188.28"/>
    <n v="403.76"/>
    <n v="0"/>
    <m/>
    <n v="0"/>
    <n v="0"/>
    <s v="720-00"/>
    <n v="1045"/>
    <m/>
    <m/>
    <m/>
    <m/>
  </r>
  <r>
    <x v="6"/>
    <x v="820"/>
    <n v="141160090265"/>
    <s v="3031 SW 22 TER"/>
    <m/>
    <s v="128337-BRITO MIAMI PRIVATE SCHOOL"/>
    <d v="2019-09-06T00:00:00"/>
    <s v="ROAD"/>
    <x v="1"/>
    <n v="28386"/>
    <n v="567.72"/>
    <n v="0"/>
    <m/>
    <n v="0"/>
    <n v="0"/>
    <s v="530-00"/>
    <n v="38"/>
    <m/>
    <m/>
    <m/>
    <m/>
  </r>
  <r>
    <x v="6"/>
    <x v="820"/>
    <n v="141160090265"/>
    <s v="3031 SW 22 TER"/>
    <m/>
    <s v="128337-BRITO MIAMI PRIVATE SCHOOL"/>
    <d v="2019-09-06T00:00:00"/>
    <s v="ROAD"/>
    <x v="1"/>
    <n v="28386"/>
    <n v="567.72"/>
    <n v="0"/>
    <m/>
    <n v="0"/>
    <n v="0"/>
    <s v="231-00"/>
    <n v="-2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530-00"/>
    <n v="70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520-00"/>
    <n v="50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820-00"/>
    <n v="-4698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9999-00"/>
    <n v="-16.809999999999999"/>
    <m/>
    <m/>
    <m/>
    <m/>
  </r>
  <r>
    <x v="6"/>
    <x v="822"/>
    <n v="141160090660"/>
    <s v="3170 SW 22 ST"/>
    <m/>
    <s v="127028-IBIS BUILDING CORPORATION"/>
    <d v="2019-05-31T00:00:00"/>
    <s v="ROAD"/>
    <x v="1"/>
    <n v="26970.1"/>
    <n v="539.4"/>
    <n v="0"/>
    <m/>
    <n v="0"/>
    <n v="0"/>
    <s v="630-00"/>
    <n v="2235"/>
    <m/>
    <m/>
    <m/>
    <m/>
  </r>
  <r>
    <x v="6"/>
    <x v="822"/>
    <n v="141160090660"/>
    <s v="3170 SW 22 ST"/>
    <m/>
    <s v="127028-IBIS BUILDING CORPORATION"/>
    <d v="2019-05-31T00:00:00"/>
    <s v="ROAD"/>
    <x v="1"/>
    <n v="26970.1"/>
    <n v="539.4"/>
    <n v="0"/>
    <m/>
    <n v="0"/>
    <n v="0"/>
    <s v="820-00"/>
    <n v="-2235"/>
    <m/>
    <m/>
    <m/>
    <m/>
  </r>
  <r>
    <x v="6"/>
    <x v="823"/>
    <n v="141161110010"/>
    <s v="2700 SW 27 AVE"/>
    <m/>
    <m/>
    <d v="2019-06-20T00:00:00"/>
    <s v="ROAD"/>
    <x v="0"/>
    <n v="93711.28"/>
    <n v="1874.23"/>
    <n v="0"/>
    <m/>
    <n v="0"/>
    <n v="0"/>
    <s v="932-01"/>
    <n v="108"/>
    <m/>
    <m/>
    <m/>
    <m/>
  </r>
  <r>
    <x v="6"/>
    <x v="824"/>
    <n v="141160091150"/>
    <s v="3252 SW 22 ST"/>
    <m/>
    <s v="128456-SERGIOS RESTAURANT"/>
    <d v="2019-09-10T00:00:00"/>
    <s v="ROAD"/>
    <x v="1"/>
    <n v="31999.82"/>
    <n v="640"/>
    <n v="0"/>
    <m/>
    <n v="0"/>
    <n v="0"/>
    <s v="932-00"/>
    <n v="374"/>
    <m/>
    <m/>
    <m/>
    <m/>
  </r>
  <r>
    <x v="6"/>
    <x v="824"/>
    <n v="141160091150"/>
    <s v="3252 SW 22 ST"/>
    <m/>
    <s v="128456-SERGIOS RESTAURANT"/>
    <d v="2019-09-10T00:00:00"/>
    <s v="ROAD"/>
    <x v="1"/>
    <n v="31999.82"/>
    <n v="640"/>
    <n v="0"/>
    <m/>
    <n v="0"/>
    <n v="0"/>
    <s v="820-00"/>
    <n v="820"/>
    <m/>
    <m/>
    <m/>
    <m/>
  </r>
  <r>
    <x v="6"/>
    <x v="823"/>
    <n v="141161110010"/>
    <s v="2700 SW 27 AVE"/>
    <m/>
    <m/>
    <d v="2019-06-20T00:00:00"/>
    <s v="ROAD"/>
    <x v="0"/>
    <n v="93711.28"/>
    <n v="1874.23"/>
    <n v="0"/>
    <m/>
    <n v="0"/>
    <n v="0"/>
    <s v="820-00"/>
    <n v="-3660"/>
    <m/>
    <m/>
    <m/>
    <m/>
  </r>
  <r>
    <x v="6"/>
    <x v="825"/>
    <n v="141160091810"/>
    <s v="3400 SW 22 ST"/>
    <m/>
    <s v="126152-SALVADOR V BONILLA"/>
    <d v="2019-01-09T00:00:00"/>
    <s v="ROAD"/>
    <x v="1"/>
    <n v="794.14"/>
    <n v="15.88"/>
    <n v="0"/>
    <m/>
    <n v="0"/>
    <n v="0"/>
    <s v="820-00"/>
    <n v="266"/>
    <m/>
    <m/>
    <m/>
    <m/>
  </r>
  <r>
    <x v="6"/>
    <x v="825"/>
    <n v="141160091810"/>
    <s v="3400 SW 22 ST"/>
    <m/>
    <s v="126152-SALVADOR V BONILLA"/>
    <d v="2019-01-09T00:00:00"/>
    <s v="ROAD"/>
    <x v="1"/>
    <n v="794.14"/>
    <n v="15.88"/>
    <n v="0"/>
    <m/>
    <n v="0"/>
    <n v="0"/>
    <s v="710-00"/>
    <n v="-266"/>
    <m/>
    <m/>
    <m/>
    <m/>
  </r>
  <r>
    <x v="6"/>
    <x v="826"/>
    <n v="141170030190"/>
    <s v="2859 SW 37 CT"/>
    <m/>
    <s v="127663-NALON LLC"/>
    <d v="2019-03-01T00:00:00"/>
    <s v="ROAD"/>
    <x v="1"/>
    <n v="0"/>
    <n v="0"/>
    <n v="0"/>
    <m/>
    <n v="0"/>
    <n v="0"/>
    <s v="231-00"/>
    <n v="2"/>
    <m/>
    <m/>
    <m/>
    <m/>
  </r>
  <r>
    <x v="6"/>
    <x v="827"/>
    <n v="141170020150"/>
    <s v="3769 SW 27 LN"/>
    <m/>
    <s v="130141-RICARDO RIERA"/>
    <d v="2019-04-29T00:00:00"/>
    <s v="ROAD"/>
    <x v="1"/>
    <n v="1969.71"/>
    <n v="39.39"/>
    <n v="0"/>
    <m/>
    <n v="0"/>
    <n v="0"/>
    <s v="210-00"/>
    <n v="-1"/>
    <m/>
    <m/>
    <m/>
    <m/>
  </r>
  <r>
    <x v="6"/>
    <x v="826"/>
    <n v="141170030190"/>
    <s v="2859 SW 37 CT"/>
    <m/>
    <s v="127663-NALON LLC"/>
    <d v="2019-03-01T00:00:00"/>
    <s v="ROAD"/>
    <x v="1"/>
    <n v="0"/>
    <n v="0"/>
    <n v="0"/>
    <m/>
    <n v="0"/>
    <n v="0"/>
    <s v="231-00"/>
    <n v="-2"/>
    <m/>
    <m/>
    <m/>
    <m/>
  </r>
  <r>
    <x v="6"/>
    <x v="827"/>
    <n v="141170020150"/>
    <s v="3769 SW 27 LN"/>
    <m/>
    <s v="130141-RICARDO RIERA"/>
    <d v="2019-04-29T00:00:00"/>
    <s v="ROAD"/>
    <x v="1"/>
    <n v="1969.71"/>
    <n v="39.39"/>
    <n v="0"/>
    <m/>
    <n v="0"/>
    <n v="0"/>
    <s v="231-00"/>
    <n v="2"/>
    <m/>
    <m/>
    <m/>
    <m/>
  </r>
  <r>
    <x v="6"/>
    <x v="828"/>
    <n v="141200080270"/>
    <s v="3800 CRAWFORD AVE"/>
    <m/>
    <s v="127354-3800 CRAWFORD AVENUE LLC"/>
    <d v="2019-06-05T00:00:00"/>
    <s v="ROAD"/>
    <x v="1"/>
    <n v="0"/>
    <n v="0"/>
    <n v="0"/>
    <m/>
    <n v="0"/>
    <n v="0"/>
    <s v="210-00"/>
    <n v="0"/>
    <m/>
    <m/>
    <m/>
    <m/>
  </r>
  <r>
    <x v="6"/>
    <x v="829"/>
    <n v="141200140040"/>
    <s v="3656 DOUGLAS RD"/>
    <m/>
    <s v="126145-GUSTAVO E GORDILLO"/>
    <d v="2019-03-08T00:00:00"/>
    <s v="ROAD"/>
    <x v="1"/>
    <n v="0"/>
    <n v="0"/>
    <n v="0"/>
    <m/>
    <n v="0"/>
    <n v="0"/>
    <s v="210-00"/>
    <n v="0"/>
    <m/>
    <m/>
    <m/>
    <m/>
  </r>
  <r>
    <x v="6"/>
    <x v="830"/>
    <n v="141200070690"/>
    <s v="3823 THOMAS AVE"/>
    <m/>
    <s v="127996-EOM INVESTMENTS"/>
    <d v="2019-09-04T00:00:00"/>
    <s v="ROAD"/>
    <x v="1"/>
    <n v="0"/>
    <n v="0"/>
    <n v="0"/>
    <m/>
    <n v="0"/>
    <n v="0"/>
    <s v="210-00"/>
    <n v="0"/>
    <m/>
    <m/>
    <m/>
    <m/>
  </r>
  <r>
    <x v="6"/>
    <x v="831"/>
    <n v="141200070740"/>
    <s v="3787 THOMAS AVE"/>
    <m/>
    <s v="128496-EOM INVESTMENTS"/>
    <d v="2019-07-09T00:00:00"/>
    <s v="ROAD"/>
    <x v="1"/>
    <n v="0"/>
    <n v="0"/>
    <n v="0"/>
    <m/>
    <n v="0"/>
    <n v="0"/>
    <s v="210-00"/>
    <n v="1"/>
    <m/>
    <m/>
    <m/>
    <m/>
  </r>
  <r>
    <x v="6"/>
    <x v="831"/>
    <n v="141200070740"/>
    <s v="3787 THOMAS AVE"/>
    <m/>
    <s v="128496-EOM INVESTMENTS"/>
    <d v="2019-07-09T00:00:00"/>
    <s v="ROAD"/>
    <x v="1"/>
    <n v="0"/>
    <n v="0"/>
    <n v="0"/>
    <m/>
    <n v="0"/>
    <n v="0"/>
    <s v="210-00"/>
    <n v="-1"/>
    <m/>
    <m/>
    <m/>
    <m/>
  </r>
  <r>
    <x v="6"/>
    <x v="832"/>
    <n v="141200160261"/>
    <s v="3790 LOQUAT AVE"/>
    <m/>
    <s v="128994-RADYCA INC"/>
    <d v="2019-10-11T00:00:00"/>
    <s v="ROAD"/>
    <x v="1"/>
    <n v="0"/>
    <n v="0"/>
    <n v="0"/>
    <m/>
    <n v="0"/>
    <n v="0"/>
    <s v="210-00"/>
    <n v="1"/>
    <m/>
    <m/>
    <m/>
    <m/>
  </r>
  <r>
    <x v="6"/>
    <x v="832"/>
    <n v="141200160261"/>
    <s v="3790 LOQUAT AVE"/>
    <m/>
    <s v="128994-RADYCA INC"/>
    <d v="2019-10-11T00:00:00"/>
    <s v="ROAD"/>
    <x v="1"/>
    <n v="0"/>
    <n v="0"/>
    <n v="0"/>
    <m/>
    <n v="0"/>
    <n v="0"/>
    <s v="210-00"/>
    <n v="-1"/>
    <m/>
    <m/>
    <m/>
    <m/>
  </r>
  <r>
    <x v="6"/>
    <x v="833"/>
    <n v="141200120140"/>
    <s v="4161 POINCIANA AVE"/>
    <m/>
    <s v="128235-YEMC CONSTRUCTION DEVELOPMENT INC"/>
    <d v="2019-09-26T00:00:00"/>
    <s v="ROAD"/>
    <x v="1"/>
    <n v="0"/>
    <n v="0"/>
    <n v="0"/>
    <m/>
    <n v="0"/>
    <n v="0"/>
    <s v="210-00"/>
    <n v="1"/>
    <m/>
    <m/>
    <m/>
    <m/>
  </r>
  <r>
    <x v="6"/>
    <x v="833"/>
    <n v="141200120140"/>
    <s v="4161 POINCIANA AVE"/>
    <m/>
    <s v="128235-YEMC CONSTRUCTION DEVELOPMENT INC"/>
    <d v="2019-09-26T00:00:00"/>
    <s v="ROAD"/>
    <x v="1"/>
    <n v="0"/>
    <n v="0"/>
    <n v="0"/>
    <m/>
    <n v="0"/>
    <n v="0"/>
    <s v="210-00"/>
    <n v="-1"/>
    <m/>
    <m/>
    <m/>
    <m/>
  </r>
  <r>
    <x v="6"/>
    <x v="834"/>
    <n v="141200160020"/>
    <s v="3741 KUMQUAT AVE"/>
    <s v="N"/>
    <s v="129880-THREE SEVEN FOUR ONE RESIDENTIAL LLC"/>
    <d v="2019-11-13T00:00:00"/>
    <s v="ROAD"/>
    <x v="1"/>
    <n v="0"/>
    <n v="0"/>
    <n v="0"/>
    <m/>
    <n v="0"/>
    <n v="0"/>
    <s v="210-00"/>
    <n v="1"/>
    <m/>
    <m/>
    <m/>
    <m/>
  </r>
  <r>
    <x v="6"/>
    <x v="834"/>
    <n v="141200160020"/>
    <s v="3741 KUMQUAT AVE"/>
    <s v="N"/>
    <s v="129880-THREE SEVEN FOUR ONE RESIDENTIAL LLC"/>
    <d v="2019-11-13T00:00:00"/>
    <s v="ROAD"/>
    <x v="1"/>
    <n v="0"/>
    <n v="0"/>
    <n v="0"/>
    <m/>
    <n v="0"/>
    <n v="0"/>
    <s v="210-00"/>
    <n v="-1"/>
    <m/>
    <m/>
    <m/>
    <m/>
  </r>
  <r>
    <x v="5"/>
    <x v="835"/>
    <n v="3060300010240"/>
    <s v="25020 SW 108 AVE"/>
    <m/>
    <s v="127132-RAUL MARISTANY"/>
    <d v="2019-06-07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836"/>
    <n v="3060300010040"/>
    <s v="24940 SW 107 CT"/>
    <m/>
    <s v="126304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837"/>
    <n v="141200070220"/>
    <s v="3871 WASHINGTON AVE"/>
    <m/>
    <s v="128416-ADONA DESIGN AND CONSTRUCTION INC"/>
    <d v="2019-10-22T00:00:00"/>
    <s v="ROAD"/>
    <x v="1"/>
    <n v="16697.650000000001"/>
    <n v="333.95"/>
    <n v="0"/>
    <m/>
    <n v="0"/>
    <n v="0"/>
    <s v="210-00"/>
    <n v="-1"/>
    <m/>
    <m/>
    <m/>
    <m/>
  </r>
  <r>
    <x v="6"/>
    <x v="837"/>
    <n v="141200070220"/>
    <s v="3871 WASHINGTON AVE"/>
    <m/>
    <s v="128416-ADONA DESIGN AND CONSTRUCTION INC"/>
    <d v="2019-10-22T00:00:00"/>
    <s v="ROAD"/>
    <x v="1"/>
    <n v="16697.650000000001"/>
    <n v="333.95"/>
    <n v="0"/>
    <m/>
    <n v="0"/>
    <n v="0"/>
    <s v="231-00"/>
    <n v="2"/>
    <m/>
    <m/>
    <m/>
    <m/>
  </r>
  <r>
    <x v="6"/>
    <x v="837"/>
    <n v="141200070220"/>
    <s v="3871 WASHINGTON AVE"/>
    <m/>
    <s v="128416-ADONA DESIGN AND CONSTRUCTION INC"/>
    <d v="2019-10-22T00:00:00"/>
    <s v="ROAD"/>
    <x v="1"/>
    <n v="16697.650000000001"/>
    <n v="333.95"/>
    <n v="0"/>
    <m/>
    <n v="0"/>
    <n v="0"/>
    <s v="820-00"/>
    <n v="1184"/>
    <m/>
    <m/>
    <m/>
    <m/>
  </r>
  <r>
    <x v="6"/>
    <x v="838"/>
    <n v="141210073140"/>
    <s v="3251 FLORIDA AVE"/>
    <m/>
    <s v="129874-CLEAR TO LAND"/>
    <d v="2019-02-01T00:00:00"/>
    <s v="ROAD"/>
    <x v="1"/>
    <n v="4386.22"/>
    <n v="87.73"/>
    <n v="0"/>
    <m/>
    <n v="0"/>
    <n v="0"/>
    <s v="210-00"/>
    <n v="-0.5"/>
    <m/>
    <m/>
    <m/>
    <m/>
  </r>
  <r>
    <x v="6"/>
    <x v="839"/>
    <n v="141210130525"/>
    <s v="3515 POINCIANA AVE"/>
    <s v="N"/>
    <s v="129029-ROYAL PALM POINCIANA"/>
    <d v="2019-12-18T00:00:00"/>
    <s v="ROAD"/>
    <x v="1"/>
    <n v="5227.54"/>
    <n v="104.55"/>
    <n v="0"/>
    <m/>
    <n v="0"/>
    <n v="0"/>
    <s v="231-00"/>
    <n v="-0.66"/>
    <m/>
    <m/>
    <m/>
    <m/>
  </r>
  <r>
    <x v="6"/>
    <x v="840"/>
    <n v="141210071370"/>
    <s v="3340 PERCIVAL AVE"/>
    <m/>
    <m/>
    <d v="2019-09-09T00:00:00"/>
    <s v="ROAD"/>
    <x v="0"/>
    <n v="5877.54"/>
    <n v="117.55"/>
    <n v="0"/>
    <m/>
    <n v="0"/>
    <n v="0"/>
    <s v="210-00"/>
    <n v="1"/>
    <m/>
    <m/>
    <m/>
    <m/>
  </r>
  <r>
    <x v="6"/>
    <x v="840"/>
    <n v="141210071370"/>
    <s v="3340 PERCIVAL AVE"/>
    <m/>
    <m/>
    <d v="2019-09-09T00:00:00"/>
    <s v="ROAD"/>
    <x v="0"/>
    <n v="5877.54"/>
    <n v="117.55"/>
    <n v="0"/>
    <m/>
    <n v="0"/>
    <n v="0"/>
    <s v="210-00"/>
    <n v="-0.33"/>
    <m/>
    <m/>
    <m/>
    <m/>
  </r>
  <r>
    <x v="6"/>
    <x v="841"/>
    <n v="141210070270"/>
    <s v="3428 DAY AVE"/>
    <m/>
    <s v="129363-SEREF BERK BOGE"/>
    <d v="2019-10-25T00:00:00"/>
    <s v="ROAD"/>
    <x v="1"/>
    <n v="0"/>
    <n v="0"/>
    <n v="0"/>
    <m/>
    <n v="0"/>
    <n v="0"/>
    <s v="210-00"/>
    <n v="0"/>
    <m/>
    <m/>
    <m/>
    <m/>
  </r>
  <r>
    <x v="6"/>
    <x v="838"/>
    <n v="141210073140"/>
    <s v="3251 FLORIDA AVE"/>
    <m/>
    <s v="129874-CLEAR TO LAND"/>
    <d v="2019-02-01T00:00:00"/>
    <s v="ROAD"/>
    <x v="1"/>
    <n v="4386.22"/>
    <n v="87.73"/>
    <n v="0"/>
    <m/>
    <n v="0"/>
    <n v="0"/>
    <s v="210-00"/>
    <n v="1"/>
    <m/>
    <m/>
    <m/>
    <m/>
  </r>
  <r>
    <x v="6"/>
    <x v="839"/>
    <n v="141210130525"/>
    <s v="3515 POINCIANA AVE"/>
    <s v="N"/>
    <s v="129029-ROYAL PALM POINCIANA"/>
    <d v="2019-12-18T00:00:00"/>
    <s v="ROAD"/>
    <x v="1"/>
    <n v="5227.54"/>
    <n v="104.55"/>
    <n v="0"/>
    <m/>
    <n v="0"/>
    <n v="0"/>
    <s v="210-00"/>
    <n v="1"/>
    <m/>
    <m/>
    <m/>
    <m/>
  </r>
  <r>
    <x v="6"/>
    <x v="842"/>
    <n v="141210072010"/>
    <s v="3540 OAK AVE"/>
    <m/>
    <m/>
    <d v="2019-05-16T00:00:00"/>
    <s v="ROAD"/>
    <x v="0"/>
    <n v="0"/>
    <n v="0"/>
    <n v="0"/>
    <m/>
    <n v="0"/>
    <n v="0"/>
    <s v="210-00"/>
    <n v="0"/>
    <m/>
    <m/>
    <m/>
    <m/>
  </r>
  <r>
    <x v="6"/>
    <x v="843"/>
    <n v="141210072090"/>
    <s v="3620 OAK AVE"/>
    <m/>
    <m/>
    <d v="2019-01-23T00:00:00"/>
    <s v="ROAD"/>
    <x v="0"/>
    <n v="8772.4500000000007"/>
    <n v="175.45"/>
    <n v="0"/>
    <m/>
    <n v="0"/>
    <n v="0"/>
    <s v="210-00"/>
    <n v="1"/>
    <m/>
    <m/>
    <m/>
    <m/>
  </r>
  <r>
    <x v="6"/>
    <x v="844"/>
    <n v="141210071830"/>
    <s v="3310 ELIZABETH ST"/>
    <m/>
    <m/>
    <d v="2019-05-06T00:00:00"/>
    <s v="ROAD"/>
    <x v="0"/>
    <n v="0"/>
    <n v="0"/>
    <n v="0"/>
    <m/>
    <n v="0"/>
    <n v="0"/>
    <s v="210-00"/>
    <n v="0"/>
    <m/>
    <m/>
    <m/>
    <m/>
  </r>
  <r>
    <x v="6"/>
    <x v="845"/>
    <n v="141210130930"/>
    <s v="3670 AVOCADO AVE"/>
    <m/>
    <s v="126140-SEBASTIAN VELASCO"/>
    <d v="2019-03-11T00:00:00"/>
    <s v="ROAD"/>
    <x v="1"/>
    <n v="0"/>
    <n v="0"/>
    <n v="0"/>
    <m/>
    <n v="0"/>
    <n v="0"/>
    <s v="210-00"/>
    <n v="0"/>
    <m/>
    <m/>
    <m/>
    <m/>
  </r>
  <r>
    <x v="6"/>
    <x v="846"/>
    <n v="141210071370"/>
    <s v="3340 PERCIVAL AVE"/>
    <m/>
    <s v="128498-OCTAVIO RINALDI RINALDI"/>
    <d v="2019-10-15T00:00:00"/>
    <s v="ROAD"/>
    <x v="1"/>
    <n v="6067.62"/>
    <n v="121.35"/>
    <n v="0"/>
    <m/>
    <n v="0"/>
    <n v="0"/>
    <s v="210-00"/>
    <n v="1"/>
    <m/>
    <m/>
    <m/>
    <m/>
  </r>
  <r>
    <x v="6"/>
    <x v="846"/>
    <n v="141210071370"/>
    <s v="3340 PERCIVAL AVE"/>
    <m/>
    <s v="128498-OCTAVIO RINALDI RINALDI"/>
    <d v="2019-10-15T00:00:00"/>
    <s v="ROAD"/>
    <x v="1"/>
    <n v="6067.62"/>
    <n v="121.35"/>
    <n v="0"/>
    <m/>
    <n v="0"/>
    <n v="0"/>
    <s v="210-00"/>
    <n v="-0.33"/>
    <m/>
    <m/>
    <m/>
    <m/>
  </r>
  <r>
    <x v="6"/>
    <x v="847"/>
    <n v="141210071370"/>
    <s v="3340 PERCIVAL AVE"/>
    <m/>
    <m/>
    <d v="2019-09-04T00:00:00"/>
    <s v="ROAD"/>
    <x v="0"/>
    <n v="5877.54"/>
    <n v="117.55"/>
    <n v="0"/>
    <m/>
    <n v="0"/>
    <n v="0"/>
    <s v="210-00"/>
    <n v="-0.33"/>
    <m/>
    <m/>
    <m/>
    <m/>
  </r>
  <r>
    <x v="6"/>
    <x v="848"/>
    <n v="141210072280"/>
    <s v="3615 FROW AVE"/>
    <m/>
    <m/>
    <d v="2019-02-14T00:00:00"/>
    <s v="ROAD"/>
    <x v="0"/>
    <n v="8772.4500000000007"/>
    <n v="175.45"/>
    <n v="0"/>
    <m/>
    <n v="0"/>
    <n v="0"/>
    <s v="210-00"/>
    <n v="1"/>
    <m/>
    <m/>
    <m/>
    <m/>
  </r>
  <r>
    <x v="6"/>
    <x v="849"/>
    <n v="141210120442"/>
    <s v="3200 THOMAS AVE"/>
    <m/>
    <m/>
    <d v="2019-06-14T00:00:00"/>
    <s v="ROAD"/>
    <x v="0"/>
    <n v="0"/>
    <n v="0"/>
    <n v="0"/>
    <m/>
    <n v="0"/>
    <n v="0"/>
    <s v="210-00"/>
    <n v="0"/>
    <m/>
    <m/>
    <m/>
    <m/>
  </r>
  <r>
    <x v="6"/>
    <x v="850"/>
    <n v="141210070850"/>
    <s v="3652 PERCIVAL AVE"/>
    <m/>
    <m/>
    <d v="2019-01-10T00:00:00"/>
    <s v="ROAD"/>
    <x v="0"/>
    <n v="3401.37"/>
    <n v="68.03"/>
    <n v="0"/>
    <m/>
    <n v="0"/>
    <n v="0"/>
    <s v="210-00"/>
    <n v="1"/>
    <m/>
    <m/>
    <m/>
    <m/>
  </r>
  <r>
    <x v="6"/>
    <x v="850"/>
    <n v="141210070850"/>
    <s v="3652 PERCIVAL AVE"/>
    <m/>
    <m/>
    <d v="2019-01-10T00:00:00"/>
    <s v="ROAD"/>
    <x v="0"/>
    <n v="3401.37"/>
    <n v="68.03"/>
    <n v="0"/>
    <m/>
    <n v="0"/>
    <n v="0"/>
    <s v="231-00"/>
    <n v="-1"/>
    <m/>
    <m/>
    <m/>
    <m/>
  </r>
  <r>
    <x v="6"/>
    <x v="851"/>
    <n v="141210130400"/>
    <s v="3528 ROYAL PALM AVE"/>
    <m/>
    <s v="CASH, CASHIER'S CK, OR MO TO"/>
    <d v="2019-12-18T00:00:00"/>
    <s v="ROAD"/>
    <x v="0"/>
    <n v="4642.8500000000004"/>
    <n v="92.85"/>
    <n v="0"/>
    <m/>
    <n v="0"/>
    <n v="0"/>
    <s v="210-00"/>
    <n v="1"/>
    <m/>
    <m/>
    <m/>
    <m/>
  </r>
  <r>
    <x v="6"/>
    <x v="852"/>
    <n v="141210130522"/>
    <s v="3525 POINCIANA AVE"/>
    <s v="N"/>
    <s v="129029-ROYAL PALM POINCIANA"/>
    <d v="2019-12-18T00:00:00"/>
    <s v="ROAD"/>
    <x v="1"/>
    <n v="5061.79"/>
    <n v="101.24"/>
    <n v="0"/>
    <m/>
    <n v="0"/>
    <n v="0"/>
    <s v="231-00"/>
    <n v="-0.66"/>
    <m/>
    <m/>
    <m/>
    <m/>
  </r>
  <r>
    <x v="6"/>
    <x v="851"/>
    <n v="141210130400"/>
    <s v="3528 ROYAL PALM AVE"/>
    <m/>
    <s v="CASH, CASHIER'S CK, OR MO TO"/>
    <d v="2019-12-18T00:00:00"/>
    <s v="ROAD"/>
    <x v="0"/>
    <n v="4642.8500000000004"/>
    <n v="92.85"/>
    <n v="0"/>
    <m/>
    <n v="0"/>
    <n v="0"/>
    <s v="231-00"/>
    <n v="-0.68"/>
    <m/>
    <m/>
    <m/>
    <m/>
  </r>
  <r>
    <x v="6"/>
    <x v="853"/>
    <n v="141210075290"/>
    <s v="3372 CHARLES AVE"/>
    <m/>
    <s v="126647-AR DESIGN AND CONSTR"/>
    <d v="2019-04-10T00:00:00"/>
    <s v="ROAD"/>
    <x v="1"/>
    <n v="0"/>
    <n v="0"/>
    <n v="0"/>
    <m/>
    <n v="0"/>
    <n v="0"/>
    <s v="210-00"/>
    <n v="1"/>
    <m/>
    <m/>
    <m/>
    <m/>
  </r>
  <r>
    <x v="6"/>
    <x v="853"/>
    <n v="141210075290"/>
    <s v="3372 CHARLES AVE"/>
    <m/>
    <s v="126647-AR DESIGN AND CONSTR"/>
    <d v="2019-04-10T00:00:00"/>
    <s v="ROAD"/>
    <x v="1"/>
    <n v="0"/>
    <n v="0"/>
    <n v="0"/>
    <m/>
    <n v="0"/>
    <n v="0"/>
    <s v="210-00"/>
    <n v="-1"/>
    <m/>
    <m/>
    <m/>
    <m/>
  </r>
  <r>
    <x v="6"/>
    <x v="852"/>
    <n v="141210130522"/>
    <s v="3525 POINCIANA AVE"/>
    <s v="N"/>
    <s v="129029-ROYAL PALM POINCIANA"/>
    <d v="2019-12-18T00:00:00"/>
    <s v="ROAD"/>
    <x v="1"/>
    <n v="5061.79"/>
    <n v="101.24"/>
    <n v="0"/>
    <m/>
    <n v="0"/>
    <n v="0"/>
    <s v="210-00"/>
    <n v="1"/>
    <m/>
    <m/>
    <m/>
    <m/>
  </r>
  <r>
    <x v="6"/>
    <x v="847"/>
    <n v="141210071370"/>
    <s v="3340 PERCIVAL AVE"/>
    <m/>
    <m/>
    <d v="2019-09-04T00:00:00"/>
    <s v="ROAD"/>
    <x v="0"/>
    <n v="5877.54"/>
    <n v="117.55"/>
    <n v="0"/>
    <m/>
    <n v="0"/>
    <n v="0"/>
    <s v="210-00"/>
    <n v="1"/>
    <m/>
    <m/>
    <m/>
    <m/>
  </r>
  <r>
    <x v="6"/>
    <x v="854"/>
    <n v="141210021010"/>
    <s v="3140 CARTER ST"/>
    <m/>
    <s v="129202-SAINZ HOMES"/>
    <d v="2019-07-26T00:00:00"/>
    <s v="ROAD"/>
    <x v="1"/>
    <n v="1969.71"/>
    <n v="39.39"/>
    <n v="0"/>
    <m/>
    <n v="0"/>
    <n v="0"/>
    <s v="231-00"/>
    <n v="2"/>
    <m/>
    <m/>
    <m/>
    <m/>
  </r>
  <r>
    <x v="6"/>
    <x v="854"/>
    <n v="141210021010"/>
    <s v="3140 CARTER ST"/>
    <m/>
    <s v="129202-SAINZ HOMES"/>
    <d v="2019-07-26T00:00:00"/>
    <s v="ROAD"/>
    <x v="1"/>
    <n v="1969.71"/>
    <n v="39.39"/>
    <n v="0"/>
    <m/>
    <n v="0"/>
    <n v="0"/>
    <s v="210-00"/>
    <n v="-1"/>
    <m/>
    <m/>
    <m/>
    <m/>
  </r>
  <r>
    <x v="6"/>
    <x v="855"/>
    <n v="141210010990"/>
    <s v="3117 INDIANA ST"/>
    <m/>
    <s v="126896-TOUCH MCINDY LLC"/>
    <d v="2019-04-24T00:00:00"/>
    <s v="ROAD"/>
    <x v="1"/>
    <n v="1969.71"/>
    <n v="39.39"/>
    <n v="0"/>
    <m/>
    <n v="0"/>
    <n v="0"/>
    <s v="231-00"/>
    <n v="2"/>
    <m/>
    <m/>
    <m/>
    <m/>
  </r>
  <r>
    <x v="6"/>
    <x v="856"/>
    <n v="141210010510"/>
    <s v="3061 ELIZABETH ST"/>
    <m/>
    <s v="127657-BD CONSTROCTION GROUP"/>
    <d v="2019-01-31T00:00:00"/>
    <s v="ROAD"/>
    <x v="1"/>
    <n v="0"/>
    <n v="0"/>
    <n v="0"/>
    <m/>
    <n v="0"/>
    <n v="0"/>
    <s v="231-00"/>
    <n v="2"/>
    <m/>
    <m/>
    <m/>
    <m/>
  </r>
  <r>
    <x v="6"/>
    <x v="857"/>
    <n v="141210020050"/>
    <s v="3161 HIBISCUS ST"/>
    <m/>
    <m/>
    <d v="2019-07-08T00:00:00"/>
    <s v="ROAD"/>
    <x v="0"/>
    <n v="0"/>
    <n v="0"/>
    <n v="0"/>
    <m/>
    <n v="0"/>
    <n v="0"/>
    <s v="231-00"/>
    <n v="0"/>
    <m/>
    <m/>
    <m/>
    <m/>
  </r>
  <r>
    <x v="6"/>
    <x v="858"/>
    <n v="141210020020"/>
    <s v="3187 HIBISCUS ST"/>
    <m/>
    <s v="127965-JOSE BLONDET"/>
    <d v="2019-06-18T00:00:00"/>
    <s v="ROAD"/>
    <x v="1"/>
    <n v="1969.71"/>
    <n v="39.39"/>
    <n v="0"/>
    <m/>
    <n v="0"/>
    <n v="0"/>
    <s v="231-00"/>
    <n v="2"/>
    <m/>
    <m/>
    <m/>
    <m/>
  </r>
  <r>
    <x v="6"/>
    <x v="856"/>
    <n v="141210010510"/>
    <s v="3061 ELIZABETH ST"/>
    <m/>
    <s v="127657-BD CONSTROCTION GROUP"/>
    <d v="2019-01-31T00:00:00"/>
    <s v="ROAD"/>
    <x v="1"/>
    <n v="0"/>
    <n v="0"/>
    <n v="0"/>
    <m/>
    <n v="0"/>
    <n v="0"/>
    <s v="231-00"/>
    <n v="-2"/>
    <m/>
    <m/>
    <m/>
    <m/>
  </r>
  <r>
    <x v="6"/>
    <x v="859"/>
    <n v="141210070070"/>
    <s v="3240 DAY AVE"/>
    <m/>
    <s v="127574-LABOR DAY LLC"/>
    <d v="2019-02-07T00:00:00"/>
    <s v="ROAD"/>
    <x v="1"/>
    <n v="0"/>
    <n v="0"/>
    <n v="0"/>
    <m/>
    <n v="0"/>
    <n v="0"/>
    <s v="231-00"/>
    <n v="2"/>
    <m/>
    <m/>
    <m/>
    <m/>
  </r>
  <r>
    <x v="6"/>
    <x v="860"/>
    <n v="141210011550"/>
    <s v="3180 OHIO ST"/>
    <m/>
    <s v="129010-GRAN A RITCHIE"/>
    <d v="2019-08-16T00:00:00"/>
    <s v="ROAD"/>
    <x v="1"/>
    <n v="1969.71"/>
    <n v="39.39"/>
    <n v="0"/>
    <m/>
    <n v="0"/>
    <n v="0"/>
    <s v="210-00"/>
    <n v="-1"/>
    <m/>
    <m/>
    <m/>
    <m/>
  </r>
  <r>
    <x v="6"/>
    <x v="860"/>
    <n v="141210011550"/>
    <s v="3180 OHIO ST"/>
    <m/>
    <s v="129010-GRAN A RITCHIE"/>
    <d v="2019-08-16T00:00:00"/>
    <s v="ROAD"/>
    <x v="1"/>
    <n v="1969.71"/>
    <n v="39.39"/>
    <n v="0"/>
    <m/>
    <n v="0"/>
    <n v="0"/>
    <s v="231-00"/>
    <n v="2"/>
    <m/>
    <m/>
    <m/>
    <m/>
  </r>
  <r>
    <x v="6"/>
    <x v="861"/>
    <n v="141210020510"/>
    <s v="3090 HIBISCUS ST"/>
    <m/>
    <m/>
    <d v="2019-01-03T00:00:00"/>
    <s v="ROAD"/>
    <x v="0"/>
    <n v="1969.71"/>
    <n v="39.39"/>
    <n v="0"/>
    <m/>
    <n v="0"/>
    <n v="0"/>
    <s v="231-00"/>
    <n v="2"/>
    <m/>
    <m/>
    <m/>
    <m/>
  </r>
  <r>
    <x v="6"/>
    <x v="861"/>
    <n v="141210020510"/>
    <s v="3090 HIBISCUS ST"/>
    <m/>
    <m/>
    <d v="2019-01-03T00:00:00"/>
    <s v="ROAD"/>
    <x v="0"/>
    <n v="1969.71"/>
    <n v="39.39"/>
    <n v="0"/>
    <m/>
    <n v="0"/>
    <n v="0"/>
    <s v="210-00"/>
    <n v="-1"/>
    <m/>
    <m/>
    <m/>
    <m/>
  </r>
  <r>
    <x v="6"/>
    <x v="862"/>
    <n v="141210070530"/>
    <s v="3604 DAY AVE"/>
    <m/>
    <s v="126607-OCTAVIO RINALDI RINALDI"/>
    <d v="2019-02-05T00:00:00"/>
    <s v="ROAD"/>
    <x v="1"/>
    <n v="1969.71"/>
    <n v="39.39"/>
    <n v="0"/>
    <m/>
    <n v="0"/>
    <n v="0"/>
    <s v="231-00"/>
    <n v="2"/>
    <m/>
    <m/>
    <m/>
    <m/>
  </r>
  <r>
    <x v="6"/>
    <x v="862"/>
    <n v="141210070530"/>
    <s v="3604 DAY AVE"/>
    <m/>
    <s v="126607-OCTAVIO RINALDI RINALDI"/>
    <d v="2019-02-05T00:00:00"/>
    <s v="ROAD"/>
    <x v="1"/>
    <n v="1969.71"/>
    <n v="39.39"/>
    <n v="0"/>
    <m/>
    <n v="0"/>
    <n v="0"/>
    <s v="210-00"/>
    <n v="-1"/>
    <m/>
    <m/>
    <m/>
    <m/>
  </r>
  <r>
    <x v="6"/>
    <x v="859"/>
    <n v="141210070070"/>
    <s v="3240 DAY AVE"/>
    <m/>
    <s v="127574-LABOR DAY LLC"/>
    <d v="2019-02-07T00:00:00"/>
    <s v="ROAD"/>
    <x v="1"/>
    <n v="0"/>
    <n v="0"/>
    <n v="0"/>
    <m/>
    <n v="0"/>
    <n v="0"/>
    <s v="231-00"/>
    <n v="-2"/>
    <m/>
    <m/>
    <m/>
    <m/>
  </r>
  <r>
    <x v="6"/>
    <x v="863"/>
    <n v="141210075660"/>
    <s v="3620 THOMAS AVE"/>
    <m/>
    <s v="128547-FL OPPORTUNITY ZONE LLC"/>
    <d v="2019-05-23T00:00:00"/>
    <s v="ROAD"/>
    <x v="1"/>
    <n v="1969.71"/>
    <n v="39.39"/>
    <n v="0"/>
    <m/>
    <n v="0"/>
    <n v="0"/>
    <s v="210-00"/>
    <n v="-1"/>
    <m/>
    <m/>
    <m/>
    <m/>
  </r>
  <r>
    <x v="6"/>
    <x v="863"/>
    <n v="141210075660"/>
    <s v="3620 THOMAS AVE"/>
    <m/>
    <s v="128547-FL OPPORTUNITY ZONE LLC"/>
    <d v="2019-05-23T00:00:00"/>
    <s v="ROAD"/>
    <x v="1"/>
    <n v="1969.71"/>
    <n v="39.39"/>
    <n v="0"/>
    <m/>
    <n v="0"/>
    <n v="0"/>
    <s v="231-00"/>
    <n v="2"/>
    <m/>
    <m/>
    <m/>
    <m/>
  </r>
  <r>
    <x v="6"/>
    <x v="864"/>
    <n v="141210011000"/>
    <s v="3112 MCDONALD ST"/>
    <m/>
    <s v="126880-TOUCH MCINDY LLC"/>
    <d v="2019-05-03T00:00:00"/>
    <s v="ROAD"/>
    <x v="1"/>
    <n v="0"/>
    <n v="0"/>
    <n v="0"/>
    <m/>
    <n v="0"/>
    <n v="0"/>
    <s v="231-00"/>
    <n v="-2"/>
    <m/>
    <m/>
    <m/>
    <m/>
  </r>
  <r>
    <x v="6"/>
    <x v="864"/>
    <n v="141210011000"/>
    <s v="3112 MCDONALD ST"/>
    <m/>
    <s v="126880-TOUCH MCINDY LLC"/>
    <d v="2019-05-03T00:00:00"/>
    <s v="ROAD"/>
    <x v="1"/>
    <n v="0"/>
    <n v="0"/>
    <n v="0"/>
    <m/>
    <n v="0"/>
    <n v="0"/>
    <s v="231-00"/>
    <n v="2"/>
    <m/>
    <m/>
    <m/>
    <m/>
  </r>
  <r>
    <x v="6"/>
    <x v="865"/>
    <n v="141210070091"/>
    <s v="3253 PERCIVAL AVE"/>
    <m/>
    <m/>
    <d v="2019-02-05T00:00:00"/>
    <s v="ROAD"/>
    <x v="0"/>
    <n v="1969.71"/>
    <n v="39.39"/>
    <n v="0"/>
    <m/>
    <n v="0"/>
    <n v="0"/>
    <s v="210-00"/>
    <n v="-1"/>
    <m/>
    <m/>
    <m/>
    <m/>
  </r>
  <r>
    <x v="6"/>
    <x v="865"/>
    <n v="141210070091"/>
    <s v="3253 PERCIVAL AVE"/>
    <m/>
    <m/>
    <d v="2019-02-05T00:00:00"/>
    <s v="ROAD"/>
    <x v="0"/>
    <n v="1969.71"/>
    <n v="39.39"/>
    <n v="0"/>
    <m/>
    <n v="0"/>
    <n v="0"/>
    <s v="231-00"/>
    <n v="2"/>
    <m/>
    <m/>
    <m/>
    <m/>
  </r>
  <r>
    <x v="6"/>
    <x v="866"/>
    <n v="141210074190"/>
    <s v="3677 THOMAS AVE"/>
    <m/>
    <s v="128075-FL OPPORTUNITY ZONE LLC"/>
    <d v="2019-09-10T00:00:00"/>
    <s v="ROAD"/>
    <x v="1"/>
    <n v="1969.71"/>
    <n v="39.39"/>
    <n v="0"/>
    <m/>
    <n v="0"/>
    <n v="0"/>
    <s v="210-00"/>
    <n v="-1"/>
    <m/>
    <m/>
    <m/>
    <m/>
  </r>
  <r>
    <x v="6"/>
    <x v="866"/>
    <n v="141210074190"/>
    <s v="3677 THOMAS AVE"/>
    <m/>
    <s v="128075-FL OPPORTUNITY ZONE LLC"/>
    <d v="2019-09-10T00:00:00"/>
    <s v="ROAD"/>
    <x v="1"/>
    <n v="1969.71"/>
    <n v="39.39"/>
    <n v="0"/>
    <m/>
    <n v="0"/>
    <n v="0"/>
    <s v="231-00"/>
    <n v="2"/>
    <m/>
    <m/>
    <m/>
    <m/>
  </r>
  <r>
    <x v="6"/>
    <x v="855"/>
    <n v="141210010990"/>
    <s v="3117 INDIANA ST"/>
    <m/>
    <s v="126896-TOUCH MCINDY LLC"/>
    <d v="2019-04-24T00:00:00"/>
    <s v="ROAD"/>
    <x v="1"/>
    <n v="1969.71"/>
    <n v="39.39"/>
    <n v="0"/>
    <m/>
    <n v="0"/>
    <n v="0"/>
    <s v="210-00"/>
    <n v="-1"/>
    <m/>
    <m/>
    <m/>
    <m/>
  </r>
  <r>
    <x v="6"/>
    <x v="858"/>
    <n v="141210020020"/>
    <s v="3187 HIBISCUS ST"/>
    <m/>
    <s v="127965-JOSE BLONDET"/>
    <d v="2019-06-18T00:00:00"/>
    <s v="ROAD"/>
    <x v="1"/>
    <n v="1969.71"/>
    <n v="39.39"/>
    <n v="0"/>
    <m/>
    <n v="0"/>
    <n v="0"/>
    <s v="210-00"/>
    <n v="-1"/>
    <m/>
    <m/>
    <m/>
    <m/>
  </r>
  <r>
    <x v="6"/>
    <x v="867"/>
    <n v="141213150030"/>
    <s v="3333 RICE ST UNIT 103"/>
    <m/>
    <s v="127858-ASHLEY SODEMAN"/>
    <d v="2019-08-21T00:00:00"/>
    <s v="ROAD"/>
    <x v="1"/>
    <n v="15344.6"/>
    <n v="306.89"/>
    <n v="0"/>
    <m/>
    <n v="0"/>
    <n v="0"/>
    <s v="820-00"/>
    <n v="-419"/>
    <m/>
    <m/>
    <m/>
    <m/>
  </r>
  <r>
    <x v="6"/>
    <x v="867"/>
    <n v="141213150030"/>
    <s v="3333 RICE ST UNIT 103"/>
    <m/>
    <s v="127858-ASHLEY SODEMAN"/>
    <d v="2019-08-21T00:00:00"/>
    <s v="ROAD"/>
    <x v="1"/>
    <n v="15344.6"/>
    <n v="306.89"/>
    <n v="0"/>
    <m/>
    <n v="0"/>
    <n v="0"/>
    <s v="937-00"/>
    <n v="419"/>
    <m/>
    <m/>
    <m/>
    <m/>
  </r>
  <r>
    <x v="6"/>
    <x v="868"/>
    <n v="141211990040"/>
    <s v="2850 TIGERTAIL AVE"/>
    <m/>
    <s v="126646-2850 TIGERTAIL INVESTMENTS LLC"/>
    <d v="2019-04-02T00:00:00"/>
    <s v="ROAD"/>
    <x v="1"/>
    <n v="917609.38"/>
    <n v="18352.189999999999"/>
    <n v="0"/>
    <m/>
    <n v="0"/>
    <n v="0"/>
    <s v="710-02"/>
    <n v="102640"/>
    <m/>
    <m/>
    <m/>
    <m/>
  </r>
  <r>
    <x v="6"/>
    <x v="868"/>
    <n v="141211990040"/>
    <s v="2850 TIGERTAIL AVE"/>
    <m/>
    <s v="126646-2850 TIGERTAIL INVESTMENTS LLC"/>
    <d v="2019-04-02T00:00:00"/>
    <s v="ROAD"/>
    <x v="1"/>
    <n v="917609.38"/>
    <n v="18352.189999999999"/>
    <n v="0"/>
    <m/>
    <n v="0"/>
    <n v="0"/>
    <s v="932-00"/>
    <n v="3865"/>
    <m/>
    <m/>
    <m/>
    <m/>
  </r>
  <r>
    <x v="6"/>
    <x v="868"/>
    <n v="141211990040"/>
    <s v="2850 TIGERTAIL AVE"/>
    <m/>
    <s v="126646-2850 TIGERTAIL INVESTMENTS LLC"/>
    <d v="2019-04-02T00:00:00"/>
    <s v="ROAD"/>
    <x v="1"/>
    <n v="917609.38"/>
    <n v="18352.189999999999"/>
    <n v="0"/>
    <m/>
    <n v="0"/>
    <n v="0"/>
    <s v="710-00"/>
    <n v="-23320"/>
    <m/>
    <m/>
    <m/>
    <m/>
  </r>
  <r>
    <x v="6"/>
    <x v="869"/>
    <n v="141210410050"/>
    <s v="3028 GRAND AVE"/>
    <s v="N"/>
    <s v="129552-RODILLA SANCHES US LLC"/>
    <d v="2019-12-04T00:00:00"/>
    <s v="ROAD"/>
    <x v="1"/>
    <n v="19315.22"/>
    <n v="386.31"/>
    <n v="0"/>
    <m/>
    <n v="0"/>
    <n v="0"/>
    <s v="932-01"/>
    <n v="20"/>
    <m/>
    <m/>
    <m/>
    <m/>
  </r>
  <r>
    <x v="6"/>
    <x v="870"/>
    <n v="141210075420"/>
    <s v="3242 CHARLES AVE"/>
    <m/>
    <m/>
    <d v="2019-06-12T00:00:00"/>
    <s v="ROAD"/>
    <x v="0"/>
    <n v="151144.63"/>
    <n v="3022.89"/>
    <n v="0"/>
    <m/>
    <n v="0"/>
    <n v="0"/>
    <s v="932-01"/>
    <n v="104"/>
    <m/>
    <m/>
    <m/>
    <m/>
  </r>
  <r>
    <x v="6"/>
    <x v="869"/>
    <n v="141210410050"/>
    <s v="3028 GRAND AVE"/>
    <s v="N"/>
    <s v="129552-RODILLA SANCHES US LLC"/>
    <d v="2019-12-04T00:00:00"/>
    <s v="ROAD"/>
    <x v="1"/>
    <n v="19315.22"/>
    <n v="386.31"/>
    <n v="0"/>
    <m/>
    <n v="0"/>
    <n v="0"/>
    <s v="820-01"/>
    <n v="-802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820-03"/>
    <n v="-37763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820-03"/>
    <n v="18135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710-01"/>
    <n v="81490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9999-00"/>
    <n v="-538950.66"/>
    <m/>
    <m/>
    <m/>
    <m/>
  </r>
  <r>
    <x v="6"/>
    <x v="872"/>
    <n v="141210440010"/>
    <s v="3406 MAIN HWY"/>
    <m/>
    <s v="127838-STEVEN B THURN"/>
    <d v="2019-08-12T00:00:00"/>
    <s v="ROAD"/>
    <x v="1"/>
    <n v="6532.03"/>
    <n v="130.63999999999999"/>
    <n v="0"/>
    <m/>
    <n v="0"/>
    <n v="0"/>
    <s v="820-00"/>
    <n v="378"/>
    <m/>
    <m/>
    <m/>
    <m/>
  </r>
  <r>
    <x v="6"/>
    <x v="873"/>
    <n v="141220020040"/>
    <s v="3385 PAN AMERICAN DR-HARBOUR R"/>
    <s v="N"/>
    <m/>
    <d v="2019-12-06T00:00:00"/>
    <s v="ROAD"/>
    <x v="0"/>
    <n v="0"/>
    <n v="0"/>
    <n v="0"/>
    <m/>
    <n v="0"/>
    <n v="0"/>
    <s v="932-00"/>
    <n v="-5804"/>
    <m/>
    <m/>
    <m/>
    <m/>
  </r>
  <r>
    <x v="6"/>
    <x v="873"/>
    <n v="141220020040"/>
    <s v="3385 PAN AMERICAN DR-HARBOUR R"/>
    <s v="N"/>
    <m/>
    <d v="2019-12-06T00:00:00"/>
    <s v="ROAD"/>
    <x v="0"/>
    <n v="0"/>
    <n v="0"/>
    <n v="0"/>
    <m/>
    <n v="0"/>
    <n v="0"/>
    <s v="932-00"/>
    <n v="5804"/>
    <m/>
    <m/>
    <m/>
    <m/>
  </r>
  <r>
    <x v="6"/>
    <x v="874"/>
    <n v="141220020040"/>
    <s v="3385 PAN AMERICAN DR-HANGAR C"/>
    <m/>
    <m/>
    <d v="2019-08-30T00:00:00"/>
    <s v="ROAD"/>
    <x v="0"/>
    <n v="0"/>
    <n v="0"/>
    <n v="0"/>
    <m/>
    <n v="0"/>
    <n v="0"/>
    <s v="820-00"/>
    <n v="1815"/>
    <m/>
    <m/>
    <m/>
    <m/>
  </r>
  <r>
    <x v="6"/>
    <x v="874"/>
    <n v="141220020040"/>
    <s v="3385 PAN AMERICAN DR-HANGAR C"/>
    <m/>
    <m/>
    <d v="2019-08-30T00:00:00"/>
    <s v="ROAD"/>
    <x v="0"/>
    <n v="0"/>
    <n v="0"/>
    <n v="0"/>
    <m/>
    <n v="0"/>
    <n v="0"/>
    <s v="932-00"/>
    <n v="-658"/>
    <m/>
    <m/>
    <m/>
    <m/>
  </r>
  <r>
    <x v="6"/>
    <x v="874"/>
    <n v="141220020040"/>
    <s v="3385 PAN AMERICAN DR-HANGAR C"/>
    <m/>
    <m/>
    <d v="2019-08-30T00:00:00"/>
    <s v="ROAD"/>
    <x v="0"/>
    <n v="0"/>
    <n v="0"/>
    <n v="0"/>
    <m/>
    <n v="0"/>
    <n v="0"/>
    <s v="9999-00"/>
    <n v="5.0599999999999996"/>
    <m/>
    <m/>
    <m/>
    <m/>
  </r>
  <r>
    <x v="6"/>
    <x v="875"/>
    <n v="141280140110"/>
    <s v="3645 STEWART AVE"/>
    <m/>
    <s v="126816-ANDREW AQUART"/>
    <d v="2019-01-08T00:00:00"/>
    <s v="ROAD"/>
    <x v="1"/>
    <n v="0"/>
    <n v="0"/>
    <n v="0"/>
    <m/>
    <n v="0"/>
    <n v="0"/>
    <s v="210-00"/>
    <n v="-1"/>
    <m/>
    <m/>
    <m/>
    <m/>
  </r>
  <r>
    <x v="6"/>
    <x v="875"/>
    <n v="141280140110"/>
    <s v="3645 STEWART AVE"/>
    <m/>
    <s v="126816-ANDREW AQUART"/>
    <d v="2019-01-08T00:00:00"/>
    <s v="ROAD"/>
    <x v="1"/>
    <n v="0"/>
    <n v="0"/>
    <n v="0"/>
    <m/>
    <n v="0"/>
    <n v="0"/>
    <s v="210-00"/>
    <n v="1"/>
    <m/>
    <m/>
    <m/>
    <m/>
  </r>
  <r>
    <x v="6"/>
    <x v="876"/>
    <n v="141280500030"/>
    <s v="3492 ST GAUDENS RD"/>
    <m/>
    <m/>
    <d v="2019-09-24T00:00:00"/>
    <s v="ROAD"/>
    <x v="0"/>
    <n v="6579.34"/>
    <n v="131.59"/>
    <n v="0"/>
    <m/>
    <n v="0"/>
    <n v="0"/>
    <s v="210-00"/>
    <n v="-0.25"/>
    <m/>
    <m/>
    <m/>
    <m/>
  </r>
  <r>
    <x v="6"/>
    <x v="876"/>
    <n v="141280500030"/>
    <s v="3492 ST GAUDENS RD"/>
    <m/>
    <m/>
    <d v="2019-09-24T00:00:00"/>
    <s v="ROAD"/>
    <x v="0"/>
    <n v="6579.34"/>
    <n v="131.59"/>
    <n v="0"/>
    <m/>
    <n v="0"/>
    <n v="0"/>
    <s v="210-00"/>
    <n v="1"/>
    <m/>
    <m/>
    <m/>
    <m/>
  </r>
  <r>
    <x v="6"/>
    <x v="877"/>
    <n v="141280500020"/>
    <s v="3496 ST GAUDENS RD"/>
    <m/>
    <m/>
    <d v="2019-09-24T00:00:00"/>
    <s v="ROAD"/>
    <x v="0"/>
    <n v="6579.34"/>
    <n v="131.59"/>
    <n v="0"/>
    <m/>
    <n v="0"/>
    <n v="0"/>
    <s v="210-00"/>
    <n v="1"/>
    <m/>
    <m/>
    <m/>
    <m/>
  </r>
  <r>
    <x v="6"/>
    <x v="877"/>
    <n v="141280500020"/>
    <s v="3496 ST GAUDENS RD"/>
    <m/>
    <m/>
    <d v="2019-09-24T00:00:00"/>
    <s v="ROAD"/>
    <x v="0"/>
    <n v="6579.34"/>
    <n v="131.59"/>
    <n v="0"/>
    <m/>
    <n v="0"/>
    <n v="0"/>
    <s v="210-00"/>
    <n v="-0.25"/>
    <m/>
    <m/>
    <m/>
    <m/>
  </r>
  <r>
    <x v="6"/>
    <x v="878"/>
    <n v="141280140100"/>
    <s v="3648 MATHESON AVE"/>
    <m/>
    <m/>
    <d v="2019-09-13T00:00:00"/>
    <s v="ROAD"/>
    <x v="0"/>
    <n v="0"/>
    <n v="0"/>
    <n v="0"/>
    <m/>
    <n v="0"/>
    <n v="0"/>
    <s v="210-00"/>
    <n v="1"/>
    <m/>
    <m/>
    <m/>
    <m/>
  </r>
  <r>
    <x v="6"/>
    <x v="878"/>
    <n v="141280140100"/>
    <s v="3648 MATHESON AVE"/>
    <m/>
    <m/>
    <d v="2019-09-13T00:00:00"/>
    <s v="ROAD"/>
    <x v="0"/>
    <n v="0"/>
    <n v="0"/>
    <n v="0"/>
    <m/>
    <n v="0"/>
    <n v="0"/>
    <s v="210-00"/>
    <n v="-1"/>
    <m/>
    <m/>
    <m/>
    <m/>
  </r>
  <r>
    <x v="6"/>
    <x v="879"/>
    <n v="141280370020"/>
    <s v="3540 N BAYHOMES DR"/>
    <m/>
    <s v="128036-BAYHOMES INVESTMENTS LLC"/>
    <d v="2019-09-11T00:00:00"/>
    <s v="ROAD"/>
    <x v="1"/>
    <n v="0"/>
    <n v="0"/>
    <n v="0"/>
    <m/>
    <n v="0"/>
    <n v="0"/>
    <s v="210-00"/>
    <n v="-1"/>
    <m/>
    <m/>
    <m/>
    <m/>
  </r>
  <r>
    <x v="6"/>
    <x v="879"/>
    <n v="141280370020"/>
    <s v="3540 N BAYHOMES DR"/>
    <m/>
    <s v="128036-BAYHOMES INVESTMENTS LLC"/>
    <d v="2019-09-11T00:00:00"/>
    <s v="ROAD"/>
    <x v="1"/>
    <n v="0"/>
    <n v="0"/>
    <n v="0"/>
    <m/>
    <n v="0"/>
    <n v="0"/>
    <s v="210-00"/>
    <n v="1"/>
    <m/>
    <m/>
    <m/>
    <m/>
  </r>
  <r>
    <x v="6"/>
    <x v="880"/>
    <n v="141290170030"/>
    <s v="4115 PARK AVE"/>
    <m/>
    <s v="126391-ARTURO MANOTAS"/>
    <d v="2019-02-26T00:00:00"/>
    <s v="ROAD"/>
    <x v="1"/>
    <n v="0"/>
    <n v="0"/>
    <n v="0"/>
    <m/>
    <n v="0"/>
    <n v="0"/>
    <s v="210-00"/>
    <n v="-1"/>
    <m/>
    <m/>
    <m/>
    <m/>
  </r>
  <r>
    <x v="6"/>
    <x v="881"/>
    <n v="141290140060"/>
    <s v="3981 WOOD AVE"/>
    <m/>
    <s v="125761-LENNI R TRAAD"/>
    <d v="2019-02-05T00:00:00"/>
    <s v="ROAD"/>
    <x v="1"/>
    <n v="0"/>
    <n v="0"/>
    <n v="0"/>
    <m/>
    <n v="0"/>
    <n v="0"/>
    <s v="210-00"/>
    <n v="-1"/>
    <m/>
    <m/>
    <m/>
    <m/>
  </r>
  <r>
    <x v="6"/>
    <x v="882"/>
    <n v="141290170550"/>
    <s v="4149 LE JEUNE RD"/>
    <m/>
    <s v="128221-JD GROUP LLC"/>
    <d v="2019-06-05T00:00:00"/>
    <s v="ROAD"/>
    <x v="1"/>
    <n v="0"/>
    <n v="0"/>
    <n v="0"/>
    <m/>
    <n v="0"/>
    <n v="0"/>
    <s v="210-00"/>
    <n v="0"/>
    <m/>
    <m/>
    <m/>
    <m/>
  </r>
  <r>
    <x v="6"/>
    <x v="881"/>
    <n v="141290140060"/>
    <s v="3981 WOOD AVE"/>
    <m/>
    <s v="125761-LENNI R TRAAD"/>
    <d v="2019-02-05T00:00:00"/>
    <s v="ROAD"/>
    <x v="1"/>
    <n v="0"/>
    <n v="0"/>
    <n v="0"/>
    <m/>
    <n v="0"/>
    <n v="0"/>
    <s v="210-00"/>
    <n v="1"/>
    <m/>
    <m/>
    <m/>
    <m/>
  </r>
  <r>
    <x v="6"/>
    <x v="883"/>
    <n v="141290120230"/>
    <s v="3834 EL PRADO BLVD"/>
    <m/>
    <s v="128259-JAMES PHILLIPS "/>
    <d v="2019-08-06T00:00:00"/>
    <s v="ROAD"/>
    <x v="1"/>
    <n v="0"/>
    <n v="0"/>
    <n v="0"/>
    <m/>
    <n v="0"/>
    <n v="0"/>
    <s v="210-00"/>
    <n v="0"/>
    <m/>
    <m/>
    <m/>
    <m/>
  </r>
  <r>
    <x v="6"/>
    <x v="884"/>
    <n v="141290170150"/>
    <s v="4065 BONITA AVE"/>
    <m/>
    <s v="128818-VICTORY MANAGEMENT LLC"/>
    <d v="2019-10-15T00:00:00"/>
    <s v="ROAD"/>
    <x v="1"/>
    <n v="0"/>
    <n v="0"/>
    <n v="0"/>
    <m/>
    <n v="0"/>
    <n v="0"/>
    <s v="210-00"/>
    <n v="0"/>
    <m/>
    <m/>
    <m/>
    <m/>
  </r>
  <r>
    <x v="6"/>
    <x v="885"/>
    <n v="141290150110"/>
    <s v="3962 PARK AVE"/>
    <s v="N"/>
    <s v="128861-EUGENE WOLMAN P WOLMAN"/>
    <d v="2019-12-11T00:00:00"/>
    <s v="ROAD"/>
    <x v="1"/>
    <n v="0"/>
    <n v="0"/>
    <n v="0"/>
    <m/>
    <n v="0"/>
    <n v="0"/>
    <s v="210-00"/>
    <n v="0"/>
    <m/>
    <m/>
    <m/>
    <m/>
  </r>
  <r>
    <x v="6"/>
    <x v="880"/>
    <n v="141290170030"/>
    <s v="4115 PARK AVE"/>
    <m/>
    <s v="126391-ARTURO MANOTAS"/>
    <d v="2019-02-26T00:00:00"/>
    <s v="ROAD"/>
    <x v="1"/>
    <n v="0"/>
    <n v="0"/>
    <n v="0"/>
    <m/>
    <n v="0"/>
    <n v="0"/>
    <s v="210-00"/>
    <n v="1"/>
    <m/>
    <m/>
    <m/>
    <m/>
  </r>
  <r>
    <x v="6"/>
    <x v="886"/>
    <n v="141290250020"/>
    <s v="3775 STEWART AVE"/>
    <m/>
    <m/>
    <d v="2019-04-29T00:00:00"/>
    <s v="ROAD"/>
    <x v="0"/>
    <n v="0"/>
    <n v="0"/>
    <n v="0"/>
    <m/>
    <n v="0"/>
    <n v="0"/>
    <s v="210-00"/>
    <n v="1"/>
    <m/>
    <m/>
    <m/>
    <m/>
  </r>
  <r>
    <x v="6"/>
    <x v="887"/>
    <n v="141290220030"/>
    <s v="4060 HARDY AVE"/>
    <m/>
    <s v="127413-DANIEL CLAUDIO RODRIGUEZ"/>
    <d v="2019-06-11T00:00:00"/>
    <s v="ROAD"/>
    <x v="1"/>
    <n v="0"/>
    <n v="0"/>
    <n v="0"/>
    <m/>
    <n v="0"/>
    <n v="0"/>
    <s v="210-00"/>
    <n v="0"/>
    <m/>
    <m/>
    <m/>
    <m/>
  </r>
  <r>
    <x v="6"/>
    <x v="888"/>
    <n v="141290000220"/>
    <s v="3778 PINE AVE"/>
    <m/>
    <s v="126714-ANDY GILON"/>
    <d v="2019-03-01T00:00:00"/>
    <s v="ROAD"/>
    <x v="1"/>
    <n v="0"/>
    <n v="0"/>
    <n v="0"/>
    <m/>
    <n v="0"/>
    <n v="0"/>
    <s v="210-00"/>
    <n v="0"/>
    <m/>
    <m/>
    <m/>
    <m/>
  </r>
  <r>
    <x v="6"/>
    <x v="886"/>
    <n v="141290250020"/>
    <s v="3775 STEWART AVE"/>
    <m/>
    <m/>
    <d v="2019-04-29T00:00:00"/>
    <s v="ROAD"/>
    <x v="0"/>
    <n v="0"/>
    <n v="0"/>
    <n v="0"/>
    <m/>
    <n v="0"/>
    <n v="0"/>
    <s v="210-00"/>
    <n v="-1"/>
    <m/>
    <m/>
    <m/>
    <m/>
  </r>
  <r>
    <x v="6"/>
    <x v="889"/>
    <n v="141290150045"/>
    <s v="3711 PARK AVE"/>
    <m/>
    <s v="125962-MANUEL FERNANDEZ FERNANDEZ"/>
    <d v="2019-01-25T00:00:00"/>
    <s v="ROAD"/>
    <x v="1"/>
    <n v="8772.4500000000007"/>
    <n v="175.45"/>
    <n v="0"/>
    <m/>
    <n v="0"/>
    <n v="0"/>
    <s v="210-00"/>
    <n v="1"/>
    <m/>
    <m/>
    <m/>
    <m/>
  </r>
  <r>
    <x v="6"/>
    <x v="890"/>
    <n v="141370750001"/>
    <s v="340 SE 3 ST"/>
    <s v="N"/>
    <s v="DOWNTOWN DRI APPROVED"/>
    <d v="2019-11-08T00:00:00"/>
    <s v="ROAD"/>
    <x v="0"/>
    <n v="42452.49"/>
    <n v="849.05"/>
    <n v="0"/>
    <m/>
    <n v="0"/>
    <n v="0"/>
    <s v="311-00"/>
    <n v="22"/>
    <m/>
    <m/>
    <m/>
    <m/>
  </r>
  <r>
    <x v="6"/>
    <x v="890"/>
    <n v="141370750001"/>
    <s v="340 SE 3 ST"/>
    <s v="N"/>
    <s v="DOWNTOWN DRI APPROVED"/>
    <d v="2019-11-08T00:00:00"/>
    <s v="ROAD"/>
    <x v="0"/>
    <n v="42452.49"/>
    <n v="849.05"/>
    <n v="0"/>
    <m/>
    <n v="0"/>
    <n v="0"/>
    <s v="222-00"/>
    <n v="-22"/>
    <m/>
    <m/>
    <m/>
    <m/>
  </r>
  <r>
    <x v="6"/>
    <x v="891"/>
    <n v="141380014545"/>
    <s v="77 SW 18 TERR"/>
    <m/>
    <s v="128986-ANAKARINA PIEDRA"/>
    <d v="2019-09-06T00:00:00"/>
    <s v="ROAD"/>
    <x v="1"/>
    <n v="8772.4500000000007"/>
    <n v="175.45"/>
    <n v="0"/>
    <m/>
    <n v="0"/>
    <n v="0"/>
    <s v="210-00"/>
    <n v="1"/>
    <m/>
    <m/>
    <m/>
    <m/>
  </r>
  <r>
    <x v="6"/>
    <x v="892"/>
    <n v="141380010030"/>
    <s v="440 SW 15 RD"/>
    <s v="N"/>
    <s v="129156-KALA 300 LLC"/>
    <d v="2019-12-10T00:00:00"/>
    <s v="ROAD"/>
    <x v="1"/>
    <n v="2033.4"/>
    <n v="40.67"/>
    <n v="0"/>
    <m/>
    <n v="0"/>
    <n v="0"/>
    <s v="231-00"/>
    <n v="2"/>
    <m/>
    <m/>
    <m/>
    <m/>
  </r>
  <r>
    <x v="6"/>
    <x v="892"/>
    <n v="141380010030"/>
    <s v="440 SW 15 RD"/>
    <s v="N"/>
    <s v="129156-KALA 300 LLC"/>
    <d v="2019-12-10T00:00:00"/>
    <s v="ROAD"/>
    <x v="1"/>
    <n v="2033.4"/>
    <n v="40.67"/>
    <n v="0"/>
    <m/>
    <n v="0"/>
    <n v="0"/>
    <s v="210-00"/>
    <n v="-1"/>
    <m/>
    <m/>
    <m/>
    <m/>
  </r>
  <r>
    <x v="6"/>
    <x v="893"/>
    <n v="141380012010"/>
    <s v="1701 SW 4 AVE"/>
    <m/>
    <s v="128067-WILLIAM ALVAREZ"/>
    <d v="2019-05-30T00:00:00"/>
    <s v="ROAD"/>
    <x v="1"/>
    <n v="0"/>
    <n v="0"/>
    <n v="0"/>
    <m/>
    <n v="0"/>
    <n v="0"/>
    <s v="231-00"/>
    <n v="2"/>
    <m/>
    <m/>
    <m/>
    <m/>
  </r>
  <r>
    <x v="6"/>
    <x v="893"/>
    <n v="141380012010"/>
    <s v="1701 SW 4 AVE"/>
    <m/>
    <s v="128067-WILLIAM ALVAREZ"/>
    <d v="2019-05-30T00:00:00"/>
    <s v="ROAD"/>
    <x v="1"/>
    <n v="0"/>
    <n v="0"/>
    <n v="0"/>
    <m/>
    <n v="0"/>
    <n v="0"/>
    <s v="231-00"/>
    <n v="-2"/>
    <m/>
    <m/>
    <m/>
    <m/>
  </r>
  <r>
    <x v="6"/>
    <x v="894"/>
    <n v="141380010060"/>
    <s v="420 SW 15 RD"/>
    <m/>
    <s v="126481-WILLIAM ALVAREZ"/>
    <d v="2019-04-08T00:00:00"/>
    <s v="ROAD"/>
    <x v="1"/>
    <n v="1969.71"/>
    <n v="39.39"/>
    <n v="0"/>
    <m/>
    <n v="0"/>
    <n v="0"/>
    <s v="231-00"/>
    <n v="2"/>
    <m/>
    <m/>
    <m/>
    <m/>
  </r>
  <r>
    <x v="6"/>
    <x v="894"/>
    <n v="141380010060"/>
    <s v="420 SW 15 RD"/>
    <m/>
    <s v="126481-WILLIAM ALVAREZ"/>
    <d v="2019-04-08T00:00:00"/>
    <s v="ROAD"/>
    <x v="1"/>
    <n v="1969.71"/>
    <n v="39.39"/>
    <n v="0"/>
    <m/>
    <n v="0"/>
    <n v="0"/>
    <s v="210-00"/>
    <n v="-1"/>
    <m/>
    <m/>
    <m/>
    <m/>
  </r>
  <r>
    <x v="6"/>
    <x v="895"/>
    <n v="141380500220"/>
    <s v="616 SW 7 AVE"/>
    <m/>
    <m/>
    <d v="2019-07-31T00:00:00"/>
    <s v="ROAD"/>
    <x v="0"/>
    <n v="12319.15"/>
    <n v="246.38"/>
    <n v="0"/>
    <m/>
    <n v="0"/>
    <n v="0"/>
    <s v="220-00"/>
    <n v="8"/>
    <m/>
    <m/>
    <m/>
    <m/>
  </r>
  <r>
    <x v="6"/>
    <x v="895"/>
    <n v="141380500220"/>
    <s v="616 SW 7 AVE"/>
    <m/>
    <m/>
    <d v="2019-07-31T00:00:00"/>
    <s v="ROAD"/>
    <x v="0"/>
    <n v="12319.15"/>
    <n v="246.38"/>
    <n v="0"/>
    <m/>
    <n v="0"/>
    <n v="0"/>
    <s v="220-00"/>
    <n v="-6"/>
    <m/>
    <m/>
    <m/>
    <m/>
  </r>
  <r>
    <x v="6"/>
    <x v="896"/>
    <n v="141380033320"/>
    <s v="860 NW 2 ST"/>
    <m/>
    <s v="127213-TRINTEC CONSTRUCTION INC"/>
    <d v="2019-05-30T00:00:00"/>
    <s v="ROAD"/>
    <x v="1"/>
    <n v="23771.65"/>
    <n v="475.43"/>
    <n v="0"/>
    <m/>
    <n v="0"/>
    <n v="0"/>
    <s v="220-00"/>
    <n v="6"/>
    <m/>
    <m/>
    <m/>
    <m/>
  </r>
  <r>
    <x v="6"/>
    <x v="896"/>
    <n v="141380033320"/>
    <s v="860 NW 2 ST"/>
    <m/>
    <s v="127213-TRINTEC CONSTRUCTION INC"/>
    <d v="2019-05-30T00:00:00"/>
    <s v="ROAD"/>
    <x v="1"/>
    <n v="23771.65"/>
    <n v="475.43"/>
    <n v="0"/>
    <m/>
    <n v="0"/>
    <n v="0"/>
    <s v="230-00"/>
    <n v="-2"/>
    <m/>
    <m/>
    <m/>
    <m/>
  </r>
  <r>
    <x v="6"/>
    <x v="897"/>
    <n v="141380091601"/>
    <s v="2730 SW 3 AVE"/>
    <m/>
    <s v="127469-BRICKELL COSMETIC CENTER AND SPA"/>
    <d v="2019-07-10T00:00:00"/>
    <s v="ROAD"/>
    <x v="1"/>
    <n v="16486.88"/>
    <n v="329.74"/>
    <n v="0"/>
    <m/>
    <n v="0"/>
    <n v="0"/>
    <s v="720-00"/>
    <n v="881"/>
    <m/>
    <m/>
    <m/>
    <m/>
  </r>
  <r>
    <x v="6"/>
    <x v="897"/>
    <n v="141380091601"/>
    <s v="2730 SW 3 AVE"/>
    <m/>
    <s v="127469-BRICKELL COSMETIC CENTER AND SPA"/>
    <d v="2019-07-10T00:00:00"/>
    <s v="ROAD"/>
    <x v="1"/>
    <n v="16486.88"/>
    <n v="329.74"/>
    <n v="0"/>
    <m/>
    <n v="0"/>
    <n v="0"/>
    <s v="710-00"/>
    <n v="-881"/>
    <m/>
    <m/>
    <m/>
    <m/>
  </r>
  <r>
    <x v="6"/>
    <x v="898"/>
    <n v="141380070040"/>
    <s v="640 SW 8 AVE"/>
    <m/>
    <m/>
    <d v="2019-05-21T00:00:00"/>
    <s v="ROAD"/>
    <x v="0"/>
    <n v="109306.09"/>
    <n v="2186.12"/>
    <n v="0"/>
    <m/>
    <n v="0"/>
    <n v="0"/>
    <s v="710-00"/>
    <n v="7860"/>
    <m/>
    <m/>
    <m/>
    <m/>
  </r>
  <r>
    <x v="6"/>
    <x v="898"/>
    <n v="141380070040"/>
    <s v="640 SW 8 AVE"/>
    <m/>
    <m/>
    <d v="2019-05-21T00:00:00"/>
    <s v="ROAD"/>
    <x v="0"/>
    <n v="109306.09"/>
    <n v="2186.12"/>
    <n v="0"/>
    <m/>
    <n v="0"/>
    <n v="0"/>
    <s v="210-00"/>
    <n v="-1"/>
    <m/>
    <m/>
    <m/>
    <m/>
  </r>
  <r>
    <x v="6"/>
    <x v="898"/>
    <n v="141380070040"/>
    <s v="640 SW 8 AVE"/>
    <m/>
    <m/>
    <d v="2019-05-21T00:00:00"/>
    <s v="ROAD"/>
    <x v="0"/>
    <n v="109306.09"/>
    <n v="2186.12"/>
    <n v="0"/>
    <m/>
    <n v="0"/>
    <n v="0"/>
    <s v="820-00"/>
    <n v="331"/>
    <m/>
    <m/>
    <m/>
    <m/>
  </r>
  <r>
    <x v="6"/>
    <x v="899"/>
    <n v="141380030020"/>
    <s v="**SAMPLE ASSESSMENT**"/>
    <m/>
    <m/>
    <d v="2019-06-18T00:00:00"/>
    <s v="ROAD"/>
    <x v="0"/>
    <n v="217997.06"/>
    <n v="4359.9399999999996"/>
    <n v="0"/>
    <m/>
    <n v="0"/>
    <n v="0"/>
    <s v="932-01"/>
    <n v="150"/>
    <m/>
    <m/>
    <m/>
    <m/>
  </r>
  <r>
    <x v="6"/>
    <x v="899"/>
    <n v="141380030020"/>
    <s v="**SAMPLE ASSESSMENT**"/>
    <m/>
    <m/>
    <d v="2019-06-18T00:00:00"/>
    <s v="ROAD"/>
    <x v="0"/>
    <n v="217997.06"/>
    <n v="4359.9399999999996"/>
    <n v="0"/>
    <m/>
    <n v="0"/>
    <n v="0"/>
    <s v="150-00"/>
    <n v="-5300"/>
    <m/>
    <m/>
    <m/>
    <m/>
  </r>
  <r>
    <x v="6"/>
    <x v="900"/>
    <n v="141390012090"/>
    <s v="1825 S MIAMI AVE"/>
    <m/>
    <s v="127714-CHARLES TREISTER"/>
    <d v="2019-07-17T00:00:00"/>
    <s v="ROAD"/>
    <x v="1"/>
    <n v="0"/>
    <n v="0"/>
    <n v="0"/>
    <m/>
    <n v="0"/>
    <n v="0"/>
    <s v="210-00"/>
    <n v="-1"/>
    <m/>
    <m/>
    <m/>
    <m/>
  </r>
  <r>
    <x v="6"/>
    <x v="901"/>
    <n v="141390010330"/>
    <s v="2105 S MIAMI AVE"/>
    <m/>
    <s v="126262-DANIEL KLINGER"/>
    <d v="2019-03-05T00:00:00"/>
    <s v="ROAD"/>
    <x v="1"/>
    <n v="8772.4500000000007"/>
    <n v="175.45"/>
    <n v="0"/>
    <m/>
    <n v="0"/>
    <n v="0"/>
    <s v="210-00"/>
    <n v="1"/>
    <m/>
    <m/>
    <m/>
    <m/>
  </r>
  <r>
    <x v="6"/>
    <x v="900"/>
    <n v="141390012090"/>
    <s v="1825 S MIAMI AVE"/>
    <m/>
    <s v="127714-CHARLES TREISTER"/>
    <d v="2019-07-17T00:00:00"/>
    <s v="ROAD"/>
    <x v="1"/>
    <n v="0"/>
    <n v="0"/>
    <n v="0"/>
    <m/>
    <n v="0"/>
    <n v="0"/>
    <s v="210-00"/>
    <n v="1"/>
    <m/>
    <m/>
    <m/>
    <m/>
  </r>
  <r>
    <x v="6"/>
    <x v="902"/>
    <n v="141391240030"/>
    <s v="1100 SW 22 TER"/>
    <m/>
    <s v="**FOR RECORD ONLY**"/>
    <d v="2019-06-04T00:00:00"/>
    <s v="ROAD"/>
    <x v="0"/>
    <n v="0"/>
    <n v="0"/>
    <n v="0"/>
    <m/>
    <n v="0"/>
    <n v="0"/>
    <s v="210-00"/>
    <n v="0"/>
    <m/>
    <m/>
    <m/>
    <m/>
  </r>
  <r>
    <x v="6"/>
    <x v="903"/>
    <n v="141390050080"/>
    <s v="2390 S MIAMI AVE"/>
    <s v="N"/>
    <s v="130221-JUANA MOLINARI"/>
    <d v="2019-12-24T00:00:00"/>
    <s v="ROAD"/>
    <x v="1"/>
    <n v="0"/>
    <n v="0"/>
    <n v="0"/>
    <m/>
    <n v="0"/>
    <n v="0"/>
    <s v="210-00"/>
    <n v="1"/>
    <m/>
    <m/>
    <m/>
    <m/>
  </r>
  <r>
    <x v="6"/>
    <x v="903"/>
    <n v="141390050080"/>
    <s v="2390 S MIAMI AVE"/>
    <s v="N"/>
    <s v="130221-JUANA MOLINARI"/>
    <d v="2019-12-24T00:00:00"/>
    <s v="ROAD"/>
    <x v="1"/>
    <n v="0"/>
    <n v="0"/>
    <n v="0"/>
    <m/>
    <n v="0"/>
    <n v="0"/>
    <s v="210-00"/>
    <n v="-1"/>
    <m/>
    <m/>
    <m/>
    <m/>
  </r>
  <r>
    <x v="6"/>
    <x v="904"/>
    <n v="141390072690"/>
    <s v="1375  SW 22 TER"/>
    <m/>
    <s v="125939-TANIN GROUP III LLC"/>
    <d v="2019-01-08T00:00:00"/>
    <s v="ROAD"/>
    <x v="1"/>
    <n v="5371.08"/>
    <n v="107.42"/>
    <n v="0"/>
    <m/>
    <n v="0"/>
    <n v="0"/>
    <s v="231-00"/>
    <n v="2"/>
    <m/>
    <m/>
    <m/>
    <m/>
  </r>
  <r>
    <x v="6"/>
    <x v="905"/>
    <n v="141390072690"/>
    <s v="1371 SW 22 TER"/>
    <m/>
    <s v="125939-TANIN GROUP III LLC"/>
    <d v="2019-01-08T00:00:00"/>
    <s v="ROAD"/>
    <x v="1"/>
    <n v="0"/>
    <n v="0"/>
    <n v="0"/>
    <m/>
    <n v="0"/>
    <n v="0"/>
    <s v="231-00"/>
    <n v="-2"/>
    <m/>
    <m/>
    <m/>
    <m/>
  </r>
  <r>
    <x v="6"/>
    <x v="905"/>
    <n v="141390072690"/>
    <s v="1371 SW 22 TER"/>
    <m/>
    <s v="125939-TANIN GROUP III LLC"/>
    <d v="2019-01-08T00:00:00"/>
    <s v="ROAD"/>
    <x v="1"/>
    <n v="0"/>
    <n v="0"/>
    <n v="0"/>
    <m/>
    <n v="0"/>
    <n v="0"/>
    <s v="231-00"/>
    <n v="2"/>
    <m/>
    <m/>
    <m/>
    <m/>
  </r>
  <r>
    <x v="6"/>
    <x v="906"/>
    <n v="141391240020"/>
    <s v="1103 SW 22 TER"/>
    <m/>
    <m/>
    <d v="2019-05-14T00:00:00"/>
    <s v="ROAD"/>
    <x v="0"/>
    <n v="10742.16"/>
    <n v="214.84"/>
    <n v="0"/>
    <m/>
    <n v="0"/>
    <n v="0"/>
    <s v="231-00"/>
    <n v="2"/>
    <m/>
    <m/>
    <m/>
    <m/>
  </r>
  <r>
    <x v="6"/>
    <x v="907"/>
    <n v="141390072440"/>
    <s v="2231 SW 16 AVE"/>
    <m/>
    <s v="129157-KALA 2231 LLC"/>
    <d v="2019-09-05T00:00:00"/>
    <s v="ROAD"/>
    <x v="1"/>
    <n v="1969.71"/>
    <n v="39.39"/>
    <n v="0"/>
    <m/>
    <n v="0"/>
    <n v="0"/>
    <s v="231-00"/>
    <n v="2"/>
    <m/>
    <m/>
    <m/>
    <m/>
  </r>
  <r>
    <x v="6"/>
    <x v="904"/>
    <n v="141390072690"/>
    <s v="1375  SW 22 TER"/>
    <m/>
    <s v="125939-TANIN GROUP III LLC"/>
    <d v="2019-01-08T00:00:00"/>
    <s v="ROAD"/>
    <x v="1"/>
    <n v="5371.08"/>
    <n v="107.42"/>
    <n v="0"/>
    <m/>
    <n v="0"/>
    <n v="0"/>
    <s v="231-00"/>
    <n v="-1"/>
    <m/>
    <m/>
    <m/>
    <m/>
  </r>
  <r>
    <x v="6"/>
    <x v="908"/>
    <n v="141390070180"/>
    <s v="3437 SW 1 AVE"/>
    <m/>
    <s v="126135-ANDRES F GOMEZ"/>
    <d v="2019-03-12T00:00:00"/>
    <s v="ROAD"/>
    <x v="1"/>
    <n v="0"/>
    <n v="0"/>
    <n v="0"/>
    <m/>
    <n v="0"/>
    <n v="0"/>
    <s v="231-00"/>
    <n v="-2"/>
    <m/>
    <m/>
    <m/>
    <m/>
  </r>
  <r>
    <x v="6"/>
    <x v="908"/>
    <n v="141390070180"/>
    <s v="3437 SW 1 AVE"/>
    <m/>
    <s v="126135-ANDRES F GOMEZ"/>
    <d v="2019-03-12T00:00:00"/>
    <s v="ROAD"/>
    <x v="1"/>
    <n v="0"/>
    <n v="0"/>
    <n v="0"/>
    <m/>
    <n v="0"/>
    <n v="0"/>
    <s v="231-00"/>
    <n v="2"/>
    <m/>
    <m/>
    <m/>
    <m/>
  </r>
  <r>
    <x v="6"/>
    <x v="907"/>
    <n v="141390072440"/>
    <s v="2231 SW 16 AVE"/>
    <m/>
    <s v="129157-KALA 2231 LLC"/>
    <d v="2019-09-05T00:00:00"/>
    <s v="ROAD"/>
    <x v="1"/>
    <n v="1969.71"/>
    <n v="39.39"/>
    <n v="0"/>
    <m/>
    <n v="0"/>
    <n v="0"/>
    <s v="210-00"/>
    <n v="-1"/>
    <m/>
    <m/>
    <m/>
    <m/>
  </r>
  <r>
    <x v="6"/>
    <x v="909"/>
    <n v="141390080060"/>
    <s v="1741 SW 2 AVE"/>
    <m/>
    <m/>
    <d v="2019-07-26T00:00:00"/>
    <s v="ROAD"/>
    <x v="0"/>
    <n v="1143012.7"/>
    <n v="22860.25"/>
    <n v="0"/>
    <m/>
    <n v="0"/>
    <n v="0"/>
    <s v="311-00"/>
    <n v="206"/>
    <m/>
    <m/>
    <m/>
    <m/>
  </r>
  <r>
    <x v="6"/>
    <x v="909"/>
    <n v="141390080060"/>
    <s v="1741 SW 2 AVE"/>
    <m/>
    <m/>
    <d v="2019-07-26T00:00:00"/>
    <s v="ROAD"/>
    <x v="0"/>
    <n v="1143012.7"/>
    <n v="22860.25"/>
    <n v="0"/>
    <m/>
    <n v="0"/>
    <n v="0"/>
    <s v="210-00"/>
    <n v="-4"/>
    <m/>
    <m/>
    <m/>
    <m/>
  </r>
  <r>
    <x v="6"/>
    <x v="910"/>
    <n v="141400060010"/>
    <s v="2465 SW 17 AVE"/>
    <m/>
    <s v="127876-EL CARAJO"/>
    <d v="2019-04-12T00:00:00"/>
    <s v="ROAD"/>
    <x v="1"/>
    <n v="85639.01"/>
    <n v="1712.78"/>
    <n v="0"/>
    <m/>
    <n v="0"/>
    <n v="0"/>
    <s v="853-00"/>
    <n v="1538"/>
    <m/>
    <m/>
    <m/>
    <m/>
  </r>
  <r>
    <x v="5"/>
    <x v="911"/>
    <n v="3060300010170"/>
    <s v="25101 SW 107 CT"/>
    <m/>
    <s v="126325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912"/>
    <n v="141150083000"/>
    <s v="2290 TEQUESTA LN"/>
    <m/>
    <m/>
    <d v="2019-08-19T00:00:00"/>
    <s v="ROAD"/>
    <x v="0"/>
    <n v="0"/>
    <n v="0"/>
    <n v="0"/>
    <m/>
    <n v="0"/>
    <n v="0"/>
    <s v="210-00"/>
    <n v="0"/>
    <m/>
    <m/>
    <m/>
    <m/>
  </r>
  <r>
    <x v="6"/>
    <x v="913"/>
    <n v="131230151050"/>
    <s v="4615 NW 15 CT"/>
    <m/>
    <m/>
    <d v="2019-06-18T00:00:00"/>
    <s v="ROAD"/>
    <x v="0"/>
    <n v="10742.16"/>
    <n v="214.84"/>
    <n v="0"/>
    <m/>
    <n v="0"/>
    <n v="0"/>
    <s v="231-00"/>
    <n v="2"/>
    <m/>
    <m/>
    <m/>
    <m/>
  </r>
  <r>
    <x v="6"/>
    <x v="914"/>
    <n v="141030130061"/>
    <s v="1837 NW FLAGLER TER"/>
    <m/>
    <s v="127372-1837 HOLDINGS LLC"/>
    <d v="2019-02-01T00:00:00"/>
    <s v="ROAD"/>
    <x v="1"/>
    <n v="39468.28"/>
    <n v="789.37"/>
    <n v="0"/>
    <m/>
    <n v="0"/>
    <n v="0"/>
    <s v="231-00"/>
    <n v="-2"/>
    <m/>
    <m/>
    <m/>
    <m/>
  </r>
  <r>
    <x v="6"/>
    <x v="914"/>
    <n v="141030130061"/>
    <s v="1837 NW FLAGLER TER"/>
    <m/>
    <s v="127372-1837 HOLDINGS LLC"/>
    <d v="2019-02-01T00:00:00"/>
    <s v="ROAD"/>
    <x v="1"/>
    <n v="39468.28"/>
    <n v="789.37"/>
    <n v="0"/>
    <m/>
    <n v="0"/>
    <n v="0"/>
    <s v="210-00"/>
    <n v="-2"/>
    <m/>
    <m/>
    <m/>
    <m/>
  </r>
  <r>
    <x v="6"/>
    <x v="914"/>
    <n v="141030130061"/>
    <s v="1837 NW FLAGLER TER"/>
    <m/>
    <s v="127372-1837 HOLDINGS LLC"/>
    <d v="2019-02-01T00:00:00"/>
    <s v="ROAD"/>
    <x v="1"/>
    <n v="39468.28"/>
    <n v="789.37"/>
    <n v="0"/>
    <m/>
    <n v="0"/>
    <n v="0"/>
    <s v="220-00"/>
    <n v="11"/>
    <m/>
    <m/>
    <m/>
    <m/>
  </r>
  <r>
    <x v="6"/>
    <x v="915"/>
    <n v="141020058760"/>
    <s v="141 NW 16 AVE"/>
    <m/>
    <s v="127910-1253 SW 4 LLC"/>
    <d v="2019-08-28T00:00:00"/>
    <s v="ROAD"/>
    <x v="1"/>
    <n v="85026.95"/>
    <n v="1700.54"/>
    <n v="0"/>
    <m/>
    <n v="0"/>
    <n v="0"/>
    <s v="231-00"/>
    <n v="-2"/>
    <m/>
    <m/>
    <m/>
    <m/>
  </r>
  <r>
    <x v="6"/>
    <x v="915"/>
    <n v="141020058760"/>
    <s v="141 NW 16 AVE"/>
    <m/>
    <s v="127910-1253 SW 4 LLC"/>
    <d v="2019-08-28T00:00:00"/>
    <s v="ROAD"/>
    <x v="1"/>
    <n v="85026.95"/>
    <n v="1700.54"/>
    <n v="0"/>
    <m/>
    <n v="0"/>
    <n v="0"/>
    <s v="220-00"/>
    <n v="16"/>
    <m/>
    <m/>
    <m/>
    <m/>
  </r>
  <r>
    <x v="6"/>
    <x v="916"/>
    <n v="131140370010"/>
    <s v="6100 NW 7 AVE"/>
    <m/>
    <s v="*FOR RECORDS ONLY*"/>
    <d v="2019-02-20T00:00:00"/>
    <s v="ROAD"/>
    <x v="0"/>
    <n v="4.8"/>
    <n v="0.1"/>
    <n v="0"/>
    <m/>
    <n v="0"/>
    <n v="0"/>
    <s v="520-00"/>
    <n v="128"/>
    <m/>
    <m/>
    <m/>
    <m/>
  </r>
  <r>
    <x v="6"/>
    <x v="917"/>
    <n v="131340470530"/>
    <s v="2045 NW 7 ST"/>
    <m/>
    <s v="127030-LA COLONIA MEDICAL CENTER INC"/>
    <d v="2019-04-09T00:00:00"/>
    <s v="ROAD"/>
    <x v="1"/>
    <n v="169019.78"/>
    <n v="3380.4"/>
    <n v="0"/>
    <m/>
    <n v="0"/>
    <n v="0"/>
    <s v="820-00"/>
    <n v="-1587"/>
    <m/>
    <m/>
    <m/>
    <m/>
  </r>
  <r>
    <x v="6"/>
    <x v="917"/>
    <n v="131340470530"/>
    <s v="2045 NW 7 ST"/>
    <m/>
    <s v="127030-LA COLONIA MEDICAL CENTER INC"/>
    <d v="2019-04-09T00:00:00"/>
    <s v="ROAD"/>
    <x v="1"/>
    <n v="169019.78"/>
    <n v="3380.4"/>
    <n v="0"/>
    <m/>
    <n v="0"/>
    <n v="0"/>
    <s v="720-00"/>
    <n v="1990"/>
    <m/>
    <m/>
    <m/>
    <m/>
  </r>
  <r>
    <x v="6"/>
    <x v="917"/>
    <n v="131340470530"/>
    <s v="2045 NW 7 ST"/>
    <m/>
    <s v="127030-LA COLONIA MEDICAL CENTER INC"/>
    <d v="2019-04-09T00:00:00"/>
    <s v="ROAD"/>
    <x v="1"/>
    <n v="169019.78"/>
    <n v="3380.4"/>
    <n v="0"/>
    <m/>
    <n v="0"/>
    <n v="0"/>
    <s v="710-00"/>
    <n v="9147"/>
    <m/>
    <m/>
    <m/>
    <m/>
  </r>
  <r>
    <x v="6"/>
    <x v="916"/>
    <n v="131140370010"/>
    <s v="6100 NW 7 AVE"/>
    <m/>
    <s v="*FOR RECORDS ONLY*"/>
    <d v="2019-02-20T00:00:00"/>
    <s v="ROAD"/>
    <x v="0"/>
    <n v="4.8"/>
    <n v="0.1"/>
    <n v="0"/>
    <m/>
    <n v="0"/>
    <n v="0"/>
    <s v="710-00"/>
    <n v="-7972"/>
    <m/>
    <m/>
    <m/>
    <m/>
  </r>
  <r>
    <x v="6"/>
    <x v="916"/>
    <n v="131140370010"/>
    <s v="6100 NW 7 AVE"/>
    <m/>
    <s v="*FOR RECORDS ONLY*"/>
    <d v="2019-02-20T00:00:00"/>
    <s v="ROAD"/>
    <x v="0"/>
    <n v="4.8"/>
    <n v="0.1"/>
    <n v="0"/>
    <m/>
    <n v="0"/>
    <n v="0"/>
    <s v="530-00"/>
    <n v="88"/>
    <m/>
    <m/>
    <m/>
    <m/>
  </r>
  <r>
    <x v="6"/>
    <x v="918"/>
    <n v="141030130860"/>
    <s v="2025 W FLAGLER ST"/>
    <m/>
    <m/>
    <d v="2019-08-12T00:00:00"/>
    <s v="ROAD"/>
    <x v="0"/>
    <n v="109414.24"/>
    <n v="2188.2800000000002"/>
    <n v="0"/>
    <m/>
    <n v="0"/>
    <n v="0"/>
    <s v="820-00"/>
    <n v="-3600"/>
    <m/>
    <m/>
    <m/>
    <m/>
  </r>
  <r>
    <x v="6"/>
    <x v="918"/>
    <n v="141030130860"/>
    <s v="2025 W FLAGLER ST"/>
    <m/>
    <m/>
    <d v="2019-08-12T00:00:00"/>
    <s v="ROAD"/>
    <x v="0"/>
    <n v="109414.24"/>
    <n v="2188.2800000000002"/>
    <n v="0"/>
    <m/>
    <n v="0"/>
    <n v="0"/>
    <s v="932-00"/>
    <n v="3600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231-00"/>
    <n v="-2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820-00"/>
    <n v="-3816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9999-00"/>
    <n v="-326473.51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932-00"/>
    <n v="6866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150-00"/>
    <n v="-37478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820-02"/>
    <n v="50201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853-00"/>
    <n v="3316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710-00"/>
    <n v="-7290"/>
    <m/>
    <m/>
    <m/>
    <m/>
  </r>
  <r>
    <x v="6"/>
    <x v="921"/>
    <n v="1132050270230"/>
    <s v="1276 NE 93 ST"/>
    <m/>
    <s v="127738-JE CONSTRUCTION"/>
    <d v="2019-08-13T00:00:00"/>
    <s v="ROAD"/>
    <x v="1"/>
    <n v="0"/>
    <n v="0"/>
    <n v="0"/>
    <m/>
    <n v="0"/>
    <n v="0"/>
    <s v="210-00"/>
    <n v="-1"/>
    <m/>
    <m/>
    <m/>
    <m/>
  </r>
  <r>
    <x v="6"/>
    <x v="921"/>
    <n v="1132050270230"/>
    <s v="1276 NE 93 ST"/>
    <m/>
    <s v="127738-JE CONSTRUCTION"/>
    <d v="2019-08-13T00:00:00"/>
    <s v="ROAD"/>
    <x v="1"/>
    <n v="0"/>
    <n v="0"/>
    <n v="0"/>
    <m/>
    <n v="0"/>
    <n v="0"/>
    <s v="210-00"/>
    <n v="1"/>
    <m/>
    <m/>
    <m/>
    <m/>
  </r>
  <r>
    <x v="6"/>
    <x v="922"/>
    <n v="1132060050020"/>
    <s v="899 NE 92 ST"/>
    <m/>
    <s v="126217-CHARLIE INC. SANCHEZ"/>
    <d v="2019-02-22T00:00:00"/>
    <s v="ROAD"/>
    <x v="1"/>
    <n v="0"/>
    <n v="0"/>
    <n v="0"/>
    <m/>
    <n v="0"/>
    <n v="0"/>
    <s v="210-00"/>
    <n v="-1"/>
    <m/>
    <m/>
    <m/>
    <m/>
  </r>
  <r>
    <x v="6"/>
    <x v="922"/>
    <n v="1132060050020"/>
    <s v="899 NE 92 ST"/>
    <m/>
    <s v="126217-CHARLIE INC. SANCHEZ"/>
    <d v="2019-02-22T00:00:00"/>
    <s v="ROAD"/>
    <x v="1"/>
    <n v="0"/>
    <n v="0"/>
    <n v="0"/>
    <m/>
    <n v="0"/>
    <n v="0"/>
    <s v="210-00"/>
    <n v="1"/>
    <m/>
    <m/>
    <m/>
    <m/>
  </r>
  <r>
    <x v="6"/>
    <x v="923"/>
    <n v="1132060144030"/>
    <s v="1298 NE 95 ST"/>
    <m/>
    <s v="127635-JESSICA ACOSTA"/>
    <d v="2019-07-26T00:00:00"/>
    <s v="ROAD"/>
    <x v="1"/>
    <n v="0"/>
    <n v="0"/>
    <n v="0"/>
    <m/>
    <n v="0"/>
    <n v="0"/>
    <s v="210-00"/>
    <n v="1"/>
    <m/>
    <m/>
    <m/>
    <m/>
  </r>
  <r>
    <x v="6"/>
    <x v="924"/>
    <n v="1132060132181"/>
    <s v="123 NE 99 ST"/>
    <m/>
    <s v="127122-123 NE 99 LLC"/>
    <d v="2019-04-23T00:00:00"/>
    <s v="ROAD"/>
    <x v="1"/>
    <n v="8772.4500000000007"/>
    <n v="175.45"/>
    <n v="0"/>
    <m/>
    <n v="0"/>
    <n v="0"/>
    <s v="210-00"/>
    <n v="1"/>
    <m/>
    <m/>
    <m/>
    <m/>
  </r>
  <r>
    <x v="6"/>
    <x v="923"/>
    <n v="1132060144030"/>
    <s v="1298 NE 95 ST"/>
    <m/>
    <s v="127635-JESSICA ACOSTA"/>
    <d v="2019-07-26T00:00:00"/>
    <s v="ROAD"/>
    <x v="1"/>
    <n v="0"/>
    <n v="0"/>
    <n v="0"/>
    <m/>
    <n v="0"/>
    <n v="0"/>
    <s v="210-00"/>
    <n v="-1"/>
    <m/>
    <m/>
    <m/>
    <m/>
  </r>
  <r>
    <x v="6"/>
    <x v="925"/>
    <n v="1132060134380"/>
    <s v="9835 NE 2 AVE"/>
    <m/>
    <s v="125794-9801 PARK LLC"/>
    <d v="2019-02-11T00:00:00"/>
    <s v="ROAD"/>
    <x v="1"/>
    <n v="61241.57"/>
    <n v="1224.8399999999999"/>
    <n v="0"/>
    <m/>
    <n v="0"/>
    <n v="0"/>
    <s v="820-00"/>
    <n v="-2015"/>
    <m/>
    <m/>
    <m/>
    <m/>
  </r>
  <r>
    <x v="6"/>
    <x v="925"/>
    <n v="1132060134380"/>
    <s v="9835 NE 2 AVE"/>
    <m/>
    <s v="125794-9801 PARK LLC"/>
    <d v="2019-02-11T00:00:00"/>
    <s v="ROAD"/>
    <x v="1"/>
    <n v="61241.57"/>
    <n v="1224.8399999999999"/>
    <n v="0"/>
    <m/>
    <n v="0"/>
    <n v="0"/>
    <s v="932-00"/>
    <n v="2015"/>
    <m/>
    <m/>
    <m/>
    <m/>
  </r>
  <r>
    <x v="6"/>
    <x v="926"/>
    <n v="1132060132240"/>
    <s v="9802 NE 2 AVE"/>
    <m/>
    <s v="127490-CARROT EXPRESS MIAMI SHORES"/>
    <d v="2019-06-26T00:00:00"/>
    <s v="ROAD"/>
    <x v="1"/>
    <n v="13190.49"/>
    <n v="263.81"/>
    <n v="0"/>
    <m/>
    <n v="0"/>
    <n v="0"/>
    <s v="820-00"/>
    <n v="-434"/>
    <m/>
    <m/>
    <m/>
    <m/>
  </r>
  <r>
    <x v="6"/>
    <x v="927"/>
    <n v="1132060134380"/>
    <s v="9801 NE 2 AVE, #9801"/>
    <m/>
    <s v="125793-9801 PARK LLC"/>
    <d v="2019-01-24T00:00:00"/>
    <s v="ROAD"/>
    <x v="1"/>
    <n v="28434.49"/>
    <n v="568.69000000000005"/>
    <n v="0"/>
    <m/>
    <n v="0"/>
    <n v="0"/>
    <s v="932-00"/>
    <n v="1939"/>
    <m/>
    <m/>
    <m/>
    <m/>
  </r>
  <r>
    <x v="6"/>
    <x v="927"/>
    <n v="1132060134380"/>
    <s v="9801 NE 2 AVE, #9801"/>
    <m/>
    <s v="125793-9801 PARK LLC"/>
    <d v="2019-01-24T00:00:00"/>
    <s v="ROAD"/>
    <x v="1"/>
    <n v="28434.49"/>
    <n v="568.69000000000005"/>
    <n v="0"/>
    <m/>
    <n v="0"/>
    <n v="0"/>
    <s v="720-00"/>
    <n v="-1939"/>
    <m/>
    <m/>
    <m/>
    <m/>
  </r>
  <r>
    <x v="6"/>
    <x v="926"/>
    <n v="1132060132240"/>
    <s v="9802 NE 2 AVE"/>
    <m/>
    <s v="127490-CARROT EXPRESS MIAMI SHORES"/>
    <d v="2019-06-26T00:00:00"/>
    <s v="ROAD"/>
    <x v="1"/>
    <n v="13190.49"/>
    <n v="263.81"/>
    <n v="0"/>
    <m/>
    <n v="0"/>
    <n v="0"/>
    <s v="932-00"/>
    <n v="434"/>
    <m/>
    <m/>
    <m/>
    <m/>
  </r>
  <r>
    <x v="6"/>
    <x v="928"/>
    <n v="1132060132240"/>
    <s v="9830 NE 2 AVE"/>
    <m/>
    <s v="128537-TINTA Y CAFE "/>
    <d v="2019-08-28T00:00:00"/>
    <s v="ROAD"/>
    <x v="1"/>
    <n v="31517.38"/>
    <n v="630.34"/>
    <n v="0"/>
    <m/>
    <n v="0"/>
    <n v="0"/>
    <s v="820-00"/>
    <n v="-1037"/>
    <m/>
    <m/>
    <m/>
    <m/>
  </r>
  <r>
    <x v="6"/>
    <x v="928"/>
    <n v="1132060132240"/>
    <s v="9830 NE 2 AVE"/>
    <m/>
    <s v="128537-TINTA Y CAFE "/>
    <d v="2019-08-28T00:00:00"/>
    <s v="ROAD"/>
    <x v="1"/>
    <n v="31517.38"/>
    <n v="630.34"/>
    <n v="0"/>
    <m/>
    <n v="0"/>
    <n v="0"/>
    <s v="932-00"/>
    <n v="1037"/>
    <m/>
    <m/>
    <m/>
    <m/>
  </r>
  <r>
    <x v="6"/>
    <x v="929"/>
    <n v="1831010320070"/>
    <s v="8780 NE 2 AVE"/>
    <m/>
    <m/>
    <d v="2019-01-18T00:00:00"/>
    <s v="ROAD"/>
    <x v="0"/>
    <n v="19425.98"/>
    <n v="388.53"/>
    <n v="0"/>
    <m/>
    <n v="0"/>
    <n v="0"/>
    <s v="710-00"/>
    <n v="1725"/>
    <m/>
    <m/>
    <m/>
    <m/>
  </r>
  <r>
    <x v="6"/>
    <x v="929"/>
    <n v="1831010320070"/>
    <s v="8780 NE 2 AVE"/>
    <m/>
    <m/>
    <d v="2019-01-18T00:00:00"/>
    <s v="ROAD"/>
    <x v="0"/>
    <n v="19425.98"/>
    <n v="388.53"/>
    <n v="0"/>
    <m/>
    <n v="0"/>
    <n v="0"/>
    <s v="492-00"/>
    <n v="1445"/>
    <m/>
    <m/>
    <m/>
    <m/>
  </r>
  <r>
    <x v="6"/>
    <x v="929"/>
    <n v="1831010320070"/>
    <s v="8780 NE 2 AVE"/>
    <m/>
    <m/>
    <d v="2019-01-18T00:00:00"/>
    <s v="ROAD"/>
    <x v="0"/>
    <n v="19425.98"/>
    <n v="388.53"/>
    <n v="0"/>
    <m/>
    <n v="0"/>
    <n v="0"/>
    <s v="231-00"/>
    <n v="-2"/>
    <m/>
    <m/>
    <m/>
    <m/>
  </r>
  <r>
    <x v="6"/>
    <x v="930"/>
    <n v="1832060210110"/>
    <s v="205 NE 87 ST"/>
    <m/>
    <s v="**SAMPLE ASSESSMENT**"/>
    <d v="2019-12-20T00:00:00"/>
    <s v="ROAD"/>
    <x v="0"/>
    <n v="268117.56"/>
    <n v="5362.36"/>
    <n v="0"/>
    <m/>
    <n v="0"/>
    <n v="0"/>
    <s v="560-00"/>
    <n v="-27746"/>
    <m/>
    <m/>
    <m/>
    <m/>
  </r>
  <r>
    <x v="6"/>
    <x v="930"/>
    <n v="1832060210110"/>
    <s v="205 NE 87 ST"/>
    <m/>
    <s v="**SAMPLE ASSESSMENT**"/>
    <d v="2019-12-20T00:00:00"/>
    <s v="ROAD"/>
    <x v="0"/>
    <n v="268117.56"/>
    <n v="5362.36"/>
    <n v="0"/>
    <m/>
    <n v="0"/>
    <n v="0"/>
    <s v="530-00"/>
    <n v="400"/>
    <m/>
    <m/>
    <m/>
    <m/>
  </r>
  <r>
    <x v="6"/>
    <x v="931"/>
    <n v="2332090090120"/>
    <s v="1630 S TREASURE DR"/>
    <m/>
    <s v="127192-KEVIN L PRITCHARD"/>
    <d v="2019-03-04T00:00:00"/>
    <s v="ROAD"/>
    <x v="1"/>
    <n v="0"/>
    <n v="0"/>
    <n v="0"/>
    <m/>
    <n v="0"/>
    <n v="0"/>
    <s v="210-00"/>
    <n v="0"/>
    <m/>
    <m/>
    <m/>
    <m/>
  </r>
  <r>
    <x v="6"/>
    <x v="932"/>
    <n v="2332090090370"/>
    <s v="7524 W TREASURE DR"/>
    <m/>
    <s v="126673-HILMI ISBASAR"/>
    <d v="2019-03-12T00:00:00"/>
    <s v="ROAD"/>
    <x v="1"/>
    <n v="0"/>
    <n v="0"/>
    <n v="0"/>
    <m/>
    <n v="0"/>
    <n v="0"/>
    <s v="210-00"/>
    <n v="1"/>
    <m/>
    <m/>
    <m/>
    <m/>
  </r>
  <r>
    <x v="6"/>
    <x v="932"/>
    <n v="2332090090370"/>
    <s v="7524 W TREASURE DR"/>
    <m/>
    <s v="126673-HILMI ISBASAR"/>
    <d v="2019-03-12T00:00:00"/>
    <s v="ROAD"/>
    <x v="1"/>
    <n v="0"/>
    <n v="0"/>
    <n v="0"/>
    <m/>
    <n v="0"/>
    <n v="0"/>
    <s v="210-00"/>
    <n v="-1"/>
    <m/>
    <m/>
    <m/>
    <m/>
  </r>
  <r>
    <x v="6"/>
    <x v="933"/>
    <n v="2332090000060"/>
    <s v="1665 79 STREET CSW"/>
    <m/>
    <m/>
    <d v="2019-05-23T00:00:00"/>
    <s v="ROAD"/>
    <x v="0"/>
    <n v="0"/>
    <n v="0"/>
    <n v="0"/>
    <m/>
    <n v="0"/>
    <n v="0"/>
    <s v="932-00"/>
    <n v="-9215"/>
    <m/>
    <m/>
    <m/>
    <m/>
  </r>
  <r>
    <x v="6"/>
    <x v="933"/>
    <n v="2332090000060"/>
    <s v="1665 79 STREET CSW"/>
    <m/>
    <m/>
    <d v="2019-05-23T00:00:00"/>
    <s v="ROAD"/>
    <x v="0"/>
    <n v="0"/>
    <n v="0"/>
    <n v="0"/>
    <m/>
    <n v="0"/>
    <n v="0"/>
    <s v="932-00"/>
    <n v="9215"/>
    <m/>
    <m/>
    <m/>
    <m/>
  </r>
  <r>
    <x v="6"/>
    <x v="934"/>
    <n v="2442320030260"/>
    <s v="337 GULF RD"/>
    <m/>
    <s v="128101-ANGEL M AIXALA"/>
    <d v="2019-09-18T00:00:00"/>
    <s v="ROAD"/>
    <x v="1"/>
    <n v="0"/>
    <n v="0"/>
    <n v="0"/>
    <m/>
    <n v="0"/>
    <n v="0"/>
    <s v="210-00"/>
    <n v="0"/>
    <m/>
    <m/>
    <m/>
    <m/>
  </r>
  <r>
    <x v="6"/>
    <x v="935"/>
    <n v="2442320062120"/>
    <s v="161 HARBOR DR"/>
    <m/>
    <s v="126951-CARMEN CROSS "/>
    <d v="2019-05-01T00:00:00"/>
    <s v="ROAD"/>
    <x v="1"/>
    <n v="0"/>
    <n v="0"/>
    <n v="0"/>
    <m/>
    <n v="0"/>
    <n v="0"/>
    <s v="210-00"/>
    <n v="-1"/>
    <m/>
    <m/>
    <m/>
    <m/>
  </r>
  <r>
    <x v="6"/>
    <x v="936"/>
    <n v="2442320040710"/>
    <s v="465 RIDGEWOOD RD"/>
    <m/>
    <s v="127480-PK CONTRACTORS GROUP"/>
    <d v="2019-07-08T00:00:00"/>
    <s v="ROAD"/>
    <x v="1"/>
    <n v="0"/>
    <n v="0"/>
    <n v="0"/>
    <m/>
    <n v="0"/>
    <n v="0"/>
    <s v="210-00"/>
    <n v="-1"/>
    <m/>
    <m/>
    <m/>
    <m/>
  </r>
  <r>
    <x v="6"/>
    <x v="936"/>
    <n v="2442320040710"/>
    <s v="465 RIDGEWOOD RD"/>
    <m/>
    <s v="127480-PK CONTRACTORS GROUP"/>
    <d v="2019-07-08T00:00:00"/>
    <s v="ROAD"/>
    <x v="1"/>
    <n v="0"/>
    <n v="0"/>
    <n v="0"/>
    <m/>
    <n v="0"/>
    <n v="0"/>
    <s v="210-00"/>
    <n v="1"/>
    <m/>
    <m/>
    <m/>
    <m/>
  </r>
  <r>
    <x v="6"/>
    <x v="935"/>
    <n v="2442320062120"/>
    <s v="161 HARBOR DR"/>
    <m/>
    <s v="126951-CARMEN CROSS "/>
    <d v="2019-05-01T00:00:00"/>
    <s v="ROAD"/>
    <x v="1"/>
    <n v="0"/>
    <n v="0"/>
    <n v="0"/>
    <m/>
    <n v="0"/>
    <n v="0"/>
    <s v="210-00"/>
    <n v="1"/>
    <m/>
    <m/>
    <m/>
    <m/>
  </r>
  <r>
    <x v="6"/>
    <x v="937"/>
    <n v="2442320020070"/>
    <s v="240 CRANDON BLVD STE 106"/>
    <m/>
    <s v="127513-BOCAGE ORTHODONTICS"/>
    <d v="2019-07-16T00:00:00"/>
    <s v="ROAD"/>
    <x v="1"/>
    <n v="13548.81"/>
    <n v="270.98"/>
    <n v="0"/>
    <m/>
    <n v="0"/>
    <n v="0"/>
    <s v="720-00"/>
    <n v="724"/>
    <m/>
    <m/>
    <m/>
    <m/>
  </r>
  <r>
    <x v="6"/>
    <x v="937"/>
    <n v="2442320020070"/>
    <s v="240 CRANDON BLVD STE 106"/>
    <m/>
    <s v="127513-BOCAGE ORTHODONTICS"/>
    <d v="2019-07-16T00:00:00"/>
    <s v="ROAD"/>
    <x v="1"/>
    <n v="13548.81"/>
    <n v="270.98"/>
    <n v="0"/>
    <m/>
    <n v="0"/>
    <n v="0"/>
    <s v="710-00"/>
    <n v="-724"/>
    <m/>
    <m/>
    <m/>
    <m/>
  </r>
  <r>
    <x v="6"/>
    <x v="938"/>
    <n v="2452050013520"/>
    <s v="599 HARBOR DR"/>
    <m/>
    <m/>
    <d v="2019-01-28T00:00:00"/>
    <s v="ROAD"/>
    <x v="0"/>
    <n v="0"/>
    <n v="0"/>
    <n v="0"/>
    <m/>
    <n v="0"/>
    <n v="0"/>
    <s v="210-00"/>
    <n v="0"/>
    <m/>
    <m/>
    <m/>
    <m/>
  </r>
  <r>
    <x v="6"/>
    <x v="939"/>
    <n v="2452050030050"/>
    <s v="759 FERNWOOD RD"/>
    <m/>
    <s v="126859-OCTAVIO RINALDI RINALDI"/>
    <d v="2019-05-01T00:00:00"/>
    <s v="ROAD"/>
    <x v="1"/>
    <n v="0"/>
    <n v="0"/>
    <n v="0"/>
    <m/>
    <n v="0"/>
    <n v="0"/>
    <s v="210-00"/>
    <n v="0"/>
    <m/>
    <m/>
    <m/>
    <m/>
  </r>
  <r>
    <x v="6"/>
    <x v="940"/>
    <n v="2452050090110"/>
    <s v="630 S MASHTA DR"/>
    <s v="N"/>
    <s v="129308-LENYN GONZALEZ"/>
    <d v="2019-12-18T00:00:00"/>
    <s v="ROAD"/>
    <x v="1"/>
    <n v="0"/>
    <n v="0"/>
    <n v="0"/>
    <m/>
    <n v="0"/>
    <n v="0"/>
    <s v="210-00"/>
    <n v="1"/>
    <m/>
    <m/>
    <m/>
    <m/>
  </r>
  <r>
    <x v="6"/>
    <x v="940"/>
    <n v="2452050090110"/>
    <s v="630 S MASHTA DR"/>
    <s v="N"/>
    <s v="129308-LENYN GONZALEZ"/>
    <d v="2019-12-18T00:00:00"/>
    <s v="ROAD"/>
    <x v="1"/>
    <n v="0"/>
    <n v="0"/>
    <n v="0"/>
    <m/>
    <n v="0"/>
    <n v="0"/>
    <s v="210-00"/>
    <n v="-1"/>
    <m/>
    <m/>
    <m/>
    <m/>
  </r>
  <r>
    <x v="6"/>
    <x v="941"/>
    <n v="2452050410060"/>
    <s v="50 W MASHTA DR"/>
    <m/>
    <s v="128255-RICHARD A REED"/>
    <d v="2019-09-26T00:00:00"/>
    <s v="ROAD"/>
    <x v="1"/>
    <n v="15667.32"/>
    <n v="313.35000000000002"/>
    <n v="0"/>
    <m/>
    <n v="0"/>
    <n v="0"/>
    <s v="710-00"/>
    <n v="1096"/>
    <m/>
    <m/>
    <m/>
    <m/>
  </r>
  <r>
    <x v="6"/>
    <x v="942"/>
    <n v="2442320060870"/>
    <s v="300 FERNWOOD RD"/>
    <m/>
    <s v="126859-OCTAVIO RINALDI RINALDI"/>
    <d v="2019-05-01T00:00:00"/>
    <s v="ROAD"/>
    <x v="1"/>
    <n v="1969.71"/>
    <n v="39.39"/>
    <n v="0"/>
    <m/>
    <n v="0"/>
    <n v="0"/>
    <s v="210-00"/>
    <n v="-1"/>
    <m/>
    <m/>
    <m/>
    <m/>
  </r>
  <r>
    <x v="6"/>
    <x v="942"/>
    <n v="2442320060870"/>
    <s v="300 FERNWOOD RD"/>
    <m/>
    <s v="126859-OCTAVIO RINALDI RINALDI"/>
    <d v="2019-05-01T00:00:00"/>
    <s v="ROAD"/>
    <x v="1"/>
    <n v="1969.71"/>
    <n v="39.39"/>
    <n v="0"/>
    <m/>
    <n v="0"/>
    <n v="0"/>
    <s v="231-00"/>
    <n v="2"/>
    <m/>
    <m/>
    <m/>
    <m/>
  </r>
  <r>
    <x v="5"/>
    <x v="943"/>
    <n v="3060300010240"/>
    <s v="25052 SW 108 AVE"/>
    <m/>
    <s v="126323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1"/>
    <x v="944"/>
    <n v="3059330641620"/>
    <s v="15100 SW 175 ST"/>
    <m/>
    <s v="127431-VENETIAN BY LUXCOM LLC"/>
    <d v="2019-07-09T00:00:00"/>
    <s v="ROAD"/>
    <x v="1"/>
    <n v="0.08"/>
    <n v="0"/>
    <n v="0"/>
    <n v="0.08"/>
    <n v="0"/>
    <n v="0"/>
    <s v="210-00"/>
    <n v="1"/>
    <n v="6001"/>
    <n v="5674"/>
    <n v="6001"/>
    <n v="5674"/>
  </r>
  <r>
    <x v="1"/>
    <x v="944"/>
    <n v="3059330641620"/>
    <s v="15100 SW 175 ST"/>
    <m/>
    <s v="127431-VENETIAN BY LUXCOM LLC"/>
    <d v="2019-07-09T00:00:00"/>
    <s v="ROAD"/>
    <x v="1"/>
    <n v="0.08"/>
    <n v="0"/>
    <n v="0"/>
    <n v="0.08"/>
    <n v="0"/>
    <n v="0"/>
    <s v="710-00"/>
    <n v="-613.72"/>
    <n v="9.7780000000000005"/>
    <n v="9.2460000000000004"/>
    <n v="-6000.9541600000002"/>
    <n v="-5674.4551200000005"/>
  </r>
  <r>
    <x v="1"/>
    <x v="945"/>
    <n v="3059330000113"/>
    <s v="14969 SW 180 ST"/>
    <m/>
    <s v="126040-EUREKA GARDENS LLC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46"/>
    <n v="3078150080110"/>
    <s v="20602 SW 317 ST"/>
    <m/>
    <s v="127035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47"/>
    <n v="3078150080060"/>
    <s v="20651 SW 317 ST"/>
    <m/>
    <s v="127032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48"/>
    <n v="3078150080080"/>
    <s v="20571 SW 317 ST"/>
    <m/>
    <s v="127034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949"/>
    <n v="3021340120180"/>
    <s v="2606 NW 104 TER"/>
    <m/>
    <m/>
    <d v="2019-04-19T00:00:00"/>
    <s v="ROAD"/>
    <x v="0"/>
    <n v="13628.77"/>
    <n v="272.58"/>
    <n v="0"/>
    <m/>
    <n v="0"/>
    <n v="0"/>
    <s v="220-00PD"/>
    <n v="4"/>
    <m/>
    <m/>
    <m/>
    <m/>
  </r>
  <r>
    <x v="6"/>
    <x v="949"/>
    <n v="3021340120180"/>
    <s v="2606 NW 104 TER"/>
    <m/>
    <m/>
    <d v="2019-04-19T00:00:00"/>
    <s v="ROAD"/>
    <x v="0"/>
    <n v="13628.77"/>
    <n v="272.58"/>
    <n v="0"/>
    <m/>
    <n v="0"/>
    <n v="0"/>
    <s v="210-00PD"/>
    <n v="-1"/>
    <m/>
    <m/>
    <m/>
    <m/>
  </r>
  <r>
    <x v="6"/>
    <x v="950"/>
    <n v="3021340120050"/>
    <s v="10441 NW 27 AVE"/>
    <m/>
    <s v="128011-DANIEL ABREU"/>
    <d v="2019-07-31T00:00:00"/>
    <s v="ROAD"/>
    <x v="1"/>
    <n v="23394.01"/>
    <n v="467.89"/>
    <n v="0"/>
    <m/>
    <n v="0"/>
    <n v="0"/>
    <s v="820-00PD"/>
    <n v="7312"/>
    <m/>
    <m/>
    <m/>
    <m/>
  </r>
  <r>
    <x v="6"/>
    <x v="950"/>
    <n v="3021340120050"/>
    <s v="10441 NW 27 AVE"/>
    <m/>
    <s v="128011-DANIEL ABREU"/>
    <d v="2019-07-31T00:00:00"/>
    <s v="ROAD"/>
    <x v="1"/>
    <n v="23394.01"/>
    <n v="467.89"/>
    <n v="0"/>
    <m/>
    <n v="0"/>
    <n v="0"/>
    <s v="820-00PD"/>
    <n v="-5736"/>
    <m/>
    <m/>
    <m/>
    <m/>
  </r>
  <r>
    <x v="6"/>
    <x v="951"/>
    <n v="3021340120080"/>
    <s v="**REFERENCE ONLY**"/>
    <m/>
    <m/>
    <d v="2019-07-31T00:00:00"/>
    <s v="ROAD"/>
    <x v="0"/>
    <n v="0"/>
    <n v="0"/>
    <n v="0"/>
    <m/>
    <n v="0"/>
    <n v="0"/>
    <s v="820-00"/>
    <n v="0"/>
    <m/>
    <m/>
    <m/>
    <m/>
  </r>
  <r>
    <x v="5"/>
    <x v="952"/>
    <n v="3078150080120"/>
    <s v="20652 SW 317 ST"/>
    <m/>
    <s v="127033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53"/>
    <n v="3078150080070"/>
    <s v="20601 SW 317 ST"/>
    <m/>
    <s v="127031-CASTILLO AZUL DEVELOPERS INC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954"/>
    <n v="3040110220680"/>
    <s v="1221 SW 76 CT"/>
    <m/>
    <s v="127126-JOEL VALLADARES "/>
    <d v="2019-01-3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954"/>
    <n v="3040110220680"/>
    <s v="1221 SW 76 CT"/>
    <m/>
    <s v="127126-JOEL VALLADARES "/>
    <d v="2019-01-3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955"/>
    <n v="3031030191020"/>
    <s v="1911 NW 95 TER"/>
    <m/>
    <s v="128208-NELCON ENTERPRISES GROUP LLC"/>
    <d v="2019-01-31T00:00:00"/>
    <s v="ROAD"/>
    <x v="1"/>
    <n v="0"/>
    <n v="0"/>
    <n v="0"/>
    <n v="0"/>
    <n v="0"/>
    <n v="0"/>
    <s v="210-00"/>
    <n v="0"/>
    <n v="6001"/>
    <n v="5674"/>
    <n v="0"/>
    <n v="0"/>
  </r>
  <r>
    <x v="6"/>
    <x v="956"/>
    <n v="3031150200630"/>
    <s v="2157 NW 64 ST"/>
    <m/>
    <s v="125725-IVAN RABINOVICH MANAGEM"/>
    <d v="2019-02-01T00:00:00"/>
    <s v="ROAD"/>
    <x v="1"/>
    <n v="0"/>
    <n v="0"/>
    <n v="0"/>
    <n v="0"/>
    <n v="0"/>
    <n v="0"/>
    <s v="231-00"/>
    <n v="2"/>
    <n v="2634"/>
    <n v="2490"/>
    <n v="5268"/>
    <n v="4980"/>
  </r>
  <r>
    <x v="6"/>
    <x v="956"/>
    <n v="3031150200630"/>
    <s v="2157 NW 64 ST"/>
    <m/>
    <s v="125725-IVAN RABINOVICH MANAGEM"/>
    <d v="2019-02-01T00:00:00"/>
    <s v="ROAD"/>
    <x v="1"/>
    <n v="0"/>
    <n v="0"/>
    <n v="0"/>
    <n v="0"/>
    <n v="0"/>
    <n v="0"/>
    <s v="231-00"/>
    <n v="-2"/>
    <n v="2634"/>
    <n v="2490"/>
    <n v="-5268"/>
    <n v="-4980"/>
  </r>
  <r>
    <x v="6"/>
    <x v="957"/>
    <n v="3031100650030"/>
    <s v="8380 NW 22 AVE"/>
    <m/>
    <m/>
    <d v="2019-02-01T00:00:00"/>
    <s v="ROAD"/>
    <x v="0"/>
    <n v="77184.97"/>
    <n v="1543.7"/>
    <n v="0"/>
    <n v="78728.67"/>
    <n v="0"/>
    <n v="0"/>
    <s v="565-00"/>
    <n v="10351"/>
    <n v="5.0999999999999996"/>
    <n v="4.8230000000000004"/>
    <n v="52790.1"/>
    <n v="49922.873000000007"/>
  </r>
  <r>
    <x v="6"/>
    <x v="958"/>
    <n v="3031120230720"/>
    <s v="398 NW 82 TER"/>
    <m/>
    <m/>
    <d v="2019-02-01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n v="106337.95"/>
    <n v="0"/>
    <n v="0"/>
    <s v="934-00"/>
    <n v="1832"/>
    <n v="31.925000000000001"/>
    <n v="30.186"/>
    <n v="58486.6"/>
    <n v="55300.752"/>
  </r>
  <r>
    <x v="0"/>
    <x v="959"/>
    <n v="3040200040020"/>
    <s v="9900 SW 40 ST"/>
    <m/>
    <s v="126886-MV CONSTRUCTION &amp; DEVELOPMENT GROUP INC"/>
    <d v="2019-05-17T00:00:00"/>
    <s v="ROAD"/>
    <x v="1"/>
    <n v="0"/>
    <n v="0"/>
    <n v="0"/>
    <n v="0"/>
    <n v="0"/>
    <n v="0"/>
    <s v="820-00"/>
    <n v="0"/>
    <n v="11.821"/>
    <n v="11.177"/>
    <n v="0"/>
    <n v="0"/>
  </r>
  <r>
    <x v="4"/>
    <x v="960"/>
    <n v="3040260040010"/>
    <s v="7400 SW 68 ST"/>
    <m/>
    <s v="126402-AUGUSTO JORGE FONTE"/>
    <d v="2019-02-05T00:00:00"/>
    <s v="ROAD"/>
    <x v="1"/>
    <n v="0"/>
    <n v="0"/>
    <n v="0"/>
    <n v="0"/>
    <n v="0"/>
    <n v="0"/>
    <s v="210-00"/>
    <n v="0"/>
    <n v="6001"/>
    <n v="5674"/>
    <n v="0"/>
    <n v="0"/>
  </r>
  <r>
    <x v="9"/>
    <x v="961"/>
    <n v="3012310290020"/>
    <s v="21176 NE 2 CT"/>
    <m/>
    <s v="125834-LENNAR HOMES, LLC"/>
    <d v="2019-02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2"/>
    <n v="3012310290020"/>
    <s v="21152 NE 2 CT"/>
    <m/>
    <s v="125894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3"/>
    <n v="3012310290020"/>
    <s v="21128 NE 2 CT"/>
    <m/>
    <s v="125893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4"/>
    <n v="3012310290020"/>
    <s v="21112 NE 2 CT"/>
    <m/>
    <s v="125892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5"/>
    <n v="3012310290020"/>
    <s v="21160 NE 2 CT"/>
    <m/>
    <s v="125899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6"/>
    <n v="3012310290020"/>
    <s v="21182 NE 2 CT"/>
    <m/>
    <s v="125901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7"/>
    <n v="3012310290020"/>
    <s v="21074 NE 2 CT"/>
    <m/>
    <s v="125902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8"/>
    <n v="3012310290020"/>
    <s v="21144 NE 2 CT"/>
    <m/>
    <s v="125900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9"/>
    <n v="3012310290020"/>
    <s v="21184 NE 2 CT"/>
    <m/>
    <s v="125898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970"/>
    <n v="3022310580010"/>
    <s v="**SAMPLE ASSESSMENT**"/>
    <m/>
    <m/>
    <d v="2019-08-05T00:00:00"/>
    <s v="ROAD"/>
    <x v="0"/>
    <n v="48268.63"/>
    <n v="965.37"/>
    <n v="0"/>
    <m/>
    <n v="0"/>
    <n v="0"/>
    <s v="630-00"/>
    <n v="4000"/>
    <m/>
    <m/>
    <m/>
    <m/>
  </r>
  <r>
    <x v="6"/>
    <x v="970"/>
    <n v="3022310580010"/>
    <s v="**SAMPLE ASSESSMENT**"/>
    <m/>
    <m/>
    <d v="2019-08-05T00:00:00"/>
    <s v="ROAD"/>
    <x v="0"/>
    <n v="48268.63"/>
    <n v="965.37"/>
    <n v="0"/>
    <m/>
    <n v="0"/>
    <n v="0"/>
    <s v="820-00"/>
    <n v="-4000"/>
    <m/>
    <m/>
    <m/>
    <m/>
  </r>
  <r>
    <x v="9"/>
    <x v="971"/>
    <n v="3012310290020"/>
    <s v="21168 NE 2 CT"/>
    <m/>
    <s v="125895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72"/>
    <n v="3012310290020"/>
    <s v="21120 NE 2 CT"/>
    <m/>
    <s v="125896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73"/>
    <n v="3012310290020"/>
    <s v="21104 NE 2 CT"/>
    <m/>
    <s v="125897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974"/>
    <n v="3040290010300"/>
    <s v="9890 SW 64 ST"/>
    <m/>
    <m/>
    <d v="2019-02-05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974"/>
    <n v="3040290010300"/>
    <s v="9890 SW 64 ST"/>
    <m/>
    <m/>
    <d v="2019-02-05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975"/>
    <n v="3069130001000"/>
    <s v="12103 SW 232 ST"/>
    <m/>
    <m/>
    <d v="2019-02-2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976"/>
    <n v="3069130001000"/>
    <s v="12191 SW 232 ST"/>
    <m/>
    <m/>
    <d v="2019-02-2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977"/>
    <n v="3012310290020"/>
    <s v="21090 NE 2 CT"/>
    <m/>
    <s v="125836-LENNAR HOMES, LLC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78"/>
    <n v="3012310290020"/>
    <s v="21136 NE 2 CT"/>
    <m/>
    <s v="125835-LENNAR HOMES, LLC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979"/>
    <n v="3049160580010"/>
    <s v="14701 SW 39 TER"/>
    <m/>
    <m/>
    <d v="2019-02-1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980"/>
    <n v="3049160580030"/>
    <s v="14731 SW 39 TER"/>
    <m/>
    <m/>
    <d v="2019-02-1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981"/>
    <n v="3031020120060"/>
    <s v="770 NW 103 ST"/>
    <m/>
    <m/>
    <d v="2019-09-13T00:00:00"/>
    <s v="ROAD"/>
    <x v="0"/>
    <n v="9227.51"/>
    <n v="184.55"/>
    <n v="0"/>
    <m/>
    <n v="0"/>
    <n v="0"/>
    <s v="231-00PD"/>
    <n v="2"/>
    <m/>
    <m/>
    <m/>
    <m/>
  </r>
  <r>
    <x v="3"/>
    <x v="982"/>
    <n v="3049160600030"/>
    <s v="14747 SW 38 TER"/>
    <m/>
    <m/>
    <d v="2019-02-08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983"/>
    <n v="3049160600090"/>
    <s v="14749 SW 39 TER"/>
    <m/>
    <m/>
    <d v="2019-02-08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984"/>
    <n v="3049160600120"/>
    <s v="14819 SW 39 TER"/>
    <m/>
    <m/>
    <d v="2019-02-08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985"/>
    <n v="3069140160230"/>
    <s v="13259 SW 231 ST"/>
    <m/>
    <s v="126795-GUSTAVO A DERIBEAUX"/>
    <d v="2019-02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86"/>
    <n v="3069140160010"/>
    <s v="13272 SW 231 ST"/>
    <m/>
    <s v="126760-PALMCORP MANAGEMENT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87"/>
    <n v="3069140000285"/>
    <s v="13334 SW 227 ST"/>
    <m/>
    <s v="126060-GUSTAVO A. DERIBEAUX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88"/>
    <n v="3069140000285"/>
    <s v="13273 SW 231 ST"/>
    <m/>
    <s v="126375-PALMCORP MANAGEMENT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89"/>
    <n v="3012310290020"/>
    <s v="20470 NE 2 CT"/>
    <m/>
    <s v="125964-LENNAR HOMES, LLC"/>
    <d v="2019-02-06T00:00:00"/>
    <s v="ROAD"/>
    <x v="1"/>
    <n v="37240.68"/>
    <n v="744.81"/>
    <n v="0"/>
    <n v="37985.49"/>
    <n v="0"/>
    <n v="0"/>
    <s v="230-00"/>
    <n v="7"/>
    <n v="3674"/>
    <n v="3474"/>
    <n v="25718"/>
    <n v="24318"/>
  </r>
  <r>
    <x v="1"/>
    <x v="990"/>
    <n v="3059120180010"/>
    <s v="12335 SW 112 ST"/>
    <m/>
    <s v="126561-ACG INVESTMENT V LLC"/>
    <d v="2019-04-16T00:00:00"/>
    <s v="ROAD"/>
    <x v="1"/>
    <n v="19483.939999999999"/>
    <n v="389.68"/>
    <n v="0"/>
    <n v="19873.62"/>
    <n v="0"/>
    <n v="0"/>
    <s v="853-00"/>
    <n v="2600"/>
    <n v="38.090000000000003"/>
    <n v="36.015000000000001"/>
    <n v="99034.000000000015"/>
    <n v="93639"/>
  </r>
  <r>
    <x v="2"/>
    <x v="991"/>
    <n v="3022200023242"/>
    <s v="1349 NE 143 ST"/>
    <m/>
    <m/>
    <d v="2019-05-01T00:00:00"/>
    <s v="ROAD"/>
    <x v="0"/>
    <n v="0"/>
    <n v="0"/>
    <n v="0"/>
    <n v="0"/>
    <n v="0"/>
    <n v="0"/>
    <s v="231-00"/>
    <n v="0"/>
    <n v="2634"/>
    <n v="2490"/>
    <n v="0"/>
    <n v="0"/>
  </r>
  <r>
    <x v="5"/>
    <x v="992"/>
    <n v="3078150090160"/>
    <s v="32214 SW 199 PL"/>
    <m/>
    <s v="127893-GUSTAVO A DERIBEAUX"/>
    <d v="2019-02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93"/>
    <n v="3078150090170"/>
    <s v="32272 SW 199 PL"/>
    <m/>
    <s v="127653-PALMCORP MANAGEMENT LLC"/>
    <d v="2019-03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94"/>
    <n v="3078020090010"/>
    <s v="18800 SW 295 TER"/>
    <m/>
    <s v="126475-GAMA GROUP DEVELOPMENT INC"/>
    <d v="2019-02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95"/>
    <n v="3060300000070"/>
    <s v="11262 SW 250 TER"/>
    <m/>
    <s v="126086-LENNAR CORPORATION"/>
    <d v="2019-02-07T00:00:00"/>
    <s v="ROAD"/>
    <x v="1"/>
    <n v="39762.050000000003"/>
    <n v="795.24"/>
    <n v="0"/>
    <n v="40557.29"/>
    <n v="0"/>
    <n v="0"/>
    <s v="230-00"/>
    <n v="7"/>
    <n v="3674"/>
    <n v="3474"/>
    <n v="25718"/>
    <n v="24318"/>
  </r>
  <r>
    <x v="9"/>
    <x v="996"/>
    <n v="3012310290020"/>
    <s v="374 NE 208 TER"/>
    <m/>
    <s v="125904-LENNAR CORPORATION"/>
    <d v="2019-02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997"/>
    <n v="3012310290020"/>
    <s v="354 NE 208 TER"/>
    <m/>
    <s v="125906-LENNAR CORPORATION"/>
    <d v="2019-02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998"/>
    <n v="3012310290020"/>
    <s v="334 NE 208 TER"/>
    <m/>
    <s v="125903-LENNAR CORPORATION"/>
    <d v="2019-02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6"/>
    <x v="999"/>
    <n v="3031030080190"/>
    <s v="2172 NW 98 ST"/>
    <m/>
    <s v="128352-ARTURO MEZA"/>
    <d v="2019-10-15T00:00:00"/>
    <s v="ROAD"/>
    <x v="1"/>
    <n v="0"/>
    <n v="0"/>
    <n v="0"/>
    <m/>
    <n v="0"/>
    <n v="0"/>
    <s v="210-00PD"/>
    <n v="0"/>
    <m/>
    <m/>
    <m/>
    <m/>
  </r>
  <r>
    <x v="3"/>
    <x v="1000"/>
    <n v="3049150031210"/>
    <s v="3849 SW 142 AVE"/>
    <m/>
    <s v="126777-JOSE OJEDA "/>
    <d v="2019-02-25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1000"/>
    <n v="3049150031210"/>
    <s v="3849 SW 142 AVE"/>
    <m/>
    <s v="126777-JOSE OJEDA "/>
    <d v="2019-02-25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001"/>
    <n v="3040150000180"/>
    <s v="8695 SW 40 ST"/>
    <m/>
    <s v="129654-CREIGHTON CONSTRUCTION MANAGEMENT"/>
    <d v="2019-02-11T00:00:00"/>
    <s v="ROAD"/>
    <x v="1"/>
    <n v="27965.43"/>
    <n v="559.30999999999995"/>
    <n v="0"/>
    <n v="28524.74"/>
    <n v="0"/>
    <n v="0"/>
    <s v="944-00"/>
    <n v="-12"/>
    <n v="7593"/>
    <n v="7179"/>
    <n v="-91116"/>
    <n v="-86148"/>
  </r>
  <r>
    <x v="0"/>
    <x v="1001"/>
    <n v="3040150000180"/>
    <s v="8695 SW 40 ST"/>
    <m/>
    <s v="129654-CREIGHTON CONSTRUCTION MANAGEMENT"/>
    <d v="2019-02-11T00:00:00"/>
    <s v="ROAD"/>
    <x v="1"/>
    <n v="27965.43"/>
    <n v="559.30999999999995"/>
    <n v="0"/>
    <n v="28524.74"/>
    <n v="0"/>
    <n v="0"/>
    <s v="853-00"/>
    <n v="2867"/>
    <n v="38.090000000000003"/>
    <n v="36.015000000000001"/>
    <n v="109204.03000000001"/>
    <n v="103255.005"/>
  </r>
  <r>
    <x v="5"/>
    <x v="1002"/>
    <n v="3060300000070"/>
    <s v="11338 SW 249 ST"/>
    <m/>
    <s v="125966-LENNAR HOMES, LLC"/>
    <d v="2019-02-08T00:00:00"/>
    <s v="ROAD"/>
    <x v="1"/>
    <n v="26600.48"/>
    <n v="532.01"/>
    <n v="0"/>
    <n v="27132.489999999998"/>
    <n v="0"/>
    <n v="0"/>
    <s v="230-00"/>
    <n v="5"/>
    <n v="3674"/>
    <n v="3474"/>
    <n v="18370"/>
    <n v="17370"/>
  </r>
  <r>
    <x v="5"/>
    <x v="1003"/>
    <n v="3060300000070"/>
    <s v="11355 SW 250 TER"/>
    <m/>
    <s v="126303-LENNAR HOMES, LLC"/>
    <d v="2019-03-26T00:00:00"/>
    <s v="ROAD"/>
    <x v="1"/>
    <n v="28401.46"/>
    <n v="568.03"/>
    <n v="0"/>
    <n v="28969.489999999998"/>
    <n v="0"/>
    <n v="0"/>
    <s v="230-00"/>
    <n v="5"/>
    <n v="3674"/>
    <n v="3474"/>
    <n v="18370"/>
    <n v="17370"/>
  </r>
  <r>
    <x v="5"/>
    <x v="1004"/>
    <n v="3079060060100"/>
    <s v="17650 SW 280 ST"/>
    <m/>
    <m/>
    <d v="2019-02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0"/>
    <x v="1005"/>
    <n v="3042100030010"/>
    <s v="2 FISHER ISLAND DR"/>
    <m/>
    <s v="126108-SCHOOL FISHER ISLAND DAY"/>
    <d v="2019-03-11T00:00:00"/>
    <s v="ROAD"/>
    <x v="1"/>
    <n v="20306.2"/>
    <n v="406.12"/>
    <n v="0"/>
    <n v="20712.32"/>
    <n v="0"/>
    <n v="0"/>
    <s v="530-00"/>
    <n v="16"/>
    <n v="704"/>
    <n v="666"/>
    <n v="11264"/>
    <n v="10656"/>
  </r>
  <r>
    <x v="10"/>
    <x v="1005"/>
    <n v="3042100030010"/>
    <s v="2 FISHER ISLAND DR"/>
    <m/>
    <s v="126108-SCHOOL FISHER ISLAND DAY"/>
    <d v="2019-03-11T00:00:00"/>
    <s v="ROAD"/>
    <x v="1"/>
    <n v="20306.2"/>
    <n v="406.12"/>
    <n v="0"/>
    <n v="20712.32"/>
    <n v="0"/>
    <n v="0"/>
    <s v="520-00"/>
    <n v="21"/>
    <n v="125"/>
    <n v="118"/>
    <n v="2625"/>
    <n v="2478"/>
  </r>
  <r>
    <x v="2"/>
    <x v="1006"/>
    <n v="3022040130240"/>
    <s v="19530 NE 26 AVE"/>
    <m/>
    <m/>
    <d v="2019-02-12T00:00:00"/>
    <s v="ROAD"/>
    <x v="0"/>
    <n v="0"/>
    <n v="0"/>
    <n v="0"/>
    <n v="0"/>
    <n v="0"/>
    <n v="0"/>
    <s v="210-00"/>
    <n v="0"/>
    <n v="6001"/>
    <n v="5674"/>
    <n v="0"/>
    <n v="0"/>
  </r>
  <r>
    <x v="5"/>
    <x v="1007"/>
    <n v="3060060480010"/>
    <s v="10900 SW 186 ST"/>
    <m/>
    <s v="127271-VALUE STORE IT QUAIL ROOST LLC"/>
    <d v="2019-02-20T00:00:00"/>
    <s v="ROAD"/>
    <x v="1"/>
    <n v="139226.85"/>
    <n v="2784.54"/>
    <n v="0"/>
    <n v="142011.39000000001"/>
    <n v="0"/>
    <n v="0"/>
    <s v="150-00"/>
    <n v="-20175"/>
    <n v="3.1459999999999999"/>
    <n v="2.9740000000000002"/>
    <n v="-63470.549999999996"/>
    <n v="-60000.450000000004"/>
  </r>
  <r>
    <x v="5"/>
    <x v="1007"/>
    <n v="3060060480010"/>
    <s v="10900 SW 186 ST"/>
    <m/>
    <s v="127271-VALUE STORE IT QUAIL ROOST LLC"/>
    <d v="2019-02-20T00:00:00"/>
    <s v="ROAD"/>
    <x v="1"/>
    <n v="139226.85"/>
    <n v="2784.54"/>
    <n v="0"/>
    <n v="142011.39000000001"/>
    <n v="0"/>
    <n v="0"/>
    <s v="151-00"/>
    <n v="101066"/>
    <n v="1.5189999999999999"/>
    <n v="1.4359999999999999"/>
    <n v="153519.25399999999"/>
    <n v="145130.77599999998"/>
  </r>
  <r>
    <x v="5"/>
    <x v="1008"/>
    <n v="3060060480010"/>
    <s v="10900 SW 186 ST"/>
    <m/>
    <s v="127271-VALUE STORE IT QUAIL ROOST LLC"/>
    <d v="2019-02-20T00:00:00"/>
    <s v="ROAD"/>
    <x v="1"/>
    <n v="11806.06"/>
    <n v="236.12"/>
    <n v="0"/>
    <n v="12042.18"/>
    <n v="0"/>
    <n v="0"/>
    <s v="151-00"/>
    <n v="5027"/>
    <n v="1.5189999999999999"/>
    <n v="1.4359999999999999"/>
    <n v="7636.0129999999999"/>
    <n v="7218.7719999999999"/>
  </r>
  <r>
    <x v="6"/>
    <x v="1009"/>
    <n v="3031110220080"/>
    <s v="1341 NW 72 ST"/>
    <m/>
    <s v="126511-CHEY INVESTMENTS CORP"/>
    <d v="2019-04-1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0"/>
    <x v="1010"/>
    <n v="3040160090450"/>
    <s v="9450 SW 35 ST"/>
    <m/>
    <s v="130008-MATA INVESTMENTS"/>
    <d v="2019-02-22T00:00:00"/>
    <s v="ROAD"/>
    <x v="1"/>
    <n v="4639.01"/>
    <n v="92.78"/>
    <n v="0"/>
    <n v="4731.79"/>
    <n v="0"/>
    <n v="0"/>
    <s v="210-00"/>
    <n v="-0.5"/>
    <n v="6001"/>
    <n v="5674"/>
    <n v="-3000.5"/>
    <n v="-2837"/>
  </r>
  <r>
    <x v="0"/>
    <x v="1010"/>
    <n v="3040160090450"/>
    <s v="9450 SW 35 ST"/>
    <m/>
    <s v="130008-MATA INVESTMENTS"/>
    <d v="2019-02-22T00:00:00"/>
    <s v="ROAD"/>
    <x v="1"/>
    <n v="4639.01"/>
    <n v="92.78"/>
    <n v="0"/>
    <n v="4731.79"/>
    <n v="0"/>
    <n v="0"/>
    <s v="210-00"/>
    <n v="1"/>
    <n v="6001"/>
    <n v="5674"/>
    <n v="6001"/>
    <n v="5674"/>
  </r>
  <r>
    <x v="6"/>
    <x v="1011"/>
    <n v="3031100281350"/>
    <s v="ESTIMATE 30 3110 028 1350"/>
    <m/>
    <s v="ESTIMATE - DO NOT COLLECT"/>
    <d v="2019-07-24T00:00:00"/>
    <s v="ROAD"/>
    <x v="0"/>
    <n v="8772.4500000000007"/>
    <n v="175.45"/>
    <n v="0"/>
    <m/>
    <n v="0"/>
    <n v="0"/>
    <s v="210-00"/>
    <n v="1"/>
    <m/>
    <m/>
    <m/>
    <m/>
  </r>
  <r>
    <x v="0"/>
    <x v="1012"/>
    <n v="3040160090450"/>
    <s v="9460 SW 35 ST"/>
    <m/>
    <s v="130007-MATA INVESTMENTS"/>
    <d v="2019-02-22T00:00:00"/>
    <s v="ROAD"/>
    <x v="1"/>
    <n v="4639.01"/>
    <n v="92.78"/>
    <n v="0"/>
    <n v="4731.79"/>
    <n v="0"/>
    <n v="0"/>
    <s v="210-00"/>
    <n v="1"/>
    <n v="6001"/>
    <n v="5674"/>
    <n v="6001"/>
    <n v="5674"/>
  </r>
  <r>
    <x v="0"/>
    <x v="1012"/>
    <n v="3040160090450"/>
    <s v="9460 SW 35 ST"/>
    <m/>
    <s v="130007-MATA INVESTMENTS"/>
    <d v="2019-02-22T00:00:00"/>
    <s v="ROAD"/>
    <x v="1"/>
    <n v="4639.01"/>
    <n v="92.78"/>
    <n v="0"/>
    <n v="4731.79"/>
    <n v="0"/>
    <n v="0"/>
    <s v="210-00"/>
    <n v="-0.5"/>
    <n v="6001"/>
    <n v="5674"/>
    <n v="-3000.5"/>
    <n v="-2837"/>
  </r>
  <r>
    <x v="1"/>
    <x v="1013"/>
    <n v="3059210250010"/>
    <s v="15650 SW 136 ST"/>
    <m/>
    <s v="128396-CENTURY HOMEBUILDERS GROUP LLC"/>
    <d v="2019-09-27T00:00:00"/>
    <s v="ROAD"/>
    <x v="1"/>
    <n v="170408.76"/>
    <n v="3408.18"/>
    <n v="0"/>
    <n v="173816.94"/>
    <n v="0"/>
    <n v="0"/>
    <s v="230-00"/>
    <n v="30"/>
    <n v="3674"/>
    <n v="3474"/>
    <n v="110220"/>
    <n v="104220"/>
  </r>
  <r>
    <x v="6"/>
    <x v="1014"/>
    <n v="3031280030240"/>
    <s v="2400 NW 27 AVE"/>
    <m/>
    <s v="128202-LA NUEVA ALAMEDA CAFETERIA CORPORATION"/>
    <d v="2019-06-25T00:00:00"/>
    <s v="ROAD"/>
    <x v="1"/>
    <n v="39455.629999999997"/>
    <n v="789.11"/>
    <n v="0"/>
    <n v="40244.74"/>
    <n v="0"/>
    <n v="0"/>
    <s v="820-01"/>
    <n v="-546"/>
    <n v="8.8330000000000002"/>
    <n v="8.3520000000000003"/>
    <n v="-4822.8180000000002"/>
    <n v="-4560.192"/>
  </r>
  <r>
    <x v="6"/>
    <x v="1014"/>
    <n v="3031280030240"/>
    <s v="2400 NW 27 AVE"/>
    <m/>
    <s v="128202-LA NUEVA ALAMEDA CAFETERIA CORPORATION"/>
    <d v="2019-06-25T00:00:00"/>
    <s v="ROAD"/>
    <x v="1"/>
    <n v="39455.629999999997"/>
    <n v="789.11"/>
    <n v="0"/>
    <n v="40244.74"/>
    <n v="0"/>
    <n v="0"/>
    <s v="932-01"/>
    <n v="32"/>
    <n v="995"/>
    <n v="940"/>
    <n v="31840"/>
    <n v="30080"/>
  </r>
  <r>
    <x v="5"/>
    <x v="1015"/>
    <n v="3079080190030"/>
    <s v="29831 SW 162 AVE"/>
    <m/>
    <s v="126406-SALIM CHRAIBI"/>
    <d v="2019-03-29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016"/>
    <n v="3031100250800"/>
    <s v="8101 NW 24 AVE"/>
    <m/>
    <s v="127097-LEGACY RENTALS LLC"/>
    <d v="2019-04-18T00:00:00"/>
    <s v="ROAD"/>
    <x v="1"/>
    <n v="1691.98"/>
    <n v="33.840000000000003"/>
    <n v="0"/>
    <m/>
    <n v="0"/>
    <n v="0"/>
    <s v="231-00PD"/>
    <n v="2"/>
    <m/>
    <m/>
    <m/>
    <m/>
  </r>
  <r>
    <x v="5"/>
    <x v="1015"/>
    <n v="3079080190030"/>
    <s v="29831 SW 162 AVE"/>
    <m/>
    <s v="126406-SALIM CHRAIBI"/>
    <d v="2019-03-29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017"/>
    <n v="3030350160090"/>
    <s v="7500 NW 25 ST # 11"/>
    <m/>
    <s v="126691-LIVING PRESENCE MINISTRIES"/>
    <d v="2019-04-24T00:00:00"/>
    <s v="ROAD"/>
    <x v="1"/>
    <n v="21788.58"/>
    <n v="435.77"/>
    <n v="0"/>
    <n v="22224.350000000002"/>
    <n v="0"/>
    <n v="0"/>
    <s v="560-00"/>
    <n v="22503"/>
    <n v="3.7519999999999998"/>
    <n v="3.5470000000000002"/>
    <n v="84431.255999999994"/>
    <n v="79818.141000000003"/>
  </r>
  <r>
    <x v="4"/>
    <x v="1017"/>
    <n v="3030350160090"/>
    <s v="7500 NW 25 ST # 11"/>
    <m/>
    <s v="126691-LIVING PRESENCE MINISTRIES"/>
    <d v="2019-04-24T00:00:00"/>
    <s v="ROAD"/>
    <x v="1"/>
    <n v="21788.58"/>
    <n v="435.77"/>
    <n v="0"/>
    <n v="22224.350000000002"/>
    <n v="0"/>
    <n v="0"/>
    <s v="560-00"/>
    <n v="338"/>
    <n v="3.7519999999999998"/>
    <n v="3.5470000000000002"/>
    <n v="1268.1759999999999"/>
    <n v="1198.886"/>
  </r>
  <r>
    <x v="6"/>
    <x v="1016"/>
    <n v="3031100250800"/>
    <s v="8101 NW 24 AVE"/>
    <m/>
    <s v="127097-LEGACY RENTALS LLC"/>
    <d v="2019-04-18T00:00:00"/>
    <s v="ROAD"/>
    <x v="1"/>
    <n v="1691.98"/>
    <n v="33.840000000000003"/>
    <n v="0"/>
    <m/>
    <n v="0"/>
    <n v="0"/>
    <s v="210-00PD"/>
    <n v="-1"/>
    <m/>
    <m/>
    <m/>
    <m/>
  </r>
  <r>
    <x v="6"/>
    <x v="1018"/>
    <n v="3031100571700"/>
    <s v="2222 NW 80 ST"/>
    <m/>
    <s v="126032-L &amp; G INVESTMENT AND REALTY LLC"/>
    <d v="2019-02-27T00:00:00"/>
    <s v="ROAD"/>
    <x v="1"/>
    <n v="1691.98"/>
    <n v="33.840000000000003"/>
    <n v="0"/>
    <m/>
    <n v="0"/>
    <n v="0"/>
    <s v="231-00PD"/>
    <n v="2"/>
    <m/>
    <m/>
    <m/>
    <m/>
  </r>
  <r>
    <x v="4"/>
    <x v="1017"/>
    <n v="3030350160090"/>
    <s v="7500 NW 25 ST # 11"/>
    <m/>
    <s v="126691-LIVING PRESENCE MINISTRIES"/>
    <d v="2019-04-24T00:00:00"/>
    <s v="ROAD"/>
    <x v="1"/>
    <n v="21788.58"/>
    <n v="435.77"/>
    <n v="0"/>
    <n v="22224.350000000002"/>
    <n v="0"/>
    <n v="0"/>
    <s v="150-00"/>
    <n v="-22503"/>
    <n v="3.1459999999999999"/>
    <n v="2.9740000000000002"/>
    <n v="-70794.437999999995"/>
    <n v="-66923.922000000006"/>
  </r>
  <r>
    <x v="6"/>
    <x v="1018"/>
    <n v="3031100571700"/>
    <s v="2222 NW 80 ST"/>
    <m/>
    <s v="126032-L &amp; G INVESTMENT AND REALTY LLC"/>
    <d v="2019-02-27T00:00:00"/>
    <s v="ROAD"/>
    <x v="1"/>
    <n v="1691.98"/>
    <n v="33.840000000000003"/>
    <n v="0"/>
    <m/>
    <n v="0"/>
    <n v="0"/>
    <s v="210-00PD"/>
    <n v="-1"/>
    <m/>
    <m/>
    <m/>
    <m/>
  </r>
  <r>
    <x v="2"/>
    <x v="1019"/>
    <n v="3022180021820"/>
    <s v="25 NE 156 ST"/>
    <m/>
    <s v="128973-C.G.Y. CORP"/>
    <d v="2019-02-15T00:00:00"/>
    <s v="ROAD"/>
    <x v="1"/>
    <n v="0"/>
    <n v="0"/>
    <n v="0"/>
    <n v="0"/>
    <n v="0"/>
    <n v="0"/>
    <s v="210-00"/>
    <n v="0"/>
    <n v="6001"/>
    <n v="5674"/>
    <n v="0"/>
    <n v="0"/>
  </r>
  <r>
    <x v="6"/>
    <x v="1020"/>
    <n v="3031100000210"/>
    <s v="8301 NW 27 AVE"/>
    <m/>
    <s v="128859-NORTHSIDE COMMONS RESIDENTIAL LLC"/>
    <d v="2019-12-13T00:00:00"/>
    <s v="ROAD"/>
    <x v="1"/>
    <n v="40898.519999999997"/>
    <n v="817.97"/>
    <n v="0"/>
    <m/>
    <n v="0"/>
    <n v="0"/>
    <s v="820-00PD"/>
    <n v="-3988"/>
    <m/>
    <m/>
    <m/>
    <m/>
  </r>
  <r>
    <x v="6"/>
    <x v="1021"/>
    <n v="3031100110310"/>
    <s v="7680 NW 17 AVE"/>
    <m/>
    <s v="SAMPLE FOR CUSTOMER"/>
    <d v="2019-01-17T00:00:00"/>
    <s v="ROAD"/>
    <x v="0"/>
    <n v="73914.92"/>
    <n v="1478.3"/>
    <n v="0"/>
    <m/>
    <n v="0"/>
    <n v="0"/>
    <s v="220-00"/>
    <n v="12"/>
    <m/>
    <m/>
    <m/>
    <m/>
  </r>
  <r>
    <x v="6"/>
    <x v="1022"/>
    <n v="3031100000210"/>
    <s v="8301 NW 27 AVE"/>
    <m/>
    <s v="128859-NORTHSIDE COMMONS RESIDENTIAL LLC"/>
    <d v="2019-12-13T00:00:00"/>
    <s v="ROAD"/>
    <x v="1"/>
    <n v="0"/>
    <n v="4761.97"/>
    <n v="0"/>
    <m/>
    <n v="0"/>
    <n v="0"/>
    <s v="222-00PD"/>
    <n v="72"/>
    <m/>
    <m/>
    <m/>
    <m/>
  </r>
  <r>
    <x v="6"/>
    <x v="1020"/>
    <n v="3031100000210"/>
    <s v="8301 NW 27 AVE"/>
    <m/>
    <s v="128859-NORTHSIDE COMMONS RESIDENTIAL LLC"/>
    <d v="2019-12-13T00:00:00"/>
    <s v="ROAD"/>
    <x v="1"/>
    <n v="40898.519999999997"/>
    <n v="817.97"/>
    <n v="0"/>
    <m/>
    <n v="0"/>
    <n v="0"/>
    <s v="222-00PD"/>
    <n v="8"/>
    <m/>
    <m/>
    <m/>
    <m/>
  </r>
  <r>
    <x v="6"/>
    <x v="1020"/>
    <n v="3031100000210"/>
    <s v="8301 NW 27 AVE"/>
    <m/>
    <s v="128859-NORTHSIDE COMMONS RESIDENTIAL LLC"/>
    <d v="2019-12-13T00:00:00"/>
    <s v="ROAD"/>
    <x v="1"/>
    <n v="40898.519999999997"/>
    <n v="817.97"/>
    <n v="0"/>
    <m/>
    <n v="0"/>
    <n v="0"/>
    <s v="820-00PD"/>
    <n v="4961"/>
    <m/>
    <m/>
    <m/>
    <m/>
  </r>
  <r>
    <x v="7"/>
    <x v="1023"/>
    <n v="3041310191954"/>
    <s v="5300 SW 76 ST"/>
    <m/>
    <s v="128220-PEDRO N RODRIGUEZ"/>
    <d v="2019-02-15T00:00:00"/>
    <s v="ROAD"/>
    <x v="1"/>
    <n v="0"/>
    <n v="0"/>
    <n v="0"/>
    <n v="0"/>
    <n v="0"/>
    <n v="0"/>
    <s v="210-00"/>
    <n v="0"/>
    <n v="6001"/>
    <n v="5674"/>
    <n v="0"/>
    <n v="0"/>
  </r>
  <r>
    <x v="7"/>
    <x v="1024"/>
    <n v="3041310191956"/>
    <s v="7616 SW 53 AVE"/>
    <m/>
    <s v="128220-PEDRO N RODRIGUEZ"/>
    <d v="2019-02-1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"/>
    <x v="1025"/>
    <n v="3050320150080"/>
    <s v="10221 SW 184 ST"/>
    <m/>
    <s v="129191-HABITAT HUMANITY HUMANITY"/>
    <d v="2019-02-19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025"/>
    <n v="3050320150080"/>
    <s v="10221 SW 184 ST"/>
    <m/>
    <s v="129191-HABITAT HUMANITY HUMANITY"/>
    <d v="2019-02-19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026"/>
    <n v="3031110270230"/>
    <s v="7572 NW 13 AVE"/>
    <m/>
    <s v="126146-HABITAT FOR HUMANITY"/>
    <d v="2019-03-07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1027"/>
    <n v="3069140000285"/>
    <s v="13217 SW 231 ST"/>
    <m/>
    <s v="126507-PALMCORP MANAGEMENT LLC"/>
    <d v="2019-02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028"/>
    <n v="3031110320030"/>
    <s v="1334 NW 75 ST"/>
    <m/>
    <s v="126675-HABITAT HUMANITY"/>
    <d v="2019-04-02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1029"/>
    <n v="3069140000285"/>
    <s v="13258 SW 231 ST"/>
    <m/>
    <s v="126345-PALMCORP MANAGEMENT LLC "/>
    <d v="2019-02-19T00:00:00"/>
    <s v="ROAD"/>
    <x v="1"/>
    <n v="8689.69"/>
    <n v="173.79"/>
    <n v="0"/>
    <n v="8863.4800000000014"/>
    <n v="0"/>
    <n v="0"/>
    <s v="210-00"/>
    <n v="1"/>
    <n v="6001"/>
    <n v="5674"/>
    <n v="6001"/>
    <n v="5674"/>
  </r>
  <r>
    <x v="3"/>
    <x v="1030"/>
    <n v="3049160580050"/>
    <s v="14720 SW 39 TER"/>
    <m/>
    <m/>
    <d v="2019-02-2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1031"/>
    <n v="3049100030150"/>
    <s v="14680 SW 20 ST"/>
    <m/>
    <s v="126809-ROBERT CURBELO"/>
    <d v="2019-02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2"/>
    <n v="3049100030150"/>
    <s v="14560 SW 20 ST"/>
    <m/>
    <s v="126809-ROBERT CURBELO"/>
    <d v="2019-02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3"/>
    <n v="3049100030150"/>
    <s v="14520 SW 20 ST"/>
    <m/>
    <s v="126809-ROBERT CURBELO"/>
    <d v="2019-02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4"/>
    <n v="3049100030151"/>
    <s v="14540 SW 20 ST"/>
    <m/>
    <s v="126809-ROBERT CURBELO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5"/>
    <n v="3049100030151"/>
    <s v="14580 SW 20 ST"/>
    <m/>
    <s v="126809-ROBERT CURBELO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36"/>
    <n v="3060300000070"/>
    <s v="11218 SW 250 TER"/>
    <m/>
    <s v="126510-RAUL MARISTANY"/>
    <d v="2019-03-04T00:00:00"/>
    <s v="ROAD"/>
    <x v="1"/>
    <n v="53200.959999999999"/>
    <n v="1064.02"/>
    <n v="0"/>
    <n v="54264.979999999996"/>
    <n v="0"/>
    <n v="0"/>
    <s v="230-00"/>
    <n v="10"/>
    <n v="3674"/>
    <n v="3474"/>
    <n v="36740"/>
    <n v="34740"/>
  </r>
  <r>
    <x v="3"/>
    <x v="1037"/>
    <n v="3049160580060"/>
    <s v="14730 SW 39 TER"/>
    <m/>
    <m/>
    <d v="2019-02-2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0"/>
    <x v="1038"/>
    <n v="3040180001200"/>
    <s v="10875 SW 40 ST"/>
    <m/>
    <m/>
    <d v="2019-02-19T00:00:00"/>
    <s v="ROAD"/>
    <x v="0"/>
    <n v="6717.08"/>
    <n v="134.34"/>
    <n v="0"/>
    <n v="6851.42"/>
    <n v="0"/>
    <n v="0"/>
    <s v="150-00"/>
    <n v="1381"/>
    <n v="3.1459999999999999"/>
    <n v="2.9740000000000002"/>
    <n v="4344.6260000000002"/>
    <n v="4107.0940000000001"/>
  </r>
  <r>
    <x v="0"/>
    <x v="1039"/>
    <n v="3040270051410"/>
    <s v="6130 SW 83 AVE"/>
    <m/>
    <s v="128083-JULIO J MARTIN"/>
    <d v="2019-02-20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039"/>
    <n v="3040270051410"/>
    <s v="6130 SW 83 AVE"/>
    <m/>
    <s v="128083-JULIO J MARTIN"/>
    <d v="2019-02-20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040"/>
    <n v="3050290160620"/>
    <s v="16220 SW 102 PL"/>
    <m/>
    <s v="126181-MARCELO GONZALEZ DE MENDOZA"/>
    <d v="2019-02-20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040"/>
    <n v="3050290160620"/>
    <s v="16220 SW 102 PL"/>
    <m/>
    <s v="126181-MARCELO GONZALEZ DE MENDOZA"/>
    <d v="2019-02-20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041"/>
    <n v="3079090270040"/>
    <s v="29905 SW 149 CT"/>
    <m/>
    <s v="126182-MARCELO GONZALEZ MENDOZA"/>
    <d v="2019-02-19T00:00:00"/>
    <s v="ROAD"/>
    <x v="1"/>
    <n v="0"/>
    <n v="0"/>
    <n v="0"/>
    <n v="0"/>
    <n v="0"/>
    <n v="0"/>
    <s v="210-00"/>
    <n v="0"/>
    <n v="6001"/>
    <n v="5674"/>
    <n v="0"/>
    <n v="0"/>
  </r>
  <r>
    <x v="4"/>
    <x v="1042"/>
    <n v="3040120100240"/>
    <s v="2304 SW 61 AVE"/>
    <m/>
    <m/>
    <d v="2019-02-19T00:00:00"/>
    <s v="ROAD"/>
    <x v="0"/>
    <n v="6355.93"/>
    <n v="127.12"/>
    <n v="0"/>
    <n v="6483.05"/>
    <n v="0"/>
    <n v="0"/>
    <s v="231-00"/>
    <n v="2"/>
    <n v="2634"/>
    <n v="2490"/>
    <n v="5268"/>
    <n v="4980"/>
  </r>
  <r>
    <x v="4"/>
    <x v="1042"/>
    <n v="3040120100240"/>
    <s v="2304 SW 61 AVE"/>
    <m/>
    <m/>
    <d v="2019-02-19T00:00:00"/>
    <s v="ROAD"/>
    <x v="0"/>
    <n v="6355.93"/>
    <n v="127.12"/>
    <n v="0"/>
    <n v="6483.05"/>
    <n v="0"/>
    <n v="0"/>
    <s v="210-00"/>
    <n v="-0.5"/>
    <n v="6001"/>
    <n v="5674"/>
    <n v="-3000.5"/>
    <n v="-2837"/>
  </r>
  <r>
    <x v="0"/>
    <x v="1043"/>
    <n v="3040270060150"/>
    <s v="8315 SW 68 ST"/>
    <m/>
    <s v="128863-ALEJANDRO FAGUNDO SHALEEN R FAGUNDO"/>
    <d v="2019-03-11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044"/>
    <n v="3031110100200"/>
    <s v="7909 NW 12 AVE"/>
    <s v="N"/>
    <s v="129386-D M MAYNARD CONSTRUCTION INC"/>
    <d v="2019-12-09T00:00:00"/>
    <s v="ROAD"/>
    <x v="1"/>
    <n v="7535.53"/>
    <n v="150.71"/>
    <n v="0"/>
    <m/>
    <n v="0"/>
    <n v="0"/>
    <s v="210-00PD"/>
    <n v="1"/>
    <m/>
    <m/>
    <m/>
    <m/>
  </r>
  <r>
    <x v="6"/>
    <x v="1045"/>
    <n v="3031110300030"/>
    <s v="7800 NW 14 CT"/>
    <m/>
    <s v="127843-MILDRED MARCH MARCH"/>
    <d v="2019-08-21T00:00:00"/>
    <s v="ROAD"/>
    <x v="1"/>
    <n v="7535.53"/>
    <n v="150.71"/>
    <n v="0"/>
    <m/>
    <n v="0"/>
    <n v="0"/>
    <s v="210-00PD"/>
    <n v="1"/>
    <m/>
    <m/>
    <m/>
    <m/>
  </r>
  <r>
    <x v="0"/>
    <x v="1043"/>
    <n v="3040270060150"/>
    <s v="8315 SW 68 ST"/>
    <m/>
    <s v="128863-ALEJANDRO FAGUNDO SHALEEN R FAGUNDO"/>
    <d v="2019-03-11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046"/>
    <n v="3060190211540"/>
    <s v="23445 SW 108 AVE"/>
    <m/>
    <s v="126317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47"/>
    <n v="3060190211250"/>
    <s v="23554 SW 108 AVE"/>
    <m/>
    <s v="12631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48"/>
    <n v="3060190211380"/>
    <s v="23340 SW 107 PL"/>
    <m/>
    <s v="126314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49"/>
    <n v="3060190211490"/>
    <s v="23503 SW 108 AVE"/>
    <m/>
    <s v="127174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0"/>
    <n v="3060190211500"/>
    <s v="23485 SW 108 AVE"/>
    <m/>
    <s v="12702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1"/>
    <n v="3060190211510"/>
    <s v="23475 SW 108 AVE"/>
    <m/>
    <s v="126313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2"/>
    <n v="3060190211690"/>
    <s v="23531 SW 107 PL"/>
    <m/>
    <s v="127025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3"/>
    <n v="3060190183640"/>
    <s v="23532 SW 107 AVE"/>
    <m/>
    <s v="127766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4"/>
    <n v="3060190183640"/>
    <s v="23465 SW 108 AVE"/>
    <m/>
    <s v="126310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5"/>
    <n v="3060190183640"/>
    <s v="23455 SW 108 AVE"/>
    <m/>
    <s v="126847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6"/>
    <n v="3060190183640"/>
    <s v="23541 SW 107 PL"/>
    <m/>
    <s v="126846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57"/>
    <n v="3049160000070"/>
    <s v="2906 SW 150 CT"/>
    <m/>
    <s v="126177-CENTURY HOMEBUILDERS GROUP LLC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58"/>
    <n v="3049160000070"/>
    <s v="2836 SW 150 CT"/>
    <m/>
    <s v="126176-CENTURY HOMEBUILDERS GROUP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59"/>
    <n v="3049160000070"/>
    <s v="2864 SW 150 CT"/>
    <m/>
    <s v="126175-CENTURY HOMEBUILDERS GROUP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0"/>
    <n v="3049160000070"/>
    <s v="15117 SW 30 ST"/>
    <m/>
    <s v="126174-CENTURY HOMEBUILDERS GROUP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1"/>
    <n v="3049160000070"/>
    <s v="15066 SW 28 ST"/>
    <m/>
    <s v="126178-CENTURY HOMEBUILDERS GROUP LLC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062"/>
    <n v="3031110240060"/>
    <s v="1171 NW 75 ST BLDG #7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6"/>
    <x v="1063"/>
    <n v="3031110240060"/>
    <s v="1161 NW 75 ST BLDG #8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6"/>
    <x v="1064"/>
    <n v="3031110240060"/>
    <s v="1191 NW 75 ST BLDG #5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6"/>
    <x v="1065"/>
    <n v="3031110240060"/>
    <s v="1181 NW 75 ST BLDG #6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3"/>
    <x v="1066"/>
    <n v="3049160000070"/>
    <s v="15055 SW 30 ST"/>
    <m/>
    <s v="126172-CENTURY HOMEBUILDERS GROUP LLC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7"/>
    <n v="3049160000070"/>
    <s v="15079 SW 30 ST"/>
    <m/>
    <s v="126864-CENTURY HOMEBUILDERS GROUP LLC"/>
    <d v="2019-02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8"/>
    <n v="3049100030150"/>
    <s v="14531 SW 21 ST"/>
    <m/>
    <s v="126363-ALVARO L ADRIAN"/>
    <d v="2019-02-22T00:00:00"/>
    <s v="ROAD"/>
    <x v="1"/>
    <n v="0"/>
    <n v="0"/>
    <n v="0"/>
    <n v="0"/>
    <n v="0"/>
    <n v="0"/>
    <s v="210-00"/>
    <n v="0"/>
    <n v="6001"/>
    <n v="5674"/>
    <n v="0"/>
    <n v="0"/>
  </r>
  <r>
    <x v="1"/>
    <x v="1069"/>
    <n v="3050060000621"/>
    <s v="11440 SW 88 ST # 306"/>
    <m/>
    <s v="126132-CONTEMPORARY BUILDERS INC"/>
    <d v="2019-02-20T00:00:00"/>
    <s v="ROAD"/>
    <x v="1"/>
    <n v="18982"/>
    <n v="379.64"/>
    <n v="0"/>
    <n v="19361.64"/>
    <n v="0"/>
    <n v="0"/>
    <s v="720-00"/>
    <n v="862"/>
    <n v="22.58"/>
    <n v="21.35"/>
    <n v="19463.96"/>
    <n v="18403.7"/>
  </r>
  <r>
    <x v="6"/>
    <x v="1070"/>
    <n v="3031030070740"/>
    <s v="2360 NW 93 TER"/>
    <m/>
    <s v="125953-LEGACY RENTALS LLC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070"/>
    <n v="3031030070740"/>
    <s v="2360 NW 93 TER"/>
    <m/>
    <s v="125953-LEGACY RENTALS LLC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071"/>
    <n v="3031210261690"/>
    <s v="2954 NW 44 ST"/>
    <m/>
    <s v="125948-LEGACY RENTALS LLC"/>
    <d v="2019-02-22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071"/>
    <n v="3031210261690"/>
    <s v="2954 NW 44 ST"/>
    <m/>
    <s v="125948-LEGACY RENTALS LLC"/>
    <d v="2019-02-22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072"/>
    <n v="3021130020431"/>
    <s v="10 NW 161 ST"/>
    <m/>
    <s v="127116-GARCIA R L"/>
    <d v="2019-02-2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0"/>
    <x v="1073"/>
    <n v="3040290530020"/>
    <s v="9775 SW 60 ST"/>
    <m/>
    <s v="127055-CG 60 LLC"/>
    <d v="2019-02-21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073"/>
    <n v="3040290530020"/>
    <s v="9775 SW 60 ST"/>
    <m/>
    <s v="127055-CG 60 LLC"/>
    <d v="2019-02-21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074"/>
    <n v="3059210250010"/>
    <s v="15600 SW 136 ST"/>
    <m/>
    <s v="129061-CENTURY HOMEBUILDERS GROUP LLC"/>
    <d v="2019-09-27T00:00:00"/>
    <s v="ROAD"/>
    <x v="1"/>
    <n v="119286.14"/>
    <n v="2385.7199999999998"/>
    <n v="0"/>
    <n v="121671.86"/>
    <n v="0"/>
    <n v="0"/>
    <s v="230-00"/>
    <n v="21"/>
    <n v="3674"/>
    <n v="3474"/>
    <n v="77154"/>
    <n v="72954"/>
  </r>
  <r>
    <x v="5"/>
    <x v="1075"/>
    <n v="3060300010170"/>
    <s v="25195 SW 107 CT"/>
    <m/>
    <s v="127312-RAUL MARISTANY"/>
    <d v="2019-03-07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6"/>
    <x v="1076"/>
    <n v="3031150260315"/>
    <s v="2381 NW 63 ST"/>
    <s v="N"/>
    <s v="129284-J&amp;G INVESTMENT GROUP INC"/>
    <d v="2019-12-06T00:00:00"/>
    <s v="ROAD"/>
    <x v="1"/>
    <n v="7779.24"/>
    <n v="155.58000000000001"/>
    <n v="0"/>
    <m/>
    <n v="0"/>
    <n v="0"/>
    <s v="210-00PD"/>
    <n v="1"/>
    <m/>
    <m/>
    <m/>
    <m/>
  </r>
  <r>
    <x v="5"/>
    <x v="1077"/>
    <n v="3060300010080"/>
    <s v="25194 SW 107 CT"/>
    <m/>
    <s v="127313-RAUL MARISTANY"/>
    <d v="2019-03-07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6"/>
    <x v="1078"/>
    <n v="3031150400350"/>
    <s v="2326 NW 56 ST"/>
    <m/>
    <s v="127463-ERNESTO FERNANDEZ FERNANDEZ"/>
    <d v="2019-04-22T00:00:00"/>
    <s v="ROAD"/>
    <x v="1"/>
    <n v="7535.53"/>
    <n v="150.71"/>
    <n v="0"/>
    <m/>
    <n v="0"/>
    <n v="0"/>
    <s v="210-00PD"/>
    <n v="1"/>
    <m/>
    <m/>
    <m/>
    <m/>
  </r>
  <r>
    <x v="5"/>
    <x v="1079"/>
    <n v="3060300010170"/>
    <s v="25123 SW 107 CT"/>
    <m/>
    <s v="127314-RAUL MARISTANY"/>
    <d v="2019-03-07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080"/>
    <n v="3060300010080"/>
    <s v="25082 SW 107 CT"/>
    <m/>
    <s v="127294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1"/>
    <n v="3060300010080"/>
    <s v="25140 SW 107 CT"/>
    <m/>
    <s v="127295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2"/>
    <n v="3060300010080"/>
    <s v="25041 SW 108 AVE"/>
    <m/>
    <s v="127296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1083"/>
    <n v="3031150052060"/>
    <s v="ESTIMATE 30 3115 005 2060"/>
    <m/>
    <s v="ESTIMATE - DO NOT COLLECT"/>
    <d v="2019-07-24T00:00:00"/>
    <s v="ROAD"/>
    <x v="0"/>
    <n v="8772.4500000000007"/>
    <n v="175.45"/>
    <n v="0"/>
    <m/>
    <n v="0"/>
    <n v="0"/>
    <s v="210-00"/>
    <n v="1"/>
    <m/>
    <m/>
    <m/>
    <m/>
  </r>
  <r>
    <x v="5"/>
    <x v="1084"/>
    <n v="3060300010170"/>
    <s v="25177 SW 107 CT"/>
    <m/>
    <s v="127086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5"/>
    <n v="3060300010170"/>
    <s v="25069 SW 107 CT"/>
    <m/>
    <s v="127298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6"/>
    <n v="3060300010170"/>
    <s v="25021 SW 107 CT"/>
    <m/>
    <s v="127297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1087"/>
    <n v="3031150340720"/>
    <s v="5822 NW 23 AVE"/>
    <s v="N"/>
    <s v="129109-NEW KINGDOM CHRISTIAN MINISTRIES"/>
    <d v="2019-12-18T00:00:00"/>
    <s v="ROAD"/>
    <x v="1"/>
    <n v="7779.24"/>
    <n v="155.58000000000001"/>
    <n v="0"/>
    <m/>
    <n v="0"/>
    <n v="0"/>
    <s v="210-00PD"/>
    <n v="1"/>
    <m/>
    <m/>
    <m/>
    <m/>
  </r>
  <r>
    <x v="6"/>
    <x v="1088"/>
    <n v="3031150340730"/>
    <s v="2311 NW 58 ST"/>
    <s v="N"/>
    <s v="129112-JOSEPH COHEN"/>
    <d v="2019-12-24T00:00:00"/>
    <s v="ROAD"/>
    <x v="1"/>
    <n v="7779.24"/>
    <n v="155.58000000000001"/>
    <n v="0"/>
    <m/>
    <n v="0"/>
    <n v="0"/>
    <s v="210-00PD"/>
    <n v="1"/>
    <m/>
    <m/>
    <m/>
    <m/>
  </r>
  <r>
    <x v="5"/>
    <x v="1089"/>
    <n v="3060300010070"/>
    <s v="24947 SW 108 AVE"/>
    <m/>
    <s v="127083-LENNAR HOMES, LLC"/>
    <d v="2019-02-22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090"/>
    <n v="3060300010080"/>
    <s v="25050 SW 107 CT"/>
    <m/>
    <s v="127178-RAUL MARISTANY"/>
    <d v="2019-02-22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091"/>
    <n v="3060300000070"/>
    <s v="11315 SW 249 ST"/>
    <m/>
    <s v="126106-LENNAR CORPORATION"/>
    <d v="2019-02-22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1092"/>
    <n v="3060300000070"/>
    <s v="11315 SW 249 ST"/>
    <m/>
    <s v="125972-LENNAR HOMES, LLC"/>
    <d v="2019-02-22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8"/>
    <x v="1093"/>
    <n v="3031160090660"/>
    <s v="3114 NW 60 ST"/>
    <m/>
    <s v="129306-ANABELLA HOLDINGS CORP"/>
    <d v="2019-02-25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3"/>
    <x v="1094"/>
    <n v="3049100030150"/>
    <s v="14600 SW 20 ST"/>
    <m/>
    <s v="126809-ROBERT CURBELO"/>
    <d v="2019-02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95"/>
    <n v="3049100030150"/>
    <s v="14660 SW 20 ST"/>
    <m/>
    <s v="126809-ROBERT CURBELO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096"/>
    <n v="3031220141610"/>
    <s v="2036 NW 47 ST"/>
    <m/>
    <m/>
    <d v="2019-02-27T00:00:00"/>
    <s v="ROAD"/>
    <x v="0"/>
    <n v="4386.22"/>
    <n v="87.73"/>
    <n v="0"/>
    <n v="4473.95"/>
    <n v="0"/>
    <n v="0"/>
    <s v="210-00"/>
    <n v="1"/>
    <n v="6001"/>
    <n v="5674"/>
    <n v="6001"/>
    <n v="5674"/>
  </r>
  <r>
    <x v="6"/>
    <x v="1096"/>
    <n v="3031220141610"/>
    <s v="2036 NW 47 ST"/>
    <m/>
    <m/>
    <d v="2019-02-27T00:00:00"/>
    <s v="ROAD"/>
    <x v="0"/>
    <n v="4386.22"/>
    <n v="87.73"/>
    <n v="0"/>
    <n v="4473.95"/>
    <n v="0"/>
    <n v="0"/>
    <s v="210-00"/>
    <n v="-0.5"/>
    <n v="6001"/>
    <n v="5674"/>
    <n v="-3000.5"/>
    <n v="-2837"/>
  </r>
  <r>
    <x v="6"/>
    <x v="1097"/>
    <n v="3031220141610"/>
    <s v="1996 NW 47 ST"/>
    <m/>
    <m/>
    <d v="2019-02-27T00:00:00"/>
    <s v="ROAD"/>
    <x v="0"/>
    <n v="4386.22"/>
    <n v="87.73"/>
    <n v="0"/>
    <n v="4473.95"/>
    <n v="0"/>
    <n v="0"/>
    <s v="210-00"/>
    <n v="-0.5"/>
    <n v="6001"/>
    <n v="5674"/>
    <n v="-3000.5"/>
    <n v="-2837"/>
  </r>
  <r>
    <x v="6"/>
    <x v="1097"/>
    <n v="3031220141610"/>
    <s v="1996 NW 47 ST"/>
    <m/>
    <m/>
    <d v="2019-02-27T00:00:00"/>
    <s v="ROAD"/>
    <x v="0"/>
    <n v="4386.22"/>
    <n v="87.73"/>
    <n v="0"/>
    <n v="4473.95"/>
    <n v="0"/>
    <n v="0"/>
    <s v="210-00"/>
    <n v="1"/>
    <n v="6001"/>
    <n v="5674"/>
    <n v="6001"/>
    <n v="5674"/>
  </r>
  <r>
    <x v="5"/>
    <x v="1098"/>
    <n v="3079040170150"/>
    <s v="15020 SW 289 TER"/>
    <m/>
    <s v="127627-SALIM CHRAIBI CHRAIBI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1099"/>
    <n v="3031160091485"/>
    <s v="3128 NW 57 ST"/>
    <m/>
    <s v="126787-LHP INVESTMENT AND DEVELOPMENT LLC"/>
    <d v="2019-02-27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8"/>
    <x v="1099"/>
    <n v="3031160091485"/>
    <s v="3128 NW 57 ST"/>
    <m/>
    <s v="126787-LHP INVESTMENT AND DEVELOPMENT LLC"/>
    <d v="2019-02-27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8"/>
    <x v="1100"/>
    <n v="3031160091480"/>
    <s v="3138 NW 57 ST"/>
    <m/>
    <s v="126786-LHP INVESTMENT AND DEVELOPMENT LLC"/>
    <d v="2019-02-27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8"/>
    <x v="1100"/>
    <n v="3031160091480"/>
    <s v="3138 NW 57 ST"/>
    <m/>
    <s v="126786-LHP INVESTMENT AND DEVELOPMENT LLC"/>
    <d v="2019-02-27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5"/>
    <x v="1101"/>
    <n v="3069140160060"/>
    <s v="13202 SW 231 ST"/>
    <m/>
    <s v="126507-PALMCORP MANAGEMENT LLC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02"/>
    <n v="3078150090100"/>
    <s v="13230 SW 231 ST"/>
    <m/>
    <s v="126795-GUSTAVO A DERIBEAUX"/>
    <d v="2019-03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03"/>
    <n v="3069270000430"/>
    <s v="13952 SW 258 TER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104"/>
    <n v="3031110310460"/>
    <s v="7765 NW 16 AVE"/>
    <m/>
    <s v="126733-HABITAT FOR HUMANITY"/>
    <d v="2019-03-14T00:00:00"/>
    <s v="ROAD"/>
    <x v="1"/>
    <n v="0"/>
    <n v="175.45"/>
    <n v="0"/>
    <n v="175.45"/>
    <n v="0"/>
    <n v="0"/>
    <s v="210-00"/>
    <n v="1"/>
    <n v="6001"/>
    <n v="5674"/>
    <n v="6001"/>
    <n v="5674"/>
  </r>
  <r>
    <x v="6"/>
    <x v="1105"/>
    <n v="3031150260340"/>
    <s v="2352 NW 64 ST"/>
    <m/>
    <s v="127472-SALIM CHRAIBI"/>
    <d v="2019-03-14T00:00:00"/>
    <s v="ROAD"/>
    <x v="1"/>
    <n v="4613.76"/>
    <n v="92.27"/>
    <n v="0"/>
    <m/>
    <n v="0"/>
    <n v="0"/>
    <s v="231-00PD"/>
    <n v="2"/>
    <m/>
    <m/>
    <m/>
    <m/>
  </r>
  <r>
    <x v="6"/>
    <x v="1105"/>
    <n v="3031150260340"/>
    <s v="2352 NW 64 ST"/>
    <m/>
    <s v="127472-SALIM CHRAIBI"/>
    <d v="2019-03-14T00:00:00"/>
    <s v="ROAD"/>
    <x v="1"/>
    <n v="4613.76"/>
    <n v="92.27"/>
    <n v="0"/>
    <m/>
    <n v="0"/>
    <n v="0"/>
    <s v="231-00PD"/>
    <n v="-1"/>
    <m/>
    <m/>
    <m/>
    <m/>
  </r>
  <r>
    <x v="5"/>
    <x v="1106"/>
    <n v="3078230030152"/>
    <s v="33463 SW 197 AVE"/>
    <m/>
    <s v="127696-JORGE SANTIESTEBAN"/>
    <d v="2019-02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107"/>
    <n v="3039350040440"/>
    <s v="1311 NW 132 AVE"/>
    <m/>
    <s v="128816-T.J. PAVEMENT CORP"/>
    <d v="2019-07-05T00:00:00"/>
    <s v="ROAD"/>
    <x v="1"/>
    <n v="34417.94"/>
    <n v="688.36"/>
    <n v="0"/>
    <n v="35106.300000000003"/>
    <n v="0"/>
    <n v="0"/>
    <s v="150-00"/>
    <n v="1292"/>
    <n v="3.1459999999999999"/>
    <n v="2.9740000000000002"/>
    <n v="4064.6320000000001"/>
    <n v="3842.4080000000004"/>
  </r>
  <r>
    <x v="6"/>
    <x v="1108"/>
    <n v="3031150190380"/>
    <s v="**SAMPLE ASSESSMENT**"/>
    <m/>
    <m/>
    <d v="2019-09-20T00:00:00"/>
    <s v="ROAD"/>
    <x v="0"/>
    <n v="1969.71"/>
    <n v="39.39"/>
    <n v="0"/>
    <m/>
    <n v="0"/>
    <n v="0"/>
    <s v="231-00"/>
    <n v="2"/>
    <m/>
    <m/>
    <m/>
    <m/>
  </r>
  <r>
    <x v="6"/>
    <x v="1108"/>
    <n v="3031150190380"/>
    <s v="**SAMPLE ASSESSMENT**"/>
    <m/>
    <m/>
    <d v="2019-09-20T00:00:00"/>
    <s v="ROAD"/>
    <x v="0"/>
    <n v="1969.71"/>
    <n v="39.39"/>
    <n v="0"/>
    <m/>
    <n v="0"/>
    <n v="0"/>
    <s v="210-00"/>
    <n v="-1"/>
    <m/>
    <m/>
    <m/>
    <m/>
  </r>
  <r>
    <x v="6"/>
    <x v="1109"/>
    <n v="3031150420210"/>
    <s v="2478 NW 55 ST"/>
    <s v="N"/>
    <s v="130082-INTEGRA SOLUTIONS"/>
    <d v="2019-11-27T00:00:00"/>
    <s v="ROAD"/>
    <x v="1"/>
    <n v="0"/>
    <n v="3128.09"/>
    <n v="0"/>
    <m/>
    <n v="0"/>
    <n v="0"/>
    <s v="222-00PD"/>
    <n v="50"/>
    <m/>
    <m/>
    <m/>
    <m/>
  </r>
  <r>
    <x v="6"/>
    <x v="1109"/>
    <n v="3031150420210"/>
    <s v="2478 NW 55 ST"/>
    <s v="N"/>
    <s v="130082-INTEGRA SOLUTIONS"/>
    <d v="2019-11-27T00:00:00"/>
    <s v="ROAD"/>
    <x v="1"/>
    <n v="0"/>
    <n v="3128.09"/>
    <n v="0"/>
    <m/>
    <n v="0"/>
    <n v="0"/>
    <s v="231-00PD"/>
    <n v="-3"/>
    <m/>
    <m/>
    <m/>
    <m/>
  </r>
  <r>
    <x v="3"/>
    <x v="1107"/>
    <n v="3039350040440"/>
    <s v="1311 NW 132 AVE"/>
    <m/>
    <s v="128816-T.J. PAVEMENT CORP"/>
    <d v="2019-07-05T00:00:00"/>
    <s v="ROAD"/>
    <x v="1"/>
    <n v="34417.94"/>
    <n v="688.36"/>
    <n v="0"/>
    <n v="35106.300000000003"/>
    <n v="0"/>
    <n v="0"/>
    <s v="710-00"/>
    <n v="1861"/>
    <n v="9.7780000000000005"/>
    <n v="9.2460000000000004"/>
    <n v="18196.858"/>
    <n v="17206.806"/>
  </r>
  <r>
    <x v="6"/>
    <x v="1110"/>
    <n v="3031150250210"/>
    <s v="2247 NW 57 ST"/>
    <m/>
    <s v="126386-SALIM CHRAIBI"/>
    <d v="2019-03-01T00:00:00"/>
    <s v="ROAD"/>
    <x v="1"/>
    <n v="0"/>
    <n v="0"/>
    <n v="0"/>
    <n v="0"/>
    <n v="0"/>
    <n v="0"/>
    <s v="210-00"/>
    <n v="0"/>
    <n v="6001"/>
    <n v="5674"/>
    <n v="0"/>
    <n v="0"/>
  </r>
  <r>
    <x v="6"/>
    <x v="1111"/>
    <n v="3031150370310"/>
    <s v="2260 NW 64 ST"/>
    <m/>
    <s v="*FOR RECORDS ONLY*"/>
    <d v="2019-03-07T00:00:00"/>
    <s v="ROAD"/>
    <x v="0"/>
    <n v="0"/>
    <n v="0"/>
    <n v="0"/>
    <n v="0"/>
    <n v="0"/>
    <n v="0"/>
    <s v="210-00"/>
    <n v="0"/>
    <n v="6001"/>
    <n v="5674"/>
    <n v="0"/>
    <n v="0"/>
  </r>
  <r>
    <x v="3"/>
    <x v="1112"/>
    <n v="3049160000070"/>
    <s v="2850 SW 150 CT"/>
    <m/>
    <s v="126754-CENTURY HOMEBUILDERS GROUP LLC"/>
    <d v="2019-03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13"/>
    <n v="3060300010170"/>
    <s v="25085 SW 107 CT"/>
    <m/>
    <s v="126129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4"/>
    <n v="3060300010080"/>
    <s v="25004 SW 107 CT"/>
    <m/>
    <s v="126130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5"/>
    <n v="3060300010080"/>
    <s v="25066 SW 107 CT"/>
    <m/>
    <s v="126236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6"/>
    <n v="3060300010080"/>
    <s v="25158 SW 107 CT"/>
    <m/>
    <s v="126235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7"/>
    <n v="3060300010080"/>
    <s v="25025 SW 108 AVE"/>
    <m/>
    <s v="126237-LENNAR CORPORATION"/>
    <d v="2019-03-01T00:00:00"/>
    <s v="ROAD"/>
    <x v="1"/>
    <n v="10640.2"/>
    <n v="212.8"/>
    <n v="0"/>
    <n v="10853"/>
    <n v="0"/>
    <n v="0"/>
    <s v="231-00"/>
    <n v="2"/>
    <n v="2634"/>
    <n v="2490"/>
    <n v="5268"/>
    <n v="4980"/>
  </r>
  <r>
    <x v="5"/>
    <x v="1118"/>
    <n v="3060300010080"/>
    <s v="25018 SW 107 CT"/>
    <m/>
    <s v="126131-LENNAR CORPORATION"/>
    <d v="2019-03-01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119"/>
    <n v="3060300010170"/>
    <s v="25157 SW 107 CT"/>
    <m/>
    <s v="126234-LENNAR CORPORATION"/>
    <d v="2019-03-06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20"/>
    <n v="3069320150070"/>
    <s v="27504 SW 162 PL"/>
    <m/>
    <s v="126537-FRANCISCO REINALDO MATA LOPEZ "/>
    <d v="2019-02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21"/>
    <n v="3069140000460"/>
    <s v="22970 SW 128 PL"/>
    <m/>
    <s v="126242-LENNAR HOMES, LLC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122"/>
    <n v="3031220180160"/>
    <s v="5323 NW 24 PLACE"/>
    <m/>
    <s v="126123-HABITAT FOR HUMANITY"/>
    <d v="2019-03-01T00:00:00"/>
    <s v="ROAD"/>
    <x v="1"/>
    <n v="0"/>
    <n v="150.71"/>
    <n v="0"/>
    <m/>
    <n v="0"/>
    <n v="0"/>
    <s v="210-00PD"/>
    <n v="1"/>
    <m/>
    <m/>
    <m/>
    <m/>
  </r>
  <r>
    <x v="5"/>
    <x v="1123"/>
    <n v="3069140000460"/>
    <s v="22954 SW 128 PL"/>
    <m/>
    <s v="126239-LENNAR CORPORATION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24"/>
    <n v="3069140000460"/>
    <s v="12833 SW 229 TER"/>
    <m/>
    <s v="126238-LENNAR CORPORATION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25"/>
    <n v="3069140000460"/>
    <s v="12861 SW 229 TER"/>
    <m/>
    <s v="126240-LENNAR CORPORATION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1126"/>
    <n v="3012310290020"/>
    <s v="321 NE 208 TER"/>
    <m/>
    <s v="126131-LENNAR CORPORATION"/>
    <d v="2019-03-01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1"/>
    <x v="1127"/>
    <n v="3050090090020"/>
    <s v="8965 SW 120 ST"/>
    <m/>
    <s v="130006-FIREMAX"/>
    <d v="2019-03-05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127"/>
    <n v="3050090090020"/>
    <s v="8965 SW 120 ST"/>
    <m/>
    <s v="130006-FIREMAX"/>
    <d v="2019-03-05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128"/>
    <n v="3068260000119"/>
    <s v="25105 SW 189 AVE"/>
    <m/>
    <s v="126903-MIGUEL BAUTISTA"/>
    <d v="2019-03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129"/>
    <n v="3040220060225"/>
    <s v="4235 SW 84 CT"/>
    <m/>
    <s v="127833-YUSNIEL CUE 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130"/>
    <n v="3031220525652"/>
    <s v="1985 NW 53 ST"/>
    <m/>
    <m/>
    <d v="2019-03-07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6"/>
    <x v="1131"/>
    <n v="3031220180100"/>
    <s v="5218 NW 24 PL"/>
    <m/>
    <m/>
    <d v="2019-03-25T00:00:00"/>
    <s v="ROAD"/>
    <x v="0"/>
    <n v="1691.98"/>
    <n v="33.840000000000003"/>
    <n v="0"/>
    <m/>
    <n v="0"/>
    <n v="0"/>
    <s v="210-00PD"/>
    <n v="-1"/>
    <m/>
    <m/>
    <m/>
    <m/>
  </r>
  <r>
    <x v="6"/>
    <x v="1131"/>
    <n v="3031220180100"/>
    <s v="5218 NW 24 PL"/>
    <m/>
    <m/>
    <d v="2019-03-25T00:00:00"/>
    <s v="ROAD"/>
    <x v="0"/>
    <n v="1691.98"/>
    <n v="33.840000000000003"/>
    <n v="0"/>
    <m/>
    <n v="0"/>
    <n v="0"/>
    <s v="231-00PD"/>
    <n v="2"/>
    <m/>
    <m/>
    <m/>
    <m/>
  </r>
  <r>
    <x v="6"/>
    <x v="1132"/>
    <n v="3031220525300"/>
    <s v="1918 NW 53 ST"/>
    <m/>
    <s v="126163-RICARDO DIAZ"/>
    <d v="2019-03-0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132"/>
    <n v="3031220525300"/>
    <s v="1918 NW 53 ST"/>
    <m/>
    <s v="126163-RICARDO DIAZ"/>
    <d v="2019-03-0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133"/>
    <n v="3031220525590"/>
    <s v="1980 NW 54 ST"/>
    <m/>
    <s v="127589-IVAN RABINOVICH MANAGEMENT LLC"/>
    <d v="2019-06-06T00:00:00"/>
    <s v="ROAD"/>
    <x v="1"/>
    <n v="9227.51"/>
    <n v="184.55"/>
    <n v="0"/>
    <m/>
    <n v="0"/>
    <n v="0"/>
    <s v="231-00PD"/>
    <n v="2"/>
    <m/>
    <m/>
    <m/>
    <m/>
  </r>
  <r>
    <x v="5"/>
    <x v="1134"/>
    <n v="3060300000070"/>
    <s v="24980 SW 112 CT"/>
    <m/>
    <s v="126285-LENNAR CORPORATION"/>
    <d v="2019-03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1135"/>
    <n v="3060300000070"/>
    <s v="11272 SW 249 ST"/>
    <m/>
    <s v="126286-LENNAR CORPORATION"/>
    <d v="2019-03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1136"/>
    <n v="3060300000070"/>
    <s v="24879 SW 113 PL"/>
    <m/>
    <s v="126285-LENNAR CORPORATION"/>
    <d v="2019-03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3"/>
    <x v="1137"/>
    <n v="3049160000070"/>
    <s v="15030 SW 28 ST"/>
    <m/>
    <s v="126866-CENTURY HOMEBUILDERS GROUP LLC"/>
    <d v="2019-03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138"/>
    <n v="3049160000070"/>
    <s v="15048 SW 28 ST"/>
    <m/>
    <s v="126865-CENTURY HOMEBUILDERS GROUP LLC"/>
    <d v="2019-03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139"/>
    <n v="3040270070020"/>
    <s v="8387 SW 72 ST"/>
    <m/>
    <m/>
    <d v="2019-03-08T00:00:00"/>
    <s v="ROAD"/>
    <x v="0"/>
    <n v="2082.5700000000002"/>
    <n v="41.65"/>
    <n v="0"/>
    <n v="2124.2200000000003"/>
    <n v="0"/>
    <n v="0"/>
    <s v="210-00"/>
    <n v="-1"/>
    <n v="6001"/>
    <n v="5674"/>
    <n v="-6001"/>
    <n v="-5674"/>
  </r>
  <r>
    <x v="6"/>
    <x v="1140"/>
    <n v="3031220740020"/>
    <s v="2349 NW 51 ST"/>
    <m/>
    <m/>
    <d v="2019-10-16T00:00:00"/>
    <s v="ROAD"/>
    <x v="0"/>
    <n v="259453.98"/>
    <n v="5189.08"/>
    <n v="0"/>
    <m/>
    <n v="0"/>
    <n v="0"/>
    <s v="222-00PD"/>
    <n v="76"/>
    <m/>
    <m/>
    <m/>
    <m/>
  </r>
  <r>
    <x v="6"/>
    <x v="1141"/>
    <n v="3031220220120"/>
    <s v="5201 NW 27 AVE"/>
    <s v="N"/>
    <m/>
    <d v="2019-10-31T00:00:00"/>
    <s v="ROAD"/>
    <x v="0"/>
    <n v="9500.89"/>
    <n v="190.02"/>
    <n v="0"/>
    <m/>
    <n v="0"/>
    <n v="0"/>
    <s v="820-00PD"/>
    <n v="620"/>
    <m/>
    <m/>
    <m/>
    <m/>
  </r>
  <r>
    <x v="0"/>
    <x v="1139"/>
    <n v="3040270070020"/>
    <s v="8387 SW 72 ST"/>
    <m/>
    <m/>
    <d v="2019-03-08T00:00:00"/>
    <s v="ROAD"/>
    <x v="0"/>
    <n v="2082.5700000000002"/>
    <n v="41.65"/>
    <n v="0"/>
    <n v="2124.2200000000003"/>
    <n v="0"/>
    <n v="0"/>
    <s v="231-00"/>
    <n v="2"/>
    <n v="2634"/>
    <n v="2490"/>
    <n v="5268"/>
    <n v="4980"/>
  </r>
  <r>
    <x v="0"/>
    <x v="1142"/>
    <n v="3040270070010"/>
    <s v="8395 SW 72 ST"/>
    <m/>
    <m/>
    <d v="2019-03-11T00:00:00"/>
    <s v="ROAD"/>
    <x v="0"/>
    <n v="11360.59"/>
    <n v="227.21"/>
    <n v="0"/>
    <n v="11587.8"/>
    <n v="0"/>
    <n v="0"/>
    <s v="231-00"/>
    <n v="2"/>
    <n v="2634"/>
    <n v="2490"/>
    <n v="5268"/>
    <n v="4980"/>
  </r>
  <r>
    <x v="3"/>
    <x v="1143"/>
    <n v="3049020080140"/>
    <s v="13180 SW 6 S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1144"/>
    <n v="3049020320020"/>
    <s v="13150 SW 6 S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1145"/>
    <n v="3049020080140"/>
    <s v="630 SW 131 C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1146"/>
    <n v="3031280010040"/>
    <s v="3001 NW S RIVER DR"/>
    <m/>
    <m/>
    <d v="2019-09-13T00:00:00"/>
    <s v="ROAD"/>
    <x v="0"/>
    <n v="3880.29"/>
    <n v="77.61"/>
    <n v="0"/>
    <m/>
    <n v="0"/>
    <n v="0"/>
    <s v="710-00PD"/>
    <n v="316"/>
    <m/>
    <m/>
    <m/>
    <m/>
  </r>
  <r>
    <x v="3"/>
    <x v="1147"/>
    <n v="3049020080150"/>
    <s v="13120 SW 6 S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1148"/>
    <n v="3012310290020"/>
    <s v="316 NE 208 TER"/>
    <m/>
    <s v="127019-RAUL MARISTANY"/>
    <d v="2019-03-07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6"/>
    <x v="60"/>
    <n v="3031280220100"/>
    <s v="3621 NW 25 ST"/>
    <m/>
    <s v="126080-GRAPELAND HOSPITALITY DEVELOPMENT LLC"/>
    <d v="2019-02-26T00:00:00"/>
    <s v="ROAD"/>
    <x v="1"/>
    <n v="88306.240000000005"/>
    <n v="1766.12"/>
    <n v="0"/>
    <m/>
    <n v="0"/>
    <n v="0"/>
    <s v="851-00"/>
    <n v="1871"/>
    <m/>
    <m/>
    <m/>
    <m/>
  </r>
  <r>
    <x v="9"/>
    <x v="1149"/>
    <n v="3012310290020"/>
    <s v="301 NE 208 TER"/>
    <m/>
    <s v="127151-LENNAR HOMES, LLC"/>
    <d v="2019-03-07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0"/>
    <x v="1150"/>
    <n v="3040160022780"/>
    <s v="3621 SW 92 AVE"/>
    <m/>
    <s v="127234-RAUL BACALLAO"/>
    <d v="2019-03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151"/>
    <n v="3031280080251"/>
    <s v="2936 NW 27 ST"/>
    <m/>
    <m/>
    <d v="2019-03-12T00:00:00"/>
    <s v="ROAD"/>
    <x v="0"/>
    <n v="0"/>
    <n v="0"/>
    <n v="0"/>
    <n v="0"/>
    <n v="0"/>
    <n v="0"/>
    <s v="231-00"/>
    <n v="2"/>
    <n v="2634"/>
    <n v="2490"/>
    <n v="5268"/>
    <n v="4980"/>
  </r>
  <r>
    <x v="6"/>
    <x v="1151"/>
    <n v="3031280080251"/>
    <s v="2936 NW 27 ST"/>
    <m/>
    <m/>
    <d v="2019-03-12T00:00:00"/>
    <s v="ROAD"/>
    <x v="0"/>
    <n v="0"/>
    <n v="0"/>
    <n v="0"/>
    <n v="0"/>
    <n v="0"/>
    <n v="0"/>
    <s v="231-00"/>
    <n v="-2"/>
    <n v="2634"/>
    <n v="2490"/>
    <n v="-5268"/>
    <n v="-4980"/>
  </r>
  <r>
    <x v="6"/>
    <x v="1152"/>
    <n v="3031020190060"/>
    <s v="1177 NW 88 ST"/>
    <m/>
    <s v="128412-BIRDSONG MANAGEMENT LLC"/>
    <d v="2019-03-1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9"/>
    <x v="1153"/>
    <n v="3012310290020"/>
    <s v="20404 NE 2 CT"/>
    <m/>
    <s v="127358-LENNAR HOMES, LLC"/>
    <d v="2019-03-08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9"/>
    <x v="1154"/>
    <n v="3012310290020"/>
    <s v="20897 NE 2 PL"/>
    <m/>
    <s v="126337-LENNAR HOMES, LLC"/>
    <d v="2019-03-08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1155"/>
    <n v="3012310290020"/>
    <s v="294 NE 208 TER"/>
    <m/>
    <s v="126473-LENNAR CORPORATION"/>
    <d v="2019-03-08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8"/>
    <x v="1156"/>
    <n v="3031210341320"/>
    <s v="5114 NW 32 AVE"/>
    <m/>
    <s v="126734-HABITAT FOR HUMANITY"/>
    <d v="2019-03-12T00:00:00"/>
    <s v="ROAD"/>
    <x v="1"/>
    <n v="0"/>
    <n v="175.45"/>
    <n v="0"/>
    <n v="175.45"/>
    <n v="0"/>
    <n v="0"/>
    <s v="210-00"/>
    <n v="1"/>
    <n v="6001"/>
    <n v="5674"/>
    <n v="6001"/>
    <n v="5674"/>
  </r>
  <r>
    <x v="4"/>
    <x v="1157"/>
    <n v="3040260100091"/>
    <s v="6720 SW 56 ST"/>
    <m/>
    <m/>
    <d v="2019-03-13T00:00:00"/>
    <s v="ROAD"/>
    <x v="0"/>
    <n v="156088.47"/>
    <n v="3121.77"/>
    <n v="0"/>
    <n v="159210.23999999999"/>
    <n v="0"/>
    <n v="0"/>
    <s v="853-00"/>
    <n v="2993"/>
    <n v="38.090000000000003"/>
    <n v="36.015000000000001"/>
    <n v="114003.37000000001"/>
    <n v="107792.895"/>
  </r>
  <r>
    <x v="4"/>
    <x v="1158"/>
    <n v="3040120090492"/>
    <s v="2285 SW 58 AVE"/>
    <m/>
    <s v="126513-SEBASTIANO BELLA"/>
    <d v="2019-03-12T00:00:00"/>
    <s v="ROAD"/>
    <x v="1"/>
    <n v="0"/>
    <n v="0"/>
    <n v="0"/>
    <n v="0"/>
    <n v="0"/>
    <n v="0"/>
    <s v="210-00"/>
    <n v="0"/>
    <n v="6001"/>
    <n v="5674"/>
    <n v="0"/>
    <n v="0"/>
  </r>
  <r>
    <x v="1"/>
    <x v="1159"/>
    <n v="3049240011840"/>
    <s v="11900 SW 47 ST"/>
    <m/>
    <s v="126443-JAKELINE BERMUDEZ PEDRO A BERMUDEZ"/>
    <d v="2019-03-12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1160"/>
    <n v="420160000020"/>
    <s v="3501 W 110 TER"/>
    <m/>
    <s v="128137-LENNAR HOMES, LLC"/>
    <d v="2019-09-04T00:00:00"/>
    <s v="ROAD"/>
    <x v="1"/>
    <n v="9278.02"/>
    <n v="185.56"/>
    <n v="0"/>
    <m/>
    <n v="0"/>
    <n v="0"/>
    <s v="210-00"/>
    <n v="1"/>
    <m/>
    <m/>
    <m/>
    <m/>
  </r>
  <r>
    <x v="9"/>
    <x v="1161"/>
    <n v="420160000020"/>
    <s v="3432 W 110 TER"/>
    <m/>
    <s v="126933-LENNAR HOMES, LLC"/>
    <d v="2019-05-10T00:00:00"/>
    <s v="ROAD"/>
    <x v="1"/>
    <n v="9278.02"/>
    <n v="185.56"/>
    <n v="0"/>
    <m/>
    <n v="0"/>
    <n v="0"/>
    <s v="210-00"/>
    <n v="1"/>
    <m/>
    <m/>
    <m/>
    <m/>
  </r>
  <r>
    <x v="9"/>
    <x v="1162"/>
    <n v="420160000020"/>
    <s v="3441 W 110 ST"/>
    <m/>
    <s v="126291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163"/>
    <n v="420160000020"/>
    <s v="3486 W 110 ST"/>
    <m/>
    <s v="128254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164"/>
    <n v="420160000020"/>
    <s v="3465 W 109 PL"/>
    <s v="N"/>
    <s v="129042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165"/>
    <n v="420160000020"/>
    <s v="3484 W 110 TER"/>
    <m/>
    <s v="126930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66"/>
    <n v="420160000020"/>
    <s v="3448 W 110 TER"/>
    <m/>
    <s v="126463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167"/>
    <n v="420160000020"/>
    <s v="3465 W 110 TER"/>
    <m/>
    <s v="126469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168"/>
    <n v="420160000020"/>
    <s v="3464 W 110 TER"/>
    <m/>
    <s v="126465-LENNAR HOMES, LLC"/>
    <d v="2019-03-15T00:00:00"/>
    <s v="ROAD"/>
    <x v="1"/>
    <n v="9278.02"/>
    <n v="185.56"/>
    <n v="0"/>
    <m/>
    <n v="0"/>
    <n v="0"/>
    <s v="210-00"/>
    <n v="1"/>
    <m/>
    <m/>
    <m/>
    <m/>
  </r>
  <r>
    <x v="9"/>
    <x v="1169"/>
    <n v="420160000020"/>
    <s v="10974 W 35 LN"/>
    <m/>
    <s v="128256-LENNAR HOMES, LLC"/>
    <d v="2019-09-16T00:00:00"/>
    <s v="ROAD"/>
    <x v="1"/>
    <n v="9278.02"/>
    <n v="185.56"/>
    <n v="0"/>
    <m/>
    <n v="0"/>
    <n v="0"/>
    <s v="210-00"/>
    <n v="1"/>
    <m/>
    <m/>
    <m/>
    <m/>
  </r>
  <r>
    <x v="9"/>
    <x v="1170"/>
    <n v="420160000020"/>
    <s v="3477 W 110 TER"/>
    <m/>
    <s v="126924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1"/>
    <n v="420160000020"/>
    <s v="3480 W 110 TER"/>
    <m/>
    <s v="126929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2"/>
    <n v="420160000020"/>
    <s v="3492 W 110 TER"/>
    <m/>
    <s v="126932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3"/>
    <n v="420160000020"/>
    <s v="3414 W 110 TER"/>
    <m/>
    <s v="127144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4"/>
    <n v="420160000020"/>
    <s v="3493 W 110 TER"/>
    <m/>
    <s v="126927-LENNAR HOMES, LLC"/>
    <d v="2019-05-13T00:00:00"/>
    <s v="ROAD"/>
    <x v="1"/>
    <n v="9278.02"/>
    <n v="185.56"/>
    <n v="0"/>
    <m/>
    <n v="0"/>
    <n v="0"/>
    <s v="210-00"/>
    <n v="1"/>
    <m/>
    <m/>
    <m/>
    <m/>
  </r>
  <r>
    <x v="9"/>
    <x v="1175"/>
    <n v="420160000020"/>
    <s v="3429 W 110 ST"/>
    <m/>
    <s v="126290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76"/>
    <n v="420160000020"/>
    <s v="3435 W 110 ST"/>
    <m/>
    <s v="126290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77"/>
    <n v="420160000020"/>
    <s v="3448 W 110 ST"/>
    <m/>
    <s v="126292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78"/>
    <n v="420160000020"/>
    <s v="3462 W 110 ST"/>
    <s v="N"/>
    <s v="129042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179"/>
    <n v="420160000020"/>
    <s v="11014 W 35 LN"/>
    <m/>
    <s v="128042-LENNAR HOMES, LLC"/>
    <d v="2019-08-30T00:00:00"/>
    <s v="ROAD"/>
    <x v="1"/>
    <n v="9278.02"/>
    <n v="185.56"/>
    <n v="0"/>
    <m/>
    <n v="0"/>
    <n v="0"/>
    <s v="210-00"/>
    <n v="1"/>
    <m/>
    <m/>
    <m/>
    <m/>
  </r>
  <r>
    <x v="9"/>
    <x v="1180"/>
    <n v="420160000020"/>
    <s v="3490 W 110 ST"/>
    <m/>
    <s v="128257-LENNAR HOMES, LLC"/>
    <d v="2019-09-17T00:00:00"/>
    <s v="ROAD"/>
    <x v="1"/>
    <n v="9278.02"/>
    <n v="185.56"/>
    <n v="0"/>
    <m/>
    <n v="0"/>
    <n v="0"/>
    <s v="210-00"/>
    <n v="1"/>
    <m/>
    <m/>
    <m/>
    <m/>
  </r>
  <r>
    <x v="9"/>
    <x v="1181"/>
    <n v="420160000020"/>
    <s v="3489 W 109 PL"/>
    <s v="N"/>
    <s v="129035-LENNAR HOMES, LLC"/>
    <d v="2019-12-13T00:00:00"/>
    <s v="ROAD"/>
    <x v="1"/>
    <n v="9578.07"/>
    <n v="191.56"/>
    <n v="0"/>
    <m/>
    <n v="0"/>
    <n v="0"/>
    <s v="210-00"/>
    <n v="1"/>
    <m/>
    <m/>
    <m/>
    <m/>
  </r>
  <r>
    <x v="9"/>
    <x v="1182"/>
    <n v="420160000020"/>
    <s v="3468 W 110 TER"/>
    <m/>
    <s v="126467-LENNAR HOMES, LLC"/>
    <d v="2019-03-11T00:00:00"/>
    <s v="ROAD"/>
    <x v="1"/>
    <n v="9278.02"/>
    <n v="185.56"/>
    <n v="0"/>
    <m/>
    <n v="0"/>
    <n v="0"/>
    <s v="210-00"/>
    <n v="1"/>
    <m/>
    <m/>
    <m/>
    <m/>
  </r>
  <r>
    <x v="9"/>
    <x v="1183"/>
    <n v="420160000020"/>
    <s v="3426 W 110 TER"/>
    <m/>
    <s v="127145-LENNAR HOMES, LLC"/>
    <d v="2019-05-07T00:00:00"/>
    <s v="ROAD"/>
    <x v="1"/>
    <n v="9278.02"/>
    <n v="185.56"/>
    <n v="0"/>
    <m/>
    <n v="0"/>
    <n v="0"/>
    <s v="210-00"/>
    <n v="1"/>
    <m/>
    <m/>
    <m/>
    <m/>
  </r>
  <r>
    <x v="9"/>
    <x v="1184"/>
    <n v="420160000020"/>
    <s v="3430 W 110 ST"/>
    <m/>
    <s v="126283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85"/>
    <n v="420160000020"/>
    <s v="3432 W 109 PL"/>
    <m/>
    <s v="126288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86"/>
    <n v="420160000020"/>
    <s v="3411 W 110 ST"/>
    <m/>
    <s v="126471-LENNAR HOMES, LLC"/>
    <d v="2019-03-11T00:00:00"/>
    <s v="ROAD"/>
    <x v="1"/>
    <n v="9278.02"/>
    <n v="185.56"/>
    <n v="0"/>
    <m/>
    <n v="0"/>
    <n v="0"/>
    <s v="210-00"/>
    <n v="1"/>
    <m/>
    <m/>
    <m/>
    <m/>
  </r>
  <r>
    <x v="9"/>
    <x v="1187"/>
    <n v="420160000020"/>
    <s v="3431 W 109 PL"/>
    <m/>
    <s v="126284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88"/>
    <n v="420160000020"/>
    <s v="3453 W 110 ST"/>
    <m/>
    <s v="126291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189"/>
    <n v="420160000020"/>
    <s v="3423 W 110 ST"/>
    <m/>
    <s v="126290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0"/>
    <n v="420160000020"/>
    <s v="3436 W 110 ST"/>
    <m/>
    <s v="126282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1"/>
    <n v="420160000020"/>
    <s v="3408 W 110 ST"/>
    <m/>
    <s v="126289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2"/>
    <n v="420160000020"/>
    <s v="3452 W 110 ST"/>
    <m/>
    <s v="126292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3"/>
    <n v="420160000020"/>
    <s v="3472 W 110 TER"/>
    <m/>
    <s v="126468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194"/>
    <n v="420160000020"/>
    <s v="3444 W 110 ST"/>
    <m/>
    <s v="126292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195"/>
    <n v="420160000020"/>
    <s v="3427 W 109 PL"/>
    <m/>
    <s v="126231-LENNAR HOMES, LLC"/>
    <d v="2019-02-28T00:00:00"/>
    <s v="ROAD"/>
    <x v="1"/>
    <n v="9278.02"/>
    <n v="185.56"/>
    <n v="0"/>
    <m/>
    <n v="0"/>
    <n v="0"/>
    <s v="210-00"/>
    <n v="1"/>
    <m/>
    <m/>
    <m/>
    <m/>
  </r>
  <r>
    <x v="9"/>
    <x v="1196"/>
    <n v="420160000020"/>
    <s v="3436 W 109 PL"/>
    <m/>
    <s v="126288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197"/>
    <n v="420160000020"/>
    <s v="3424 W 110 ST"/>
    <m/>
    <s v="126283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198"/>
    <n v="420160000020"/>
    <s v="3440 W 110 ST"/>
    <m/>
    <s v="126470-LENNAR HOMES, LLC"/>
    <d v="2019-03-07T00:00:00"/>
    <s v="ROAD"/>
    <x v="1"/>
    <n v="9278.02"/>
    <n v="185.56"/>
    <n v="0"/>
    <m/>
    <n v="0"/>
    <n v="0"/>
    <s v="210-00"/>
    <n v="1"/>
    <m/>
    <m/>
    <m/>
    <m/>
  </r>
  <r>
    <x v="9"/>
    <x v="1199"/>
    <n v="420160000020"/>
    <s v="3412 W 110 ST"/>
    <m/>
    <s v="126283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200"/>
    <n v="420160000020"/>
    <s v="3469 W 109 PL"/>
    <s v="N"/>
    <s v="129033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01"/>
    <n v="420160000020"/>
    <s v="10924 W 35 LN"/>
    <s v="N"/>
    <s v="129037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02"/>
    <n v="420160000020"/>
    <s v="3482 W 110 ST"/>
    <s v="N"/>
    <s v="129040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03"/>
    <n v="420160000020"/>
    <s v="3405 W 110 ST"/>
    <m/>
    <s v="126288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204"/>
    <n v="420160071790"/>
    <s v="3493 W 106 ST"/>
    <m/>
    <s v="125681-LENNAR CORPORATION"/>
    <d v="2019-01-09T00:00:00"/>
    <s v="ROAD"/>
    <x v="1"/>
    <n v="34081.75"/>
    <n v="681.64"/>
    <n v="0"/>
    <m/>
    <n v="0"/>
    <n v="0"/>
    <s v="230-00"/>
    <n v="6"/>
    <m/>
    <m/>
    <m/>
    <m/>
  </r>
  <r>
    <x v="9"/>
    <x v="1205"/>
    <n v="420160074910"/>
    <s v="10565 W 32 LN"/>
    <m/>
    <s v="128321-LENNAR HOMES, LLC"/>
    <d v="2019-10-02T00:00:00"/>
    <s v="ROAD"/>
    <x v="1"/>
    <n v="68163.509999999995"/>
    <n v="1363.27"/>
    <n v="0"/>
    <m/>
    <n v="0"/>
    <n v="0"/>
    <s v="230-00"/>
    <n v="12"/>
    <m/>
    <m/>
    <m/>
    <m/>
  </r>
  <r>
    <x v="9"/>
    <x v="1206"/>
    <n v="420160000020"/>
    <s v="11002 66 W 33 LN"/>
    <s v="N"/>
    <s v="128902-LENNAR HOMES, LLC"/>
    <d v="2019-12-09T00:00:00"/>
    <s v="ROAD"/>
    <x v="1"/>
    <n v="52775.93"/>
    <n v="1055.52"/>
    <n v="0"/>
    <m/>
    <n v="0"/>
    <n v="0"/>
    <s v="230-00"/>
    <n v="9"/>
    <m/>
    <m/>
    <m/>
    <m/>
  </r>
  <r>
    <x v="9"/>
    <x v="1207"/>
    <n v="420160075020"/>
    <s v="10575 W 33 CT"/>
    <m/>
    <s v="127383-LENNAR HOMES, LLC"/>
    <d v="2019-06-19T00:00:00"/>
    <s v="ROAD"/>
    <x v="1"/>
    <n v="56802.92"/>
    <n v="1136.06"/>
    <n v="0"/>
    <m/>
    <n v="0"/>
    <n v="0"/>
    <s v="230-00"/>
    <n v="10"/>
    <m/>
    <m/>
    <m/>
    <m/>
  </r>
  <r>
    <x v="9"/>
    <x v="1208"/>
    <n v="420160000020"/>
    <s v="3364 W 108 ST"/>
    <m/>
    <s v="128169-RAUL MARISTANY"/>
    <d v="2019-09-16T00:00:00"/>
    <s v="ROAD"/>
    <x v="1"/>
    <n v="39762.050000000003"/>
    <n v="795.24"/>
    <n v="0"/>
    <m/>
    <n v="0"/>
    <n v="0"/>
    <s v="230-00"/>
    <n v="7"/>
    <m/>
    <m/>
    <m/>
    <m/>
  </r>
  <r>
    <x v="9"/>
    <x v="1209"/>
    <n v="420160000020"/>
    <s v="11065 W 33 WAY"/>
    <s v="N"/>
    <s v="128899-RAUL MARISTANY"/>
    <d v="2019-12-12T00:00:00"/>
    <s v="ROAD"/>
    <x v="1"/>
    <n v="52775.93"/>
    <n v="1055.52"/>
    <n v="0"/>
    <m/>
    <n v="0"/>
    <n v="0"/>
    <s v="230-00"/>
    <n v="9"/>
    <m/>
    <m/>
    <m/>
    <m/>
  </r>
  <r>
    <x v="9"/>
    <x v="1210"/>
    <n v="420160060820"/>
    <s v="3234 W 100 TER"/>
    <m/>
    <s v="127516-RAUL MARISTANY"/>
    <d v="2019-07-15T00:00:00"/>
    <s v="ROAD"/>
    <x v="1"/>
    <n v="34081.75"/>
    <n v="681.64"/>
    <n v="0"/>
    <m/>
    <n v="0"/>
    <n v="0"/>
    <s v="230-00"/>
    <n v="6"/>
    <m/>
    <m/>
    <m/>
    <m/>
  </r>
  <r>
    <x v="9"/>
    <x v="1211"/>
    <n v="420160073790"/>
    <s v="3303 W 106 TER"/>
    <m/>
    <s v="125821-LENNAR CORPORATION"/>
    <d v="2019-01-28T00:00:00"/>
    <s v="ROAD"/>
    <x v="1"/>
    <n v="56802.92"/>
    <n v="1136.06"/>
    <n v="0"/>
    <m/>
    <n v="0"/>
    <n v="0"/>
    <s v="230-00"/>
    <n v="10"/>
    <m/>
    <m/>
    <m/>
    <m/>
  </r>
  <r>
    <x v="9"/>
    <x v="1212"/>
    <n v="420160074020"/>
    <s v="10669 W 32 LN"/>
    <m/>
    <s v="126682-LENNAR HOMES, LLC"/>
    <d v="2019-04-12T00:00:00"/>
    <s v="ROAD"/>
    <x v="1"/>
    <n v="68163.509999999995"/>
    <n v="1363.27"/>
    <n v="0"/>
    <m/>
    <n v="0"/>
    <n v="0"/>
    <s v="230-00"/>
    <n v="12"/>
    <m/>
    <m/>
    <m/>
    <m/>
  </r>
  <r>
    <x v="9"/>
    <x v="1213"/>
    <n v="420160074480"/>
    <s v="10586 W 32 LN"/>
    <m/>
    <s v="126741-LENNAR HOMES, LLC"/>
    <d v="2019-04-22T00:00:00"/>
    <s v="ROAD"/>
    <x v="1"/>
    <n v="56802.92"/>
    <n v="1136.06"/>
    <n v="0"/>
    <m/>
    <n v="0"/>
    <n v="0"/>
    <s v="230-00"/>
    <n v="10"/>
    <m/>
    <m/>
    <m/>
    <m/>
  </r>
  <r>
    <x v="9"/>
    <x v="1214"/>
    <n v="420160000020"/>
    <s v="10965 W 33 WAY"/>
    <m/>
    <s v="128591-LENNAR HOMES, LLC"/>
    <d v="2019-10-23T00:00:00"/>
    <s v="ROAD"/>
    <x v="1"/>
    <n v="52775.93"/>
    <n v="1055.52"/>
    <n v="0"/>
    <m/>
    <n v="0"/>
    <n v="0"/>
    <s v="230-00"/>
    <n v="9"/>
    <m/>
    <m/>
    <m/>
    <m/>
  </r>
  <r>
    <x v="9"/>
    <x v="1215"/>
    <n v="420160074790"/>
    <s v="10617 W 32 LN"/>
    <m/>
    <s v="127003-LENNAR HOMES, LLC"/>
    <d v="2019-05-17T00:00:00"/>
    <s v="ROAD"/>
    <x v="1"/>
    <n v="68163.509999999995"/>
    <n v="1363.27"/>
    <n v="0"/>
    <m/>
    <n v="0"/>
    <n v="0"/>
    <s v="230-00"/>
    <n v="12"/>
    <m/>
    <m/>
    <m/>
    <m/>
  </r>
  <r>
    <x v="9"/>
    <x v="1216"/>
    <n v="420160074920"/>
    <s v="10540 W 32 LN"/>
    <m/>
    <s v="127292-LENNAR HOMES, LLC"/>
    <d v="2019-06-18T00:00:00"/>
    <s v="ROAD"/>
    <x v="1"/>
    <n v="56802.92"/>
    <n v="1136.06"/>
    <n v="0"/>
    <m/>
    <n v="0"/>
    <n v="0"/>
    <s v="230-00"/>
    <n v="10"/>
    <m/>
    <m/>
    <m/>
    <m/>
  </r>
  <r>
    <x v="9"/>
    <x v="1217"/>
    <n v="420160061140"/>
    <s v="10137 W 32 LN"/>
    <m/>
    <s v="127732-LENNAR CORPORATION"/>
    <d v="2019-07-26T00:00:00"/>
    <s v="ROAD"/>
    <x v="1"/>
    <n v="51122.63"/>
    <n v="1022.45"/>
    <n v="0"/>
    <m/>
    <n v="0"/>
    <n v="0"/>
    <s v="230-00"/>
    <n v="9"/>
    <m/>
    <m/>
    <m/>
    <m/>
  </r>
  <r>
    <x v="9"/>
    <x v="1218"/>
    <n v="420160072080"/>
    <s v="3447 W 106 TER"/>
    <m/>
    <s v="125967-LENNAR HOMES, LLC"/>
    <d v="2019-02-20T00:00:00"/>
    <s v="ROAD"/>
    <x v="1"/>
    <n v="34081.75"/>
    <n v="681.64"/>
    <n v="0"/>
    <m/>
    <n v="0"/>
    <n v="0"/>
    <s v="230-00"/>
    <n v="6"/>
    <m/>
    <m/>
    <m/>
    <m/>
  </r>
  <r>
    <x v="9"/>
    <x v="1219"/>
    <n v="420160074580"/>
    <s v="10623 W 33 CT"/>
    <m/>
    <s v="126690-LENNAR HOMES, LLC"/>
    <d v="2019-04-18T00:00:00"/>
    <s v="ROAD"/>
    <x v="1"/>
    <n v="56802.92"/>
    <n v="1136.06"/>
    <n v="0"/>
    <m/>
    <n v="0"/>
    <n v="0"/>
    <s v="230-00"/>
    <n v="10"/>
    <m/>
    <m/>
    <m/>
    <m/>
  </r>
  <r>
    <x v="9"/>
    <x v="1220"/>
    <n v="420160071490"/>
    <s v="3452 W 106 ST"/>
    <m/>
    <s v="125678-LENNAR CORPORATION"/>
    <d v="2019-01-11T00:00:00"/>
    <s v="ROAD"/>
    <x v="1"/>
    <n v="34081.75"/>
    <n v="681.64"/>
    <n v="0"/>
    <m/>
    <n v="0"/>
    <n v="0"/>
    <s v="230-00"/>
    <n v="6"/>
    <m/>
    <m/>
    <m/>
    <m/>
  </r>
  <r>
    <x v="9"/>
    <x v="1221"/>
    <n v="420160071850"/>
    <s v="3406 W 106 TER"/>
    <m/>
    <s v="125679-LENNAR CORPORATION"/>
    <d v="2019-01-11T00:00:00"/>
    <s v="ROAD"/>
    <x v="1"/>
    <n v="34081.75"/>
    <n v="681.64"/>
    <n v="0"/>
    <m/>
    <n v="0"/>
    <n v="0"/>
    <s v="230-00"/>
    <n v="6"/>
    <m/>
    <m/>
    <m/>
    <m/>
  </r>
  <r>
    <x v="9"/>
    <x v="1222"/>
    <n v="420160074240"/>
    <s v="10584 W 33 CT"/>
    <m/>
    <s v="126342-LENNAR HOMES, LLC"/>
    <d v="2019-03-14T00:00:00"/>
    <s v="ROAD"/>
    <x v="1"/>
    <n v="68163.509999999995"/>
    <n v="1363.27"/>
    <n v="0"/>
    <m/>
    <n v="0"/>
    <n v="0"/>
    <s v="230-00"/>
    <n v="12"/>
    <m/>
    <m/>
    <m/>
    <m/>
  </r>
  <r>
    <x v="9"/>
    <x v="1223"/>
    <n v="420160000020"/>
    <s v="10808 88 W 33 PATH"/>
    <m/>
    <s v="128072-RAUL MARISTANY"/>
    <d v="2019-09-09T00:00:00"/>
    <s v="ROAD"/>
    <x v="1"/>
    <n v="51122.63"/>
    <n v="1022.45"/>
    <n v="0"/>
    <m/>
    <n v="0"/>
    <n v="0"/>
    <s v="230-00"/>
    <n v="9"/>
    <m/>
    <m/>
    <m/>
    <m/>
  </r>
  <r>
    <x v="9"/>
    <x v="1224"/>
    <n v="420160071670"/>
    <s v="3443 W 105 PL"/>
    <m/>
    <s v="125516-LENNAR CORPORATION"/>
    <d v="2019-01-08T00:00:00"/>
    <s v="ROAD"/>
    <x v="1"/>
    <n v="34081.75"/>
    <n v="681.64"/>
    <n v="0"/>
    <m/>
    <n v="0"/>
    <n v="0"/>
    <s v="230-00"/>
    <n v="6"/>
    <m/>
    <m/>
    <m/>
    <m/>
  </r>
  <r>
    <x v="9"/>
    <x v="1225"/>
    <n v="420160061230"/>
    <s v="10243 W 32 LN"/>
    <m/>
    <s v="125838-LENNAR HOMES, LLC"/>
    <d v="2019-02-04T00:00:00"/>
    <s v="ROAD"/>
    <x v="1"/>
    <n v="51122.63"/>
    <n v="1022.45"/>
    <n v="0"/>
    <m/>
    <n v="0"/>
    <n v="0"/>
    <s v="230-00"/>
    <n v="9"/>
    <m/>
    <m/>
    <m/>
    <m/>
  </r>
  <r>
    <x v="9"/>
    <x v="1226"/>
    <n v="420160060810"/>
    <s v="3246 W 100 TER"/>
    <m/>
    <s v="127619-RAUL MARISTANY"/>
    <d v="2019-07-29T00:00:00"/>
    <s v="ROAD"/>
    <x v="1"/>
    <n v="51122.63"/>
    <n v="1022.45"/>
    <n v="0"/>
    <m/>
    <n v="0"/>
    <n v="0"/>
    <s v="230-00"/>
    <n v="9"/>
    <m/>
    <m/>
    <m/>
    <m/>
  </r>
  <r>
    <x v="9"/>
    <x v="1227"/>
    <n v="420160000020"/>
    <s v="10908 W 33 WAY"/>
    <m/>
    <s v="128091-RAUL MARISTANY"/>
    <d v="2019-09-17T00:00:00"/>
    <s v="ROAD"/>
    <x v="1"/>
    <n v="51122.63"/>
    <n v="1022.45"/>
    <n v="0"/>
    <m/>
    <n v="0"/>
    <n v="0"/>
    <s v="230-00"/>
    <n v="9"/>
    <m/>
    <m/>
    <m/>
    <m/>
  </r>
  <r>
    <x v="9"/>
    <x v="1228"/>
    <n v="420160060450"/>
    <s v="3306 W 100 TER"/>
    <m/>
    <s v="126286-LENNAR CORPORATION"/>
    <d v="2019-02-28T00:00:00"/>
    <s v="ROAD"/>
    <x v="1"/>
    <n v="51122.63"/>
    <n v="1022.45"/>
    <n v="0"/>
    <m/>
    <n v="0"/>
    <n v="0"/>
    <s v="230-00"/>
    <n v="9"/>
    <m/>
    <m/>
    <m/>
    <m/>
  </r>
  <r>
    <x v="9"/>
    <x v="1229"/>
    <n v="420160060090"/>
    <s v="3378 W 100 TER"/>
    <m/>
    <s v="125937-LENNAR CORPORATION"/>
    <d v="2019-02-20T00:00:00"/>
    <s v="ROAD"/>
    <x v="1"/>
    <n v="51122.63"/>
    <n v="1022.45"/>
    <n v="0"/>
    <m/>
    <n v="0"/>
    <n v="0"/>
    <s v="230-00"/>
    <n v="9"/>
    <m/>
    <m/>
    <m/>
    <m/>
  </r>
  <r>
    <x v="9"/>
    <x v="1230"/>
    <n v="420160060360"/>
    <s v="3342 W 100 TER"/>
    <m/>
    <s v="126286-LENNAR CORPORATION"/>
    <d v="2019-03-04T00:00:00"/>
    <s v="ROAD"/>
    <x v="1"/>
    <n v="51122.63"/>
    <n v="1022.45"/>
    <n v="0"/>
    <m/>
    <n v="0"/>
    <n v="0"/>
    <s v="230-00"/>
    <n v="9"/>
    <m/>
    <m/>
    <m/>
    <m/>
  </r>
  <r>
    <x v="9"/>
    <x v="1231"/>
    <n v="420160071910"/>
    <s v="3445 W 106 ST"/>
    <m/>
    <s v="125680-LENNAR CORPORATION"/>
    <d v="2019-01-15T00:00:00"/>
    <s v="ROAD"/>
    <x v="1"/>
    <n v="34081.75"/>
    <n v="681.64"/>
    <n v="0"/>
    <m/>
    <n v="0"/>
    <n v="0"/>
    <s v="230-00"/>
    <n v="6"/>
    <m/>
    <m/>
    <m/>
    <m/>
  </r>
  <r>
    <x v="9"/>
    <x v="1232"/>
    <n v="420160071730"/>
    <s v="3454 W 106 TER"/>
    <m/>
    <s v="125677-LENNAR CORPORATION"/>
    <d v="2019-01-11T00:00:00"/>
    <s v="ROAD"/>
    <x v="1"/>
    <n v="34081.75"/>
    <n v="681.64"/>
    <n v="0"/>
    <m/>
    <n v="0"/>
    <n v="0"/>
    <s v="230-00"/>
    <n v="6"/>
    <m/>
    <m/>
    <m/>
    <m/>
  </r>
  <r>
    <x v="9"/>
    <x v="1233"/>
    <n v="420160074080"/>
    <s v="3204 W 106 TER"/>
    <m/>
    <s v="126287-LENNAR CORPORATION"/>
    <d v="2019-02-27T00:00:00"/>
    <s v="ROAD"/>
    <x v="1"/>
    <n v="45442.33"/>
    <n v="908.85"/>
    <n v="0"/>
    <m/>
    <n v="0"/>
    <n v="0"/>
    <s v="230-00"/>
    <n v="8"/>
    <m/>
    <m/>
    <m/>
    <m/>
  </r>
  <r>
    <x v="9"/>
    <x v="1234"/>
    <n v="420160072020"/>
    <s v="3495 W 106 TER"/>
    <m/>
    <s v="125607-LENNAR CORPORATION"/>
    <d v="2019-01-08T00:00:00"/>
    <s v="ROAD"/>
    <x v="1"/>
    <n v="34081.75"/>
    <n v="681.64"/>
    <n v="0"/>
    <m/>
    <n v="0"/>
    <n v="0"/>
    <s v="230-00"/>
    <n v="6"/>
    <m/>
    <m/>
    <m/>
    <m/>
  </r>
  <r>
    <x v="9"/>
    <x v="1235"/>
    <n v="420160000020"/>
    <s v="11000 W 33 WAY"/>
    <s v="N"/>
    <s v="128644-LENNAR HOMES, LLC"/>
    <d v="2019-11-05T00:00:00"/>
    <s v="ROAD"/>
    <x v="1"/>
    <n v="52775.93"/>
    <n v="1055.52"/>
    <n v="0"/>
    <m/>
    <n v="0"/>
    <n v="0"/>
    <s v="230-00"/>
    <n v="9"/>
    <m/>
    <m/>
    <m/>
    <m/>
  </r>
  <r>
    <x v="9"/>
    <x v="1236"/>
    <n v="420160075260"/>
    <s v="10523 W 33 CT"/>
    <s v="N"/>
    <s v="128835-LENNAR HOMES, LLC"/>
    <d v="2019-11-26T00:00:00"/>
    <s v="ROAD"/>
    <x v="1"/>
    <n v="35183.949999999997"/>
    <n v="703.68"/>
    <n v="0"/>
    <m/>
    <n v="0"/>
    <n v="0"/>
    <s v="230-00"/>
    <n v="6"/>
    <m/>
    <m/>
    <m/>
    <m/>
  </r>
  <r>
    <x v="9"/>
    <x v="1237"/>
    <n v="420160060960"/>
    <s v="10037 W 32 LN"/>
    <m/>
    <s v="127731-LENNAR CORPORATION"/>
    <d v="2019-07-26T00:00:00"/>
    <s v="ROAD"/>
    <x v="1"/>
    <n v="51122.63"/>
    <n v="1022.45"/>
    <n v="0"/>
    <m/>
    <n v="0"/>
    <n v="0"/>
    <s v="230-00"/>
    <n v="9"/>
    <m/>
    <m/>
    <m/>
    <m/>
  </r>
  <r>
    <x v="9"/>
    <x v="1238"/>
    <n v="420160075190"/>
    <s v="3333 W 105 PL"/>
    <m/>
    <s v="125969-LENNAR CORPORATION"/>
    <d v="2019-02-20T00:00:00"/>
    <s v="ROAD"/>
    <x v="1"/>
    <n v="45442.33"/>
    <n v="908.85"/>
    <n v="0"/>
    <m/>
    <n v="0"/>
    <n v="0"/>
    <s v="230-00"/>
    <n v="8"/>
    <m/>
    <m/>
    <m/>
    <m/>
  </r>
  <r>
    <x v="9"/>
    <x v="1239"/>
    <n v="420160074360"/>
    <s v="10629 W 33 LN"/>
    <m/>
    <s v="126355-LENNAR HOMES, LLC"/>
    <d v="2019-03-21T00:00:00"/>
    <s v="ROAD"/>
    <x v="1"/>
    <n v="68163.509999999995"/>
    <n v="1363.27"/>
    <n v="0"/>
    <m/>
    <n v="0"/>
    <n v="0"/>
    <s v="230-00"/>
    <n v="12"/>
    <m/>
    <m/>
    <m/>
    <m/>
  </r>
  <r>
    <x v="9"/>
    <x v="1240"/>
    <n v="420160000020"/>
    <s v="3440 W 109 PL"/>
    <m/>
    <s v="126503-LENNAR HOMES, LLC"/>
    <d v="2019-03-11T00:00:00"/>
    <s v="ROAD"/>
    <x v="1"/>
    <n v="9278.02"/>
    <n v="185.56"/>
    <n v="0"/>
    <m/>
    <n v="0"/>
    <n v="0"/>
    <s v="210-00"/>
    <n v="1"/>
    <m/>
    <m/>
    <m/>
    <m/>
  </r>
  <r>
    <x v="9"/>
    <x v="1241"/>
    <n v="420160000020"/>
    <s v="11044 W 35 LN"/>
    <m/>
    <s v="128041-LENNAR HOMES, LLC"/>
    <d v="2019-09-03T00:00:00"/>
    <s v="ROAD"/>
    <x v="1"/>
    <n v="9278.02"/>
    <n v="185.56"/>
    <n v="0"/>
    <m/>
    <n v="0"/>
    <n v="0"/>
    <s v="210-00"/>
    <n v="1"/>
    <m/>
    <m/>
    <m/>
    <m/>
  </r>
  <r>
    <x v="9"/>
    <x v="1242"/>
    <n v="420160000020"/>
    <s v="3483 W 110 ST"/>
    <m/>
    <s v="128177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43"/>
    <n v="420160000020"/>
    <s v="3473 W 109 PL"/>
    <s v="N"/>
    <s v="129034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4"/>
    <n v="420160000020"/>
    <s v="3474 W 110 ST"/>
    <s v="N"/>
    <s v="129041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5"/>
    <n v="420160000020"/>
    <s v="10864 W 35 LN"/>
    <s v="N"/>
    <s v="129038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6"/>
    <n v="420160000020"/>
    <s v="10934 W 35 LN"/>
    <s v="N"/>
    <s v="129037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7"/>
    <n v="420160000020"/>
    <s v="3470 W 110 ST"/>
    <s v="N"/>
    <s v="129041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248"/>
    <n v="420160000020"/>
    <s v="3485 W 110 TER"/>
    <m/>
    <s v="126925-LENNAR HOMES, LLC"/>
    <d v="2019-05-13T00:00:00"/>
    <s v="ROAD"/>
    <x v="1"/>
    <n v="9278.02"/>
    <n v="185.56"/>
    <n v="0"/>
    <m/>
    <n v="0"/>
    <n v="0"/>
    <s v="210-00"/>
    <n v="1"/>
    <m/>
    <m/>
    <m/>
    <m/>
  </r>
  <r>
    <x v="9"/>
    <x v="1249"/>
    <n v="420160000020"/>
    <s v="10844 W 35 LN"/>
    <s v="N"/>
    <s v="129038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0"/>
    <n v="420160000020"/>
    <s v="11004 W 35 LN"/>
    <m/>
    <s v="128254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51"/>
    <n v="420160000020"/>
    <s v="3467 W 110 ST"/>
    <s v="N"/>
    <s v="129035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2"/>
    <n v="420160000020"/>
    <s v="10914 W 35 LN"/>
    <s v="N"/>
    <s v="129037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3"/>
    <n v="420160000020"/>
    <s v="3471 W 110 ST"/>
    <s v="N"/>
    <s v="129036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4"/>
    <n v="420160000020"/>
    <s v="3485 W 109 PL"/>
    <s v="N"/>
    <s v="129034-LENNAR HOMES, LLC"/>
    <d v="2019-12-19T00:00:00"/>
    <s v="ROAD"/>
    <x v="1"/>
    <n v="9578.07"/>
    <n v="191.56"/>
    <n v="0"/>
    <m/>
    <n v="0"/>
    <n v="0"/>
    <s v="210-00"/>
    <n v="1"/>
    <m/>
    <m/>
    <m/>
    <m/>
  </r>
  <r>
    <x v="9"/>
    <x v="1255"/>
    <n v="420160000020"/>
    <s v="3469 W 110 TER"/>
    <m/>
    <s v="126472-LENNAR HOMES, LLC"/>
    <d v="2019-03-19T00:00:00"/>
    <s v="ROAD"/>
    <x v="1"/>
    <n v="9278.02"/>
    <n v="185.56"/>
    <n v="0"/>
    <m/>
    <n v="0"/>
    <n v="0"/>
    <s v="210-00"/>
    <n v="1"/>
    <m/>
    <m/>
    <m/>
    <m/>
  </r>
  <r>
    <x v="9"/>
    <x v="1256"/>
    <n v="420160000020"/>
    <s v="11024 W 35 LN"/>
    <m/>
    <s v="128043-LENNAR HOMES, LLC"/>
    <d v="2019-08-30T00:00:00"/>
    <s v="ROAD"/>
    <x v="1"/>
    <n v="9278.02"/>
    <n v="185.56"/>
    <n v="0"/>
    <m/>
    <n v="0"/>
    <n v="0"/>
    <s v="210-00"/>
    <n v="1"/>
    <m/>
    <m/>
    <m/>
    <m/>
  </r>
  <r>
    <x v="9"/>
    <x v="1257"/>
    <n v="420160000020"/>
    <s v="3505 W 110 TER"/>
    <m/>
    <s v="128044-LENNAR HOMES, LLC"/>
    <d v="2019-08-30T00:00:00"/>
    <s v="ROAD"/>
    <x v="1"/>
    <n v="9278.02"/>
    <n v="185.56"/>
    <n v="0"/>
    <m/>
    <n v="0"/>
    <n v="0"/>
    <s v="210-00"/>
    <n v="1"/>
    <m/>
    <m/>
    <m/>
    <m/>
  </r>
  <r>
    <x v="9"/>
    <x v="1258"/>
    <n v="420160000020"/>
    <s v="3466 W 110 ST"/>
    <s v="N"/>
    <s v="129041-LENNAR HOMES, LLC"/>
    <d v="2019-12-13T00:00:00"/>
    <s v="ROAD"/>
    <x v="1"/>
    <n v="9578.07"/>
    <n v="191.56"/>
    <n v="0"/>
    <m/>
    <n v="0"/>
    <n v="0"/>
    <s v="210-00"/>
    <n v="1"/>
    <m/>
    <m/>
    <m/>
    <m/>
  </r>
  <r>
    <x v="9"/>
    <x v="1259"/>
    <n v="420160000020"/>
    <s v="3487 W 110 ST"/>
    <m/>
    <s v="128247-LENNAR HOMES, LLC"/>
    <d v="2019-09-16T00:00:00"/>
    <s v="ROAD"/>
    <x v="1"/>
    <n v="9278.02"/>
    <n v="185.56"/>
    <n v="0"/>
    <m/>
    <n v="0"/>
    <n v="0"/>
    <s v="210-00"/>
    <n v="1"/>
    <m/>
    <m/>
    <m/>
    <m/>
  </r>
  <r>
    <x v="9"/>
    <x v="1260"/>
    <n v="420160000020"/>
    <s v="3478 W 110 ST"/>
    <s v="N"/>
    <s v="129040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261"/>
    <n v="420160000020"/>
    <s v="3463 W 110 ST"/>
    <s v="N"/>
    <s v="129035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262"/>
    <n v="420160000020"/>
    <s v="3420 W 110 TER"/>
    <m/>
    <s v="126459-LENNAR CORPORATION"/>
    <d v="2019-03-20T00:00:00"/>
    <s v="ROAD"/>
    <x v="1"/>
    <n v="9278.02"/>
    <n v="185.56"/>
    <n v="0"/>
    <m/>
    <n v="0"/>
    <n v="0"/>
    <s v="210-00"/>
    <n v="1"/>
    <m/>
    <m/>
    <m/>
    <m/>
  </r>
  <r>
    <x v="9"/>
    <x v="1263"/>
    <n v="420160000020"/>
    <s v="3513 W 110 TER"/>
    <m/>
    <s v="127968-RAUL MARISTANY"/>
    <d v="2019-08-28T00:00:00"/>
    <s v="ROAD"/>
    <x v="1"/>
    <n v="9278.02"/>
    <n v="185.56"/>
    <n v="0"/>
    <m/>
    <n v="0"/>
    <n v="0"/>
    <s v="210-00"/>
    <n v="1"/>
    <m/>
    <m/>
    <m/>
    <m/>
  </r>
  <r>
    <x v="9"/>
    <x v="1264"/>
    <n v="420160000020"/>
    <s v="10833 05 W 33 WAY"/>
    <s v="N"/>
    <s v="128073-RAUL MARISTANY"/>
    <d v="2019-09-09T00:00:00"/>
    <s v="ROAD"/>
    <x v="1"/>
    <n v="51122.63"/>
    <n v="1022.45"/>
    <n v="0"/>
    <m/>
    <n v="0"/>
    <n v="0"/>
    <s v="230-00"/>
    <n v="9"/>
    <m/>
    <m/>
    <m/>
    <m/>
  </r>
  <r>
    <x v="9"/>
    <x v="1265"/>
    <n v="420160000020"/>
    <s v="10944 W 35 LN"/>
    <m/>
    <s v="128254-LENNAR HOMES, LLC"/>
    <d v="2019-09-17T00:00:00"/>
    <s v="ROAD"/>
    <x v="1"/>
    <n v="9278.02"/>
    <n v="185.56"/>
    <n v="0"/>
    <m/>
    <n v="0"/>
    <n v="0"/>
    <s v="210-00"/>
    <n v="1"/>
    <m/>
    <m/>
    <m/>
    <m/>
  </r>
  <r>
    <x v="9"/>
    <x v="1266"/>
    <n v="420160000020"/>
    <s v="10964 W 35 LN"/>
    <m/>
    <s v="128265-LENNAR HOMES, LLC"/>
    <d v="2019-10-02T00:00:00"/>
    <s v="ROAD"/>
    <x v="1"/>
    <n v="9278.02"/>
    <n v="185.56"/>
    <n v="0"/>
    <m/>
    <n v="0"/>
    <n v="0"/>
    <s v="210-00"/>
    <n v="1"/>
    <m/>
    <m/>
    <m/>
    <m/>
  </r>
  <r>
    <x v="9"/>
    <x v="1267"/>
    <n v="420160000020"/>
    <s v="3488 W 110 TER"/>
    <m/>
    <s v="126931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268"/>
    <n v="420160000020"/>
    <s v="11064 W 35 LN"/>
    <m/>
    <s v="128040-LENNAR HOMES, LLC"/>
    <d v="2019-08-28T00:00:00"/>
    <s v="ROAD"/>
    <x v="1"/>
    <n v="9278.02"/>
    <n v="185.56"/>
    <n v="0"/>
    <m/>
    <n v="0"/>
    <n v="0"/>
    <s v="210-00"/>
    <n v="1"/>
    <m/>
    <m/>
    <m/>
    <m/>
  </r>
  <r>
    <x v="9"/>
    <x v="1269"/>
    <n v="420160000020"/>
    <s v="3477 W 109 PL"/>
    <s v="N"/>
    <s v="129165-LENNAR HOMES, LLC"/>
    <d v="2019-12-23T00:00:00"/>
    <s v="ROAD"/>
    <x v="1"/>
    <n v="9578.07"/>
    <n v="191.56"/>
    <n v="0"/>
    <m/>
    <n v="0"/>
    <n v="0"/>
    <s v="210-00"/>
    <n v="1"/>
    <m/>
    <m/>
    <m/>
    <m/>
  </r>
  <r>
    <x v="9"/>
    <x v="1270"/>
    <n v="420160000020"/>
    <s v="3479 W 110 ST"/>
    <s v="N"/>
    <s v="129036-LENNAR HOMES, LLC"/>
    <d v="2019-12-18T00:00:00"/>
    <s v="ROAD"/>
    <x v="1"/>
    <n v="9578.07"/>
    <n v="191.56"/>
    <n v="0"/>
    <m/>
    <n v="0"/>
    <n v="0"/>
    <s v="210-00"/>
    <n v="1"/>
    <m/>
    <m/>
    <m/>
    <m/>
  </r>
  <r>
    <x v="9"/>
    <x v="1271"/>
    <n v="420160000020"/>
    <s v="3438 W 110 TER"/>
    <m/>
    <s v="126933-LENNAR HOMES, LLC"/>
    <d v="2019-05-09T00:00:00"/>
    <s v="ROAD"/>
    <x v="1"/>
    <n v="9278.02"/>
    <n v="185.56"/>
    <n v="0"/>
    <m/>
    <n v="0"/>
    <n v="0"/>
    <s v="210-00"/>
    <n v="1"/>
    <m/>
    <m/>
    <m/>
    <m/>
  </r>
  <r>
    <x v="9"/>
    <x v="1272"/>
    <n v="420160000020"/>
    <s v="3406 W 110 ST"/>
    <m/>
    <s v="126284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273"/>
    <n v="420160000020"/>
    <s v="3475 W 110 ST"/>
    <s v="N"/>
    <s v="129036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74"/>
    <n v="420160000020"/>
    <s v="3449 W 110 ST"/>
    <m/>
    <s v="126229-LENNAR HOMES, LLC"/>
    <d v="2019-03-05T00:00:00"/>
    <s v="ROAD"/>
    <x v="1"/>
    <n v="9278.02"/>
    <n v="185.56"/>
    <n v="0"/>
    <m/>
    <n v="0"/>
    <n v="0"/>
    <s v="210-00"/>
    <n v="1"/>
    <m/>
    <m/>
    <m/>
    <m/>
  </r>
  <r>
    <x v="9"/>
    <x v="1275"/>
    <n v="420160000020"/>
    <s v="3455 W 110 ST"/>
    <m/>
    <s v="126289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276"/>
    <n v="420160000020"/>
    <s v="3418 W 110 ST"/>
    <m/>
    <s v="126230-LENNAR HOMES, LLC"/>
    <d v="2019-02-28T00:00:00"/>
    <s v="ROAD"/>
    <x v="1"/>
    <n v="9278.02"/>
    <n v="185.56"/>
    <n v="0"/>
    <m/>
    <n v="0"/>
    <n v="0"/>
    <s v="210-00"/>
    <n v="1"/>
    <m/>
    <m/>
    <m/>
    <m/>
  </r>
  <r>
    <x v="9"/>
    <x v="1277"/>
    <n v="420160000020"/>
    <s v="3417 W 110 ST"/>
    <m/>
    <s v="126289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278"/>
    <n v="420160000020"/>
    <s v="3445 W 110 ST"/>
    <m/>
    <s v="126291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279"/>
    <n v="420160000020"/>
    <s v="11054 W 35 LN"/>
    <m/>
    <s v="128136-LENNAR HOMES, LLC"/>
    <d v="2019-09-03T00:00:00"/>
    <s v="ROAD"/>
    <x v="1"/>
    <n v="9278.02"/>
    <n v="185.56"/>
    <n v="0"/>
    <m/>
    <n v="0"/>
    <n v="0"/>
    <s v="210-00"/>
    <n v="1"/>
    <m/>
    <m/>
    <m/>
    <m/>
  </r>
  <r>
    <x v="9"/>
    <x v="1280"/>
    <n v="420160000020"/>
    <s v="3476 W 110 TER"/>
    <m/>
    <s v="126928-LENNAR HOMES, LLC"/>
    <d v="2019-05-07T00:00:00"/>
    <s v="ROAD"/>
    <x v="1"/>
    <n v="9278.02"/>
    <n v="185.56"/>
    <n v="0"/>
    <m/>
    <n v="0"/>
    <n v="0"/>
    <s v="210-00"/>
    <n v="1"/>
    <m/>
    <m/>
    <m/>
    <m/>
  </r>
  <r>
    <x v="9"/>
    <x v="1281"/>
    <n v="420160000020"/>
    <s v="3489 W 110 TER"/>
    <m/>
    <s v="126926-LENNAR HOMES, LLC"/>
    <d v="2019-05-03T00:00:00"/>
    <s v="ROAD"/>
    <x v="1"/>
    <n v="9278.02"/>
    <n v="185.56"/>
    <n v="0"/>
    <m/>
    <n v="0"/>
    <n v="0"/>
    <s v="210-00"/>
    <n v="1"/>
    <m/>
    <m/>
    <m/>
    <m/>
  </r>
  <r>
    <x v="9"/>
    <x v="1282"/>
    <n v="420160000020"/>
    <s v="3435 W 109 PL"/>
    <m/>
    <s v="126284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283"/>
    <n v="420160000020"/>
    <s v="3473 W 110 TER"/>
    <m/>
    <s v="126870-LENNAR HOMES, LLC"/>
    <d v="2019-03-15T00:00:00"/>
    <s v="ROAD"/>
    <x v="1"/>
    <n v="9278.02"/>
    <n v="185.56"/>
    <n v="0"/>
    <m/>
    <n v="0"/>
    <n v="0"/>
    <s v="210-00"/>
    <n v="1"/>
    <m/>
    <m/>
    <m/>
    <m/>
  </r>
  <r>
    <x v="9"/>
    <x v="1284"/>
    <n v="420160074230"/>
    <s v="3308 W 106 TER"/>
    <m/>
    <s v="125920-LENNAR HOMES, LLC"/>
    <d v="2019-02-22T00:00:00"/>
    <s v="ROAD"/>
    <x v="1"/>
    <n v="45442.33"/>
    <n v="908.85"/>
    <n v="0"/>
    <m/>
    <n v="0"/>
    <n v="0"/>
    <s v="230-00"/>
    <n v="8"/>
    <m/>
    <m/>
    <m/>
    <m/>
  </r>
  <r>
    <x v="9"/>
    <x v="1285"/>
    <n v="420160000020"/>
    <s v="3439 W 109 PL"/>
    <m/>
    <s v="126285-LENNAR CORPORATION"/>
    <d v="2019-03-05T00:00:00"/>
    <s v="ROAD"/>
    <x v="1"/>
    <n v="9278.02"/>
    <n v="185.56"/>
    <n v="0"/>
    <m/>
    <n v="0"/>
    <n v="0"/>
    <s v="210-00"/>
    <n v="1"/>
    <m/>
    <m/>
    <m/>
    <m/>
  </r>
  <r>
    <x v="9"/>
    <x v="1286"/>
    <n v="420160000020"/>
    <s v="10904 W 35 LN"/>
    <s v="N"/>
    <s v="129038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87"/>
    <n v="420160000020"/>
    <s v="3481 W 109 PL"/>
    <s v="N"/>
    <s v="129034-LENNAR HOMES, LLC"/>
    <d v="2019-12-18T00:00:00"/>
    <s v="ROAD"/>
    <x v="1"/>
    <n v="9578.07"/>
    <n v="191.56"/>
    <n v="0"/>
    <m/>
    <n v="0"/>
    <n v="0"/>
    <s v="210-00"/>
    <n v="1"/>
    <m/>
    <m/>
    <m/>
    <m/>
  </r>
  <r>
    <x v="9"/>
    <x v="1288"/>
    <n v="420160000020"/>
    <s v="3444 W 110 TER"/>
    <m/>
    <s v="126466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289"/>
    <n v="420160000020"/>
    <s v="3452 W 110 TER"/>
    <m/>
    <s v="126867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290"/>
    <n v="420160000020"/>
    <s v="11034 W 35 LN"/>
    <m/>
    <s v="128138-LENNAR HOMES, LLC"/>
    <d v="2019-09-03T00:00:00"/>
    <s v="ROAD"/>
    <x v="1"/>
    <n v="9278.02"/>
    <n v="185.56"/>
    <n v="0"/>
    <m/>
    <n v="0"/>
    <n v="0"/>
    <s v="210-00"/>
    <n v="1"/>
    <m/>
    <m/>
    <m/>
    <m/>
  </r>
  <r>
    <x v="9"/>
    <x v="1291"/>
    <n v="420160000020"/>
    <s v="3491 W 110 ST"/>
    <m/>
    <s v="128256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92"/>
    <n v="420160000020"/>
    <s v="10954 W 35 LN"/>
    <m/>
    <s v="128256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93"/>
    <n v="420160000020"/>
    <s v="3461 W 109 PL"/>
    <s v="N"/>
    <s v="129042-LENNAR HOMES, LLC"/>
    <d v="2019-12-18T00:00:00"/>
    <s v="ROAD"/>
    <x v="1"/>
    <n v="9578.07"/>
    <n v="191.56"/>
    <n v="0"/>
    <m/>
    <n v="0"/>
    <n v="0"/>
    <s v="210-00"/>
    <n v="1"/>
    <m/>
    <m/>
    <m/>
    <m/>
  </r>
  <r>
    <x v="9"/>
    <x v="1294"/>
    <n v="420160000020"/>
    <s v="10964 W 35 LN"/>
    <m/>
    <m/>
    <d v="2019-09-17T00:00:00"/>
    <s v="ROAD"/>
    <x v="0"/>
    <n v="9278.02"/>
    <n v="185.56"/>
    <n v="0"/>
    <m/>
    <n v="0"/>
    <n v="0"/>
    <s v="210-00"/>
    <n v="1"/>
    <m/>
    <m/>
    <m/>
    <m/>
  </r>
  <r>
    <x v="9"/>
    <x v="1295"/>
    <n v="420160000015"/>
    <s v="11260 W 35 WAY (BLDG #2)"/>
    <m/>
    <s v="127374-FC HIALEAH DEVELOPMENT LLC"/>
    <d v="2019-06-26T00:00:00"/>
    <s v="ROAD"/>
    <x v="1"/>
    <n v="221515.93"/>
    <n v="4430.32"/>
    <n v="0"/>
    <m/>
    <n v="0"/>
    <n v="0"/>
    <s v="220-00"/>
    <n v="34"/>
    <m/>
    <m/>
    <m/>
    <m/>
  </r>
  <r>
    <x v="9"/>
    <x v="1296"/>
    <n v="420160000015"/>
    <s v="11120 W 35 WAY (BLDG #1)"/>
    <m/>
    <s v="127374-FC HIALEAH DEVELOPMENT LLC"/>
    <d v="2019-06-25T00:00:00"/>
    <s v="ROAD"/>
    <x v="1"/>
    <n v="228031.11"/>
    <n v="4560.62"/>
    <n v="0"/>
    <m/>
    <n v="0"/>
    <n v="0"/>
    <s v="220-00"/>
    <n v="35"/>
    <m/>
    <m/>
    <m/>
    <m/>
  </r>
  <r>
    <x v="9"/>
    <x v="1297"/>
    <n v="420160000015"/>
    <s v="3549 W 111 PL (BLDG #7)"/>
    <m/>
    <s v="127374-FC HIALEAH DEVELOPMENT LLC"/>
    <d v="2019-06-25T00:00:00"/>
    <s v="ROAD"/>
    <x v="1"/>
    <n v="221515.93"/>
    <n v="4430.32"/>
    <n v="0"/>
    <m/>
    <n v="0"/>
    <n v="0"/>
    <s v="220-00"/>
    <n v="34"/>
    <m/>
    <m/>
    <m/>
    <m/>
  </r>
  <r>
    <x v="9"/>
    <x v="1298"/>
    <n v="420160000015"/>
    <s v="3533 W 113 TER (BLDG #4)"/>
    <m/>
    <s v="127374-FC HIALEAH DEVELOPMENT LLC"/>
    <d v="2019-06-25T00:00:00"/>
    <s v="ROAD"/>
    <x v="1"/>
    <n v="234546.28"/>
    <n v="4690.93"/>
    <n v="0"/>
    <m/>
    <n v="0"/>
    <n v="0"/>
    <s v="220-00"/>
    <n v="36"/>
    <m/>
    <m/>
    <m/>
    <m/>
  </r>
  <r>
    <x v="9"/>
    <x v="1299"/>
    <n v="420160000015"/>
    <s v="11240 W 35 CT (BLDG #5)"/>
    <m/>
    <s v="127374-FC HIALEAH DEVELOPMENT LLC"/>
    <d v="2019-06-26T00:00:00"/>
    <s v="ROAD"/>
    <x v="1"/>
    <n v="312728.37"/>
    <n v="6254.57"/>
    <n v="0"/>
    <m/>
    <n v="0"/>
    <n v="0"/>
    <s v="220-00"/>
    <n v="48"/>
    <m/>
    <m/>
    <m/>
    <m/>
  </r>
  <r>
    <x v="9"/>
    <x v="1300"/>
    <n v="420160000015"/>
    <s v="11110 W 35 CT (BLDG #6)"/>
    <m/>
    <s v="127374-FC HIALEAH DEVELOPMENT LLC"/>
    <d v="2019-06-25T00:00:00"/>
    <s v="ROAD"/>
    <x v="1"/>
    <n v="143333.84"/>
    <n v="2866.68"/>
    <n v="0"/>
    <m/>
    <n v="0"/>
    <n v="0"/>
    <s v="220-00"/>
    <n v="22"/>
    <m/>
    <m/>
    <m/>
    <m/>
  </r>
  <r>
    <x v="9"/>
    <x v="1301"/>
    <n v="420160075200"/>
    <s v="10502 W 32 LN"/>
    <s v="N"/>
    <s v="128834-LENNAR HOMES, LLC"/>
    <d v="2019-12-04T00:00:00"/>
    <s v="ROAD"/>
    <x v="1"/>
    <n v="40355.25"/>
    <n v="807.1"/>
    <n v="0"/>
    <m/>
    <n v="0"/>
    <n v="0"/>
    <s v="220-00"/>
    <n v="6"/>
    <m/>
    <m/>
    <m/>
    <m/>
  </r>
  <r>
    <x v="9"/>
    <x v="1302"/>
    <n v="420160000015"/>
    <s v="3577 W 113 TER (BLDG #3)"/>
    <m/>
    <s v="127374-FC HIALEAH DEVELOPMENT LLC"/>
    <d v="2019-06-28T00:00:00"/>
    <s v="ROAD"/>
    <x v="1"/>
    <n v="234546.28"/>
    <n v="4690.93"/>
    <n v="0"/>
    <m/>
    <n v="0"/>
    <n v="0"/>
    <s v="220-00"/>
    <n v="36"/>
    <m/>
    <m/>
    <m/>
    <m/>
  </r>
  <r>
    <x v="9"/>
    <x v="1303"/>
    <n v="420160000020"/>
    <s v="3508 W 107 ST"/>
    <m/>
    <s v="127053-RAUL MARISTANY"/>
    <d v="2019-05-28T00:00:00"/>
    <s v="ROAD"/>
    <x v="1"/>
    <n v="33863.31"/>
    <n v="677.27"/>
    <n v="0"/>
    <m/>
    <n v="0"/>
    <n v="0"/>
    <s v="710-00"/>
    <n v="2240"/>
    <m/>
    <m/>
    <m/>
    <m/>
  </r>
  <r>
    <x v="9"/>
    <x v="1304"/>
    <n v="420170020010"/>
    <s v="3870 W 108 ST "/>
    <m/>
    <s v="126692-FLAGLER GLOBAL LOGISTICS LLC"/>
    <d v="2019-01-18T00:00:00"/>
    <s v="ROAD"/>
    <x v="1"/>
    <n v="1173109.78"/>
    <n v="23462.2"/>
    <n v="0"/>
    <m/>
    <n v="0"/>
    <n v="0"/>
    <s v="150-00"/>
    <n v="241186"/>
    <m/>
    <m/>
    <m/>
    <m/>
  </r>
  <r>
    <x v="9"/>
    <x v="1305"/>
    <n v="420170010480"/>
    <s v="4210 W 108 ST"/>
    <m/>
    <s v="129107-FLAGLER GLOBAL LOGISTICS LLC"/>
    <d v="2019-09-11T00:00:00"/>
    <s v="ROAD"/>
    <x v="1"/>
    <n v="3483428.75"/>
    <n v="69668.58"/>
    <n v="0"/>
    <m/>
    <n v="0"/>
    <n v="0"/>
    <s v="150-00"/>
    <n v="716177"/>
    <m/>
    <m/>
    <m/>
    <m/>
  </r>
  <r>
    <x v="9"/>
    <x v="1306"/>
    <n v="420170010330"/>
    <s v="4040 W 108 ST"/>
    <m/>
    <s v="129108-FLAGLER GLOBAL LOGISTICS LLC"/>
    <d v="2019-09-19T00:00:00"/>
    <s v="ROAD"/>
    <x v="1"/>
    <n v="1615230.53"/>
    <n v="32304.61"/>
    <n v="0"/>
    <m/>
    <n v="0"/>
    <n v="0"/>
    <s v="150-00"/>
    <n v="332084"/>
    <m/>
    <m/>
    <m/>
    <m/>
  </r>
  <r>
    <x v="9"/>
    <x v="1307"/>
    <n v="420170020040"/>
    <s v="3880 WEST 104 ST"/>
    <m/>
    <s v="127011-SECTION 31 HOLDINGS LLC"/>
    <d v="2019-04-11T00:00:00"/>
    <s v="ROAD"/>
    <x v="1"/>
    <n v="958678.94"/>
    <n v="19173.580000000002"/>
    <n v="0"/>
    <m/>
    <n v="0"/>
    <n v="0"/>
    <s v="150-00"/>
    <n v="197100"/>
    <m/>
    <m/>
    <m/>
    <m/>
  </r>
  <r>
    <x v="9"/>
    <x v="1308"/>
    <n v="420170020040"/>
    <s v="3980 W 104 ST BLDG #7"/>
    <m/>
    <s v="127012-SECTION 31 HOLDINGS LLC"/>
    <d v="2019-04-12T00:00:00"/>
    <s v="ROAD"/>
    <x v="1"/>
    <n v="1042936.66"/>
    <n v="20858.73"/>
    <n v="0"/>
    <m/>
    <n v="0"/>
    <n v="0"/>
    <s v="150-00"/>
    <n v="214423"/>
    <m/>
    <m/>
    <m/>
    <m/>
  </r>
  <r>
    <x v="9"/>
    <x v="1309"/>
    <n v="420170020012"/>
    <s v="3990 W 108 ST"/>
    <m/>
    <s v="128189-VICTORY UNLIMITED CONSTRUCTION LLC"/>
    <d v="2019-05-14T00:00:00"/>
    <s v="ROAD"/>
    <x v="1"/>
    <n v="903381.02"/>
    <n v="18067.62"/>
    <n v="0"/>
    <m/>
    <n v="0"/>
    <n v="0"/>
    <s v="150-00"/>
    <n v="185731"/>
    <m/>
    <m/>
    <m/>
    <m/>
  </r>
  <r>
    <x v="9"/>
    <x v="1310"/>
    <n v="420200020020"/>
    <s v="8875 W 40 ST"/>
    <s v="N"/>
    <m/>
    <d v="2019-11-07T00:00:00"/>
    <s v="ROAD"/>
    <x v="0"/>
    <n v="6866.84"/>
    <n v="137.34"/>
    <n v="0"/>
    <m/>
    <n v="0"/>
    <n v="0"/>
    <s v="710-00"/>
    <n v="440"/>
    <m/>
    <m/>
    <m/>
    <m/>
  </r>
  <r>
    <x v="9"/>
    <x v="1311"/>
    <n v="420200010043"/>
    <s v="14450 NW 102 AVE"/>
    <s v="N"/>
    <s v="128853-GONZALEZ AND SONS EQUIPMENT"/>
    <d v="2019-12-03T00:00:00"/>
    <s v="ROAD"/>
    <x v="1"/>
    <n v="69280.100000000006"/>
    <n v="1385.61"/>
    <n v="0"/>
    <m/>
    <n v="0"/>
    <n v="0"/>
    <s v="150-00"/>
    <n v="-6545"/>
    <m/>
    <m/>
    <m/>
    <m/>
  </r>
  <r>
    <x v="9"/>
    <x v="1311"/>
    <n v="420200010043"/>
    <s v="14450 NW 102 AVE"/>
    <s v="N"/>
    <s v="128853-GONZALEZ AND SONS EQUIPMENT"/>
    <d v="2019-12-03T00:00:00"/>
    <s v="ROAD"/>
    <x v="1"/>
    <n v="69280.100000000006"/>
    <n v="1385.61"/>
    <n v="0"/>
    <m/>
    <n v="0"/>
    <n v="0"/>
    <s v="710-00"/>
    <n v="6545"/>
    <m/>
    <m/>
    <m/>
    <m/>
  </r>
  <r>
    <x v="9"/>
    <x v="1312"/>
    <n v="420200010030"/>
    <s v="4220 W 91 PLACE - BLDG. E"/>
    <s v="N"/>
    <s v="129294-RELP BEACON LOGISTICS, LLC"/>
    <d v="2019-11-14T00:00:00"/>
    <s v="ROAD"/>
    <x v="1"/>
    <n v="733211.53"/>
    <n v="14664.23"/>
    <n v="0"/>
    <m/>
    <n v="0"/>
    <n v="0"/>
    <s v="150-00"/>
    <n v="146021"/>
    <m/>
    <m/>
    <m/>
    <m/>
  </r>
  <r>
    <x v="9"/>
    <x v="1313"/>
    <n v="420160073950"/>
    <s v="3289 W 106 TER"/>
    <m/>
    <s v="126790-RAUL MARISTANY"/>
    <d v="2019-05-07T00:00:00"/>
    <s v="ROAD"/>
    <x v="1"/>
    <n v="39762.050000000003"/>
    <n v="795.24"/>
    <n v="0"/>
    <m/>
    <n v="0"/>
    <n v="0"/>
    <s v="230-00"/>
    <n v="7"/>
    <m/>
    <m/>
    <m/>
    <m/>
  </r>
  <r>
    <x v="9"/>
    <x v="1314"/>
    <n v="420160000020"/>
    <s v="3481 W 110 TER"/>
    <m/>
    <s v="126923-LENNAR HOMES, LLC"/>
    <d v="2019-05-03T00:00:00"/>
    <s v="ROAD"/>
    <x v="1"/>
    <n v="9278.02"/>
    <n v="185.56"/>
    <n v="0"/>
    <m/>
    <n v="0"/>
    <n v="0"/>
    <s v="210-00"/>
    <n v="1"/>
    <m/>
    <m/>
    <m/>
    <m/>
  </r>
  <r>
    <x v="9"/>
    <x v="1315"/>
    <n v="2720190010660"/>
    <s v="14001 NW 112 AVE"/>
    <m/>
    <s v="127478-BOB SCHECTER SCHECTER"/>
    <d v="2019-06-27T00:00:00"/>
    <s v="ROAD"/>
    <x v="1"/>
    <n v="1896.93"/>
    <n v="37.94"/>
    <n v="0"/>
    <m/>
    <n v="0"/>
    <n v="0"/>
    <s v="150-00"/>
    <n v="390"/>
    <m/>
    <m/>
    <m/>
    <m/>
  </r>
  <r>
    <x v="9"/>
    <x v="1316"/>
    <n v="2720190010560"/>
    <s v="10702 NW 147 ST"/>
    <s v="N"/>
    <s v="129478-FOUNDRY GALLOP MIAMI I LLC"/>
    <d v="2019-12-04T00:00:00"/>
    <s v="ROAD"/>
    <x v="1"/>
    <n v="743018.08"/>
    <n v="14860.36"/>
    <n v="0"/>
    <m/>
    <n v="0"/>
    <n v="0"/>
    <s v="150-00"/>
    <n v="147974"/>
    <m/>
    <m/>
    <m/>
    <m/>
  </r>
  <r>
    <x v="9"/>
    <x v="1317"/>
    <n v="2720190010660"/>
    <s v="14001 NW 112 AVE"/>
    <m/>
    <m/>
    <d v="2019-07-03T00:00:00"/>
    <s v="ROAD"/>
    <x v="0"/>
    <n v="10603.35"/>
    <n v="212.07"/>
    <n v="0"/>
    <m/>
    <n v="0"/>
    <n v="0"/>
    <s v="150-00"/>
    <n v="2180"/>
    <m/>
    <m/>
    <m/>
    <m/>
  </r>
  <r>
    <x v="9"/>
    <x v="1318"/>
    <n v="2720190010660"/>
    <s v="14001 NW 112 AVE"/>
    <m/>
    <s v="127515-BOB SCHECTER SCHECTER"/>
    <d v="2019-07-18T00:00:00"/>
    <s v="ROAD"/>
    <x v="1"/>
    <n v="1896.93"/>
    <n v="37.94"/>
    <n v="0"/>
    <m/>
    <n v="0"/>
    <n v="0"/>
    <s v="150-00"/>
    <n v="390"/>
    <m/>
    <m/>
    <m/>
    <m/>
  </r>
  <r>
    <x v="9"/>
    <x v="1319"/>
    <n v="2720190010560"/>
    <s v="14501 NW 109 AVE"/>
    <s v="N"/>
    <s v="129478-FOUNDRY GALLOP MIAMI I LLC"/>
    <d v="2019-11-26T00:00:00"/>
    <s v="ROAD"/>
    <x v="1"/>
    <n v="827807.31"/>
    <n v="16556.150000000001"/>
    <n v="0"/>
    <m/>
    <n v="0"/>
    <n v="0"/>
    <s v="150-00"/>
    <n v="164860"/>
    <m/>
    <m/>
    <m/>
    <m/>
  </r>
  <r>
    <x v="1"/>
    <x v="1159"/>
    <n v="3049240011840"/>
    <s v="11900 SW 47 ST"/>
    <m/>
    <s v="126443-JAKELINE BERMUDEZ PEDRO A BERMUDEZ"/>
    <d v="2019-03-12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320"/>
    <n v="3040290011260"/>
    <s v="9835 SW 72 ST # 107"/>
    <m/>
    <s v="126489-ARC DIALYSIS KENDALL LLC"/>
    <d v="2019-04-10T00:00:00"/>
    <s v="ROAD"/>
    <x v="1"/>
    <n v="11167.57"/>
    <n v="223.35"/>
    <n v="0"/>
    <n v="11390.92"/>
    <n v="0"/>
    <n v="0"/>
    <s v="630-00"/>
    <n v="875"/>
    <n v="20.076000000000001"/>
    <n v="18.981999999999999"/>
    <n v="17566.5"/>
    <n v="16609.25"/>
  </r>
  <r>
    <x v="0"/>
    <x v="1320"/>
    <n v="3040290011260"/>
    <s v="9835 SW 72 ST # 107"/>
    <m/>
    <s v="126489-ARC DIALYSIS KENDALL LLC"/>
    <d v="2019-04-10T00:00:00"/>
    <s v="ROAD"/>
    <x v="1"/>
    <n v="11167.57"/>
    <n v="223.35"/>
    <n v="0"/>
    <n v="11390.92"/>
    <n v="0"/>
    <n v="0"/>
    <s v="820-00"/>
    <n v="-875"/>
    <n v="11.821"/>
    <n v="11.177"/>
    <n v="-10343.375"/>
    <n v="-9779.875"/>
  </r>
  <r>
    <x v="5"/>
    <x v="1321"/>
    <n v="3069230080010"/>
    <s v="23701 SW 132 AVE - BLDG. B"/>
    <m/>
    <s v="DO NOT COLLECT"/>
    <d v="2019-04-23T00:00:00"/>
    <s v="ROAD"/>
    <x v="0"/>
    <n v="139151.93"/>
    <n v="2783.04"/>
    <n v="0"/>
    <n v="141934.97"/>
    <n v="0"/>
    <n v="0"/>
    <s v="150-00"/>
    <n v="28609"/>
    <n v="3.1459999999999999"/>
    <n v="2.9740000000000002"/>
    <n v="90003.914000000004"/>
    <n v="85083.166000000012"/>
  </r>
  <r>
    <x v="4"/>
    <x v="1322"/>
    <n v="3040350030160"/>
    <s v="7705 SW 71 AVE"/>
    <m/>
    <s v="126615-JESUS DEL VALLE"/>
    <d v="2019-03-12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322"/>
    <n v="3040350030160"/>
    <s v="7705 SW 71 AVE"/>
    <m/>
    <s v="126615-JESUS DEL VALLE"/>
    <d v="2019-03-1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323"/>
    <n v="3060300000070"/>
    <s v="11273 SW 250 TER"/>
    <m/>
    <s v="126464-LENNAR CORPORATION"/>
    <d v="2019-03-20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1324"/>
    <n v="3069020280010"/>
    <s v="13691 SW 189 ST"/>
    <m/>
    <m/>
    <d v="2019-03-14T00:00:00"/>
    <s v="ROAD"/>
    <x v="0"/>
    <n v="21164.57"/>
    <n v="423.29"/>
    <n v="0"/>
    <n v="21587.86"/>
    <n v="0"/>
    <n v="0"/>
    <s v="710-00"/>
    <n v="1400"/>
    <n v="9.7780000000000005"/>
    <n v="9.2460000000000004"/>
    <n v="13689.2"/>
    <n v="12944.400000000001"/>
  </r>
  <r>
    <x v="5"/>
    <x v="1325"/>
    <n v="3060050090830"/>
    <s v="10411 SW 184 TER"/>
    <m/>
    <m/>
    <d v="2019-08-01T00:00:00"/>
    <s v="ROAD"/>
    <x v="0"/>
    <n v="13794.08"/>
    <n v="275.88"/>
    <n v="0"/>
    <n v="14069.96"/>
    <n v="0"/>
    <n v="0"/>
    <s v="150-00"/>
    <n v="2836"/>
    <n v="3.1459999999999999"/>
    <n v="2.9740000000000002"/>
    <n v="8922.0560000000005"/>
    <n v="8434.264000000001"/>
  </r>
  <r>
    <x v="0"/>
    <x v="1326"/>
    <n v="3040220060050"/>
    <s v="4245 SW 85 AVE"/>
    <m/>
    <s v="126547-RAFAEL RAURELL"/>
    <d v="2019-03-14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326"/>
    <n v="3040220060050"/>
    <s v="4245 SW 85 AVE"/>
    <m/>
    <s v="126547-RAFAEL RAURELL"/>
    <d v="2019-03-14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327"/>
    <n v="3031210330910"/>
    <s v="4223 NW 32 AVE"/>
    <m/>
    <s v="126137-LEGACY RENTALS LLC"/>
    <d v="2019-03-14T00:00:00"/>
    <s v="ROAD"/>
    <x v="1"/>
    <n v="0"/>
    <n v="0"/>
    <n v="0"/>
    <n v="0"/>
    <n v="0"/>
    <n v="0"/>
    <s v="210-00"/>
    <n v="0"/>
    <n v="6001"/>
    <n v="5674"/>
    <n v="0"/>
    <n v="0"/>
  </r>
  <r>
    <x v="8"/>
    <x v="1328"/>
    <n v="3031160010050"/>
    <s v="3135 NW 68 ST"/>
    <m/>
    <s v="126138-LEGACY RENTALS LLC"/>
    <d v="2019-03-14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328"/>
    <n v="3031160010050"/>
    <s v="3135 NW 68 ST"/>
    <m/>
    <s v="126138-LEGACY RENTALS LLC"/>
    <d v="2019-03-14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329"/>
    <n v="3021130010670"/>
    <s v="15740 NW 2 AVE"/>
    <m/>
    <m/>
    <d v="2019-04-03T00:00:00"/>
    <s v="ROAD"/>
    <x v="0"/>
    <n v="23454.01"/>
    <n v="469.08"/>
    <n v="0"/>
    <n v="23923.09"/>
    <n v="0"/>
    <n v="0"/>
    <s v="210-00"/>
    <n v="-1"/>
    <n v="6001"/>
    <n v="5674"/>
    <n v="-6001"/>
    <n v="-5674"/>
  </r>
  <r>
    <x v="2"/>
    <x v="1329"/>
    <n v="3021130010670"/>
    <s v="15740 NW 2 AVE"/>
    <m/>
    <m/>
    <d v="2019-04-03T00:00:00"/>
    <s v="ROAD"/>
    <x v="0"/>
    <n v="23454.01"/>
    <n v="469.08"/>
    <n v="0"/>
    <n v="23923.09"/>
    <n v="0"/>
    <n v="0"/>
    <s v="230-00"/>
    <n v="6"/>
    <n v="3674"/>
    <n v="3474"/>
    <n v="22044"/>
    <n v="20844"/>
  </r>
  <r>
    <x v="5"/>
    <x v="1330"/>
    <n v="3069230000640"/>
    <s v="24400 S DIXIE HWY"/>
    <m/>
    <m/>
    <d v="2019-03-19T00:00:00"/>
    <s v="ROAD"/>
    <x v="0"/>
    <n v="137185.76"/>
    <n v="2743.71"/>
    <n v="0"/>
    <n v="139929.47"/>
    <n v="0"/>
    <n v="0"/>
    <s v="820-00"/>
    <n v="9704"/>
    <n v="11.821"/>
    <n v="11.177"/>
    <n v="114710.984"/>
    <n v="108461.60799999999"/>
  </r>
  <r>
    <x v="5"/>
    <x v="1330"/>
    <n v="3069230000640"/>
    <s v="24400 S DIXIE HWY"/>
    <m/>
    <m/>
    <d v="2019-03-19T00:00:00"/>
    <s v="ROAD"/>
    <x v="0"/>
    <n v="137185.76"/>
    <n v="2743.71"/>
    <n v="0"/>
    <n v="139929.47"/>
    <n v="0"/>
    <n v="0"/>
    <s v="150-00"/>
    <n v="-8258"/>
    <n v="3.1459999999999999"/>
    <n v="2.9740000000000002"/>
    <n v="-25979.667999999998"/>
    <n v="-24559.292000000001"/>
  </r>
  <r>
    <x v="6"/>
    <x v="1331"/>
    <n v="3031150210400"/>
    <s v="1928 NW 66 ST"/>
    <m/>
    <s v="126672-BO INVESTMENTS &amp; HOLDINGS INC"/>
    <d v="2019-03-18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331"/>
    <n v="3031150210400"/>
    <s v="1928 NW 66 ST"/>
    <m/>
    <s v="126672-BO INVESTMENTS &amp; HOLDINGS INC"/>
    <d v="2019-03-18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332"/>
    <n v="3060300010010"/>
    <s v="24862 SW 107 AVE"/>
    <m/>
    <s v="126869-LENNAR HOMES, LLC"/>
    <d v="2019-03-15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333"/>
    <n v="3060190211220"/>
    <s v="23442 SW 108 AVE"/>
    <m/>
    <s v="126577-NVR RYAN HOMES"/>
    <d v="2019-03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34"/>
    <n v="3060190211550"/>
    <s v="23435 SW 108 AVE"/>
    <m/>
    <s v="126577-NVR RYAN HOMES"/>
    <d v="2019-03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35"/>
    <n v="3060190211570"/>
    <s v="23438 SW 107 CT"/>
    <m/>
    <s v="126577-NVR RYAN HOMES"/>
    <d v="2019-03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336"/>
    <n v="3059360060390"/>
    <s v="11861 SW 170 ST"/>
    <m/>
    <s v="126293-MARCELO MENDOZA"/>
    <d v="2019-03-19T00:00:00"/>
    <s v="ROAD"/>
    <x v="1"/>
    <n v="0"/>
    <n v="0"/>
    <n v="0"/>
    <n v="0"/>
    <n v="0"/>
    <n v="0"/>
    <s v="210-00"/>
    <n v="0"/>
    <n v="6001"/>
    <n v="5674"/>
    <n v="0"/>
    <n v="0"/>
  </r>
  <r>
    <x v="4"/>
    <x v="1337"/>
    <n v="3030230040010"/>
    <s v="4701 NW 77 AVE"/>
    <m/>
    <s v="127400-AV BUILDINGS LLC"/>
    <d v="2019-03-20T00:00:00"/>
    <s v="ROAD"/>
    <x v="1"/>
    <n v="24029.35"/>
    <n v="480.59"/>
    <n v="0"/>
    <n v="24509.94"/>
    <n v="0"/>
    <n v="0"/>
    <s v="150-00"/>
    <n v="5226"/>
    <n v="3.1459999999999999"/>
    <n v="2.9740000000000002"/>
    <n v="16440.995999999999"/>
    <n v="15542.124000000002"/>
  </r>
  <r>
    <x v="0"/>
    <x v="1338"/>
    <n v="3040170080331"/>
    <s v="2802 SW 105 AVE"/>
    <m/>
    <s v="128017-LAA INVESTMENTS INC"/>
    <d v="2019-09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339"/>
    <n v="141200680010"/>
    <s v="3060 SW 37 CT"/>
    <m/>
    <s v="129189-MIAMI DOUGLAS TWO LP"/>
    <d v="2019-03-21T00:00:00"/>
    <s v="ROAD"/>
    <x v="1"/>
    <n v="1837441.89"/>
    <n v="36748.839999999997"/>
    <n v="0"/>
    <n v="1874190.73"/>
    <n v="0"/>
    <n v="0"/>
    <s v="820-01"/>
    <n v="16782"/>
    <n v="8.8330000000000002"/>
    <n v="8.3520000000000003"/>
    <n v="148235.40600000002"/>
    <n v="140163.264"/>
  </r>
  <r>
    <x v="6"/>
    <x v="1339"/>
    <n v="141200680010"/>
    <s v="3060 SW 37 CT"/>
    <m/>
    <s v="129189-MIAMI DOUGLAS TWO LP"/>
    <d v="2019-03-21T00:00:00"/>
    <s v="ROAD"/>
    <x v="1"/>
    <n v="1837441.89"/>
    <n v="36748.839999999997"/>
    <n v="0"/>
    <n v="1874190.73"/>
    <n v="0"/>
    <n v="0"/>
    <s v="222-00"/>
    <n v="421"/>
    <n v="2634"/>
    <n v="2490"/>
    <n v="1108914"/>
    <n v="1048290"/>
  </r>
  <r>
    <x v="5"/>
    <x v="1340"/>
    <n v="3060190211400"/>
    <s v="23512 SW 107 PL"/>
    <m/>
    <s v="12662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1"/>
    <n v="3060190211180"/>
    <s v="23408 SW 108 AVE"/>
    <m/>
    <s v="12637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2"/>
    <n v="3060190211230"/>
    <s v="23458 SW 108 AVE"/>
    <m/>
    <s v="126377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3"/>
    <n v="3060190183640"/>
    <s v="23454 SW 107 PL"/>
    <m/>
    <s v="12642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4"/>
    <n v="3060190211770"/>
    <s v="10630 SW 235 ST"/>
    <m/>
    <s v="126425-NVR RYAN HOMES"/>
    <d v="2019-04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5"/>
    <n v="3060180030960"/>
    <s v="21891 SW 111 AVE"/>
    <m/>
    <s v="129229-HABITAT FOR HUMANITY"/>
    <d v="2019-03-18T00:00:00"/>
    <s v="ROAD"/>
    <x v="1"/>
    <n v="0"/>
    <n v="185.56"/>
    <n v="0"/>
    <n v="185.56"/>
    <n v="0"/>
    <n v="0"/>
    <s v="210-00"/>
    <n v="1"/>
    <n v="6001"/>
    <n v="5674"/>
    <n v="6001"/>
    <n v="5674"/>
  </r>
  <r>
    <x v="8"/>
    <x v="1346"/>
    <n v="3031210370390"/>
    <s v="3031 NW 51 TER"/>
    <m/>
    <s v="127562-JEFFREY P DIEGO"/>
    <d v="2019-06-18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346"/>
    <n v="3031210370390"/>
    <s v="3031 NW 51 TER"/>
    <m/>
    <s v="127562-JEFFREY P DIEGO"/>
    <d v="2019-06-18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347"/>
    <n v="3059100470010"/>
    <s v="11715 SW 147 AVE (BLDG #3)"/>
    <m/>
    <s v="127708-HAMMOCK PLAZA CENTER LLC"/>
    <d v="2019-03-25T00:00:00"/>
    <s v="ROAD"/>
    <x v="1"/>
    <n v="27871.19"/>
    <n v="557.42999999999995"/>
    <n v="0"/>
    <n v="28428.62"/>
    <n v="0"/>
    <n v="0"/>
    <s v="820-02"/>
    <n v="-2090"/>
    <n v="8.4160000000000004"/>
    <n v="7.9569999999999999"/>
    <n v="-17589.440000000002"/>
    <n v="-16630.13"/>
  </r>
  <r>
    <x v="1"/>
    <x v="1347"/>
    <n v="3059100470010"/>
    <s v="11715 SW 147 AVE (BLDG #3)"/>
    <m/>
    <s v="127708-HAMMOCK PLAZA CENTER LLC"/>
    <d v="2019-03-25T00:00:00"/>
    <s v="ROAD"/>
    <x v="1"/>
    <n v="27871.19"/>
    <n v="557.42999999999995"/>
    <n v="0"/>
    <n v="28428.62"/>
    <n v="0"/>
    <n v="0"/>
    <s v="820-02"/>
    <n v="4232"/>
    <n v="8.4160000000000004"/>
    <n v="7.9569999999999999"/>
    <n v="35616.512000000002"/>
    <n v="33674.023999999998"/>
  </r>
  <r>
    <x v="5"/>
    <x v="1348"/>
    <n v="3068120030100"/>
    <s v="21555 SW 177 CT"/>
    <m/>
    <s v="128721-FOUR ACES RANCH I"/>
    <d v="2019-04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1349"/>
    <n v="3012320000130"/>
    <s v="1000 NE 215 ST"/>
    <m/>
    <s v="ESTIMATE REQUESTED"/>
    <d v="2019-12-10T00:00:00"/>
    <s v="ROAD"/>
    <x v="0"/>
    <n v="54715.15"/>
    <n v="1094.3"/>
    <n v="0"/>
    <m/>
    <n v="0"/>
    <n v="0"/>
    <s v="853-00"/>
    <n v="900"/>
    <m/>
    <m/>
    <m/>
    <m/>
  </r>
  <r>
    <x v="5"/>
    <x v="1350"/>
    <n v="3068120030070"/>
    <s v="21405 SW 177 CT"/>
    <m/>
    <s v="128721-FOUR ACES RANCH I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51"/>
    <n v="3068120030090"/>
    <s v="21505 SW 177 CT"/>
    <m/>
    <s v="131162-FOUR ACES RANCH I"/>
    <d v="2019-04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352"/>
    <n v="3031150051280"/>
    <s v="1741 NW 68 ST"/>
    <m/>
    <s v="129370-DARRICK M HANKERSON"/>
    <d v="2019-03-21T00:00:00"/>
    <s v="ROAD"/>
    <x v="1"/>
    <n v="0"/>
    <n v="0"/>
    <n v="0"/>
    <n v="0"/>
    <n v="0"/>
    <n v="0"/>
    <s v="210-00"/>
    <n v="0"/>
    <n v="6001"/>
    <n v="5674"/>
    <n v="0"/>
    <n v="0"/>
  </r>
  <r>
    <x v="8"/>
    <x v="1353"/>
    <n v="3031210080110"/>
    <s v="4430 NW 35 CT"/>
    <m/>
    <m/>
    <d v="2019-03-25T00:00:00"/>
    <s v="ROAD"/>
    <x v="0"/>
    <n v="2634.68"/>
    <n v="52.69"/>
    <n v="0"/>
    <n v="2687.37"/>
    <n v="0"/>
    <n v="0"/>
    <s v="150-00"/>
    <n v="573"/>
    <n v="3.1459999999999999"/>
    <n v="2.9740000000000002"/>
    <n v="1802.6579999999999"/>
    <n v="1704.1020000000001"/>
  </r>
  <r>
    <x v="8"/>
    <x v="1354"/>
    <n v="3031210150105"/>
    <s v="2871 NW 51 ST"/>
    <m/>
    <m/>
    <d v="2019-03-28T00:00:00"/>
    <s v="ROAD"/>
    <x v="0"/>
    <n v="3401.37"/>
    <n v="68.03"/>
    <n v="0"/>
    <n v="3469.4"/>
    <n v="0"/>
    <n v="0"/>
    <s v="210-00"/>
    <n v="1"/>
    <n v="6001"/>
    <n v="5674"/>
    <n v="6001"/>
    <n v="5674"/>
  </r>
  <r>
    <x v="8"/>
    <x v="1354"/>
    <n v="3031210150105"/>
    <s v="2871 NW 51 ST"/>
    <m/>
    <m/>
    <d v="2019-03-28T00:00:00"/>
    <s v="ROAD"/>
    <x v="0"/>
    <n v="3401.37"/>
    <n v="68.03"/>
    <n v="0"/>
    <n v="3469.4"/>
    <n v="0"/>
    <n v="0"/>
    <s v="231-00"/>
    <n v="-1"/>
    <n v="2634"/>
    <n v="2490"/>
    <n v="-2634"/>
    <n v="-2490"/>
  </r>
  <r>
    <x v="2"/>
    <x v="1355"/>
    <n v="3022190900010"/>
    <s v="14885 NE 7 AVE"/>
    <m/>
    <s v="127735-ALARI DGAF NM 4 LLC"/>
    <d v="2019-08-13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2"/>
    <x v="1356"/>
    <n v="3022190900070"/>
    <s v="14708 NE 7 AVE"/>
    <m/>
    <s v="127578-ALARI DGAF NM 4 LLC"/>
    <d v="2019-03-25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2"/>
    <x v="1357"/>
    <n v="3022190900060"/>
    <s v="14709 NE 7 AVE"/>
    <m/>
    <s v="127735-ALARI DGAF NM 4 LLC"/>
    <d v="2019-08-13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7"/>
    <x v="1358"/>
    <n v="3041310190510"/>
    <s v="7241 SW 54 AVE"/>
    <m/>
    <s v="131110-ALEX PIREZ PIREZ"/>
    <d v="2019-03-21T00:00:00"/>
    <s v="ROAD"/>
    <x v="1"/>
    <n v="0"/>
    <n v="0"/>
    <n v="0"/>
    <n v="0"/>
    <n v="0"/>
    <n v="0"/>
    <s v="210-00"/>
    <n v="1"/>
    <n v="6001"/>
    <n v="5674"/>
    <n v="6001"/>
    <n v="5674"/>
  </r>
  <r>
    <x v="7"/>
    <x v="1358"/>
    <n v="3041310190510"/>
    <s v="7241 SW 54 AVE"/>
    <m/>
    <s v="131110-ALEX PIREZ PIREZ"/>
    <d v="2019-03-21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359"/>
    <n v="3022190900080"/>
    <s v="14750 NE 7 AVE"/>
    <m/>
    <s v="127578-ALARI DGAF NM 4 LLC"/>
    <d v="2019-03-25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6"/>
    <x v="1360"/>
    <n v="3031100531170"/>
    <s v="2379 NW 77 TER"/>
    <m/>
    <m/>
    <d v="2019-03-25T00:00:00"/>
    <s v="ROAD"/>
    <x v="0"/>
    <n v="0"/>
    <n v="0"/>
    <n v="0"/>
    <n v="0"/>
    <n v="0"/>
    <n v="0"/>
    <s v="210-00"/>
    <n v="0"/>
    <n v="6001"/>
    <n v="5674"/>
    <n v="0"/>
    <n v="0"/>
  </r>
  <r>
    <x v="6"/>
    <x v="1360"/>
    <n v="3031100531170"/>
    <s v="2379 NW 77 TER"/>
    <m/>
    <m/>
    <d v="2019-03-25T00:00:00"/>
    <s v="ROAD"/>
    <x v="0"/>
    <n v="0"/>
    <n v="0"/>
    <n v="0"/>
    <n v="0"/>
    <n v="0"/>
    <n v="0"/>
    <s v="150-00"/>
    <n v="0"/>
    <n v="3.1459999999999999"/>
    <n v="2.9740000000000002"/>
    <n v="0"/>
    <n v="0"/>
  </r>
  <r>
    <x v="7"/>
    <x v="1361"/>
    <n v="3041310090010"/>
    <s v="4767 SW 76 TER"/>
    <m/>
    <s v="126450-HOLLUB CONSTRUCTION GROUP"/>
    <d v="2019-03-22T00:00:00"/>
    <s v="ROAD"/>
    <x v="1"/>
    <n v="4108.09"/>
    <n v="82.16"/>
    <n v="0"/>
    <n v="4190.25"/>
    <n v="0"/>
    <n v="0"/>
    <s v="210-00"/>
    <n v="-0.5"/>
    <n v="6001"/>
    <n v="5674"/>
    <n v="-3000.5"/>
    <n v="-2837"/>
  </r>
  <r>
    <x v="7"/>
    <x v="1361"/>
    <n v="3041310090010"/>
    <s v="4767 SW 76 TER"/>
    <m/>
    <s v="126450-HOLLUB CONSTRUCTION GROUP"/>
    <d v="2019-03-22T00:00:00"/>
    <s v="ROAD"/>
    <x v="1"/>
    <n v="4108.09"/>
    <n v="82.16"/>
    <n v="0"/>
    <n v="4190.25"/>
    <n v="0"/>
    <n v="0"/>
    <s v="210-00"/>
    <n v="1"/>
    <n v="6001"/>
    <n v="5674"/>
    <n v="6001"/>
    <n v="5674"/>
  </r>
  <r>
    <x v="5"/>
    <x v="1362"/>
    <n v="3060300010010"/>
    <s v="24980 SW 108 AVE"/>
    <m/>
    <s v="126461-LENNAR CORPORATION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363"/>
    <n v="3050060000671"/>
    <s v="11400 SW 88 ST # 204"/>
    <m/>
    <s v="126413-CONTEMPORARY BUILDERS INC"/>
    <d v="2019-03-26T00:00:00"/>
    <s v="ROAD"/>
    <x v="1"/>
    <n v="7640.08"/>
    <n v="152.80000000000001"/>
    <n v="0"/>
    <n v="7792.88"/>
    <n v="0"/>
    <n v="0"/>
    <s v="720-00"/>
    <n v="386"/>
    <n v="22.58"/>
    <n v="21.35"/>
    <n v="8715.8799999999992"/>
    <n v="8241.1"/>
  </r>
  <r>
    <x v="1"/>
    <x v="1363"/>
    <n v="3050060000671"/>
    <s v="11400 SW 88 ST # 204"/>
    <m/>
    <s v="126413-CONTEMPORARY BUILDERS INC"/>
    <d v="2019-03-26T00:00:00"/>
    <s v="ROAD"/>
    <x v="1"/>
    <n v="7640.08"/>
    <n v="152.80000000000001"/>
    <n v="0"/>
    <n v="7792.88"/>
    <n v="0"/>
    <n v="0"/>
    <s v="710-00"/>
    <n v="-386"/>
    <n v="9.7780000000000005"/>
    <n v="9.2460000000000004"/>
    <n v="-3774.308"/>
    <n v="-3568.9560000000001"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841-01PD"/>
    <n v="22561"/>
    <m/>
    <m/>
    <m/>
    <m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820-01PD"/>
    <n v="-19176"/>
    <m/>
    <m/>
    <m/>
    <m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944-00PD"/>
    <n v="-6"/>
    <m/>
    <m/>
    <m/>
    <m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841-00PD"/>
    <n v="7007"/>
    <m/>
    <m/>
    <m/>
    <m/>
  </r>
  <r>
    <x v="3"/>
    <x v="1365"/>
    <n v="3049160000070"/>
    <s v="2922 SW 150 CT"/>
    <m/>
    <s v="126743-CENTURY HOMEBUILDERS GROUP LLC"/>
    <d v="2019-03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366"/>
    <n v="3040360040300"/>
    <s v="6425 SW 83 ST"/>
    <m/>
    <s v="126757-CUTTING EDGE INNOVATIVE"/>
    <d v="2019-03-25T00:00:00"/>
    <s v="ROAD"/>
    <x v="1"/>
    <n v="0"/>
    <n v="0"/>
    <n v="0"/>
    <n v="0"/>
    <n v="0"/>
    <n v="0"/>
    <s v="210-00"/>
    <n v="0"/>
    <n v="6001"/>
    <n v="5674"/>
    <n v="0"/>
    <n v="0"/>
  </r>
  <r>
    <x v="8"/>
    <x v="1367"/>
    <n v="3031210160150"/>
    <s v="3127 NW 52 ST"/>
    <m/>
    <s v="127492-JEFFREY P DIEGO"/>
    <d v="2019-04-17T00:00:00"/>
    <s v="ROAD"/>
    <x v="1"/>
    <n v="0"/>
    <n v="0"/>
    <n v="0"/>
    <n v="0"/>
    <n v="0"/>
    <n v="0"/>
    <s v="210-00"/>
    <n v="0"/>
    <n v="6001"/>
    <n v="5674"/>
    <n v="0"/>
    <n v="0"/>
  </r>
  <r>
    <x v="1"/>
    <x v="1368"/>
    <n v="3049220040060"/>
    <s v="4245 SW 139 CT"/>
    <m/>
    <m/>
    <d v="2019-03-26T00:00:00"/>
    <s v="ROAD"/>
    <x v="0"/>
    <n v="0"/>
    <n v="0"/>
    <n v="0"/>
    <n v="0"/>
    <n v="0"/>
    <n v="0"/>
    <s v="210-00"/>
    <n v="1"/>
    <n v="6001"/>
    <n v="5674"/>
    <n v="6001"/>
    <n v="5674"/>
  </r>
  <r>
    <x v="1"/>
    <x v="1368"/>
    <n v="3049220040060"/>
    <s v="4245 SW 139 CT"/>
    <m/>
    <m/>
    <d v="2019-03-26T00:00:00"/>
    <s v="ROAD"/>
    <x v="0"/>
    <n v="0"/>
    <n v="0"/>
    <n v="0"/>
    <n v="0"/>
    <n v="0"/>
    <n v="0"/>
    <s v="210-00"/>
    <n v="-1"/>
    <n v="6001"/>
    <n v="5674"/>
    <n v="-6001"/>
    <n v="-5674"/>
  </r>
  <r>
    <x v="6"/>
    <x v="1369"/>
    <n v="3031110370511"/>
    <s v="7968 NW 14 AVE"/>
    <m/>
    <s v="126332-MILDRED MARCH"/>
    <d v="2019-03-25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369"/>
    <n v="3031110370511"/>
    <s v="7968 NW 14 AVE"/>
    <m/>
    <s v="126332-MILDRED MARCH"/>
    <d v="2019-03-25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370"/>
    <n v="3068210002770"/>
    <s v="21386 SW 242 ST"/>
    <m/>
    <s v="128163-MARIO VILLACIAN"/>
    <d v="2019-08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71"/>
    <n v="3069120000140"/>
    <s v="21480 SW 125 PASSAGE"/>
    <m/>
    <s v="127302-CORAL TWIN HOMES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72"/>
    <n v="3069120560150"/>
    <s v="21500 SW 125 PASSAGE"/>
    <s v="N"/>
    <s v="127287-CORAL TWIN HOMES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73"/>
    <n v="3069120000140"/>
    <s v="21460 SW 125 PASSAGE"/>
    <m/>
    <s v="127293-CORAL TWIN HOMES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1374"/>
    <n v="3220150440010"/>
    <s v="15800 NW 77 CT (BLDG #2)"/>
    <m/>
    <s v="128077-LUCIDA APRATMENTS LTD"/>
    <d v="2019-06-28T00:00:00"/>
    <s v="ROAD"/>
    <x v="1"/>
    <n v="0"/>
    <n v="0"/>
    <n v="0"/>
    <m/>
    <n v="0"/>
    <n v="0"/>
    <s v="710-01"/>
    <n v="-4549.1099999999997"/>
    <m/>
    <m/>
    <m/>
    <m/>
  </r>
  <r>
    <x v="9"/>
    <x v="1375"/>
    <n v="3220150440010"/>
    <s v="15810 NW 77 CT (BLDG #8)"/>
    <m/>
    <s v="128077-LUCIDA APRATMENTS LTD"/>
    <d v="2019-06-28T00:00:00"/>
    <s v="ROAD"/>
    <x v="1"/>
    <n v="0"/>
    <n v="0"/>
    <n v="0"/>
    <m/>
    <n v="0"/>
    <n v="0"/>
    <s v="220-00"/>
    <n v="18"/>
    <m/>
    <m/>
    <m/>
    <m/>
  </r>
  <r>
    <x v="9"/>
    <x v="1375"/>
    <n v="3220150440010"/>
    <s v="15810 NW 77 CT (BLDG #8)"/>
    <m/>
    <s v="128077-LUCIDA APRATMENTS LTD"/>
    <d v="2019-06-28T00:00:00"/>
    <s v="ROAD"/>
    <x v="1"/>
    <n v="0"/>
    <n v="0"/>
    <n v="0"/>
    <m/>
    <n v="0"/>
    <n v="0"/>
    <s v="710-01"/>
    <n v="-9098.23"/>
    <m/>
    <m/>
    <m/>
    <m/>
  </r>
  <r>
    <x v="9"/>
    <x v="1374"/>
    <n v="3220150440010"/>
    <s v="15800 NW 77 CT (BLDG #2)"/>
    <m/>
    <s v="128077-LUCIDA APRATMENTS LTD"/>
    <d v="2019-06-28T00:00:00"/>
    <s v="ROAD"/>
    <x v="1"/>
    <n v="0"/>
    <n v="0"/>
    <n v="0"/>
    <m/>
    <n v="0"/>
    <n v="0"/>
    <s v="9999-00"/>
    <n v="-0.1"/>
    <m/>
    <m/>
    <m/>
    <m/>
  </r>
  <r>
    <x v="9"/>
    <x v="1375"/>
    <n v="3220150440010"/>
    <s v="15810 NW 77 CT (BLDG #8)"/>
    <m/>
    <s v="128077-LUCIDA APRATMENTS LTD"/>
    <d v="2019-06-28T00:00:00"/>
    <s v="ROAD"/>
    <x v="1"/>
    <n v="0"/>
    <n v="0"/>
    <n v="0"/>
    <m/>
    <n v="0"/>
    <n v="0"/>
    <s v="9999-00"/>
    <n v="-7.0000000000000007E-2"/>
    <m/>
    <m/>
    <m/>
    <m/>
  </r>
  <r>
    <x v="9"/>
    <x v="1376"/>
    <n v="3220150440010"/>
    <s v="15820 NW 77 CT (BLDG #7)"/>
    <m/>
    <s v="128077-LUCIDA APRATMENTS LTD"/>
    <d v="2019-06-28T00:00:00"/>
    <s v="ROAD"/>
    <x v="1"/>
    <n v="0"/>
    <n v="0"/>
    <n v="0"/>
    <m/>
    <n v="0"/>
    <n v="0"/>
    <s v="9999-00"/>
    <n v="-7.0000000000000007E-2"/>
    <m/>
    <m/>
    <m/>
    <m/>
  </r>
  <r>
    <x v="9"/>
    <x v="1377"/>
    <n v="3220150440010"/>
    <s v="15830 NW 77 CT (BLDG #6)"/>
    <m/>
    <s v="128077-LUCIDA APRATMENTS LTD"/>
    <d v="2019-09-16T00:00:00"/>
    <s v="ROAD"/>
    <x v="1"/>
    <n v="0.36"/>
    <n v="0.01"/>
    <n v="0"/>
    <m/>
    <n v="0"/>
    <n v="0"/>
    <s v="9999-00"/>
    <n v="0.33"/>
    <m/>
    <m/>
    <m/>
    <m/>
  </r>
  <r>
    <x v="9"/>
    <x v="1378"/>
    <n v="3220150440010"/>
    <s v="15840 NW 77 CT (BLDG #5)"/>
    <m/>
    <s v="128077-LUCIDA APRATMENTS LTD"/>
    <d v="2019-06-28T00:00:00"/>
    <s v="ROAD"/>
    <x v="1"/>
    <n v="0"/>
    <n v="0"/>
    <n v="0"/>
    <m/>
    <n v="0"/>
    <n v="0"/>
    <s v="9999-00"/>
    <n v="-0.01"/>
    <m/>
    <m/>
    <m/>
    <m/>
  </r>
  <r>
    <x v="9"/>
    <x v="1379"/>
    <n v="3220150440010"/>
    <s v="15850 NW 77 CT (BLDG #4)"/>
    <m/>
    <s v="128077-LUCIDA APRATMENTS LTD"/>
    <d v="2019-06-28T00:00:00"/>
    <s v="ROAD"/>
    <x v="1"/>
    <n v="0"/>
    <n v="0"/>
    <n v="0"/>
    <m/>
    <n v="0"/>
    <n v="0"/>
    <s v="9999-00"/>
    <n v="-0.01"/>
    <m/>
    <m/>
    <m/>
    <m/>
  </r>
  <r>
    <x v="9"/>
    <x v="1380"/>
    <n v="3220150440010"/>
    <s v="15860 NW 77 CT (BLDG #3)"/>
    <m/>
    <s v="128077-LUCIDA APRATMENTS LTD"/>
    <d v="2019-06-28T00:00:00"/>
    <s v="ROAD"/>
    <x v="1"/>
    <n v="0"/>
    <n v="0"/>
    <n v="0"/>
    <m/>
    <n v="0"/>
    <n v="0"/>
    <s v="9999-00"/>
    <n v="-0.01"/>
    <m/>
    <m/>
    <m/>
    <m/>
  </r>
  <r>
    <x v="9"/>
    <x v="1378"/>
    <n v="3220150440010"/>
    <s v="15840 NW 77 CT (BLDG #5)"/>
    <m/>
    <s v="128077-LUCIDA APRATMENTS LTD"/>
    <d v="2019-06-28T00:00:00"/>
    <s v="ROAD"/>
    <x v="1"/>
    <n v="0"/>
    <n v="0"/>
    <n v="0"/>
    <m/>
    <n v="0"/>
    <n v="0"/>
    <s v="220-00"/>
    <n v="12"/>
    <m/>
    <m/>
    <m/>
    <m/>
  </r>
  <r>
    <x v="9"/>
    <x v="1378"/>
    <n v="3220150440010"/>
    <s v="15840 NW 77 CT (BLDG #5)"/>
    <m/>
    <s v="128077-LUCIDA APRATMENTS LTD"/>
    <d v="2019-06-28T00:00:00"/>
    <s v="ROAD"/>
    <x v="1"/>
    <n v="0"/>
    <n v="0"/>
    <n v="0"/>
    <m/>
    <n v="0"/>
    <n v="0"/>
    <s v="710-01"/>
    <n v="-6065.49"/>
    <m/>
    <m/>
    <m/>
    <m/>
  </r>
  <r>
    <x v="9"/>
    <x v="1376"/>
    <n v="3220150440010"/>
    <s v="15820 NW 77 CT (BLDG #7)"/>
    <m/>
    <s v="128077-LUCIDA APRATMENTS LTD"/>
    <d v="2019-06-28T00:00:00"/>
    <s v="ROAD"/>
    <x v="1"/>
    <n v="0"/>
    <n v="0"/>
    <n v="0"/>
    <m/>
    <n v="0"/>
    <n v="0"/>
    <s v="220-00"/>
    <n v="18"/>
    <m/>
    <m/>
    <m/>
    <m/>
  </r>
  <r>
    <x v="9"/>
    <x v="1376"/>
    <n v="3220150440010"/>
    <s v="15820 NW 77 CT (BLDG #7)"/>
    <m/>
    <s v="128077-LUCIDA APRATMENTS LTD"/>
    <d v="2019-06-28T00:00:00"/>
    <s v="ROAD"/>
    <x v="1"/>
    <n v="0"/>
    <n v="0"/>
    <n v="0"/>
    <m/>
    <n v="0"/>
    <n v="0"/>
    <s v="710-01"/>
    <n v="-9098.23"/>
    <m/>
    <m/>
    <m/>
    <m/>
  </r>
  <r>
    <x v="9"/>
    <x v="1380"/>
    <n v="3220150440010"/>
    <s v="15860 NW 77 CT (BLDG #3)"/>
    <m/>
    <s v="128077-LUCIDA APRATMENTS LTD"/>
    <d v="2019-06-28T00:00:00"/>
    <s v="ROAD"/>
    <x v="1"/>
    <n v="0"/>
    <n v="0"/>
    <n v="0"/>
    <m/>
    <n v="0"/>
    <n v="0"/>
    <s v="220-00"/>
    <n v="12"/>
    <m/>
    <m/>
    <m/>
    <m/>
  </r>
  <r>
    <x v="9"/>
    <x v="1380"/>
    <n v="3220150440010"/>
    <s v="15860 NW 77 CT (BLDG #3)"/>
    <m/>
    <s v="128077-LUCIDA APRATMENTS LTD"/>
    <d v="2019-06-28T00:00:00"/>
    <s v="ROAD"/>
    <x v="1"/>
    <n v="0"/>
    <n v="0"/>
    <n v="0"/>
    <m/>
    <n v="0"/>
    <n v="0"/>
    <s v="710-01"/>
    <n v="-6065.49"/>
    <m/>
    <m/>
    <m/>
    <m/>
  </r>
  <r>
    <x v="9"/>
    <x v="1377"/>
    <n v="3220150440010"/>
    <s v="15830 NW 77 CT (BLDG #6)"/>
    <m/>
    <s v="128077-LUCIDA APRATMENTS LTD"/>
    <d v="2019-09-16T00:00:00"/>
    <s v="ROAD"/>
    <x v="1"/>
    <n v="0.36"/>
    <n v="0.01"/>
    <n v="0"/>
    <m/>
    <n v="0"/>
    <n v="0"/>
    <s v="220-00"/>
    <n v="15"/>
    <m/>
    <m/>
    <m/>
    <m/>
  </r>
  <r>
    <x v="9"/>
    <x v="1377"/>
    <n v="3220150440010"/>
    <s v="15830 NW 77 CT (BLDG #6)"/>
    <m/>
    <s v="128077-LUCIDA APRATMENTS LTD"/>
    <d v="2019-09-16T00:00:00"/>
    <s v="ROAD"/>
    <x v="1"/>
    <n v="0.36"/>
    <n v="0.01"/>
    <n v="0"/>
    <m/>
    <n v="0"/>
    <n v="0"/>
    <s v="710-01"/>
    <n v="-7581.86"/>
    <m/>
    <m/>
    <m/>
    <m/>
  </r>
  <r>
    <x v="9"/>
    <x v="1379"/>
    <n v="3220150440010"/>
    <s v="15850 NW 77 CT (BLDG #4)"/>
    <m/>
    <s v="128077-LUCIDA APRATMENTS LTD"/>
    <d v="2019-06-28T00:00:00"/>
    <s v="ROAD"/>
    <x v="1"/>
    <n v="0"/>
    <n v="0"/>
    <n v="0"/>
    <m/>
    <n v="0"/>
    <n v="0"/>
    <s v="220-00"/>
    <n v="12"/>
    <m/>
    <m/>
    <m/>
    <m/>
  </r>
  <r>
    <x v="9"/>
    <x v="1374"/>
    <n v="3220150440010"/>
    <s v="15800 NW 77 CT (BLDG #2)"/>
    <m/>
    <s v="128077-LUCIDA APRATMENTS LTD"/>
    <d v="2019-06-28T00:00:00"/>
    <s v="ROAD"/>
    <x v="1"/>
    <n v="0"/>
    <n v="0"/>
    <n v="0"/>
    <m/>
    <n v="0"/>
    <n v="0"/>
    <s v="220-00"/>
    <n v="9"/>
    <m/>
    <m/>
    <m/>
    <m/>
  </r>
  <r>
    <x v="9"/>
    <x v="1381"/>
    <n v="3220150440010"/>
    <s v="15870 NW 77 CT (BLDG #1)"/>
    <m/>
    <s v="128077-LUCIDA APRATMENTS LTD"/>
    <d v="2019-07-03T00:00:00"/>
    <s v="ROAD"/>
    <x v="1"/>
    <n v="0"/>
    <n v="0"/>
    <n v="0"/>
    <m/>
    <n v="0"/>
    <n v="0"/>
    <s v="9999-00"/>
    <n v="-0.19"/>
    <m/>
    <m/>
    <m/>
    <m/>
  </r>
  <r>
    <x v="9"/>
    <x v="1379"/>
    <n v="3220150440010"/>
    <s v="15850 NW 77 CT (BLDG #4)"/>
    <m/>
    <s v="128077-LUCIDA APRATMENTS LTD"/>
    <d v="2019-06-28T00:00:00"/>
    <s v="ROAD"/>
    <x v="1"/>
    <n v="0"/>
    <n v="0"/>
    <n v="0"/>
    <m/>
    <n v="0"/>
    <n v="0"/>
    <s v="710-01"/>
    <n v="-6065.49"/>
    <m/>
    <m/>
    <m/>
    <m/>
  </r>
  <r>
    <x v="9"/>
    <x v="1381"/>
    <n v="3220150440010"/>
    <s v="15870 NW 77 CT (BLDG #1)"/>
    <m/>
    <s v="128077-LUCIDA APRATMENTS LTD"/>
    <d v="2019-07-03T00:00:00"/>
    <s v="ROAD"/>
    <x v="1"/>
    <n v="0"/>
    <n v="0"/>
    <n v="0"/>
    <m/>
    <n v="0"/>
    <n v="0"/>
    <s v="220-00"/>
    <n v="12"/>
    <m/>
    <m/>
    <m/>
    <m/>
  </r>
  <r>
    <x v="9"/>
    <x v="1381"/>
    <n v="3220150440010"/>
    <s v="15870 NW 77 CT (BLDG #1)"/>
    <m/>
    <s v="128077-LUCIDA APRATMENTS LTD"/>
    <d v="2019-07-03T00:00:00"/>
    <s v="ROAD"/>
    <x v="1"/>
    <n v="0"/>
    <n v="0"/>
    <n v="0"/>
    <m/>
    <n v="0"/>
    <n v="0"/>
    <s v="710-01"/>
    <n v="-6065.5"/>
    <m/>
    <m/>
    <m/>
    <m/>
  </r>
  <r>
    <x v="9"/>
    <x v="1382"/>
    <n v="3220160050480"/>
    <s v="8930 NW 161 TER"/>
    <m/>
    <s v="127748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383"/>
    <n v="3220160050560"/>
    <s v="8842 NW 161 TER"/>
    <m/>
    <s v="127760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384"/>
    <n v="3220160051570"/>
    <s v="8770 NW 158 ST"/>
    <m/>
    <s v="127758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385"/>
    <n v="3220160051440"/>
    <s v="15801 NW 87 CT"/>
    <m/>
    <s v="127755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386"/>
    <n v="3220160051510"/>
    <s v="15836 NW 87 CT"/>
    <s v="N"/>
    <s v="128939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387"/>
    <n v="3220160050650"/>
    <s v="8895 NW 160 TER"/>
    <m/>
    <s v="126194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88"/>
    <n v="3220160050950"/>
    <s v="8844 NW 160 TER"/>
    <m/>
    <s v="126188-LENNAR CORPORATION"/>
    <d v="2019-02-07T00:00:00"/>
    <s v="ROAD"/>
    <x v="1"/>
    <n v="0"/>
    <n v="185.56"/>
    <n v="9278.02"/>
    <m/>
    <n v="0"/>
    <n v="0"/>
    <s v="210-00"/>
    <n v="1"/>
    <m/>
    <m/>
    <m/>
    <m/>
  </r>
  <r>
    <x v="9"/>
    <x v="1389"/>
    <n v="3220160050920"/>
    <s v="8874 NW 160 TER"/>
    <m/>
    <s v="126515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390"/>
    <n v="3220160050710"/>
    <s v="16025 NW 89 CT"/>
    <m/>
    <s v="126521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391"/>
    <n v="3220160050910"/>
    <s v="8880 NW 160 TER"/>
    <m/>
    <s v="126522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392"/>
    <n v="3220160051360"/>
    <s v="15923 NW 87 CT"/>
    <s v="N"/>
    <s v="128935-RAUL MARISTANY"/>
    <d v="2019-12-04T00:00:00"/>
    <s v="ROAD"/>
    <x v="1"/>
    <n v="9578.07"/>
    <n v="191.56"/>
    <n v="0"/>
    <m/>
    <n v="0"/>
    <n v="0"/>
    <s v="210-00"/>
    <n v="1"/>
    <m/>
    <m/>
    <m/>
    <m/>
  </r>
  <r>
    <x v="9"/>
    <x v="1393"/>
    <n v="3220160050570"/>
    <s v="8836 NW 161 ST"/>
    <m/>
    <s v="128291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394"/>
    <n v="3220160050540"/>
    <s v="8868 NW 161 ST"/>
    <m/>
    <s v="128150-RAUL MARISTANY"/>
    <d v="2019-09-12T00:00:00"/>
    <s v="ROAD"/>
    <x v="1"/>
    <n v="9278.02"/>
    <n v="185.56"/>
    <n v="0"/>
    <m/>
    <n v="0"/>
    <n v="0"/>
    <s v="210-00"/>
    <n v="1"/>
    <m/>
    <m/>
    <m/>
    <m/>
  </r>
  <r>
    <x v="9"/>
    <x v="1395"/>
    <n v="3220160050630"/>
    <s v="8883 NW 160 TER"/>
    <m/>
    <s v="126398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96"/>
    <n v="3220160051050"/>
    <s v="8742 NW 161 TER"/>
    <m/>
    <s v="125926-LENNAR HOMES, LLC"/>
    <d v="2019-02-05T00:00:00"/>
    <s v="ROAD"/>
    <x v="1"/>
    <n v="9278.02"/>
    <n v="185.56"/>
    <n v="0"/>
    <m/>
    <n v="0"/>
    <n v="0"/>
    <s v="210-00"/>
    <n v="1"/>
    <m/>
    <m/>
    <m/>
    <m/>
  </r>
  <r>
    <x v="9"/>
    <x v="1397"/>
    <n v="3220160050610"/>
    <s v="8865 NW 160 TER"/>
    <m/>
    <s v="126396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98"/>
    <n v="3220160050670"/>
    <s v="8911 NW 160 TER"/>
    <m/>
    <s v="126192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99"/>
    <n v="3220160050780"/>
    <s v="16036 NW 89 CT"/>
    <m/>
    <s v="127693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0"/>
    <n v="3220160050720"/>
    <s v="16031 NW 89 CT"/>
    <m/>
    <s v="127687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1"/>
    <n v="3220160050740"/>
    <s v="16051 NW 89 CT"/>
    <m/>
    <s v="127689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2"/>
    <n v="3220160050760"/>
    <s v="16052 NW 89 CT"/>
    <m/>
    <s v="127691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3"/>
    <n v="3220160051540"/>
    <s v="8755 NW 158 ST"/>
    <m/>
    <s v="128292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404"/>
    <n v="3220160050510"/>
    <s v="8900 NW 161 TER"/>
    <m/>
    <s v="127750-LENNAR CORPORATION"/>
    <d v="2019-07-22T00:00:00"/>
    <s v="ROAD"/>
    <x v="1"/>
    <n v="7288.12"/>
    <n v="185.56"/>
    <n v="1989.9"/>
    <m/>
    <n v="0"/>
    <n v="0"/>
    <s v="210-00"/>
    <n v="1"/>
    <m/>
    <m/>
    <m/>
    <m/>
  </r>
  <r>
    <x v="9"/>
    <x v="1405"/>
    <n v="3220160051480"/>
    <s v="15745 NW 87 CT"/>
    <m/>
    <s v="127753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06"/>
    <n v="3220160050640"/>
    <s v="8891 NW 160 TER"/>
    <m/>
    <s v="126399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07"/>
    <n v="3220160050860"/>
    <s v="8920 NW 160 TER"/>
    <m/>
    <s v="126193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08"/>
    <n v="3220160051040"/>
    <s v="8750 NW 161 TER"/>
    <m/>
    <s v="125925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09"/>
    <n v="3220160051030"/>
    <s v="8810 NW 161 TER"/>
    <m/>
    <s v="125993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10"/>
    <n v="3220160050870"/>
    <s v="8910 NW 160 TER"/>
    <m/>
    <s v="125921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11"/>
    <n v="3220160050700"/>
    <s v="8945 NW 160 TER"/>
    <m/>
    <s v="126514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2"/>
    <n v="3220160050820"/>
    <s v="16014 NW 89 CT"/>
    <m/>
    <s v="126519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3"/>
    <n v="3220160050850"/>
    <s v="8932 NW 160 TER"/>
    <m/>
    <s v="126521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4"/>
    <n v="3220160050840"/>
    <s v="8940 NW 160 TER"/>
    <m/>
    <s v="126516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5"/>
    <n v="3220160050800"/>
    <s v="16024 NW 89 CT"/>
    <m/>
    <s v="126520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6"/>
    <n v="3220160050880"/>
    <s v="8900 NW 160 TER"/>
    <m/>
    <s v="126522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7"/>
    <n v="3220160050900"/>
    <s v="8892 NW 160 TER"/>
    <m/>
    <s v="126401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18"/>
    <n v="3220160050960"/>
    <s v="8832 NW 160 TER"/>
    <m/>
    <s v="126184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19"/>
    <n v="3220160050660"/>
    <s v="8903 NW 160 TER"/>
    <m/>
    <s v="126191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20"/>
    <n v="3220160050430"/>
    <s v="16015 NW 87 CT"/>
    <s v="N"/>
    <s v="129129-RAUL MARISTANY"/>
    <d v="2019-12-12T00:00:00"/>
    <s v="ROAD"/>
    <x v="1"/>
    <n v="9578.07"/>
    <n v="191.56"/>
    <n v="0"/>
    <m/>
    <n v="0"/>
    <n v="0"/>
    <s v="210-00"/>
    <n v="1"/>
    <m/>
    <m/>
    <m/>
    <m/>
  </r>
  <r>
    <x v="9"/>
    <x v="1421"/>
    <n v="3220160050730"/>
    <s v="16043 NW 89 CT"/>
    <m/>
    <s v="127688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22"/>
    <n v="3220160050770"/>
    <s v="16044 NW 89 CT"/>
    <m/>
    <s v="127692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23"/>
    <n v="3220160050680"/>
    <s v="8921 NW 160 TER"/>
    <m/>
    <s v="126625-LENNAR HOMES, LLC"/>
    <d v="2019-04-02T00:00:00"/>
    <s v="ROAD"/>
    <x v="1"/>
    <n v="0"/>
    <n v="185.56"/>
    <n v="9278.02"/>
    <m/>
    <n v="0"/>
    <n v="0"/>
    <s v="210-00"/>
    <n v="1"/>
    <m/>
    <m/>
    <m/>
    <m/>
  </r>
  <r>
    <x v="9"/>
    <x v="1424"/>
    <n v="3220160050490"/>
    <s v="8924 NW 161 TER"/>
    <m/>
    <s v="127751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25"/>
    <n v="3220160050520"/>
    <s v="8880 NW 161 TER"/>
    <m/>
    <s v="127761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26"/>
    <n v="3220160050470"/>
    <s v="8936 NW 161 TER"/>
    <m/>
    <s v="127763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27"/>
    <n v="3220160051490"/>
    <s v="15733 NW 87 CT"/>
    <m/>
    <s v="127757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28"/>
    <n v="3220160054190"/>
    <s v="15839 NW 91 CT"/>
    <m/>
    <s v="125564-LENNAR CORPORATION"/>
    <d v="2019-01-16T00:00:00"/>
    <s v="ROAD"/>
    <x v="1"/>
    <n v="0"/>
    <n v="908.85"/>
    <n v="45442.33"/>
    <m/>
    <n v="0"/>
    <n v="0"/>
    <s v="230-00"/>
    <n v="8"/>
    <m/>
    <m/>
    <m/>
    <m/>
  </r>
  <r>
    <x v="9"/>
    <x v="1429"/>
    <n v="3220160054420"/>
    <s v="15846 NW 91 CT"/>
    <m/>
    <s v="125935-LENNAR CORPORATION"/>
    <d v="2019-02-14T00:00:00"/>
    <s v="ROAD"/>
    <x v="1"/>
    <n v="0"/>
    <n v="1000"/>
    <n v="56938.98"/>
    <m/>
    <n v="0"/>
    <n v="0"/>
    <s v="230-00"/>
    <n v="10"/>
    <m/>
    <m/>
    <m/>
    <m/>
  </r>
  <r>
    <x v="9"/>
    <x v="1430"/>
    <n v="3220160051400"/>
    <s v="15841 NW 87 CT"/>
    <s v="N"/>
    <s v="128940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31"/>
    <n v="3220160050550"/>
    <s v="8854 NW 161 ST"/>
    <m/>
    <s v="128293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432"/>
    <n v="3220160051580"/>
    <s v="8762 NW 158 ST"/>
    <m/>
    <s v="128290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433"/>
    <n v="3220160051010"/>
    <s v="16063 NW 88 CT"/>
    <m/>
    <s v="125928-LENNAR HOMES, LLC"/>
    <d v="2019-02-07T00:00:00"/>
    <s v="ROAD"/>
    <x v="1"/>
    <n v="0"/>
    <n v="185.56"/>
    <n v="9278.02"/>
    <m/>
    <n v="0"/>
    <n v="0"/>
    <s v="210-00"/>
    <n v="1"/>
    <m/>
    <m/>
    <m/>
    <m/>
  </r>
  <r>
    <x v="9"/>
    <x v="1434"/>
    <n v="3220160051470"/>
    <s v="15757 NW 87 CT"/>
    <m/>
    <s v="128205-LENNAR CORPORATION"/>
    <d v="2019-09-12T00:00:00"/>
    <s v="ROAD"/>
    <x v="1"/>
    <n v="9278.02"/>
    <n v="185.56"/>
    <n v="0"/>
    <m/>
    <n v="0"/>
    <n v="0"/>
    <s v="210-00"/>
    <n v="1"/>
    <m/>
    <m/>
    <m/>
    <m/>
  </r>
  <r>
    <x v="9"/>
    <x v="1435"/>
    <n v="3220160051590"/>
    <s v="8754 NW 158 ST"/>
    <m/>
    <s v="128288-LENNAR HOMES, LLC"/>
    <d v="2019-09-13T00:00:00"/>
    <s v="ROAD"/>
    <x v="1"/>
    <n v="9278.02"/>
    <n v="185.56"/>
    <n v="0"/>
    <m/>
    <n v="0"/>
    <n v="0"/>
    <s v="210-00"/>
    <n v="1"/>
    <m/>
    <m/>
    <m/>
    <m/>
  </r>
  <r>
    <x v="9"/>
    <x v="1436"/>
    <n v="3220160051600"/>
    <s v="8742 NW 158 ST"/>
    <m/>
    <s v="128294-LENNAR HOMES, LLC"/>
    <d v="2019-09-13T00:00:00"/>
    <s v="ROAD"/>
    <x v="1"/>
    <n v="9278.02"/>
    <n v="185.56"/>
    <n v="0"/>
    <m/>
    <n v="0"/>
    <n v="0"/>
    <s v="210-00"/>
    <n v="1"/>
    <m/>
    <m/>
    <m/>
    <m/>
  </r>
  <r>
    <x v="9"/>
    <x v="1437"/>
    <n v="3220160050620"/>
    <s v="8871 NW 160 TER"/>
    <m/>
    <s v="126397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38"/>
    <n v="3220160051560"/>
    <s v="8790 NW 158 ST"/>
    <m/>
    <s v="128353-LENNAR HOMES, LLC"/>
    <d v="2019-10-04T00:00:00"/>
    <s v="ROAD"/>
    <x v="1"/>
    <n v="9578.07"/>
    <n v="191.56"/>
    <n v="0"/>
    <m/>
    <n v="0"/>
    <n v="0"/>
    <s v="210-00"/>
    <n v="1"/>
    <m/>
    <m/>
    <m/>
    <m/>
  </r>
  <r>
    <x v="9"/>
    <x v="1439"/>
    <n v="3220160053760"/>
    <s v="15823 NW 91 CT"/>
    <m/>
    <s v="126356-LENNAR HOMES, LLC"/>
    <d v="2019-02-26T00:00:00"/>
    <s v="ROAD"/>
    <x v="1"/>
    <n v="0"/>
    <n v="1000"/>
    <n v="65245.04"/>
    <m/>
    <n v="0"/>
    <n v="0"/>
    <s v="210-00"/>
    <n v="7"/>
    <m/>
    <m/>
    <m/>
    <m/>
  </r>
  <r>
    <x v="9"/>
    <x v="1440"/>
    <n v="3220160050590"/>
    <s v="8833 NW 160 TER"/>
    <m/>
    <s v="126276-LENNAR HOMES, LLC"/>
    <d v="2019-02-15T00:00:00"/>
    <s v="ROAD"/>
    <x v="1"/>
    <n v="0"/>
    <n v="185.56"/>
    <n v="9278.02"/>
    <m/>
    <n v="0"/>
    <n v="0"/>
    <s v="210-00"/>
    <n v="1"/>
    <m/>
    <m/>
    <m/>
    <m/>
  </r>
  <r>
    <x v="9"/>
    <x v="1441"/>
    <n v="3220160050460"/>
    <s v="8940 NW 161 TER"/>
    <m/>
    <s v="127749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42"/>
    <n v="3220160051500"/>
    <s v="15721 NW 87 CT"/>
    <m/>
    <s v="127759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43"/>
    <n v="3220160050530"/>
    <s v="8874 NW 161 TER"/>
    <m/>
    <s v="127754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44"/>
    <n v="3220160051430"/>
    <s v="15815 NW 87 CT"/>
    <s v="N"/>
    <s v="129085-LENNAR HOMES, LLC"/>
    <d v="2019-12-30T00:00:00"/>
    <s v="ROAD"/>
    <x v="1"/>
    <n v="9578.07"/>
    <n v="191.56"/>
    <n v="0"/>
    <m/>
    <n v="0"/>
    <n v="0"/>
    <s v="210-00"/>
    <n v="1"/>
    <m/>
    <m/>
    <m/>
    <m/>
  </r>
  <r>
    <x v="9"/>
    <x v="1445"/>
    <n v="3220160051530"/>
    <s v="15810 NW 87 CT"/>
    <s v="N"/>
    <s v="129084-LENNAR HOMES, LLC"/>
    <d v="2019-12-30T00:00:00"/>
    <s v="ROAD"/>
    <x v="1"/>
    <n v="9578.07"/>
    <n v="191.56"/>
    <n v="0"/>
    <m/>
    <n v="0"/>
    <n v="0"/>
    <s v="210-00"/>
    <n v="1"/>
    <m/>
    <m/>
    <m/>
    <m/>
  </r>
  <r>
    <x v="9"/>
    <x v="1446"/>
    <n v="3220160051370"/>
    <s v="15911 NW 87 CT"/>
    <s v="N"/>
    <s v="128944-LENNAR HOMES, LLC"/>
    <d v="2019-12-05T00:00:00"/>
    <s v="ROAD"/>
    <x v="1"/>
    <n v="9578.07"/>
    <n v="191.56"/>
    <n v="0"/>
    <m/>
    <n v="0"/>
    <n v="0"/>
    <s v="210-00"/>
    <n v="1"/>
    <m/>
    <m/>
    <m/>
    <m/>
  </r>
  <r>
    <x v="9"/>
    <x v="1447"/>
    <n v="3220160050750"/>
    <s v="16060 NW 89 CT"/>
    <m/>
    <s v="127690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48"/>
    <n v="3220160050600"/>
    <s v="8851 NW 160 TER"/>
    <m/>
    <s v="126275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49"/>
    <n v="3220160050690"/>
    <s v="8933 NW 160 TER"/>
    <m/>
    <s v="126189-LENNAR CORPORATION"/>
    <d v="2019-02-05T00:00:00"/>
    <s v="ROAD"/>
    <x v="1"/>
    <n v="9278.02"/>
    <n v="185.56"/>
    <n v="0"/>
    <m/>
    <n v="0"/>
    <n v="0"/>
    <s v="210-00"/>
    <n v="1"/>
    <m/>
    <m/>
    <m/>
    <m/>
  </r>
  <r>
    <x v="9"/>
    <x v="1450"/>
    <n v="3220160051020"/>
    <s v="8822 NW 161 TER"/>
    <m/>
    <s v="125922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51"/>
    <n v="3220160050990"/>
    <s v="16041 NW 88 CT"/>
    <m/>
    <s v="126274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52"/>
    <n v="3220160050940"/>
    <s v="8850 NW 160 TER"/>
    <m/>
    <s v="126186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53"/>
    <n v="3220160050930"/>
    <s v="8862 NW 160 TER"/>
    <m/>
    <s v="126400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54"/>
    <n v="3220160050970"/>
    <s v="16025 NW 88 CT"/>
    <m/>
    <s v="126185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55"/>
    <n v="3220160051000"/>
    <s v="16055 NW 88 CT"/>
    <m/>
    <s v="125927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56"/>
    <n v="3220160051390"/>
    <s v="15855 NW 87 CT"/>
    <s v="N"/>
    <s v="128937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57"/>
    <n v="3220160051410"/>
    <s v="15835 NW 87 CT"/>
    <s v="N"/>
    <s v="128941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58"/>
    <n v="3220160051350"/>
    <s v="15935 NW 87 CT"/>
    <s v="N"/>
    <s v="128942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59"/>
    <n v="3220160051520"/>
    <s v="15822 NW 87 CT"/>
    <s v="N"/>
    <s v="128943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60"/>
    <n v="3220160051550"/>
    <s v="8767 NW 158 ST"/>
    <m/>
    <s v="128354-LENNAR HOMES, LLC"/>
    <d v="2019-10-04T00:00:00"/>
    <s v="ROAD"/>
    <x v="1"/>
    <n v="9578.07"/>
    <n v="191.56"/>
    <n v="0"/>
    <m/>
    <n v="0"/>
    <n v="0"/>
    <s v="210-00"/>
    <n v="1"/>
    <m/>
    <m/>
    <m/>
    <m/>
  </r>
  <r>
    <x v="9"/>
    <x v="1461"/>
    <n v="3220160051340"/>
    <s v="15947 NW 87 CT"/>
    <s v="N"/>
    <s v="128950-LENNAR HOMES, LLC"/>
    <d v="2019-12-05T00:00:00"/>
    <s v="ROAD"/>
    <x v="1"/>
    <n v="9578.07"/>
    <n v="191.56"/>
    <n v="0"/>
    <m/>
    <n v="0"/>
    <n v="0"/>
    <s v="210-00"/>
    <n v="1"/>
    <m/>
    <m/>
    <m/>
    <m/>
  </r>
  <r>
    <x v="9"/>
    <x v="1462"/>
    <n v="3220160050450"/>
    <s v="16001 NW 87 CT"/>
    <s v="N"/>
    <s v="128953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463"/>
    <n v="3220160051140"/>
    <s v="16002 NW 87 CT"/>
    <s v="N"/>
    <s v="129074-LENNAR HOMES, LLC"/>
    <d v="2019-12-23T00:00:00"/>
    <s v="ROAD"/>
    <x v="1"/>
    <n v="9578.07"/>
    <n v="191.56"/>
    <n v="0"/>
    <m/>
    <n v="0"/>
    <n v="0"/>
    <s v="210-00"/>
    <n v="1"/>
    <m/>
    <m/>
    <m/>
    <m/>
  </r>
  <r>
    <x v="9"/>
    <x v="1464"/>
    <n v="3220160051460"/>
    <s v="15769 NW 87 CT"/>
    <m/>
    <s v="127762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65"/>
    <n v="3220160051420"/>
    <s v="15823 NW 87 CT"/>
    <s v="N"/>
    <s v="128915-RAUL MARISTANY"/>
    <d v="2019-12-05T00:00:00"/>
    <s v="ROAD"/>
    <x v="1"/>
    <n v="9578.07"/>
    <n v="191.56"/>
    <n v="0"/>
    <m/>
    <n v="0"/>
    <n v="0"/>
    <s v="210-00"/>
    <n v="1"/>
    <m/>
    <m/>
    <m/>
    <m/>
  </r>
  <r>
    <x v="9"/>
    <x v="1466"/>
    <n v="3220160051380"/>
    <s v="15901 NW 87 CT"/>
    <s v="N"/>
    <s v="128946-LENNAR HOMES, LLC"/>
    <d v="2019-12-05T00:00:00"/>
    <s v="ROAD"/>
    <x v="1"/>
    <n v="9578.07"/>
    <n v="191.56"/>
    <n v="0"/>
    <m/>
    <n v="0"/>
    <n v="0"/>
    <s v="210-00"/>
    <n v="1"/>
    <m/>
    <m/>
    <m/>
    <m/>
  </r>
  <r>
    <x v="9"/>
    <x v="1467"/>
    <n v="3220160051130"/>
    <s v="16008 NW 87 CT"/>
    <s v="N"/>
    <s v="128945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68"/>
    <n v="3220160050440"/>
    <s v="16007 NW 87 CT"/>
    <s v="N"/>
    <s v="128938-LENNAR HOMES, LLC"/>
    <d v="2019-12-10T00:00:00"/>
    <s v="ROAD"/>
    <x v="1"/>
    <n v="9578.07"/>
    <n v="191.56"/>
    <n v="0"/>
    <m/>
    <n v="0"/>
    <n v="0"/>
    <s v="210-00"/>
    <n v="1"/>
    <m/>
    <m/>
    <m/>
    <m/>
  </r>
  <r>
    <x v="9"/>
    <x v="1469"/>
    <n v="3220160050830"/>
    <s v="8952 NW 160 TER"/>
    <m/>
    <s v="126517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70"/>
    <n v="3220160050810"/>
    <s v="16018 NW 89 CT"/>
    <m/>
    <s v="126518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71"/>
    <n v="3220160050980"/>
    <s v="16033 NW 88 CT"/>
    <m/>
    <s v="126187-LENNAR CORPORATION"/>
    <d v="2019-02-07T00:00:00"/>
    <s v="ROAD"/>
    <x v="1"/>
    <n v="0"/>
    <n v="185.56"/>
    <n v="9278.02"/>
    <m/>
    <n v="0"/>
    <n v="0"/>
    <s v="210-00"/>
    <n v="1"/>
    <m/>
    <m/>
    <m/>
    <m/>
  </r>
  <r>
    <x v="9"/>
    <x v="1472"/>
    <n v="3220160050890"/>
    <s v="8898 NW 160 TER"/>
    <m/>
    <s v="126190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73"/>
    <n v="3220160051450"/>
    <s v="15771 NW 87 CT"/>
    <m/>
    <s v="127756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74"/>
    <n v="3220160050500"/>
    <s v="8912 NW 161 TER"/>
    <m/>
    <s v="127752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75"/>
    <n v="3220220050040"/>
    <s v="14817 OAK LN"/>
    <m/>
    <s v="127881-AMY L MORIN"/>
    <d v="2019-07-30T00:00:00"/>
    <s v="ROAD"/>
    <x v="1"/>
    <n v="14929.19"/>
    <n v="298.58"/>
    <n v="0"/>
    <m/>
    <n v="0"/>
    <n v="0"/>
    <s v="911-00"/>
    <n v="959"/>
    <m/>
    <m/>
    <m/>
    <m/>
  </r>
  <r>
    <x v="9"/>
    <x v="1476"/>
    <n v="3220220480070"/>
    <s v="14068 NW 82 AVE 7-"/>
    <m/>
    <m/>
    <d v="2019-05-06T00:00:00"/>
    <s v="ROAD"/>
    <x v="0"/>
    <n v="5608.73"/>
    <n v="112.18"/>
    <n v="0"/>
    <m/>
    <n v="0"/>
    <n v="0"/>
    <s v="150-00"/>
    <n v="-547"/>
    <m/>
    <m/>
    <m/>
    <m/>
  </r>
  <r>
    <x v="9"/>
    <x v="1476"/>
    <n v="3220220480070"/>
    <s v="14068 NW 82 AVE 7-"/>
    <m/>
    <m/>
    <d v="2019-05-06T00:00:00"/>
    <s v="ROAD"/>
    <x v="0"/>
    <n v="5608.73"/>
    <n v="112.18"/>
    <n v="0"/>
    <m/>
    <n v="0"/>
    <n v="0"/>
    <s v="710-00"/>
    <n v="547"/>
    <m/>
    <m/>
    <m/>
    <m/>
  </r>
  <r>
    <x v="9"/>
    <x v="1477"/>
    <n v="3220160050790"/>
    <s v="16030 NW 89 CT"/>
    <m/>
    <s v="127694-RAUL MARISTANY"/>
    <d v="2019-07-23T00:00:00"/>
    <s v="ROAD"/>
    <x v="1"/>
    <n v="0"/>
    <n v="185.56"/>
    <n v="9278.02"/>
    <m/>
    <n v="0"/>
    <n v="0"/>
    <s v="210-00"/>
    <n v="1"/>
    <m/>
    <m/>
    <m/>
    <m/>
  </r>
  <r>
    <x v="9"/>
    <x v="1478"/>
    <n v="3220160050580"/>
    <s v="8824 NW 161 TER"/>
    <m/>
    <s v="128420-RAUL MARISTANY"/>
    <d v="2019-10-09T00:00:00"/>
    <s v="ROAD"/>
    <x v="1"/>
    <n v="9578.07"/>
    <n v="191.56"/>
    <n v="0"/>
    <m/>
    <n v="0"/>
    <n v="0"/>
    <s v="210-00"/>
    <n v="1"/>
    <m/>
    <m/>
    <m/>
    <m/>
  </r>
  <r>
    <x v="9"/>
    <x v="1479"/>
    <n v="3411330052720"/>
    <s v="3351 NW 211 ST"/>
    <m/>
    <s v="127186-LEGACY RENTALS LLC"/>
    <d v="2019-06-14T00:00:00"/>
    <s v="ROAD"/>
    <x v="1"/>
    <n v="9278.02"/>
    <n v="185.56"/>
    <n v="0"/>
    <m/>
    <n v="0"/>
    <n v="0"/>
    <s v="210-00"/>
    <n v="1"/>
    <m/>
    <m/>
    <m/>
    <m/>
  </r>
  <r>
    <x v="9"/>
    <x v="1480"/>
    <n v="3411330052710"/>
    <s v="3361 NW 211 ST"/>
    <m/>
    <s v="127193-LEGACY RENTALS LLC"/>
    <d v="2019-06-14T00:00:00"/>
    <s v="ROAD"/>
    <x v="1"/>
    <n v="9278.02"/>
    <n v="185.56"/>
    <n v="0"/>
    <m/>
    <n v="0"/>
    <n v="0"/>
    <s v="210-00"/>
    <n v="1"/>
    <m/>
    <m/>
    <m/>
    <m/>
  </r>
  <r>
    <x v="9"/>
    <x v="1481"/>
    <n v="3411330051940"/>
    <s v="3551 NW 212 ST"/>
    <m/>
    <s v="125850-QM INVESTMENTS LLC"/>
    <d v="2019-01-23T00:00:00"/>
    <s v="ROAD"/>
    <x v="1"/>
    <n v="9278.02"/>
    <n v="185.56"/>
    <n v="0"/>
    <m/>
    <n v="0"/>
    <n v="0"/>
    <s v="210-00"/>
    <n v="1"/>
    <m/>
    <m/>
    <m/>
    <m/>
  </r>
  <r>
    <x v="9"/>
    <x v="1482"/>
    <n v="3411340000080"/>
    <s v="20000 NW 27 AVE"/>
    <m/>
    <s v="128153-MIAMI DIOLPHINS TRAINING FACILITY CAPITAL PROJECTS"/>
    <d v="2019-09-11T00:00:00"/>
    <s v="ROAD"/>
    <x v="1"/>
    <n v="695361.9"/>
    <n v="13907.24"/>
    <n v="0"/>
    <m/>
    <n v="0"/>
    <n v="0"/>
    <s v="710-00"/>
    <n v="45997"/>
    <m/>
    <m/>
    <m/>
    <m/>
  </r>
  <r>
    <x v="9"/>
    <x v="1483"/>
    <n v="3411340140015"/>
    <s v="1676 NW 215TH ST BLDG #2"/>
    <m/>
    <m/>
    <d v="2019-05-10T00:00:00"/>
    <s v="ROAD"/>
    <x v="0"/>
    <n v="646385.99"/>
    <n v="12927.72"/>
    <n v="0"/>
    <m/>
    <n v="0"/>
    <n v="0"/>
    <s v="150-00"/>
    <n v="132894"/>
    <m/>
    <m/>
    <m/>
    <m/>
  </r>
  <r>
    <x v="9"/>
    <x v="1484"/>
    <n v="3411340140015"/>
    <s v="1656 NW 215 ST BLDG 3"/>
    <m/>
    <m/>
    <d v="2019-05-10T00:00:00"/>
    <s v="ROAD"/>
    <x v="0"/>
    <n v="958785.95"/>
    <n v="19175.72"/>
    <n v="0"/>
    <m/>
    <n v="0"/>
    <n v="0"/>
    <s v="150-00"/>
    <n v="197122"/>
    <m/>
    <m/>
    <m/>
    <m/>
  </r>
  <r>
    <x v="9"/>
    <x v="1485"/>
    <n v="3421020000040"/>
    <s v="18330 NW 12 AVE"/>
    <m/>
    <m/>
    <d v="2019-10-16T00:00:00"/>
    <s v="ROAD"/>
    <x v="0"/>
    <n v="588569.88"/>
    <n v="11771.4"/>
    <n v="0"/>
    <m/>
    <n v="0"/>
    <n v="0"/>
    <s v="222-00"/>
    <n v="140"/>
    <m/>
    <m/>
    <m/>
    <m/>
  </r>
  <r>
    <x v="9"/>
    <x v="1486"/>
    <n v="3421030310015"/>
    <s v="19371 NW 27 AVE"/>
    <m/>
    <s v="129731-MIAMI GARDENS OWNER LLC"/>
    <d v="2019-09-06T00:00:00"/>
    <s v="ROAD"/>
    <x v="1"/>
    <n v="342079.13"/>
    <n v="6841.58"/>
    <n v="0"/>
    <m/>
    <n v="0"/>
    <n v="0"/>
    <s v="222-00"/>
    <n v="84"/>
    <m/>
    <m/>
    <m/>
    <m/>
  </r>
  <r>
    <x v="9"/>
    <x v="1487"/>
    <n v="3421030310015"/>
    <s v="19371 NW 27 AVE"/>
    <s v="N"/>
    <s v="129889-MIAMI GARDENS OWNER LLC"/>
    <d v="2019-12-02T00:00:00"/>
    <s v="ROAD"/>
    <x v="1"/>
    <n v="382570.42"/>
    <n v="7651.41"/>
    <n v="0"/>
    <m/>
    <n v="0"/>
    <n v="0"/>
    <s v="222-00"/>
    <n v="91"/>
    <m/>
    <m/>
    <m/>
    <m/>
  </r>
  <r>
    <x v="9"/>
    <x v="1488"/>
    <n v="3421030310010"/>
    <s v="19371 NW 27 AVE"/>
    <m/>
    <s v="129057-MIAMI GARDENS OWNER LLC"/>
    <d v="2019-05-24T00:00:00"/>
    <s v="ROAD"/>
    <x v="1"/>
    <n v="342079.13"/>
    <n v="6841.58"/>
    <n v="0"/>
    <m/>
    <n v="0"/>
    <n v="0"/>
    <s v="222-00"/>
    <n v="84"/>
    <m/>
    <m/>
    <m/>
    <m/>
  </r>
  <r>
    <x v="9"/>
    <x v="1489"/>
    <n v="3421030310020"/>
    <s v="19401 NW 27 AVE"/>
    <m/>
    <s v="125878-LOCAL PLAYA PLAZA LLC"/>
    <d v="2019-01-22T00:00:00"/>
    <s v="ROAD"/>
    <x v="1"/>
    <n v="55995.73"/>
    <n v="1119.92"/>
    <n v="0"/>
    <m/>
    <n v="0"/>
    <n v="0"/>
    <s v="932-00"/>
    <n v="1742"/>
    <m/>
    <m/>
    <m/>
    <m/>
  </r>
  <r>
    <x v="9"/>
    <x v="1489"/>
    <n v="3421030310020"/>
    <s v="19401 NW 27 AVE"/>
    <m/>
    <s v="125878-LOCAL PLAYA PLAZA LLC"/>
    <d v="2019-01-22T00:00:00"/>
    <s v="ROAD"/>
    <x v="1"/>
    <n v="55995.73"/>
    <n v="1119.92"/>
    <n v="0"/>
    <m/>
    <n v="0"/>
    <n v="0"/>
    <s v="820-00"/>
    <n v="-1742"/>
    <m/>
    <m/>
    <m/>
    <m/>
  </r>
  <r>
    <x v="9"/>
    <x v="1490"/>
    <n v="3421040480130"/>
    <s v="18889 NW 35 AVE"/>
    <m/>
    <s v="DO NOT COLLECT"/>
    <d v="2019-07-10T00:00:00"/>
    <s v="ROAD"/>
    <x v="0"/>
    <n v="0"/>
    <n v="0"/>
    <n v="0"/>
    <m/>
    <n v="0"/>
    <n v="0"/>
    <s v="210-00"/>
    <n v="1"/>
    <m/>
    <m/>
    <m/>
    <m/>
  </r>
  <r>
    <x v="9"/>
    <x v="1490"/>
    <n v="3421040480130"/>
    <s v="18889 NW 35 AVE"/>
    <m/>
    <s v="DO NOT COLLECT"/>
    <d v="2019-07-10T00:00:00"/>
    <s v="ROAD"/>
    <x v="0"/>
    <n v="0"/>
    <n v="0"/>
    <n v="0"/>
    <m/>
    <n v="0"/>
    <n v="0"/>
    <s v="210-00"/>
    <n v="-1"/>
    <m/>
    <m/>
    <m/>
    <m/>
  </r>
  <r>
    <x v="9"/>
    <x v="1491"/>
    <n v="3421040010310"/>
    <s v="3400 NW 191 ST (BLDG #6)"/>
    <m/>
    <s v="127944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2"/>
    <n v="3421040010310"/>
    <s v="3400 NW 191 ST (BLDG #7)"/>
    <m/>
    <s v="127942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3"/>
    <n v="3421040010310"/>
    <s v="3400 NW 191 ST (BLDG #1)"/>
    <m/>
    <s v="127939-AFFORDABLE RESIDENTIAL"/>
    <d v="2019-06-25T00:00:00"/>
    <s v="ROAD"/>
    <x v="1"/>
    <n v="39091.050000000003"/>
    <n v="781.82"/>
    <n v="0"/>
    <m/>
    <n v="0"/>
    <n v="0"/>
    <s v="220-00"/>
    <n v="6"/>
    <m/>
    <m/>
    <m/>
    <m/>
  </r>
  <r>
    <x v="9"/>
    <x v="1494"/>
    <n v="3421040010310"/>
    <s v="3400 NW 191 ST (BLDG #4)"/>
    <m/>
    <s v="128061-AFFORDABLE RESIDENTIAL 3400 LLLP"/>
    <d v="2019-06-25T00:00:00"/>
    <s v="ROAD"/>
    <x v="1"/>
    <n v="40760.800000000003"/>
    <n v="815.22"/>
    <n v="0"/>
    <m/>
    <n v="0"/>
    <n v="0"/>
    <s v="231-00"/>
    <n v="-2"/>
    <m/>
    <m/>
    <m/>
    <m/>
  </r>
  <r>
    <x v="9"/>
    <x v="1495"/>
    <n v="3421040010310"/>
    <s v="3400 NW 191 ST (BLDG #2)"/>
    <m/>
    <s v="127941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4"/>
    <n v="3421040010310"/>
    <s v="3400 NW 191 ST (BLDG #4)"/>
    <m/>
    <s v="128061-AFFORDABLE RESIDENTIAL 3400 LLLP"/>
    <d v="2019-06-25T00:00:00"/>
    <s v="ROAD"/>
    <x v="1"/>
    <n v="40760.800000000003"/>
    <n v="815.22"/>
    <n v="0"/>
    <m/>
    <n v="0"/>
    <n v="0"/>
    <s v="220-00"/>
    <n v="8"/>
    <m/>
    <m/>
    <m/>
    <m/>
  </r>
  <r>
    <x v="9"/>
    <x v="1496"/>
    <n v="3421040010310"/>
    <s v="3400 NW 191 ST (BLDG #3)"/>
    <m/>
    <s v="127940-AFFORDABLE RESIDENTIAL"/>
    <d v="2019-06-25T00:00:00"/>
    <s v="ROAD"/>
    <x v="1"/>
    <n v="52121.39"/>
    <n v="1042.43"/>
    <n v="0"/>
    <m/>
    <n v="0"/>
    <n v="0"/>
    <s v="220-00"/>
    <n v="8"/>
    <m/>
    <m/>
    <m/>
    <m/>
  </r>
  <r>
    <x v="9"/>
    <x v="1497"/>
    <n v="3421040010310"/>
    <s v="3400 NW 191 ST (BLDG #5)"/>
    <m/>
    <s v="127943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8"/>
    <n v="3421040460010"/>
    <s v="19756 NW 27 AVE"/>
    <m/>
    <m/>
    <d v="2019-02-19T00:00:00"/>
    <s v="ROAD"/>
    <x v="0"/>
    <n v="17479.560000000001"/>
    <n v="349.59"/>
    <n v="0"/>
    <m/>
    <n v="0"/>
    <n v="0"/>
    <s v="932-01"/>
    <n v="14"/>
    <m/>
    <m/>
    <m/>
    <m/>
  </r>
  <r>
    <x v="9"/>
    <x v="1498"/>
    <n v="3421040460010"/>
    <s v="19756 NW 27 AVE"/>
    <m/>
    <m/>
    <d v="2019-02-19T00:00:00"/>
    <s v="ROAD"/>
    <x v="0"/>
    <n v="17479.560000000001"/>
    <n v="349.59"/>
    <n v="0"/>
    <m/>
    <n v="0"/>
    <n v="0"/>
    <s v="820-00"/>
    <n v="-222"/>
    <m/>
    <m/>
    <m/>
    <m/>
  </r>
  <r>
    <x v="9"/>
    <x v="1499"/>
    <n v="3421080103540"/>
    <s v="4230 NW 178 TER"/>
    <m/>
    <s v="**FOR RECORD ONLY**"/>
    <d v="2019-05-31T00:00:00"/>
    <s v="ROAD"/>
    <x v="0"/>
    <n v="0"/>
    <n v="0"/>
    <n v="0"/>
    <m/>
    <n v="0"/>
    <n v="0"/>
    <s v="210-00"/>
    <n v="0"/>
    <m/>
    <m/>
    <m/>
    <m/>
  </r>
  <r>
    <x v="9"/>
    <x v="1500"/>
    <n v="3421080060130"/>
    <s v="16735 NW 44 AVE"/>
    <m/>
    <s v="127629-LAUDY FLORENTINO"/>
    <d v="2019-07-30T00:00:00"/>
    <s v="ROAD"/>
    <x v="1"/>
    <n v="9278.02"/>
    <n v="185.56"/>
    <n v="0"/>
    <m/>
    <n v="0"/>
    <n v="0"/>
    <s v="210-00"/>
    <n v="1"/>
    <m/>
    <m/>
    <m/>
    <m/>
  </r>
  <r>
    <x v="9"/>
    <x v="1501"/>
    <n v="3421080190710"/>
    <s v="3951 NW 182 LN"/>
    <m/>
    <m/>
    <d v="2019-05-17T00:00:00"/>
    <s v="ROAD"/>
    <x v="0"/>
    <n v="34081.75"/>
    <n v="681.64"/>
    <n v="0"/>
    <m/>
    <n v="0"/>
    <n v="0"/>
    <s v="230-00"/>
    <n v="6"/>
    <m/>
    <m/>
    <m/>
    <m/>
  </r>
  <r>
    <x v="9"/>
    <x v="1502"/>
    <n v="3421080030050"/>
    <s v="4276 NW 171 ST"/>
    <m/>
    <s v="127433-C &amp; L DW. INC"/>
    <d v="2019-04-23T00:00:00"/>
    <s v="ROAD"/>
    <x v="1"/>
    <n v="9278.02"/>
    <n v="185.56"/>
    <n v="0"/>
    <m/>
    <n v="0"/>
    <n v="0"/>
    <s v="210-00"/>
    <n v="1"/>
    <m/>
    <m/>
    <m/>
    <m/>
  </r>
  <r>
    <x v="9"/>
    <x v="1503"/>
    <n v="3421080040120"/>
    <s v="3753 NW 167 ST"/>
    <m/>
    <s v="RELEASED U/PROC M2014010634"/>
    <d v="2019-10-11T00:00:00"/>
    <s v="ROAD"/>
    <x v="0"/>
    <n v="0"/>
    <n v="0"/>
    <n v="0"/>
    <m/>
    <n v="0"/>
    <n v="0"/>
    <s v="820-02"/>
    <n v="-11948"/>
    <m/>
    <m/>
    <m/>
    <m/>
  </r>
  <r>
    <x v="9"/>
    <x v="1503"/>
    <n v="3421080040120"/>
    <s v="3753 NW 167 ST"/>
    <m/>
    <s v="RELEASED U/PROC M2014010634"/>
    <d v="2019-10-11T00:00:00"/>
    <s v="ROAD"/>
    <x v="0"/>
    <n v="0"/>
    <n v="0"/>
    <n v="0"/>
    <m/>
    <n v="0"/>
    <n v="0"/>
    <s v="820-02"/>
    <n v="11948"/>
    <m/>
    <m/>
    <m/>
    <m/>
  </r>
  <r>
    <x v="9"/>
    <x v="1504"/>
    <n v="3421090260340"/>
    <s v="2824 NW 180 ST"/>
    <m/>
    <s v="127212-D R HORTON, INC."/>
    <d v="2019-06-10T00:00:00"/>
    <s v="ROAD"/>
    <x v="1"/>
    <n v="39762.050000000003"/>
    <n v="795.24"/>
    <n v="0"/>
    <m/>
    <n v="0"/>
    <n v="0"/>
    <s v="230-00"/>
    <n v="7"/>
    <m/>
    <m/>
    <m/>
    <m/>
  </r>
  <r>
    <x v="9"/>
    <x v="1505"/>
    <n v="3421090260640"/>
    <s v="2800 NW 189 ST"/>
    <m/>
    <s v="126109-D R HORTON, INC."/>
    <d v="2019-03-06T00:00:00"/>
    <s v="ROAD"/>
    <x v="1"/>
    <n v="34081.75"/>
    <n v="681.64"/>
    <n v="0"/>
    <m/>
    <n v="0"/>
    <n v="0"/>
    <s v="230-00"/>
    <n v="6"/>
    <m/>
    <m/>
    <m/>
    <m/>
  </r>
  <r>
    <x v="9"/>
    <x v="1506"/>
    <n v="3421090260410"/>
    <s v="2801 NW 180 ST"/>
    <m/>
    <s v="126484-D R HORTON, INC."/>
    <d v="2019-03-11T00:00:00"/>
    <s v="ROAD"/>
    <x v="1"/>
    <n v="34081.75"/>
    <n v="681.64"/>
    <n v="0"/>
    <m/>
    <n v="0"/>
    <n v="0"/>
    <s v="230-00"/>
    <n v="6"/>
    <m/>
    <m/>
    <m/>
    <m/>
  </r>
  <r>
    <x v="9"/>
    <x v="1507"/>
    <n v="3421090260330"/>
    <s v="2828 NW 180 ST"/>
    <m/>
    <s v="126771-D.R. HORTON"/>
    <d v="2019-03-11T00:00:00"/>
    <s v="ROAD"/>
    <x v="1"/>
    <n v="34081.75"/>
    <n v="681.64"/>
    <n v="0"/>
    <m/>
    <n v="0"/>
    <n v="0"/>
    <s v="230-00"/>
    <n v="6"/>
    <m/>
    <m/>
    <m/>
    <m/>
  </r>
  <r>
    <x v="9"/>
    <x v="1508"/>
    <n v="3421090260520"/>
    <s v="2800 NW 181 ST"/>
    <m/>
    <s v="126486-D R HORTON, INC."/>
    <d v="2019-03-26T00:00:00"/>
    <s v="ROAD"/>
    <x v="1"/>
    <n v="34081.75"/>
    <n v="681.64"/>
    <n v="0"/>
    <m/>
    <n v="0"/>
    <n v="0"/>
    <s v="230-00"/>
    <n v="6"/>
    <m/>
    <m/>
    <m/>
    <m/>
  </r>
  <r>
    <x v="9"/>
    <x v="1509"/>
    <n v="3421090260530"/>
    <s v="2801 NW 181 ST"/>
    <m/>
    <s v="126109-D R HORTON, INC."/>
    <d v="2019-03-06T00:00:00"/>
    <s v="ROAD"/>
    <x v="1"/>
    <n v="34081.75"/>
    <n v="681.64"/>
    <n v="0"/>
    <m/>
    <n v="0"/>
    <n v="0"/>
    <s v="230-00"/>
    <n v="6"/>
    <m/>
    <m/>
    <m/>
    <m/>
  </r>
  <r>
    <x v="9"/>
    <x v="1510"/>
    <n v="3421090260010"/>
    <s v="18236 NW 29 CT"/>
    <m/>
    <s v="127405-D R HORTON, INC."/>
    <d v="2019-06-28T00:00:00"/>
    <s v="ROAD"/>
    <x v="1"/>
    <n v="56802.92"/>
    <n v="1136.06"/>
    <n v="0"/>
    <m/>
    <n v="0"/>
    <n v="0"/>
    <s v="230-00"/>
    <n v="10"/>
    <m/>
    <m/>
    <m/>
    <m/>
  </r>
  <r>
    <x v="9"/>
    <x v="1511"/>
    <n v="3421090260650"/>
    <s v="18207 NW 29 CT"/>
    <m/>
    <s v="126485-D R HORTON, INC."/>
    <d v="2019-03-26T00:00:00"/>
    <s v="ROAD"/>
    <x v="1"/>
    <n v="34081.75"/>
    <n v="681.64"/>
    <n v="0"/>
    <m/>
    <n v="0"/>
    <n v="0"/>
    <s v="230-00"/>
    <n v="6"/>
    <m/>
    <m/>
    <m/>
    <m/>
  </r>
  <r>
    <x v="9"/>
    <x v="1512"/>
    <n v="3421090260180"/>
    <s v="18100 NW 29 CT"/>
    <m/>
    <s v="127211-D R HORTON, INC."/>
    <d v="2019-06-14T00:00:00"/>
    <s v="ROAD"/>
    <x v="1"/>
    <n v="56802.92"/>
    <n v="1136.06"/>
    <n v="0"/>
    <m/>
    <n v="0"/>
    <n v="0"/>
    <s v="230-00"/>
    <n v="10"/>
    <m/>
    <m/>
    <m/>
    <m/>
  </r>
  <r>
    <x v="9"/>
    <x v="1513"/>
    <n v="3421090260110"/>
    <s v="18128 NW 29 CT"/>
    <m/>
    <s v="127453-D R HORTON, INC."/>
    <d v="2019-06-24T00:00:00"/>
    <s v="ROAD"/>
    <x v="1"/>
    <n v="39762.050000000003"/>
    <n v="795.24"/>
    <n v="0"/>
    <m/>
    <n v="0"/>
    <n v="0"/>
    <s v="230-00"/>
    <n v="7"/>
    <m/>
    <m/>
    <m/>
    <m/>
  </r>
  <r>
    <x v="9"/>
    <x v="1514"/>
    <n v="3421090060510"/>
    <s v="16700 NW 27 AVE"/>
    <m/>
    <m/>
    <d v="2019-03-21T00:00:00"/>
    <s v="ROAD"/>
    <x v="0"/>
    <n v="37551.99"/>
    <n v="751.04"/>
    <n v="0"/>
    <m/>
    <n v="0"/>
    <n v="0"/>
    <s v="710-00"/>
    <n v="2484"/>
    <m/>
    <m/>
    <m/>
    <m/>
  </r>
  <r>
    <x v="9"/>
    <x v="1515"/>
    <n v="3421090010010"/>
    <s v="18226 NW 27 AVE (BURLINGTON)"/>
    <m/>
    <s v="**FOR RECORD ONLY**"/>
    <d v="2019-04-04T00:00:00"/>
    <s v="ROAD"/>
    <x v="0"/>
    <n v="0"/>
    <n v="0"/>
    <n v="0"/>
    <m/>
    <n v="0"/>
    <n v="0"/>
    <s v="820-04"/>
    <n v="50600"/>
    <m/>
    <m/>
    <m/>
    <m/>
  </r>
  <r>
    <x v="9"/>
    <x v="1515"/>
    <n v="3421090010010"/>
    <s v="18226 NW 27 AVE (BURLINGTON)"/>
    <m/>
    <s v="**FOR RECORD ONLY**"/>
    <d v="2019-04-04T00:00:00"/>
    <s v="ROAD"/>
    <x v="0"/>
    <n v="0"/>
    <n v="0"/>
    <n v="0"/>
    <m/>
    <n v="0"/>
    <n v="0"/>
    <s v="820-05"/>
    <n v="-36754.47"/>
    <m/>
    <m/>
    <m/>
    <m/>
  </r>
  <r>
    <x v="9"/>
    <x v="1515"/>
    <n v="3421090010010"/>
    <s v="18226 NW 27 AVE (BURLINGTON)"/>
    <m/>
    <s v="**FOR RECORD ONLY**"/>
    <d v="2019-04-04T00:00:00"/>
    <s v="ROAD"/>
    <x v="0"/>
    <n v="0"/>
    <n v="0"/>
    <n v="0"/>
    <m/>
    <n v="0"/>
    <n v="0"/>
    <s v="9999-00"/>
    <n v="0.05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932-01"/>
    <n v="31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820-05"/>
    <n v="-12061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151-00"/>
    <n v="129050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820-05"/>
    <n v="-1897"/>
    <m/>
    <m/>
    <m/>
    <m/>
  </r>
  <r>
    <x v="9"/>
    <x v="1517"/>
    <n v="3421110112610"/>
    <s v="17231 NW 10 CT"/>
    <m/>
    <s v="125573-LUCILENE CATALDO"/>
    <d v="2019-01-04T00:00:00"/>
    <s v="ROAD"/>
    <x v="1"/>
    <n v="0"/>
    <n v="0"/>
    <n v="0"/>
    <m/>
    <n v="0"/>
    <n v="0"/>
    <s v="210-00"/>
    <n v="0"/>
    <m/>
    <m/>
    <m/>
    <m/>
  </r>
  <r>
    <x v="9"/>
    <x v="1518"/>
    <n v="3421110240010"/>
    <s v="1000 PARK CENTRE BLVD"/>
    <m/>
    <s v="127159-CAMBRIDGE HEALTH EDUCATION I"/>
    <d v="2019-03-25T00:00:00"/>
    <s v="ROAD"/>
    <x v="1"/>
    <n v="127271.3"/>
    <n v="2545.4299999999998"/>
    <n v="0"/>
    <m/>
    <n v="0"/>
    <n v="0"/>
    <s v="540-00"/>
    <n v="161"/>
    <m/>
    <m/>
    <m/>
    <m/>
  </r>
  <r>
    <x v="9"/>
    <x v="1518"/>
    <n v="3421110240010"/>
    <s v="1000 PARK CENTRE BLVD"/>
    <m/>
    <s v="127159-CAMBRIDGE HEALTH EDUCATION I"/>
    <d v="2019-03-25T00:00:00"/>
    <s v="ROAD"/>
    <x v="1"/>
    <n v="127271.3"/>
    <n v="2545.4299999999998"/>
    <n v="0"/>
    <m/>
    <n v="0"/>
    <n v="0"/>
    <s v="150-00"/>
    <n v="-12216"/>
    <m/>
    <m/>
    <m/>
    <m/>
  </r>
  <r>
    <x v="5"/>
    <x v="1519"/>
    <n v="3060180031670"/>
    <s v="11230 SW 219 ST"/>
    <m/>
    <m/>
    <d v="2019-03-2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1520"/>
    <n v="3060300000120"/>
    <s v="25950 SW 112 AVE"/>
    <m/>
    <m/>
    <d v="2019-03-28T00:00:00"/>
    <s v="ROAD"/>
    <x v="0"/>
    <n v="42918.6"/>
    <n v="858.38"/>
    <n v="0"/>
    <n v="43776.979999999996"/>
    <n v="0"/>
    <n v="0"/>
    <s v="710-00"/>
    <n v="2478"/>
    <n v="9.7780000000000005"/>
    <n v="9.2460000000000004"/>
    <n v="24229.884000000002"/>
    <n v="22911.588"/>
  </r>
  <r>
    <x v="5"/>
    <x v="1520"/>
    <n v="3060300000120"/>
    <s v="25950 SW 112 AVE"/>
    <m/>
    <m/>
    <d v="2019-03-28T00:00:00"/>
    <s v="ROAD"/>
    <x v="0"/>
    <n v="42918.6"/>
    <n v="858.38"/>
    <n v="0"/>
    <n v="43776.979999999996"/>
    <n v="0"/>
    <n v="0"/>
    <s v="150-00"/>
    <n v="1122"/>
    <n v="3.1459999999999999"/>
    <n v="2.9740000000000002"/>
    <n v="3529.8119999999999"/>
    <n v="3336.8280000000004"/>
  </r>
  <r>
    <x v="4"/>
    <x v="1521"/>
    <n v="3040130160795"/>
    <s v="6137 SW 26 ST"/>
    <m/>
    <s v="127228-6141 SCHENLEY 2 LLC"/>
    <d v="2019-04-02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4"/>
    <x v="1521"/>
    <n v="3040130160795"/>
    <s v="6137 SW 26 ST"/>
    <m/>
    <s v="127228-6141 SCHENLEY 2 LLC"/>
    <d v="2019-04-02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4"/>
    <x v="1522"/>
    <n v="3040130160790"/>
    <s v="6141 SW 26 ST"/>
    <m/>
    <s v="127229-6141 SCHENLEY LLC"/>
    <d v="2019-04-02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4"/>
    <x v="1522"/>
    <n v="3040130160790"/>
    <s v="6141 SW 26 ST"/>
    <m/>
    <s v="127229-6141 SCHENLEY LLC"/>
    <d v="2019-04-02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2"/>
    <x v="1523"/>
    <n v="3022200022910"/>
    <s v="14430 NE 14 AVE"/>
    <m/>
    <m/>
    <d v="2019-03-2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2"/>
    <x v="1523"/>
    <n v="3022200022910"/>
    <s v="14430 NE 14 AVE"/>
    <m/>
    <m/>
    <d v="2019-03-2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4"/>
    <x v="1524"/>
    <n v="3040260000800"/>
    <s v="7001 SW 66 ST"/>
    <m/>
    <s v="127448-HUMBERTO HERNANDEZ"/>
    <d v="2019-03-27T00:00:00"/>
    <s v="ROAD"/>
    <x v="1"/>
    <n v="0"/>
    <n v="0"/>
    <n v="0"/>
    <n v="0"/>
    <n v="0"/>
    <n v="0"/>
    <s v="210-00"/>
    <n v="0"/>
    <n v="6001"/>
    <n v="5674"/>
    <n v="0"/>
    <n v="0"/>
  </r>
  <r>
    <x v="5"/>
    <x v="1525"/>
    <n v="3069140000460"/>
    <s v="12847 SW 229 TER"/>
    <m/>
    <s v="126579-LENNAR HOMES, LLC"/>
    <d v="2019-03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26"/>
    <n v="3069140000460"/>
    <s v="12819 SW 229 TER"/>
    <m/>
    <s v="127150-LENNAR HOMES, LLC"/>
    <d v="2019-03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27"/>
    <n v="3060300010010"/>
    <s v="24960 SW 108 AVE"/>
    <m/>
    <s v="126990-RAUL MARISTANY"/>
    <d v="2019-04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28"/>
    <n v="3059210250010"/>
    <s v="15500 SW 136 ST"/>
    <s v="N"/>
    <s v="129296-CENTURY HOMEBUILDERS GROUP LLC"/>
    <d v="2019-09-27T00:00:00"/>
    <s v="ROAD"/>
    <x v="1"/>
    <n v="170408.76"/>
    <n v="3408.18"/>
    <n v="0"/>
    <n v="173816.94"/>
    <n v="0"/>
    <n v="0"/>
    <s v="230-00"/>
    <n v="30"/>
    <n v="3674"/>
    <n v="3474"/>
    <n v="110220"/>
    <n v="104220"/>
  </r>
  <r>
    <x v="1"/>
    <x v="1529"/>
    <n v="3059210250010"/>
    <s v="15520 SW 131 ST"/>
    <m/>
    <s v="129295-CENTURY HOMEBUILDERS GROUP LLC"/>
    <d v="2019-09-27T00:00:00"/>
    <s v="ROAD"/>
    <x v="1"/>
    <n v="102245.25"/>
    <n v="2044.91"/>
    <n v="0"/>
    <n v="104290.16"/>
    <n v="0"/>
    <n v="0"/>
    <s v="230-00"/>
    <n v="18"/>
    <n v="3674"/>
    <n v="3474"/>
    <n v="66132"/>
    <n v="62532"/>
  </r>
  <r>
    <x v="0"/>
    <x v="1530"/>
    <n v="3040220180350"/>
    <s v="8530 SW 48 ST"/>
    <m/>
    <s v="127611-THE MARY RODINO REVOCABLE LIVING TRUST"/>
    <d v="2019-04-01T00:00:00"/>
    <s v="ROAD"/>
    <x v="1"/>
    <n v="0"/>
    <n v="0"/>
    <n v="0"/>
    <n v="0"/>
    <n v="0"/>
    <n v="0"/>
    <s v="210-00"/>
    <n v="0"/>
    <n v="6001"/>
    <n v="5674"/>
    <n v="0"/>
    <n v="0"/>
  </r>
  <r>
    <x v="6"/>
    <x v="1531"/>
    <n v="3031150400580"/>
    <s v="2310 NW 55 TER"/>
    <m/>
    <s v="130154-DARYL BUSTAMANTE BUSTAMANTE"/>
    <d v="2019-04-02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531"/>
    <n v="3031150400580"/>
    <s v="2310 NW 55 TER"/>
    <m/>
    <s v="130154-DARYL BUSTAMANTE BUSTAMANTE"/>
    <d v="2019-04-02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1532"/>
    <n v="3012310290020"/>
    <s v="21380 NE 2 CT"/>
    <m/>
    <s v="126678-RAUL MARISTANY"/>
    <d v="2019-04-25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1533"/>
    <n v="3012310290020"/>
    <s v="21300 NE 2 CT"/>
    <m/>
    <s v="127067-LENNAR HOMES, LLC"/>
    <d v="2019-03-29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1534"/>
    <n v="3012310290020"/>
    <s v="21301 NE 2 CT"/>
    <m/>
    <s v="127066-LENNAR HOMES, LLC"/>
    <d v="2019-03-29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1"/>
    <x v="1535"/>
    <n v="3059330370060"/>
    <s v="14975 SW 180 ST"/>
    <m/>
    <s v="126748-EUREKA GARDENS LLC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536"/>
    <n v="3031030210060"/>
    <s v="2284 NW 93 ST"/>
    <m/>
    <s v="127118-ENTITLE REALESTATE INV GR CORP"/>
    <d v="2019-05-29T00:00:00"/>
    <s v="ROAD"/>
    <x v="1"/>
    <n v="0"/>
    <n v="0"/>
    <n v="0"/>
    <n v="0"/>
    <n v="0"/>
    <n v="0"/>
    <s v="210-00"/>
    <n v="0"/>
    <n v="6001"/>
    <n v="5674"/>
    <n v="0"/>
    <n v="0"/>
  </r>
  <r>
    <x v="1"/>
    <x v="1537"/>
    <n v="3059141220030"/>
    <s v="12001 SW 128 CT # 103"/>
    <s v="N"/>
    <m/>
    <d v="2019-12-17T00:00:00"/>
    <s v="ROAD"/>
    <x v="0"/>
    <n v="6927.53"/>
    <n v="138.55000000000001"/>
    <n v="0"/>
    <n v="7066.08"/>
    <n v="0"/>
    <n v="0"/>
    <s v="710-00"/>
    <n v="-350"/>
    <n v="9.7780000000000005"/>
    <n v="9.2460000000000004"/>
    <n v="-3422.3"/>
    <n v="-3236.1000000000004"/>
  </r>
  <r>
    <x v="1"/>
    <x v="1537"/>
    <n v="3059141220030"/>
    <s v="12001 SW 128 CT # 103"/>
    <s v="N"/>
    <m/>
    <d v="2019-12-17T00:00:00"/>
    <s v="ROAD"/>
    <x v="0"/>
    <n v="6927.53"/>
    <n v="138.55000000000001"/>
    <n v="0"/>
    <n v="7066.08"/>
    <n v="0"/>
    <n v="0"/>
    <s v="720-00"/>
    <n v="350"/>
    <n v="22.58"/>
    <n v="21.35"/>
    <n v="7902.9999999999991"/>
    <n v="7472.5000000000009"/>
  </r>
  <r>
    <x v="1"/>
    <x v="1538"/>
    <n v="3050320040110"/>
    <s v="10124 SW 174 ST"/>
    <m/>
    <s v="128228-HCM DEVELOPMENT"/>
    <d v="2019-08-21T00:00:00"/>
    <s v="ROAD"/>
    <x v="1"/>
    <n v="5680.29"/>
    <n v="113.61"/>
    <n v="0"/>
    <n v="5793.9"/>
    <n v="0"/>
    <n v="0"/>
    <s v="231-00"/>
    <n v="1"/>
    <n v="2634"/>
    <n v="2490"/>
    <n v="2634"/>
    <n v="2490"/>
  </r>
  <r>
    <x v="5"/>
    <x v="1539"/>
    <n v="3068110000100"/>
    <s v="19616 SW 206 ST"/>
    <m/>
    <m/>
    <d v="2019-04-0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1540"/>
    <n v="3021060070880"/>
    <s v="4855 NW 191 ST"/>
    <m/>
    <s v="126458-LEGACY RENTALS LLC"/>
    <d v="2019-04-04T00:00:00"/>
    <s v="ROAD"/>
    <x v="1"/>
    <n v="0"/>
    <n v="0"/>
    <n v="0"/>
    <n v="0"/>
    <n v="0"/>
    <n v="0"/>
    <s v="210-00"/>
    <n v="0"/>
    <n v="6001"/>
    <n v="5674"/>
    <n v="0"/>
    <n v="0"/>
  </r>
  <r>
    <x v="3"/>
    <x v="1541"/>
    <n v="3039350130020"/>
    <s v="11348 NW 14 ST (BLDG #37)"/>
    <m/>
    <m/>
    <d v="2019-04-09T00:00:00"/>
    <s v="ROAD"/>
    <x v="0"/>
    <n v="823933.73"/>
    <n v="16478.669999999998"/>
    <n v="0"/>
    <n v="840412.4"/>
    <n v="0"/>
    <n v="0"/>
    <s v="150-00"/>
    <n v="169397"/>
    <n v="3.1459999999999999"/>
    <n v="2.9740000000000002"/>
    <n v="532922.96199999994"/>
    <n v="503786.67800000001"/>
  </r>
  <r>
    <x v="11"/>
    <x v="1542"/>
    <n v="3050020980010"/>
    <s v="8950 SW 74 CT # 101"/>
    <m/>
    <s v="126850-MODERN MED CENTERS LLC "/>
    <d v="2019-04-19T00:00:00"/>
    <s v="ROAD"/>
    <x v="1"/>
    <n v="6992.61"/>
    <n v="139.85"/>
    <n v="0"/>
    <n v="7132.46"/>
    <n v="0"/>
    <n v="0"/>
    <s v="820-00"/>
    <n v="684"/>
    <n v="11.821"/>
    <n v="11.177"/>
    <n v="8085.5639999999994"/>
    <n v="7645.0679999999993"/>
  </r>
  <r>
    <x v="11"/>
    <x v="1542"/>
    <n v="3050020980010"/>
    <s v="8950 SW 74 CT # 101"/>
    <m/>
    <s v="126850-MODERN MED CENTERS LLC "/>
    <d v="2019-04-19T00:00:00"/>
    <s v="ROAD"/>
    <x v="1"/>
    <n v="6992.61"/>
    <n v="139.85"/>
    <n v="0"/>
    <n v="7132.46"/>
    <n v="0"/>
    <n v="0"/>
    <s v="720-00"/>
    <n v="70"/>
    <n v="22.58"/>
    <n v="21.35"/>
    <n v="1580.6"/>
    <n v="1494.5"/>
  </r>
  <r>
    <x v="11"/>
    <x v="1542"/>
    <n v="3050020980010"/>
    <s v="8950 SW 74 CT # 101"/>
    <m/>
    <s v="126850-MODERN MED CENTERS LLC "/>
    <d v="2019-04-19T00:00:00"/>
    <s v="ROAD"/>
    <x v="1"/>
    <n v="6992.61"/>
    <n v="139.85"/>
    <n v="0"/>
    <n v="7132.46"/>
    <n v="0"/>
    <n v="0"/>
    <s v="710-04"/>
    <n v="-754"/>
    <n v="6.0609999999999999"/>
    <n v="5.7309999999999999"/>
    <n v="-4569.9939999999997"/>
    <n v="-4321.174"/>
  </r>
  <r>
    <x v="1"/>
    <x v="1543"/>
    <n v="3049250000700"/>
    <s v="7000 SW 122 AVE"/>
    <m/>
    <m/>
    <d v="2019-04-0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1544"/>
    <n v="3069130010461"/>
    <s v="22225 SW 119 AVE"/>
    <m/>
    <s v="130235-CAZO CONSTRUCTION CORP"/>
    <d v="2019-04-03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544"/>
    <n v="3069130010461"/>
    <s v="22225 SW 119 AVE"/>
    <m/>
    <s v="130235-CAZO CONSTRUCTION CORP"/>
    <d v="2019-04-03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545"/>
    <n v="3069020010282"/>
    <s v="18800 SW 132 AVE"/>
    <m/>
    <s v="127719-JUAN CARLOS DIAZ"/>
    <d v="2019-04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46"/>
    <n v="3060300010010"/>
    <s v="25053 SW 107 CT"/>
    <m/>
    <s v="126739-LENNAR HOMES, LLC"/>
    <d v="2019-04-0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547"/>
    <n v="3060300010010"/>
    <s v="25102 SW 108 AVE"/>
    <m/>
    <s v="126737-LENNAR CORPORATION"/>
    <d v="2019-04-0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548"/>
    <n v="3060300010010"/>
    <s v="24927 SW 108 AVE"/>
    <m/>
    <s v="126649-RAUL MARISTANY"/>
    <d v="2019-04-0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549"/>
    <n v="3060300000070"/>
    <s v="24901 SW 112 PL"/>
    <m/>
    <s v="126624-LENNAR HOMES, LLC"/>
    <d v="2019-04-05T00:00:00"/>
    <s v="ROAD"/>
    <x v="1"/>
    <n v="39762.050000000003"/>
    <n v="795.24"/>
    <n v="0"/>
    <n v="40557.29"/>
    <n v="0"/>
    <n v="0"/>
    <s v="230-00"/>
    <n v="7"/>
    <n v="3674"/>
    <n v="3474"/>
    <n v="25718"/>
    <n v="24318"/>
  </r>
  <r>
    <x v="2"/>
    <x v="1550"/>
    <n v="3022040270200"/>
    <s v="19745 NE 24 CT"/>
    <m/>
    <s v="126538-BENGE ENTERPRISES CORP"/>
    <d v="2019-04-0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550"/>
    <n v="3022040270200"/>
    <s v="19745 NE 24 CT"/>
    <m/>
    <s v="126538-BENGE ENTERPRISES CORP"/>
    <d v="2019-04-05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551"/>
    <n v="3069310000190"/>
    <s v="17695 SW 272 ST"/>
    <m/>
    <s v="128680-MANUEL G GALLARDO"/>
    <d v="2019-09-03T00:00:00"/>
    <s v="ROAD"/>
    <x v="1"/>
    <n v="0"/>
    <n v="0"/>
    <n v="0"/>
    <n v="0"/>
    <n v="0"/>
    <n v="0"/>
    <s v="944-00"/>
    <n v="0"/>
    <n v="7593"/>
    <n v="7179"/>
    <n v="0"/>
    <n v="0"/>
  </r>
  <r>
    <x v="5"/>
    <x v="1552"/>
    <n v="3069340040560"/>
    <s v="26555 S DIXIE HWY"/>
    <m/>
    <m/>
    <d v="2019-04-08T00:00:00"/>
    <s v="ROAD"/>
    <x v="0"/>
    <n v="173897.82"/>
    <n v="3477.96"/>
    <n v="0"/>
    <n v="177375.78"/>
    <n v="0"/>
    <n v="0"/>
    <s v="820-00"/>
    <n v="9515"/>
    <n v="11.821"/>
    <n v="11.177"/>
    <n v="112476.815"/>
    <n v="106349.155"/>
  </r>
  <r>
    <x v="5"/>
    <x v="1553"/>
    <n v="3069110090020"/>
    <s v="20020 SW 133 AVE"/>
    <m/>
    <s v="128662-B &amp; B CONCRETE GROUP CORP"/>
    <d v="2019-04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1554"/>
    <n v="3031160090300"/>
    <s v="3190 NW 61 ST"/>
    <m/>
    <s v="128030-EDGEWATER HOMES INC"/>
    <d v="2019-06-06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8"/>
    <x v="1555"/>
    <n v="3031210330510"/>
    <s v="3185 NW 43 ST"/>
    <m/>
    <s v="127572-AMALIA BOCANEGRA BOCANEGRA"/>
    <d v="2019-04-08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555"/>
    <n v="3031210330510"/>
    <s v="3185 NW 43 ST"/>
    <m/>
    <s v="127572-AMALIA BOCANEGRA BOCANEGRA"/>
    <d v="2019-04-08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556"/>
    <n v="3060180040640"/>
    <s v="10795 SW 219 ST"/>
    <m/>
    <s v="127094-O &amp; R GENERAL CONSTRUCTION CORP"/>
    <d v="2019-04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57"/>
    <n v="3050030680070"/>
    <s v="7779 SW 99 ST"/>
    <m/>
    <m/>
    <d v="2019-04-16T00:00:00"/>
    <s v="ROAD"/>
    <x v="0"/>
    <n v="0"/>
    <n v="0"/>
    <n v="0"/>
    <n v="0"/>
    <n v="0"/>
    <n v="0"/>
    <s v="210-00"/>
    <n v="0"/>
    <n v="6001"/>
    <n v="5674"/>
    <n v="0"/>
    <n v="0"/>
  </r>
  <r>
    <x v="4"/>
    <x v="1558"/>
    <n v="3040350030040"/>
    <s v="7225 SW 71 AVE"/>
    <m/>
    <s v="127199-JOSE GUILLERMA VALENCIA IRMA CABRERA DE VALENCIA"/>
    <d v="2019-04-11T00:00:00"/>
    <s v="ROAD"/>
    <x v="1"/>
    <n v="0"/>
    <n v="0"/>
    <n v="0"/>
    <n v="0"/>
    <n v="0"/>
    <n v="0"/>
    <s v="210-00"/>
    <n v="0"/>
    <n v="6001"/>
    <n v="5674"/>
    <n v="0"/>
    <n v="0"/>
  </r>
  <r>
    <x v="6"/>
    <x v="1559"/>
    <n v="3031150210020"/>
    <s v="1910 NW 68 TER"/>
    <m/>
    <s v="126938-SALIM CHRAIBI CHRAIBI"/>
    <d v="2019-04-15T00:00:00"/>
    <s v="ROAD"/>
    <x v="1"/>
    <n v="0"/>
    <n v="0"/>
    <n v="0"/>
    <n v="0"/>
    <n v="0"/>
    <n v="0"/>
    <s v="210-00"/>
    <n v="0"/>
    <n v="6001"/>
    <n v="5674"/>
    <n v="0"/>
    <n v="0"/>
  </r>
  <r>
    <x v="1"/>
    <x v="1560"/>
    <n v="3059140080190"/>
    <s v="12246 SW 131 AVE # 19"/>
    <m/>
    <m/>
    <d v="2019-07-10T00:00:00"/>
    <s v="ROAD"/>
    <x v="0"/>
    <n v="5681.06"/>
    <n v="113.62"/>
    <n v="0"/>
    <n v="5794.68"/>
    <n v="0"/>
    <n v="0"/>
    <s v="150-00"/>
    <n v="1168"/>
    <n v="3.1459999999999999"/>
    <n v="2.9740000000000002"/>
    <n v="3674.5279999999998"/>
    <n v="3473.6320000000001"/>
  </r>
  <r>
    <x v="6"/>
    <x v="1561"/>
    <n v="3031220261000"/>
    <s v="2131 NW 47 ST"/>
    <m/>
    <s v="127470-HABITAT FOR HUMANITY OF GREATER MIAMI, INC"/>
    <d v="2019-04-22T00:00:00"/>
    <s v="ROAD"/>
    <x v="1"/>
    <n v="0"/>
    <n v="175.45"/>
    <n v="0"/>
    <n v="175.45"/>
    <n v="0"/>
    <n v="0"/>
    <s v="210-00"/>
    <n v="1"/>
    <n v="6001"/>
    <n v="5674"/>
    <n v="6001"/>
    <n v="5674"/>
  </r>
  <r>
    <x v="3"/>
    <x v="1562"/>
    <n v="3049160000070"/>
    <s v="15131 SW 30 ST"/>
    <m/>
    <s v="127441-CENTURY HOMEBUILDERS GROUP LLC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563"/>
    <n v="3049160000070"/>
    <s v="2938 SW 150 CT"/>
    <m/>
    <s v="127300-CENTURY HOMEBUILDERS GROUP LLC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64"/>
    <n v="3069140000460"/>
    <s v="22938 SW 28 PL"/>
    <m/>
    <s v="126679-LENNAR HOMES, LLC"/>
    <d v="2019-04-1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65"/>
    <n v="3069140000460"/>
    <s v="22977 SW 128 AVE"/>
    <m/>
    <s v="126681-LENNAR HOMES, LLC"/>
    <d v="2019-04-1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2"/>
    <x v="1566"/>
    <n v="722090300030"/>
    <s v="17501 BISCAYNE BLVD"/>
    <m/>
    <s v="126551-SANDRA DOMAN"/>
    <d v="2019-04-11T00:00:00"/>
    <s v="ROAD"/>
    <x v="1"/>
    <n v="5256.59"/>
    <n v="105.13"/>
    <n v="0"/>
    <m/>
    <n v="0"/>
    <n v="0"/>
    <s v="720-00PD"/>
    <n v="327"/>
    <n v="0"/>
    <n v="0"/>
    <n v="0"/>
    <n v="0"/>
  </r>
  <r>
    <x v="2"/>
    <x v="1566"/>
    <n v="722090300030"/>
    <s v="17501 BISCAYNE BLVD"/>
    <m/>
    <s v="126551-SANDRA DOMAN"/>
    <d v="2019-04-11T00:00:00"/>
    <s v="ROAD"/>
    <x v="1"/>
    <n v="5256.59"/>
    <n v="105.13"/>
    <n v="0"/>
    <m/>
    <n v="0"/>
    <n v="0"/>
    <s v="710-00PD"/>
    <n v="-327"/>
    <n v="0"/>
    <n v="0"/>
    <n v="0"/>
    <n v="0"/>
  </r>
  <r>
    <x v="5"/>
    <x v="1567"/>
    <n v="3069140000460"/>
    <s v="12800 SW 229 TER"/>
    <m/>
    <s v="126680-LENNAR HOMES, LLC"/>
    <d v="2019-04-1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68"/>
    <n v="3069010040150"/>
    <s v="19701 SW 127 AVE"/>
    <m/>
    <s v="**FOR RECORD ONLY**"/>
    <d v="2019-08-21T00:00:00"/>
    <s v="ROAD"/>
    <x v="0"/>
    <n v="0"/>
    <n v="0"/>
    <n v="0"/>
    <n v="0"/>
    <n v="0"/>
    <n v="0"/>
    <s v="9999-00"/>
    <n v="-262176.25"/>
    <n v="0"/>
    <n v="0"/>
    <n v="0"/>
    <n v="0"/>
  </r>
  <r>
    <x v="5"/>
    <x v="1568"/>
    <n v="3069010040150"/>
    <s v="19701 SW 127 AVE"/>
    <m/>
    <s v="**FOR RECORD ONLY**"/>
    <d v="2019-08-21T00:00:00"/>
    <s v="ROAD"/>
    <x v="0"/>
    <n v="0"/>
    <n v="0"/>
    <n v="0"/>
    <n v="0"/>
    <n v="0"/>
    <n v="0"/>
    <s v="520-00"/>
    <n v="1330"/>
    <n v="125"/>
    <n v="118"/>
    <n v="166250"/>
    <n v="156940"/>
  </r>
  <r>
    <x v="2"/>
    <x v="1569"/>
    <n v="3022180000462"/>
    <s v="15168 NE 6 AVE"/>
    <m/>
    <m/>
    <d v="2019-04-22T00:00:00"/>
    <s v="ROAD"/>
    <x v="0"/>
    <n v="30430.94"/>
    <n v="608.62"/>
    <n v="0"/>
    <n v="31039.559999999998"/>
    <n v="0"/>
    <n v="0"/>
    <s v="820-00"/>
    <n v="1761"/>
    <n v="11.821"/>
    <n v="11.177"/>
    <n v="20816.780999999999"/>
    <n v="19682.697"/>
  </r>
  <r>
    <x v="5"/>
    <x v="1570"/>
    <n v="3060300000070"/>
    <s v="11323 SW 249 ST"/>
    <m/>
    <s v="126798-LENNAR HOMES, LLC"/>
    <d v="2019-04-17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1571"/>
    <n v="3060300000070"/>
    <s v="11208 SW 249 ST"/>
    <m/>
    <s v="126797-LENNAR HOMES, LLC"/>
    <d v="2019-04-17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1"/>
    <x v="1572"/>
    <n v="3059340420130"/>
    <s v="13972 SW 183 TER"/>
    <m/>
    <s v="127369-VP RESIDENCES LLC"/>
    <d v="2019-04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73"/>
    <n v="3059340420120"/>
    <s v="13971 SW 184 ST"/>
    <m/>
    <s v="127368-VP RESIDENCES LLC"/>
    <d v="2019-04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74"/>
    <n v="3060180040490"/>
    <s v="10700 SW 218 ST"/>
    <m/>
    <s v="129230-HABITAT FOR HUMANITY"/>
    <d v="2019-04-19T00:00:00"/>
    <s v="ROAD"/>
    <x v="1"/>
    <n v="0"/>
    <n v="185.56"/>
    <n v="0"/>
    <n v="185.56"/>
    <n v="0"/>
    <n v="0"/>
    <s v="210-00"/>
    <n v="1"/>
    <n v="6001"/>
    <n v="5674"/>
    <n v="6001"/>
    <n v="5674"/>
  </r>
  <r>
    <x v="1"/>
    <x v="1575"/>
    <n v="3050030110090"/>
    <s v="8200 SW 94 ST"/>
    <m/>
    <s v="127105-ARMANDO J BERMUDEZ J BERMUDEZ"/>
    <d v="2019-04-18T00:00:00"/>
    <s v="ROAD"/>
    <x v="1"/>
    <n v="0"/>
    <n v="0"/>
    <n v="0"/>
    <n v="0"/>
    <n v="0"/>
    <n v="0"/>
    <s v="210-00"/>
    <n v="0"/>
    <n v="6001"/>
    <n v="5674"/>
    <n v="0"/>
    <n v="0"/>
  </r>
  <r>
    <x v="6"/>
    <x v="1576"/>
    <n v="3031220330090"/>
    <s v="4351 NW 25 AVE"/>
    <m/>
    <s v="130666-EMILIO SANCHEZ"/>
    <d v="2019-04-1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576"/>
    <n v="3031220330090"/>
    <s v="4351 NW 25 AVE"/>
    <m/>
    <s v="130666-EMILIO SANCHEZ"/>
    <d v="2019-04-1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1577"/>
    <n v="3069140000460"/>
    <s v="22923 SW 128 AVE"/>
    <m/>
    <s v="126735-LENNAR CORPORATION"/>
    <d v="2019-04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78"/>
    <n v="3069140000460"/>
    <s v="22959 SW 128 AVE"/>
    <m/>
    <s v="126736-LENNAR CORPORATION"/>
    <d v="2019-04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79"/>
    <n v="3058240000026"/>
    <s v="14350 SW 182 AVE"/>
    <m/>
    <s v="129576-ROBY'S BOBCAT SERVICES CORP"/>
    <d v="2019-04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580"/>
    <n v="3031100571960"/>
    <s v="2200 NW 79 ST"/>
    <m/>
    <m/>
    <d v="2019-04-22T00:00:00"/>
    <s v="ROAD"/>
    <x v="0"/>
    <n v="41743.519999999997"/>
    <n v="834.87"/>
    <n v="0"/>
    <n v="42578.39"/>
    <n v="0"/>
    <n v="0"/>
    <s v="934-00"/>
    <n v="955"/>
    <n v="31.925000000000001"/>
    <n v="30.186"/>
    <n v="30488.375"/>
    <n v="28827.63"/>
  </r>
  <r>
    <x v="5"/>
    <x v="1581"/>
    <n v="3060180031420"/>
    <s v="11080 SW 219 ST"/>
    <m/>
    <s v="129231-HABITAT FOR HUMANITY"/>
    <d v="2019-04-24T00:00:00"/>
    <s v="ROAD"/>
    <x v="1"/>
    <n v="0"/>
    <n v="185.56"/>
    <n v="0"/>
    <n v="185.56"/>
    <n v="0"/>
    <n v="0"/>
    <s v="210-00"/>
    <n v="1"/>
    <n v="6001"/>
    <n v="5674"/>
    <n v="6001"/>
    <n v="5674"/>
  </r>
  <r>
    <x v="8"/>
    <x v="1582"/>
    <n v="3031160094690"/>
    <s v="2933 NW 59 ST"/>
    <m/>
    <s v="126713-IVAN RABINOVICH MANAGEMENT LLC"/>
    <d v="2019-04-19T00:00:00"/>
    <s v="ROAD"/>
    <x v="1"/>
    <n v="0"/>
    <n v="0"/>
    <n v="0"/>
    <n v="0"/>
    <n v="0"/>
    <n v="0"/>
    <s v="210-00"/>
    <n v="0"/>
    <n v="6001"/>
    <n v="5674"/>
    <n v="0"/>
    <n v="0"/>
  </r>
  <r>
    <x v="6"/>
    <x v="1583"/>
    <n v="3031030310210"/>
    <s v="2285 NW 91 ST"/>
    <m/>
    <s v="128114-SALIM CHARAIBI"/>
    <d v="2019-09-19T00:00:00"/>
    <s v="ROAD"/>
    <x v="1"/>
    <n v="0"/>
    <n v="0"/>
    <n v="0"/>
    <n v="0"/>
    <n v="0"/>
    <n v="0"/>
    <s v="210-00"/>
    <n v="0"/>
    <n v="6001"/>
    <n v="5674"/>
    <n v="0"/>
    <n v="0"/>
  </r>
  <r>
    <x v="2"/>
    <x v="1584"/>
    <n v="3021270090600"/>
    <s v="12740 NW 18 CT"/>
    <m/>
    <s v="128008-SALIM CHRAIBI CHRAIBI"/>
    <d v="2019-04-19T00:00:00"/>
    <s v="ROAD"/>
    <x v="1"/>
    <n v="0"/>
    <n v="0"/>
    <n v="0"/>
    <n v="0"/>
    <n v="0"/>
    <n v="0"/>
    <s v="210-00"/>
    <n v="0"/>
    <n v="6001"/>
    <n v="5674"/>
    <n v="0"/>
    <n v="0"/>
  </r>
  <r>
    <x v="0"/>
    <x v="1585"/>
    <n v="3040100170240"/>
    <s v="1025 SW 82 AVE"/>
    <m/>
    <s v="129434-LITTLE STEPS"/>
    <d v="2019-04-22T00:00:00"/>
    <s v="ROAD"/>
    <x v="1"/>
    <n v="491.5"/>
    <n v="9.83"/>
    <n v="0"/>
    <n v="501.33"/>
    <n v="0"/>
    <n v="0"/>
    <s v="210-00"/>
    <n v="-1"/>
    <n v="6001"/>
    <n v="5674"/>
    <n v="-6001"/>
    <n v="-5674"/>
  </r>
  <r>
    <x v="0"/>
    <x v="1585"/>
    <n v="3040100170240"/>
    <s v="1025 SW 82 AVE"/>
    <m/>
    <s v="129434-LITTLE STEPS"/>
    <d v="2019-04-22T00:00:00"/>
    <s v="ROAD"/>
    <x v="1"/>
    <n v="491.5"/>
    <n v="9.83"/>
    <n v="0"/>
    <n v="501.33"/>
    <n v="0"/>
    <n v="0"/>
    <s v="565-00"/>
    <n v="1239"/>
    <n v="5.0999999999999996"/>
    <n v="4.8230000000000004"/>
    <n v="6318.9"/>
    <n v="5975.6970000000001"/>
  </r>
  <r>
    <x v="5"/>
    <x v="1586"/>
    <n v="3060060010680"/>
    <s v="11492 SW 190 TERRACE RD"/>
    <m/>
    <s v="126645-CARLOS HICHER"/>
    <d v="2019-04-2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586"/>
    <n v="3060060010680"/>
    <s v="11492 SW 190 TERRACE RD"/>
    <m/>
    <s v="126645-CARLOS HICHER"/>
    <d v="2019-04-22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587"/>
    <n v="3050060000671"/>
    <s v="11400 SW 88 ST # 105"/>
    <m/>
    <s v="126849-GARCIA ORTHODONTICS"/>
    <d v="2019-05-03T00:00:00"/>
    <s v="ROAD"/>
    <x v="1"/>
    <n v="27334.05"/>
    <n v="546.67999999999995"/>
    <n v="0"/>
    <n v="27880.73"/>
    <n v="0"/>
    <n v="0"/>
    <s v="710-00"/>
    <n v="-1381"/>
    <n v="9.7780000000000005"/>
    <n v="9.2460000000000004"/>
    <n v="-13503.418000000001"/>
    <n v="-12768.726000000001"/>
  </r>
  <r>
    <x v="1"/>
    <x v="1587"/>
    <n v="3050060000671"/>
    <s v="11400 SW 88 ST # 105"/>
    <m/>
    <s v="126849-GARCIA ORTHODONTICS"/>
    <d v="2019-05-03T00:00:00"/>
    <s v="ROAD"/>
    <x v="1"/>
    <n v="27334.05"/>
    <n v="546.67999999999995"/>
    <n v="0"/>
    <n v="27880.73"/>
    <n v="0"/>
    <n v="0"/>
    <s v="720-00"/>
    <n v="1381"/>
    <n v="22.58"/>
    <n v="21.35"/>
    <n v="31182.979999999996"/>
    <n v="29484.350000000002"/>
  </r>
  <r>
    <x v="4"/>
    <x v="1588"/>
    <n v="940250100010"/>
    <s v="5978 SW 68 ST MIAMI"/>
    <m/>
    <s v="ESTIMATE ONLY"/>
    <d v="2019-04-10T00:00:00"/>
    <s v="ROAD"/>
    <x v="0"/>
    <n v="275240.71999999997"/>
    <n v="5504.81"/>
    <n v="0"/>
    <n v="280745.52999999997"/>
    <n v="0"/>
    <n v="0"/>
    <s v="710-00"/>
    <n v="400"/>
    <n v="9.7780000000000005"/>
    <n v="9.2460000000000004"/>
    <n v="3911.2000000000003"/>
    <n v="3698.4"/>
  </r>
  <r>
    <x v="4"/>
    <x v="1588"/>
    <n v="940250100010"/>
    <s v="5978 SW 68 ST MIAMI"/>
    <m/>
    <s v="ESTIMATE ONLY"/>
    <d v="2019-04-10T00:00:00"/>
    <s v="ROAD"/>
    <x v="0"/>
    <n v="275240.71999999997"/>
    <n v="5504.81"/>
    <n v="0"/>
    <n v="280745.52999999997"/>
    <n v="0"/>
    <n v="0"/>
    <s v="820-00"/>
    <n v="8468"/>
    <n v="11.821"/>
    <n v="11.177"/>
    <n v="100100.228"/>
    <n v="94646.835999999996"/>
  </r>
  <r>
    <x v="4"/>
    <x v="1588"/>
    <n v="940250100010"/>
    <s v="5978 SW 68 ST MIAMI"/>
    <m/>
    <s v="ESTIMATE ONLY"/>
    <d v="2019-04-10T00:00:00"/>
    <s v="ROAD"/>
    <x v="0"/>
    <n v="275240.71999999997"/>
    <n v="5504.81"/>
    <n v="0"/>
    <n v="280745.52999999997"/>
    <n v="0"/>
    <n v="0"/>
    <s v="220-00"/>
    <n v="20"/>
    <n v="4214"/>
    <n v="3984"/>
    <n v="84280"/>
    <n v="79680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820-01"/>
    <n v="18580"/>
    <n v="8.8330000000000002"/>
    <n v="8.3520000000000003"/>
    <n v="164117.14000000001"/>
    <n v="155180.16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710-00"/>
    <n v="14080"/>
    <n v="9.7780000000000005"/>
    <n v="9.2460000000000004"/>
    <n v="137674.24000000002"/>
    <n v="130183.68000000001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932-00"/>
    <n v="19000"/>
    <n v="32.612000000000002"/>
    <n v="30.835000000000001"/>
    <n v="619628"/>
    <n v="585865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491-00"/>
    <n v="4"/>
    <n v="25103"/>
    <n v="23735"/>
    <n v="100412"/>
    <n v="94940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140-00"/>
    <n v="11000"/>
    <n v="2.423"/>
    <n v="2.2909999999999999"/>
    <n v="26653"/>
    <n v="25201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140-00"/>
    <n v="-100951"/>
    <n v="2.423"/>
    <n v="2.2909999999999999"/>
    <n v="-244604.27300000002"/>
    <n v="-231278.74099999998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150-00"/>
    <n v="-58520"/>
    <n v="3.1459999999999999"/>
    <n v="2.9740000000000002"/>
    <n v="-184103.91999999998"/>
    <n v="-174038.48"/>
  </r>
  <r>
    <x v="2"/>
    <x v="1590"/>
    <n v="3122140070090"/>
    <s v="323 SUNNY ISLES BLVD"/>
    <m/>
    <m/>
    <d v="2019-01-31T00:00:00"/>
    <s v="ROAD"/>
    <x v="0"/>
    <n v="15436.35"/>
    <n v="308.72000000000003"/>
    <n v="0"/>
    <n v="15745.07"/>
    <n v="0"/>
    <n v="0"/>
    <s v="710-00"/>
    <n v="-1530"/>
    <n v="9.7780000000000005"/>
    <n v="9.2460000000000004"/>
    <n v="-14960.34"/>
    <n v="-14146.380000000001"/>
  </r>
  <r>
    <x v="2"/>
    <x v="1590"/>
    <n v="3122140070090"/>
    <s v="323 SUNNY ISLES BLVD"/>
    <m/>
    <m/>
    <d v="2019-01-31T00:00:00"/>
    <s v="ROAD"/>
    <x v="0"/>
    <n v="15436.35"/>
    <n v="308.72000000000003"/>
    <n v="0"/>
    <n v="15745.07"/>
    <n v="0"/>
    <n v="0"/>
    <s v="720-00"/>
    <n v="1530"/>
    <n v="22.58"/>
    <n v="21.35"/>
    <n v="34547.399999999994"/>
    <n v="32665.500000000004"/>
  </r>
  <r>
    <x v="2"/>
    <x v="1591"/>
    <n v="622190110750"/>
    <s v="400 NE 141 ST"/>
    <m/>
    <m/>
    <d v="2019-05-21T00:00:00"/>
    <s v="ROAD"/>
    <x v="0"/>
    <n v="21731.22"/>
    <n v="569.9"/>
    <n v="0"/>
    <n v="22301.120000000003"/>
    <n v="0"/>
    <n v="0"/>
    <s v="220-00"/>
    <n v="6"/>
    <n v="4214"/>
    <n v="3984"/>
    <n v="25284"/>
    <n v="23904"/>
  </r>
  <r>
    <x v="2"/>
    <x v="1591"/>
    <n v="622190110750"/>
    <s v="400 NE 141 ST"/>
    <m/>
    <m/>
    <d v="2019-05-21T00:00:00"/>
    <s v="ROAD"/>
    <x v="0"/>
    <n v="21731.22"/>
    <n v="569.9"/>
    <n v="0"/>
    <n v="22301.120000000003"/>
    <n v="0"/>
    <n v="0"/>
    <s v="210-00"/>
    <n v="-1"/>
    <n v="6001"/>
    <n v="5674"/>
    <n v="-6001"/>
    <n v="-5674"/>
  </r>
  <r>
    <x v="2"/>
    <x v="1592"/>
    <n v="2812340660020"/>
    <s v="19999 W COUNTRY CLUB DR"/>
    <m/>
    <s v="126068-TB ISLE RESORT, LP"/>
    <d v="2019-02-27T00:00:00"/>
    <s v="ROAD"/>
    <x v="1"/>
    <n v="1332621.79"/>
    <n v="26652.44"/>
    <n v="0"/>
    <n v="1359274.23"/>
    <n v="0"/>
    <n v="0"/>
    <s v="9999-00"/>
    <n v="-512281.17"/>
    <n v="0"/>
    <n v="0"/>
    <n v="0"/>
    <n v="0"/>
  </r>
  <r>
    <x v="2"/>
    <x v="1592"/>
    <n v="2812340660020"/>
    <s v="19999 W COUNTRY CLUB DR"/>
    <m/>
    <s v="126068-TB ISLE RESORT, LP"/>
    <d v="2019-02-27T00:00:00"/>
    <s v="ROAD"/>
    <x v="1"/>
    <n v="1332621.79"/>
    <n v="26652.44"/>
    <n v="0"/>
    <n v="1359274.23"/>
    <n v="0"/>
    <n v="0"/>
    <s v="310-00"/>
    <n v="323"/>
    <n v="5593"/>
    <n v="5288"/>
    <n v="1806539"/>
    <n v="1708024"/>
  </r>
  <r>
    <x v="2"/>
    <x v="1592"/>
    <n v="2812340660020"/>
    <s v="19999 W COUNTRY CLUB DR"/>
    <m/>
    <s v="126068-TB ISLE RESORT, LP"/>
    <d v="2019-02-27T00:00:00"/>
    <s v="ROAD"/>
    <x v="1"/>
    <n v="1332621.79"/>
    <n v="26652.44"/>
    <n v="0"/>
    <n v="1359274.23"/>
    <n v="0"/>
    <n v="0"/>
    <s v="310-00"/>
    <n v="-48"/>
    <n v="5593"/>
    <n v="5288"/>
    <n v="-268464"/>
    <n v="-253824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710-00"/>
    <n v="26812"/>
    <n v="9.7780000000000005"/>
    <n v="9.2460000000000004"/>
    <n v="262167.73600000003"/>
    <n v="247903.75200000001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820-02"/>
    <n v="75880"/>
    <n v="8.4160000000000004"/>
    <n v="7.9569999999999999"/>
    <n v="638606.08000000007"/>
    <n v="603777.16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150-00"/>
    <n v="9320"/>
    <n v="3.1459999999999999"/>
    <n v="2.9740000000000002"/>
    <n v="29320.719999999998"/>
    <n v="27717.68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150-00"/>
    <n v="19323"/>
    <n v="3.1459999999999999"/>
    <n v="2.9740000000000002"/>
    <n v="60790.157999999996"/>
    <n v="57466.602000000006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9999-00"/>
    <n v="-512281.17"/>
    <n v="0"/>
    <n v="0"/>
    <n v="0"/>
    <n v="0"/>
  </r>
  <r>
    <x v="2"/>
    <x v="1594"/>
    <n v="421300080120"/>
    <s v="7401 W 4 AVE"/>
    <m/>
    <s v="FOR RECORD ONLY"/>
    <d v="2019-05-06T00:00:00"/>
    <s v="ROAD"/>
    <x v="0"/>
    <n v="0.27"/>
    <n v="0"/>
    <n v="0"/>
    <n v="0.27"/>
    <n v="0"/>
    <n v="0"/>
    <s v="932-00"/>
    <n v="-536.46"/>
    <n v="32.612000000000002"/>
    <n v="30.835000000000001"/>
    <n v="-17495.033520000001"/>
    <n v="-16541.7441"/>
  </r>
  <r>
    <x v="2"/>
    <x v="1594"/>
    <n v="421300080120"/>
    <s v="7401 W 4 AVE"/>
    <m/>
    <s v="FOR RECORD ONLY"/>
    <d v="2019-05-06T00:00:00"/>
    <s v="ROAD"/>
    <x v="0"/>
    <n v="0.27"/>
    <n v="0"/>
    <n v="0"/>
    <n v="0.27"/>
    <n v="0"/>
    <n v="0"/>
    <s v="820-00"/>
    <n v="1480"/>
    <n v="11.821"/>
    <n v="11.177"/>
    <n v="17495.079999999998"/>
    <n v="16541.96"/>
  </r>
  <r>
    <x v="2"/>
    <x v="1595"/>
    <n v="622210340010"/>
    <s v="2301 &amp; 2321 LAGUNA CIRCLE"/>
    <m/>
    <m/>
    <d v="2019-05-10T00:00:00"/>
    <s v="ROAD"/>
    <x v="2"/>
    <n v="1385880.29"/>
    <n v="27717.61"/>
    <n v="0"/>
    <n v="1413597.9000000001"/>
    <n v="0"/>
    <n v="0"/>
    <s v="222-00"/>
    <n v="196"/>
    <n v="2634"/>
    <n v="2490"/>
    <n v="516264"/>
    <n v="488040"/>
  </r>
  <r>
    <x v="2"/>
    <x v="1595"/>
    <n v="622210340010"/>
    <s v="2301 &amp; 2321 LAGUNA CIRCLE"/>
    <m/>
    <m/>
    <d v="2019-05-10T00:00:00"/>
    <s v="ROAD"/>
    <x v="2"/>
    <n v="1385880.29"/>
    <n v="27717.61"/>
    <n v="0"/>
    <n v="1413597.9000000001"/>
    <n v="0"/>
    <n v="0"/>
    <s v="222-00"/>
    <n v="201"/>
    <n v="2634"/>
    <n v="2490"/>
    <n v="529434"/>
    <n v="500490"/>
  </r>
  <r>
    <x v="2"/>
    <x v="1596"/>
    <n v="622210340010"/>
    <s v="2301 &amp; 2321 LAGUNA CIRCLE"/>
    <m/>
    <s v="126828-SM MULTIFAMILY"/>
    <d v="2019-05-10T00:00:00"/>
    <s v="ROAD"/>
    <x v="1"/>
    <n v="0"/>
    <n v="0"/>
    <n v="0"/>
    <n v="0"/>
    <n v="0"/>
    <n v="0"/>
    <s v="222-00"/>
    <n v="0"/>
    <n v="2634"/>
    <n v="2490"/>
    <n v="0"/>
    <n v="0"/>
  </r>
  <r>
    <x v="2"/>
    <x v="1597"/>
    <n v="3421160000050"/>
    <s v="16400 NW 32 AVE"/>
    <m/>
    <s v="125691-ST THOMAS UNIVERSITY"/>
    <d v="2019-01-24T00:00:00"/>
    <s v="ROAD"/>
    <x v="1"/>
    <n v="526298.88"/>
    <n v="10525.98"/>
    <n v="0"/>
    <n v="536824.86"/>
    <n v="0"/>
    <n v="0"/>
    <s v="550-00"/>
    <n v="267"/>
    <n v="1487"/>
    <n v="1406"/>
    <n v="397029"/>
    <n v="375402"/>
  </r>
  <r>
    <x v="2"/>
    <x v="1598"/>
    <n v="821220040020"/>
    <s v="2216 ALI BABA AVE"/>
    <m/>
    <s v="FOR RECORD ONLY"/>
    <d v="2019-05-06T00:00:00"/>
    <s v="ROAD"/>
    <x v="0"/>
    <n v="0"/>
    <n v="0"/>
    <n v="0"/>
    <n v="0"/>
    <n v="0"/>
    <n v="0"/>
    <s v="710-00"/>
    <n v="3227"/>
    <n v="9.7780000000000005"/>
    <n v="9.2460000000000004"/>
    <n v="31553.606"/>
    <n v="29836.842000000001"/>
  </r>
  <r>
    <x v="2"/>
    <x v="1598"/>
    <n v="821220040020"/>
    <s v="2216 ALI BABA AVE"/>
    <m/>
    <s v="FOR RECORD ONLY"/>
    <d v="2019-05-06T00:00:00"/>
    <s v="ROAD"/>
    <x v="0"/>
    <n v="0"/>
    <n v="0"/>
    <n v="0"/>
    <n v="0"/>
    <n v="0"/>
    <n v="0"/>
    <s v="220-00"/>
    <n v="-7.48"/>
    <n v="4214"/>
    <n v="3984"/>
    <n v="-31520.720000000001"/>
    <n v="-29800.320000000003"/>
  </r>
  <r>
    <x v="2"/>
    <x v="1598"/>
    <n v="821220040020"/>
    <s v="2216 ALI BABA AVE"/>
    <m/>
    <s v="FOR RECORD ONLY"/>
    <d v="2019-05-06T00:00:00"/>
    <s v="ROAD"/>
    <x v="0"/>
    <n v="0"/>
    <n v="0"/>
    <n v="0"/>
    <n v="0"/>
    <n v="0"/>
    <n v="0"/>
    <s v="9999-00"/>
    <n v="-53.81"/>
    <n v="0"/>
    <n v="0"/>
    <n v="0"/>
    <n v="0"/>
  </r>
  <r>
    <x v="8"/>
    <x v="1599"/>
    <n v="430010010132"/>
    <s v="801 W 49 ST"/>
    <m/>
    <s v="**FOR RECORDS ONLY**"/>
    <d v="2019-05-06T00:00:00"/>
    <s v="ROAD"/>
    <x v="0"/>
    <n v="0"/>
    <n v="0"/>
    <n v="0"/>
    <n v="0"/>
    <n v="0"/>
    <n v="0"/>
    <s v="9999-00"/>
    <n v="-0.02"/>
    <n v="0"/>
    <n v="0"/>
    <n v="0"/>
    <n v="0"/>
  </r>
  <r>
    <x v="8"/>
    <x v="1599"/>
    <n v="430010010132"/>
    <s v="801 W 49 ST"/>
    <m/>
    <s v="**FOR RECORDS ONLY**"/>
    <d v="2019-05-06T00:00:00"/>
    <s v="ROAD"/>
    <x v="0"/>
    <n v="0"/>
    <n v="0"/>
    <n v="0"/>
    <n v="0"/>
    <n v="0"/>
    <n v="0"/>
    <s v="912-00"/>
    <n v="3795"/>
    <n v="15.862"/>
    <n v="14.997999999999999"/>
    <n v="60196.29"/>
    <n v="56917.409999999996"/>
  </r>
  <r>
    <x v="8"/>
    <x v="1599"/>
    <n v="430010010132"/>
    <s v="801 W 49 ST"/>
    <m/>
    <s v="**FOR RECORDS ONLY**"/>
    <d v="2019-05-06T00:00:00"/>
    <s v="ROAD"/>
    <x v="0"/>
    <n v="0"/>
    <n v="0"/>
    <n v="0"/>
    <n v="0"/>
    <n v="0"/>
    <n v="0"/>
    <s v="710-00"/>
    <n v="-6155.9"/>
    <n v="9.7780000000000005"/>
    <n v="9.2460000000000004"/>
    <n v="-60192.390200000002"/>
    <n v="-56917.451399999998"/>
  </r>
  <r>
    <x v="2"/>
    <x v="1600"/>
    <n v="3421150020080"/>
    <s v="2607 NW 166 ST"/>
    <m/>
    <s v="125506-ELITE CONSTRUCTION &amp; DEVELOPMENT INC "/>
    <d v="2019-01-07T00:00:00"/>
    <s v="ROAD"/>
    <x v="1"/>
    <n v="30182.93"/>
    <n v="603.66"/>
    <n v="0"/>
    <n v="30786.59"/>
    <n v="0"/>
    <n v="0"/>
    <s v="230-00"/>
    <n v="6"/>
    <n v="3674"/>
    <n v="3474"/>
    <n v="22044"/>
    <n v="20844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9999-00"/>
    <n v="-82672.820000000007"/>
    <n v="0"/>
    <n v="0"/>
    <n v="0"/>
    <n v="0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820-00"/>
    <n v="5313"/>
    <n v="11.821"/>
    <n v="11.177"/>
    <n v="62804.972999999998"/>
    <n v="59383.400999999998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150-00"/>
    <n v="10146"/>
    <n v="3.1459999999999999"/>
    <n v="2.9740000000000002"/>
    <n v="31919.315999999999"/>
    <n v="30174.204000000002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140-00"/>
    <n v="-15459"/>
    <n v="2.423"/>
    <n v="2.2909999999999999"/>
    <n v="-37457.156999999999"/>
    <n v="-35416.568999999996"/>
  </r>
  <r>
    <x v="4"/>
    <x v="1602"/>
    <n v="2230110020715"/>
    <s v="7601 NW 74 AVE"/>
    <m/>
    <s v="127188-MIAMI INTERNATIONAL MACHINERY"/>
    <d v="2019-06-04T00:00:00"/>
    <s v="ROAD"/>
    <x v="1"/>
    <n v="11170.71"/>
    <n v="223.41"/>
    <n v="0"/>
    <n v="11394.119999999999"/>
    <n v="0"/>
    <n v="0"/>
    <s v="150-00"/>
    <n v="2509"/>
    <n v="3.1459999999999999"/>
    <n v="2.9740000000000002"/>
    <n v="7893.3139999999994"/>
    <n v="7461.7660000000005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311-00"/>
    <n v="30"/>
    <n v="3913"/>
    <n v="3699"/>
    <n v="117390"/>
    <n v="110970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820-00"/>
    <n v="9079"/>
    <n v="11.821"/>
    <n v="11.177"/>
    <n v="107322.859"/>
    <n v="101475.98299999999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210-00"/>
    <n v="-1"/>
    <n v="6001"/>
    <n v="5674"/>
    <n v="-6001"/>
    <n v="-5674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710-00"/>
    <n v="38767"/>
    <n v="9.7780000000000005"/>
    <n v="9.2460000000000004"/>
    <n v="379063.72600000002"/>
    <n v="358439.68200000003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310-00"/>
    <n v="70"/>
    <n v="5593"/>
    <n v="5288"/>
    <n v="391510"/>
    <n v="370160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231-00"/>
    <n v="-2"/>
    <n v="2634"/>
    <n v="2490"/>
    <n v="-5268"/>
    <n v="-4980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220-00"/>
    <n v="-4"/>
    <n v="4214"/>
    <n v="3984"/>
    <n v="-16856"/>
    <n v="-15936"/>
  </r>
  <r>
    <x v="2"/>
    <x v="1604"/>
    <n v="2812340041320"/>
    <s v="2820 NE 214 ST"/>
    <m/>
    <s v="**FOR REFUND REFERENCE ONLY**"/>
    <d v="2019-07-22T00:00:00"/>
    <s v="ROAD"/>
    <x v="0"/>
    <n v="0.97"/>
    <n v="0.03"/>
    <n v="0"/>
    <n v="1"/>
    <n v="0"/>
    <n v="0"/>
    <s v="9999-00"/>
    <n v="1393367.23"/>
    <n v="0"/>
    <n v="0"/>
    <n v="0"/>
    <n v="0"/>
  </r>
  <r>
    <x v="2"/>
    <x v="1604"/>
    <n v="2812340041320"/>
    <s v="2820 NE 214 ST"/>
    <m/>
    <s v="**FOR REFUND REFERENCE ONLY**"/>
    <d v="2019-07-22T00:00:00"/>
    <s v="ROAD"/>
    <x v="0"/>
    <n v="0.97"/>
    <n v="0.03"/>
    <n v="0"/>
    <n v="1"/>
    <n v="0"/>
    <n v="0"/>
    <s v="9999-00"/>
    <n v="-937873.27"/>
    <n v="0"/>
    <n v="0"/>
    <n v="0"/>
    <n v="0"/>
  </r>
  <r>
    <x v="2"/>
    <x v="1604"/>
    <n v="2812340041320"/>
    <s v="2820 NE 214 ST"/>
    <m/>
    <s v="**FOR REFUND REFERENCE ONLY**"/>
    <d v="2019-07-22T00:00:00"/>
    <s v="ROAD"/>
    <x v="0"/>
    <n v="0.97"/>
    <n v="0.03"/>
    <n v="0"/>
    <n v="1"/>
    <n v="0"/>
    <n v="0"/>
    <s v="9999-00"/>
    <n v="-455492.96"/>
    <n v="0"/>
    <n v="0"/>
    <n v="0"/>
    <n v="0"/>
  </r>
  <r>
    <x v="2"/>
    <x v="1605"/>
    <n v="2822030380020"/>
    <s v="19505 BISCAYNE BLVD"/>
    <m/>
    <s v="125721-SERITAGE KMT FINANCE LLC"/>
    <d v="2019-01-28T00:00:00"/>
    <s v="ROAD"/>
    <x v="1"/>
    <n v="24036.69"/>
    <n v="480.73"/>
    <n v="0"/>
    <n v="24517.42"/>
    <n v="0"/>
    <n v="0"/>
    <s v="820-11"/>
    <n v="1403"/>
    <n v="12.103"/>
    <n v="11.444000000000001"/>
    <n v="16980.508999999998"/>
    <n v="16055.932000000001"/>
  </r>
  <r>
    <x v="2"/>
    <x v="1606"/>
    <n v="3122140070090"/>
    <s v="323 SUNNY ISLES BLVD, 6TH FLOO"/>
    <m/>
    <m/>
    <d v="2019-01-03T00:00:00"/>
    <s v="ROAD"/>
    <x v="0"/>
    <n v="198799.9"/>
    <n v="3976"/>
    <n v="0"/>
    <n v="202775.9"/>
    <n v="0"/>
    <n v="0"/>
    <s v="710-00"/>
    <n v="-1700"/>
    <n v="9.7780000000000005"/>
    <n v="9.2460000000000004"/>
    <n v="-16622.600000000002"/>
    <n v="-15718.2"/>
  </r>
  <r>
    <x v="2"/>
    <x v="1606"/>
    <n v="3122140070090"/>
    <s v="323 SUNNY ISLES BLVD, 6TH FLOO"/>
    <m/>
    <m/>
    <d v="2019-01-03T00:00:00"/>
    <s v="ROAD"/>
    <x v="0"/>
    <n v="198799.9"/>
    <n v="3976"/>
    <n v="0"/>
    <n v="202775.9"/>
    <n v="0"/>
    <n v="0"/>
    <s v="720-00"/>
    <n v="1700"/>
    <n v="22.58"/>
    <n v="21.35"/>
    <n v="38386"/>
    <n v="36295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944-00"/>
    <n v="-8"/>
    <n v="0"/>
    <n v="0"/>
    <n v="0"/>
    <n v="0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820-02"/>
    <n v="-76635"/>
    <n v="8.4160000000000004"/>
    <n v="7.9569999999999999"/>
    <n v="-644960.16"/>
    <n v="-609784.69499999995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222-00"/>
    <n v="304"/>
    <n v="2634"/>
    <n v="2490"/>
    <n v="800736"/>
    <n v="756960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820-01"/>
    <n v="3523"/>
    <n v="8.8330000000000002"/>
    <n v="8.3520000000000003"/>
    <n v="31118.659"/>
    <n v="29424.096000000001"/>
  </r>
  <r>
    <x v="8"/>
    <x v="1608"/>
    <n v="431070030020"/>
    <s v="91 W 21 ST"/>
    <m/>
    <s v="125629-JORGE L RAAD"/>
    <d v="2019-01-24T00:00:00"/>
    <s v="ROAD"/>
    <x v="1"/>
    <n v="20379.919999999998"/>
    <n v="407.6"/>
    <n v="0"/>
    <n v="20787.519999999997"/>
    <n v="0"/>
    <n v="0"/>
    <s v="150-00"/>
    <n v="-5390"/>
    <n v="3.1459999999999999"/>
    <n v="2.9740000000000002"/>
    <n v="-16956.939999999999"/>
    <n v="-16029.86"/>
  </r>
  <r>
    <x v="8"/>
    <x v="1608"/>
    <n v="431070030020"/>
    <s v="91 W 21 ST"/>
    <m/>
    <s v="125629-JORGE L RAAD"/>
    <d v="2019-01-24T00:00:00"/>
    <s v="ROAD"/>
    <x v="1"/>
    <n v="20379.919999999998"/>
    <n v="407.6"/>
    <n v="0"/>
    <n v="20787.519999999997"/>
    <n v="0"/>
    <n v="0"/>
    <s v="565-00"/>
    <n v="4663"/>
    <n v="5.0999999999999996"/>
    <n v="4.8230000000000004"/>
    <n v="23781.3"/>
    <n v="22489.649000000001"/>
  </r>
  <r>
    <x v="8"/>
    <x v="1608"/>
    <n v="431070030020"/>
    <s v="91 W 21 ST"/>
    <m/>
    <s v="125629-JORGE L RAAD"/>
    <d v="2019-01-24T00:00:00"/>
    <s v="ROAD"/>
    <x v="1"/>
    <n v="20379.919999999998"/>
    <n v="407.6"/>
    <n v="0"/>
    <n v="20787.519999999997"/>
    <n v="0"/>
    <n v="0"/>
    <s v="710-00"/>
    <n v="727"/>
    <n v="9.7780000000000005"/>
    <n v="9.2460000000000004"/>
    <n v="7108.6060000000007"/>
    <n v="6721.8420000000006"/>
  </r>
  <r>
    <x v="2"/>
    <x v="1609"/>
    <n v="622190151570"/>
    <s v="14100 W DIXIE HWY"/>
    <m/>
    <s v="128663-UNIVERS RESTAURANT LLC"/>
    <d v="2019-08-12T00:00:00"/>
    <s v="ROAD"/>
    <x v="1"/>
    <n v="4959.5"/>
    <n v="99.19"/>
    <n v="0"/>
    <n v="5058.6899999999996"/>
    <n v="0"/>
    <n v="0"/>
    <s v="820-00"/>
    <n v="287"/>
    <n v="11.821"/>
    <n v="11.177"/>
    <n v="3392.627"/>
    <n v="3207.799"/>
  </r>
  <r>
    <x v="2"/>
    <x v="1610"/>
    <n v="722070071901"/>
    <s v="17200 NE 3 CT"/>
    <m/>
    <s v="126452-AVROHOM KAGAN"/>
    <d v="2019-04-08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2"/>
    <x v="1610"/>
    <n v="722070071901"/>
    <s v="17200 NE 3 CT"/>
    <m/>
    <s v="126452-AVROHOM KAGAN"/>
    <d v="2019-04-08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1611"/>
    <n v="431170090031"/>
    <s v="701 E 4 AVE"/>
    <m/>
    <s v="125934-BABCOCK APARTMENTS LLC"/>
    <d v="2019-01-28T00:00:00"/>
    <s v="ROAD"/>
    <x v="1"/>
    <n v="184269.51"/>
    <n v="3685.39"/>
    <n v="0"/>
    <n v="187954.90000000002"/>
    <n v="0"/>
    <n v="0"/>
    <s v="220-00"/>
    <n v="35"/>
    <n v="4214"/>
    <n v="3984"/>
    <n v="147490"/>
    <n v="139440"/>
  </r>
  <r>
    <x v="8"/>
    <x v="1611"/>
    <n v="431170090031"/>
    <s v="701 E 4 AVE"/>
    <m/>
    <s v="125934-BABCOCK APARTMENTS LLC"/>
    <d v="2019-01-28T00:00:00"/>
    <s v="ROAD"/>
    <x v="1"/>
    <n v="184269.51"/>
    <n v="3685.39"/>
    <n v="0"/>
    <n v="187954.90000000002"/>
    <n v="0"/>
    <n v="0"/>
    <s v="710-00"/>
    <n v="-1577"/>
    <n v="9.7780000000000005"/>
    <n v="9.2460000000000004"/>
    <n v="-15419.906000000001"/>
    <n v="-14580.942000000001"/>
  </r>
  <r>
    <x v="8"/>
    <x v="1611"/>
    <n v="431170090031"/>
    <s v="701 E 4 AVE"/>
    <m/>
    <s v="125934-BABCOCK APARTMENTS LLC"/>
    <d v="2019-01-28T00:00:00"/>
    <s v="ROAD"/>
    <x v="1"/>
    <n v="184269.51"/>
    <n v="3685.39"/>
    <n v="0"/>
    <n v="187954.90000000002"/>
    <n v="0"/>
    <n v="0"/>
    <s v="210-00"/>
    <n v="-1"/>
    <n v="6001"/>
    <n v="5674"/>
    <n v="-6001"/>
    <n v="-5674"/>
  </r>
  <r>
    <x v="2"/>
    <x v="1612"/>
    <n v="722210020290"/>
    <s v="13750 BISCAYNE BLVD"/>
    <m/>
    <s v="126722-ALDAY LLC"/>
    <d v="2019-01-14T00:00:00"/>
    <s v="ROAD"/>
    <x v="1"/>
    <n v="12994.93"/>
    <n v="259.89999999999998"/>
    <n v="0"/>
    <n v="13254.83"/>
    <n v="0"/>
    <n v="0"/>
    <s v="820-00"/>
    <n v="752"/>
    <n v="11.821"/>
    <n v="11.177"/>
    <n v="8889.3919999999998"/>
    <n v="8405.1039999999994"/>
  </r>
  <r>
    <x v="2"/>
    <x v="1613"/>
    <n v="622290080600"/>
    <s v="1617 NE 123 ST BAYS 1611-1613"/>
    <m/>
    <s v="128894-WANIT WONGANAN"/>
    <d v="2019-09-09T00:00:00"/>
    <s v="ROAD"/>
    <x v="1"/>
    <n v="22125.99"/>
    <n v="442.52"/>
    <n v="0"/>
    <n v="22568.510000000002"/>
    <n v="0"/>
    <n v="0"/>
    <s v="820-00"/>
    <n v="-728"/>
    <n v="11.821"/>
    <n v="11.177"/>
    <n v="-8605.6880000000001"/>
    <n v="-8136.8559999999998"/>
  </r>
  <r>
    <x v="2"/>
    <x v="1613"/>
    <n v="622290080600"/>
    <s v="1617 NE 123 ST BAYS 1611-1613"/>
    <m/>
    <s v="128894-WANIT WONGANAN"/>
    <d v="2019-09-09T00:00:00"/>
    <s v="ROAD"/>
    <x v="1"/>
    <n v="22125.99"/>
    <n v="442.52"/>
    <n v="0"/>
    <n v="22568.510000000002"/>
    <n v="0"/>
    <n v="0"/>
    <s v="932-00"/>
    <n v="728"/>
    <n v="32.612000000000002"/>
    <n v="30.835000000000001"/>
    <n v="23741.536"/>
    <n v="22447.88"/>
  </r>
  <r>
    <x v="2"/>
    <x v="1614"/>
    <n v="2822030000100"/>
    <s v="2875 NE 191 ST"/>
    <s v="N"/>
    <m/>
    <d v="2019-12-11T00:00:00"/>
    <s v="ROAD"/>
    <x v="0"/>
    <n v="1361555.28"/>
    <n v="27231.11"/>
    <n v="0"/>
    <m/>
    <n v="0"/>
    <n v="0"/>
    <s v="310-00PD"/>
    <n v="207"/>
    <n v="0"/>
    <n v="0"/>
    <n v="0"/>
    <n v="0"/>
  </r>
  <r>
    <x v="2"/>
    <x v="1615"/>
    <n v="2822030420010"/>
    <s v="18650 BISCAYNE BLVD"/>
    <s v="N"/>
    <s v="128964-BRETT HOLLOWAY"/>
    <d v="2019-12-18T00:00:00"/>
    <s v="ROAD"/>
    <x v="1"/>
    <n v="17132.61"/>
    <n v="342.66"/>
    <n v="0"/>
    <m/>
    <n v="0"/>
    <n v="0"/>
    <s v="820-00PD"/>
    <n v="-1750"/>
    <n v="0"/>
    <n v="0"/>
    <n v="0"/>
    <n v="0"/>
  </r>
  <r>
    <x v="2"/>
    <x v="1615"/>
    <n v="2822030420010"/>
    <s v="18650 BISCAYNE BLVD"/>
    <s v="N"/>
    <s v="128964-BRETT HOLLOWAY"/>
    <d v="2019-12-18T00:00:00"/>
    <s v="ROAD"/>
    <x v="1"/>
    <n v="17132.61"/>
    <n v="342.66"/>
    <n v="0"/>
    <m/>
    <n v="0"/>
    <n v="0"/>
    <s v="710-00PD"/>
    <n v="1375"/>
    <n v="0"/>
    <n v="0"/>
    <n v="0"/>
    <n v="0"/>
  </r>
  <r>
    <x v="2"/>
    <x v="1615"/>
    <n v="2822030420010"/>
    <s v="18650 BISCAYNE BLVD"/>
    <s v="N"/>
    <s v="128964-BRETT HOLLOWAY"/>
    <d v="2019-12-18T00:00:00"/>
    <s v="ROAD"/>
    <x v="1"/>
    <n v="17132.61"/>
    <n v="342.66"/>
    <n v="0"/>
    <m/>
    <n v="0"/>
    <n v="0"/>
    <s v="630-00PD"/>
    <n v="1019"/>
    <n v="0"/>
    <n v="0"/>
    <n v="0"/>
    <n v="0"/>
  </r>
  <r>
    <x v="2"/>
    <x v="1616"/>
    <n v="821280040390"/>
    <s v="12890 ASWAN RD"/>
    <m/>
    <s v="125800-NICOLAS PANTANO"/>
    <d v="2019-01-03T00:00:00"/>
    <s v="ROAD"/>
    <x v="1"/>
    <n v="3126.67"/>
    <n v="62.53"/>
    <n v="0"/>
    <n v="3189.2000000000003"/>
    <n v="0"/>
    <n v="0"/>
    <s v="150-00"/>
    <n v="680"/>
    <n v="3.1459999999999999"/>
    <n v="2.9740000000000002"/>
    <n v="2139.2799999999997"/>
    <n v="2022.3200000000002"/>
  </r>
  <r>
    <x v="2"/>
    <x v="1617"/>
    <n v="622300130110"/>
    <s v="840 NE 130 ST"/>
    <m/>
    <m/>
    <d v="2019-08-22T00:00:00"/>
    <s v="ROAD"/>
    <x v="0"/>
    <n v="249159.81"/>
    <n v="4983.2"/>
    <n v="0"/>
    <n v="254143.01"/>
    <n v="0"/>
    <n v="0"/>
    <s v="222-00"/>
    <n v="67"/>
    <n v="2634"/>
    <n v="2490"/>
    <n v="176478"/>
    <n v="166830"/>
  </r>
  <r>
    <x v="2"/>
    <x v="1617"/>
    <n v="622300130110"/>
    <s v="840 NE 130 ST"/>
    <m/>
    <m/>
    <d v="2019-08-22T00:00:00"/>
    <s v="ROAD"/>
    <x v="0"/>
    <n v="249159.81"/>
    <n v="4983.2"/>
    <n v="0"/>
    <n v="254143.01"/>
    <n v="0"/>
    <n v="0"/>
    <s v="210-00"/>
    <n v="-1"/>
    <n v="6001"/>
    <n v="5674"/>
    <n v="-6001"/>
    <n v="-5674"/>
  </r>
  <r>
    <x v="11"/>
    <x v="1618"/>
    <n v="2050140180130"/>
    <s v="7555 SW 134 ST"/>
    <m/>
    <s v="125605-JOSE BLONDET"/>
    <d v="2019-01-08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1618"/>
    <n v="2050140180130"/>
    <s v="7555 SW 134 ST"/>
    <m/>
    <s v="125605-JOSE BLONDET"/>
    <d v="2019-01-08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19"/>
    <n v="722150011850"/>
    <s v="16421 NE 30 AVE"/>
    <m/>
    <s v="127352-HUMBERTO RAMIREZ"/>
    <d v="2019-07-0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20"/>
    <n v="1222260030010"/>
    <s v="291 BAL BAY DR"/>
    <m/>
    <s v="126197-BEACH HAUS BAL HARBOUR LLC"/>
    <d v="2019-02-15T00:00:00"/>
    <s v="ROAD"/>
    <x v="1"/>
    <n v="106823.97"/>
    <n v="2136.48"/>
    <n v="0"/>
    <n v="108960.45"/>
    <n v="0"/>
    <n v="0"/>
    <s v="220-00"/>
    <n v="-36"/>
    <n v="4214"/>
    <n v="3984"/>
    <n v="-151704"/>
    <n v="-143424"/>
  </r>
  <r>
    <x v="2"/>
    <x v="1621"/>
    <n v="3012340610010"/>
    <s v="**FOR CREDIT REFERENCE ONLY**"/>
    <m/>
    <m/>
    <d v="2019-11-05T00:00:00"/>
    <s v="ROAD"/>
    <x v="0"/>
    <n v="110302.29"/>
    <n v="2206.0500000000002"/>
    <n v="0"/>
    <m/>
    <n v="0"/>
    <n v="0"/>
    <s v="820-00PD"/>
    <n v="7198"/>
    <n v="0"/>
    <n v="0"/>
    <n v="0"/>
    <n v="0"/>
  </r>
  <r>
    <x v="2"/>
    <x v="1620"/>
    <n v="1222260030010"/>
    <s v="291 BAL BAY DR"/>
    <m/>
    <s v="126197-BEACH HAUS BAL HARBOUR LLC"/>
    <d v="2019-02-15T00:00:00"/>
    <s v="ROAD"/>
    <x v="1"/>
    <n v="106823.97"/>
    <n v="2136.48"/>
    <n v="0"/>
    <n v="108960.45"/>
    <n v="0"/>
    <n v="0"/>
    <s v="311-00"/>
    <n v="63"/>
    <n v="3913"/>
    <n v="3699"/>
    <n v="246519"/>
    <n v="233037"/>
  </r>
  <r>
    <x v="2"/>
    <x v="1622"/>
    <n v="621240023290"/>
    <s v="13705 NW 7 AVE"/>
    <m/>
    <m/>
    <d v="2019-02-04T00:00:00"/>
    <s v="ROAD"/>
    <x v="0"/>
    <n v="168939.36"/>
    <n v="3378.79"/>
    <n v="0"/>
    <n v="172318.15"/>
    <n v="0"/>
    <n v="0"/>
    <s v="853-00"/>
    <n v="3034"/>
    <n v="38.090000000000003"/>
    <n v="36.015000000000001"/>
    <n v="115565.06000000001"/>
    <n v="109269.51"/>
  </r>
  <r>
    <x v="11"/>
    <x v="1623"/>
    <n v="2050010270020"/>
    <s v="10100 SW 63 PL"/>
    <m/>
    <s v="126604-63RD PLACE LLC"/>
    <d v="2019-01-11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1623"/>
    <n v="2050010270020"/>
    <s v="10100 SW 63 PL"/>
    <m/>
    <s v="126604-63RD PLACE LLC"/>
    <d v="2019-01-11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24"/>
    <n v="3220130520020"/>
    <s v="16000 NW 59 AVE"/>
    <m/>
    <s v="127805-ADAM JAAFAR"/>
    <d v="2019-01-08T00:00:00"/>
    <s v="ROAD"/>
    <x v="1"/>
    <n v="0"/>
    <n v="0"/>
    <n v="0"/>
    <n v="0"/>
    <n v="0"/>
    <n v="0"/>
    <s v="150-00"/>
    <n v="0"/>
    <n v="3.1459999999999999"/>
    <n v="2.9740000000000002"/>
    <n v="0"/>
    <n v="0"/>
  </r>
  <r>
    <x v="8"/>
    <x v="1625"/>
    <n v="430120040030"/>
    <s v="620 W 29 ST"/>
    <m/>
    <s v="125511-29 SW LLC ABREU"/>
    <d v="2019-01-10T00:00:00"/>
    <s v="ROAD"/>
    <x v="1"/>
    <n v="13896.14"/>
    <n v="277.93"/>
    <n v="0"/>
    <n v="14174.07"/>
    <n v="0"/>
    <n v="0"/>
    <s v="231-00"/>
    <n v="-2"/>
    <n v="2634"/>
    <n v="2490"/>
    <n v="-5268"/>
    <n v="-4980"/>
  </r>
  <r>
    <x v="8"/>
    <x v="1625"/>
    <n v="430120040030"/>
    <s v="620 W 29 ST"/>
    <m/>
    <s v="125511-29 SW LLC ABREU"/>
    <d v="2019-01-10T00:00:00"/>
    <s v="ROAD"/>
    <x v="1"/>
    <n v="13896.14"/>
    <n v="277.93"/>
    <n v="0"/>
    <n v="14174.07"/>
    <n v="0"/>
    <n v="0"/>
    <s v="220-00"/>
    <n v="4"/>
    <n v="4214"/>
    <n v="3984"/>
    <n v="16856"/>
    <n v="15936"/>
  </r>
  <r>
    <x v="11"/>
    <x v="1626"/>
    <n v="2050130031050"/>
    <s v="5840 MOSS RANCH RD"/>
    <m/>
    <s v="125569-LISA MARTINO MCDONOUGH"/>
    <d v="2019-01-10T00:00:00"/>
    <s v="ROAD"/>
    <x v="1"/>
    <n v="0"/>
    <n v="0"/>
    <n v="0"/>
    <n v="0"/>
    <n v="0"/>
    <n v="0"/>
    <s v="210-00"/>
    <n v="0"/>
    <n v="6001"/>
    <n v="5674"/>
    <n v="0"/>
    <n v="0"/>
  </r>
  <r>
    <x v="2"/>
    <x v="1627"/>
    <n v="2822030250030"/>
    <s v="2952 AVENTURA BLVD"/>
    <m/>
    <s v="FOR RECORDS ONLY"/>
    <d v="2019-02-12T00:00:00"/>
    <s v="ROAD"/>
    <x v="0"/>
    <n v="0"/>
    <n v="0"/>
    <n v="0"/>
    <n v="0"/>
    <n v="0"/>
    <n v="0"/>
    <s v="820-02"/>
    <n v="1653"/>
    <n v="8.4160000000000004"/>
    <n v="7.9569999999999999"/>
    <n v="13911.648000000001"/>
    <n v="13152.921"/>
  </r>
  <r>
    <x v="2"/>
    <x v="1627"/>
    <n v="2822030250030"/>
    <s v="2952 AVENTURA BLVD"/>
    <m/>
    <s v="FOR RECORDS ONLY"/>
    <d v="2019-02-12T00:00:00"/>
    <s v="ROAD"/>
    <x v="0"/>
    <n v="0"/>
    <n v="0"/>
    <n v="0"/>
    <n v="0"/>
    <n v="0"/>
    <n v="0"/>
    <s v="820-02"/>
    <n v="-1653"/>
    <n v="8.4160000000000004"/>
    <n v="7.9569999999999999"/>
    <n v="-13911.648000000001"/>
    <n v="-13152.921"/>
  </r>
  <r>
    <x v="11"/>
    <x v="1628"/>
    <n v="350240021390"/>
    <s v="6490 MARLIN DR"/>
    <m/>
    <s v="125616-YLM INVESTMENTS LLC"/>
    <d v="2019-01-22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1628"/>
    <n v="350240021390"/>
    <s v="6490 MARLIN DR"/>
    <m/>
    <s v="125616-YLM INVESTMENTS LLC"/>
    <d v="2019-01-22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629"/>
    <n v="431080019410"/>
    <s v="801 E 28 ST"/>
    <m/>
    <s v="126478-ORLANDO CORDOVES"/>
    <d v="2019-02-1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1629"/>
    <n v="431080019410"/>
    <s v="801 E 28 ST"/>
    <m/>
    <s v="126478-ORLANDO CORDOVES"/>
    <d v="2019-02-1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1"/>
    <x v="1630"/>
    <n v="2050010270030"/>
    <s v="10050 SW 63 PL"/>
    <m/>
    <s v="128128-ELIANA LOPEZ FERNANDEZ"/>
    <d v="2019-01-31T00:00:00"/>
    <s v="ROAD"/>
    <x v="1"/>
    <n v="0"/>
    <n v="0"/>
    <n v="0"/>
    <n v="0"/>
    <n v="0"/>
    <n v="0"/>
    <s v="210-00"/>
    <n v="0"/>
    <n v="6001"/>
    <n v="5674"/>
    <n v="0"/>
    <n v="0"/>
  </r>
  <r>
    <x v="11"/>
    <x v="1631"/>
    <n v="2050130031280"/>
    <s v="6175 SW 128 ST"/>
    <m/>
    <s v="125675-M &amp; V DEVELOPERS 6175 LLC"/>
    <d v="2019-01-25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1631"/>
    <n v="2050130031280"/>
    <s v="6175 SW 128 ST"/>
    <m/>
    <s v="125675-M &amp; V DEVELOPERS 6175 LLC"/>
    <d v="2019-01-2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632"/>
    <n v="940360390530"/>
    <s v="5891 SW 81 ST"/>
    <m/>
    <s v="127673-HATEM ZAYED"/>
    <d v="2019-02-06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1632"/>
    <n v="940360390530"/>
    <s v="5891 SW 81 ST"/>
    <m/>
    <s v="127673-HATEM ZAYED"/>
    <d v="2019-02-06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33"/>
    <n v="722170130850"/>
    <s v="1099 NE 164 ST"/>
    <m/>
    <s v="126504-LUCAS ROTH"/>
    <d v="2019-04-10T00:00:00"/>
    <s v="ROAD"/>
    <x v="1"/>
    <n v="0"/>
    <n v="0"/>
    <n v="0"/>
    <n v="0"/>
    <n v="0"/>
    <n v="0"/>
    <s v="520-00"/>
    <n v="0"/>
    <n v="125"/>
    <n v="118"/>
    <n v="0"/>
    <n v="0"/>
  </r>
  <r>
    <x v="11"/>
    <x v="1634"/>
    <n v="2050010130430"/>
    <s v="5870 SW 100 TER"/>
    <m/>
    <s v="125784-HOLLUB CONSTRUCTION GROUP"/>
    <d v="2019-02-04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1634"/>
    <n v="2050010130430"/>
    <s v="5870 SW 100 TER"/>
    <m/>
    <s v="125784-HOLLUB CONSTRUCTION GROUP"/>
    <d v="2019-02-04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35"/>
    <n v="722170082530"/>
    <s v="1345 NE 151 ST"/>
    <m/>
    <s v="126616-FERNANDO ARGIRO"/>
    <d v="2019-02-0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36"/>
    <n v="622190310200"/>
    <s v="515 NE 136 ST"/>
    <m/>
    <m/>
    <d v="2019-02-20T00:00:00"/>
    <s v="ROAD"/>
    <x v="0"/>
    <n v="5371.07"/>
    <n v="107.42"/>
    <n v="0"/>
    <n v="5478.49"/>
    <n v="0"/>
    <n v="0"/>
    <s v="231-00"/>
    <n v="-2"/>
    <n v="2634"/>
    <n v="2490"/>
    <n v="-5268"/>
    <n v="-4980"/>
  </r>
  <r>
    <x v="2"/>
    <x v="1637"/>
    <n v="3022030200270"/>
    <s v="2420 NE 186 ST"/>
    <m/>
    <s v="129045-ALEXANDER GREAUX"/>
    <d v="2019-09-04T00:00:00"/>
    <s v="ROAD"/>
    <x v="1"/>
    <n v="23437.64"/>
    <n v="468.75"/>
    <n v="0"/>
    <m/>
    <n v="0"/>
    <n v="0"/>
    <s v="720-00PD"/>
    <n v="1458"/>
    <n v="0"/>
    <n v="0"/>
    <n v="0"/>
    <n v="0"/>
  </r>
  <r>
    <x v="2"/>
    <x v="1637"/>
    <n v="3022030200270"/>
    <s v="2420 NE 186 ST"/>
    <m/>
    <s v="129045-ALEXANDER GREAUX"/>
    <d v="2019-09-04T00:00:00"/>
    <s v="ROAD"/>
    <x v="1"/>
    <n v="23437.64"/>
    <n v="468.75"/>
    <n v="0"/>
    <m/>
    <n v="0"/>
    <n v="0"/>
    <s v="710-00PD"/>
    <n v="-1458"/>
    <n v="0"/>
    <n v="0"/>
    <n v="0"/>
    <n v="0"/>
  </r>
  <r>
    <x v="2"/>
    <x v="1638"/>
    <n v="3022030200270"/>
    <s v="2420 NE 186 ST"/>
    <m/>
    <s v="129615-NAVAL WEST"/>
    <d v="2019-09-16T00:00:00"/>
    <s v="ROAD"/>
    <x v="1"/>
    <n v="45089.59"/>
    <n v="901.79"/>
    <n v="0"/>
    <m/>
    <n v="0"/>
    <n v="0"/>
    <s v="932-00PD"/>
    <n v="1687"/>
    <n v="0"/>
    <n v="0"/>
    <n v="0"/>
    <n v="0"/>
  </r>
  <r>
    <x v="2"/>
    <x v="1638"/>
    <n v="3022030200270"/>
    <s v="2420 NE 186 ST"/>
    <m/>
    <s v="129615-NAVAL WEST"/>
    <d v="2019-09-16T00:00:00"/>
    <s v="ROAD"/>
    <x v="1"/>
    <n v="45089.59"/>
    <n v="901.79"/>
    <n v="0"/>
    <m/>
    <n v="0"/>
    <n v="0"/>
    <s v="710-00PD"/>
    <n v="-408"/>
    <n v="0"/>
    <n v="0"/>
    <n v="0"/>
    <n v="0"/>
  </r>
  <r>
    <x v="2"/>
    <x v="1638"/>
    <n v="3022030200270"/>
    <s v="2420 NE 186 ST"/>
    <m/>
    <s v="129615-NAVAL WEST"/>
    <d v="2019-09-16T00:00:00"/>
    <s v="ROAD"/>
    <x v="1"/>
    <n v="45089.59"/>
    <n v="901.79"/>
    <n v="0"/>
    <m/>
    <n v="0"/>
    <n v="0"/>
    <s v="820-00PD"/>
    <n v="-1279"/>
    <n v="0"/>
    <n v="0"/>
    <n v="0"/>
    <n v="0"/>
  </r>
  <r>
    <x v="2"/>
    <x v="1639"/>
    <n v="3022030200160"/>
    <s v="2440 MIAMI GARDENS DR"/>
    <s v="N"/>
    <m/>
    <d v="2019-11-20T00:00:00"/>
    <s v="ROAD"/>
    <x v="0"/>
    <n v="26087.98"/>
    <n v="521.76"/>
    <n v="0"/>
    <m/>
    <n v="0"/>
    <n v="0"/>
    <s v="710-00PD"/>
    <n v="-9854"/>
    <n v="0"/>
    <n v="0"/>
    <n v="0"/>
    <n v="0"/>
  </r>
  <r>
    <x v="2"/>
    <x v="1639"/>
    <n v="3022030200160"/>
    <s v="2440 MIAMI GARDENS DR"/>
    <s v="N"/>
    <m/>
    <d v="2019-11-20T00:00:00"/>
    <s v="ROAD"/>
    <x v="0"/>
    <n v="26087.98"/>
    <n v="521.76"/>
    <n v="0"/>
    <m/>
    <n v="0"/>
    <n v="0"/>
    <s v="820-00PD"/>
    <n v="9854"/>
    <n v="0"/>
    <n v="0"/>
    <n v="0"/>
    <n v="0"/>
  </r>
  <r>
    <x v="2"/>
    <x v="1636"/>
    <n v="622190310200"/>
    <s v="515 NE 136 ST"/>
    <m/>
    <m/>
    <d v="2019-02-20T00:00:00"/>
    <s v="ROAD"/>
    <x v="0"/>
    <n v="5371.07"/>
    <n v="107.42"/>
    <n v="0"/>
    <n v="5478.49"/>
    <n v="0"/>
    <n v="0"/>
    <s v="231-00"/>
    <n v="3"/>
    <n v="2634"/>
    <n v="2490"/>
    <n v="7902"/>
    <n v="7470"/>
  </r>
  <r>
    <x v="2"/>
    <x v="1640"/>
    <n v="821220050020"/>
    <s v="2290 SERVICE RD"/>
    <m/>
    <s v="126183-LEE CHARLES PICKER"/>
    <d v="2019-02-12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40"/>
    <n v="821220050020"/>
    <s v="2290 SERVICE RD"/>
    <m/>
    <s v="126183-LEE CHARLES PICKER"/>
    <d v="2019-02-12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1641"/>
    <n v="940360490050"/>
    <s v="6045 SW 84 ST"/>
    <m/>
    <s v="126264-LIPE 84 ST LLC"/>
    <d v="2019-02-14T00:00:00"/>
    <s v="ROAD"/>
    <x v="1"/>
    <n v="0"/>
    <n v="0"/>
    <n v="0"/>
    <n v="0"/>
    <n v="0"/>
    <n v="0"/>
    <s v="210-00"/>
    <n v="0"/>
    <n v="6001"/>
    <n v="5674"/>
    <n v="0"/>
    <n v="0"/>
  </r>
  <r>
    <x v="11"/>
    <x v="1642"/>
    <n v="2050010570020"/>
    <s v="5750 SW 91 ST"/>
    <m/>
    <s v="125996-FRANCISCO A MENDEZ"/>
    <d v="2019-02-11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11"/>
    <x v="1642"/>
    <n v="2050010570020"/>
    <s v="5750 SW 91 ST"/>
    <m/>
    <s v="125996-FRANCISCO A MENDEZ"/>
    <d v="2019-02-11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8"/>
    <x v="1643"/>
    <n v="431180061180"/>
    <s v="310 E 7 ST"/>
    <m/>
    <s v="127276-FABULOUS FOUR CORP"/>
    <d v="2019-05-31T00:00:00"/>
    <s v="ROAD"/>
    <x v="1"/>
    <n v="27792.31"/>
    <n v="555.84"/>
    <n v="0"/>
    <n v="28348.15"/>
    <n v="0"/>
    <n v="0"/>
    <s v="230-00"/>
    <n v="-4"/>
    <n v="3674"/>
    <n v="3474"/>
    <n v="-14696"/>
    <n v="-13896"/>
  </r>
  <r>
    <x v="2"/>
    <x v="1644"/>
    <n v="3022040090120"/>
    <s v="2507 NE 183 ST"/>
    <m/>
    <s v="126440-DONALD JOSEPH BARRON"/>
    <d v="2019-04-04T00:00:00"/>
    <s v="ROAD"/>
    <x v="1"/>
    <n v="1691.98"/>
    <n v="33.840000000000003"/>
    <n v="0"/>
    <m/>
    <n v="0"/>
    <n v="0"/>
    <s v="231-00PD"/>
    <n v="2"/>
    <n v="0"/>
    <n v="0"/>
    <n v="0"/>
    <n v="0"/>
  </r>
  <r>
    <x v="2"/>
    <x v="1644"/>
    <n v="3022040090120"/>
    <s v="2507 NE 183 ST"/>
    <m/>
    <s v="126440-DONALD JOSEPH BARRON"/>
    <d v="2019-04-04T00:00:00"/>
    <s v="ROAD"/>
    <x v="1"/>
    <n v="1691.98"/>
    <n v="33.840000000000003"/>
    <n v="0"/>
    <m/>
    <n v="0"/>
    <n v="0"/>
    <s v="210-00PD"/>
    <n v="-1"/>
    <n v="0"/>
    <n v="0"/>
    <n v="0"/>
    <n v="0"/>
  </r>
  <r>
    <x v="2"/>
    <x v="1645"/>
    <n v="3022040000450"/>
    <s v="18831 NE 25 AVE"/>
    <s v="N"/>
    <m/>
    <d v="2019-12-31T00:00:00"/>
    <s v="ROAD"/>
    <x v="0"/>
    <n v="350791.46"/>
    <n v="7015.83"/>
    <n v="0"/>
    <m/>
    <n v="0"/>
    <n v="0"/>
    <s v="254-00PD"/>
    <n v="168"/>
    <n v="0"/>
    <n v="0"/>
    <n v="0"/>
    <n v="0"/>
  </r>
  <r>
    <x v="2"/>
    <x v="1645"/>
    <n v="3022040000450"/>
    <s v="18831 NE 25 AVE"/>
    <s v="N"/>
    <m/>
    <d v="2019-12-31T00:00:00"/>
    <s v="ROAD"/>
    <x v="0"/>
    <n v="350791.46"/>
    <n v="7015.83"/>
    <n v="0"/>
    <m/>
    <n v="0"/>
    <n v="0"/>
    <s v="210-00PD"/>
    <n v="-1"/>
    <n v="0"/>
    <n v="0"/>
    <n v="0"/>
    <n v="0"/>
  </r>
  <r>
    <x v="8"/>
    <x v="1643"/>
    <n v="431180061180"/>
    <s v="310 E 7 ST"/>
    <m/>
    <s v="127276-FABULOUS FOUR CORP"/>
    <d v="2019-05-31T00:00:00"/>
    <s v="ROAD"/>
    <x v="1"/>
    <n v="27792.31"/>
    <n v="555.84"/>
    <n v="0"/>
    <n v="28348.15"/>
    <n v="0"/>
    <n v="0"/>
    <s v="220-00"/>
    <n v="8"/>
    <n v="4214"/>
    <n v="3984"/>
    <n v="33712"/>
    <n v="31872"/>
  </r>
  <r>
    <x v="2"/>
    <x v="1646"/>
    <n v="722080180210"/>
    <s v="1160 NE 176 ST"/>
    <m/>
    <s v="126050-JOSHUA U GREEN"/>
    <d v="2019-02-12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47"/>
    <n v="3022040000790"/>
    <s v="18798 W DIXIE HWY"/>
    <s v="N"/>
    <s v="129538-YUVAL AVITAL"/>
    <d v="2019-12-26T00:00:00"/>
    <s v="ROAD"/>
    <x v="1"/>
    <n v="1883.49"/>
    <n v="37.67"/>
    <n v="0"/>
    <m/>
    <n v="0"/>
    <n v="0"/>
    <s v="820-00PD"/>
    <n v="-634"/>
    <n v="0"/>
    <n v="0"/>
    <n v="0"/>
    <n v="0"/>
  </r>
  <r>
    <x v="2"/>
    <x v="1647"/>
    <n v="3022040000790"/>
    <s v="18798 W DIXIE HWY"/>
    <s v="N"/>
    <s v="129538-YUVAL AVITAL"/>
    <d v="2019-12-26T00:00:00"/>
    <s v="ROAD"/>
    <x v="1"/>
    <n v="1883.49"/>
    <n v="37.67"/>
    <n v="0"/>
    <m/>
    <n v="0"/>
    <n v="0"/>
    <s v="932-01PD"/>
    <n v="9"/>
    <n v="0"/>
    <n v="0"/>
    <n v="0"/>
    <n v="0"/>
  </r>
  <r>
    <x v="2"/>
    <x v="1646"/>
    <n v="722080180210"/>
    <s v="1160 NE 176 ST"/>
    <m/>
    <s v="126050-JOSHUA U GREEN"/>
    <d v="2019-02-12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48"/>
    <n v="622300060620"/>
    <s v="12996 W DIXIE HWY"/>
    <m/>
    <m/>
    <d v="2019-04-05T00:00:00"/>
    <s v="ROAD"/>
    <x v="0"/>
    <n v="21871.49"/>
    <n v="437.43"/>
    <n v="0"/>
    <n v="22308.920000000002"/>
    <n v="0"/>
    <n v="0"/>
    <s v="630-00"/>
    <n v="1453"/>
    <n v="20.076000000000001"/>
    <n v="18.981999999999999"/>
    <n v="29170.428"/>
    <n v="27580.845999999998"/>
  </r>
  <r>
    <x v="2"/>
    <x v="1648"/>
    <n v="622300060620"/>
    <s v="12996 W DIXIE HWY"/>
    <m/>
    <m/>
    <d v="2019-04-05T00:00:00"/>
    <s v="ROAD"/>
    <x v="0"/>
    <n v="21871.49"/>
    <n v="437.43"/>
    <n v="0"/>
    <n v="22308.920000000002"/>
    <n v="0"/>
    <n v="0"/>
    <s v="710-00"/>
    <n v="-1453"/>
    <n v="9.7780000000000005"/>
    <n v="9.2460000000000004"/>
    <n v="-14207.434000000001"/>
    <n v="-13434.438"/>
  </r>
  <r>
    <x v="11"/>
    <x v="1649"/>
    <n v="2050010090100"/>
    <s v="9840 SW 60 CT"/>
    <m/>
    <s v="127164-DAVID JOHNSON"/>
    <d v="2019-02-22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1649"/>
    <n v="2050010090100"/>
    <s v="9840 SW 60 CT"/>
    <m/>
    <s v="127164-DAVID JOHNSON"/>
    <d v="2019-02-22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650"/>
    <n v="430130340140"/>
    <s v="630 W 18 ST BLDG #2"/>
    <m/>
    <s v="126201-CALLAWAY BUILDERS 640 LLC"/>
    <d v="2019-03-05T00:00:00"/>
    <s v="ROAD"/>
    <x v="1"/>
    <n v="277873.27"/>
    <n v="5557.47"/>
    <n v="0"/>
    <n v="283430.74"/>
    <n v="0"/>
    <n v="0"/>
    <s v="140-00"/>
    <n v="-7515"/>
    <n v="2.423"/>
    <n v="2.2909999999999999"/>
    <n v="-18208.845000000001"/>
    <n v="-17216.864999999998"/>
  </r>
  <r>
    <x v="8"/>
    <x v="1650"/>
    <n v="430130340140"/>
    <s v="630 W 18 ST BLDG #2"/>
    <m/>
    <s v="126201-CALLAWAY BUILDERS 640 LLC"/>
    <d v="2019-03-05T00:00:00"/>
    <s v="ROAD"/>
    <x v="1"/>
    <n v="277873.27"/>
    <n v="5557.47"/>
    <n v="0"/>
    <n v="283430.74"/>
    <n v="0"/>
    <n v="0"/>
    <s v="220-00"/>
    <n v="46"/>
    <n v="4214"/>
    <n v="3984"/>
    <n v="193844"/>
    <n v="183264"/>
  </r>
  <r>
    <x v="8"/>
    <x v="1650"/>
    <n v="430130340140"/>
    <s v="630 W 18 ST BLDG #2"/>
    <m/>
    <s v="126201-CALLAWAY BUILDERS 640 LLC"/>
    <d v="2019-03-05T00:00:00"/>
    <s v="ROAD"/>
    <x v="1"/>
    <n v="277873.27"/>
    <n v="5557.47"/>
    <n v="0"/>
    <n v="283430.74"/>
    <n v="0"/>
    <n v="0"/>
    <s v="820-00"/>
    <n v="1224"/>
    <n v="11.821"/>
    <n v="11.177"/>
    <n v="14468.904"/>
    <n v="13680.647999999999"/>
  </r>
  <r>
    <x v="8"/>
    <x v="1651"/>
    <n v="430130340140"/>
    <s v="640 W 18 ST"/>
    <m/>
    <s v="126202-CALLAWAY BUILDERS 640 LLC"/>
    <d v="2019-03-05T00:00:00"/>
    <s v="ROAD"/>
    <x v="1"/>
    <n v="250562.37"/>
    <n v="5011.25"/>
    <n v="0"/>
    <n v="255573.62"/>
    <n v="0"/>
    <n v="0"/>
    <s v="220-00"/>
    <n v="45"/>
    <n v="4214"/>
    <n v="3984"/>
    <n v="189630"/>
    <n v="179280"/>
  </r>
  <r>
    <x v="8"/>
    <x v="1651"/>
    <n v="430130340140"/>
    <s v="640 W 18 ST"/>
    <m/>
    <s v="126202-CALLAWAY BUILDERS 640 LLC"/>
    <d v="2019-03-05T00:00:00"/>
    <s v="ROAD"/>
    <x v="1"/>
    <n v="250562.37"/>
    <n v="5011.25"/>
    <n v="0"/>
    <n v="255573.62"/>
    <n v="0"/>
    <n v="0"/>
    <s v="140-00"/>
    <n v="-7515"/>
    <n v="2.423"/>
    <n v="2.2909999999999999"/>
    <n v="-18208.845000000001"/>
    <n v="-17216.864999999998"/>
  </r>
  <r>
    <x v="4"/>
    <x v="1652"/>
    <n v="531190134840"/>
    <s v="5409 NW 36 ST"/>
    <m/>
    <m/>
    <d v="2019-04-09T00:00:00"/>
    <s v="ROAD"/>
    <x v="0"/>
    <n v="127738.88"/>
    <n v="2554.7800000000002"/>
    <n v="0"/>
    <n v="130293.66"/>
    <n v="0"/>
    <n v="0"/>
    <s v="710-00"/>
    <n v="-3827"/>
    <n v="9.7780000000000005"/>
    <n v="9.2460000000000004"/>
    <n v="-37420.406000000003"/>
    <n v="-35384.442000000003"/>
  </r>
  <r>
    <x v="4"/>
    <x v="1652"/>
    <n v="531190134840"/>
    <s v="5409 NW 36 ST"/>
    <m/>
    <m/>
    <d v="2019-04-09T00:00:00"/>
    <s v="ROAD"/>
    <x v="0"/>
    <n v="127738.88"/>
    <n v="2554.7800000000002"/>
    <n v="0"/>
    <n v="130293.66"/>
    <n v="0"/>
    <n v="0"/>
    <s v="932-00"/>
    <n v="3827"/>
    <n v="32.612000000000002"/>
    <n v="30.835000000000001"/>
    <n v="124806.12400000001"/>
    <n v="118005.545"/>
  </r>
  <r>
    <x v="2"/>
    <x v="1653"/>
    <n v="1322270015600"/>
    <s v="1270 98 ST"/>
    <m/>
    <s v="125997-MARVIN BIGELMAN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53"/>
    <n v="1322270015600"/>
    <s v="1270 98 ST"/>
    <m/>
    <s v="125997-MARVIN BIGELMAN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54"/>
    <n v="622280130010"/>
    <s v="2213 KEYSTONE BLVD"/>
    <m/>
    <s v="126212-CRISTINA L SANCHEZ"/>
    <d v="2019-02-27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54"/>
    <n v="622280130010"/>
    <s v="2213 KEYSTONE BLVD"/>
    <m/>
    <s v="126212-CRISTINA L SANCHEZ"/>
    <d v="2019-02-27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1655"/>
    <n v="940360290030"/>
    <s v="5901 SW 74 ST"/>
    <m/>
    <s v="126853-5901 COSTA LLC "/>
    <d v="2019-03-13T00:00:00"/>
    <s v="ROAD"/>
    <x v="1"/>
    <n v="24384.12"/>
    <n v="487.68"/>
    <n v="0"/>
    <n v="24871.8"/>
    <n v="0"/>
    <n v="0"/>
    <s v="710-00"/>
    <n v="-1303"/>
    <n v="9.7780000000000005"/>
    <n v="9.2460000000000004"/>
    <n v="-12740.734"/>
    <n v="-12047.538"/>
  </r>
  <r>
    <x v="4"/>
    <x v="1655"/>
    <n v="940360290030"/>
    <s v="5901 SW 74 ST"/>
    <m/>
    <s v="126853-5901 COSTA LLC "/>
    <d v="2019-03-13T00:00:00"/>
    <s v="ROAD"/>
    <x v="1"/>
    <n v="24384.12"/>
    <n v="487.68"/>
    <n v="0"/>
    <n v="24871.8"/>
    <n v="0"/>
    <n v="0"/>
    <s v="720-00"/>
    <n v="1303"/>
    <n v="22.58"/>
    <n v="21.35"/>
    <n v="29421.739999999998"/>
    <n v="27819.050000000003"/>
  </r>
  <r>
    <x v="2"/>
    <x v="1656"/>
    <n v="3122110040222"/>
    <s v="17395 N BAY RD"/>
    <m/>
    <s v="126297-YULIA V PIVOVAROVA"/>
    <d v="2019-03-21T00:00:00"/>
    <s v="ROAD"/>
    <x v="1"/>
    <n v="0"/>
    <n v="0"/>
    <n v="0"/>
    <n v="0"/>
    <n v="0"/>
    <n v="0"/>
    <s v="492-00"/>
    <n v="0"/>
    <n v="2.6080000000000001"/>
    <n v="2.4660000000000002"/>
    <n v="0"/>
    <n v="0"/>
  </r>
  <r>
    <x v="2"/>
    <x v="1657"/>
    <n v="622280630030"/>
    <s v="12955 BISCAYNE BLVD - 202"/>
    <s v="N"/>
    <s v="129436-DEBORAH Y COVA"/>
    <d v="2019-11-06T00:00:00"/>
    <s v="ROAD"/>
    <x v="1"/>
    <n v="5389.58"/>
    <n v="107.79"/>
    <n v="0"/>
    <n v="5497.37"/>
    <n v="0"/>
    <n v="0"/>
    <s v="710-00"/>
    <n v="-288"/>
    <n v="9.7780000000000005"/>
    <n v="9.2460000000000004"/>
    <n v="-2816.0640000000003"/>
    <n v="-2662.848"/>
  </r>
  <r>
    <x v="2"/>
    <x v="1657"/>
    <n v="622280630030"/>
    <s v="12955 BISCAYNE BLVD - 202"/>
    <s v="N"/>
    <s v="129436-DEBORAH Y COVA"/>
    <d v="2019-11-06T00:00:00"/>
    <s v="ROAD"/>
    <x v="1"/>
    <n v="5389.58"/>
    <n v="107.79"/>
    <n v="0"/>
    <n v="5497.37"/>
    <n v="0"/>
    <n v="0"/>
    <s v="720-00"/>
    <n v="288"/>
    <n v="22.58"/>
    <n v="21.35"/>
    <n v="6503.0399999999991"/>
    <n v="6148.8"/>
  </r>
  <r>
    <x v="2"/>
    <x v="1658"/>
    <n v="3421150050510"/>
    <s v="1922 NW 154 ST"/>
    <m/>
    <s v="126049-KB MART LLC"/>
    <d v="2019-02-2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59"/>
    <n v="3421150050515"/>
    <s v="1930 NW 154 ST"/>
    <m/>
    <s v="126048-KB MART LLC"/>
    <d v="2019-02-2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4"/>
    <x v="1660"/>
    <n v="940250140150"/>
    <s v="5959 SW 60 ST"/>
    <m/>
    <s v="126180-RICHARD MERUELO"/>
    <d v="2019-03-04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660"/>
    <n v="940250140150"/>
    <s v="5959 SW 60 ST"/>
    <m/>
    <s v="126180-RICHARD MERUELO"/>
    <d v="2019-03-04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61"/>
    <n v="722100010160"/>
    <s v="3180 NE 165 ST"/>
    <m/>
    <s v="126660-GABRIEL BENHAYON"/>
    <d v="2019-03-07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61"/>
    <n v="722100010160"/>
    <s v="3180 NE 165 ST"/>
    <m/>
    <s v="126660-GABRIEL BENHAYON"/>
    <d v="2019-03-07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662"/>
    <n v="431080023110"/>
    <s v="814 E 24 ST"/>
    <m/>
    <s v="126921-ABREU"/>
    <d v="2019-03-12T00:00:00"/>
    <s v="ROAD"/>
    <x v="1"/>
    <n v="117081.36"/>
    <n v="2341.63"/>
    <n v="0"/>
    <n v="119422.99"/>
    <n v="0"/>
    <n v="0"/>
    <s v="210-00"/>
    <n v="-1"/>
    <n v="6001"/>
    <n v="5674"/>
    <n v="-6001"/>
    <n v="-5674"/>
  </r>
  <r>
    <x v="8"/>
    <x v="1662"/>
    <n v="431080023110"/>
    <s v="814 E 24 ST"/>
    <m/>
    <s v="126921-ABREU"/>
    <d v="2019-03-12T00:00:00"/>
    <s v="ROAD"/>
    <x v="1"/>
    <n v="117081.36"/>
    <n v="2341.63"/>
    <n v="0"/>
    <n v="119422.99"/>
    <n v="0"/>
    <n v="0"/>
    <s v="820-00"/>
    <n v="7283"/>
    <n v="11.821"/>
    <n v="11.177"/>
    <n v="86092.342999999993"/>
    <n v="81402.091"/>
  </r>
  <r>
    <x v="2"/>
    <x v="1663"/>
    <n v="3421160140600"/>
    <s v="15300 NW 33 PL"/>
    <m/>
    <s v="126804-METRO INFRASTRUCTURE CORP"/>
    <d v="2019-03-29T00:00:00"/>
    <s v="ROAD"/>
    <x v="1"/>
    <n v="183.92"/>
    <n v="3.68"/>
    <n v="0"/>
    <n v="187.6"/>
    <n v="0"/>
    <n v="0"/>
    <s v="150-00"/>
    <n v="40"/>
    <n v="3.1459999999999999"/>
    <n v="2.9740000000000002"/>
    <n v="125.84"/>
    <n v="118.96000000000001"/>
  </r>
  <r>
    <x v="11"/>
    <x v="1664"/>
    <n v="2050010100010"/>
    <s v="6024 SW 92 ST"/>
    <m/>
    <s v="126243-ANNA ZAKHAROVA"/>
    <d v="2019-03-11T00:00:00"/>
    <s v="ROAD"/>
    <x v="1"/>
    <n v="0"/>
    <n v="0"/>
    <n v="0"/>
    <n v="0"/>
    <n v="0"/>
    <n v="0"/>
    <s v="210-00"/>
    <n v="0"/>
    <n v="6001"/>
    <n v="5674"/>
    <n v="0"/>
    <n v="0"/>
  </r>
  <r>
    <x v="11"/>
    <x v="1665"/>
    <n v="2050010060040"/>
    <s v="5771 SW 94 ST"/>
    <m/>
    <s v="126096-HOLLUB HOMES"/>
    <d v="2019-03-11T00:00:00"/>
    <s v="ROAD"/>
    <x v="1"/>
    <n v="0"/>
    <n v="0"/>
    <n v="0"/>
    <n v="0"/>
    <n v="0"/>
    <n v="0"/>
    <s v="210-00"/>
    <n v="0"/>
    <n v="6001"/>
    <n v="5674"/>
    <n v="0"/>
    <n v="0"/>
  </r>
  <r>
    <x v="4"/>
    <x v="1666"/>
    <n v="940360400210"/>
    <s v="6280 SUNSET DR"/>
    <m/>
    <s v="126347-ENRIQUE TORRE"/>
    <d v="2019-03-21T00:00:00"/>
    <s v="ROAD"/>
    <x v="1"/>
    <n v="36253.58"/>
    <n v="725.07"/>
    <n v="0"/>
    <n v="36978.65"/>
    <n v="0"/>
    <n v="0"/>
    <s v="720-00"/>
    <n v="1603"/>
    <n v="22.58"/>
    <n v="21.35"/>
    <n v="36195.74"/>
    <n v="34224.050000000003"/>
  </r>
  <r>
    <x v="4"/>
    <x v="1666"/>
    <n v="940360400210"/>
    <s v="6280 SUNSET DR"/>
    <m/>
    <s v="126347-ENRIQUE TORRE"/>
    <d v="2019-03-21T00:00:00"/>
    <s v="ROAD"/>
    <x v="1"/>
    <n v="36253.58"/>
    <n v="725.07"/>
    <n v="0"/>
    <n v="36978.65"/>
    <n v="0"/>
    <n v="0"/>
    <s v="710-02"/>
    <n v="-1603"/>
    <n v="7.109"/>
    <n v="6.7220000000000004"/>
    <n v="-11395.727000000001"/>
    <n v="-10775.366"/>
  </r>
  <r>
    <x v="2"/>
    <x v="1667"/>
    <n v="821290190020"/>
    <s v="3860 NW 135 ST"/>
    <m/>
    <s v="127481-URBIETA OIL INC."/>
    <d v="2019-03-26T00:00:00"/>
    <s v="ROAD"/>
    <x v="1"/>
    <n v="233864.65"/>
    <n v="4677.29"/>
    <n v="0"/>
    <n v="238541.94"/>
    <n v="0"/>
    <n v="0"/>
    <s v="853-00"/>
    <n v="4200"/>
    <n v="38.090000000000003"/>
    <n v="36.015000000000001"/>
    <n v="159978"/>
    <n v="151263"/>
  </r>
  <r>
    <x v="2"/>
    <x v="1668"/>
    <n v="1322270015140"/>
    <s v="1280 101 ST"/>
    <m/>
    <s v="126255-CHASE BERGER"/>
    <d v="2019-03-21T00:00:00"/>
    <s v="ROAD"/>
    <x v="1"/>
    <n v="0"/>
    <n v="0"/>
    <n v="0"/>
    <n v="0"/>
    <n v="0"/>
    <n v="0"/>
    <s v="210-00"/>
    <n v="0"/>
    <n v="6001"/>
    <n v="5674"/>
    <n v="0"/>
    <n v="0"/>
  </r>
  <r>
    <x v="2"/>
    <x v="1669"/>
    <n v="3220130570110"/>
    <s v="16320 NW 59 AVE"/>
    <s v="N"/>
    <s v="128746-GERARDO C PEREZ DO PA"/>
    <d v="2019-12-03T00:00:00"/>
    <s v="ROAD"/>
    <x v="1"/>
    <n v="28244.69"/>
    <n v="564.89"/>
    <n v="0"/>
    <m/>
    <n v="0"/>
    <n v="0"/>
    <s v="720-00PD"/>
    <n v="1702"/>
    <n v="0"/>
    <n v="0"/>
    <n v="0"/>
    <n v="0"/>
  </r>
  <r>
    <x v="2"/>
    <x v="1669"/>
    <n v="3220130570110"/>
    <s v="16320 NW 59 AVE"/>
    <s v="N"/>
    <s v="128746-GERARDO C PEREZ DO PA"/>
    <d v="2019-12-03T00:00:00"/>
    <s v="ROAD"/>
    <x v="1"/>
    <n v="28244.69"/>
    <n v="564.89"/>
    <n v="0"/>
    <m/>
    <n v="0"/>
    <n v="0"/>
    <s v="710-00PD"/>
    <n v="-1702"/>
    <n v="0"/>
    <n v="0"/>
    <n v="0"/>
    <n v="0"/>
  </r>
  <r>
    <x v="11"/>
    <x v="1670"/>
    <n v="2050130130170"/>
    <s v="6540 SW 123 ST"/>
    <m/>
    <s v="126637-AMALIA AMY ARMATAS DIESTI "/>
    <d v="2019-03-21T00:00:00"/>
    <s v="ROAD"/>
    <x v="1"/>
    <n v="0"/>
    <n v="0"/>
    <n v="0"/>
    <n v="0"/>
    <n v="0"/>
    <n v="0"/>
    <s v="210-00"/>
    <n v="0"/>
    <n v="6001"/>
    <n v="5674"/>
    <n v="0"/>
    <n v="0"/>
  </r>
  <r>
    <x v="8"/>
    <x v="1671"/>
    <n v="431080071910"/>
    <s v="2070 E 6 AVE"/>
    <m/>
    <s v="127507-REALCAPITAL CONSULTING LLC"/>
    <d v="2019-04-05T00:00:00"/>
    <s v="ROAD"/>
    <x v="1"/>
    <n v="46663.74"/>
    <n v="933.27"/>
    <n v="0"/>
    <n v="47597.009999999995"/>
    <n v="0"/>
    <n v="0"/>
    <s v="210-00"/>
    <n v="-1"/>
    <n v="6001"/>
    <n v="5674"/>
    <n v="-6001"/>
    <n v="-5674"/>
  </r>
  <r>
    <x v="8"/>
    <x v="1671"/>
    <n v="431080071910"/>
    <s v="2070 E 6 AVE"/>
    <m/>
    <s v="127507-REALCAPITAL CONSULTING LLC"/>
    <d v="2019-04-05T00:00:00"/>
    <s v="ROAD"/>
    <x v="1"/>
    <n v="46663.74"/>
    <n v="933.27"/>
    <n v="0"/>
    <n v="47597.009999999995"/>
    <n v="0"/>
    <n v="0"/>
    <s v="220-00"/>
    <n v="9"/>
    <n v="4214"/>
    <n v="3984"/>
    <n v="37926"/>
    <n v="35856"/>
  </r>
  <r>
    <x v="8"/>
    <x v="1672"/>
    <n v="430110020160"/>
    <s v="2901 W 16 AVE"/>
    <m/>
    <s v="127596-DAVID BROWN"/>
    <d v="2019-06-28T00:00:00"/>
    <s v="ROAD"/>
    <x v="1"/>
    <n v="116254.92"/>
    <n v="2325.1"/>
    <n v="0"/>
    <n v="118580.02"/>
    <n v="0"/>
    <n v="0"/>
    <s v="492-00"/>
    <n v="20201"/>
    <n v="2.6080000000000001"/>
    <n v="2.4660000000000002"/>
    <n v="52684.207999999999"/>
    <n v="49815.666000000005"/>
  </r>
  <r>
    <x v="8"/>
    <x v="1672"/>
    <n v="430110020160"/>
    <s v="2901 W 16 AVE"/>
    <m/>
    <s v="127596-DAVID BROWN"/>
    <d v="2019-06-28T00:00:00"/>
    <s v="ROAD"/>
    <x v="1"/>
    <n v="116254.92"/>
    <n v="2325.1"/>
    <n v="0"/>
    <n v="118580.02"/>
    <n v="0"/>
    <n v="0"/>
    <s v="240-00"/>
    <n v="-21"/>
    <n v="3129"/>
    <n v="2958"/>
    <n v="-65709"/>
    <n v="-62118"/>
  </r>
  <r>
    <x v="8"/>
    <x v="1672"/>
    <n v="430110020160"/>
    <s v="2901 W 16 AVE"/>
    <m/>
    <s v="127596-DAVID BROWN"/>
    <d v="2019-06-28T00:00:00"/>
    <s v="ROAD"/>
    <x v="1"/>
    <n v="116254.92"/>
    <n v="2325.1"/>
    <n v="0"/>
    <n v="118580.02"/>
    <n v="0"/>
    <n v="0"/>
    <s v="820-01"/>
    <n v="10476"/>
    <n v="8.8330000000000002"/>
    <n v="8.3520000000000003"/>
    <n v="92534.508000000002"/>
    <n v="87495.551999999996"/>
  </r>
  <r>
    <x v="4"/>
    <x v="1673"/>
    <n v="2630250010290"/>
    <s v="3701 NW 66 AVE"/>
    <m/>
    <m/>
    <d v="2019-04-29T00:00:00"/>
    <s v="ROAD"/>
    <x v="0"/>
    <n v="12828.53"/>
    <n v="256.57"/>
    <n v="0"/>
    <n v="13085.1"/>
    <n v="0"/>
    <n v="0"/>
    <s v="150-00"/>
    <n v="2790"/>
    <n v="3.1459999999999999"/>
    <n v="2.9740000000000002"/>
    <n v="8777.34"/>
    <n v="8297.4600000000009"/>
  </r>
  <r>
    <x v="8"/>
    <x v="1674"/>
    <n v="430110020201"/>
    <s v="2901 W 16 AVE"/>
    <m/>
    <s v="127779-VICTOR BROWN"/>
    <d v="2019-06-28T00:00:00"/>
    <s v="ROAD"/>
    <x v="1"/>
    <n v="102894.14"/>
    <n v="2057.87"/>
    <n v="0"/>
    <n v="104952.01"/>
    <n v="0"/>
    <n v="0"/>
    <s v="820-00"/>
    <n v="2500"/>
    <n v="11.821"/>
    <n v="11.177"/>
    <n v="29552.5"/>
    <n v="27942.5"/>
  </r>
  <r>
    <x v="8"/>
    <x v="1674"/>
    <n v="430110020201"/>
    <s v="2901 W 16 AVE"/>
    <m/>
    <s v="127779-VICTOR BROWN"/>
    <d v="2019-06-28T00:00:00"/>
    <s v="ROAD"/>
    <x v="1"/>
    <n v="102894.14"/>
    <n v="2057.87"/>
    <n v="0"/>
    <n v="104952.01"/>
    <n v="0"/>
    <n v="0"/>
    <s v="240-00"/>
    <n v="-6"/>
    <n v="3129"/>
    <n v="2958"/>
    <n v="-18774"/>
    <n v="-17748"/>
  </r>
  <r>
    <x v="8"/>
    <x v="1674"/>
    <n v="430110020201"/>
    <s v="2901 W 16 AVE"/>
    <m/>
    <s v="127779-VICTOR BROWN"/>
    <d v="2019-06-28T00:00:00"/>
    <s v="ROAD"/>
    <x v="1"/>
    <n v="102894.14"/>
    <n v="2057.87"/>
    <n v="0"/>
    <n v="104952.01"/>
    <n v="0"/>
    <n v="0"/>
    <s v="934-00"/>
    <n v="1867"/>
    <n v="31.925000000000001"/>
    <n v="30.186"/>
    <n v="59603.974999999999"/>
    <n v="56357.262000000002"/>
  </r>
  <r>
    <x v="2"/>
    <x v="1675"/>
    <n v="1222260022357"/>
    <s v="196 BAL BAY DR"/>
    <m/>
    <s v="126505-FLAMINGO WAY ENTERPRISES LLC"/>
    <d v="2019-04-0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76"/>
    <n v="722170182720"/>
    <s v="1484 NE 152 ST"/>
    <m/>
    <s v="126727-IVAN RABINOVICH MANAGEMENT LLC"/>
    <d v="2019-04-0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77"/>
    <n v="722170182730"/>
    <s v="15200 NE 14 CT"/>
    <m/>
    <s v="126891-IVAN RABINOVICH MANAGEMENT LLC"/>
    <d v="2019-04-04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1678"/>
    <n v="420260300451"/>
    <s v="1295 W 69 ST"/>
    <m/>
    <m/>
    <d v="2019-08-06T00:00:00"/>
    <s v="ROAD"/>
    <x v="0"/>
    <n v="44847.77"/>
    <n v="896.95"/>
    <n v="0"/>
    <n v="45744.719999999994"/>
    <n v="0"/>
    <n v="0"/>
    <s v="220-00"/>
    <n v="29"/>
    <n v="4214"/>
    <n v="3984"/>
    <n v="122206"/>
    <n v="115536"/>
  </r>
  <r>
    <x v="8"/>
    <x v="1678"/>
    <n v="420260300451"/>
    <s v="1295 W 69 ST"/>
    <m/>
    <m/>
    <d v="2019-08-06T00:00:00"/>
    <s v="ROAD"/>
    <x v="0"/>
    <n v="44847.77"/>
    <n v="896.95"/>
    <n v="0"/>
    <n v="45744.719999999994"/>
    <n v="0"/>
    <n v="0"/>
    <s v="150-00"/>
    <n v="-29095"/>
    <n v="3.1459999999999999"/>
    <n v="2.9740000000000002"/>
    <n v="-91532.87"/>
    <n v="-86528.53"/>
  </r>
  <r>
    <x v="8"/>
    <x v="1679"/>
    <n v="421300000041"/>
    <s v="7755 W 4 AVE, BLDG. B-4"/>
    <m/>
    <s v="129134-HIALEAH"/>
    <d v="2019-04-11T00:00:00"/>
    <s v="ROAD"/>
    <x v="1"/>
    <n v="92393.65"/>
    <n v="1847.87"/>
    <n v="0"/>
    <n v="94241.51999999999"/>
    <n v="0"/>
    <n v="0"/>
    <s v="220-00"/>
    <n v="15"/>
    <n v="4214"/>
    <n v="3984"/>
    <n v="63210"/>
    <n v="59760"/>
  </r>
  <r>
    <x v="8"/>
    <x v="1680"/>
    <n v="421300000041"/>
    <s v="7755 W 4 AVE, BLDG. B-6"/>
    <m/>
    <s v="127722-HIALEAH 7.65 LLC"/>
    <d v="2019-04-23T00:00:00"/>
    <s v="ROAD"/>
    <x v="1"/>
    <n v="92393.65"/>
    <n v="1847.87"/>
    <n v="0"/>
    <n v="94241.51999999999"/>
    <n v="0"/>
    <n v="0"/>
    <s v="220-00"/>
    <n v="15"/>
    <n v="4214"/>
    <n v="3984"/>
    <n v="63210"/>
    <n v="59760"/>
  </r>
  <r>
    <x v="8"/>
    <x v="1681"/>
    <n v="421300000041"/>
    <s v="7755 W 4 AVE, BLDG. B-8"/>
    <m/>
    <s v="126802-HIALEAH 7.65 LLC"/>
    <d v="2019-04-22T00:00:00"/>
    <s v="ROAD"/>
    <x v="1"/>
    <n v="110872.37"/>
    <n v="2217.4499999999998"/>
    <n v="0"/>
    <n v="113089.81999999999"/>
    <n v="0"/>
    <n v="0"/>
    <s v="220-00"/>
    <n v="18"/>
    <n v="4214"/>
    <n v="3984"/>
    <n v="75852"/>
    <n v="71712"/>
  </r>
  <r>
    <x v="8"/>
    <x v="1682"/>
    <n v="421300000041"/>
    <s v="7755 W 4 AVE, BLDG. B-9"/>
    <m/>
    <s v="126802-HIALEAH 7.65 LLC"/>
    <d v="2019-04-10T00:00:00"/>
    <s v="ROAD"/>
    <x v="1"/>
    <n v="147829.82999999999"/>
    <n v="2956.6"/>
    <n v="0"/>
    <n v="150786.43"/>
    <n v="0"/>
    <n v="0"/>
    <s v="220-00"/>
    <n v="24"/>
    <n v="4214"/>
    <n v="3984"/>
    <n v="101136"/>
    <n v="95616"/>
  </r>
  <r>
    <x v="8"/>
    <x v="1683"/>
    <n v="421300000041"/>
    <s v="7755 W 4 AVE, BLDG. B-11"/>
    <m/>
    <s v="127722-HIALEAH 7.65 LLC"/>
    <d v="2019-04-22T00:00:00"/>
    <s v="ROAD"/>
    <x v="1"/>
    <n v="86234.07"/>
    <n v="1724.68"/>
    <n v="0"/>
    <n v="87958.75"/>
    <n v="0"/>
    <n v="0"/>
    <s v="220-00"/>
    <n v="14"/>
    <n v="4214"/>
    <n v="3984"/>
    <n v="58996"/>
    <n v="55776"/>
  </r>
  <r>
    <x v="8"/>
    <x v="1684"/>
    <n v="431080070470"/>
    <s v="464 E 21 ST"/>
    <m/>
    <s v="126794-HIPOLITO G PADRON"/>
    <d v="2019-04-17T00:00:00"/>
    <s v="ROAD"/>
    <x v="1"/>
    <n v="5371.07"/>
    <n v="107.42"/>
    <n v="0"/>
    <n v="5478.49"/>
    <n v="0"/>
    <n v="0"/>
    <s v="231-00"/>
    <n v="3"/>
    <n v="2634"/>
    <n v="2490"/>
    <n v="7902"/>
    <n v="7470"/>
  </r>
  <r>
    <x v="8"/>
    <x v="1684"/>
    <n v="431080070470"/>
    <s v="464 E 21 ST"/>
    <m/>
    <s v="126794-HIPOLITO G PADRON"/>
    <d v="2019-04-17T00:00:00"/>
    <s v="ROAD"/>
    <x v="1"/>
    <n v="5371.07"/>
    <n v="107.42"/>
    <n v="0"/>
    <n v="5478.49"/>
    <n v="0"/>
    <n v="0"/>
    <s v="231-00"/>
    <n v="-2"/>
    <n v="2634"/>
    <n v="2490"/>
    <n v="-5268"/>
    <n v="-4980"/>
  </r>
  <r>
    <x v="8"/>
    <x v="1685"/>
    <n v="421300000041"/>
    <s v="7755 W 4 AVE, BLDG. B-5"/>
    <m/>
    <s v="129134-HIALEAH"/>
    <d v="2019-04-11T00:00:00"/>
    <s v="ROAD"/>
    <x v="1"/>
    <n v="147829.82999999999"/>
    <n v="2956.6"/>
    <n v="0"/>
    <n v="150786.43"/>
    <n v="0"/>
    <n v="0"/>
    <s v="220-00"/>
    <n v="24"/>
    <n v="4214"/>
    <n v="3984"/>
    <n v="101136"/>
    <n v="95616"/>
  </r>
  <r>
    <x v="8"/>
    <x v="1686"/>
    <n v="421300000041"/>
    <s v="7755 W 4 AVE, BLDG. B-7"/>
    <m/>
    <s v="127722-HIALEAH 7.65 LLC"/>
    <d v="2019-04-11T00:00:00"/>
    <s v="ROAD"/>
    <x v="1"/>
    <n v="147829.82999999999"/>
    <n v="2956.6"/>
    <n v="0"/>
    <n v="150786.43"/>
    <n v="0"/>
    <n v="0"/>
    <s v="220-00"/>
    <n v="24"/>
    <n v="4214"/>
    <n v="3984"/>
    <n v="101136"/>
    <n v="95616"/>
  </r>
  <r>
    <x v="8"/>
    <x v="1687"/>
    <n v="421300000041"/>
    <s v="7755 W 4 AVE, BLDG  B-3"/>
    <m/>
    <s v="129134-HIALEAH"/>
    <d v="2019-04-12T00:00:00"/>
    <s v="ROAD"/>
    <x v="1"/>
    <n v="110872.37"/>
    <n v="2217.4499999999998"/>
    <n v="0"/>
    <n v="113089.81999999999"/>
    <n v="0"/>
    <n v="0"/>
    <s v="220-00"/>
    <n v="18"/>
    <n v="4214"/>
    <n v="3984"/>
    <n v="75852"/>
    <n v="71712"/>
  </r>
  <r>
    <x v="8"/>
    <x v="1688"/>
    <n v="421300000041"/>
    <s v="7755 W 4 AVE, BLDG. B-2"/>
    <m/>
    <s v="129134-HIALEAH"/>
    <d v="2019-04-19T00:00:00"/>
    <s v="ROAD"/>
    <x v="1"/>
    <n v="136560.04"/>
    <n v="2731.2"/>
    <n v="0"/>
    <n v="139291.24000000002"/>
    <n v="0"/>
    <n v="0"/>
    <s v="150-00"/>
    <n v="-2451"/>
    <n v="3.1459999999999999"/>
    <n v="2.9740000000000002"/>
    <n v="-7710.8459999999995"/>
    <n v="-7289.2740000000003"/>
  </r>
  <r>
    <x v="8"/>
    <x v="1688"/>
    <n v="421300000041"/>
    <s v="7755 W 4 AVE, BLDG. B-2"/>
    <m/>
    <s v="129134-HIALEAH"/>
    <d v="2019-04-19T00:00:00"/>
    <s v="ROAD"/>
    <x v="1"/>
    <n v="136560.04"/>
    <n v="2731.2"/>
    <n v="0"/>
    <n v="139291.24000000002"/>
    <n v="0"/>
    <n v="0"/>
    <s v="220-00"/>
    <n v="24"/>
    <n v="4214"/>
    <n v="3984"/>
    <n v="101136"/>
    <n v="95616"/>
  </r>
  <r>
    <x v="8"/>
    <x v="1689"/>
    <n v="421300000041"/>
    <s v="7755 W 4 AVE, BLDG. B-10"/>
    <m/>
    <s v="126802-HIALEAH 7.65 LLC"/>
    <d v="2019-04-12T00:00:00"/>
    <s v="ROAD"/>
    <x v="1"/>
    <n v="110872.37"/>
    <n v="2217.4499999999998"/>
    <n v="0"/>
    <n v="113089.81999999999"/>
    <n v="0"/>
    <n v="0"/>
    <s v="220-00"/>
    <n v="18"/>
    <n v="4214"/>
    <n v="3984"/>
    <n v="75852"/>
    <n v="71712"/>
  </r>
  <r>
    <x v="8"/>
    <x v="1690"/>
    <n v="421300000041"/>
    <s v="7755 W 4 AVE, BLDG. B-1"/>
    <m/>
    <s v="129134-HIALEAH"/>
    <d v="2019-04-19T00:00:00"/>
    <s v="ROAD"/>
    <x v="1"/>
    <n v="519.42999999999995"/>
    <n v="10.39"/>
    <n v="0"/>
    <n v="529.81999999999994"/>
    <n v="0"/>
    <n v="0"/>
    <s v="220-00"/>
    <n v="18"/>
    <n v="4214"/>
    <n v="3984"/>
    <n v="75852"/>
    <n v="71712"/>
  </r>
  <r>
    <x v="0"/>
    <x v="1691"/>
    <n v="3030150010690"/>
    <s v="6195 NW 82 AVE"/>
    <m/>
    <s v="128058-FLORIDA POWER &amp; LIGHT COMPANY"/>
    <d v="2019-04-24T00:00:00"/>
    <s v="ROAD"/>
    <x v="1"/>
    <n v="16374.39"/>
    <n v="327.49"/>
    <n v="0"/>
    <n v="16701.88"/>
    <n v="0"/>
    <n v="0"/>
    <s v="150-00"/>
    <n v="3366.5"/>
    <n v="3.1459999999999999"/>
    <n v="2.9740000000000002"/>
    <n v="10591.009"/>
    <n v="10011.971000000001"/>
  </r>
  <r>
    <x v="5"/>
    <x v="1692"/>
    <n v="3069130000200"/>
    <s v="11890 SW 220 ST"/>
    <m/>
    <m/>
    <d v="2019-04-25T00:00:00"/>
    <s v="ROAD"/>
    <x v="0"/>
    <n v="4930.54"/>
    <n v="98.61"/>
    <n v="0"/>
    <n v="5029.1499999999996"/>
    <n v="0"/>
    <n v="0"/>
    <s v="820-00"/>
    <n v="-1800"/>
    <n v="11.821"/>
    <n v="11.177"/>
    <n v="-21277.8"/>
    <n v="-20118.599999999999"/>
  </r>
  <r>
    <x v="5"/>
    <x v="1693"/>
    <n v="3069350000271"/>
    <s v="27587 SW 133 PL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4"/>
    <n v="3069350000271"/>
    <s v="27566 SW 133 PL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5"/>
    <n v="3069350000271"/>
    <s v="27582 SW 134 CT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6"/>
    <n v="3069350000300"/>
    <s v="27560 SW 135 AVE RD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7"/>
    <n v="3069350000271"/>
    <s v="27562 SW 134 CT"/>
    <m/>
    <s v="12686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8"/>
    <n v="3069350000271"/>
    <s v="27486 SW 133 PL"/>
    <m/>
    <s v="12686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699"/>
    <n v="3039360000031"/>
    <s v="1710 NW 117 PL C-1 (#101)"/>
    <m/>
    <s v="127850-IRA SCOTT WALTZ"/>
    <d v="2019-06-14T00:00:00"/>
    <s v="ROAD"/>
    <x v="1"/>
    <n v="0"/>
    <n v="1000"/>
    <n v="133452.29999999999"/>
    <m/>
    <n v="0"/>
    <n v="0"/>
    <s v="933-00"/>
    <n v="2489"/>
    <m/>
    <m/>
    <m/>
    <m/>
  </r>
  <r>
    <x v="5"/>
    <x v="1700"/>
    <n v="3069350000232"/>
    <s v="27502 SW 134 CT"/>
    <m/>
    <s v="126978-D R HORTON, INC."/>
    <d v="2019-05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1"/>
    <n v="3069350000232"/>
    <s v="27474 SW 133 PATH"/>
    <m/>
    <s v="126821-D R HORTON, INC.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2"/>
    <n v="3069350000232"/>
    <s v="27488 SW 133 AVE"/>
    <m/>
    <s v="126821-D R HORTON, INC.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3"/>
    <n v="3069350000232"/>
    <s v="27476 SW 133 PL"/>
    <m/>
    <s v="126821-D R HORTON, INC.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4"/>
    <n v="3069350000232"/>
    <s v="27507 SW 133 PL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5"/>
    <n v="3069350000232"/>
    <s v="27576 SW 133 PL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6"/>
    <n v="3069350000232"/>
    <s v="27478 SW 133 AVE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7"/>
    <n v="3069350000232"/>
    <s v="27570 SW 135 AVE RD"/>
    <m/>
    <s v="12686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8"/>
    <n v="3069350000232"/>
    <s v="27561 SW SW 134 CT"/>
    <m/>
    <s v="12686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9"/>
    <n v="3000000000000"/>
    <s v="27533 SW 135 AVE ROAD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0"/>
    <n v="3069350000232"/>
    <s v="13461 SW 276 ST"/>
    <m/>
    <s v="126821-D R HORTON, INC."/>
    <d v="2019-04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1"/>
    <n v="3069350000232"/>
    <s v="27527 SW 133 PL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2"/>
    <n v="3069350000271"/>
    <s v="27530 SW 135 AVE RD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3"/>
    <n v="3069350000271"/>
    <s v="27588 SW 135 AVE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14"/>
    <n v="3049030030016"/>
    <s v="**SAMPLE ASSESSMENT**"/>
    <m/>
    <m/>
    <d v="2019-08-16T00:00:00"/>
    <s v="ROAD"/>
    <x v="0"/>
    <n v="385158.82"/>
    <n v="7703.18"/>
    <n v="0"/>
    <m/>
    <n v="0"/>
    <n v="0"/>
    <s v="151-00"/>
    <n v="164000"/>
    <m/>
    <m/>
    <m/>
    <m/>
  </r>
  <r>
    <x v="5"/>
    <x v="1715"/>
    <n v="3069350000271"/>
    <s v="27508 SW 133 AVE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6"/>
    <n v="3069350000232"/>
    <s v="27550 SW 135 AVE RD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7"/>
    <n v="3069350000232"/>
    <s v="13451 SW 276 ST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8"/>
    <n v="3069350000271"/>
    <s v="27542 SW 134 CT"/>
    <m/>
    <s v="126978-D R HORTON, INC."/>
    <d v="2019-05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9"/>
    <n v="3069350000271"/>
    <s v="27541 SW 134 CT"/>
    <m/>
    <s v="12686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0"/>
    <n v="3069350000232"/>
    <s v="27475 SW 133 PATH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1"/>
    <n v="3069350000232"/>
    <s v="27540 SW 135 AVE RD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2"/>
    <n v="3069350000232"/>
    <s v="27471 SW 134 CT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3"/>
    <n v="3069350000271"/>
    <s v="27520 SW 135 AVE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4"/>
    <n v="3069350000271"/>
    <s v="27524 SW 133 PATH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725"/>
    <n v="3059130040060"/>
    <s v="12770 SW 125 AVE # 2"/>
    <m/>
    <s v="127113-TORRES STRATEGY II LLC"/>
    <d v="2019-04-25T00:00:00"/>
    <s v="ROAD"/>
    <x v="1"/>
    <n v="0"/>
    <n v="0"/>
    <n v="0"/>
    <n v="0"/>
    <n v="0"/>
    <n v="0"/>
    <s v="491-00"/>
    <n v="0"/>
    <n v="25103"/>
    <n v="23735"/>
    <n v="0"/>
    <n v="0"/>
  </r>
  <r>
    <x v="5"/>
    <x v="1726"/>
    <n v="3069350000271"/>
    <s v="27485 SW 133 PATH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7"/>
    <n v="3069350000271"/>
    <s v="27567 SW 133 PL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8"/>
    <n v="3069350000271"/>
    <s v="27522 SW 134 CT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9"/>
    <n v="3069350000271"/>
    <s v="27527 SW 134 CT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0"/>
    <n v="3069350000271"/>
    <s v="27586 SW 133 PL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731"/>
    <n v="3031220081820"/>
    <s v="4034 NW 23 AVE"/>
    <m/>
    <s v="127573-NELSON R DIAZ"/>
    <d v="2019-05-30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731"/>
    <n v="3031220081820"/>
    <s v="4034 NW 23 AVE"/>
    <m/>
    <s v="127573-NELSON R DIAZ"/>
    <d v="2019-05-30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732"/>
    <n v="3069140000460"/>
    <s v="12824 SW 229 TER"/>
    <m/>
    <s v="126842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3"/>
    <n v="3069230000980"/>
    <s v="13191 SW 242 ST"/>
    <m/>
    <s v="127744-PINE GROVES VILLAGE, LLC"/>
    <d v="2019-06-03T00:00:00"/>
    <s v="ROAD"/>
    <x v="1"/>
    <n v="38051"/>
    <n v="761.02"/>
    <n v="0"/>
    <n v="38812.019999999997"/>
    <n v="0"/>
    <n v="0"/>
    <s v="820-00"/>
    <n v="2082"/>
    <n v="11.821"/>
    <n v="11.177"/>
    <n v="24611.322"/>
    <n v="23270.513999999999"/>
  </r>
  <r>
    <x v="5"/>
    <x v="1734"/>
    <n v="3069140000460"/>
    <s v="12805 SW 229 TER"/>
    <m/>
    <s v="126845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5"/>
    <n v="3069140000460"/>
    <s v="12818 SW 229 ST"/>
    <m/>
    <s v="126843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6"/>
    <n v="3069140000460"/>
    <s v="12804 SW 229 ST"/>
    <m/>
    <s v="126844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7"/>
    <n v="3069140000460"/>
    <s v="12846 SW 229 ST"/>
    <m/>
    <s v="126840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8"/>
    <n v="3069140000460"/>
    <s v="12832 SW 229 ST"/>
    <m/>
    <s v="126841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9"/>
    <n v="3069140000460"/>
    <s v="12812 SW 229 TER"/>
    <m/>
    <s v="126837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40"/>
    <n v="3069140000460"/>
    <s v="22941 SW 128 AVE"/>
    <m/>
    <s v="126838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41"/>
    <n v="3069140000460"/>
    <s v="22905 SW 128 AVE"/>
    <m/>
    <s v="126839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42"/>
    <n v="3069140010010"/>
    <s v="12705 SW 232 ST"/>
    <m/>
    <s v="126868-LENNAR HOMES, LLC"/>
    <d v="2019-04-26T00:00:00"/>
    <s v="ROAD"/>
    <x v="1"/>
    <n v="21164.57"/>
    <n v="423.29"/>
    <n v="0"/>
    <n v="21587.86"/>
    <n v="0"/>
    <n v="0"/>
    <s v="710-00"/>
    <n v="1400"/>
    <n v="9.7780000000000005"/>
    <n v="9.2460000000000004"/>
    <n v="13689.2"/>
    <n v="12944.400000000001"/>
  </r>
  <r>
    <x v="1"/>
    <x v="1743"/>
    <n v="3059330000111"/>
    <s v="17992 SW 149 AVE"/>
    <m/>
    <m/>
    <d v="2019-09-10T00:00:00"/>
    <s v="ROAD"/>
    <x v="0"/>
    <n v="8369.18"/>
    <n v="167.38"/>
    <n v="0"/>
    <n v="8536.56"/>
    <n v="0"/>
    <n v="0"/>
    <s v="231-00"/>
    <n v="-0.16"/>
    <n v="2634"/>
    <n v="2490"/>
    <n v="-421.44"/>
    <n v="-398.40000000000003"/>
  </r>
  <r>
    <x v="1"/>
    <x v="1743"/>
    <n v="3059330000111"/>
    <s v="17992 SW 149 AVE"/>
    <m/>
    <m/>
    <d v="2019-09-10T00:00:00"/>
    <s v="ROAD"/>
    <x v="0"/>
    <n v="8369.18"/>
    <n v="167.38"/>
    <n v="0"/>
    <n v="8536.56"/>
    <n v="0"/>
    <n v="0"/>
    <s v="210-00"/>
    <n v="1"/>
    <n v="6001"/>
    <n v="5674"/>
    <n v="6001"/>
    <n v="5674"/>
  </r>
  <r>
    <x v="1"/>
    <x v="1744"/>
    <n v="3050310370090"/>
    <s v="10964 SW 169 TER"/>
    <m/>
    <s v="127104-MOUNTAIN COVE CONSTRUCTION LLC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1745"/>
    <n v="3031040033580"/>
    <s v="2925 NW 93 ST"/>
    <m/>
    <s v="128625-MARIAM PAEZ"/>
    <d v="2019-09-04T00:00:00"/>
    <s v="ROAD"/>
    <x v="1"/>
    <n v="6355.93"/>
    <n v="127.12"/>
    <n v="0"/>
    <n v="6483.05"/>
    <n v="0"/>
    <n v="0"/>
    <s v="210-00"/>
    <n v="-0.5"/>
    <n v="6001"/>
    <n v="5674"/>
    <n v="-3000.5"/>
    <n v="-2837"/>
  </r>
  <r>
    <x v="8"/>
    <x v="1745"/>
    <n v="3031040033580"/>
    <s v="2925 NW 93 ST"/>
    <m/>
    <s v="128625-MARIAM PAEZ"/>
    <d v="2019-09-04T00:00:00"/>
    <s v="ROAD"/>
    <x v="1"/>
    <n v="6355.93"/>
    <n v="127.12"/>
    <n v="0"/>
    <n v="6483.05"/>
    <n v="0"/>
    <n v="0"/>
    <s v="231-00"/>
    <n v="2"/>
    <n v="2634"/>
    <n v="2490"/>
    <n v="5268"/>
    <n v="4980"/>
  </r>
  <r>
    <x v="8"/>
    <x v="1746"/>
    <n v="3031040033585"/>
    <s v="2909 NW 93 ST"/>
    <m/>
    <s v="128814-MARIAM PAEZ"/>
    <d v="2019-10-22T00:00:00"/>
    <s v="ROAD"/>
    <x v="1"/>
    <n v="6355.93"/>
    <n v="127.12"/>
    <n v="0"/>
    <n v="6483.05"/>
    <n v="0"/>
    <n v="0"/>
    <s v="231-00"/>
    <n v="2"/>
    <n v="2634"/>
    <n v="2490"/>
    <n v="5268"/>
    <n v="4980"/>
  </r>
  <r>
    <x v="8"/>
    <x v="1746"/>
    <n v="3031040033585"/>
    <s v="2909 NW 93 ST"/>
    <m/>
    <s v="128814-MARIAM PAEZ"/>
    <d v="2019-10-22T00:00:00"/>
    <s v="ROAD"/>
    <x v="1"/>
    <n v="6355.93"/>
    <n v="127.12"/>
    <n v="0"/>
    <n v="6483.05"/>
    <n v="0"/>
    <n v="0"/>
    <s v="210-00"/>
    <n v="-0.5"/>
    <n v="6001"/>
    <n v="5674"/>
    <n v="-3000.5"/>
    <n v="-2837"/>
  </r>
  <r>
    <x v="1"/>
    <x v="1747"/>
    <n v="3050310370030"/>
    <s v="10961 SW 168 TER"/>
    <m/>
    <s v="128767-MOUNTAIN COVE CONSTRUCTION LLC"/>
    <d v="2019-11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748"/>
    <n v="3050310370050"/>
    <s v="16851 SW 109 PL"/>
    <m/>
    <s v="127324-MOUNTAIN COVE CONSTRUCTION LLC"/>
    <d v="2019-04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749"/>
    <n v="3040250320090"/>
    <s v="5819 SW 62 TER"/>
    <m/>
    <m/>
    <d v="2019-05-01T00:00:00"/>
    <s v="ROAD"/>
    <x v="0"/>
    <n v="0"/>
    <n v="0"/>
    <n v="0"/>
    <n v="0"/>
    <n v="0"/>
    <n v="0"/>
    <s v="210-00"/>
    <n v="-1"/>
    <n v="6001"/>
    <n v="5674"/>
    <n v="-6001"/>
    <n v="-5674"/>
  </r>
  <r>
    <x v="4"/>
    <x v="1749"/>
    <n v="3040250320090"/>
    <s v="5819 SW 62 TER"/>
    <m/>
    <m/>
    <d v="2019-05-01T00:00:00"/>
    <s v="ROAD"/>
    <x v="0"/>
    <n v="0"/>
    <n v="0"/>
    <n v="0"/>
    <n v="0"/>
    <n v="0"/>
    <n v="0"/>
    <s v="210-00"/>
    <n v="1"/>
    <n v="6001"/>
    <n v="5674"/>
    <n v="6001"/>
    <n v="5674"/>
  </r>
  <r>
    <x v="5"/>
    <x v="1750"/>
    <n v="3069320150110"/>
    <s v="27533 SW 162 PL"/>
    <m/>
    <s v="127222-JORGE L CASTILLO"/>
    <d v="2019-04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38"/>
    <n v="3040040710010"/>
    <s v="8700 W FLAGLER ST # 105"/>
    <m/>
    <m/>
    <d v="2019-05-03T00:00:00"/>
    <s v="ROAD"/>
    <x v="0"/>
    <n v="31295.040000000001"/>
    <n v="625.9"/>
    <n v="0"/>
    <n v="31920.940000000002"/>
    <n v="0"/>
    <n v="0"/>
    <s v="710-00"/>
    <n v="-998"/>
    <n v="9.7780000000000005"/>
    <n v="9.2460000000000004"/>
    <n v="-9758.4440000000013"/>
    <n v="-9227.5079999999998"/>
  </r>
  <r>
    <x v="5"/>
    <x v="1751"/>
    <n v="3069120010350"/>
    <s v="11846 SW 213 ST"/>
    <m/>
    <s v="128314-REYME CORP"/>
    <d v="2019-05-07T00:00:00"/>
    <s v="ROAD"/>
    <x v="1"/>
    <n v="0"/>
    <n v="0"/>
    <n v="0"/>
    <n v="0"/>
    <n v="0"/>
    <n v="0"/>
    <s v="230-00"/>
    <n v="2"/>
    <n v="3674"/>
    <n v="3474"/>
    <n v="7348"/>
    <n v="6948"/>
  </r>
  <r>
    <x v="5"/>
    <x v="1751"/>
    <n v="3069120010350"/>
    <s v="11846 SW 213 ST"/>
    <m/>
    <s v="128314-REYME CORP"/>
    <d v="2019-05-07T00:00:00"/>
    <s v="ROAD"/>
    <x v="1"/>
    <n v="0"/>
    <n v="0"/>
    <n v="0"/>
    <n v="0"/>
    <n v="0"/>
    <n v="0"/>
    <s v="230-00"/>
    <n v="-2"/>
    <n v="3674"/>
    <n v="3474"/>
    <n v="-7348"/>
    <n v="-6948"/>
  </r>
  <r>
    <x v="6"/>
    <x v="1752"/>
    <n v="3031020060230"/>
    <s v="1280 NW 102 ST"/>
    <m/>
    <s v="129219-CHEY INVESTMENTS CORP"/>
    <d v="2019-05-07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752"/>
    <n v="3031020060230"/>
    <s v="1280 NW 102 ST"/>
    <m/>
    <s v="129219-CHEY INVESTMENTS CORP"/>
    <d v="2019-05-07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1753"/>
    <n v="3079070550040"/>
    <s v="29799 SW 173 AVE"/>
    <m/>
    <s v="126894-D &amp; G HOME BUILDERS LLC"/>
    <d v="2019-05-02T00:00:00"/>
    <s v="ROAD"/>
    <x v="1"/>
    <n v="0"/>
    <n v="0"/>
    <n v="0"/>
    <n v="0"/>
    <n v="0"/>
    <n v="0"/>
    <s v="210-00"/>
    <n v="0"/>
    <n v="6001"/>
    <n v="5674"/>
    <n v="0"/>
    <n v="0"/>
  </r>
  <r>
    <x v="9"/>
    <x v="1754"/>
    <n v="3021070061640"/>
    <s v="17200 NW 52 PL"/>
    <m/>
    <s v="127098-SKYLINE CONSTRUCTION"/>
    <d v="2019-05-02T00:00:00"/>
    <s v="ROAD"/>
    <x v="1"/>
    <n v="0"/>
    <n v="0"/>
    <n v="0"/>
    <n v="0"/>
    <n v="0"/>
    <n v="0"/>
    <s v="210-00"/>
    <n v="1"/>
    <n v="6001"/>
    <n v="5674"/>
    <n v="6001"/>
    <n v="5674"/>
  </r>
  <r>
    <x v="9"/>
    <x v="1754"/>
    <n v="3021070061640"/>
    <s v="17200 NW 52 PL"/>
    <m/>
    <s v="127098-SKYLINE CONSTRUCTION"/>
    <d v="2019-05-02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1755"/>
    <n v="3012310290010"/>
    <s v="612 NE 207 ST"/>
    <m/>
    <s v="126922-LENNAR HOMES, LLC"/>
    <d v="2019-05-01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5"/>
    <x v="1756"/>
    <n v="3060190211240"/>
    <s v="23504 SW 108 AVE"/>
    <m/>
    <s v="126971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57"/>
    <n v="3060190211410"/>
    <s v="23522 SW 107 PL"/>
    <m/>
    <s v="126974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58"/>
    <n v="3060190183640"/>
    <s v="23521 SW 107 PL"/>
    <m/>
    <s v="126973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59"/>
    <n v="3060190211720"/>
    <s v="23511 SW 107 PL"/>
    <m/>
    <s v="126972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0"/>
    <n v="3060190211450"/>
    <s v="23572 SW 107 PL"/>
    <m/>
    <s v="127088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1"/>
    <n v="3060190211730"/>
    <s v="23439 SW 107 PL"/>
    <m/>
    <s v="127090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62"/>
    <n v="3049150011445"/>
    <s v="3970 SW 144 AVE"/>
    <m/>
    <s v="128748-ELAINE J RODRIGUEZ"/>
    <d v="2019-05-23T00:00:00"/>
    <s v="ROAD"/>
    <x v="1"/>
    <n v="15176.07"/>
    <n v="303.52"/>
    <n v="0"/>
    <m/>
    <n v="0"/>
    <n v="0"/>
    <s v="620-00"/>
    <n v="16"/>
    <m/>
    <m/>
    <m/>
    <m/>
  </r>
  <r>
    <x v="5"/>
    <x v="1763"/>
    <n v="3060190211740"/>
    <s v="10651 SW 235 LN"/>
    <m/>
    <s v="127092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4"/>
    <n v="3060190214690"/>
    <s v="23552 SW 107 PL"/>
    <m/>
    <s v="127089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62"/>
    <n v="3049150011445"/>
    <s v="3970 SW 144 AVE"/>
    <m/>
    <s v="128748-ELAINE J RODRIGUEZ"/>
    <d v="2019-05-23T00:00:00"/>
    <s v="ROAD"/>
    <x v="1"/>
    <n v="15176.07"/>
    <n v="303.52"/>
    <n v="0"/>
    <n v="15479.59"/>
    <n v="0"/>
    <n v="0"/>
    <s v="210-00"/>
    <n v="-1"/>
    <n v="6001"/>
    <n v="5674"/>
    <n v="-6001"/>
    <n v="-5674"/>
  </r>
  <r>
    <x v="5"/>
    <x v="1765"/>
    <n v="3060300010080"/>
    <s v="25010 SW 107 CT"/>
    <m/>
    <s v="126992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6"/>
    <n v="3060300010080"/>
    <s v="25009 SW 108 AVE"/>
    <m/>
    <s v="126993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7"/>
    <n v="3060300010170"/>
    <s v="25004 SW 107 AVE"/>
    <m/>
    <s v="127310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8"/>
    <n v="3060300010170"/>
    <s v="25005 SW 107 CT"/>
    <m/>
    <s v="126991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9"/>
    <n v="3060300010240"/>
    <s v="25012 SW 108 AVE"/>
    <m/>
    <s v="127311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0"/>
    <n v="3049100030361"/>
    <s v="14478 SW 17 ST"/>
    <m/>
    <s v="130414-CENTURY HOMEBUILDERS GROUP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1"/>
    <n v="3049100030361"/>
    <s v="14487 SW 18 ST"/>
    <m/>
    <s v="130417-CENTURY HOMEBUILDERS GROUP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2"/>
    <n v="3049100030361"/>
    <s v="14486 SW 17 ST"/>
    <m/>
    <s v="130415-CENTURY HOMEBUILDERS GROUP LLC"/>
    <d v="2019-06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3"/>
    <n v="3049100030361"/>
    <s v="14479 SW 18 ST"/>
    <m/>
    <s v="130416-CENTURY HOMEBUILDERS GROUP LLC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4"/>
    <n v="3049100030361"/>
    <s v="14471 SW 18 ST"/>
    <m/>
    <s v="130413-CENTURY HOMEBUILDERS GROUP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775"/>
    <n v="3040160000060"/>
    <s v="9670 SW 37 ST"/>
    <m/>
    <s v="128448-CENTURY HOMEBUILDERS GROUP LLC"/>
    <d v="2019-05-14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775"/>
    <n v="3040160000060"/>
    <s v="9670 SW 37 ST"/>
    <m/>
    <s v="128448-CENTURY HOMEBUILDERS GROUP LLC"/>
    <d v="2019-05-14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1776"/>
    <n v="3040030014210"/>
    <s v="7980 SW 4 ST"/>
    <m/>
    <s v="127638-YENIER NARANJO"/>
    <d v="2019-05-06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776"/>
    <n v="3040030014210"/>
    <s v="7980 SW 4 ST"/>
    <m/>
    <s v="127638-YENIER NARANJO"/>
    <d v="2019-05-06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777"/>
    <n v="3040280020160"/>
    <s v="7027 SW 87 CT"/>
    <m/>
    <s v="127378-ABO PROPERTY LLC"/>
    <d v="2019-05-10T00:00:00"/>
    <s v="ROAD"/>
    <x v="1"/>
    <n v="55576.26"/>
    <n v="1111.53"/>
    <n v="0"/>
    <n v="56687.79"/>
    <n v="0"/>
    <n v="0"/>
    <s v="210-00"/>
    <n v="-1"/>
    <n v="6001"/>
    <n v="5674"/>
    <n v="-6001"/>
    <n v="-5674"/>
  </r>
  <r>
    <x v="0"/>
    <x v="1777"/>
    <n v="3040280020160"/>
    <s v="7027 SW 87 CT"/>
    <m/>
    <s v="127378-ABO PROPERTY LLC"/>
    <d v="2019-05-10T00:00:00"/>
    <s v="ROAD"/>
    <x v="1"/>
    <n v="55576.26"/>
    <n v="1111.53"/>
    <n v="0"/>
    <n v="56687.79"/>
    <n v="0"/>
    <n v="0"/>
    <s v="710-00"/>
    <n v="4290"/>
    <n v="9.7780000000000005"/>
    <n v="9.2460000000000004"/>
    <n v="41947.62"/>
    <n v="39665.340000000004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710-00"/>
    <n v="-2483.94"/>
    <n v="9.7780000000000005"/>
    <n v="9.2460000000000004"/>
    <n v="-24287.965320000003"/>
    <n v="-22966.509240000003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9999-00"/>
    <n v="7.0000000000000007E-2"/>
    <n v="0"/>
    <n v="0"/>
    <n v="0"/>
    <n v="0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820-00"/>
    <n v="1776"/>
    <n v="11.821"/>
    <n v="11.177"/>
    <n v="20994.095999999998"/>
    <n v="19850.351999999999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150-00"/>
    <n v="1047"/>
    <n v="3.1459999999999999"/>
    <n v="2.9740000000000002"/>
    <n v="3293.8620000000001"/>
    <n v="3113.7780000000002"/>
  </r>
  <r>
    <x v="3"/>
    <x v="1779"/>
    <n v="3049101330110"/>
    <s v="2046 SW 145 AVE"/>
    <m/>
    <s v="127710-CURBY CORP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80"/>
    <n v="3049101330040"/>
    <s v="14620 SW 20 ST"/>
    <m/>
    <s v="127710-CURBY CORP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1"/>
    <n v="3079040053440"/>
    <s v="29450 IDAHO RD"/>
    <m/>
    <s v="128604-JUAN CAMPOS"/>
    <d v="2019-05-03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781"/>
    <n v="3079040053440"/>
    <s v="29450 IDAHO RD"/>
    <m/>
    <s v="128604-JUAN CAMPOS"/>
    <d v="2019-05-03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1782"/>
    <n v="3049101330030"/>
    <s v="14640 SW 20 ST"/>
    <m/>
    <s v="127948-CURBY CORP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83"/>
    <n v="3049101330100"/>
    <s v="2030 SW 145 AVE"/>
    <m/>
    <s v="127948-CURBY CORP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4"/>
    <n v="3078150090100"/>
    <s v="32354 SW 199 CT"/>
    <m/>
    <s v="127483-GUSTAVO DERIBEAUX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5"/>
    <n v="3078150090090"/>
    <s v="32324 SW 199 CT"/>
    <m/>
    <s v="128803-GUSTAVO DERIBEAUX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786"/>
    <n v="3031100540030"/>
    <s v="2257 NW 80 ST"/>
    <m/>
    <s v="127221-MILDRED MARCH"/>
    <d v="2019-05-0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787"/>
    <n v="3078150090080"/>
    <s v="32282 SW 199 CT"/>
    <m/>
    <s v="128993-PALMCORP MANAGEMENT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8"/>
    <n v="3078150090070"/>
    <s v="32232 SW 199 CT"/>
    <m/>
    <s v="127361-PALMCORP MANAGEMENT LLC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789"/>
    <n v="3031150170230"/>
    <s v="1939 NW 70 ST"/>
    <m/>
    <s v="127100-LEGACY RENTALS LLC"/>
    <d v="2019-05-07T00:00:00"/>
    <s v="ROAD"/>
    <x v="1"/>
    <n v="0"/>
    <n v="0"/>
    <n v="0"/>
    <n v="0"/>
    <n v="0"/>
    <n v="0"/>
    <s v="210-00"/>
    <n v="0"/>
    <n v="6001"/>
    <n v="5674"/>
    <n v="0"/>
    <n v="0"/>
  </r>
  <r>
    <x v="1"/>
    <x v="1790"/>
    <n v="2050100020290"/>
    <s v="7840 SW 117 ST"/>
    <m/>
    <s v="126605-7840 LLC"/>
    <d v="2019-01-08T00:00:00"/>
    <s v="ROAD"/>
    <x v="1"/>
    <n v="0"/>
    <n v="0"/>
    <n v="0"/>
    <m/>
    <n v="0"/>
    <n v="0"/>
    <s v="210-00"/>
    <n v="0"/>
    <m/>
    <m/>
    <m/>
    <m/>
  </r>
  <r>
    <x v="1"/>
    <x v="1791"/>
    <n v="2050100680020"/>
    <s v="11120 SW 78 AVE"/>
    <m/>
    <s v="127321-LABOR PINECREST"/>
    <d v="2019-06-20T00:00:00"/>
    <s v="ROAD"/>
    <x v="1"/>
    <n v="4639.01"/>
    <n v="92.78"/>
    <n v="0"/>
    <m/>
    <n v="0"/>
    <n v="0"/>
    <s v="210-00"/>
    <n v="-0.5"/>
    <m/>
    <m/>
    <m/>
    <m/>
  </r>
  <r>
    <x v="1"/>
    <x v="1791"/>
    <n v="2050100680020"/>
    <s v="11120 SW 78 AVE"/>
    <m/>
    <s v="127321-LABOR PINECREST"/>
    <d v="2019-06-20T00:00:00"/>
    <s v="ROAD"/>
    <x v="1"/>
    <n v="4639.01"/>
    <n v="92.78"/>
    <n v="0"/>
    <m/>
    <n v="0"/>
    <n v="0"/>
    <s v="210-00"/>
    <n v="1"/>
    <m/>
    <m/>
    <m/>
    <m/>
  </r>
  <r>
    <x v="1"/>
    <x v="1792"/>
    <n v="2050150060430"/>
    <s v="7800 SW 125 ST"/>
    <m/>
    <s v="126213-JOEL LUCAS TRUJILLO"/>
    <d v="2019-03-08T00:00:00"/>
    <s v="ROAD"/>
    <x v="1"/>
    <n v="0"/>
    <n v="0"/>
    <n v="0"/>
    <m/>
    <n v="0"/>
    <n v="0"/>
    <s v="210-00"/>
    <n v="0"/>
    <m/>
    <m/>
    <m/>
    <m/>
  </r>
  <r>
    <x v="1"/>
    <x v="1793"/>
    <n v="2050150340070"/>
    <s v="13401 S DIXIE HWY"/>
    <m/>
    <s v="126022-FIESTA RESTAURANT GROUP INC"/>
    <d v="2019-01-25T00:00:00"/>
    <s v="ROAD"/>
    <x v="1"/>
    <n v="177986.85"/>
    <n v="3559.74"/>
    <n v="0"/>
    <m/>
    <n v="0"/>
    <n v="0"/>
    <s v="934-00"/>
    <n v="3606"/>
    <m/>
    <m/>
    <m/>
    <m/>
  </r>
  <r>
    <x v="5"/>
    <x v="1794"/>
    <n v="3060300010080"/>
    <s v="25089 83 SW 108 AVE"/>
    <m/>
    <s v="127081-LENNAR HOMES, LLC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795"/>
    <n v="3060300010240"/>
    <s v="25084 92 SW 108 AVE"/>
    <m/>
    <s v="127087-LENNAR HOMES, LLC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820-00"/>
    <n v="-750"/>
    <m/>
    <m/>
    <m/>
    <m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932-00"/>
    <n v="4000"/>
    <m/>
    <m/>
    <m/>
    <m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222-00"/>
    <n v="340"/>
    <m/>
    <m/>
    <m/>
    <m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710-00"/>
    <n v="-12164"/>
    <m/>
    <m/>
    <m/>
    <m/>
  </r>
  <r>
    <x v="1"/>
    <x v="1797"/>
    <n v="3050200100290"/>
    <s v="10332 SW 151 TER"/>
    <m/>
    <s v="126881-SOUTHEAST LAND DEVELOMENT"/>
    <d v="2019-05-08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797"/>
    <n v="3050200100290"/>
    <s v="10332 SW 151 TER"/>
    <m/>
    <s v="126881-SOUTHEAST LAND DEVELOMENT"/>
    <d v="2019-05-08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49"/>
    <n v="3040340440010"/>
    <s v="7867 SW 88 ST - #215"/>
    <m/>
    <s v="125485-CHARLES MCDONALD"/>
    <d v="2019-01-08T00:00:00"/>
    <s v="ROAD"/>
    <x v="1"/>
    <n v="11361.14"/>
    <n v="227.22"/>
    <n v="0"/>
    <m/>
    <n v="0"/>
    <n v="0"/>
    <s v="720-00PD"/>
    <n v="764"/>
    <m/>
    <m/>
    <m/>
    <m/>
  </r>
  <r>
    <x v="5"/>
    <x v="1798"/>
    <n v="3060300010270"/>
    <s v="25134 42 SW 108 AVE"/>
    <m/>
    <s v="128009-RAUL MARISTANY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799"/>
    <n v="3060190211360"/>
    <s v="23427 SW 108 CT"/>
    <m/>
    <s v="127171-NVR RYAN HOMES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800"/>
    <n v="3031110310230"/>
    <s v="7753 NW 15 AVE"/>
    <m/>
    <s v="126966-MARCELO MENDOZA"/>
    <d v="2019-05-08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800"/>
    <n v="3031110310230"/>
    <s v="7753 NW 15 AVE"/>
    <m/>
    <s v="126966-MARCELO MENDOZA"/>
    <d v="2019-05-08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801"/>
    <n v="3050160480010"/>
    <s v="8888 SW 136 ST"/>
    <m/>
    <s v="DO NOT COLLECT - FOR RECORD ONLY"/>
    <d v="2019-06-20T00:00:00"/>
    <s v="ROAD"/>
    <x v="0"/>
    <n v="0"/>
    <n v="0"/>
    <n v="0"/>
    <n v="0"/>
    <n v="0"/>
    <n v="0"/>
    <s v="932-00"/>
    <n v="6513"/>
    <n v="32.612000000000002"/>
    <n v="30.835000000000001"/>
    <n v="212401.95600000001"/>
    <n v="200828.35500000001"/>
  </r>
  <r>
    <x v="1"/>
    <x v="1801"/>
    <n v="3050160480010"/>
    <s v="8888 SW 136 ST"/>
    <m/>
    <s v="DO NOT COLLECT - FOR RECORD ONLY"/>
    <d v="2019-06-20T00:00:00"/>
    <s v="ROAD"/>
    <x v="0"/>
    <n v="0"/>
    <n v="0"/>
    <n v="0"/>
    <n v="0"/>
    <n v="0"/>
    <n v="0"/>
    <s v="932-00"/>
    <n v="-6513"/>
    <n v="32.612000000000002"/>
    <n v="30.835000000000001"/>
    <n v="-212401.95600000001"/>
    <n v="-200828.35500000001"/>
  </r>
  <r>
    <x v="6"/>
    <x v="1802"/>
    <n v="3031020121140"/>
    <s v="860 NW 100 ST"/>
    <m/>
    <m/>
    <d v="2019-05-09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03"/>
    <n v="3078010000012"/>
    <s v="17850 SW 280 ST"/>
    <m/>
    <m/>
    <d v="2019-05-08T00:00:00"/>
    <s v="ROAD"/>
    <x v="0"/>
    <n v="44982.89"/>
    <n v="899.66"/>
    <n v="0"/>
    <n v="45882.55"/>
    <n v="0"/>
    <n v="0"/>
    <s v="710-00"/>
    <n v="3177"/>
    <n v="9.7780000000000005"/>
    <n v="9.2460000000000004"/>
    <n v="31064.706000000002"/>
    <n v="29374.542000000001"/>
  </r>
  <r>
    <x v="5"/>
    <x v="1804"/>
    <n v="3060300010080"/>
    <s v="25143 SW 108 AVE"/>
    <m/>
    <s v="127342-LENNAR HOMES, LLC"/>
    <d v="2019-05-0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05"/>
    <n v="3060300010240"/>
    <s v="25036 SW 108 AVE"/>
    <m/>
    <s v="127096-LENNAR HOMES, LLC"/>
    <d v="2019-05-0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06"/>
    <n v="3060300010080"/>
    <s v="25127 SW 108 AVE"/>
    <m/>
    <s v="127084-LENNAR HOMES, LLC"/>
    <d v="2019-05-0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07"/>
    <n v="3060300010080"/>
    <s v="25111 SW 108 AVE"/>
    <m/>
    <s v="127082-LENNAR HOMES, LLC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1"/>
    <x v="1808"/>
    <n v="3049240011930"/>
    <s v="11875 SW 49 ST"/>
    <m/>
    <s v="127602-ROBERT ARTHUR WILLIAM BROWN"/>
    <d v="2019-05-09T00:00:00"/>
    <s v="ROAD"/>
    <x v="1"/>
    <n v="0"/>
    <n v="0"/>
    <n v="0"/>
    <n v="0"/>
    <n v="0"/>
    <n v="0"/>
    <s v="210-00"/>
    <n v="0"/>
    <n v="6001"/>
    <n v="5674"/>
    <n v="0"/>
    <n v="0"/>
  </r>
  <r>
    <x v="3"/>
    <x v="1699"/>
    <n v="3039360000031"/>
    <s v="1710 NW 117 PL C-1 (#101)"/>
    <m/>
    <s v="127850-IRA SCOTT WALTZ"/>
    <d v="2019-06-14T00:00:00"/>
    <s v="ROAD"/>
    <x v="1"/>
    <n v="0"/>
    <n v="1000"/>
    <n v="133452.29999999999"/>
    <n v="134452.29999999999"/>
    <n v="0"/>
    <n v="0"/>
    <s v="820-00"/>
    <n v="-2489"/>
    <n v="11.821"/>
    <n v="11.177"/>
    <n v="-29422.469000000001"/>
    <n v="-27819.553"/>
  </r>
  <r>
    <x v="0"/>
    <x v="1809"/>
    <n v="3040220090200"/>
    <s v="8430 SW 44 ST"/>
    <m/>
    <m/>
    <d v="2019-05-09T00:00:00"/>
    <s v="ROAD"/>
    <x v="0"/>
    <n v="0"/>
    <n v="0"/>
    <n v="0"/>
    <n v="0"/>
    <n v="0"/>
    <n v="0"/>
    <s v="210-00"/>
    <n v="-1"/>
    <n v="6001"/>
    <n v="5674"/>
    <n v="-6001"/>
    <n v="-5674"/>
  </r>
  <r>
    <x v="0"/>
    <x v="1809"/>
    <n v="3040220090200"/>
    <s v="8430 SW 44 ST"/>
    <m/>
    <m/>
    <d v="2019-05-09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1810"/>
    <n v="3040300070900"/>
    <s v="5815 SW 107 PL"/>
    <m/>
    <s v="127514-NEW HEALTH REHABILITATION"/>
    <d v="2019-05-09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811"/>
    <n v="3050030680010"/>
    <s v="7755 SW 99 ST"/>
    <m/>
    <m/>
    <d v="2019-04-16T00:00:00"/>
    <s v="ROAD"/>
    <x v="0"/>
    <n v="7969.81"/>
    <n v="159.4"/>
    <n v="0"/>
    <m/>
    <n v="0"/>
    <n v="0"/>
    <s v="210-00PD"/>
    <n v="1"/>
    <m/>
    <m/>
    <m/>
    <m/>
  </r>
  <r>
    <x v="0"/>
    <x v="1810"/>
    <n v="3040300070900"/>
    <s v="5815 SW 107 PL"/>
    <m/>
    <s v="127514-NEW HEALTH REHABILITATION"/>
    <d v="2019-05-09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812"/>
    <n v="3050030680020"/>
    <s v="7759 SW 99 ST"/>
    <m/>
    <m/>
    <d v="2019-04-16T00:00:00"/>
    <s v="ROAD"/>
    <x v="0"/>
    <n v="7969.81"/>
    <n v="159.4"/>
    <n v="0"/>
    <m/>
    <n v="0"/>
    <n v="0"/>
    <s v="210-00PD"/>
    <n v="1"/>
    <m/>
    <m/>
    <m/>
    <m/>
  </r>
  <r>
    <x v="1"/>
    <x v="1813"/>
    <n v="3050030680060"/>
    <s v="7775 SW 99 ST"/>
    <m/>
    <m/>
    <d v="2019-07-08T00:00:00"/>
    <s v="ROAD"/>
    <x v="0"/>
    <n v="7969.81"/>
    <n v="159.4"/>
    <n v="0"/>
    <m/>
    <n v="0"/>
    <n v="0"/>
    <s v="210-00PD"/>
    <n v="1"/>
    <m/>
    <m/>
    <m/>
    <m/>
  </r>
  <r>
    <x v="1"/>
    <x v="1814"/>
    <n v="3050030680050"/>
    <s v="7771 SW 99 ST"/>
    <m/>
    <m/>
    <d v="2019-07-08T00:00:00"/>
    <s v="ROAD"/>
    <x v="0"/>
    <n v="7969.81"/>
    <n v="159.4"/>
    <n v="0"/>
    <m/>
    <n v="0"/>
    <n v="0"/>
    <s v="210-00PD"/>
    <n v="1"/>
    <m/>
    <m/>
    <m/>
    <m/>
  </r>
  <r>
    <x v="1"/>
    <x v="1815"/>
    <n v="3050030680040"/>
    <s v="7767 SW 99 ST"/>
    <m/>
    <m/>
    <d v="2019-04-16T00:00:00"/>
    <s v="ROAD"/>
    <x v="0"/>
    <n v="7969.81"/>
    <n v="159.4"/>
    <n v="0"/>
    <m/>
    <n v="0"/>
    <n v="0"/>
    <s v="210-00PD"/>
    <n v="1"/>
    <m/>
    <m/>
    <m/>
    <m/>
  </r>
  <r>
    <x v="5"/>
    <x v="1816"/>
    <n v="3069270000430"/>
    <s v="25888 SW 139 CT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5"/>
    <x v="1817"/>
    <n v="3069270000430"/>
    <s v="25870 SW 139 CT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818"/>
    <n v="3031110310930"/>
    <s v="7505 NW 15 AVE"/>
    <m/>
    <s v="130673-BLUENEST DEVELOPMENT LLC"/>
    <d v="2019-07-1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19"/>
    <n v="3069270000430"/>
    <s v="25790 SW 139 PATH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820"/>
    <n v="3031150370200"/>
    <s v="6240 NW 22 CT"/>
    <m/>
    <s v="127338-SALIM CHRAIBI"/>
    <d v="2019-05-0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820"/>
    <n v="3031150370200"/>
    <s v="6240 NW 22 CT"/>
    <m/>
    <s v="127338-SALIM CHRAIBI"/>
    <d v="2019-05-0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1821"/>
    <n v="3021350021610"/>
    <s v="827 NW 108 ST"/>
    <m/>
    <s v="127106-LEGACY RENTALS LLC"/>
    <d v="2019-05-09T00:00:00"/>
    <s v="ROAD"/>
    <x v="1"/>
    <n v="10060.98"/>
    <n v="201.22"/>
    <n v="0"/>
    <n v="10262.199999999999"/>
    <n v="0"/>
    <n v="0"/>
    <s v="231-00"/>
    <n v="2"/>
    <n v="2634"/>
    <n v="2490"/>
    <n v="5268"/>
    <n v="4980"/>
  </r>
  <r>
    <x v="5"/>
    <x v="1822"/>
    <n v="3069270000430"/>
    <s v="25800 SW 139 PATH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823"/>
    <n v="3031150240171"/>
    <s v="2169 NW 57 ST"/>
    <m/>
    <s v="127802-HEADWAY REAL ESTATE"/>
    <d v="2019-05-10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823"/>
    <n v="3031150240171"/>
    <s v="2169 NW 57 ST"/>
    <m/>
    <s v="127802-HEADWAY REAL ESTATE"/>
    <d v="2019-05-10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824"/>
    <n v="3031030190840"/>
    <s v="2001 NW 96 ST"/>
    <m/>
    <s v="128182-SALIM CHRAIBI"/>
    <d v="2019-05-13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824"/>
    <n v="3031030190840"/>
    <s v="2001 NW 96 ST"/>
    <m/>
    <s v="128182-SALIM CHRAIBI"/>
    <d v="2019-05-13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1825"/>
    <n v="3031110310930"/>
    <s v="7505 NW 15 AVE"/>
    <m/>
    <m/>
    <d v="2019-05-13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0"/>
    <x v="1826"/>
    <n v="3040290010250"/>
    <s v="9715 SW 64 ST"/>
    <m/>
    <s v="126906-EVOLUTION INVESTMENT GROUP LLC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069"/>
    <n v="3050060000621"/>
    <s v="11440 SW 88 ST # 306"/>
    <m/>
    <s v="126132-CONTEMPORARY BUILDERS INC"/>
    <d v="2019-02-20T00:00:00"/>
    <s v="ROAD"/>
    <x v="1"/>
    <n v="18982"/>
    <n v="379.64"/>
    <n v="0"/>
    <m/>
    <n v="0"/>
    <n v="0"/>
    <s v="710-01"/>
    <n v="-862"/>
    <m/>
    <m/>
    <m/>
    <m/>
  </r>
  <r>
    <x v="6"/>
    <x v="1827"/>
    <n v="3031110311200"/>
    <s v="7505 NW 14 PL"/>
    <m/>
    <s v="127038-CAMILO A MONROY"/>
    <d v="2019-05-13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827"/>
    <n v="3031110311200"/>
    <s v="7505 NW 14 PL"/>
    <m/>
    <s v="127038-CAMILO A MONROY"/>
    <d v="2019-05-13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828"/>
    <n v="3069140010010"/>
    <s v="12747 SW 230 TER"/>
    <m/>
    <s v="127064-LENNAR HOMES, LLC"/>
    <d v="2019-05-13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3"/>
    <x v="1829"/>
    <n v="3049100030091"/>
    <s v="14470 SW 17 ST"/>
    <m/>
    <s v="130126-CENTURY HOMEBUILDERS GROUP LLC"/>
    <d v="2019-05-1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30"/>
    <n v="3078140020150"/>
    <s v="32191 SW 196 AVE"/>
    <m/>
    <s v="128012-BAYSOUND DEVELOPMENT CORP 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831"/>
    <n v="3040160000060"/>
    <s v="9670 SW 37 ST"/>
    <m/>
    <s v="128878-CENTURY HOMEBUILDERS GROUP LLC"/>
    <d v="2019-05-15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1831"/>
    <n v="3040160000060"/>
    <s v="9670 SW 37 ST"/>
    <m/>
    <s v="128878-CENTURY HOMEBUILDERS GROUP LLC"/>
    <d v="2019-05-15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832"/>
    <n v="3040160000060"/>
    <s v="9630 SW 37 ST"/>
    <m/>
    <s v="128879-CENTURY HOMEBUILDERS GROUP LLC"/>
    <d v="2019-05-14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1832"/>
    <n v="3040160000060"/>
    <s v="9630 SW 37 ST"/>
    <m/>
    <s v="128879-CENTURY HOMEBUILDERS GROUP LLC"/>
    <d v="2019-05-14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833"/>
    <n v="3040160000060"/>
    <s v="3751 SW 97 AVE"/>
    <m/>
    <s v="128880-CENTURY HOMEBUILDERS GROUP LLC"/>
    <d v="2019-05-14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833"/>
    <n v="3040160000060"/>
    <s v="3751 SW 97 AVE"/>
    <m/>
    <s v="128880-CENTURY HOMEBUILDERS GROUP LLC"/>
    <d v="2019-05-14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8"/>
    <x v="1834"/>
    <n v="3031160040580"/>
    <s v="6510 NW 30 AVE"/>
    <m/>
    <s v="126911-ST RITA INVEST LLC"/>
    <d v="2019-05-17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834"/>
    <n v="3031160040580"/>
    <s v="6510 NW 30 AVE"/>
    <m/>
    <s v="126911-ST RITA INVEST LLC"/>
    <d v="2019-05-17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835"/>
    <n v="3069140160210"/>
    <s v="13231 SW 231 ST"/>
    <m/>
    <s v="128191-PALMCORP MANAGEMENT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36"/>
    <n v="3069140160220"/>
    <s v="13245 SW 231 ST"/>
    <m/>
    <s v="128197-GUSTAVO DE RUBEAUX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837"/>
    <n v="3040250351060"/>
    <s v="5785 SW 61 ST"/>
    <m/>
    <s v="128378-JORGE CASADO"/>
    <d v="2019-05-1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1837"/>
    <n v="3040250351060"/>
    <s v="5785 SW 61 ST"/>
    <m/>
    <s v="128378-JORGE CASADO"/>
    <d v="2019-05-1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3"/>
    <x v="1838"/>
    <n v="3049150270030"/>
    <s v="14341 SW 31 ST"/>
    <m/>
    <s v="128438-ARANGO BILLBOARD &amp; CONST CO LLC"/>
    <d v="2019-10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39"/>
    <n v="3069140160190"/>
    <s v="13203 SW 231 ST"/>
    <m/>
    <s v="127245-GUSTAVO A DERIBEAUX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40"/>
    <n v="3069140160030"/>
    <s v="13244 SW 231 ST"/>
    <m/>
    <s v="127950-GUSTAVO A DERIBEAUX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41"/>
    <n v="3050160480010"/>
    <s v="8888 SW 136 ST"/>
    <m/>
    <s v="127529-BULLA THE FALLS LLC"/>
    <d v="2019-04-23T00:00:00"/>
    <s v="ROAD"/>
    <x v="1"/>
    <n v="84293.92"/>
    <n v="1685.88"/>
    <n v="0"/>
    <m/>
    <n v="0"/>
    <n v="0"/>
    <s v="820-10"/>
    <n v="4442"/>
    <m/>
    <m/>
    <m/>
    <m/>
  </r>
  <r>
    <x v="1"/>
    <x v="1842"/>
    <n v="3040330350010"/>
    <s v="8890 SW 72 ST"/>
    <m/>
    <s v="129831-EXTRA SPACE STORAGE"/>
    <d v="2019-05-24T00:00:00"/>
    <s v="ROAD"/>
    <x v="1"/>
    <n v="94753.77"/>
    <n v="1895.07"/>
    <n v="0"/>
    <n v="96648.840000000011"/>
    <n v="0"/>
    <n v="0"/>
    <s v="151-00"/>
    <n v="-11000"/>
    <n v="1.5189999999999999"/>
    <n v="1.4359999999999999"/>
    <n v="-16709"/>
    <n v="-15796"/>
  </r>
  <r>
    <x v="1"/>
    <x v="1842"/>
    <n v="3040330350010"/>
    <s v="8890 SW 72 ST"/>
    <m/>
    <s v="129831-EXTRA SPACE STORAGE"/>
    <d v="2019-05-24T00:00:00"/>
    <s v="ROAD"/>
    <x v="1"/>
    <n v="94753.77"/>
    <n v="1895.07"/>
    <n v="0"/>
    <n v="96648.840000000011"/>
    <n v="0"/>
    <n v="0"/>
    <s v="151-00"/>
    <n v="51346"/>
    <n v="1.5189999999999999"/>
    <n v="1.4359999999999999"/>
    <n v="77994.573999999993"/>
    <n v="73732.856"/>
  </r>
  <r>
    <x v="5"/>
    <x v="1843"/>
    <n v="3060190211790"/>
    <s v="10650 SW 235 LN"/>
    <m/>
    <s v="127091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844"/>
    <n v="3031100470240"/>
    <s v="1910 NW 77 ST"/>
    <m/>
    <s v="127569-MILDRED MARCH"/>
    <d v="2019-07-24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1845"/>
    <n v="3031100470240"/>
    <s v="1906 NW 77 ST"/>
    <m/>
    <s v="127247-MILDRED MARCH"/>
    <d v="2019-05-16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6"/>
    <x v="1845"/>
    <n v="3031100470240"/>
    <s v="1906 NW 77 ST"/>
    <m/>
    <s v="127247-MILDRED MARCH"/>
    <d v="2019-05-16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0"/>
    <x v="1846"/>
    <n v="3040290011150"/>
    <s v="9999 SW 72 ST # 102"/>
    <m/>
    <s v="127095-MEHDI AJABSHIR"/>
    <d v="2019-05-16T00:00:00"/>
    <s v="ROAD"/>
    <x v="1"/>
    <n v="0"/>
    <n v="0"/>
    <n v="0"/>
    <n v="0"/>
    <n v="0"/>
    <n v="0"/>
    <s v="492-00"/>
    <n v="0"/>
    <n v="2.6080000000000001"/>
    <n v="2.4660000000000002"/>
    <n v="0"/>
    <n v="0"/>
  </r>
  <r>
    <x v="2"/>
    <x v="1847"/>
    <n v="3022180022181"/>
    <s v="270 NE 158 ST"/>
    <m/>
    <m/>
    <d v="2019-06-05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6"/>
    <x v="1848"/>
    <n v="3031100470240"/>
    <s v="1910 NW 77 ST"/>
    <m/>
    <s v="127604-MILDRED MARCH MARCH"/>
    <d v="2019-07-3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49"/>
    <n v="3060300010010"/>
    <s v="25068 SW 108 AVE"/>
    <m/>
    <s v="127477-LENNAR HOMES, LLC"/>
    <d v="2019-05-16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850"/>
    <n v="3060300010010"/>
    <s v="25182 SW 108 CT"/>
    <m/>
    <s v="127417-RAUL MARISTANY"/>
    <d v="2019-05-16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1"/>
    <x v="1851"/>
    <n v="3050210000252"/>
    <s v="15155 SW 97 AVE"/>
    <m/>
    <s v="129082-HEALTHCARE TRUST OF AMERICA HOLDINGS LF"/>
    <d v="2019-08-05T00:00:00"/>
    <s v="ROAD"/>
    <x v="1"/>
    <n v="1445392.96"/>
    <n v="28907.86"/>
    <n v="0"/>
    <m/>
    <n v="0"/>
    <n v="0"/>
    <s v="710-01"/>
    <n v="22149"/>
    <m/>
    <m/>
    <m/>
    <m/>
  </r>
  <r>
    <x v="5"/>
    <x v="1852"/>
    <n v="3060300010010"/>
    <s v="25189 SW 108 AVE"/>
    <m/>
    <s v="127476-LENNAR HOMES, LLC"/>
    <d v="2019-05-16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53"/>
    <n v="3060300010010"/>
    <s v="25073 SW 108 AVE"/>
    <m/>
    <s v="127419-RAUL MARISTANY"/>
    <d v="2019-05-16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3"/>
    <x v="1854"/>
    <n v="3049090180050"/>
    <s v="15500 SW 20 LN"/>
    <m/>
    <s v="127717-PARK ESTATES LLC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855"/>
    <n v="3021340111680"/>
    <s v="1832 NW 112 ST"/>
    <m/>
    <s v="129922-FH DEVELOPMENT GROUP LLC"/>
    <d v="2019-05-21T00:00:00"/>
    <s v="ROAD"/>
    <x v="1"/>
    <n v="0"/>
    <n v="0"/>
    <n v="0"/>
    <n v="0"/>
    <n v="0"/>
    <n v="0"/>
    <s v="210-00"/>
    <n v="0"/>
    <n v="6001"/>
    <n v="5674"/>
    <n v="0"/>
    <n v="0"/>
  </r>
  <r>
    <x v="5"/>
    <x v="1856"/>
    <n v="3069140010010"/>
    <s v="12730 SW 230 TER"/>
    <m/>
    <s v="127065-LENNAR HOMES, LLC"/>
    <d v="2019-05-22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0"/>
    <x v="1857"/>
    <n v="3040270052290"/>
    <s v="6540 SW 79 CT"/>
    <m/>
    <s v="FOR RECORDS ONLY"/>
    <d v="2019-05-20T00:00:00"/>
    <s v="ROAD"/>
    <x v="0"/>
    <n v="0"/>
    <n v="0"/>
    <n v="0"/>
    <n v="0"/>
    <n v="0"/>
    <n v="0"/>
    <s v="210-00"/>
    <n v="0"/>
    <n v="6001"/>
    <n v="5674"/>
    <n v="0"/>
    <n v="0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710-00"/>
    <n v="-1575"/>
    <n v="9.7780000000000005"/>
    <n v="9.2460000000000004"/>
    <n v="-15400.35"/>
    <n v="-14562.45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853-00"/>
    <n v="2824"/>
    <n v="38.090000000000003"/>
    <n v="36.015000000000001"/>
    <n v="107566.16"/>
    <n v="101706.36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210-00"/>
    <n v="-1"/>
    <n v="6001"/>
    <n v="5674"/>
    <n v="-6001"/>
    <n v="-5674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820-00"/>
    <n v="-2487"/>
    <n v="11.821"/>
    <n v="11.177"/>
    <n v="-29398.827000000001"/>
    <n v="-27797.199000000001"/>
  </r>
  <r>
    <x v="0"/>
    <x v="1859"/>
    <n v="3040160040690"/>
    <s v="9010 SW 25 ST"/>
    <m/>
    <s v="128258-LEYLA IRIAS "/>
    <d v="2019-05-20T00:00:00"/>
    <s v="ROAD"/>
    <x v="1"/>
    <n v="2082.5700000000002"/>
    <n v="41.65"/>
    <n v="0"/>
    <n v="2124.2200000000003"/>
    <n v="0"/>
    <n v="0"/>
    <s v="210-00"/>
    <n v="-1"/>
    <n v="6001"/>
    <n v="5674"/>
    <n v="-6001"/>
    <n v="-5674"/>
  </r>
  <r>
    <x v="0"/>
    <x v="1859"/>
    <n v="3040160040690"/>
    <s v="9010 SW 25 ST"/>
    <m/>
    <s v="128258-LEYLA IRIAS "/>
    <d v="2019-05-20T00:00:00"/>
    <s v="ROAD"/>
    <x v="1"/>
    <n v="2082.5700000000002"/>
    <n v="41.65"/>
    <n v="0"/>
    <n v="2124.2200000000003"/>
    <n v="0"/>
    <n v="0"/>
    <s v="231-00"/>
    <n v="2"/>
    <n v="2634"/>
    <n v="2490"/>
    <n v="5268"/>
    <n v="4980"/>
  </r>
  <r>
    <x v="1"/>
    <x v="1860"/>
    <n v="3059320010090"/>
    <s v="17010 SW 162 AVE"/>
    <m/>
    <s v="127647-VICTOR GARCIA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61"/>
    <n v="3050160020490"/>
    <s v="1 VACANT"/>
    <m/>
    <m/>
    <d v="2019-05-20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1862"/>
    <n v="3059300000230"/>
    <s v="15805 SW 172 AVE"/>
    <m/>
    <s v="129383-EFP RENTAL INVESTMENTS LLC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63"/>
    <n v="3059140610050"/>
    <s v="12126 SW 131 AVE"/>
    <m/>
    <s v="128415-IGLESIA CRISTIANA DDC"/>
    <d v="2019-08-20T00:00:00"/>
    <s v="ROAD"/>
    <x v="1"/>
    <n v="2610.39"/>
    <n v="52.21"/>
    <n v="0"/>
    <n v="2662.6"/>
    <n v="0"/>
    <n v="0"/>
    <s v="560-00"/>
    <n v="450"/>
    <n v="3.7519999999999998"/>
    <n v="3.5470000000000002"/>
    <n v="1688.3999999999999"/>
    <n v="1596.15"/>
  </r>
  <r>
    <x v="6"/>
    <x v="1864"/>
    <n v="3031220261100"/>
    <s v="2176 NW 47 ST"/>
    <m/>
    <s v="130422-MICHAEL KNOX HENRY"/>
    <d v="2019-05-22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6"/>
    <x v="1865"/>
    <n v="3031150052470"/>
    <s v="1751 NW 64 ST"/>
    <m/>
    <s v="127746-INNERCITY INVESTMENT GROUP INC"/>
    <d v="2019-07-2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66"/>
    <n v="3079090320590"/>
    <s v="30343 SW 155 PL"/>
    <m/>
    <s v="128346-CITY TRUST"/>
    <d v="2019-05-2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866"/>
    <n v="3079090320590"/>
    <s v="30343 SW 155 PL"/>
    <m/>
    <s v="128346-CITY TRUST"/>
    <d v="2019-05-22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867"/>
    <n v="3040150140040"/>
    <s v="8230 SW 38 ST"/>
    <m/>
    <m/>
    <d v="2019-05-3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2"/>
    <x v="1868"/>
    <n v="3021130060060"/>
    <s v="110 NW 154 ST"/>
    <m/>
    <s v="127349-AUDIE TATUM"/>
    <d v="2019-05-23T00:00:00"/>
    <s v="ROAD"/>
    <x v="1"/>
    <n v="0"/>
    <n v="0"/>
    <n v="0"/>
    <n v="0"/>
    <n v="0"/>
    <n v="0"/>
    <s v="210-00"/>
    <n v="0"/>
    <n v="6001"/>
    <n v="5674"/>
    <n v="0"/>
    <n v="0"/>
  </r>
  <r>
    <x v="1"/>
    <x v="1869"/>
    <n v="3050320000935"/>
    <s v="10256 SW 178 ST"/>
    <m/>
    <s v="127050-JEFFREY DIEGO"/>
    <d v="2019-05-30T00:00:00"/>
    <s v="ROAD"/>
    <x v="1"/>
    <n v="0"/>
    <n v="149.29"/>
    <n v="0"/>
    <m/>
    <n v="0"/>
    <n v="0"/>
    <s v="210-00PD"/>
    <n v="1"/>
    <m/>
    <m/>
    <m/>
    <m/>
  </r>
  <r>
    <x v="1"/>
    <x v="1870"/>
    <n v="3050320130840"/>
    <s v="10465 SW 172 ST"/>
    <m/>
    <s v="126784-JEFFREY DIEGO"/>
    <d v="2019-05-07T00:00:00"/>
    <s v="ROAD"/>
    <x v="1"/>
    <n v="0"/>
    <n v="0"/>
    <n v="0"/>
    <m/>
    <n v="0"/>
    <n v="0"/>
    <s v="210-00PD"/>
    <n v="0"/>
    <m/>
    <m/>
    <m/>
    <m/>
  </r>
  <r>
    <x v="1"/>
    <x v="1871"/>
    <n v="3050320040560"/>
    <s v="10075 KUMQUAT ST"/>
    <s v="N"/>
    <s v="128639-MIGUEL A SUAREZ"/>
    <d v="2019-11-15T00:00:00"/>
    <s v="ROAD"/>
    <x v="1"/>
    <n v="9758.75"/>
    <n v="195.17"/>
    <n v="0"/>
    <m/>
    <n v="0"/>
    <n v="0"/>
    <s v="231-00PD"/>
    <n v="2"/>
    <m/>
    <m/>
    <m/>
    <m/>
  </r>
  <r>
    <x v="6"/>
    <x v="1872"/>
    <n v="3031020121130"/>
    <s v="840 NW 100 ST"/>
    <m/>
    <m/>
    <d v="2019-05-24T00:00:00"/>
    <s v="ROAD"/>
    <x v="0"/>
    <n v="14241.75"/>
    <n v="284.83"/>
    <n v="0"/>
    <n v="14526.58"/>
    <n v="0"/>
    <n v="0"/>
    <s v="560-00"/>
    <n v="2597"/>
    <n v="3.7519999999999998"/>
    <n v="3.5470000000000002"/>
    <n v="9743.9439999999995"/>
    <n v="9211.5590000000011"/>
  </r>
  <r>
    <x v="4"/>
    <x v="1873"/>
    <n v="3040130063990"/>
    <s v="3021 SW 64 AVE"/>
    <m/>
    <s v="128407-ADRIAN INVESTMENTS AT CORAL VILLA LLC"/>
    <d v="2019-05-30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874"/>
    <n v="3050320000420"/>
    <s v="10221 SW 178 ST"/>
    <m/>
    <m/>
    <d v="2019-02-26T00:00:00"/>
    <s v="ROAD"/>
    <x v="0"/>
    <n v="7969.81"/>
    <n v="159.4"/>
    <n v="0"/>
    <m/>
    <n v="0"/>
    <n v="0"/>
    <s v="210-00PD"/>
    <n v="1"/>
    <m/>
    <m/>
    <m/>
    <m/>
  </r>
  <r>
    <x v="1"/>
    <x v="1875"/>
    <n v="3050320000590"/>
    <s v="10360 SW 177 ST"/>
    <m/>
    <m/>
    <d v="2019-05-09T00:00:00"/>
    <s v="ROAD"/>
    <x v="0"/>
    <n v="7969.81"/>
    <n v="159.4"/>
    <n v="0"/>
    <m/>
    <n v="0"/>
    <n v="0"/>
    <s v="210-00PD"/>
    <n v="1"/>
    <m/>
    <m/>
    <m/>
    <m/>
  </r>
  <r>
    <x v="1"/>
    <x v="1876"/>
    <n v="3050320130845"/>
    <s v="10475 SW 172 ST"/>
    <m/>
    <s v="127204-HABITAT FOR HUMANITY OF"/>
    <d v="2019-05-06T00:00:00"/>
    <s v="ROAD"/>
    <x v="1"/>
    <n v="0"/>
    <n v="149.29"/>
    <n v="0"/>
    <m/>
    <n v="0"/>
    <n v="0"/>
    <s v="210-00PD"/>
    <n v="1"/>
    <m/>
    <m/>
    <m/>
    <m/>
  </r>
  <r>
    <x v="1"/>
    <x v="1877"/>
    <n v="3050320780060"/>
    <s v="17970 SW 105 AVE"/>
    <m/>
    <s v="129982-WEST PERRINE HOMES LLC"/>
    <d v="2019-10-08T00:00:00"/>
    <s v="ROAD"/>
    <x v="1"/>
    <n v="6417.5"/>
    <n v="128.35"/>
    <n v="0"/>
    <m/>
    <n v="0"/>
    <n v="0"/>
    <s v="210-00PD"/>
    <n v="-0.22"/>
    <m/>
    <m/>
    <m/>
    <m/>
  </r>
  <r>
    <x v="1"/>
    <x v="1877"/>
    <n v="3050320780060"/>
    <s v="17970 SW 105 AVE"/>
    <m/>
    <s v="129982-WEST PERRINE HOMES LLC"/>
    <d v="2019-10-08T00:00:00"/>
    <s v="ROAD"/>
    <x v="1"/>
    <n v="6417.5"/>
    <n v="128.35"/>
    <n v="0"/>
    <m/>
    <n v="0"/>
    <n v="0"/>
    <s v="210-00PD"/>
    <n v="1"/>
    <m/>
    <m/>
    <m/>
    <m/>
  </r>
  <r>
    <x v="1"/>
    <x v="1878"/>
    <n v="3050320101300"/>
    <s v="10255 SW 175 ST"/>
    <m/>
    <m/>
    <d v="2019-08-20T00:00:00"/>
    <s v="ROAD"/>
    <x v="0"/>
    <n v="0"/>
    <n v="0"/>
    <n v="0"/>
    <m/>
    <n v="0"/>
    <n v="0"/>
    <s v="210-00PD"/>
    <n v="-1"/>
    <m/>
    <m/>
    <m/>
    <m/>
  </r>
  <r>
    <x v="1"/>
    <x v="1878"/>
    <n v="3050320101300"/>
    <s v="10255 SW 175 ST"/>
    <m/>
    <m/>
    <d v="2019-08-20T00:00:00"/>
    <s v="ROAD"/>
    <x v="0"/>
    <n v="0"/>
    <n v="0"/>
    <n v="0"/>
    <m/>
    <n v="0"/>
    <n v="0"/>
    <s v="210-00PD"/>
    <n v="1"/>
    <m/>
    <m/>
    <m/>
    <m/>
  </r>
  <r>
    <x v="4"/>
    <x v="1873"/>
    <n v="3040130063990"/>
    <s v="3021 SW 64 AVE"/>
    <m/>
    <s v="128407-ADRIAN INVESTMENTS AT CORAL VILLA LLC"/>
    <d v="2019-05-30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879"/>
    <n v="3050320050150"/>
    <s v="10220 SW 170 TER"/>
    <s v="N"/>
    <m/>
    <d v="2019-11-27T00:00:00"/>
    <s v="ROAD"/>
    <x v="0"/>
    <n v="0"/>
    <n v="0"/>
    <n v="0"/>
    <m/>
    <n v="0"/>
    <n v="0"/>
    <s v="210-00PD"/>
    <n v="-1"/>
    <m/>
    <m/>
    <m/>
    <m/>
  </r>
  <r>
    <x v="1"/>
    <x v="1879"/>
    <n v="3050320050150"/>
    <s v="10220 SW 170 TER"/>
    <s v="N"/>
    <m/>
    <d v="2019-11-27T00:00:00"/>
    <s v="ROAD"/>
    <x v="0"/>
    <n v="0"/>
    <n v="0"/>
    <n v="0"/>
    <m/>
    <n v="0"/>
    <n v="0"/>
    <s v="210-00PD"/>
    <n v="1"/>
    <m/>
    <m/>
    <m/>
    <m/>
  </r>
  <r>
    <x v="1"/>
    <x v="1880"/>
    <n v="3050320780050"/>
    <s v="17956 SW 105 AVE"/>
    <m/>
    <s v="129981-WEST PERRINE HOMES LLC"/>
    <d v="2019-10-08T00:00:00"/>
    <s v="ROAD"/>
    <x v="1"/>
    <n v="6417.5"/>
    <n v="128.35"/>
    <n v="0"/>
    <m/>
    <n v="0"/>
    <n v="0"/>
    <s v="210-00PD"/>
    <n v="-0.22"/>
    <m/>
    <m/>
    <m/>
    <m/>
  </r>
  <r>
    <x v="1"/>
    <x v="1880"/>
    <n v="3050320780050"/>
    <s v="17956 SW 105 AVE"/>
    <m/>
    <s v="129981-WEST PERRINE HOMES LLC"/>
    <d v="2019-10-08T00:00:00"/>
    <s v="ROAD"/>
    <x v="1"/>
    <n v="6417.5"/>
    <n v="128.35"/>
    <n v="0"/>
    <m/>
    <n v="0"/>
    <n v="0"/>
    <s v="210-00PD"/>
    <n v="1"/>
    <m/>
    <m/>
    <m/>
    <m/>
  </r>
  <r>
    <x v="1"/>
    <x v="1881"/>
    <n v="3050320120190"/>
    <s v="10655 SW 178 ST"/>
    <m/>
    <s v="127203-HABITAT FOR HUMANITY OF"/>
    <d v="2019-05-23T00:00:00"/>
    <s v="ROAD"/>
    <x v="1"/>
    <n v="0"/>
    <n v="149.29"/>
    <n v="0"/>
    <m/>
    <n v="0"/>
    <n v="0"/>
    <s v="210-00PD"/>
    <n v="1"/>
    <m/>
    <m/>
    <m/>
    <m/>
  </r>
  <r>
    <x v="1"/>
    <x v="1882"/>
    <n v="3050320000332"/>
    <s v="10255 SW 178 ST"/>
    <s v="N"/>
    <s v="129451-DREAM PROPERTY INVESTMENTS LL"/>
    <d v="2019-12-05T00:00:00"/>
    <s v="ROAD"/>
    <x v="1"/>
    <n v="1846.78"/>
    <n v="36.94"/>
    <n v="0"/>
    <m/>
    <n v="0"/>
    <n v="0"/>
    <s v="210-00PD"/>
    <n v="-1"/>
    <m/>
    <m/>
    <m/>
    <m/>
  </r>
  <r>
    <x v="1"/>
    <x v="1883"/>
    <n v="3050320000547"/>
    <s v="17637 SW 104 AVE"/>
    <m/>
    <s v="128283-MIGUEL A SUAREZ IV"/>
    <d v="2019-08-09T00:00:00"/>
    <s v="ROAD"/>
    <x v="1"/>
    <n v="1788.94"/>
    <n v="35.770000000000003"/>
    <n v="0"/>
    <m/>
    <n v="0"/>
    <n v="0"/>
    <s v="210-00PD"/>
    <n v="-1"/>
    <m/>
    <m/>
    <m/>
    <m/>
  </r>
  <r>
    <x v="1"/>
    <x v="1884"/>
    <n v="3050320040110"/>
    <s v="10120 SW 174 ST - MAIN BLDG. DUPL"/>
    <m/>
    <s v="128228-HCM DEVELOPMENT"/>
    <d v="2019-06-04T00:00:00"/>
    <s v="ROAD"/>
    <x v="1"/>
    <n v="1788.94"/>
    <n v="35.770000000000003"/>
    <n v="0"/>
    <m/>
    <n v="0"/>
    <n v="0"/>
    <s v="210-00PD"/>
    <n v="-1"/>
    <m/>
    <m/>
    <m/>
    <m/>
  </r>
  <r>
    <x v="5"/>
    <x v="1885"/>
    <n v="3060190100014"/>
    <s v="24495 SW 112 AVE"/>
    <m/>
    <s v="129146-COMMERCIAL DEVELOPMENT ASSOCIATES LLC"/>
    <d v="2019-05-29T00:00:00"/>
    <s v="ROAD"/>
    <x v="1"/>
    <n v="170778.85"/>
    <n v="3415.58"/>
    <n v="0"/>
    <n v="174194.43"/>
    <n v="0"/>
    <n v="0"/>
    <s v="820-00"/>
    <n v="9977"/>
    <n v="11.821"/>
    <n v="11.177"/>
    <n v="117938.117"/>
    <n v="111512.92899999999"/>
  </r>
  <r>
    <x v="6"/>
    <x v="1886"/>
    <n v="3031100050080"/>
    <s v="8037 NW 18 AVE"/>
    <m/>
    <s v="127079-LEGACY RENTALS LLC"/>
    <d v="2019-05-24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1887"/>
    <n v="3031040033702"/>
    <s v="3009 NW 93 ST"/>
    <m/>
    <m/>
    <d v="2019-05-24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1"/>
    <x v="1888"/>
    <n v="3050320001190"/>
    <s v="10274 SW 180 ST"/>
    <m/>
    <m/>
    <d v="2019-09-09T00:00:00"/>
    <s v="ROAD"/>
    <x v="0"/>
    <n v="5773.84"/>
    <n v="115.47"/>
    <n v="0"/>
    <m/>
    <n v="0"/>
    <n v="0"/>
    <s v="210-00PD"/>
    <n v="-0.5"/>
    <m/>
    <m/>
    <m/>
    <m/>
  </r>
  <r>
    <x v="1"/>
    <x v="1884"/>
    <n v="3050320040110"/>
    <s v="10120 SW 174 ST - MAIN BLDG. DUPL"/>
    <m/>
    <s v="128228-HCM DEVELOPMENT"/>
    <d v="2019-06-04T00:00:00"/>
    <s v="ROAD"/>
    <x v="1"/>
    <n v="1788.94"/>
    <n v="35.770000000000003"/>
    <n v="0"/>
    <m/>
    <n v="0"/>
    <n v="0"/>
    <s v="231-00PD"/>
    <n v="2"/>
    <m/>
    <m/>
    <m/>
    <m/>
  </r>
  <r>
    <x v="1"/>
    <x v="1883"/>
    <n v="3050320000547"/>
    <s v="17637 SW 104 AVE"/>
    <m/>
    <s v="128283-MIGUEL A SUAREZ IV"/>
    <d v="2019-08-09T00:00:00"/>
    <s v="ROAD"/>
    <x v="1"/>
    <n v="1788.94"/>
    <n v="35.770000000000003"/>
    <n v="0"/>
    <m/>
    <n v="0"/>
    <n v="0"/>
    <s v="231-00PD"/>
    <n v="-1"/>
    <m/>
    <m/>
    <m/>
    <m/>
  </r>
  <r>
    <x v="1"/>
    <x v="1883"/>
    <n v="3050320000547"/>
    <s v="17637 SW 104 AVE"/>
    <m/>
    <s v="128283-MIGUEL A SUAREZ IV"/>
    <d v="2019-08-09T00:00:00"/>
    <s v="ROAD"/>
    <x v="1"/>
    <n v="1788.94"/>
    <n v="35.770000000000003"/>
    <n v="0"/>
    <m/>
    <n v="0"/>
    <n v="0"/>
    <s v="231-00PD"/>
    <n v="3"/>
    <m/>
    <m/>
    <m/>
    <m/>
  </r>
  <r>
    <x v="1"/>
    <x v="1889"/>
    <n v="3050320100320"/>
    <s v="10385 SW 173 TER"/>
    <m/>
    <s v="128611-DEDRA REAL ESTATE LLC "/>
    <d v="2019-09-20T00:00:00"/>
    <s v="ROAD"/>
    <x v="1"/>
    <n v="9758.75"/>
    <n v="195.17"/>
    <n v="0"/>
    <m/>
    <n v="0"/>
    <n v="0"/>
    <s v="231-00PD"/>
    <n v="2"/>
    <m/>
    <m/>
    <m/>
    <m/>
  </r>
  <r>
    <x v="1"/>
    <x v="1882"/>
    <n v="3050320000332"/>
    <s v="10255 SW 178 ST"/>
    <s v="N"/>
    <s v="129451-DREAM PROPERTY INVESTMENTS LL"/>
    <d v="2019-12-05T00:00:00"/>
    <s v="ROAD"/>
    <x v="1"/>
    <n v="1846.78"/>
    <n v="36.94"/>
    <n v="0"/>
    <m/>
    <n v="0"/>
    <n v="0"/>
    <s v="231-00PD"/>
    <n v="2"/>
    <m/>
    <m/>
    <m/>
    <m/>
  </r>
  <r>
    <x v="1"/>
    <x v="1888"/>
    <n v="3050320001190"/>
    <s v="10274 SW 180 ST"/>
    <m/>
    <m/>
    <d v="2019-09-09T00:00:00"/>
    <s v="ROAD"/>
    <x v="0"/>
    <n v="5773.84"/>
    <n v="115.47"/>
    <n v="0"/>
    <m/>
    <n v="0"/>
    <n v="0"/>
    <s v="231-00PD"/>
    <n v="2"/>
    <m/>
    <m/>
    <m/>
    <m/>
  </r>
  <r>
    <x v="4"/>
    <x v="1890"/>
    <n v="3030510990010"/>
    <s v="6703 NW 7 ST"/>
    <m/>
    <s v="127644-THE CONLAN COMPANY"/>
    <d v="2019-05-30T00:00:00"/>
    <s v="ROAD"/>
    <x v="1"/>
    <n v="469271.23"/>
    <n v="9385.43"/>
    <n v="0"/>
    <n v="478656.66"/>
    <n v="0"/>
    <n v="0"/>
    <s v="30-00"/>
    <n v="100537"/>
    <n v="6.3380000000000001"/>
    <n v="5.9930000000000003"/>
    <n v="637203.50600000005"/>
    <n v="602518.24100000004"/>
  </r>
  <r>
    <x v="4"/>
    <x v="1890"/>
    <n v="3030510990010"/>
    <s v="6703 NW 7 ST"/>
    <m/>
    <s v="127644-THE CONLAN COMPANY"/>
    <d v="2019-05-30T00:00:00"/>
    <s v="ROAD"/>
    <x v="1"/>
    <n v="469271.23"/>
    <n v="9385.43"/>
    <n v="0"/>
    <n v="478656.66"/>
    <n v="0"/>
    <n v="0"/>
    <s v="150-00"/>
    <n v="-100537"/>
    <n v="3.1459999999999999"/>
    <n v="2.9740000000000002"/>
    <n v="-316289.402"/>
    <n v="-298997.038"/>
  </r>
  <r>
    <x v="5"/>
    <x v="1891"/>
    <n v="3069340010400"/>
    <s v="14315 SW 272 ST"/>
    <m/>
    <m/>
    <d v="2019-05-24T00:00:00"/>
    <s v="ROAD"/>
    <x v="0"/>
    <n v="2082.5700000000002"/>
    <n v="41.65"/>
    <n v="0"/>
    <n v="2124.2200000000003"/>
    <n v="0"/>
    <n v="0"/>
    <s v="210-00"/>
    <n v="-1"/>
    <n v="6001"/>
    <n v="5674"/>
    <n v="-6001"/>
    <n v="-5674"/>
  </r>
  <r>
    <x v="5"/>
    <x v="1891"/>
    <n v="3069340010400"/>
    <s v="14315 SW 272 ST"/>
    <m/>
    <m/>
    <d v="2019-05-24T00:00:00"/>
    <s v="ROAD"/>
    <x v="0"/>
    <n v="2082.5700000000002"/>
    <n v="41.65"/>
    <n v="0"/>
    <n v="2124.2200000000003"/>
    <n v="0"/>
    <n v="0"/>
    <s v="231-00"/>
    <n v="2"/>
    <n v="2634"/>
    <n v="2490"/>
    <n v="5268"/>
    <n v="4980"/>
  </r>
  <r>
    <x v="1"/>
    <x v="1892"/>
    <n v="3050320020100"/>
    <s v="9900 SW 168 ST"/>
    <m/>
    <s v="127999-KING CONSTRUCTION RENOVATION &amp; BUILDING"/>
    <d v="2019-07-08T00:00:00"/>
    <s v="ROAD"/>
    <x v="1"/>
    <n v="40329.11"/>
    <n v="806.59"/>
    <n v="0"/>
    <m/>
    <n v="0"/>
    <n v="0"/>
    <s v="720-00PD"/>
    <n v="2372"/>
    <m/>
    <m/>
    <m/>
    <m/>
  </r>
  <r>
    <x v="1"/>
    <x v="1892"/>
    <n v="3050320020100"/>
    <s v="9900 SW 168 ST"/>
    <m/>
    <s v="127999-KING CONSTRUCTION RENOVATION &amp; BUILDING"/>
    <d v="2019-07-08T00:00:00"/>
    <s v="ROAD"/>
    <x v="1"/>
    <n v="40329.11"/>
    <n v="806.59"/>
    <n v="0"/>
    <m/>
    <n v="0"/>
    <n v="0"/>
    <s v="710-00PD"/>
    <n v="-2372"/>
    <m/>
    <m/>
    <m/>
    <m/>
  </r>
  <r>
    <x v="3"/>
    <x v="1893"/>
    <n v="3049100030390"/>
    <s v="14416 SW 19 ST"/>
    <m/>
    <s v="128347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894"/>
    <n v="3049100030390"/>
    <s v="14480 SW 19 ST"/>
    <m/>
    <s v="128231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95"/>
    <n v="3050320001552"/>
    <s v="17800 CLEVELAND AVE"/>
    <m/>
    <s v="130464-PALMETTO BAY STORAGE DEVELOPMENT LLC"/>
    <d v="2019-08-19T00:00:00"/>
    <s v="ROAD"/>
    <x v="1"/>
    <n v="39248.04"/>
    <n v="784.96"/>
    <n v="0"/>
    <m/>
    <n v="0"/>
    <n v="0"/>
    <s v="820-00PD"/>
    <n v="2500"/>
    <m/>
    <m/>
    <m/>
    <m/>
  </r>
  <r>
    <x v="1"/>
    <x v="1896"/>
    <n v="3050320001552"/>
    <s v="**SAMPLE ASSESSMENT**"/>
    <m/>
    <m/>
    <d v="2019-08-09T00:00:00"/>
    <s v="ROAD"/>
    <x v="0"/>
    <n v="417351.88"/>
    <n v="8347.0400000000009"/>
    <n v="0"/>
    <m/>
    <n v="0"/>
    <n v="0"/>
    <s v="151-00"/>
    <n v="160996"/>
    <m/>
    <m/>
    <m/>
    <m/>
  </r>
  <r>
    <x v="3"/>
    <x v="1897"/>
    <n v="3049100030395"/>
    <s v="14408 SW 19 ST"/>
    <m/>
    <s v="128230-CENTURY HOMEBUILDERS GROUP LLC"/>
    <d v="2019-06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96"/>
    <n v="3050320001552"/>
    <s v="**SAMPLE ASSESSMENT**"/>
    <m/>
    <m/>
    <d v="2019-08-09T00:00:00"/>
    <s v="ROAD"/>
    <x v="0"/>
    <n v="417351.88"/>
    <n v="8347.0400000000009"/>
    <n v="0"/>
    <m/>
    <n v="0"/>
    <n v="0"/>
    <s v="820-00PD"/>
    <n v="2500"/>
    <m/>
    <m/>
    <m/>
    <m/>
  </r>
  <r>
    <x v="1"/>
    <x v="1898"/>
    <n v="3050320101540"/>
    <s v="10235 SW 176 STREET"/>
    <m/>
    <s v="129924-LUIS SILVA SILVA"/>
    <d v="2019-06-24T00:00:00"/>
    <s v="ROAD"/>
    <x v="1"/>
    <n v="4879.37"/>
    <n v="97.59"/>
    <n v="0"/>
    <m/>
    <n v="0"/>
    <n v="0"/>
    <s v="230-00PD"/>
    <n v="1"/>
    <m/>
    <m/>
    <m/>
    <m/>
  </r>
  <r>
    <x v="1"/>
    <x v="1899"/>
    <n v="3050320101540"/>
    <s v="10231-10233 SW 176 STREET"/>
    <m/>
    <s v="129915-LUIS J SILVA"/>
    <d v="2019-06-24T00:00:00"/>
    <s v="ROAD"/>
    <x v="1"/>
    <n v="9758.75"/>
    <n v="195.17"/>
    <n v="0"/>
    <m/>
    <n v="0"/>
    <n v="0"/>
    <s v="230-00PD"/>
    <n v="2"/>
    <m/>
    <m/>
    <m/>
    <m/>
  </r>
  <r>
    <x v="3"/>
    <x v="1900"/>
    <n v="3049100030395"/>
    <s v="14400 SW 19 ST"/>
    <m/>
    <s v="128348-CENTURY HOMEBUILDERS GROUP LLC"/>
    <d v="2019-06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1"/>
    <n v="3049100030131"/>
    <s v="14550 SW 19 ST"/>
    <m/>
    <s v="128232-CENTURY HOMEBUILDERS GROUP LLC"/>
    <d v="2019-06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2"/>
    <n v="3049100030390"/>
    <s v="14448 SW 19 ST"/>
    <m/>
    <s v="128307-CENTURY HOMEBUILDERS GROUP LLC"/>
    <d v="2019-05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3"/>
    <n v="3049100030131"/>
    <s v="14590 SW 19 ST"/>
    <m/>
    <s v="128359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4"/>
    <n v="3049100030131"/>
    <s v="14570 SW 19 ST"/>
    <m/>
    <s v="128360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5"/>
    <n v="3049100030131"/>
    <s v="1902 SW 145 AVE"/>
    <s v="N"/>
    <s v="128361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2"/>
    <n v="3059030400170"/>
    <s v="14699 SW 104 ST"/>
    <m/>
    <s v="125646-REGENCEY CENTER LP"/>
    <d v="2019-01-08T00:00:00"/>
    <s v="ROAD"/>
    <x v="1"/>
    <n v="10725.38"/>
    <n v="214.51"/>
    <n v="0"/>
    <m/>
    <n v="0"/>
    <n v="0"/>
    <s v="937-00"/>
    <n v="1412"/>
    <m/>
    <m/>
    <m/>
    <m/>
  </r>
  <r>
    <x v="3"/>
    <x v="1906"/>
    <n v="3049100030131"/>
    <s v=" 14591 SW 20 ST"/>
    <m/>
    <s v="128362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07"/>
    <n v="3079070540010"/>
    <s v="17381 SW 300 ST"/>
    <m/>
    <s v="127721-RAJ CONSTRUCTION LLC"/>
    <d v="2019-05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908"/>
    <n v="3021340010620"/>
    <s v="2430 NW 116 ST BLDG # 3"/>
    <m/>
    <s v="127347-VIVEX BIOMEDICAL"/>
    <d v="2019-05-30T00:00:00"/>
    <s v="ROAD"/>
    <x v="1"/>
    <n v="23214.52"/>
    <n v="464.29"/>
    <n v="0"/>
    <n v="23678.81"/>
    <n v="0"/>
    <n v="0"/>
    <s v="150-00"/>
    <n v="-2394"/>
    <n v="3.1459999999999999"/>
    <n v="2.9740000000000002"/>
    <n v="-7531.5239999999994"/>
    <n v="-7119.7560000000003"/>
  </r>
  <r>
    <x v="1"/>
    <x v="1909"/>
    <n v="3059090140010"/>
    <s v="**SAMPLE ASSESSMENT**"/>
    <m/>
    <m/>
    <d v="2019-01-17T00:00:00"/>
    <s v="ROAD"/>
    <x v="0"/>
    <n v="586365.71"/>
    <n v="11727.31"/>
    <n v="0"/>
    <m/>
    <n v="0"/>
    <n v="0"/>
    <s v="220-00"/>
    <n v="90"/>
    <m/>
    <m/>
    <m/>
    <m/>
  </r>
  <r>
    <x v="6"/>
    <x v="1908"/>
    <n v="3021340010620"/>
    <s v="2430 NW 116 ST BLDG # 3"/>
    <m/>
    <s v="127347-VIVEX BIOMEDICAL"/>
    <d v="2019-05-30T00:00:00"/>
    <s v="ROAD"/>
    <x v="1"/>
    <n v="23214.52"/>
    <n v="464.29"/>
    <n v="0"/>
    <n v="23678.81"/>
    <n v="0"/>
    <n v="0"/>
    <s v="710-00"/>
    <n v="2394"/>
    <n v="9.7780000000000005"/>
    <n v="9.2460000000000004"/>
    <n v="23408.532000000003"/>
    <n v="22134.924000000003"/>
  </r>
  <r>
    <x v="5"/>
    <x v="1910"/>
    <n v="3069020010460"/>
    <s v=" 19905 SW 131 CT"/>
    <m/>
    <s v="127260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1"/>
    <n v="3069020010460"/>
    <s v="19940 SW 199 TER"/>
    <m/>
    <s v="127258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2"/>
    <n v="3069020010460"/>
    <s v="13135 SW 199 TER"/>
    <m/>
    <s v="127258-D R HORTON, INC.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3"/>
    <n v="3069020010460"/>
    <s v="19680 SW 132 CT"/>
    <m/>
    <s v="127260-D R HORTON, INC.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4"/>
    <n v="3069020010460"/>
    <s v="19995 SW 132 CT"/>
    <m/>
    <s v="127258-D R HORTON, INC.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5"/>
    <n v="3069020010460"/>
    <s v="19885 SW 131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6"/>
    <n v="3069020010460"/>
    <s v="19710 SW 132 CT"/>
    <m/>
    <s v="127260-D R HORTON, INC."/>
    <d v="2019-06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990"/>
    <n v="3059120180010"/>
    <s v="12335 SW 112 ST"/>
    <m/>
    <s v="126561-ACG INVESTMENT V LLC"/>
    <d v="2019-04-16T00:00:00"/>
    <s v="ROAD"/>
    <x v="1"/>
    <n v="19483.939999999999"/>
    <n v="389.68"/>
    <n v="0"/>
    <m/>
    <n v="0"/>
    <n v="0"/>
    <s v="851-00"/>
    <n v="-2600"/>
    <m/>
    <m/>
    <m/>
    <m/>
  </r>
  <r>
    <x v="5"/>
    <x v="1917"/>
    <n v="3069020010460"/>
    <s v="19945 SW 131 CT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8"/>
    <n v="3069020010460"/>
    <s v="19975 SW 131 CT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9"/>
    <n v="3069020010460"/>
    <s v="13215 SW 199 TER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0"/>
    <n v="3069020010460"/>
    <s v="19770 SW 132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1"/>
    <n v="3069020010460"/>
    <s v="19660 SW 132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2"/>
    <n v="3069020010460"/>
    <s v="19955 SW 132 CT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3"/>
    <n v="3069020010460"/>
    <s v="19970 SW 131 CT"/>
    <m/>
    <s v="127258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4"/>
    <n v="3069020010460"/>
    <s v="19815 SW 131 CT"/>
    <m/>
    <s v="127260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5"/>
    <n v="3069020010460"/>
    <s v="19901 SW 132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6"/>
    <n v="3069020010460"/>
    <s v="19815 SW 132 CT"/>
    <m/>
    <s v="127258-D R HORTON, INC."/>
    <d v="2019-06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7"/>
    <n v="3069020010460"/>
    <s v="19855 SW 131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8"/>
    <n v="3069020010460"/>
    <s v="19775 SW 131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9"/>
    <n v="3060180031820"/>
    <s v="21825 SW 113 AVE RD"/>
    <m/>
    <m/>
    <d v="2019-05-30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1930"/>
    <n v="3060180031690"/>
    <s v="21871 SW 112 CT"/>
    <m/>
    <m/>
    <d v="2019-05-30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1931"/>
    <n v="3021360150221"/>
    <s v="523 NW 106 ST"/>
    <m/>
    <s v="129942-GERARDO BRAVO PA"/>
    <d v="2019-05-3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931"/>
    <n v="3021360150221"/>
    <s v="523 NW 106 ST"/>
    <m/>
    <s v="129942-GERARDO BRAVO PA"/>
    <d v="2019-05-3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1932"/>
    <n v="3021350200130"/>
    <s v="1157 NW 106 ST"/>
    <m/>
    <s v="128504-CARLOS I NAVAJAS"/>
    <d v="2019-05-29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1933"/>
    <n v="3060190211670"/>
    <s v="23555 SW 107 PL"/>
    <m/>
    <s v="127173-NVR RYAN HOMES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4"/>
    <n v="3060190211660"/>
    <s v="23571 SW 107 PL"/>
    <m/>
    <s v="127172-NVR RYAN HOMES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5"/>
    <n v="3069320150100"/>
    <s v="27563 SW 162 PL"/>
    <m/>
    <s v="129883-CAJ INVESTMENT LLC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6"/>
    <n v="3069320150090"/>
    <s v="27564 SW 162 PL"/>
    <m/>
    <s v="129882-F AND F DELIVER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7"/>
    <n v="3060050810010"/>
    <s v="18900 SW 106 AVE # 210"/>
    <m/>
    <s v="127160-MARLIN ROAD PARTNERS"/>
    <d v="2019-06-03T00:00:00"/>
    <s v="ROAD"/>
    <x v="1"/>
    <n v="0"/>
    <n v="0"/>
    <n v="0"/>
    <n v="0"/>
    <n v="0"/>
    <n v="0"/>
    <s v="492-00"/>
    <n v="0"/>
    <n v="2.6080000000000001"/>
    <n v="2.4660000000000002"/>
    <n v="0"/>
    <n v="0"/>
  </r>
  <r>
    <x v="5"/>
    <x v="1937"/>
    <n v="3060050810010"/>
    <s v="18900 SW 106 AVE # 210"/>
    <m/>
    <s v="127160-MARLIN ROAD PARTNERS"/>
    <d v="2019-06-03T00:00:00"/>
    <s v="ROAD"/>
    <x v="1"/>
    <n v="0"/>
    <n v="0"/>
    <n v="0"/>
    <n v="0"/>
    <n v="0"/>
    <n v="0"/>
    <s v="710-00"/>
    <n v="0"/>
    <n v="9.7780000000000005"/>
    <n v="9.2460000000000004"/>
    <n v="0"/>
    <n v="0"/>
  </r>
  <r>
    <x v="1"/>
    <x v="1938"/>
    <n v="3059130040020"/>
    <s v="12451 SW 128 ST"/>
    <m/>
    <s v="128630-7-ELEVEN INC"/>
    <d v="2019-06-06T00:00:00"/>
    <s v="ROAD"/>
    <x v="1"/>
    <n v="207293.15"/>
    <n v="4145.8599999999997"/>
    <n v="0"/>
    <n v="211439.00999999998"/>
    <n v="0"/>
    <n v="0"/>
    <s v="853-00"/>
    <n v="3520"/>
    <n v="38.090000000000003"/>
    <n v="36.015000000000001"/>
    <n v="134076.80000000002"/>
    <n v="126772.8"/>
  </r>
  <r>
    <x v="5"/>
    <x v="1939"/>
    <n v="3060190211710"/>
    <s v="23515 SW 107 PL"/>
    <m/>
    <s v="127170-NVR RYAN HOMES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940"/>
    <n v="3040120110715"/>
    <s v="2213 SW 57 CT"/>
    <m/>
    <s v="128446-P &amp; I REAL ESTATE INVESTMENTS LLC"/>
    <d v="2019-06-04T00:00:00"/>
    <s v="ROAD"/>
    <x v="1"/>
    <n v="5371.08"/>
    <n v="107.42"/>
    <n v="0"/>
    <n v="5478.5"/>
    <n v="0"/>
    <n v="0"/>
    <s v="231-00"/>
    <n v="-1"/>
    <n v="2634"/>
    <n v="2490"/>
    <n v="-2634"/>
    <n v="-2490"/>
  </r>
  <r>
    <x v="4"/>
    <x v="1940"/>
    <n v="3040120110715"/>
    <s v="2213 SW 57 CT"/>
    <m/>
    <s v="128446-P &amp; I REAL ESTATE INVESTMENTS LLC"/>
    <d v="2019-06-04T00:00:00"/>
    <s v="ROAD"/>
    <x v="1"/>
    <n v="5371.08"/>
    <n v="107.42"/>
    <n v="0"/>
    <n v="5478.5"/>
    <n v="0"/>
    <n v="0"/>
    <s v="231-00"/>
    <n v="2"/>
    <n v="2634"/>
    <n v="2490"/>
    <n v="5268"/>
    <n v="4980"/>
  </r>
  <r>
    <x v="7"/>
    <x v="1941"/>
    <n v="3041310140200"/>
    <s v="5040 SW 75 ST"/>
    <m/>
    <s v="127675-MICHELLE SANCHEZ "/>
    <d v="2019-06-05T00:00:00"/>
    <s v="ROAD"/>
    <x v="1"/>
    <n v="0"/>
    <n v="0"/>
    <n v="0"/>
    <n v="0"/>
    <n v="0"/>
    <n v="0"/>
    <s v="210-00"/>
    <n v="-1"/>
    <n v="6001"/>
    <n v="5674"/>
    <n v="-6001"/>
    <n v="-5674"/>
  </r>
  <r>
    <x v="7"/>
    <x v="1941"/>
    <n v="3041310140200"/>
    <s v="5040 SW 75 ST"/>
    <m/>
    <s v="127675-MICHELLE SANCHEZ "/>
    <d v="2019-06-05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42"/>
    <n v="3031110380210"/>
    <s v="1469 NW 73 ST"/>
    <m/>
    <m/>
    <d v="2019-06-25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6"/>
    <x v="1943"/>
    <n v="3031150100180"/>
    <s v="6235 NW 20 AVE"/>
    <m/>
    <m/>
    <d v="2019-06-04T00:00:00"/>
    <s v="ROAD"/>
    <x v="0"/>
    <n v="0"/>
    <n v="0"/>
    <n v="0"/>
    <n v="0"/>
    <n v="0"/>
    <n v="0"/>
    <s v="210-00"/>
    <n v="0"/>
    <n v="6001"/>
    <n v="5674"/>
    <n v="0"/>
    <n v="0"/>
  </r>
  <r>
    <x v="6"/>
    <x v="1944"/>
    <n v="3031280112490"/>
    <s v="3067 NW 28 ST"/>
    <m/>
    <s v="128239-GE INVESTMENT GROUP INC"/>
    <d v="2019-06-0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944"/>
    <n v="3031280112490"/>
    <s v="3067 NW 28 ST"/>
    <m/>
    <s v="128239-GE INVESTMENT GROUP INC"/>
    <d v="2019-06-0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1945"/>
    <n v="3050160020131"/>
    <s v="8843 SW 126 TER"/>
    <m/>
    <s v="129609-SOUTHEAST LAND DEVELOPMENT GROUP LLC"/>
    <d v="2019-06-05T00:00:00"/>
    <s v="ROAD"/>
    <x v="1"/>
    <n v="0"/>
    <n v="0"/>
    <n v="0"/>
    <n v="0"/>
    <n v="0"/>
    <n v="0"/>
    <s v="210-00"/>
    <n v="0"/>
    <n v="6001"/>
    <n v="5674"/>
    <n v="0"/>
    <n v="0"/>
  </r>
  <r>
    <x v="5"/>
    <x v="1946"/>
    <n v="3069320150050"/>
    <s v="16245 SW 275 ST"/>
    <m/>
    <s v="127410-FRANCISCO REINALDO MATA LOPEZ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947"/>
    <n v="3040130066290"/>
    <s v="6335 SW 34 ST"/>
    <m/>
    <m/>
    <d v="2019-07-02T00:00:00"/>
    <s v="ROAD"/>
    <x v="0"/>
    <n v="0"/>
    <n v="0"/>
    <n v="0"/>
    <n v="0"/>
    <n v="0"/>
    <n v="0"/>
    <s v="210-00"/>
    <n v="1"/>
    <n v="6001"/>
    <n v="5674"/>
    <n v="6001"/>
    <n v="5674"/>
  </r>
  <r>
    <x v="4"/>
    <x v="1947"/>
    <n v="3040130066290"/>
    <s v="6335 SW 34 ST"/>
    <m/>
    <m/>
    <d v="2019-07-02T00:00:00"/>
    <s v="ROAD"/>
    <x v="0"/>
    <n v="0"/>
    <n v="0"/>
    <n v="0"/>
    <n v="0"/>
    <n v="0"/>
    <n v="0"/>
    <s v="210-00"/>
    <n v="-1"/>
    <n v="6001"/>
    <n v="5674"/>
    <n v="-6001"/>
    <n v="-5674"/>
  </r>
  <r>
    <x v="2"/>
    <x v="1948"/>
    <n v="3022200023920"/>
    <s v="1638 NE 148 ST"/>
    <m/>
    <s v="130228-WICHELER JEANNOT"/>
    <d v="2019-06-11T00:00:00"/>
    <s v="ROAD"/>
    <x v="1"/>
    <n v="2149.5500000000002"/>
    <n v="42.99"/>
    <n v="0"/>
    <n v="2192.54"/>
    <n v="0"/>
    <n v="0"/>
    <s v="710-00"/>
    <n v="-720"/>
    <n v="9.7780000000000005"/>
    <n v="9.2460000000000004"/>
    <n v="-7040.1600000000008"/>
    <n v="-6657.12"/>
  </r>
  <r>
    <x v="2"/>
    <x v="1948"/>
    <n v="3022200023920"/>
    <s v="1638 NE 148 ST"/>
    <m/>
    <s v="130228-WICHELER JEANNOT"/>
    <d v="2019-06-11T00:00:00"/>
    <s v="ROAD"/>
    <x v="1"/>
    <n v="2149.5500000000002"/>
    <n v="42.99"/>
    <n v="0"/>
    <n v="2192.54"/>
    <n v="0"/>
    <n v="0"/>
    <s v="820-00"/>
    <n v="720"/>
    <n v="11.821"/>
    <n v="11.177"/>
    <n v="8511.119999999999"/>
    <n v="8047.44"/>
  </r>
  <r>
    <x v="5"/>
    <x v="1949"/>
    <n v="3079080470400"/>
    <s v="30665 SW 158 PATH"/>
    <m/>
    <s v="127769-GRACELAND HOMESTEAD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950"/>
    <n v="3059100010010"/>
    <s v="14250 SW 112 ST"/>
    <m/>
    <s v="127219-JOEL D JONES"/>
    <d v="2019-06-10T00:00:00"/>
    <s v="ROAD"/>
    <x v="1"/>
    <n v="7004.04"/>
    <n v="140.08000000000001"/>
    <n v="0"/>
    <n v="7144.12"/>
    <n v="0"/>
    <n v="0"/>
    <s v="150-00"/>
    <n v="1920"/>
    <n v="3.1459999999999999"/>
    <n v="2.9740000000000002"/>
    <n v="6040.32"/>
    <n v="5710.08"/>
  </r>
  <r>
    <x v="1"/>
    <x v="1950"/>
    <n v="3059100010010"/>
    <s v="14250 SW 112 ST"/>
    <m/>
    <s v="127219-JOEL D JONES"/>
    <d v="2019-06-10T00:00:00"/>
    <s v="ROAD"/>
    <x v="1"/>
    <n v="7004.04"/>
    <n v="140.08000000000001"/>
    <n v="0"/>
    <n v="7144.12"/>
    <n v="0"/>
    <n v="0"/>
    <s v="150-00"/>
    <n v="-480"/>
    <n v="3.1459999999999999"/>
    <n v="2.9740000000000002"/>
    <n v="-1510.08"/>
    <n v="-1427.52"/>
  </r>
  <r>
    <x v="6"/>
    <x v="1951"/>
    <n v="3031020100670"/>
    <s v="1468 NW 99 ST"/>
    <m/>
    <m/>
    <d v="2019-06-07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6"/>
    <x v="1952"/>
    <n v="3031110100150"/>
    <s v="7940 NW 12 CT"/>
    <m/>
    <s v="128989-SALIM CHRAIBI CHRAIBI"/>
    <d v="2019-06-06T00:00:00"/>
    <s v="ROAD"/>
    <x v="1"/>
    <n v="0"/>
    <n v="0"/>
    <n v="0"/>
    <n v="0"/>
    <n v="0"/>
    <n v="0"/>
    <s v="231-00"/>
    <n v="-2"/>
    <n v="2634"/>
    <n v="2490"/>
    <n v="-5268"/>
    <n v="-4980"/>
  </r>
  <r>
    <x v="6"/>
    <x v="1952"/>
    <n v="3031110100150"/>
    <s v="7940 NW 12 CT"/>
    <m/>
    <s v="128989-SALIM CHRAIBI CHRAIBI"/>
    <d v="2019-06-06T00:00:00"/>
    <s v="ROAD"/>
    <x v="1"/>
    <n v="0"/>
    <n v="0"/>
    <n v="0"/>
    <n v="0"/>
    <n v="0"/>
    <n v="0"/>
    <s v="231-00"/>
    <n v="2"/>
    <n v="2634"/>
    <n v="2490"/>
    <n v="5268"/>
    <n v="4980"/>
  </r>
  <r>
    <x v="1"/>
    <x v="1953"/>
    <n v="3059260000060"/>
    <s v="12500 SW 152 ST"/>
    <m/>
    <s v="127046-DB-MVP REAL ESTATE HOLDING LLC"/>
    <d v="2019-04-09T00:00:00"/>
    <s v="ROAD"/>
    <x v="1"/>
    <n v="72440.75"/>
    <n v="1448.81"/>
    <n v="0"/>
    <m/>
    <n v="0"/>
    <n v="0"/>
    <s v="820-05"/>
    <n v="2883"/>
    <m/>
    <m/>
    <m/>
    <m/>
  </r>
  <r>
    <x v="1"/>
    <x v="1954"/>
    <n v="3059260000060"/>
    <s v="15201 SW 127 AVE"/>
    <m/>
    <s v="128461-CORAL REEF RETAIL LLC"/>
    <d v="2019-05-22T00:00:00"/>
    <s v="ROAD"/>
    <x v="1"/>
    <n v="146326.9"/>
    <n v="2926.54"/>
    <n v="0"/>
    <m/>
    <n v="0"/>
    <n v="0"/>
    <s v="820-05"/>
    <n v="10458"/>
    <m/>
    <m/>
    <m/>
    <m/>
  </r>
  <r>
    <x v="6"/>
    <x v="1955"/>
    <n v="3031220525380"/>
    <s v="1996 NW 53 ST"/>
    <m/>
    <s v="128198-MOHAMED SALIM CHRAIBI"/>
    <d v="2019-06-0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55"/>
    <n v="3031220525380"/>
    <s v="1996 NW 53 ST"/>
    <m/>
    <s v="128198-MOHAMED SALIM CHRAIBI"/>
    <d v="2019-06-0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56"/>
    <n v="3031150270750"/>
    <s v="2110 NW 59 ST"/>
    <m/>
    <s v="129343-SALIM CHRAIBI CHRAIBI"/>
    <d v="2019-06-06T00:00:00"/>
    <s v="ROAD"/>
    <x v="1"/>
    <n v="0"/>
    <n v="0"/>
    <n v="0"/>
    <n v="0"/>
    <n v="0"/>
    <n v="0"/>
    <s v="210-00"/>
    <n v="0"/>
    <n v="6001"/>
    <n v="5674"/>
    <n v="0"/>
    <n v="0"/>
  </r>
  <r>
    <x v="1"/>
    <x v="1957"/>
    <n v="3059060040010"/>
    <s v="8905 SW 169 CT"/>
    <m/>
    <s v="129311-HTG PARADISE LLC"/>
    <d v="2019-06-10T00:00:00"/>
    <s v="ROAD"/>
    <x v="1"/>
    <n v="650727.77"/>
    <n v="13014.56"/>
    <n v="0"/>
    <n v="663742.33000000007"/>
    <n v="0"/>
    <n v="0"/>
    <s v="820-01"/>
    <n v="11392"/>
    <n v="8.8330000000000002"/>
    <n v="8.3520000000000003"/>
    <n v="100625.53600000001"/>
    <n v="95145.983999999997"/>
  </r>
  <r>
    <x v="1"/>
    <x v="1957"/>
    <n v="3059060040010"/>
    <s v="8905 SW 169 CT"/>
    <m/>
    <s v="129311-HTG PARADISE LLC"/>
    <d v="2019-06-10T00:00:00"/>
    <s v="ROAD"/>
    <x v="1"/>
    <n v="650727.77"/>
    <n v="13014.56"/>
    <n v="0"/>
    <n v="663742.33000000007"/>
    <n v="0"/>
    <n v="0"/>
    <s v="220-00"/>
    <n v="76"/>
    <n v="4214"/>
    <n v="3984"/>
    <n v="320264"/>
    <n v="302784"/>
  </r>
  <r>
    <x v="8"/>
    <x v="1958"/>
    <n v="3031160092150"/>
    <s v="5445 NW 31 AVE"/>
    <m/>
    <s v="128029-ALL ROOFING REPAIR GROUP CORP"/>
    <d v="2019-09-0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1958"/>
    <n v="3031160092150"/>
    <s v="5445 NW 31 AVE"/>
    <m/>
    <s v="128029-ALL ROOFING REPAIR GROUP CORP"/>
    <d v="2019-09-0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1959"/>
    <n v="3058140000331"/>
    <s v="13400 SW 188 AVE"/>
    <m/>
    <m/>
    <d v="2019-06-10T00:00:00"/>
    <s v="ROAD"/>
    <x v="0"/>
    <n v="59427.09"/>
    <n v="1188.54"/>
    <n v="0"/>
    <n v="60615.63"/>
    <n v="0"/>
    <n v="0"/>
    <s v="710-00"/>
    <n v="3931"/>
    <n v="9.7780000000000005"/>
    <n v="9.2460000000000004"/>
    <n v="38437.317999999999"/>
    <n v="36346.026000000005"/>
  </r>
  <r>
    <x v="5"/>
    <x v="1960"/>
    <n v="3079100010340"/>
    <s v="30111 SW 147 AVE"/>
    <m/>
    <s v="127169-SAUL RABINOVICH"/>
    <d v="2019-06-10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960"/>
    <n v="3079100010340"/>
    <s v="30111 SW 147 AVE"/>
    <m/>
    <s v="127169-SAUL RABINOVICH"/>
    <d v="2019-06-10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61"/>
    <n v="3021340000140"/>
    <s v="2619 NW 106 ST"/>
    <m/>
    <s v="127115-LEGACY RENTALS LLC"/>
    <d v="2019-06-11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61"/>
    <n v="3021340000140"/>
    <s v="2619 NW 106 ST"/>
    <m/>
    <s v="127115-LEGACY RENTALS LLC"/>
    <d v="2019-06-11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62"/>
    <n v="3022320100310"/>
    <s v="1256 NE 110 TER"/>
    <m/>
    <m/>
    <d v="2019-06-12T00:00:00"/>
    <s v="ROAD"/>
    <x v="0"/>
    <n v="7340.78"/>
    <n v="146.81"/>
    <n v="0"/>
    <n v="7487.59"/>
    <n v="0"/>
    <n v="0"/>
    <s v="231-00"/>
    <n v="3"/>
    <n v="2634"/>
    <n v="2490"/>
    <n v="7902"/>
    <n v="7470"/>
  </r>
  <r>
    <x v="6"/>
    <x v="1962"/>
    <n v="3022320100310"/>
    <s v="1256 NE 110 TER"/>
    <m/>
    <m/>
    <d v="2019-06-12T00:00:00"/>
    <s v="ROAD"/>
    <x v="0"/>
    <n v="7340.78"/>
    <n v="146.81"/>
    <n v="0"/>
    <n v="7487.59"/>
    <n v="0"/>
    <n v="0"/>
    <s v="210-00"/>
    <n v="-1"/>
    <n v="6001"/>
    <n v="5674"/>
    <n v="-6001"/>
    <n v="-5674"/>
  </r>
  <r>
    <x v="6"/>
    <x v="1963"/>
    <n v="3031110351250"/>
    <s v="1021 NW 76 ST"/>
    <m/>
    <s v="127215-NANA CRC AFFORDABLE HOUSING LLC"/>
    <d v="2019-06-13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63"/>
    <n v="3031110351250"/>
    <s v="1021 NW 76 ST"/>
    <m/>
    <s v="127215-NANA CRC AFFORDABLE HOUSING LLC"/>
    <d v="2019-06-13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964"/>
    <n v="3031210260700"/>
    <s v="2948 NW 45 ST"/>
    <m/>
    <m/>
    <d v="2019-06-12T00:00:00"/>
    <s v="ROAD"/>
    <x v="0"/>
    <n v="0"/>
    <n v="0"/>
    <n v="0"/>
    <n v="0"/>
    <n v="0"/>
    <n v="0"/>
    <s v="210-00"/>
    <n v="0"/>
    <n v="6001"/>
    <n v="5674"/>
    <n v="0"/>
    <n v="0"/>
  </r>
  <r>
    <x v="3"/>
    <x v="1965"/>
    <n v="3049100030131"/>
    <s v="14551 SW 20 ST"/>
    <m/>
    <s v="128349-CENTURY HOMEBUILDERS GROUP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66"/>
    <n v="3049100030131"/>
    <s v="14571 SW 20 ST"/>
    <m/>
    <s v="128350-CENTURY HOMEBUILDERS GROUP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67"/>
    <n v="3049100030131"/>
    <s v="1982 SW 145 AVE"/>
    <m/>
    <s v="128234-CENTURY HOMEBUILDERS GROUP LLC"/>
    <d v="2019-07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968"/>
    <n v="3031110370081"/>
    <s v="7932 NW 14 CT"/>
    <m/>
    <s v="130295-VUP HOLDINGS"/>
    <d v="2019-06-1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1969"/>
    <n v="3031110370080"/>
    <s v="7928 NW 14 CT"/>
    <m/>
    <s v="127725-VUP HOLDINGS COR"/>
    <d v="2019-06-13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69"/>
    <n v="3031110370080"/>
    <s v="7928 NW 14 CT"/>
    <m/>
    <s v="127725-VUP HOLDINGS COR"/>
    <d v="2019-06-13T00:00:00"/>
    <s v="ROAD"/>
    <x v="1"/>
    <n v="0"/>
    <n v="0"/>
    <n v="0"/>
    <n v="0"/>
    <n v="0"/>
    <n v="0"/>
    <s v="210-00"/>
    <n v="-1"/>
    <n v="6001"/>
    <n v="5674"/>
    <n v="-6001"/>
    <n v="-5674"/>
  </r>
  <r>
    <x v="7"/>
    <x v="1970"/>
    <n v="3041310190880"/>
    <s v="7410 SW 55 AVE"/>
    <m/>
    <m/>
    <d v="2019-06-13T00:00:00"/>
    <s v="ROAD"/>
    <x v="0"/>
    <n v="0"/>
    <n v="0"/>
    <n v="0"/>
    <n v="0"/>
    <n v="0"/>
    <n v="0"/>
    <s v="210-00"/>
    <n v="-1"/>
    <n v="6001"/>
    <n v="5674"/>
    <n v="-6001"/>
    <n v="-5674"/>
  </r>
  <r>
    <x v="7"/>
    <x v="1970"/>
    <n v="3041310190880"/>
    <s v="7410 SW 55 AVE"/>
    <m/>
    <m/>
    <d v="2019-06-13T00:00:00"/>
    <s v="ROAD"/>
    <x v="0"/>
    <n v="0"/>
    <n v="0"/>
    <n v="0"/>
    <n v="0"/>
    <n v="0"/>
    <n v="0"/>
    <s v="210-00"/>
    <n v="1"/>
    <n v="6001"/>
    <n v="5674"/>
    <n v="6001"/>
    <n v="5674"/>
  </r>
  <r>
    <x v="6"/>
    <x v="1971"/>
    <n v="3031150052550"/>
    <s v="6311 NW 18 AVE"/>
    <m/>
    <m/>
    <d v="2019-06-26T00:00:00"/>
    <s v="ROAD"/>
    <x v="0"/>
    <n v="13824.39"/>
    <n v="276.49"/>
    <n v="0"/>
    <n v="14100.88"/>
    <n v="0"/>
    <n v="0"/>
    <s v="820-00"/>
    <n v="800"/>
    <n v="11.821"/>
    <n v="11.177"/>
    <n v="9456.7999999999993"/>
    <n v="8941.6"/>
  </r>
  <r>
    <x v="1"/>
    <x v="1972"/>
    <n v="3350270060170"/>
    <s v="15320 SW 78 PL"/>
    <m/>
    <s v="126437-DILUVINA LEWKOWICZ"/>
    <d v="2019-03-22T00:00:00"/>
    <s v="ROAD"/>
    <x v="1"/>
    <n v="0"/>
    <n v="0"/>
    <n v="0"/>
    <m/>
    <n v="0"/>
    <n v="0"/>
    <s v="210-00"/>
    <n v="0"/>
    <m/>
    <m/>
    <m/>
    <m/>
  </r>
  <r>
    <x v="1"/>
    <x v="1973"/>
    <n v="3350280570040"/>
    <s v="8820 SW 165 TER"/>
    <m/>
    <s v="128301-ARC 2018 LLC"/>
    <d v="2019-07-08T00:00:00"/>
    <s v="ROAD"/>
    <x v="1"/>
    <n v="9278.02"/>
    <n v="185.56"/>
    <n v="0"/>
    <m/>
    <n v="0"/>
    <n v="0"/>
    <s v="210-00"/>
    <n v="1"/>
    <m/>
    <m/>
    <m/>
    <m/>
  </r>
  <r>
    <x v="1"/>
    <x v="1974"/>
    <n v="3350280020030"/>
    <s v="16165 S DIXIE HWY"/>
    <m/>
    <s v="126358-SOUTH MOTOR CO. OF DADE COUNTY"/>
    <d v="2019-03-13T00:00:00"/>
    <s v="ROAD"/>
    <x v="1"/>
    <n v="361973.92"/>
    <n v="7239.48"/>
    <n v="0"/>
    <m/>
    <n v="0"/>
    <n v="0"/>
    <s v="841-01"/>
    <n v="17823"/>
    <m/>
    <m/>
    <m/>
    <m/>
  </r>
  <r>
    <x v="1"/>
    <x v="1974"/>
    <n v="3350280020030"/>
    <s v="16165 S DIXIE HWY"/>
    <m/>
    <s v="126358-SOUTH MOTOR CO. OF DADE COUNTY"/>
    <d v="2019-03-13T00:00:00"/>
    <s v="ROAD"/>
    <x v="1"/>
    <n v="361973.92"/>
    <n v="7239.48"/>
    <n v="0"/>
    <m/>
    <n v="0"/>
    <n v="0"/>
    <s v="710-00"/>
    <n v="6144"/>
    <m/>
    <m/>
    <m/>
    <m/>
  </r>
  <r>
    <x v="1"/>
    <x v="1974"/>
    <n v="3350280020030"/>
    <s v="16165 S DIXIE HWY"/>
    <m/>
    <s v="126358-SOUTH MOTOR CO. OF DADE COUNTY"/>
    <d v="2019-03-13T00:00:00"/>
    <s v="ROAD"/>
    <x v="1"/>
    <n v="361973.92"/>
    <n v="7239.48"/>
    <n v="0"/>
    <m/>
    <n v="0"/>
    <n v="0"/>
    <s v="841-01"/>
    <n v="1618"/>
    <m/>
    <m/>
    <m/>
    <m/>
  </r>
  <r>
    <x v="1"/>
    <x v="1975"/>
    <n v="3350280550010"/>
    <s v="15365 S DIXIE HWY (#3-4)"/>
    <m/>
    <s v="126215-TARA CLIVIO "/>
    <d v="2019-03-20T00:00:00"/>
    <s v="ROAD"/>
    <x v="1"/>
    <n v="0"/>
    <n v="0"/>
    <n v="0"/>
    <m/>
    <n v="0"/>
    <n v="0"/>
    <s v="492-00"/>
    <n v="0"/>
    <m/>
    <m/>
    <m/>
    <m/>
  </r>
  <r>
    <x v="1"/>
    <x v="1976"/>
    <n v="3350330550140"/>
    <s v="17320 SW 92 CT"/>
    <m/>
    <s v="128295-SOLU CONSTRUCTION"/>
    <d v="2019-08-05T00:00:00"/>
    <s v="ROAD"/>
    <x v="1"/>
    <n v="9278.02"/>
    <n v="185.56"/>
    <n v="0"/>
    <m/>
    <n v="0"/>
    <n v="0"/>
    <s v="210-00"/>
    <n v="1"/>
    <m/>
    <m/>
    <m/>
    <m/>
  </r>
  <r>
    <x v="1"/>
    <x v="1977"/>
    <n v="3350330020250"/>
    <s v="9319 SW 170 ST"/>
    <m/>
    <s v="127865-NEW PHASE HOMES LLC"/>
    <d v="2019-05-06T00:00:00"/>
    <s v="ROAD"/>
    <x v="1"/>
    <n v="2082.5700000000002"/>
    <n v="41.65"/>
    <n v="0"/>
    <m/>
    <n v="0"/>
    <n v="0"/>
    <s v="210-00"/>
    <n v="-1"/>
    <m/>
    <m/>
    <m/>
    <m/>
  </r>
  <r>
    <x v="1"/>
    <x v="1977"/>
    <n v="3350330020250"/>
    <s v="9319 SW 170 ST"/>
    <m/>
    <s v="127865-NEW PHASE HOMES LLC"/>
    <d v="2019-05-06T00:00:00"/>
    <s v="ROAD"/>
    <x v="1"/>
    <n v="2082.5700000000002"/>
    <n v="41.65"/>
    <n v="0"/>
    <m/>
    <n v="0"/>
    <n v="0"/>
    <s v="231-00"/>
    <n v="2"/>
    <m/>
    <m/>
    <m/>
    <m/>
  </r>
  <r>
    <x v="1"/>
    <x v="1978"/>
    <n v="3350330000490"/>
    <s v="17225 S DIXIE HWY UNIT 101"/>
    <m/>
    <s v="128543-INGRID N GONZALEZ RUSSELL"/>
    <d v="2019-06-19T00:00:00"/>
    <s v="ROAD"/>
    <x v="1"/>
    <n v="1131.4100000000001"/>
    <n v="22.63"/>
    <n v="0"/>
    <m/>
    <n v="0"/>
    <n v="0"/>
    <s v="710-00PD"/>
    <n v="-417"/>
    <m/>
    <m/>
    <m/>
    <m/>
  </r>
  <r>
    <x v="1"/>
    <x v="1978"/>
    <n v="3350330000490"/>
    <s v="17225 S DIXIE HWY UNIT 101"/>
    <m/>
    <s v="128543-INGRID N GONZALEZ RUSSELL"/>
    <d v="2019-06-19T00:00:00"/>
    <s v="ROAD"/>
    <x v="1"/>
    <n v="1131.4100000000001"/>
    <n v="22.63"/>
    <n v="0"/>
    <m/>
    <n v="0"/>
    <n v="0"/>
    <s v="820-00PD"/>
    <n v="417"/>
    <m/>
    <m/>
    <m/>
    <m/>
  </r>
  <r>
    <x v="1"/>
    <x v="1979"/>
    <n v="3350330010010"/>
    <s v="17379 S DIXIE HWY"/>
    <m/>
    <s v="128766-STRANGE BEAST LLC"/>
    <d v="2019-12-03T00:00:00"/>
    <s v="ROAD"/>
    <x v="1"/>
    <n v="35235"/>
    <n v="704.7"/>
    <n v="0"/>
    <m/>
    <n v="0"/>
    <n v="0"/>
    <s v="820-00PD"/>
    <n v="-870"/>
    <m/>
    <m/>
    <m/>
    <m/>
  </r>
  <r>
    <x v="1"/>
    <x v="1979"/>
    <n v="3350330010010"/>
    <s v="17379 S DIXIE HWY"/>
    <m/>
    <s v="128766-STRANGE BEAST LLC"/>
    <d v="2019-12-03T00:00:00"/>
    <s v="ROAD"/>
    <x v="1"/>
    <n v="35235"/>
    <n v="704.7"/>
    <n v="0"/>
    <m/>
    <n v="0"/>
    <n v="0"/>
    <s v="932-01PD"/>
    <n v="37"/>
    <m/>
    <m/>
    <m/>
    <m/>
  </r>
  <r>
    <x v="8"/>
    <x v="1690"/>
    <n v="421300000041"/>
    <s v="7755 W 4 AVE, BLDG. B-1"/>
    <m/>
    <s v="129134-HIALEAH"/>
    <d v="2019-04-19T00:00:00"/>
    <s v="ROAD"/>
    <x v="1"/>
    <n v="519.42999999999995"/>
    <n v="10.39"/>
    <n v="0"/>
    <n v="529.81999999999994"/>
    <n v="0"/>
    <n v="0"/>
    <s v="150-00"/>
    <n v="-24000"/>
    <n v="3.1459999999999999"/>
    <n v="2.9740000000000002"/>
    <n v="-75504"/>
    <n v="-71376"/>
  </r>
  <r>
    <x v="8"/>
    <x v="1980"/>
    <n v="430020050021"/>
    <s v="1751 W 49 ST"/>
    <m/>
    <m/>
    <d v="2019-04-26T00:00:00"/>
    <s v="ROAD"/>
    <x v="0"/>
    <n v="0.38"/>
    <n v="0"/>
    <n v="0"/>
    <n v="0.38"/>
    <n v="0"/>
    <n v="0"/>
    <s v="820-00"/>
    <n v="-19091"/>
    <n v="11.821"/>
    <n v="11.177"/>
    <n v="-225674.71099999998"/>
    <n v="-213380.10699999999"/>
  </r>
  <r>
    <x v="8"/>
    <x v="1980"/>
    <n v="430020050021"/>
    <s v="1751 W 49 ST"/>
    <m/>
    <m/>
    <d v="2019-04-26T00:00:00"/>
    <s v="ROAD"/>
    <x v="0"/>
    <n v="0.38"/>
    <n v="0"/>
    <n v="0"/>
    <n v="0.38"/>
    <n v="0"/>
    <n v="0"/>
    <s v="932-01"/>
    <n v="227"/>
    <n v="995"/>
    <n v="940"/>
    <n v="225865"/>
    <n v="213380"/>
  </r>
  <r>
    <x v="8"/>
    <x v="1981"/>
    <n v="430021990010"/>
    <s v="4125 W 20 AVE"/>
    <m/>
    <s v="128080-CITRUS HEALTH NETWORK INC"/>
    <d v="2019-08-14T00:00:00"/>
    <s v="ROAD"/>
    <x v="1"/>
    <n v="14910.46"/>
    <n v="298.20999999999998"/>
    <n v="0"/>
    <n v="15208.669999999998"/>
    <n v="0"/>
    <n v="0"/>
    <s v="720-00"/>
    <n v="948"/>
    <n v="22.58"/>
    <n v="21.35"/>
    <n v="21405.84"/>
    <n v="20239.800000000003"/>
  </r>
  <r>
    <x v="8"/>
    <x v="1981"/>
    <n v="430021990010"/>
    <s v="4125 W 20 AVE"/>
    <m/>
    <s v="128080-CITRUS HEALTH NETWORK INC"/>
    <d v="2019-08-14T00:00:00"/>
    <s v="ROAD"/>
    <x v="1"/>
    <n v="14910.46"/>
    <n v="298.20999999999998"/>
    <n v="0"/>
    <n v="15208.669999999998"/>
    <n v="0"/>
    <n v="0"/>
    <s v="820-00"/>
    <n v="-948"/>
    <n v="11.821"/>
    <n v="11.177"/>
    <n v="-11206.307999999999"/>
    <n v="-10595.796"/>
  </r>
  <r>
    <x v="2"/>
    <x v="1982"/>
    <n v="1222260021180"/>
    <s v="151 BAL CROSS DR"/>
    <m/>
    <s v="126546-IGHAL GOLDFARB"/>
    <d v="2019-04-12T00:00:00"/>
    <s v="ROAD"/>
    <x v="1"/>
    <n v="0"/>
    <n v="0"/>
    <n v="0"/>
    <n v="0"/>
    <n v="0"/>
    <n v="0"/>
    <s v="210-00"/>
    <n v="0"/>
    <n v="6001"/>
    <n v="5674"/>
    <n v="0"/>
    <n v="0"/>
  </r>
  <r>
    <x v="11"/>
    <x v="1983"/>
    <n v="2050120060350"/>
    <s v="11599 SW 67 AVE"/>
    <m/>
    <s v="126576-IGOR BARSKY"/>
    <d v="2019-04-15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11"/>
    <x v="1983"/>
    <n v="2050120060350"/>
    <s v="11599 SW 67 AVE"/>
    <m/>
    <s v="126576-IGOR BARSKY"/>
    <d v="2019-04-15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2"/>
    <x v="1984"/>
    <n v="821210030150"/>
    <s v="275 SABUR LN"/>
    <m/>
    <m/>
    <d v="2019-04-29T00:00:00"/>
    <s v="ROAD"/>
    <x v="0"/>
    <n v="7340.78"/>
    <n v="146.81"/>
    <n v="0"/>
    <n v="7487.59"/>
    <n v="0"/>
    <n v="0"/>
    <s v="231-00"/>
    <n v="3"/>
    <n v="2634"/>
    <n v="2490"/>
    <n v="7902"/>
    <n v="7470"/>
  </r>
  <r>
    <x v="2"/>
    <x v="1984"/>
    <n v="821210030150"/>
    <s v="275 SABUR LN"/>
    <m/>
    <m/>
    <d v="2019-04-29T00:00:00"/>
    <s v="ROAD"/>
    <x v="0"/>
    <n v="7340.78"/>
    <n v="146.81"/>
    <n v="0"/>
    <n v="7487.59"/>
    <n v="0"/>
    <n v="0"/>
    <s v="210-00"/>
    <n v="-1"/>
    <n v="6001"/>
    <n v="5674"/>
    <n v="-6001"/>
    <n v="-5674"/>
  </r>
  <r>
    <x v="2"/>
    <x v="1985"/>
    <n v="1222260021870"/>
    <s v="100 BISCAY DR"/>
    <m/>
    <s v="126608-MARVIN BIGELMAN"/>
    <d v="2019-04-17T00:00:00"/>
    <s v="ROAD"/>
    <x v="1"/>
    <n v="0"/>
    <n v="0"/>
    <n v="0"/>
    <n v="0"/>
    <n v="0"/>
    <n v="0"/>
    <s v="210-00"/>
    <n v="0"/>
    <n v="6001"/>
    <n v="5674"/>
    <n v="0"/>
    <n v="0"/>
  </r>
  <r>
    <x v="2"/>
    <x v="1986"/>
    <n v="622280080520"/>
    <s v="2120 HIBISCUS CIR"/>
    <m/>
    <s v="126585-ABY RODRIGUEZ"/>
    <d v="2019-04-17T00:00:00"/>
    <s v="ROAD"/>
    <x v="1"/>
    <n v="0"/>
    <n v="0"/>
    <n v="0"/>
    <n v="0"/>
    <n v="0"/>
    <n v="0"/>
    <s v="210-00"/>
    <n v="0"/>
    <n v="6001"/>
    <n v="5674"/>
    <n v="0"/>
    <n v="0"/>
  </r>
  <r>
    <x v="2"/>
    <x v="1987"/>
    <n v="3122020080460"/>
    <s v="278 190 ST"/>
    <m/>
    <s v="126634-YAKOV COHEN"/>
    <d v="2019-04-19T00:00:00"/>
    <s v="ROAD"/>
    <x v="1"/>
    <n v="0"/>
    <n v="0"/>
    <n v="0"/>
    <n v="0"/>
    <n v="0"/>
    <n v="0"/>
    <s v="210-00"/>
    <n v="0"/>
    <n v="6001"/>
    <n v="5674"/>
    <n v="0"/>
    <n v="0"/>
  </r>
  <r>
    <x v="4"/>
    <x v="1988"/>
    <n v="940250100010"/>
    <s v="keith"/>
    <m/>
    <s v="127375-MADISON SQUARE SOUTH MIAMI"/>
    <d v="2019-06-26T00:00:00"/>
    <s v="ROAD"/>
    <x v="1"/>
    <n v="0"/>
    <n v="2463.83"/>
    <n v="0"/>
    <n v="2463.83"/>
    <n v="0"/>
    <n v="0"/>
    <s v="210-00"/>
    <n v="0"/>
    <n v="6001"/>
    <n v="5674"/>
    <n v="0"/>
    <n v="0"/>
  </r>
  <r>
    <x v="4"/>
    <x v="1988"/>
    <n v="940250100010"/>
    <s v="5978 SW 64 ST"/>
    <m/>
    <s v="127375-MADISON SQUARE SOUTH MIAMI"/>
    <d v="2019-06-26T00:00:00"/>
    <s v="ROAD"/>
    <x v="1"/>
    <n v="0"/>
    <n v="2463.83"/>
    <n v="0"/>
    <n v="2463.83"/>
    <n v="0"/>
    <n v="0"/>
    <s v="820-00"/>
    <n v="0"/>
    <n v="11.821"/>
    <n v="11.177"/>
    <n v="0"/>
    <n v="0"/>
  </r>
  <r>
    <x v="4"/>
    <x v="1988"/>
    <n v="940250100010"/>
    <s v="5978 SW 64 ST"/>
    <m/>
    <s v="127375-MADISON SQUARE SOUTH MIAMI"/>
    <d v="2019-06-26T00:00:00"/>
    <s v="ROAD"/>
    <x v="1"/>
    <n v="0"/>
    <n v="2463.83"/>
    <n v="0"/>
    <n v="2463.83"/>
    <n v="0"/>
    <n v="0"/>
    <s v="220-00"/>
    <n v="20"/>
    <n v="4214"/>
    <n v="3984"/>
    <n v="84280"/>
    <n v="79680"/>
  </r>
  <r>
    <x v="4"/>
    <x v="1988"/>
    <n v="940250100010"/>
    <s v="5978 SW 64 ST"/>
    <m/>
    <s v="127375-MADISON SQUARE SOUTH MIAMI"/>
    <d v="2019-06-26T00:00:00"/>
    <s v="ROAD"/>
    <x v="1"/>
    <n v="0"/>
    <n v="2463.83"/>
    <n v="0"/>
    <n v="2463.83"/>
    <n v="0"/>
    <n v="0"/>
    <s v="220-00"/>
    <n v="0"/>
    <n v="4214"/>
    <n v="3984"/>
    <n v="0"/>
    <n v="0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220-00"/>
    <n v="-9"/>
    <n v="4214"/>
    <n v="3984"/>
    <n v="-37926"/>
    <n v="-35856"/>
  </r>
  <r>
    <x v="11"/>
    <x v="1990"/>
    <n v="2050020050370"/>
    <s v="6995 SW 94 ST"/>
    <m/>
    <s v="125492-DEBRA L GOMBERG"/>
    <d v="2019-01-08T00:00:00"/>
    <s v="ROAD"/>
    <x v="1"/>
    <n v="7535.53"/>
    <n v="150.71"/>
    <n v="0"/>
    <m/>
    <n v="0"/>
    <n v="0"/>
    <s v="210-00PD"/>
    <n v="1"/>
    <n v="0"/>
    <n v="0"/>
    <n v="0"/>
    <n v="0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820-00"/>
    <n v="8468"/>
    <n v="11.821"/>
    <n v="11.177"/>
    <n v="100100.228"/>
    <n v="94646.835999999996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210-00"/>
    <n v="-4"/>
    <n v="6001"/>
    <n v="5674"/>
    <n v="-24004"/>
    <n v="-22696"/>
  </r>
  <r>
    <x v="11"/>
    <x v="1991"/>
    <n v="2050020390020"/>
    <s v="9655 S DIXIE HWY UNIT 102"/>
    <m/>
    <s v="128386-EYE HOPE CLINIC LLC"/>
    <d v="2019-10-08T00:00:00"/>
    <s v="ROAD"/>
    <x v="1"/>
    <n v="10754.32"/>
    <n v="215.08"/>
    <n v="0"/>
    <m/>
    <n v="0"/>
    <n v="0"/>
    <s v="710-00PD"/>
    <n v="-669"/>
    <n v="0"/>
    <n v="0"/>
    <n v="0"/>
    <n v="0"/>
  </r>
  <r>
    <x v="11"/>
    <x v="1991"/>
    <n v="2050020390020"/>
    <s v="9655 S DIXIE HWY UNIT 102"/>
    <m/>
    <s v="128386-EYE HOPE CLINIC LLC"/>
    <d v="2019-10-08T00:00:00"/>
    <s v="ROAD"/>
    <x v="1"/>
    <n v="10754.32"/>
    <n v="215.08"/>
    <n v="0"/>
    <m/>
    <n v="0"/>
    <n v="0"/>
    <s v="720-00PD"/>
    <n v="669"/>
    <n v="0"/>
    <n v="0"/>
    <n v="0"/>
    <n v="0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710-00"/>
    <n v="343"/>
    <n v="9.7780000000000005"/>
    <n v="9.2460000000000004"/>
    <n v="3353.8540000000003"/>
    <n v="3171.3780000000002"/>
  </r>
  <r>
    <x v="2"/>
    <x v="1992"/>
    <n v="3421150036650"/>
    <s v="15730 E BUNCHE PARK DR"/>
    <m/>
    <s v="126747-ISAAC SIMHON"/>
    <d v="2019-05-01T00:00:00"/>
    <s v="ROAD"/>
    <x v="1"/>
    <n v="0"/>
    <n v="0"/>
    <n v="0"/>
    <n v="0"/>
    <n v="0"/>
    <n v="0"/>
    <s v="210-00"/>
    <n v="0"/>
    <n v="6001"/>
    <n v="5674"/>
    <n v="0"/>
    <n v="0"/>
  </r>
  <r>
    <x v="4"/>
    <x v="1993"/>
    <n v="531190101160"/>
    <s v="249 PALMETTO DR"/>
    <m/>
    <s v="126823-REINALDO GARCIA"/>
    <d v="2019-05-06T00:00:00"/>
    <s v="ROAD"/>
    <x v="1"/>
    <n v="0"/>
    <n v="0"/>
    <n v="0"/>
    <n v="0"/>
    <n v="0"/>
    <n v="0"/>
    <s v="210-00"/>
    <n v="0"/>
    <n v="6001"/>
    <n v="5674"/>
    <n v="0"/>
    <n v="0"/>
  </r>
  <r>
    <x v="2"/>
    <x v="1994"/>
    <n v="621250180570"/>
    <s v="12001 NW 7 AVE"/>
    <m/>
    <s v="128369-GOLDEN BREW LLC"/>
    <d v="2019-05-17T00:00:00"/>
    <s v="ROAD"/>
    <x v="1"/>
    <n v="22764.23"/>
    <n v="455.29"/>
    <n v="0"/>
    <n v="23219.52"/>
    <n v="0"/>
    <n v="0"/>
    <s v="820-00"/>
    <n v="-749"/>
    <n v="11.821"/>
    <n v="11.177"/>
    <n v="-8853.9290000000001"/>
    <n v="-8371.5730000000003"/>
  </r>
  <r>
    <x v="2"/>
    <x v="1994"/>
    <n v="621250180570"/>
    <s v="12001 NW 7 AVE"/>
    <m/>
    <s v="128369-GOLDEN BREW LLC"/>
    <d v="2019-05-17T00:00:00"/>
    <s v="ROAD"/>
    <x v="1"/>
    <n v="22764.23"/>
    <n v="455.29"/>
    <n v="0"/>
    <n v="23219.52"/>
    <n v="0"/>
    <n v="0"/>
    <s v="932-00"/>
    <n v="749"/>
    <n v="32.612000000000002"/>
    <n v="30.835000000000001"/>
    <n v="24426.388000000003"/>
    <n v="23095.415000000001"/>
  </r>
  <r>
    <x v="11"/>
    <x v="1995"/>
    <n v="2050140000370"/>
    <s v="12335 SW 77 AVE"/>
    <m/>
    <s v="126877-CASA BLANCA BUILDERS LLC"/>
    <d v="2019-05-07T00:00:00"/>
    <s v="ROAD"/>
    <x v="1"/>
    <n v="0"/>
    <n v="0"/>
    <n v="0"/>
    <n v="0"/>
    <n v="0"/>
    <n v="0"/>
    <s v="210-00"/>
    <n v="0"/>
    <n v="6001"/>
    <n v="5674"/>
    <n v="0"/>
    <n v="0"/>
  </r>
  <r>
    <x v="8"/>
    <x v="1996"/>
    <n v="430110510010"/>
    <s v="3001 W 16 AVE (BLDG #3)"/>
    <s v="N"/>
    <s v="131133-PV RESIDENTIAL HOLDINGS LLC"/>
    <d v="2019-05-17T00:00:00"/>
    <s v="ROAD"/>
    <x v="1"/>
    <n v="350325.91"/>
    <n v="7006.52"/>
    <n v="0"/>
    <n v="357332.43"/>
    <n v="0"/>
    <n v="0"/>
    <s v="222-00"/>
    <n v="91"/>
    <n v="2634"/>
    <n v="2490"/>
    <n v="239694"/>
    <n v="226590"/>
  </r>
  <r>
    <x v="8"/>
    <x v="1997"/>
    <n v="431180033660"/>
    <s v="225 E 15 ST"/>
    <m/>
    <s v="127928-P L A MANAGEMENT CO CORP"/>
    <d v="2019-05-16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1997"/>
    <n v="431180033660"/>
    <s v="225 E 15 ST"/>
    <m/>
    <s v="127928-P L A MANAGEMENT CO CORP"/>
    <d v="2019-05-16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2"/>
    <x v="1998"/>
    <n v="722180110010"/>
    <s v="850 N MIAMI BEACH BLVD"/>
    <m/>
    <s v="130063-MURPHY OIL USA INC"/>
    <d v="2019-12-18T00:00:00"/>
    <s v="ROAD"/>
    <x v="1"/>
    <n v="108511.38"/>
    <n v="2170.2199999999998"/>
    <n v="0"/>
    <n v="110681.60000000001"/>
    <n v="0"/>
    <n v="0"/>
    <s v="820-04"/>
    <n v="-2824"/>
    <n v="11.805"/>
    <n v="11.162000000000001"/>
    <n v="-33337.32"/>
    <n v="-31521.488000000001"/>
  </r>
  <r>
    <x v="2"/>
    <x v="1998"/>
    <n v="722180110010"/>
    <s v="850 N MIAMI BEACH BLVD"/>
    <m/>
    <s v="130063-MURPHY OIL USA INC"/>
    <d v="2019-12-18T00:00:00"/>
    <s v="ROAD"/>
    <x v="1"/>
    <n v="108511.38"/>
    <n v="2170.2199999999998"/>
    <n v="0"/>
    <n v="110681.60000000001"/>
    <n v="0"/>
    <n v="0"/>
    <s v="853-00"/>
    <n v="2824"/>
    <n v="38.090000000000003"/>
    <n v="36.015000000000001"/>
    <n v="107566.16"/>
    <n v="101706.36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150-00"/>
    <n v="-6088"/>
    <n v="3.1459999999999999"/>
    <n v="2.9740000000000002"/>
    <n v="-19152.847999999998"/>
    <n v="-18105.712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710-00"/>
    <n v="1214"/>
    <n v="9.7780000000000005"/>
    <n v="9.2460000000000004"/>
    <n v="11870.492"/>
    <n v="11224.644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150-00"/>
    <n v="7071"/>
    <n v="3.1459999999999999"/>
    <n v="2.9740000000000002"/>
    <n v="22245.365999999998"/>
    <n v="21029.154000000002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710-00"/>
    <n v="-1214"/>
    <n v="9.7780000000000005"/>
    <n v="9.2460000000000004"/>
    <n v="-11870.492"/>
    <n v="-11224.644"/>
  </r>
  <r>
    <x v="2"/>
    <x v="2000"/>
    <n v="3421160011410"/>
    <s v="15351 NW 31 AVE"/>
    <m/>
    <s v="126892-JUAN FAMILY INVESTMENTS"/>
    <d v="2019-05-15T00:00:00"/>
    <s v="ROAD"/>
    <x v="1"/>
    <n v="0"/>
    <n v="0"/>
    <n v="0"/>
    <n v="0"/>
    <n v="0"/>
    <n v="0"/>
    <s v="210-00"/>
    <n v="0"/>
    <n v="6001"/>
    <n v="5674"/>
    <n v="0"/>
    <n v="0"/>
  </r>
  <r>
    <x v="8"/>
    <x v="2001"/>
    <n v="431080022790"/>
    <s v="1090 E 24 ST"/>
    <m/>
    <s v="DO NOT DELETE-FOR RECORD ONLY"/>
    <d v="2019-09-27T00:00:00"/>
    <s v="ROAD"/>
    <x v="0"/>
    <n v="0"/>
    <n v="0"/>
    <n v="0"/>
    <n v="0"/>
    <n v="0"/>
    <n v="0"/>
    <s v="150-00"/>
    <n v="6656"/>
    <n v="3.1459999999999999"/>
    <n v="2.9740000000000002"/>
    <n v="20939.775999999998"/>
    <n v="19794.944000000003"/>
  </r>
  <r>
    <x v="8"/>
    <x v="2001"/>
    <n v="431080022790"/>
    <s v="1090 E 24 ST"/>
    <m/>
    <s v="DO NOT DELETE-FOR RECORD ONLY"/>
    <d v="2019-09-27T00:00:00"/>
    <s v="ROAD"/>
    <x v="0"/>
    <n v="0"/>
    <n v="0"/>
    <n v="0"/>
    <n v="0"/>
    <n v="0"/>
    <n v="0"/>
    <s v="150-00"/>
    <n v="-6656"/>
    <n v="3.1459999999999999"/>
    <n v="2.9740000000000002"/>
    <n v="-20939.775999999998"/>
    <n v="-19794.944000000003"/>
  </r>
  <r>
    <x v="2"/>
    <x v="2002"/>
    <n v="622300050440"/>
    <s v="921 NE 127 ST"/>
    <m/>
    <s v="126907-WILLIAM FONSECA"/>
    <d v="2019-05-17T00:00:00"/>
    <s v="ROAD"/>
    <x v="1"/>
    <n v="0"/>
    <n v="0"/>
    <n v="0"/>
    <n v="0"/>
    <n v="0"/>
    <n v="0"/>
    <s v="210-00"/>
    <n v="0"/>
    <n v="6001"/>
    <n v="5674"/>
    <n v="0"/>
    <n v="0"/>
  </r>
  <r>
    <x v="2"/>
    <x v="2003"/>
    <n v="622280211060"/>
    <s v="13190 BISCAYNE BAY TER"/>
    <m/>
    <s v="126949-REYNOLD STEWART"/>
    <d v="2019-05-22T00:00:00"/>
    <s v="ROAD"/>
    <x v="1"/>
    <n v="0"/>
    <n v="0"/>
    <n v="0"/>
    <n v="0"/>
    <n v="0"/>
    <n v="0"/>
    <s v="210-00"/>
    <n v="0"/>
    <n v="6001"/>
    <n v="5674"/>
    <n v="0"/>
    <n v="0"/>
  </r>
  <r>
    <x v="8"/>
    <x v="2004"/>
    <n v="431200000320"/>
    <s v="725 SE 9 CT (BLDG #100)"/>
    <m/>
    <m/>
    <d v="2019-05-29T00:00:00"/>
    <s v="ROAD"/>
    <x v="0"/>
    <n v="0"/>
    <n v="0"/>
    <n v="0"/>
    <n v="0"/>
    <n v="0"/>
    <n v="0"/>
    <s v="150-00"/>
    <n v="212760"/>
    <n v="3.1459999999999999"/>
    <n v="2.9740000000000002"/>
    <n v="669342.96"/>
    <n v="632748.24"/>
  </r>
  <r>
    <x v="8"/>
    <x v="2004"/>
    <n v="431200000320"/>
    <s v="725 SE 9 CT (BLDG #100)"/>
    <m/>
    <m/>
    <d v="2019-05-29T00:00:00"/>
    <s v="ROAD"/>
    <x v="0"/>
    <n v="0"/>
    <n v="0"/>
    <n v="0"/>
    <n v="0"/>
    <n v="0"/>
    <n v="0"/>
    <s v="150-00"/>
    <n v="-212760"/>
    <n v="3.1459999999999999"/>
    <n v="2.9740000000000002"/>
    <n v="-669342.96"/>
    <n v="-632748.24"/>
  </r>
  <r>
    <x v="8"/>
    <x v="2005"/>
    <n v="431200000320"/>
    <s v="725 SE 9 CT (BLDG #200)"/>
    <m/>
    <m/>
    <d v="2019-05-28T00:00:00"/>
    <s v="ROAD"/>
    <x v="0"/>
    <n v="0"/>
    <n v="0"/>
    <n v="0"/>
    <n v="0"/>
    <n v="0"/>
    <n v="0"/>
    <s v="150-00"/>
    <n v="-96540"/>
    <n v="3.1459999999999999"/>
    <n v="2.9740000000000002"/>
    <n v="-303714.83999999997"/>
    <n v="-287109.96000000002"/>
  </r>
  <r>
    <x v="8"/>
    <x v="2005"/>
    <n v="431200000320"/>
    <s v="725 SE 9 CT (BLDG #200)"/>
    <m/>
    <m/>
    <d v="2019-05-28T00:00:00"/>
    <s v="ROAD"/>
    <x v="0"/>
    <n v="0"/>
    <n v="0"/>
    <n v="0"/>
    <n v="0"/>
    <n v="0"/>
    <n v="0"/>
    <s v="150-00"/>
    <n v="96540"/>
    <n v="3.1459999999999999"/>
    <n v="2.9740000000000002"/>
    <n v="303714.83999999997"/>
    <n v="287109.96000000002"/>
  </r>
  <r>
    <x v="8"/>
    <x v="2006"/>
    <n v="431200000320"/>
    <s v="725 S 9 CT (BLDG #300)"/>
    <m/>
    <m/>
    <d v="2019-05-29T00:00:00"/>
    <s v="ROAD"/>
    <x v="0"/>
    <n v="0"/>
    <n v="0"/>
    <n v="0"/>
    <n v="0"/>
    <n v="0"/>
    <n v="0"/>
    <s v="150-00"/>
    <n v="106160"/>
    <n v="3.1459999999999999"/>
    <n v="2.9740000000000002"/>
    <n v="333979.36"/>
    <n v="315719.84000000003"/>
  </r>
  <r>
    <x v="8"/>
    <x v="2006"/>
    <n v="431200000320"/>
    <s v="725 S 9 CT (BLDG #300)"/>
    <m/>
    <m/>
    <d v="2019-05-29T00:00:00"/>
    <s v="ROAD"/>
    <x v="0"/>
    <n v="0"/>
    <n v="0"/>
    <n v="0"/>
    <n v="0"/>
    <n v="0"/>
    <n v="0"/>
    <s v="150-00"/>
    <n v="-106160"/>
    <n v="3.1459999999999999"/>
    <n v="2.9740000000000002"/>
    <n v="-333979.36"/>
    <n v="-315719.84000000003"/>
  </r>
  <r>
    <x v="8"/>
    <x v="2007"/>
    <n v="430130340140"/>
    <s v="640 W 18 ST BLDG # 1"/>
    <m/>
    <s v="128013-CALLAWAY BUILDERS 640 LLC"/>
    <d v="2019-06-07T00:00:00"/>
    <s v="ROAD"/>
    <x v="1"/>
    <n v="27310.9"/>
    <n v="546.22"/>
    <n v="0"/>
    <n v="27857.120000000003"/>
    <n v="0"/>
    <n v="0"/>
    <s v="220-00"/>
    <n v="1"/>
    <n v="4214"/>
    <n v="3984"/>
    <n v="4214"/>
    <n v="3984"/>
  </r>
  <r>
    <x v="8"/>
    <x v="2007"/>
    <n v="430130340140"/>
    <s v="640 W 18 ST BLDG # 1"/>
    <m/>
    <s v="128013-CALLAWAY BUILDERS 640 LLC"/>
    <d v="2019-06-07T00:00:00"/>
    <s v="ROAD"/>
    <x v="1"/>
    <n v="27310.9"/>
    <n v="546.22"/>
    <n v="0"/>
    <n v="27857.120000000003"/>
    <n v="0"/>
    <n v="0"/>
    <s v="820-00"/>
    <n v="1224"/>
    <n v="11.821"/>
    <n v="11.177"/>
    <n v="14468.904"/>
    <n v="13680.647999999999"/>
  </r>
  <r>
    <x v="11"/>
    <x v="2008"/>
    <n v="2050010010010"/>
    <s v="5950 SW 88 ST"/>
    <m/>
    <s v="128074-TEMPLE BETH AM"/>
    <d v="2019-06-25T00:00:00"/>
    <s v="ROAD"/>
    <x v="1"/>
    <n v="170170.92"/>
    <n v="3403.42"/>
    <n v="0"/>
    <n v="173574.34000000003"/>
    <n v="0"/>
    <n v="0"/>
    <s v="565-00"/>
    <n v="10955"/>
    <n v="5.0999999999999996"/>
    <n v="4.8230000000000004"/>
    <n v="55870.499999999993"/>
    <n v="52835.965000000004"/>
  </r>
  <r>
    <x v="11"/>
    <x v="2008"/>
    <n v="2050010010010"/>
    <s v="5950 SW 88 ST"/>
    <m/>
    <s v="128074-TEMPLE BETH AM"/>
    <d v="2019-06-25T00:00:00"/>
    <s v="ROAD"/>
    <x v="1"/>
    <n v="170170.92"/>
    <n v="3403.42"/>
    <n v="0"/>
    <n v="173574.34000000003"/>
    <n v="0"/>
    <n v="0"/>
    <s v="520-00"/>
    <n v="485"/>
    <n v="125"/>
    <n v="118"/>
    <n v="60625"/>
    <n v="57230"/>
  </r>
  <r>
    <x v="2"/>
    <x v="2009"/>
    <n v="3421170031260"/>
    <s v="15730 NW 38 PL"/>
    <m/>
    <m/>
    <d v="2019-05-31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5"/>
    <x v="2010"/>
    <n v="1078120070660"/>
    <s v="425 NW 12 ST"/>
    <m/>
    <s v="126427-PROPERTIES ER LLC"/>
    <d v="2019-01-24T00:00:00"/>
    <s v="ROAD"/>
    <x v="1"/>
    <n v="9278.02"/>
    <n v="185.56"/>
    <n v="0"/>
    <m/>
    <n v="0"/>
    <n v="0"/>
    <s v="210-00"/>
    <n v="1"/>
    <m/>
    <m/>
    <m/>
    <m/>
  </r>
  <r>
    <x v="5"/>
    <x v="2011"/>
    <n v="1078120190480"/>
    <s v="1310 NW 9 CT"/>
    <m/>
    <s v="125595-WHITE B. REAL ESTATE MANAGEMENT LLC"/>
    <d v="2019-01-16T00:00:00"/>
    <s v="ROAD"/>
    <x v="1"/>
    <n v="5768.99"/>
    <n v="115.38"/>
    <n v="0"/>
    <m/>
    <n v="0"/>
    <n v="0"/>
    <s v="210-00"/>
    <n v="1"/>
    <m/>
    <m/>
    <m/>
    <m/>
  </r>
  <r>
    <x v="5"/>
    <x v="2011"/>
    <n v="1078120190480"/>
    <s v="1310 NW 9 CT"/>
    <m/>
    <s v="125595-WHITE B. REAL ESTATE MANAGEMENT LLC"/>
    <d v="2019-01-16T00:00:00"/>
    <s v="ROAD"/>
    <x v="1"/>
    <n v="5768.99"/>
    <n v="115.38"/>
    <n v="0"/>
    <m/>
    <n v="0"/>
    <n v="0"/>
    <s v="820-00"/>
    <n v="-192"/>
    <m/>
    <m/>
    <m/>
    <m/>
  </r>
  <r>
    <x v="5"/>
    <x v="2012"/>
    <n v="1078120060885"/>
    <s v="132 NW 16 ST"/>
    <s v="N"/>
    <s v="129144-KING'S HIGHWAY LLC"/>
    <d v="2019-10-31T00:00:00"/>
    <s v="ROAD"/>
    <x v="1"/>
    <n v="7949.8"/>
    <n v="158.99"/>
    <n v="0"/>
    <m/>
    <n v="0"/>
    <n v="0"/>
    <s v="210-00"/>
    <n v="1"/>
    <m/>
    <m/>
    <m/>
    <m/>
  </r>
  <r>
    <x v="5"/>
    <x v="2013"/>
    <n v="1078120080330"/>
    <s v="1 NORTHWEST 20 ST"/>
    <m/>
    <s v="129139-RENEGADE INVESTMENTS INC"/>
    <d v="2019-07-24T00:00:00"/>
    <s v="ROAD"/>
    <x v="1"/>
    <n v="9278.02"/>
    <n v="185.56"/>
    <n v="0"/>
    <m/>
    <n v="0"/>
    <n v="0"/>
    <s v="210-00"/>
    <n v="1"/>
    <m/>
    <m/>
    <m/>
    <m/>
  </r>
  <r>
    <x v="5"/>
    <x v="2014"/>
    <n v="1078120060875"/>
    <s v="152 NW 16 ST"/>
    <s v="N"/>
    <s v="129145-KING'S HIGHWAY LLC"/>
    <d v="2019-11-01T00:00:00"/>
    <s v="ROAD"/>
    <x v="1"/>
    <n v="9578.07"/>
    <n v="191.56"/>
    <n v="0"/>
    <m/>
    <n v="0"/>
    <n v="0"/>
    <s v="210-00"/>
    <n v="1"/>
    <m/>
    <m/>
    <m/>
    <m/>
  </r>
  <r>
    <x v="5"/>
    <x v="2015"/>
    <n v="1078120180250"/>
    <s v="1290 NW 13 ST"/>
    <m/>
    <s v="128154-RICHARD GOLDSMITH"/>
    <d v="2019-09-10T00:00:00"/>
    <s v="ROAD"/>
    <x v="1"/>
    <n v="9278.02"/>
    <n v="185.56"/>
    <n v="0"/>
    <m/>
    <n v="0"/>
    <n v="0"/>
    <s v="210-00"/>
    <n v="1"/>
    <m/>
    <m/>
    <m/>
    <m/>
  </r>
  <r>
    <x v="5"/>
    <x v="2012"/>
    <n v="1078120060885"/>
    <s v="132 NW 16 ST"/>
    <s v="N"/>
    <s v="129144-KING'S HIGHWAY LLC"/>
    <d v="2019-10-31T00:00:00"/>
    <s v="ROAD"/>
    <x v="1"/>
    <n v="7949.8"/>
    <n v="158.99"/>
    <n v="0"/>
    <m/>
    <n v="0"/>
    <n v="0"/>
    <s v="210-00"/>
    <n v="-0.17"/>
    <m/>
    <m/>
    <m/>
    <m/>
  </r>
  <r>
    <x v="5"/>
    <x v="2016"/>
    <n v="1078130090170"/>
    <s v="317 NW 3 AVE"/>
    <m/>
    <s v="126764-LSV INVESTMENTS INC"/>
    <d v="2019-04-25T00:00:00"/>
    <s v="ROAD"/>
    <x v="1"/>
    <n v="4639.01"/>
    <n v="92.78"/>
    <n v="0"/>
    <m/>
    <n v="0"/>
    <n v="0"/>
    <s v="210-00"/>
    <n v="1"/>
    <m/>
    <m/>
    <m/>
    <m/>
  </r>
  <r>
    <x v="5"/>
    <x v="2017"/>
    <n v="1078130090165"/>
    <s v="313 NW 3 AVE"/>
    <m/>
    <s v="126764-LSV INVESTMENTS INC"/>
    <d v="2019-04-24T00:00:00"/>
    <s v="ROAD"/>
    <x v="1"/>
    <n v="4639.01"/>
    <n v="92.78"/>
    <n v="0"/>
    <m/>
    <n v="0"/>
    <n v="0"/>
    <s v="210-00"/>
    <n v="-0.5"/>
    <m/>
    <m/>
    <m/>
    <m/>
  </r>
  <r>
    <x v="5"/>
    <x v="2017"/>
    <n v="1078130090165"/>
    <s v="313 NW 3 AVE"/>
    <m/>
    <s v="126764-LSV INVESTMENTS INC"/>
    <d v="2019-04-24T00:00:00"/>
    <s v="ROAD"/>
    <x v="1"/>
    <n v="4639.01"/>
    <n v="92.78"/>
    <n v="0"/>
    <m/>
    <n v="0"/>
    <n v="0"/>
    <s v="210-00"/>
    <n v="1"/>
    <m/>
    <m/>
    <m/>
    <m/>
  </r>
  <r>
    <x v="5"/>
    <x v="2016"/>
    <n v="1078130090170"/>
    <s v="317 NW 3 AVE"/>
    <m/>
    <s v="126764-LSV INVESTMENTS INC"/>
    <d v="2019-04-25T00:00:00"/>
    <s v="ROAD"/>
    <x v="1"/>
    <n v="4639.01"/>
    <n v="92.78"/>
    <n v="0"/>
    <m/>
    <n v="0"/>
    <n v="0"/>
    <s v="210-00"/>
    <n v="-0.5"/>
    <m/>
    <m/>
    <m/>
    <m/>
  </r>
  <r>
    <x v="5"/>
    <x v="2018"/>
    <n v="1078130540850"/>
    <s v="631 SW 11 AVE"/>
    <m/>
    <m/>
    <d v="2019-08-27T00:00:00"/>
    <s v="ROAD"/>
    <x v="0"/>
    <n v="9278.02"/>
    <n v="185.56"/>
    <n v="0"/>
    <m/>
    <n v="0"/>
    <n v="0"/>
    <s v="210-00"/>
    <n v="1"/>
    <m/>
    <m/>
    <m/>
    <m/>
  </r>
  <r>
    <x v="5"/>
    <x v="2019"/>
    <n v="1078130360760"/>
    <s v="512 SW 6 TER"/>
    <m/>
    <s v="128149-KAMAU POWELL"/>
    <d v="2019-09-20T00:00:00"/>
    <s v="ROAD"/>
    <x v="1"/>
    <n v="0"/>
    <n v="0"/>
    <n v="0"/>
    <m/>
    <n v="0"/>
    <n v="0"/>
    <s v="210-00"/>
    <n v="-1"/>
    <m/>
    <m/>
    <m/>
    <m/>
  </r>
  <r>
    <x v="5"/>
    <x v="2020"/>
    <n v="1078130241110"/>
    <s v="810 NW 4 ST"/>
    <m/>
    <s v="125839-PROPERTIES ER LLC"/>
    <d v="2019-02-12T00:00:00"/>
    <s v="ROAD"/>
    <x v="1"/>
    <n v="9278.02"/>
    <n v="185.56"/>
    <n v="0"/>
    <m/>
    <n v="0"/>
    <n v="0"/>
    <s v="210-00"/>
    <n v="1"/>
    <m/>
    <m/>
    <m/>
    <m/>
  </r>
  <r>
    <x v="5"/>
    <x v="2021"/>
    <n v="1078130040590"/>
    <s v="836 SW 6 ST"/>
    <m/>
    <s v="129362-MARVIN DUARTE "/>
    <d v="2019-07-10T00:00:00"/>
    <s v="ROAD"/>
    <x v="1"/>
    <n v="0"/>
    <n v="0"/>
    <n v="0"/>
    <m/>
    <n v="0"/>
    <n v="0"/>
    <s v="210-00"/>
    <n v="1"/>
    <m/>
    <m/>
    <m/>
    <m/>
  </r>
  <r>
    <x v="5"/>
    <x v="2021"/>
    <n v="1078130040590"/>
    <s v="836 SW 6 ST"/>
    <m/>
    <s v="129362-MARVIN DUARTE "/>
    <d v="2019-07-10T00:00:00"/>
    <s v="ROAD"/>
    <x v="1"/>
    <n v="0"/>
    <n v="0"/>
    <n v="0"/>
    <m/>
    <n v="0"/>
    <n v="0"/>
    <s v="210-00"/>
    <n v="-1"/>
    <m/>
    <m/>
    <m/>
    <m/>
  </r>
  <r>
    <x v="5"/>
    <x v="2022"/>
    <n v="1078130241111"/>
    <s v="818 NW 4 ST"/>
    <m/>
    <s v="125840-PROPERTIES LLC"/>
    <d v="2019-01-29T00:00:00"/>
    <s v="ROAD"/>
    <x v="1"/>
    <n v="9278.02"/>
    <n v="185.56"/>
    <n v="0"/>
    <m/>
    <n v="0"/>
    <n v="0"/>
    <s v="210-00"/>
    <n v="1"/>
    <m/>
    <m/>
    <m/>
    <m/>
  </r>
  <r>
    <x v="5"/>
    <x v="2019"/>
    <n v="1078130360760"/>
    <s v="512 SW 6 TER"/>
    <m/>
    <s v="128149-KAMAU POWELL"/>
    <d v="2019-09-20T00:00:00"/>
    <s v="ROAD"/>
    <x v="1"/>
    <n v="0"/>
    <n v="0"/>
    <n v="0"/>
    <m/>
    <n v="0"/>
    <n v="0"/>
    <s v="210-00"/>
    <n v="1"/>
    <m/>
    <m/>
    <m/>
    <m/>
  </r>
  <r>
    <x v="5"/>
    <x v="2023"/>
    <n v="1078130450240"/>
    <s v="412 SW 5 ST"/>
    <m/>
    <s v="**FOR RECORDS ONLY**"/>
    <d v="2019-03-29T00:00:00"/>
    <s v="ROAD"/>
    <x v="0"/>
    <n v="0"/>
    <n v="0"/>
    <n v="0"/>
    <m/>
    <n v="0"/>
    <n v="0"/>
    <s v="254-00"/>
    <n v="15"/>
    <m/>
    <m/>
    <m/>
    <m/>
  </r>
  <r>
    <x v="5"/>
    <x v="2023"/>
    <n v="1078130450240"/>
    <s v="412 SW 5 ST"/>
    <m/>
    <s v="**FOR RECORDS ONLY**"/>
    <d v="2019-03-29T00:00:00"/>
    <s v="ROAD"/>
    <x v="0"/>
    <n v="0"/>
    <n v="0"/>
    <n v="0"/>
    <m/>
    <n v="0"/>
    <n v="0"/>
    <s v="220-00"/>
    <n v="-6.04"/>
    <m/>
    <m/>
    <m/>
    <m/>
  </r>
  <r>
    <x v="5"/>
    <x v="2023"/>
    <n v="1078130450240"/>
    <s v="412 SW 5 ST"/>
    <m/>
    <s v="**FOR RECORDS ONLY**"/>
    <d v="2019-03-29T00:00:00"/>
    <s v="ROAD"/>
    <x v="0"/>
    <n v="0"/>
    <n v="0"/>
    <n v="0"/>
    <m/>
    <n v="0"/>
    <n v="0"/>
    <s v="9999-00"/>
    <n v="-24.94"/>
    <m/>
    <m/>
    <m/>
    <m/>
  </r>
  <r>
    <x v="5"/>
    <x v="2024"/>
    <n v="1078130640070"/>
    <s v="414 NW 10 AVE 41"/>
    <m/>
    <s v="128141-DONALDO O LOPEZ VELASQUEZ"/>
    <d v="2019-03-08T00:00:00"/>
    <s v="ROAD"/>
    <x v="1"/>
    <n v="826.4"/>
    <n v="16.53"/>
    <n v="0"/>
    <m/>
    <n v="0"/>
    <n v="0"/>
    <s v="560-00"/>
    <n v="882"/>
    <m/>
    <m/>
    <m/>
    <m/>
  </r>
  <r>
    <x v="5"/>
    <x v="2024"/>
    <n v="1078130640070"/>
    <s v="414 NW 10 AVE 41"/>
    <m/>
    <s v="128141-DONALDO O LOPEZ VELASQUEZ"/>
    <d v="2019-03-08T00:00:00"/>
    <s v="ROAD"/>
    <x v="1"/>
    <n v="826.4"/>
    <n v="16.53"/>
    <n v="0"/>
    <m/>
    <n v="0"/>
    <n v="0"/>
    <s v="150-00"/>
    <n v="-882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150-00"/>
    <n v="-2553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9999-00"/>
    <n v="67.209999999999994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820-00"/>
    <n v="-4990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820-00"/>
    <n v="598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932-00"/>
    <n v="3002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220-00"/>
    <n v="-5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210-00"/>
    <n v="-2.82"/>
    <m/>
    <m/>
    <m/>
    <m/>
  </r>
  <r>
    <x v="5"/>
    <x v="2026"/>
    <n v="1078130200010"/>
    <s v="18 N KROME AVE"/>
    <m/>
    <s v="**FOR RECORD ONLY**"/>
    <d v="2019-05-06T00:00:00"/>
    <s v="ROAD"/>
    <x v="0"/>
    <n v="0"/>
    <n v="0"/>
    <n v="0"/>
    <m/>
    <n v="0"/>
    <n v="0"/>
    <s v="9999-00"/>
    <n v="-13695.98"/>
    <m/>
    <m/>
    <m/>
    <m/>
  </r>
  <r>
    <x v="5"/>
    <x v="2026"/>
    <n v="1078130200010"/>
    <s v="18 N KROME AVE"/>
    <m/>
    <s v="**FOR RECORD ONLY**"/>
    <d v="2019-05-06T00:00:00"/>
    <s v="ROAD"/>
    <x v="0"/>
    <n v="0"/>
    <n v="0"/>
    <n v="0"/>
    <m/>
    <n v="0"/>
    <n v="0"/>
    <s v="820-00"/>
    <n v="1072"/>
    <m/>
    <m/>
    <m/>
    <m/>
  </r>
  <r>
    <x v="5"/>
    <x v="2027"/>
    <n v="1079070320244"/>
    <s v="935 NE 3 AVE"/>
    <m/>
    <s v="FOR RECORDS ONLY"/>
    <d v="2019-05-07T00:00:00"/>
    <s v="ROAD"/>
    <x v="0"/>
    <n v="0"/>
    <n v="0"/>
    <n v="0"/>
    <m/>
    <n v="0"/>
    <n v="0"/>
    <s v="9999-00"/>
    <n v="47.12"/>
    <m/>
    <m/>
    <m/>
    <m/>
  </r>
  <r>
    <x v="5"/>
    <x v="2028"/>
    <n v="1079070320256"/>
    <s v="905 NE 3 AVE"/>
    <m/>
    <s v="FOR RECORDS ONLY"/>
    <d v="2019-05-06T00:00:00"/>
    <s v="ROAD"/>
    <x v="0"/>
    <n v="0"/>
    <n v="0"/>
    <n v="0"/>
    <m/>
    <n v="0"/>
    <n v="0"/>
    <s v="210-00"/>
    <n v="1"/>
    <m/>
    <m/>
    <m/>
    <m/>
  </r>
  <r>
    <x v="5"/>
    <x v="2027"/>
    <n v="1079070320244"/>
    <s v="935 NE 3 AVE"/>
    <m/>
    <s v="FOR RECORDS ONLY"/>
    <d v="2019-05-07T00:00:00"/>
    <s v="ROAD"/>
    <x v="0"/>
    <n v="0"/>
    <n v="0"/>
    <n v="0"/>
    <m/>
    <n v="0"/>
    <n v="0"/>
    <s v="210-00"/>
    <n v="1"/>
    <m/>
    <m/>
    <m/>
    <m/>
  </r>
  <r>
    <x v="5"/>
    <x v="2029"/>
    <n v="1079070320248"/>
    <s v="925 NE 3 AVE"/>
    <m/>
    <s v="FOR RECORDS ONLY"/>
    <d v="2019-05-07T00:00:00"/>
    <s v="ROAD"/>
    <x v="0"/>
    <n v="0"/>
    <n v="0"/>
    <n v="0"/>
    <m/>
    <n v="0"/>
    <n v="0"/>
    <s v="210-00"/>
    <n v="1"/>
    <m/>
    <m/>
    <m/>
    <m/>
  </r>
  <r>
    <x v="5"/>
    <x v="2030"/>
    <n v="1079070320264"/>
    <s v="885 NE 3 AVE"/>
    <m/>
    <s v="FOR RECORDS ONLY"/>
    <d v="2019-05-07T00:00:00"/>
    <s v="ROAD"/>
    <x v="0"/>
    <n v="0"/>
    <n v="0"/>
    <n v="0"/>
    <m/>
    <n v="0"/>
    <n v="0"/>
    <s v="210-00"/>
    <n v="1"/>
    <m/>
    <m/>
    <m/>
    <m/>
  </r>
  <r>
    <x v="5"/>
    <x v="2028"/>
    <n v="1079070320256"/>
    <s v="905 NE 3 AVE"/>
    <m/>
    <s v="FOR RECORDS ONLY"/>
    <d v="2019-05-06T00:00:00"/>
    <s v="ROAD"/>
    <x v="0"/>
    <n v="0"/>
    <n v="0"/>
    <n v="0"/>
    <m/>
    <n v="0"/>
    <n v="0"/>
    <s v="9999-00"/>
    <n v="6.67"/>
    <m/>
    <m/>
    <m/>
    <m/>
  </r>
  <r>
    <x v="5"/>
    <x v="2030"/>
    <n v="1079070320264"/>
    <s v="885 NE 3 AVE"/>
    <m/>
    <s v="FOR RECORDS ONLY"/>
    <d v="2019-05-07T00:00:00"/>
    <s v="ROAD"/>
    <x v="0"/>
    <n v="0"/>
    <n v="0"/>
    <n v="0"/>
    <m/>
    <n v="0"/>
    <n v="0"/>
    <s v="9999-00"/>
    <n v="47.12"/>
    <m/>
    <m/>
    <m/>
    <m/>
  </r>
  <r>
    <x v="5"/>
    <x v="2027"/>
    <n v="1079070320244"/>
    <s v="935 NE 3 AVE"/>
    <m/>
    <s v="FOR RECORDS ONLY"/>
    <d v="2019-05-07T00:00:00"/>
    <s v="ROAD"/>
    <x v="0"/>
    <n v="0"/>
    <n v="0"/>
    <n v="0"/>
    <m/>
    <n v="0"/>
    <n v="0"/>
    <s v="222-00"/>
    <n v="-2.29"/>
    <m/>
    <m/>
    <m/>
    <m/>
  </r>
  <r>
    <x v="5"/>
    <x v="2029"/>
    <n v="1079070320248"/>
    <s v="925 NE 3 AVE"/>
    <m/>
    <s v="FOR RECORDS ONLY"/>
    <d v="2019-05-07T00:00:00"/>
    <s v="ROAD"/>
    <x v="0"/>
    <n v="0"/>
    <n v="0"/>
    <n v="0"/>
    <m/>
    <n v="0"/>
    <n v="0"/>
    <s v="9999-00"/>
    <n v="47.12"/>
    <m/>
    <m/>
    <m/>
    <m/>
  </r>
  <r>
    <x v="5"/>
    <x v="2029"/>
    <n v="1079070320248"/>
    <s v="925 NE 3 AVE"/>
    <m/>
    <s v="FOR RECORDS ONLY"/>
    <d v="2019-05-07T00:00:00"/>
    <s v="ROAD"/>
    <x v="0"/>
    <n v="0"/>
    <n v="0"/>
    <n v="0"/>
    <m/>
    <n v="0"/>
    <n v="0"/>
    <s v="222-00"/>
    <n v="-2.29"/>
    <m/>
    <m/>
    <m/>
    <m/>
  </r>
  <r>
    <x v="5"/>
    <x v="2030"/>
    <n v="1079070320264"/>
    <s v="885 NE 3 AVE"/>
    <m/>
    <s v="FOR RECORDS ONLY"/>
    <d v="2019-05-07T00:00:00"/>
    <s v="ROAD"/>
    <x v="0"/>
    <n v="0"/>
    <n v="0"/>
    <n v="0"/>
    <m/>
    <n v="0"/>
    <n v="0"/>
    <s v="222-00"/>
    <n v="-2.29"/>
    <m/>
    <m/>
    <m/>
    <m/>
  </r>
  <r>
    <x v="5"/>
    <x v="2031"/>
    <n v="1079070190053"/>
    <s v="605 NE 9 PL"/>
    <m/>
    <s v="127191-E A CONSTRUCTION"/>
    <d v="2019-06-13T00:00:00"/>
    <s v="ROAD"/>
    <x v="1"/>
    <n v="9278.02"/>
    <n v="185.56"/>
    <n v="0"/>
    <m/>
    <n v="0"/>
    <n v="0"/>
    <s v="210-00"/>
    <n v="1"/>
    <m/>
    <m/>
    <m/>
    <m/>
  </r>
  <r>
    <x v="5"/>
    <x v="2028"/>
    <n v="1079070320256"/>
    <s v="905 NE 3 AVE"/>
    <m/>
    <s v="FOR RECORDS ONLY"/>
    <d v="2019-05-06T00:00:00"/>
    <s v="ROAD"/>
    <x v="0"/>
    <n v="0"/>
    <n v="0"/>
    <n v="0"/>
    <m/>
    <n v="0"/>
    <n v="0"/>
    <s v="222-00"/>
    <n v="-2.2799999999999998"/>
    <m/>
    <m/>
    <m/>
    <m/>
  </r>
  <r>
    <x v="5"/>
    <x v="2032"/>
    <n v="1079070190052"/>
    <s v="611 NE 9 PL"/>
    <m/>
    <s v="127110-E  A CONSTRUCTION"/>
    <d v="2019-05-21T00:00:00"/>
    <s v="ROAD"/>
    <x v="1"/>
    <n v="9278.02"/>
    <n v="185.56"/>
    <n v="0"/>
    <m/>
    <n v="0"/>
    <n v="0"/>
    <s v="210-00"/>
    <n v="1"/>
    <m/>
    <m/>
    <m/>
    <m/>
  </r>
  <r>
    <x v="5"/>
    <x v="2033"/>
    <n v="1079070320260"/>
    <s v="895 NE 3 AVE"/>
    <m/>
    <s v="FOR RECORDS ONLY"/>
    <d v="2019-05-06T00:00:00"/>
    <s v="ROAD"/>
    <x v="0"/>
    <n v="0"/>
    <n v="0"/>
    <n v="0"/>
    <m/>
    <n v="0"/>
    <n v="0"/>
    <s v="210-00"/>
    <n v="1"/>
    <m/>
    <m/>
    <m/>
    <m/>
  </r>
  <r>
    <x v="5"/>
    <x v="2034"/>
    <n v="1079070320268"/>
    <s v="865 NE 3 AVE"/>
    <m/>
    <s v="FOR RECORDS ONLY"/>
    <d v="2019-05-06T00:00:00"/>
    <s v="ROAD"/>
    <x v="0"/>
    <n v="0"/>
    <n v="0"/>
    <n v="0"/>
    <m/>
    <n v="0"/>
    <n v="0"/>
    <s v="210-00"/>
    <n v="1"/>
    <m/>
    <m/>
    <m/>
    <m/>
  </r>
  <r>
    <x v="5"/>
    <x v="2034"/>
    <n v="1079070320268"/>
    <s v="865 NE 3 AVE"/>
    <m/>
    <s v="FOR RECORDS ONLY"/>
    <d v="2019-05-06T00:00:00"/>
    <s v="ROAD"/>
    <x v="0"/>
    <n v="0"/>
    <n v="0"/>
    <n v="0"/>
    <m/>
    <n v="0"/>
    <n v="0"/>
    <s v="9999-00"/>
    <n v="6.67"/>
    <m/>
    <m/>
    <m/>
    <m/>
  </r>
  <r>
    <x v="5"/>
    <x v="2034"/>
    <n v="1079070320268"/>
    <s v="865 NE 3 AVE"/>
    <m/>
    <s v="FOR RECORDS ONLY"/>
    <d v="2019-05-06T00:00:00"/>
    <s v="ROAD"/>
    <x v="0"/>
    <n v="0"/>
    <n v="0"/>
    <n v="0"/>
    <m/>
    <n v="0"/>
    <n v="0"/>
    <s v="222-00"/>
    <n v="-2.2799999999999998"/>
    <m/>
    <m/>
    <m/>
    <m/>
  </r>
  <r>
    <x v="5"/>
    <x v="2033"/>
    <n v="1079070320260"/>
    <s v="895 NE 3 AVE"/>
    <m/>
    <s v="FOR RECORDS ONLY"/>
    <d v="2019-05-06T00:00:00"/>
    <s v="ROAD"/>
    <x v="0"/>
    <n v="0"/>
    <n v="0"/>
    <n v="0"/>
    <m/>
    <n v="0"/>
    <n v="0"/>
    <s v="9999-00"/>
    <n v="6.67"/>
    <m/>
    <m/>
    <m/>
    <m/>
  </r>
  <r>
    <x v="5"/>
    <x v="2033"/>
    <n v="1079070320260"/>
    <s v="895 NE 3 AVE"/>
    <m/>
    <s v="FOR RECORDS ONLY"/>
    <d v="2019-05-06T00:00:00"/>
    <s v="ROAD"/>
    <x v="0"/>
    <n v="0"/>
    <n v="0"/>
    <n v="0"/>
    <m/>
    <n v="0"/>
    <n v="0"/>
    <s v="222-00"/>
    <n v="-2.2799999999999998"/>
    <m/>
    <m/>
    <m/>
    <m/>
  </r>
  <r>
    <x v="5"/>
    <x v="2035"/>
    <n v="1079070210560"/>
    <s v="97 NE 15 ST"/>
    <m/>
    <s v="127740-MICHAEL T CAUSLEY"/>
    <d v="2019-08-13T00:00:00"/>
    <s v="ROAD"/>
    <x v="1"/>
    <n v="5164.5600000000004"/>
    <n v="103.29"/>
    <n v="0"/>
    <m/>
    <n v="0"/>
    <n v="0"/>
    <s v="210-00"/>
    <n v="-1"/>
    <m/>
    <m/>
    <m/>
    <m/>
  </r>
  <r>
    <x v="5"/>
    <x v="2035"/>
    <n v="1079070210560"/>
    <s v="97 NE 15 ST"/>
    <m/>
    <s v="127740-MICHAEL T CAUSLEY"/>
    <d v="2019-08-13T00:00:00"/>
    <s v="ROAD"/>
    <x v="1"/>
    <n v="5164.5600000000004"/>
    <n v="103.29"/>
    <n v="0"/>
    <m/>
    <n v="0"/>
    <n v="0"/>
    <s v="710-00"/>
    <n v="2522"/>
    <m/>
    <m/>
    <m/>
    <m/>
  </r>
  <r>
    <x v="5"/>
    <x v="2036"/>
    <n v="1079070040012"/>
    <s v="1125 N HOMESTEAD BLVD"/>
    <m/>
    <m/>
    <d v="2019-02-20T00:00:00"/>
    <s v="ROAD"/>
    <x v="0"/>
    <n v="594430.56999999995"/>
    <n v="11888.61"/>
    <n v="0"/>
    <m/>
    <n v="0"/>
    <n v="0"/>
    <s v="841-00"/>
    <n v="15538"/>
    <m/>
    <m/>
    <m/>
    <m/>
  </r>
  <r>
    <x v="5"/>
    <x v="2036"/>
    <n v="1079070040012"/>
    <s v="1125 N HOMESTEAD BLVD"/>
    <m/>
    <m/>
    <d v="2019-02-20T00:00:00"/>
    <s v="ROAD"/>
    <x v="0"/>
    <n v="594430.56999999995"/>
    <n v="11888.61"/>
    <n v="0"/>
    <m/>
    <n v="0"/>
    <n v="0"/>
    <s v="841-01"/>
    <n v="11693"/>
    <m/>
    <m/>
    <m/>
    <m/>
  </r>
  <r>
    <x v="5"/>
    <x v="2036"/>
    <n v="1079070040012"/>
    <s v="1125 N HOMESTEAD BLVD"/>
    <m/>
    <m/>
    <d v="2019-02-20T00:00:00"/>
    <s v="ROAD"/>
    <x v="0"/>
    <n v="594430.56999999995"/>
    <n v="11888.61"/>
    <n v="0"/>
    <m/>
    <n v="0"/>
    <n v="0"/>
    <s v="841-01"/>
    <n v="3346"/>
    <m/>
    <m/>
    <m/>
    <m/>
  </r>
  <r>
    <x v="5"/>
    <x v="2037"/>
    <n v="1079070040014"/>
    <s v="1145 N HOMESTEAD BLVD"/>
    <m/>
    <s v="129223-LORENZO LLERENA"/>
    <d v="2019-07-12T00:00:00"/>
    <s v="ROAD"/>
    <x v="1"/>
    <n v="62192.29"/>
    <n v="1243.8499999999999"/>
    <n v="0"/>
    <m/>
    <n v="0"/>
    <n v="0"/>
    <s v="841-01"/>
    <n v="3384"/>
    <m/>
    <m/>
    <m/>
    <m/>
  </r>
  <r>
    <x v="5"/>
    <x v="2037"/>
    <n v="1079070040014"/>
    <s v="1145 N HOMESTEAD BLVD"/>
    <m/>
    <s v="129223-LORENZO LLERENA"/>
    <d v="2019-07-12T00:00:00"/>
    <s v="ROAD"/>
    <x v="1"/>
    <n v="62192.29"/>
    <n v="1243.8499999999999"/>
    <n v="0"/>
    <m/>
    <n v="0"/>
    <n v="0"/>
    <s v="841-00"/>
    <n v="469"/>
    <m/>
    <m/>
    <m/>
    <m/>
  </r>
  <r>
    <x v="5"/>
    <x v="2038"/>
    <n v="1079080000550"/>
    <s v="1977 NE 8 ST"/>
    <m/>
    <s v="127301-STOR-ALL"/>
    <d v="2019-02-06T00:00:00"/>
    <s v="ROAD"/>
    <x v="1"/>
    <n v="433855.58"/>
    <n v="8677.11"/>
    <n v="0"/>
    <m/>
    <n v="0"/>
    <n v="0"/>
    <s v="151-00"/>
    <n v="184735"/>
    <m/>
    <m/>
    <m/>
    <m/>
  </r>
  <r>
    <x v="5"/>
    <x v="2039"/>
    <n v="1079090390030"/>
    <s v="2835 NE 8 ST"/>
    <m/>
    <s v="128657-VPE WEST OUTPARCEL 1 LLC"/>
    <d v="2019-10-18T00:00:00"/>
    <s v="ROAD"/>
    <x v="1"/>
    <n v="39188.22"/>
    <n v="783.77"/>
    <n v="0"/>
    <m/>
    <n v="0"/>
    <n v="0"/>
    <s v="820-00"/>
    <n v="-9319"/>
    <m/>
    <m/>
    <m/>
    <m/>
  </r>
  <r>
    <x v="5"/>
    <x v="2040"/>
    <n v="1079090390030"/>
    <s v="2925 NE 8 ST"/>
    <m/>
    <s v="127044-SFDIL LLC "/>
    <d v="2019-01-17T00:00:00"/>
    <s v="ROAD"/>
    <x v="1"/>
    <n v="170315.69"/>
    <n v="3406.31"/>
    <n v="0"/>
    <m/>
    <n v="0"/>
    <n v="0"/>
    <s v="820-00"/>
    <n v="9319"/>
    <m/>
    <m/>
    <m/>
    <m/>
  </r>
  <r>
    <x v="5"/>
    <x v="2039"/>
    <n v="1079090390030"/>
    <s v="2835 NE 8 ST"/>
    <m/>
    <s v="128657-VPE WEST OUTPARCEL 1 LLC"/>
    <d v="2019-10-18T00:00:00"/>
    <s v="ROAD"/>
    <x v="1"/>
    <n v="39188.22"/>
    <n v="783.77"/>
    <n v="0"/>
    <m/>
    <n v="0"/>
    <n v="0"/>
    <s v="820-01"/>
    <n v="15341"/>
    <m/>
    <m/>
    <m/>
    <m/>
  </r>
  <r>
    <x v="5"/>
    <x v="2041"/>
    <n v="1079150010081"/>
    <s v="3320 NE 8 ST"/>
    <m/>
    <s v="126719-MMG REAL ESTATE INC"/>
    <d v="2019-03-26T00:00:00"/>
    <s v="ROAD"/>
    <x v="1"/>
    <n v="133690.23999999999"/>
    <n v="2673.8"/>
    <n v="0"/>
    <m/>
    <n v="0"/>
    <n v="0"/>
    <s v="820-00"/>
    <n v="7315"/>
    <m/>
    <m/>
    <m/>
    <m/>
  </r>
  <r>
    <x v="5"/>
    <x v="2042"/>
    <n v="1079160220620"/>
    <s v="270 SE 23 TER"/>
    <m/>
    <s v="125974-LENNAR CORPORATION"/>
    <d v="2019-02-21T00:00:00"/>
    <s v="ROAD"/>
    <x v="1"/>
    <n v="9278.02"/>
    <n v="185.56"/>
    <n v="0"/>
    <m/>
    <n v="0"/>
    <n v="0"/>
    <s v="210-00"/>
    <n v="1"/>
    <m/>
    <m/>
    <m/>
    <m/>
  </r>
  <r>
    <x v="5"/>
    <x v="2043"/>
    <n v="1079160220740"/>
    <s v="2482 SE 3 ST"/>
    <m/>
    <s v="126689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044"/>
    <n v="1079160222390"/>
    <s v="2731 SE 3 ST"/>
    <m/>
    <s v="128108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045"/>
    <n v="1079160222080"/>
    <s v="2594 SE 2 ST"/>
    <m/>
    <s v="127284-LENNAR HOMES, LLC"/>
    <d v="2019-06-17T00:00:00"/>
    <s v="ROAD"/>
    <x v="1"/>
    <n v="9278.02"/>
    <n v="185.56"/>
    <n v="0"/>
    <m/>
    <n v="0"/>
    <n v="0"/>
    <s v="210-00"/>
    <n v="1"/>
    <m/>
    <m/>
    <m/>
    <m/>
  </r>
  <r>
    <x v="5"/>
    <x v="2046"/>
    <n v="1079160222220"/>
    <s v="2557 SE 3 ST"/>
    <m/>
    <s v="127290-LENNAR HOMES, LLC"/>
    <d v="2019-06-18T00:00:00"/>
    <s v="ROAD"/>
    <x v="1"/>
    <n v="9278.02"/>
    <n v="185.56"/>
    <n v="0"/>
    <m/>
    <n v="0"/>
    <n v="0"/>
    <s v="210-00"/>
    <n v="1"/>
    <m/>
    <m/>
    <m/>
    <m/>
  </r>
  <r>
    <x v="5"/>
    <x v="2047"/>
    <n v="1079160220930"/>
    <s v="2606 SE 3 ST"/>
    <m/>
    <s v="127390-LENNAR HOMES, LLC"/>
    <d v="2019-06-20T00:00:00"/>
    <s v="ROAD"/>
    <x v="1"/>
    <n v="9278.02"/>
    <n v="185.56"/>
    <n v="0"/>
    <m/>
    <n v="0"/>
    <n v="0"/>
    <s v="210-00"/>
    <n v="1"/>
    <m/>
    <m/>
    <m/>
    <m/>
  </r>
  <r>
    <x v="5"/>
    <x v="2048"/>
    <n v="1079160220870"/>
    <s v="2568 SE 3 ST"/>
    <m/>
    <s v="127394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049"/>
    <n v="1079160220890"/>
    <s v="2580 SE 3 ST"/>
    <m/>
    <s v="127393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050"/>
    <n v="1079160220610"/>
    <s v="266 SE 23 TER"/>
    <m/>
    <s v="126127-LENNAR CORPORATION"/>
    <d v="2019-03-07T00:00:00"/>
    <s v="ROAD"/>
    <x v="1"/>
    <n v="9278.02"/>
    <n v="185.56"/>
    <n v="0"/>
    <m/>
    <n v="0"/>
    <n v="0"/>
    <s v="210-00"/>
    <n v="1"/>
    <m/>
    <m/>
    <m/>
    <m/>
  </r>
  <r>
    <x v="5"/>
    <x v="2051"/>
    <n v="1079160210260"/>
    <s v="3002 SE 3 ST"/>
    <m/>
    <s v="126241-LENNAR CORPORATION"/>
    <d v="2019-03-15T00:00:00"/>
    <s v="ROAD"/>
    <x v="1"/>
    <n v="9278.02"/>
    <n v="185.56"/>
    <n v="0"/>
    <m/>
    <n v="0"/>
    <n v="0"/>
    <s v="210-00"/>
    <n v="1"/>
    <m/>
    <m/>
    <m/>
    <m/>
  </r>
  <r>
    <x v="5"/>
    <x v="2052"/>
    <n v="1079160221750"/>
    <s v="2597 SE 2 ST"/>
    <m/>
    <s v="128052-LENNAR HOMES, LLC"/>
    <d v="2019-08-29T00:00:00"/>
    <s v="ROAD"/>
    <x v="1"/>
    <n v="9278.02"/>
    <n v="185.56"/>
    <n v="0"/>
    <m/>
    <n v="0"/>
    <n v="0"/>
    <s v="210-00"/>
    <n v="1"/>
    <m/>
    <m/>
    <m/>
    <m/>
  </r>
  <r>
    <x v="5"/>
    <x v="2053"/>
    <n v="1079160221600"/>
    <s v="2487 SE 2 ST"/>
    <m/>
    <s v="126565-LENNAR CORPORATION"/>
    <d v="2019-04-01T00:00:00"/>
    <s v="ROAD"/>
    <x v="1"/>
    <n v="9278.02"/>
    <n v="185.56"/>
    <n v="0"/>
    <m/>
    <n v="0"/>
    <n v="0"/>
    <s v="210-00"/>
    <n v="1"/>
    <m/>
    <m/>
    <m/>
    <m/>
  </r>
  <r>
    <x v="5"/>
    <x v="2054"/>
    <n v="1079160210380"/>
    <s v="2928 SE 3 ST"/>
    <m/>
    <s v="126610-NVR RYAN HOMES"/>
    <d v="2019-04-12T00:00:00"/>
    <s v="ROAD"/>
    <x v="1"/>
    <n v="9278.02"/>
    <n v="185.56"/>
    <n v="0"/>
    <m/>
    <n v="0"/>
    <n v="0"/>
    <s v="210-00"/>
    <n v="1"/>
    <m/>
    <m/>
    <m/>
    <m/>
  </r>
  <r>
    <x v="5"/>
    <x v="2055"/>
    <n v="1079160220760"/>
    <s v="2492 SE 3 ST"/>
    <m/>
    <s v="126687-LENNAR CORPORATION"/>
    <d v="2019-04-12T00:00:00"/>
    <s v="ROAD"/>
    <x v="1"/>
    <n v="9278.02"/>
    <n v="185.56"/>
    <n v="0"/>
    <m/>
    <n v="0"/>
    <n v="0"/>
    <s v="210-00"/>
    <n v="1"/>
    <m/>
    <m/>
    <m/>
    <m/>
  </r>
  <r>
    <x v="5"/>
    <x v="2056"/>
    <n v="1079160220670"/>
    <s v="2424 SE 3 ST"/>
    <m/>
    <s v="125971-LENNAR HOMES, LLC"/>
    <d v="2019-02-19T00:00:00"/>
    <s v="ROAD"/>
    <x v="1"/>
    <n v="9278.02"/>
    <n v="185.56"/>
    <n v="0"/>
    <m/>
    <n v="0"/>
    <n v="0"/>
    <s v="210-00"/>
    <n v="1"/>
    <m/>
    <m/>
    <m/>
    <m/>
  </r>
  <r>
    <x v="5"/>
    <x v="2057"/>
    <n v="1079160220650"/>
    <s v="2382 SE 3 ST"/>
    <m/>
    <s v="126233-LENNAR CORPORATION"/>
    <d v="2019-02-14T00:00:00"/>
    <s v="ROAD"/>
    <x v="1"/>
    <n v="9278.02"/>
    <n v="185.56"/>
    <n v="0"/>
    <m/>
    <n v="0"/>
    <n v="0"/>
    <s v="210-00"/>
    <n v="1"/>
    <m/>
    <m/>
    <m/>
    <m/>
  </r>
  <r>
    <x v="5"/>
    <x v="2058"/>
    <n v="1079160220690"/>
    <s v="2444 SE 3 ST"/>
    <m/>
    <s v="126222-LENNAR HOMES, LLC"/>
    <d v="2019-02-21T00:00:00"/>
    <s v="ROAD"/>
    <x v="1"/>
    <n v="9278.02"/>
    <n v="185.56"/>
    <n v="0"/>
    <m/>
    <n v="0"/>
    <n v="0"/>
    <s v="210-00"/>
    <n v="1"/>
    <m/>
    <m/>
    <m/>
    <m/>
  </r>
  <r>
    <x v="5"/>
    <x v="2059"/>
    <n v="1079160220680"/>
    <s v="2436 SE 3 ST"/>
    <m/>
    <s v="126228-LENNAR HOMES, LLC"/>
    <d v="2019-02-25T00:00:00"/>
    <s v="ROAD"/>
    <x v="1"/>
    <n v="9278.02"/>
    <n v="185.56"/>
    <n v="0"/>
    <m/>
    <n v="0"/>
    <n v="0"/>
    <s v="210-00"/>
    <n v="1"/>
    <m/>
    <m/>
    <m/>
    <m/>
  </r>
  <r>
    <x v="5"/>
    <x v="2060"/>
    <n v="1079160181410"/>
    <s v="149 NE 25 TER"/>
    <m/>
    <s v="125965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61"/>
    <n v="1079160181410"/>
    <s v="181 NE 25 TER"/>
    <m/>
    <s v="125978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62"/>
    <n v="1079160221040"/>
    <s v="247 SE 27 TER"/>
    <m/>
    <s v="127992-LENNAR HOMES, LLC"/>
    <d v="2019-08-22T00:00:00"/>
    <s v="ROAD"/>
    <x v="1"/>
    <n v="9278.02"/>
    <n v="185.56"/>
    <n v="0"/>
    <m/>
    <n v="0"/>
    <n v="0"/>
    <s v="210-00"/>
    <n v="1"/>
    <m/>
    <m/>
    <m/>
    <m/>
  </r>
  <r>
    <x v="5"/>
    <x v="2063"/>
    <n v="1079160220630"/>
    <s v="2352 SE 3 ST"/>
    <m/>
    <s v="126223-LENNAR HOMES, LLC"/>
    <d v="2019-03-07T00:00:00"/>
    <s v="ROAD"/>
    <x v="1"/>
    <n v="9278.02"/>
    <n v="185.56"/>
    <n v="0"/>
    <m/>
    <n v="0"/>
    <n v="0"/>
    <s v="210-00"/>
    <n v="1"/>
    <m/>
    <m/>
    <m/>
    <m/>
  </r>
  <r>
    <x v="5"/>
    <x v="2064"/>
    <n v="1079160220910"/>
    <s v="2592 SE 3 ST"/>
    <m/>
    <s v="127283-LENNAR HOMES, LLC"/>
    <d v="2019-06-17T00:00:00"/>
    <s v="ROAD"/>
    <x v="1"/>
    <n v="9278.02"/>
    <n v="185.56"/>
    <n v="0"/>
    <m/>
    <n v="0"/>
    <n v="0"/>
    <s v="210-00"/>
    <n v="1"/>
    <m/>
    <m/>
    <m/>
    <m/>
  </r>
  <r>
    <x v="5"/>
    <x v="2065"/>
    <n v="1079160220940"/>
    <s v="2620 SE 3 ST"/>
    <m/>
    <s v="127924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066"/>
    <n v="1079160221110"/>
    <s v="2727 SE 1 DR"/>
    <m/>
    <s v="127922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067"/>
    <n v="1079160222010"/>
    <s v="2453 SE 3 ST"/>
    <m/>
    <s v="127142-LENNAR HOMES, LLC"/>
    <d v="2019-05-28T00:00:00"/>
    <s v="ROAD"/>
    <x v="1"/>
    <n v="9278.02"/>
    <n v="185.56"/>
    <n v="0"/>
    <m/>
    <n v="0"/>
    <n v="0"/>
    <s v="210-00"/>
    <n v="1"/>
    <m/>
    <m/>
    <m/>
    <m/>
  </r>
  <r>
    <x v="5"/>
    <x v="2068"/>
    <n v="1079160220830"/>
    <s v="2540 SE 3 ST"/>
    <m/>
    <s v="127398-LENNAR HOMES, LLC"/>
    <d v="2019-06-20T00:00:00"/>
    <s v="ROAD"/>
    <x v="1"/>
    <n v="9278.02"/>
    <n v="185.56"/>
    <n v="0"/>
    <m/>
    <n v="0"/>
    <n v="0"/>
    <s v="210-00"/>
    <n v="1"/>
    <m/>
    <m/>
    <m/>
    <m/>
  </r>
  <r>
    <x v="5"/>
    <x v="2069"/>
    <n v="1079160221700"/>
    <s v="2559 SE 2 ST"/>
    <m/>
    <s v="127866-LENNAR HOMES, LLC"/>
    <d v="2019-08-09T00:00:00"/>
    <s v="ROAD"/>
    <x v="1"/>
    <n v="9278.02"/>
    <n v="185.56"/>
    <n v="0"/>
    <m/>
    <n v="0"/>
    <n v="0"/>
    <s v="210-00"/>
    <n v="1"/>
    <m/>
    <m/>
    <m/>
    <m/>
  </r>
  <r>
    <x v="5"/>
    <x v="2070"/>
    <n v="1079160222100"/>
    <s v="2582 SE 2 ST"/>
    <m/>
    <s v="127664-LENNAR HOMES, LLC"/>
    <d v="2019-07-23T00:00:00"/>
    <s v="ROAD"/>
    <x v="1"/>
    <n v="9278.02"/>
    <n v="185.56"/>
    <n v="0"/>
    <m/>
    <n v="0"/>
    <n v="0"/>
    <s v="210-00"/>
    <n v="1"/>
    <m/>
    <m/>
    <m/>
    <m/>
  </r>
  <r>
    <x v="5"/>
    <x v="2071"/>
    <n v="1079160222200"/>
    <s v="2545 SE 3 ST"/>
    <m/>
    <s v="126683-LENNAR HOMES, LLC"/>
    <d v="2019-04-17T00:00:00"/>
    <s v="ROAD"/>
    <x v="1"/>
    <n v="9278.02"/>
    <n v="185.56"/>
    <n v="0"/>
    <m/>
    <n v="0"/>
    <n v="0"/>
    <s v="210-00"/>
    <n v="1"/>
    <m/>
    <m/>
    <m/>
    <m/>
  </r>
  <r>
    <x v="5"/>
    <x v="2072"/>
    <n v="1079160220700"/>
    <s v="2452 SE 3 ST"/>
    <m/>
    <s v="126684-LENNAR HOMES, LLC"/>
    <d v="2019-04-17T00:00:00"/>
    <s v="ROAD"/>
    <x v="1"/>
    <n v="9278.02"/>
    <n v="185.56"/>
    <n v="0"/>
    <m/>
    <n v="0"/>
    <n v="0"/>
    <s v="210-00"/>
    <n v="1"/>
    <m/>
    <m/>
    <m/>
    <m/>
  </r>
  <r>
    <x v="5"/>
    <x v="2073"/>
    <n v="1079160220710"/>
    <s v="2464 SE 3 ST"/>
    <m/>
    <s v="126581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074"/>
    <n v="1079160220810"/>
    <s v="2528 SE 3 ST"/>
    <m/>
    <s v="126685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075"/>
    <n v="1079160220790"/>
    <s v="2516 SE 3 ST"/>
    <m/>
    <s v="126688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076"/>
    <n v="1079160221660"/>
    <s v="2529 SE 2 ST"/>
    <m/>
    <s v="127152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077"/>
    <n v="1079160220970"/>
    <s v="2656 SE 3 ST"/>
    <m/>
    <s v="127994-LENNAR HOMES, LLC"/>
    <d v="2019-08-26T00:00:00"/>
    <s v="ROAD"/>
    <x v="1"/>
    <n v="9278.02"/>
    <n v="185.56"/>
    <n v="0"/>
    <m/>
    <n v="0"/>
    <n v="0"/>
    <s v="210-00"/>
    <n v="1"/>
    <m/>
    <m/>
    <m/>
    <m/>
  </r>
  <r>
    <x v="5"/>
    <x v="2078"/>
    <n v="1079160221690"/>
    <s v="2551 SE 2 ST"/>
    <m/>
    <s v="127235-LENNAR HOMES, LLC"/>
    <d v="2019-06-10T00:00:00"/>
    <s v="ROAD"/>
    <x v="1"/>
    <n v="9278.02"/>
    <n v="185.56"/>
    <n v="0"/>
    <m/>
    <n v="0"/>
    <n v="0"/>
    <s v="210-00"/>
    <n v="1"/>
    <m/>
    <m/>
    <m/>
    <m/>
  </r>
  <r>
    <x v="5"/>
    <x v="2079"/>
    <n v="1079160221610"/>
    <s v="2491 SE 2 ST"/>
    <m/>
    <s v="126226-LENNAR HOMES, LLC"/>
    <d v="2019-02-22T00:00:00"/>
    <s v="ROAD"/>
    <x v="1"/>
    <n v="9278.02"/>
    <n v="185.56"/>
    <n v="0"/>
    <m/>
    <n v="0"/>
    <n v="0"/>
    <s v="210-00"/>
    <n v="1"/>
    <m/>
    <m/>
    <m/>
    <m/>
  </r>
  <r>
    <x v="5"/>
    <x v="2080"/>
    <n v="1079160181410"/>
    <s v="173 NE 25 TER"/>
    <m/>
    <s v="125908-LENNAR CORPORATION"/>
    <d v="2019-02-08T00:00:00"/>
    <s v="ROAD"/>
    <x v="1"/>
    <n v="9278.02"/>
    <n v="185.56"/>
    <n v="0"/>
    <m/>
    <n v="0"/>
    <n v="0"/>
    <s v="210-00"/>
    <n v="1"/>
    <m/>
    <m/>
    <m/>
    <m/>
  </r>
  <r>
    <x v="5"/>
    <x v="2081"/>
    <n v="1079160220820"/>
    <s v="2532 SE 3 ST"/>
    <m/>
    <s v="127384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082"/>
    <n v="1079160220960"/>
    <s v="2642 SE 3 ST"/>
    <m/>
    <s v="127995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083"/>
    <n v="1079160220660"/>
    <s v="2410 SE 3 ST"/>
    <m/>
    <s v="125938-LENNAR CORPORATION"/>
    <d v="2019-02-22T00:00:00"/>
    <s v="ROAD"/>
    <x v="1"/>
    <n v="9278.02"/>
    <n v="185.56"/>
    <n v="0"/>
    <m/>
    <n v="0"/>
    <n v="0"/>
    <s v="210-00"/>
    <n v="1"/>
    <m/>
    <m/>
    <m/>
    <m/>
  </r>
  <r>
    <x v="5"/>
    <x v="2084"/>
    <n v="1079160221740"/>
    <s v="2591 SE 2 ST"/>
    <m/>
    <s v="128053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085"/>
    <n v="1079160222370"/>
    <s v="2657 SE 3 ST"/>
    <m/>
    <s v="128109-LENNAR HOMES, LLC"/>
    <d v="2019-09-04T00:00:00"/>
    <s v="ROAD"/>
    <x v="1"/>
    <n v="9278.02"/>
    <n v="185.56"/>
    <n v="0"/>
    <m/>
    <n v="0"/>
    <n v="0"/>
    <s v="210-00"/>
    <n v="1"/>
    <m/>
    <m/>
    <m/>
    <m/>
  </r>
  <r>
    <x v="5"/>
    <x v="2086"/>
    <n v="1079160222380"/>
    <s v="2705 SE 3 ST"/>
    <m/>
    <s v="128109-LENNAR HOMES, LLC"/>
    <d v="2019-09-04T00:00:00"/>
    <s v="ROAD"/>
    <x v="1"/>
    <n v="9278.02"/>
    <n v="185.56"/>
    <n v="0"/>
    <m/>
    <n v="0"/>
    <n v="0"/>
    <s v="210-00"/>
    <n v="1"/>
    <m/>
    <m/>
    <m/>
    <m/>
  </r>
  <r>
    <x v="5"/>
    <x v="2087"/>
    <n v="1079160181410"/>
    <s v="189 NE 25 TER"/>
    <m/>
    <s v="125975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88"/>
    <n v="1079160181410"/>
    <s v="141 NE 25 TER"/>
    <m/>
    <s v="125976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89"/>
    <n v="1079160222020"/>
    <s v="2465 SE 3 ST"/>
    <m/>
    <s v="127137-RAUL MARISTANY"/>
    <d v="2019-06-04T00:00:00"/>
    <s v="ROAD"/>
    <x v="1"/>
    <n v="9278.02"/>
    <n v="185.56"/>
    <n v="0"/>
    <m/>
    <n v="0"/>
    <n v="0"/>
    <s v="210-00"/>
    <n v="1"/>
    <m/>
    <m/>
    <m/>
    <m/>
  </r>
  <r>
    <x v="5"/>
    <x v="2090"/>
    <n v="1079160222280"/>
    <s v="2724 SE 2 ST"/>
    <m/>
    <s v="128110-LENNAR HOMES, LLC"/>
    <d v="2019-09-05T00:00:00"/>
    <s v="ROAD"/>
    <x v="1"/>
    <n v="9278.02"/>
    <n v="185.56"/>
    <n v="0"/>
    <m/>
    <n v="0"/>
    <n v="0"/>
    <s v="210-00"/>
    <n v="1"/>
    <m/>
    <m/>
    <m/>
    <m/>
  </r>
  <r>
    <x v="5"/>
    <x v="2091"/>
    <n v="1079160222170"/>
    <s v="2526 SE 2 ST"/>
    <m/>
    <s v="127289-LENNAR HOMES, LLC"/>
    <d v="2019-06-18T00:00:00"/>
    <s v="ROAD"/>
    <x v="1"/>
    <n v="9278.02"/>
    <n v="185.56"/>
    <n v="0"/>
    <m/>
    <n v="0"/>
    <n v="0"/>
    <s v="210-00"/>
    <n v="1"/>
    <m/>
    <m/>
    <m/>
    <m/>
  </r>
  <r>
    <x v="5"/>
    <x v="2092"/>
    <n v="1079160221630"/>
    <s v="2501 SE 2 ST"/>
    <m/>
    <s v="127139-LENNAR HOMES, LLC"/>
    <d v="2019-05-30T00:00:00"/>
    <s v="ROAD"/>
    <x v="1"/>
    <n v="9278.02"/>
    <n v="185.56"/>
    <n v="0"/>
    <m/>
    <n v="0"/>
    <n v="0"/>
    <s v="210-00"/>
    <n v="1"/>
    <m/>
    <m/>
    <m/>
    <m/>
  </r>
  <r>
    <x v="5"/>
    <x v="2093"/>
    <n v="1079160221670"/>
    <s v="2535 SE 2 ST"/>
    <m/>
    <s v="127239-LENNAR HOMES, LLC"/>
    <d v="2019-06-12T00:00:00"/>
    <s v="ROAD"/>
    <x v="1"/>
    <n v="9278.02"/>
    <n v="185.56"/>
    <n v="0"/>
    <m/>
    <n v="0"/>
    <n v="0"/>
    <s v="210-00"/>
    <n v="1"/>
    <m/>
    <m/>
    <m/>
    <m/>
  </r>
  <r>
    <x v="5"/>
    <x v="2094"/>
    <n v="1079160220900"/>
    <s v="2586 SE 3 ST"/>
    <m/>
    <s v="127392-LENNAR HOMES, LLC"/>
    <d v="2019-06-24T00:00:00"/>
    <s v="ROAD"/>
    <x v="1"/>
    <n v="9278.02"/>
    <n v="185.56"/>
    <n v="0"/>
    <m/>
    <n v="0"/>
    <n v="0"/>
    <s v="210-00"/>
    <n v="1"/>
    <m/>
    <m/>
    <m/>
    <m/>
  </r>
  <r>
    <x v="5"/>
    <x v="2095"/>
    <n v="1079160221860"/>
    <s v="2484 SE 2 ST"/>
    <m/>
    <s v="127138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096"/>
    <n v="1079160220720"/>
    <s v="2470 SE 3 ST"/>
    <m/>
    <s v="126687-LENNAR CORPORATION"/>
    <d v="2019-04-12T00:00:00"/>
    <s v="ROAD"/>
    <x v="1"/>
    <n v="9278.02"/>
    <n v="185.56"/>
    <n v="0"/>
    <m/>
    <n v="0"/>
    <n v="0"/>
    <s v="210-00"/>
    <n v="1"/>
    <m/>
    <m/>
    <m/>
    <m/>
  </r>
  <r>
    <x v="5"/>
    <x v="2097"/>
    <n v="1079160222300"/>
    <s v="2648 SE 2 ST"/>
    <m/>
    <s v="128054-LENNAR HOMES, LLC"/>
    <d v="2019-08-30T00:00:00"/>
    <s v="ROAD"/>
    <x v="1"/>
    <n v="9278.02"/>
    <n v="185.56"/>
    <n v="0"/>
    <m/>
    <n v="0"/>
    <n v="0"/>
    <s v="210-00"/>
    <n v="1"/>
    <m/>
    <m/>
    <m/>
    <m/>
  </r>
  <r>
    <x v="5"/>
    <x v="2098"/>
    <n v="1079160181410"/>
    <s v="133 NE 25 TER"/>
    <m/>
    <s v="125907-LENNAR CORPORATION"/>
    <d v="2019-02-08T00:00:00"/>
    <s v="ROAD"/>
    <x v="1"/>
    <n v="9278.02"/>
    <n v="185.56"/>
    <n v="0"/>
    <m/>
    <n v="0"/>
    <n v="0"/>
    <s v="210-00"/>
    <n v="1"/>
    <m/>
    <m/>
    <m/>
    <m/>
  </r>
  <r>
    <x v="5"/>
    <x v="2099"/>
    <n v="1079160221840"/>
    <s v="2494 SE 2 ST"/>
    <m/>
    <s v="126690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00"/>
    <n v="1079160222060"/>
    <s v="2495 SE 3 ST"/>
    <m/>
    <s v="127147-LENNAR HOMES, LLC"/>
    <d v="2019-05-23T00:00:00"/>
    <s v="ROAD"/>
    <x v="1"/>
    <n v="9278.02"/>
    <n v="185.56"/>
    <n v="0"/>
    <m/>
    <n v="0"/>
    <n v="0"/>
    <s v="210-00"/>
    <n v="1"/>
    <m/>
    <m/>
    <m/>
    <m/>
  </r>
  <r>
    <x v="5"/>
    <x v="2101"/>
    <n v="1079160221070"/>
    <s v="211 SE 27 TER"/>
    <m/>
    <s v="127919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02"/>
    <n v="1079160222120"/>
    <s v="2562 SE 2 ST"/>
    <m/>
    <s v="127669-LENNAR HOMES, LLC"/>
    <d v="2019-07-25T00:00:00"/>
    <s v="ROAD"/>
    <x v="1"/>
    <n v="9278.02"/>
    <n v="185.56"/>
    <n v="0"/>
    <m/>
    <n v="0"/>
    <n v="0"/>
    <s v="210-00"/>
    <n v="1"/>
    <m/>
    <m/>
    <m/>
    <m/>
  </r>
  <r>
    <x v="5"/>
    <x v="2103"/>
    <n v="1079160220800"/>
    <s v="2520 SE 3 ST"/>
    <m/>
    <s v="126688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04"/>
    <n v="1079160220640"/>
    <s v="2370 SE 3 ST"/>
    <m/>
    <s v="126278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05"/>
    <n v="1079160221100"/>
    <s v="165 SE 27 TER"/>
    <m/>
    <s v="127991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06"/>
    <n v="1079160220610"/>
    <s v="2455 SE 2 ST"/>
    <m/>
    <s v="126277-LENNAR HOMES, LLC"/>
    <d v="2019-03-07T00:00:00"/>
    <s v="ROAD"/>
    <x v="1"/>
    <n v="9278.02"/>
    <n v="185.56"/>
    <n v="0"/>
    <m/>
    <n v="0"/>
    <n v="0"/>
    <s v="210-00"/>
    <n v="1"/>
    <m/>
    <m/>
    <m/>
    <m/>
  </r>
  <r>
    <x v="5"/>
    <x v="2107"/>
    <n v="1079160221880"/>
    <s v="2468 SE 2 ST"/>
    <m/>
    <s v="126227-LENNAR HOMES, LLC"/>
    <d v="2019-02-20T00:00:00"/>
    <s v="ROAD"/>
    <x v="1"/>
    <n v="9278.02"/>
    <n v="185.56"/>
    <n v="0"/>
    <m/>
    <n v="0"/>
    <n v="0"/>
    <s v="210-00"/>
    <n v="1"/>
    <m/>
    <m/>
    <m/>
    <m/>
  </r>
  <r>
    <x v="5"/>
    <x v="2108"/>
    <n v="1079160221940"/>
    <s v="2378 SE 2 ST"/>
    <m/>
    <s v="125982-LENNAR HOMES, LLC"/>
    <d v="2019-02-20T00:00:00"/>
    <s v="ROAD"/>
    <x v="1"/>
    <n v="9278.02"/>
    <n v="185.56"/>
    <n v="0"/>
    <m/>
    <n v="0"/>
    <n v="0"/>
    <s v="210-00"/>
    <n v="1"/>
    <m/>
    <m/>
    <m/>
    <m/>
  </r>
  <r>
    <x v="5"/>
    <x v="2109"/>
    <n v="1079160221950"/>
    <s v="2366 SE 2 ST"/>
    <m/>
    <s v="125986-LENNAR CORPORATION"/>
    <d v="2019-02-20T00:00:00"/>
    <s v="ROAD"/>
    <x v="1"/>
    <n v="9278.02"/>
    <n v="185.56"/>
    <n v="0"/>
    <m/>
    <n v="0"/>
    <n v="0"/>
    <s v="210-00"/>
    <n v="1"/>
    <m/>
    <m/>
    <m/>
    <m/>
  </r>
  <r>
    <x v="5"/>
    <x v="2110"/>
    <n v="1079160220610"/>
    <s v="2446 SE 2 ST"/>
    <m/>
    <s v="126224-LENNAR HOMES, LLC"/>
    <d v="2019-03-05T00:00:00"/>
    <s v="ROAD"/>
    <x v="1"/>
    <n v="9278.02"/>
    <n v="185.56"/>
    <n v="0"/>
    <m/>
    <n v="0"/>
    <n v="0"/>
    <s v="210-00"/>
    <n v="1"/>
    <m/>
    <m/>
    <m/>
    <m/>
  </r>
  <r>
    <x v="5"/>
    <x v="2111"/>
    <n v="1079160221970"/>
    <s v="2377 SE 3 ST"/>
    <m/>
    <s v="125989-LENNAR CORPORATION"/>
    <d v="2019-02-22T00:00:00"/>
    <s v="ROAD"/>
    <x v="1"/>
    <n v="9278.02"/>
    <n v="185.56"/>
    <n v="0"/>
    <m/>
    <n v="0"/>
    <n v="0"/>
    <s v="210-00"/>
    <n v="1"/>
    <m/>
    <m/>
    <m/>
    <m/>
  </r>
  <r>
    <x v="5"/>
    <x v="2112"/>
    <n v="1079160220590"/>
    <s v="244 SE 23 TER"/>
    <m/>
    <s v="125970-LENNAR HOMES, LLC"/>
    <d v="2019-02-20T00:00:00"/>
    <s v="ROAD"/>
    <x v="1"/>
    <n v="9278.02"/>
    <n v="185.56"/>
    <n v="0"/>
    <m/>
    <n v="0"/>
    <n v="0"/>
    <s v="210-00"/>
    <n v="1"/>
    <m/>
    <m/>
    <m/>
    <m/>
  </r>
  <r>
    <x v="5"/>
    <x v="2113"/>
    <n v="1079160181410"/>
    <s v="157 NE 25 TER"/>
    <m/>
    <s v="125978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114"/>
    <n v="1079160220610"/>
    <s v="2461 SE 2 ST"/>
    <m/>
    <s v="126265-LENNAR HOMES, LLC"/>
    <d v="2019-03-08T00:00:00"/>
    <s v="ROAD"/>
    <x v="1"/>
    <n v="9278.02"/>
    <n v="185.56"/>
    <n v="0"/>
    <m/>
    <n v="0"/>
    <n v="0"/>
    <s v="210-00"/>
    <n v="1"/>
    <m/>
    <m/>
    <m/>
    <m/>
  </r>
  <r>
    <x v="5"/>
    <x v="2115"/>
    <n v="1079160221580"/>
    <s v="2473 SE 2 ST"/>
    <m/>
    <s v="125981-LENNAR CORPORATION"/>
    <d v="2019-02-20T00:00:00"/>
    <s v="ROAD"/>
    <x v="1"/>
    <n v="9278.02"/>
    <n v="185.56"/>
    <n v="0"/>
    <m/>
    <n v="0"/>
    <n v="0"/>
    <s v="210-00"/>
    <n v="1"/>
    <m/>
    <m/>
    <m/>
    <m/>
  </r>
  <r>
    <x v="5"/>
    <x v="2116"/>
    <n v="1079160221980"/>
    <s v="2415 SE 3 ST"/>
    <m/>
    <s v="126128-LENNAR CORPORATION"/>
    <d v="2019-02-19T00:00:00"/>
    <s v="ROAD"/>
    <x v="1"/>
    <n v="9278.02"/>
    <n v="185.56"/>
    <n v="0"/>
    <m/>
    <n v="0"/>
    <n v="0"/>
    <s v="210-00"/>
    <n v="1"/>
    <m/>
    <m/>
    <m/>
    <m/>
  </r>
  <r>
    <x v="5"/>
    <x v="2117"/>
    <n v="1079160221910"/>
    <s v="2438 SE 2 ST"/>
    <m/>
    <s v="125984-LENNAR CORPORATION"/>
    <d v="2019-02-19T00:00:00"/>
    <s v="ROAD"/>
    <x v="1"/>
    <n v="9278.02"/>
    <n v="185.56"/>
    <n v="0"/>
    <m/>
    <n v="0"/>
    <n v="0"/>
    <s v="210-00"/>
    <n v="1"/>
    <m/>
    <m/>
    <m/>
    <m/>
  </r>
  <r>
    <x v="5"/>
    <x v="2118"/>
    <n v="1079160221680"/>
    <s v="2543 SE 2 ST"/>
    <m/>
    <s v="127240-LENNAR HOMES, LLC"/>
    <d v="2019-06-12T00:00:00"/>
    <s v="ROAD"/>
    <x v="1"/>
    <n v="9278.02"/>
    <n v="185.56"/>
    <n v="0"/>
    <m/>
    <n v="0"/>
    <n v="0"/>
    <s v="210-00"/>
    <n v="1"/>
    <m/>
    <m/>
    <m/>
    <m/>
  </r>
  <r>
    <x v="5"/>
    <x v="2119"/>
    <n v="1079160220880"/>
    <s v="2572 SE 3 ST"/>
    <m/>
    <s v="127279-LENNAR HOMES, LLC"/>
    <d v="2019-06-17T00:00:00"/>
    <s v="ROAD"/>
    <x v="1"/>
    <n v="9278.02"/>
    <n v="185.56"/>
    <n v="0"/>
    <m/>
    <n v="0"/>
    <n v="0"/>
    <s v="210-00"/>
    <n v="1"/>
    <m/>
    <m/>
    <m/>
    <m/>
  </r>
  <r>
    <x v="5"/>
    <x v="2120"/>
    <n v="1079160221650"/>
    <s v="2515 SE 2 ST"/>
    <m/>
    <s v="126800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21"/>
    <n v="1079160220990"/>
    <s v="2722 SE 3 ST"/>
    <m/>
    <s v="127915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22"/>
    <n v="1079160221000"/>
    <s v="2734 SE 3 ST"/>
    <m/>
    <s v="127916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23"/>
    <n v="1079160221090"/>
    <s v="171 SE 27 TER"/>
    <m/>
    <s v="127921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24"/>
    <n v="1079160222160"/>
    <s v="2534 SE 2 ST"/>
    <m/>
    <s v="127237-LENNAR HOMES, LLC"/>
    <d v="2019-06-11T00:00:00"/>
    <s v="ROAD"/>
    <x v="1"/>
    <n v="9278.02"/>
    <n v="185.56"/>
    <n v="0"/>
    <m/>
    <n v="0"/>
    <n v="0"/>
    <s v="210-00"/>
    <n v="1"/>
    <m/>
    <m/>
    <m/>
    <m/>
  </r>
  <r>
    <x v="5"/>
    <x v="2125"/>
    <n v="1079160221620"/>
    <s v="2495 SE 2 ST"/>
    <m/>
    <s v="126225-LENNAR HOMES, LLC"/>
    <d v="2019-02-26T00:00:00"/>
    <s v="ROAD"/>
    <x v="1"/>
    <n v="9278.02"/>
    <n v="185.56"/>
    <n v="0"/>
    <m/>
    <n v="0"/>
    <n v="0"/>
    <s v="210-00"/>
    <n v="1"/>
    <m/>
    <m/>
    <m/>
    <m/>
  </r>
  <r>
    <x v="5"/>
    <x v="2126"/>
    <n v="1079160222130"/>
    <s v="2556 SE 2 ST"/>
    <m/>
    <s v="127388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27"/>
    <n v="1079160222210"/>
    <s v="2553 SE 3 ST"/>
    <m/>
    <s v="127386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28"/>
    <n v="1079160222090"/>
    <s v="2588 SE 2 ST"/>
    <m/>
    <s v="127389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29"/>
    <n v="1079160220920"/>
    <s v="2596 SE 3 ST"/>
    <m/>
    <s v="127391-LENNAR HOMES, LLC"/>
    <d v="2019-06-20T00:00:00"/>
    <s v="ROAD"/>
    <x v="1"/>
    <n v="9278.02"/>
    <n v="185.56"/>
    <n v="0"/>
    <m/>
    <n v="0"/>
    <n v="0"/>
    <s v="210-00"/>
    <n v="1"/>
    <m/>
    <m/>
    <m/>
    <m/>
  </r>
  <r>
    <x v="5"/>
    <x v="2130"/>
    <n v="1079160222180"/>
    <s v="2517 SE 3 ST"/>
    <m/>
    <s v="127387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31"/>
    <n v="1079160220850"/>
    <s v="2550 SE 3 ST"/>
    <m/>
    <s v="127396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32"/>
    <n v="1079160222240"/>
    <s v="2573 SE 3 ST"/>
    <m/>
    <s v="127668-LENNAR HOMES, LLC"/>
    <d v="2019-07-24T00:00:00"/>
    <s v="ROAD"/>
    <x v="1"/>
    <n v="9278.02"/>
    <n v="185.56"/>
    <n v="0"/>
    <m/>
    <n v="0"/>
    <n v="0"/>
    <s v="210-00"/>
    <n v="1"/>
    <m/>
    <m/>
    <m/>
    <m/>
  </r>
  <r>
    <x v="5"/>
    <x v="2133"/>
    <n v="1079160222250"/>
    <s v="2581 SE 3 ST"/>
    <m/>
    <s v="127458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34"/>
    <n v="1079160222040"/>
    <s v="2477 SE 3 ST"/>
    <m/>
    <s v="126740-LENNAR HOMES, LLC"/>
    <d v="2019-04-22T00:00:00"/>
    <s v="ROAD"/>
    <x v="1"/>
    <n v="9278.02"/>
    <n v="185.56"/>
    <n v="0"/>
    <m/>
    <n v="0"/>
    <n v="0"/>
    <s v="210-00"/>
    <n v="1"/>
    <m/>
    <m/>
    <m/>
    <m/>
  </r>
  <r>
    <x v="5"/>
    <x v="2135"/>
    <n v="1079160222190"/>
    <s v="2539 SE 3 ST"/>
    <m/>
    <s v="126683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36"/>
    <n v="1079160221850"/>
    <s v="2488 SE 2 ST"/>
    <m/>
    <s v="126919-RAUL MARISTANY"/>
    <d v="2019-05-02T00:00:00"/>
    <s v="ROAD"/>
    <x v="1"/>
    <n v="9278.02"/>
    <n v="185.56"/>
    <n v="0"/>
    <m/>
    <n v="0"/>
    <n v="0"/>
    <s v="210-00"/>
    <n v="1"/>
    <m/>
    <m/>
    <m/>
    <m/>
  </r>
  <r>
    <x v="5"/>
    <x v="2137"/>
    <n v="1079160221020"/>
    <s v="269 SE 27 TER"/>
    <s v="N"/>
    <s v="128690-LENNAR HOMES, LLC"/>
    <d v="2019-11-12T00:00:00"/>
    <s v="ROAD"/>
    <x v="1"/>
    <n v="0"/>
    <n v="0"/>
    <n v="0"/>
    <m/>
    <n v="0"/>
    <n v="0"/>
    <s v="210-00"/>
    <n v="0"/>
    <m/>
    <m/>
    <m/>
    <m/>
  </r>
  <r>
    <x v="5"/>
    <x v="2138"/>
    <n v="1079160222070"/>
    <s v="2497 SE 3 ST"/>
    <m/>
    <s v="127146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139"/>
    <n v="1079160221870"/>
    <s v="2476 SE 2 ST"/>
    <m/>
    <s v="127141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140"/>
    <n v="1079160222270"/>
    <s v="2593 SE 3 ST"/>
    <m/>
    <s v="127291-LENNAR HOMES, LLC"/>
    <d v="2019-06-18T00:00:00"/>
    <s v="ROAD"/>
    <x v="1"/>
    <n v="9278.02"/>
    <n v="185.56"/>
    <n v="0"/>
    <m/>
    <n v="0"/>
    <n v="0"/>
    <s v="210-00"/>
    <n v="1"/>
    <m/>
    <m/>
    <m/>
    <m/>
  </r>
  <r>
    <x v="5"/>
    <x v="2141"/>
    <n v="1079160221890"/>
    <s v="2456 SE 2 ST"/>
    <m/>
    <s v="126580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42"/>
    <n v="1079160222000"/>
    <s v="2439 SE 3 ST"/>
    <m/>
    <s v="126462-LENNAR CORPORATION"/>
    <d v="2019-02-15T00:00:00"/>
    <s v="ROAD"/>
    <x v="1"/>
    <n v="9278.02"/>
    <n v="185.56"/>
    <n v="0"/>
    <m/>
    <n v="0"/>
    <n v="0"/>
    <s v="210-00"/>
    <n v="1"/>
    <m/>
    <m/>
    <m/>
    <m/>
  </r>
  <r>
    <x v="5"/>
    <x v="2143"/>
    <n v="1079160221960"/>
    <s v="2365 SE 3 ST"/>
    <m/>
    <s v="126369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44"/>
    <n v="1079160220860"/>
    <s v="2562 SE 3 ST"/>
    <m/>
    <s v="127395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45"/>
    <n v="1079160222260"/>
    <s v="2589 SE 3 ST"/>
    <m/>
    <s v="127385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46"/>
    <n v="1079160222230"/>
    <s v="2565 SE 3 ST"/>
    <m/>
    <s v="127667-LENNAR HOMES, LLC"/>
    <d v="2019-07-25T00:00:00"/>
    <s v="ROAD"/>
    <x v="1"/>
    <n v="9278.02"/>
    <n v="185.56"/>
    <n v="0"/>
    <m/>
    <n v="0"/>
    <n v="0"/>
    <s v="210-00"/>
    <n v="1"/>
    <m/>
    <m/>
    <m/>
    <m/>
  </r>
  <r>
    <x v="5"/>
    <x v="2147"/>
    <n v="1079160221650"/>
    <s v="2515 SE 2 ST"/>
    <m/>
    <s v="127590-RAUL MARISTANY"/>
    <d v="2019-07-26T00:00:00"/>
    <s v="ROAD"/>
    <x v="1"/>
    <n v="0"/>
    <n v="0"/>
    <n v="0"/>
    <m/>
    <n v="0"/>
    <n v="0"/>
    <s v="210-00"/>
    <n v="0"/>
    <m/>
    <m/>
    <m/>
    <m/>
  </r>
  <r>
    <x v="5"/>
    <x v="2148"/>
    <n v="1079160222050"/>
    <s v="2483 SE 3 ST"/>
    <m/>
    <s v="126686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49"/>
    <n v="1079160220750"/>
    <s v="2488 SE 3 ST"/>
    <m/>
    <s v="126689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50"/>
    <n v="1079160220730"/>
    <s v="2474 SE 3 ST"/>
    <m/>
    <s v="126685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51"/>
    <n v="1079160222310"/>
    <s v="2630 SE 2 ST"/>
    <s v="N"/>
    <s v="128619-LENNAR HOMES, LLC"/>
    <d v="2019-11-01T00:00:00"/>
    <s v="ROAD"/>
    <x v="1"/>
    <n v="9578.07"/>
    <n v="191.56"/>
    <n v="0"/>
    <m/>
    <n v="0"/>
    <n v="0"/>
    <s v="210-00"/>
    <n v="1"/>
    <m/>
    <m/>
    <m/>
    <m/>
  </r>
  <r>
    <x v="5"/>
    <x v="2152"/>
    <n v="1079160221120"/>
    <s v="2715 SE 1 CT"/>
    <m/>
    <s v="127923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53"/>
    <n v="1079160221050"/>
    <s v="233 SE 27 TER"/>
    <m/>
    <s v="127917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54"/>
    <n v="1079160221060"/>
    <s v="227 SE 27 TER"/>
    <m/>
    <s v="127918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55"/>
    <n v="1079160181410"/>
    <s v="165 NE 25 TER"/>
    <m/>
    <s v="125909-LENNAR CORPORATION"/>
    <d v="2019-02-08T00:00:00"/>
    <s v="ROAD"/>
    <x v="1"/>
    <n v="9278.02"/>
    <n v="185.56"/>
    <n v="0"/>
    <m/>
    <n v="0"/>
    <n v="0"/>
    <s v="210-00"/>
    <n v="1"/>
    <m/>
    <m/>
    <m/>
    <m/>
  </r>
  <r>
    <x v="5"/>
    <x v="2156"/>
    <n v="1079160220840"/>
    <s v="2546 SE 3 ST"/>
    <m/>
    <s v="127397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57"/>
    <n v="1079160222030"/>
    <s v="2471 SE 3 ST"/>
    <m/>
    <s v="126686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58"/>
    <n v="1079160181410"/>
    <s v="125 NE 25 TER"/>
    <m/>
    <s v="125978-LENNAR HOMES, LLC"/>
    <d v="2019-02-12T00:00:00"/>
    <s v="ROAD"/>
    <x v="1"/>
    <n v="9278.02"/>
    <n v="185.56"/>
    <n v="0"/>
    <m/>
    <n v="0"/>
    <n v="0"/>
    <s v="210-00"/>
    <n v="1"/>
    <m/>
    <m/>
    <m/>
    <m/>
  </r>
  <r>
    <x v="5"/>
    <x v="2159"/>
    <n v="1079160222350"/>
    <s v="2627 SE 3 ST"/>
    <m/>
    <s v="128055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160"/>
    <n v="1079160221920"/>
    <s v="2430 SE 2 ST"/>
    <m/>
    <s v="126000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61"/>
    <n v="1079160222320"/>
    <s v="2628 SE 2 ST"/>
    <m/>
    <s v="128056-LENNAR HOMES, LLC"/>
    <d v="2019-08-30T00:00:00"/>
    <s v="ROAD"/>
    <x v="1"/>
    <n v="9278.02"/>
    <n v="185.56"/>
    <n v="0"/>
    <m/>
    <n v="0"/>
    <n v="0"/>
    <s v="210-00"/>
    <n v="1"/>
    <m/>
    <m/>
    <m/>
    <m/>
  </r>
  <r>
    <x v="5"/>
    <x v="2162"/>
    <n v="1079160221030"/>
    <s v="255 SE 27 TER"/>
    <s v="N"/>
    <s v="128618-LENNAR HOMES, LLC"/>
    <d v="2019-11-01T00:00:00"/>
    <s v="ROAD"/>
    <x v="1"/>
    <n v="9578.07"/>
    <n v="191.56"/>
    <n v="0"/>
    <m/>
    <n v="0"/>
    <n v="0"/>
    <s v="210-00"/>
    <n v="1"/>
    <m/>
    <m/>
    <m/>
    <m/>
  </r>
  <r>
    <x v="5"/>
    <x v="2163"/>
    <n v="1079160222290"/>
    <s v="2710 SE 2 ST"/>
    <m/>
    <s v="128109-LENNAR HOMES, LLC"/>
    <d v="2019-09-04T00:00:00"/>
    <s v="ROAD"/>
    <x v="1"/>
    <n v="9278.02"/>
    <n v="185.56"/>
    <n v="0"/>
    <m/>
    <n v="0"/>
    <n v="0"/>
    <s v="210-00"/>
    <n v="1"/>
    <m/>
    <m/>
    <m/>
    <m/>
  </r>
  <r>
    <x v="5"/>
    <x v="2164"/>
    <n v="1079160220610"/>
    <s v="2418 SE 2 ST"/>
    <m/>
    <s v="126266-LENNAR HOMES, LLC"/>
    <d v="2019-03-12T00:00:00"/>
    <s v="ROAD"/>
    <x v="1"/>
    <n v="9278.02"/>
    <n v="185.56"/>
    <n v="0"/>
    <m/>
    <n v="0"/>
    <n v="0"/>
    <s v="210-00"/>
    <n v="1"/>
    <m/>
    <m/>
    <m/>
    <m/>
  </r>
  <r>
    <x v="5"/>
    <x v="2165"/>
    <n v="1079160220770"/>
    <s v="2496 SE 3 ST"/>
    <m/>
    <s v="126799-LENNAR HOMES, LLC"/>
    <d v="2019-04-26T00:00:00"/>
    <s v="ROAD"/>
    <x v="1"/>
    <n v="9278.02"/>
    <n v="185.56"/>
    <n v="0"/>
    <m/>
    <n v="0"/>
    <n v="0"/>
    <s v="210-00"/>
    <n v="1"/>
    <m/>
    <m/>
    <m/>
    <m/>
  </r>
  <r>
    <x v="5"/>
    <x v="2166"/>
    <n v="1079160222330"/>
    <s v="2614 SE 2 ST"/>
    <m/>
    <s v="128051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167"/>
    <n v="1079160210120"/>
    <s v="2937 SE 3 ST"/>
    <m/>
    <s v="126087-NVR RYAN HOMES"/>
    <d v="2019-03-11T00:00:00"/>
    <s v="ROAD"/>
    <x v="1"/>
    <n v="9278.02"/>
    <n v="185.56"/>
    <n v="0"/>
    <m/>
    <n v="0"/>
    <n v="0"/>
    <s v="210-00"/>
    <n v="1"/>
    <m/>
    <m/>
    <m/>
    <m/>
  </r>
  <r>
    <x v="5"/>
    <x v="2168"/>
    <n v="1079160220610"/>
    <s v="2427 SE 3 ST"/>
    <m/>
    <s v="126309-LENNAR HOMES, LLC"/>
    <d v="2019-03-08T00:00:00"/>
    <s v="ROAD"/>
    <x v="1"/>
    <n v="9278.02"/>
    <n v="185.56"/>
    <n v="0"/>
    <m/>
    <n v="0"/>
    <n v="0"/>
    <s v="210-00"/>
    <n v="1"/>
    <m/>
    <m/>
    <m/>
    <m/>
  </r>
  <r>
    <x v="5"/>
    <x v="2169"/>
    <n v="1079160222340"/>
    <s v="2605 SE 3 ST"/>
    <s v="N"/>
    <s v="128621-LENNAR HOMES, LLC"/>
    <d v="2019-11-04T00:00:00"/>
    <s v="ROAD"/>
    <x v="1"/>
    <n v="9578.07"/>
    <n v="191.56"/>
    <n v="0"/>
    <m/>
    <n v="0"/>
    <n v="0"/>
    <s v="210-00"/>
    <n v="1"/>
    <m/>
    <m/>
    <m/>
    <m/>
  </r>
  <r>
    <x v="5"/>
    <x v="2170"/>
    <n v="1079160221020"/>
    <s v="269 SE 27 TER"/>
    <m/>
    <s v="127993-LENNAR HOMES, LLC"/>
    <d v="2019-08-23T00:00:00"/>
    <s v="ROAD"/>
    <x v="1"/>
    <n v="9278.02"/>
    <n v="185.56"/>
    <n v="0"/>
    <m/>
    <n v="0"/>
    <n v="0"/>
    <s v="210-00"/>
    <n v="1"/>
    <m/>
    <m/>
    <m/>
    <m/>
  </r>
  <r>
    <x v="5"/>
    <x v="2171"/>
    <n v="1079160221640"/>
    <s v="2509 SE 2 ST"/>
    <m/>
    <s v="127140-LENNAR HOMES, LLC"/>
    <d v="2019-05-21T00:00:00"/>
    <s v="ROAD"/>
    <x v="1"/>
    <n v="9278.02"/>
    <n v="185.56"/>
    <n v="0"/>
    <m/>
    <n v="0"/>
    <n v="0"/>
    <s v="210-00"/>
    <n v="1"/>
    <m/>
    <m/>
    <m/>
    <m/>
  </r>
  <r>
    <x v="5"/>
    <x v="2172"/>
    <n v="1079160222140"/>
    <s v="2552 SE 2 ST"/>
    <m/>
    <s v="127288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73"/>
    <n v="1079160222110"/>
    <s v="2574 SE 2 ST"/>
    <m/>
    <s v="127286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74"/>
    <n v="1079160221010"/>
    <s v="2744 SE 3 ST"/>
    <s v="N"/>
    <s v="128643-LENNAR HOMES, LLC"/>
    <d v="2019-11-04T00:00:00"/>
    <s v="ROAD"/>
    <x v="1"/>
    <n v="9578.07"/>
    <n v="191.56"/>
    <n v="0"/>
    <m/>
    <n v="0"/>
    <n v="0"/>
    <s v="210-00"/>
    <n v="1"/>
    <m/>
    <m/>
    <m/>
    <m/>
  </r>
  <r>
    <x v="5"/>
    <x v="2175"/>
    <n v="1079160222150"/>
    <s v="2544 SE 2 ST"/>
    <m/>
    <s v="127236-LENNAR HOMES, LLC"/>
    <d v="2019-06-12T00:00:00"/>
    <s v="ROAD"/>
    <x v="1"/>
    <n v="9278.02"/>
    <n v="185.56"/>
    <n v="0"/>
    <m/>
    <n v="0"/>
    <n v="0"/>
    <s v="210-00"/>
    <n v="1"/>
    <m/>
    <m/>
    <m/>
    <m/>
  </r>
  <r>
    <x v="5"/>
    <x v="2176"/>
    <n v="1079160220980"/>
    <s v="2664 SE 3 ST"/>
    <m/>
    <s v="127913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77"/>
    <n v="1079160221080"/>
    <s v="183 SE 27 TER"/>
    <m/>
    <s v="127920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78"/>
    <n v="1079160222360"/>
    <s v="2641 SE 3 ST"/>
    <s v="N"/>
    <s v="128620-LENNAR HOMES, LLC"/>
    <d v="2019-11-04T00:00:00"/>
    <s v="ROAD"/>
    <x v="1"/>
    <n v="9578.07"/>
    <n v="191.56"/>
    <n v="0"/>
    <m/>
    <n v="0"/>
    <n v="0"/>
    <s v="210-00"/>
    <n v="1"/>
    <m/>
    <m/>
    <m/>
    <m/>
  </r>
  <r>
    <x v="5"/>
    <x v="2179"/>
    <n v="1079160220950"/>
    <s v="2638 SE 3 ST"/>
    <m/>
    <s v="127925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80"/>
    <n v="1079160220780"/>
    <s v="2504 SE 3 ST"/>
    <m/>
    <s v="126684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81"/>
    <n v="1079160221590"/>
    <s v="2479 SE 2 ST"/>
    <m/>
    <s v="125980-LENNAR CORPORATION"/>
    <d v="2019-02-21T00:00:00"/>
    <s v="ROAD"/>
    <x v="1"/>
    <n v="9278.02"/>
    <n v="185.56"/>
    <n v="0"/>
    <m/>
    <n v="0"/>
    <n v="0"/>
    <s v="210-00"/>
    <n v="1"/>
    <m/>
    <m/>
    <m/>
    <m/>
  </r>
  <r>
    <x v="5"/>
    <x v="2182"/>
    <n v="1079160220600"/>
    <s v="252 SE 23 TER"/>
    <m/>
    <s v="125979-LENNAR CORPORATION"/>
    <d v="2019-02-20T00:00:00"/>
    <s v="ROAD"/>
    <x v="1"/>
    <n v="9278.02"/>
    <n v="185.56"/>
    <n v="0"/>
    <m/>
    <n v="0"/>
    <n v="0"/>
    <s v="210-00"/>
    <n v="1"/>
    <m/>
    <m/>
    <m/>
    <m/>
  </r>
  <r>
    <x v="5"/>
    <x v="2183"/>
    <n v="1079160160760"/>
    <s v="TEST"/>
    <m/>
    <m/>
    <d v="2019-11-21T00:00:00"/>
    <s v="ROAD"/>
    <x v="0"/>
    <n v="6725.87"/>
    <n v="134.52000000000001"/>
    <n v="0"/>
    <m/>
    <n v="0"/>
    <n v="0"/>
    <s v="220-00"/>
    <n v="1"/>
    <m/>
    <m/>
    <m/>
    <m/>
  </r>
  <r>
    <x v="5"/>
    <x v="2184"/>
    <n v="1079160010010"/>
    <s v="3950 NE 8 ST"/>
    <m/>
    <m/>
    <d v="2019-06-12T00:00:00"/>
    <s v="ROAD"/>
    <x v="0"/>
    <n v="183089.31"/>
    <n v="3661.79"/>
    <n v="0"/>
    <m/>
    <n v="0"/>
    <n v="0"/>
    <s v="853-00"/>
    <n v="3109"/>
    <m/>
    <m/>
    <m/>
    <m/>
  </r>
  <r>
    <x v="5"/>
    <x v="2185"/>
    <n v="1079170010200"/>
    <s v="1260 NE 8 ST BLDG #2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86"/>
    <n v="1079170010200"/>
    <s v="1260 NE 8 ST BLDG #1"/>
    <m/>
    <m/>
    <d v="2019-08-29T00:00:00"/>
    <s v="ROAD"/>
    <x v="0"/>
    <n v="16782.68"/>
    <n v="335.65"/>
    <n v="0"/>
    <m/>
    <n v="0"/>
    <n v="0"/>
    <s v="220-00"/>
    <n v="4"/>
    <m/>
    <m/>
    <m/>
    <m/>
  </r>
  <r>
    <x v="5"/>
    <x v="2186"/>
    <n v="1079170010200"/>
    <s v="1260 NE 8 ST BLDG #1"/>
    <m/>
    <m/>
    <d v="2019-08-29T00:00:00"/>
    <s v="ROAD"/>
    <x v="0"/>
    <n v="16782.68"/>
    <n v="335.65"/>
    <n v="0"/>
    <m/>
    <n v="0"/>
    <n v="0"/>
    <s v="210-00"/>
    <n v="-1"/>
    <m/>
    <m/>
    <m/>
    <m/>
  </r>
  <r>
    <x v="5"/>
    <x v="2187"/>
    <n v="1079170010200"/>
    <s v="1260 NE 8 ST BLDG #3"/>
    <m/>
    <m/>
    <d v="2019-08-29T00:00:00"/>
    <s v="ROAD"/>
    <x v="0"/>
    <n v="32575.87"/>
    <n v="651.52"/>
    <n v="0"/>
    <m/>
    <n v="0"/>
    <n v="0"/>
    <s v="220-00"/>
    <n v="5"/>
    <m/>
    <m/>
    <m/>
    <m/>
  </r>
  <r>
    <x v="5"/>
    <x v="2188"/>
    <n v="1079170010200"/>
    <s v="1260 NE 8 ST BLDG#4"/>
    <m/>
    <m/>
    <d v="2019-08-29T00:00:00"/>
    <s v="ROAD"/>
    <x v="0"/>
    <n v="32575.87"/>
    <n v="651.52"/>
    <n v="0"/>
    <m/>
    <n v="0"/>
    <n v="0"/>
    <s v="220-00"/>
    <n v="5"/>
    <m/>
    <m/>
    <m/>
    <m/>
  </r>
  <r>
    <x v="5"/>
    <x v="2189"/>
    <n v="1079170010200"/>
    <s v="1260 NE 8 ST BLDG # 5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0"/>
    <n v="1079170010200"/>
    <s v="1260 NE 8 ST BLDG # 6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1"/>
    <n v="1079170010200"/>
    <s v="1260 NE 8 ST BLDG # 7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2"/>
    <n v="1079170010200"/>
    <s v="1260 NE 8 ST BLDG # 8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3"/>
    <n v="1079170230560"/>
    <s v="600 NE 22 TER 303,304,306"/>
    <m/>
    <s v="128277-GIDEWELL-SANITAS I LLC"/>
    <d v="2019-09-26T00:00:00"/>
    <s v="ROAD"/>
    <x v="1"/>
    <n v="32480.22"/>
    <n v="649.6"/>
    <n v="0"/>
    <m/>
    <n v="0"/>
    <n v="0"/>
    <s v="720-00"/>
    <n v="1641"/>
    <m/>
    <m/>
    <m/>
    <m/>
  </r>
  <r>
    <x v="5"/>
    <x v="2193"/>
    <n v="1079170230560"/>
    <s v="600 NE 22 TER 303,304,306"/>
    <m/>
    <s v="128277-GIDEWELL-SANITAS I LLC"/>
    <d v="2019-09-26T00:00:00"/>
    <s v="ROAD"/>
    <x v="1"/>
    <n v="32480.22"/>
    <n v="649.6"/>
    <n v="0"/>
    <m/>
    <n v="0"/>
    <n v="0"/>
    <s v="710-00"/>
    <n v="-1641"/>
    <m/>
    <m/>
    <m/>
    <m/>
  </r>
  <r>
    <x v="5"/>
    <x v="2194"/>
    <n v="1079170030010"/>
    <s v="1532 NE 8 ST"/>
    <m/>
    <s v="128524-LAZARO NUNEZ"/>
    <d v="2019-09-11T00:00:00"/>
    <s v="ROAD"/>
    <x v="1"/>
    <n v="8156.91"/>
    <n v="163.13"/>
    <n v="0"/>
    <m/>
    <n v="0"/>
    <n v="0"/>
    <s v="832-00"/>
    <n v="1183"/>
    <m/>
    <m/>
    <m/>
    <m/>
  </r>
  <r>
    <x v="5"/>
    <x v="2194"/>
    <n v="1079170030010"/>
    <s v="1532 NE 8 ST"/>
    <m/>
    <s v="128524-LAZARO NUNEZ"/>
    <d v="2019-09-11T00:00:00"/>
    <s v="ROAD"/>
    <x v="1"/>
    <n v="8156.91"/>
    <n v="163.13"/>
    <n v="0"/>
    <m/>
    <n v="0"/>
    <n v="0"/>
    <s v="820-00"/>
    <n v="-1183"/>
    <m/>
    <m/>
    <m/>
    <m/>
  </r>
  <r>
    <x v="5"/>
    <x v="2195"/>
    <n v="1079170040020"/>
    <s v="1440 NE 8 ST"/>
    <m/>
    <s v="FOR RECORD"/>
    <d v="2019-03-11T00:00:00"/>
    <s v="ROAD"/>
    <x v="0"/>
    <n v="0"/>
    <n v="0"/>
    <n v="0"/>
    <m/>
    <n v="0"/>
    <n v="0"/>
    <s v="820-01"/>
    <n v="8000"/>
    <m/>
    <m/>
    <m/>
    <m/>
  </r>
  <r>
    <x v="5"/>
    <x v="2195"/>
    <n v="1079170040020"/>
    <s v="1440 NE 8 ST"/>
    <m/>
    <s v="FOR RECORD"/>
    <d v="2019-03-11T00:00:00"/>
    <s v="ROAD"/>
    <x v="0"/>
    <n v="0"/>
    <n v="0"/>
    <n v="0"/>
    <m/>
    <n v="0"/>
    <n v="0"/>
    <s v="9999-00"/>
    <n v="1.46"/>
    <m/>
    <m/>
    <m/>
    <m/>
  </r>
  <r>
    <x v="5"/>
    <x v="2195"/>
    <n v="1079170040020"/>
    <s v="1440 NE 8 ST"/>
    <m/>
    <s v="FOR RECORD"/>
    <d v="2019-03-11T00:00:00"/>
    <s v="ROAD"/>
    <x v="0"/>
    <n v="0"/>
    <n v="0"/>
    <n v="0"/>
    <m/>
    <n v="0"/>
    <n v="0"/>
    <s v="520-00"/>
    <n v="-565.32000000000005"/>
    <m/>
    <m/>
    <m/>
    <m/>
  </r>
  <r>
    <x v="5"/>
    <x v="2196"/>
    <n v="1079180080740"/>
    <s v="15 NE 1 RD"/>
    <m/>
    <m/>
    <d v="2019-03-18T00:00:00"/>
    <s v="ROAD"/>
    <x v="0"/>
    <n v="0"/>
    <n v="0"/>
    <n v="0"/>
    <m/>
    <n v="0"/>
    <n v="0"/>
    <s v="710-00"/>
    <n v="0"/>
    <m/>
    <m/>
    <m/>
    <m/>
  </r>
  <r>
    <x v="5"/>
    <x v="2196"/>
    <n v="1079180080740"/>
    <s v="15 NE 1 RD"/>
    <m/>
    <m/>
    <d v="2019-03-18T00:00:00"/>
    <s v="ROAD"/>
    <x v="0"/>
    <n v="0"/>
    <n v="0"/>
    <n v="0"/>
    <m/>
    <n v="0"/>
    <n v="0"/>
    <s v="565-00"/>
    <n v="0"/>
    <m/>
    <m/>
    <m/>
    <m/>
  </r>
  <r>
    <x v="5"/>
    <x v="2197"/>
    <n v="1079180060363"/>
    <s v="**SAMPLE ASSESSMENT**"/>
    <m/>
    <m/>
    <d v="2019-10-15T00:00:00"/>
    <s v="ROAD"/>
    <x v="0"/>
    <n v="0"/>
    <n v="0"/>
    <n v="0"/>
    <m/>
    <n v="0"/>
    <n v="0"/>
    <s v="710-00"/>
    <n v="0"/>
    <m/>
    <m/>
    <m/>
    <m/>
  </r>
  <r>
    <x v="5"/>
    <x v="2197"/>
    <n v="1079180060363"/>
    <s v="**SAMPLE ASSESSMENT**"/>
    <m/>
    <m/>
    <d v="2019-10-15T00:00:00"/>
    <s v="ROAD"/>
    <x v="0"/>
    <n v="0"/>
    <n v="0"/>
    <n v="0"/>
    <m/>
    <n v="0"/>
    <n v="0"/>
    <s v="565-00"/>
    <n v="0"/>
    <m/>
    <m/>
    <m/>
    <m/>
  </r>
  <r>
    <x v="5"/>
    <x v="2198"/>
    <n v="1079180080990"/>
    <s v="367 SE 2 AVE"/>
    <m/>
    <s v="126918-CAMPBELL ACADEMY INC"/>
    <d v="2019-04-02T00:00:00"/>
    <s v="ROAD"/>
    <x v="1"/>
    <n v="2611.39"/>
    <n v="52.23"/>
    <n v="0"/>
    <m/>
    <n v="0"/>
    <n v="0"/>
    <s v="565-00"/>
    <n v="1253"/>
    <m/>
    <m/>
    <m/>
    <m/>
  </r>
  <r>
    <x v="5"/>
    <x v="2198"/>
    <n v="1079180080990"/>
    <s v="367 SE 2 AVE"/>
    <m/>
    <s v="126918-CAMPBELL ACADEMY INC"/>
    <d v="2019-04-02T00:00:00"/>
    <s v="ROAD"/>
    <x v="1"/>
    <n v="2611.39"/>
    <n v="52.23"/>
    <n v="0"/>
    <m/>
    <n v="0"/>
    <n v="0"/>
    <s v="560-00"/>
    <n v="-1253"/>
    <m/>
    <m/>
    <m/>
    <m/>
  </r>
  <r>
    <x v="5"/>
    <x v="2199"/>
    <n v="1079180000130"/>
    <s v="35 S HOMESTEAD BLVD"/>
    <m/>
    <m/>
    <d v="2019-09-04T00:00:00"/>
    <s v="ROAD"/>
    <x v="0"/>
    <n v="181337.88"/>
    <n v="3626.75"/>
    <n v="0"/>
    <m/>
    <n v="0"/>
    <n v="0"/>
    <s v="932-00"/>
    <n v="3043"/>
    <m/>
    <m/>
    <m/>
    <m/>
  </r>
  <r>
    <x v="5"/>
    <x v="2199"/>
    <n v="1079180000130"/>
    <s v="35 S HOMESTEAD BLVD"/>
    <m/>
    <m/>
    <d v="2019-09-04T00:00:00"/>
    <s v="ROAD"/>
    <x v="0"/>
    <n v="181337.88"/>
    <n v="3626.75"/>
    <n v="0"/>
    <m/>
    <n v="0"/>
    <n v="0"/>
    <s v="820-00"/>
    <n v="1527"/>
    <m/>
    <m/>
    <m/>
    <m/>
  </r>
  <r>
    <x v="5"/>
    <x v="2200"/>
    <n v="1079180000100"/>
    <s v="21 S KROME AVE"/>
    <m/>
    <m/>
    <d v="2019-01-30T00:00:00"/>
    <s v="ROAD"/>
    <x v="0"/>
    <n v="2236.3000000000002"/>
    <n v="44.73"/>
    <n v="0"/>
    <m/>
    <n v="0"/>
    <n v="0"/>
    <s v="710-00"/>
    <n v="-708"/>
    <m/>
    <m/>
    <m/>
    <m/>
  </r>
  <r>
    <x v="5"/>
    <x v="2200"/>
    <n v="1079180000100"/>
    <s v="21 S KROME AVE"/>
    <m/>
    <m/>
    <d v="2019-01-30T00:00:00"/>
    <s v="ROAD"/>
    <x v="0"/>
    <n v="2236.3000000000002"/>
    <n v="44.73"/>
    <n v="0"/>
    <m/>
    <n v="0"/>
    <n v="0"/>
    <s v="820-00"/>
    <n v="708"/>
    <m/>
    <m/>
    <m/>
    <m/>
  </r>
  <r>
    <x v="5"/>
    <x v="2201"/>
    <n v="1079180000151"/>
    <s v="792 S HOMESTEAD BLVD"/>
    <m/>
    <s v="126968-JESSICA SANCHEZ"/>
    <d v="2019-05-23T00:00:00"/>
    <s v="ROAD"/>
    <x v="1"/>
    <n v="8614.98"/>
    <n v="172.3"/>
    <n v="0"/>
    <m/>
    <n v="0"/>
    <n v="0"/>
    <s v="630-00"/>
    <n v="675"/>
    <m/>
    <m/>
    <m/>
    <m/>
  </r>
  <r>
    <x v="5"/>
    <x v="2201"/>
    <n v="1079180000151"/>
    <s v="792 S HOMESTEAD BLVD"/>
    <m/>
    <s v="126968-JESSICA SANCHEZ"/>
    <d v="2019-05-23T00:00:00"/>
    <s v="ROAD"/>
    <x v="1"/>
    <n v="8614.98"/>
    <n v="172.3"/>
    <n v="0"/>
    <m/>
    <n v="0"/>
    <n v="0"/>
    <s v="820-00"/>
    <n v="-675"/>
    <m/>
    <m/>
    <m/>
    <m/>
  </r>
  <r>
    <x v="5"/>
    <x v="2202"/>
    <n v="1079190290490"/>
    <s v="870 SE 19 ST"/>
    <m/>
    <s v="126979-D R HORTON, INC."/>
    <d v="2019-05-16T00:00:00"/>
    <s v="ROAD"/>
    <x v="1"/>
    <n v="11360.59"/>
    <n v="227.21"/>
    <n v="0"/>
    <m/>
    <n v="0"/>
    <n v="0"/>
    <s v="230-00"/>
    <n v="2"/>
    <m/>
    <m/>
    <m/>
    <m/>
  </r>
  <r>
    <x v="5"/>
    <x v="2203"/>
    <n v="1079190290270"/>
    <s v="852 SE 17 C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04"/>
    <n v="1079190290350"/>
    <s v="877 SE 18 S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05"/>
    <n v="1079190281760"/>
    <s v="807 SE 19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06"/>
    <n v="1079190281490"/>
    <s v="762 SE 18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07"/>
    <n v="1079190281620"/>
    <s v="761 SE 19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08"/>
    <n v="1079190290480"/>
    <s v="880 SE 19 ST"/>
    <m/>
    <s v="126979-D R HORTON, INC."/>
    <d v="2019-05-17T00:00:00"/>
    <s v="ROAD"/>
    <x v="1"/>
    <n v="11360.59"/>
    <n v="227.21"/>
    <n v="0"/>
    <m/>
    <n v="0"/>
    <n v="0"/>
    <s v="230-00"/>
    <n v="2"/>
    <m/>
    <m/>
    <m/>
    <m/>
  </r>
  <r>
    <x v="5"/>
    <x v="2209"/>
    <n v="1079190280060"/>
    <s v="767 SE 16 CT BLDG #2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0"/>
    <n v="1079190280110"/>
    <s v="801 SE 16 CT BLDG #3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1"/>
    <n v="1079190280160"/>
    <s v="827 SE 16 CT BLDG #4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2"/>
    <n v="1079190280210"/>
    <s v="750 SE 16 CT BLDG # 5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3"/>
    <n v="1079190280010"/>
    <s v="745 SE 16 CT BLDG # 1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4"/>
    <n v="1079190280430"/>
    <s v="820 SE 16 CT BLDG #9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5"/>
    <n v="1079190280520"/>
    <s v="823 SE 17 ST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6"/>
    <n v="1079190281770"/>
    <s v="746 SE 19 ST BLDG # 33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7"/>
    <n v="1079190281940"/>
    <s v="828 SE 19 ST BLDG # 36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8"/>
    <n v="1079190280300"/>
    <s v="749 SE 17 ST BLDG #7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9"/>
    <n v="1079190290330"/>
    <s v="897 SE 18 S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20"/>
    <n v="1079190290830"/>
    <s v="1687 SE 8 PL"/>
    <s v="N"/>
    <s v="128760-D R HORTON, INC."/>
    <d v="2019-12-04T00:00:00"/>
    <s v="ROAD"/>
    <x v="1"/>
    <n v="0"/>
    <n v="0"/>
    <n v="0"/>
    <m/>
    <n v="0"/>
    <n v="0"/>
    <s v="230-00"/>
    <n v="0"/>
    <m/>
    <m/>
    <m/>
    <m/>
  </r>
  <r>
    <x v="5"/>
    <x v="2221"/>
    <n v="1079190290870"/>
    <s v="1715 SE 8 PL"/>
    <s v="N"/>
    <s v="128760-D R HORTON, INC."/>
    <d v="2019-11-26T00:00:00"/>
    <s v="ROAD"/>
    <x v="1"/>
    <n v="0"/>
    <n v="0"/>
    <n v="0"/>
    <m/>
    <n v="0"/>
    <n v="0"/>
    <s v="230-00"/>
    <n v="0"/>
    <m/>
    <m/>
    <m/>
    <m/>
  </r>
  <r>
    <x v="5"/>
    <x v="2222"/>
    <n v="1079190290910"/>
    <s v="1739 SE 8 PL"/>
    <s v="N"/>
    <s v="128760-D R HORTON, INC."/>
    <d v="2019-11-26T00:00:00"/>
    <s v="ROAD"/>
    <x v="1"/>
    <n v="0"/>
    <n v="0"/>
    <n v="0"/>
    <m/>
    <n v="0"/>
    <n v="0"/>
    <s v="230-00"/>
    <n v="0"/>
    <m/>
    <m/>
    <m/>
    <m/>
  </r>
  <r>
    <x v="5"/>
    <x v="2223"/>
    <n v="1079190281030"/>
    <s v="1753 SE 7 TER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24"/>
    <n v="1079190281350"/>
    <s v="763 SE 18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25"/>
    <n v="1079190281420"/>
    <s v="803 SE 18 ST"/>
    <m/>
    <m/>
    <d v="2019-03-20T00:00:00"/>
    <s v="ROAD"/>
    <x v="0"/>
    <n v="38501.360000000001"/>
    <n v="770.03"/>
    <n v="0"/>
    <m/>
    <n v="0"/>
    <n v="0"/>
    <s v="230-00"/>
    <n v="7"/>
    <m/>
    <m/>
    <m/>
    <m/>
  </r>
  <r>
    <x v="5"/>
    <x v="2226"/>
    <n v="1079190290630"/>
    <s v="1825 SE 8 PL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27"/>
    <n v="1079190290670"/>
    <s v="1875 SE 8 PL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28"/>
    <n v="1079190281630"/>
    <s v="804 SE 18 ST"/>
    <m/>
    <m/>
    <d v="2019-03-20T00:00:00"/>
    <s v="ROAD"/>
    <x v="0"/>
    <n v="38501.360000000001"/>
    <n v="770.03"/>
    <n v="0"/>
    <m/>
    <n v="0"/>
    <n v="0"/>
    <s v="230-00"/>
    <n v="7"/>
    <m/>
    <m/>
    <m/>
    <m/>
  </r>
  <r>
    <x v="5"/>
    <x v="2229"/>
    <n v="1079190290550"/>
    <s v="1769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0"/>
    <n v="1079190290610"/>
    <s v="1805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1"/>
    <n v="1079190290440"/>
    <s v="879 SE 19 ST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32"/>
    <n v="1079190290590"/>
    <s v="1791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3"/>
    <n v="1079190290530"/>
    <s v="1757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19"/>
    <n v="1079190290330"/>
    <s v="897 SE 18 S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04"/>
    <n v="1079190290350"/>
    <s v="877 SE 18 S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4"/>
    <n v="1079190290370"/>
    <s v="857 SE 18 S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3"/>
    <n v="1079190290530"/>
    <s v="1757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29"/>
    <n v="1079190290550"/>
    <s v="1769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5"/>
    <n v="1079190290570"/>
    <s v="1781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2"/>
    <n v="1079190290590"/>
    <s v="1791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0"/>
    <n v="1079190290610"/>
    <s v="1805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6"/>
    <n v="1079190290650"/>
    <s v="1855 SE 8 PL"/>
    <m/>
    <s v="126979-D R HORTON, INC."/>
    <d v="2019-05-14T00:00:00"/>
    <s v="ROAD"/>
    <x v="1"/>
    <n v="11360.59"/>
    <n v="227.21"/>
    <n v="0"/>
    <m/>
    <n v="0"/>
    <n v="0"/>
    <s v="230-00"/>
    <n v="2"/>
    <m/>
    <m/>
    <m/>
    <m/>
  </r>
  <r>
    <x v="5"/>
    <x v="2237"/>
    <n v="1079190290310"/>
    <s v="882 SE 17 C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8"/>
    <n v="1079190290510"/>
    <s v="852 SE 19 ST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39"/>
    <n v="1079190290290"/>
    <s v="864 SE 17 C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40"/>
    <n v="1079190290750"/>
    <s v="1625 SE 8 PL"/>
    <m/>
    <s v="126979-D R HORTON, INC."/>
    <d v="2019-05-15T00:00:00"/>
    <s v="ROAD"/>
    <x v="1"/>
    <n v="11360.59"/>
    <n v="227.21"/>
    <n v="0"/>
    <m/>
    <n v="0"/>
    <n v="0"/>
    <s v="230-00"/>
    <n v="2"/>
    <m/>
    <m/>
    <m/>
    <m/>
  </r>
  <r>
    <x v="5"/>
    <x v="2241"/>
    <n v="1079190290460"/>
    <s v="859 SE 19 ST"/>
    <m/>
    <s v="126979-D R HORTON, INC."/>
    <d v="2019-05-16T00:00:00"/>
    <s v="ROAD"/>
    <x v="1"/>
    <n v="11360.59"/>
    <n v="227.21"/>
    <n v="0"/>
    <m/>
    <n v="0"/>
    <n v="0"/>
    <s v="230-00"/>
    <n v="2"/>
    <m/>
    <m/>
    <m/>
    <m/>
  </r>
  <r>
    <x v="5"/>
    <x v="2242"/>
    <n v="1079190290410"/>
    <s v="888 SE 18 ST"/>
    <m/>
    <s v="126979-D R HORTON, INC."/>
    <d v="2019-05-16T00:00:00"/>
    <s v="ROAD"/>
    <x v="1"/>
    <n v="11360.59"/>
    <n v="227.21"/>
    <n v="0"/>
    <m/>
    <n v="0"/>
    <n v="0"/>
    <s v="230-00"/>
    <n v="2"/>
    <m/>
    <m/>
    <m/>
    <m/>
  </r>
  <r>
    <x v="5"/>
    <x v="2234"/>
    <n v="1079190290370"/>
    <s v="857 SE 18 S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43"/>
    <n v="1079190290710"/>
    <s v="1921 SE 8 PL"/>
    <m/>
    <s v="126979-D R HORTON, INC."/>
    <d v="2019-05-15T00:00:00"/>
    <s v="ROAD"/>
    <x v="1"/>
    <n v="11360.59"/>
    <n v="227.21"/>
    <n v="0"/>
    <m/>
    <n v="0"/>
    <n v="0"/>
    <s v="230-00"/>
    <n v="2"/>
    <m/>
    <m/>
    <m/>
    <m/>
  </r>
  <r>
    <x v="5"/>
    <x v="2239"/>
    <n v="1079190290290"/>
    <s v="864 SE 17 C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7"/>
    <n v="1079190290310"/>
    <s v="882 SE 17 C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03"/>
    <n v="1079190290270"/>
    <s v="852 SE 17 C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5"/>
    <n v="1079190290570"/>
    <s v="1781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44"/>
    <n v="1079190290490"/>
    <s v="870 SE 19 ST"/>
    <m/>
    <s v="128206-D R HORTON, INC."/>
    <d v="2019-09-13T00:00:00"/>
    <s v="ROAD"/>
    <x v="1"/>
    <n v="0"/>
    <n v="0"/>
    <n v="0"/>
    <m/>
    <n v="0"/>
    <n v="0"/>
    <s v="210-00"/>
    <n v="0"/>
    <m/>
    <m/>
    <m/>
    <m/>
  </r>
  <r>
    <x v="5"/>
    <x v="2245"/>
    <n v="1079190290690"/>
    <s v="1901 SE 8 PL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46"/>
    <n v="1079190290850"/>
    <s v="1703 SE 8 PL"/>
    <s v="N"/>
    <s v="128760-D R HORTON, INC."/>
    <d v="2019-11-26T00:00:00"/>
    <s v="ROAD"/>
    <x v="1"/>
    <n v="0"/>
    <n v="0"/>
    <n v="0"/>
    <m/>
    <n v="0"/>
    <n v="0"/>
    <s v="231-00"/>
    <n v="0"/>
    <m/>
    <m/>
    <m/>
    <m/>
  </r>
  <r>
    <x v="5"/>
    <x v="2247"/>
    <n v="1079190290410"/>
    <s v="888 SE 18 ST"/>
    <s v="N"/>
    <s v="126979-D R HORTON, INC."/>
    <d v="2019-05-15T00:00:00"/>
    <s v="ROAD"/>
    <x v="1"/>
    <n v="11360.59"/>
    <n v="227.21"/>
    <n v="0"/>
    <m/>
    <n v="0"/>
    <n v="0"/>
    <s v="230-00"/>
    <n v="2"/>
    <m/>
    <m/>
    <m/>
    <m/>
  </r>
  <r>
    <x v="5"/>
    <x v="2248"/>
    <n v="1079200100240"/>
    <s v="1279 SE 9 PL"/>
    <m/>
    <s v="**FOR RECORDS ONLY**"/>
    <d v="2019-06-20T00:00:00"/>
    <s v="ROAD"/>
    <x v="0"/>
    <n v="0"/>
    <n v="0"/>
    <n v="0"/>
    <m/>
    <n v="0"/>
    <n v="0"/>
    <s v="230-00"/>
    <n v="0"/>
    <m/>
    <m/>
    <m/>
    <m/>
  </r>
  <r>
    <x v="5"/>
    <x v="2249"/>
    <n v="1079210010233"/>
    <s v="1426 SE 26 TER"/>
    <m/>
    <s v="128561-LENNAR HOMES, LLC"/>
    <d v="2019-10-23T00:00:00"/>
    <s v="ROAD"/>
    <x v="1"/>
    <n v="9578.07"/>
    <n v="191.56"/>
    <n v="0"/>
    <m/>
    <n v="0"/>
    <n v="0"/>
    <s v="210-00"/>
    <n v="1"/>
    <m/>
    <m/>
    <m/>
    <m/>
  </r>
  <r>
    <x v="5"/>
    <x v="2250"/>
    <n v="1079210010233"/>
    <s v="1421 SE 26 TER"/>
    <m/>
    <s v="128594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51"/>
    <n v="1079210010233"/>
    <s v="1425 SE 26 TER"/>
    <m/>
    <s v="128593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52"/>
    <n v="1079210010233"/>
    <s v="1418 SE 26 TER"/>
    <m/>
    <s v="128562-LENNAR HOMES, LLC"/>
    <d v="2019-10-23T00:00:00"/>
    <s v="ROAD"/>
    <x v="1"/>
    <n v="9578.07"/>
    <n v="191.56"/>
    <n v="0"/>
    <m/>
    <n v="0"/>
    <n v="0"/>
    <s v="210-00"/>
    <n v="1"/>
    <m/>
    <m/>
    <m/>
    <m/>
  </r>
  <r>
    <x v="5"/>
    <x v="2253"/>
    <n v="1079210010233"/>
    <s v="1468 SE 26 TER"/>
    <s v="N"/>
    <s v="129058-LENNAR HOMES, LLC"/>
    <d v="2019-12-30T00:00:00"/>
    <s v="ROAD"/>
    <x v="1"/>
    <n v="58639.92"/>
    <n v="1172.8"/>
    <n v="0"/>
    <m/>
    <n v="0"/>
    <n v="0"/>
    <s v="230-00"/>
    <n v="10"/>
    <m/>
    <m/>
    <m/>
    <m/>
  </r>
  <r>
    <x v="5"/>
    <x v="2254"/>
    <n v="1079210010233"/>
    <s v="1417 SE 26 TER"/>
    <m/>
    <s v="128557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5"/>
    <n v="1079210010233"/>
    <s v="1433 SE 26 TER"/>
    <m/>
    <s v="128559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6"/>
    <n v="1079210010233"/>
    <s v="1425 SE 27 TER"/>
    <m/>
    <s v="128563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7"/>
    <n v="1079210010233"/>
    <s v="1434 SE 26 TER"/>
    <m/>
    <s v="128558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8"/>
    <n v="1079210010233"/>
    <s v="1368 SE 26 TER"/>
    <s v="N"/>
    <s v="129039-LENNAR HOMES, LLC"/>
    <d v="2019-12-27T00:00:00"/>
    <s v="ROAD"/>
    <x v="1"/>
    <n v="9578.07"/>
    <n v="191.56"/>
    <n v="0"/>
    <m/>
    <n v="0"/>
    <n v="0"/>
    <s v="210-00"/>
    <n v="1"/>
    <m/>
    <m/>
    <m/>
    <m/>
  </r>
  <r>
    <x v="5"/>
    <x v="2259"/>
    <n v="1079210010233"/>
    <s v="1422 SE 26 TER"/>
    <m/>
    <s v="128583-LENNAR HOMES, LLC"/>
    <d v="2019-10-23T00:00:00"/>
    <s v="ROAD"/>
    <x v="1"/>
    <n v="9578.07"/>
    <n v="191.56"/>
    <n v="0"/>
    <m/>
    <n v="0"/>
    <n v="0"/>
    <s v="210-00"/>
    <n v="1"/>
    <m/>
    <m/>
    <m/>
    <m/>
  </r>
  <r>
    <x v="5"/>
    <x v="2260"/>
    <n v="1079210010233"/>
    <s v="1430 SE 26 TER"/>
    <m/>
    <s v="128584-LENNAR HOMES, LLC"/>
    <d v="2019-10-22T00:00:00"/>
    <s v="ROAD"/>
    <x v="1"/>
    <n v="9578.07"/>
    <n v="191.56"/>
    <n v="0"/>
    <m/>
    <n v="0"/>
    <n v="0"/>
    <s v="210-00"/>
    <n v="1"/>
    <m/>
    <m/>
    <m/>
    <m/>
  </r>
  <r>
    <x v="5"/>
    <x v="2261"/>
    <n v="1079210010233"/>
    <s v="1360 SE 26 TER"/>
    <s v="N"/>
    <s v="129040-LENNAR HOMES, LLC"/>
    <d v="2019-12-30T00:00:00"/>
    <s v="ROAD"/>
    <x v="1"/>
    <n v="9578.07"/>
    <n v="191.56"/>
    <n v="0"/>
    <m/>
    <n v="0"/>
    <n v="0"/>
    <s v="210-00"/>
    <n v="1"/>
    <m/>
    <m/>
    <m/>
    <m/>
  </r>
  <r>
    <x v="5"/>
    <x v="2262"/>
    <n v="1079210010233"/>
    <s v="1429 SE 27 TER"/>
    <m/>
    <s v="128592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63"/>
    <n v="1079210010233"/>
    <s v="1421 SE 27 TER"/>
    <m/>
    <s v="128510-RAUL MARISTANY"/>
    <d v="2019-10-21T00:00:00"/>
    <s v="ROAD"/>
    <x v="1"/>
    <n v="9578.07"/>
    <n v="191.56"/>
    <n v="0"/>
    <m/>
    <n v="0"/>
    <n v="0"/>
    <s v="210-00"/>
    <n v="1"/>
    <m/>
    <m/>
    <m/>
    <m/>
  </r>
  <r>
    <x v="5"/>
    <x v="2264"/>
    <n v="1079210010233"/>
    <s v="1429 SE 26 TER"/>
    <m/>
    <s v="128560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65"/>
    <n v="1079220010190"/>
    <s v="1 SPEEDWAY BLVD"/>
    <m/>
    <s v="128872-INTERNATIONAL SPEEDWAY CORPORATION "/>
    <d v="2019-06-06T00:00:00"/>
    <s v="ROAD"/>
    <x v="1"/>
    <n v="31746.85"/>
    <n v="634.94000000000005"/>
    <n v="0"/>
    <m/>
    <n v="0"/>
    <n v="0"/>
    <s v="710-00"/>
    <n v="2100"/>
    <m/>
    <m/>
    <m/>
    <m/>
  </r>
  <r>
    <x v="5"/>
    <x v="2266"/>
    <n v="1079190281100"/>
    <s v="1754 SE 8 TER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67"/>
    <n v="1079190290890"/>
    <s v="1727 SE 8 PL"/>
    <s v="N"/>
    <s v="128760-D R HORTON, INC."/>
    <d v="2019-11-26T00:00:00"/>
    <s v="ROAD"/>
    <x v="1"/>
    <n v="0"/>
    <n v="0"/>
    <n v="0"/>
    <m/>
    <n v="0"/>
    <n v="0"/>
    <s v="230-00"/>
    <n v="0"/>
    <m/>
    <m/>
    <m/>
    <m/>
  </r>
  <r>
    <x v="5"/>
    <x v="2268"/>
    <n v="1678230000025"/>
    <s v="450 NW 11 AVE A"/>
    <m/>
    <m/>
    <d v="2019-06-13T00:00:00"/>
    <s v="ROAD"/>
    <x v="0"/>
    <n v="22721.17"/>
    <n v="454.42"/>
    <n v="0"/>
    <m/>
    <n v="0"/>
    <n v="0"/>
    <s v="230-00"/>
    <n v="4"/>
    <m/>
    <m/>
    <m/>
    <m/>
  </r>
  <r>
    <x v="5"/>
    <x v="2269"/>
    <n v="1678230000026"/>
    <s v="417 NW 12 AVE"/>
    <m/>
    <s v="128273-FOREST PARK DEVELOPMENT LLC"/>
    <d v="2019-09-25T00:00:00"/>
    <s v="ROAD"/>
    <x v="1"/>
    <n v="51122.63"/>
    <n v="1022.45"/>
    <n v="0"/>
    <m/>
    <n v="0"/>
    <n v="0"/>
    <s v="230-00"/>
    <n v="9"/>
    <m/>
    <m/>
    <m/>
    <m/>
  </r>
  <r>
    <x v="5"/>
    <x v="2270"/>
    <n v="1678230000026"/>
    <s v="420 NW 12 AVE"/>
    <m/>
    <s v="128274-FOREST PARK DEVELOPMENT LLC"/>
    <d v="2019-09-24T00:00:00"/>
    <s v="ROAD"/>
    <x v="1"/>
    <n v="56802.92"/>
    <n v="1136.06"/>
    <n v="0"/>
    <m/>
    <n v="0"/>
    <n v="0"/>
    <s v="230-00"/>
    <n v="10"/>
    <m/>
    <m/>
    <m/>
    <m/>
  </r>
  <r>
    <x v="5"/>
    <x v="2271"/>
    <n v="1678230000026"/>
    <s v="1233 NW 3 LN"/>
    <s v="N"/>
    <m/>
    <d v="2019-12-16T00:00:00"/>
    <s v="ROAD"/>
    <x v="0"/>
    <n v="46911.94"/>
    <n v="938.24"/>
    <n v="0"/>
    <m/>
    <n v="0"/>
    <n v="0"/>
    <s v="230-00"/>
    <n v="8"/>
    <m/>
    <m/>
    <m/>
    <m/>
  </r>
  <r>
    <x v="5"/>
    <x v="2272"/>
    <n v="1678240060590"/>
    <s v="8810 NW 10 ST"/>
    <m/>
    <s v="128372-JESUS A ARELLANO PADILLA "/>
    <d v="2019-08-28T00:00:00"/>
    <s v="ROAD"/>
    <x v="1"/>
    <n v="9278.02"/>
    <n v="185.56"/>
    <n v="0"/>
    <m/>
    <n v="0"/>
    <n v="0"/>
    <s v="210-00"/>
    <n v="1"/>
    <m/>
    <m/>
    <m/>
    <m/>
  </r>
  <r>
    <x v="5"/>
    <x v="2273"/>
    <n v="1678240090103"/>
    <s v="726 NW 2 ST"/>
    <m/>
    <m/>
    <d v="2019-06-20T00:00:00"/>
    <s v="ROAD"/>
    <x v="0"/>
    <n v="9278.02"/>
    <n v="185.56"/>
    <n v="0"/>
    <m/>
    <n v="0"/>
    <n v="0"/>
    <s v="210-00"/>
    <n v="1"/>
    <m/>
    <m/>
    <m/>
    <m/>
  </r>
  <r>
    <x v="5"/>
    <x v="2274"/>
    <n v="1678240071430"/>
    <s v="320 NW 1 ST"/>
    <m/>
    <s v="127880-SHIRLEY BORG TROISE"/>
    <d v="2019-08-15T00:00:00"/>
    <s v="ROAD"/>
    <x v="1"/>
    <n v="0"/>
    <n v="0"/>
    <n v="0"/>
    <m/>
    <n v="0"/>
    <n v="0"/>
    <s v="210-00"/>
    <n v="-1"/>
    <m/>
    <m/>
    <m/>
    <m/>
  </r>
  <r>
    <x v="5"/>
    <x v="2275"/>
    <n v="1678240073955"/>
    <s v="558 SW 4 ST"/>
    <m/>
    <s v="127912-KEYSTONE PRECAST AND COLUMNS CORP"/>
    <d v="2019-08-12T00:00:00"/>
    <s v="ROAD"/>
    <x v="1"/>
    <n v="9278.02"/>
    <n v="185.56"/>
    <n v="0"/>
    <m/>
    <n v="0"/>
    <n v="0"/>
    <s v="210-00"/>
    <n v="1"/>
    <m/>
    <m/>
    <m/>
    <m/>
  </r>
  <r>
    <x v="5"/>
    <x v="2276"/>
    <n v="1678240331500"/>
    <s v="706 NW 3 TER"/>
    <m/>
    <m/>
    <d v="2019-06-24T00:00:00"/>
    <s v="ROAD"/>
    <x v="0"/>
    <n v="9278.02"/>
    <n v="185.56"/>
    <n v="0"/>
    <m/>
    <n v="0"/>
    <n v="0"/>
    <s v="210-00"/>
    <n v="1"/>
    <m/>
    <m/>
    <m/>
    <m/>
  </r>
  <r>
    <x v="5"/>
    <x v="2277"/>
    <n v="1678240060040"/>
    <s v="839 NW 12 ST"/>
    <m/>
    <s v="128548-TI CONTRACTORS LLC"/>
    <d v="2019-10-03T00:00:00"/>
    <s v="ROAD"/>
    <x v="1"/>
    <n v="44307.51"/>
    <n v="886.15"/>
    <n v="0"/>
    <m/>
    <n v="0"/>
    <n v="0"/>
    <s v="210-00"/>
    <n v="6"/>
    <m/>
    <m/>
    <m/>
    <m/>
  </r>
  <r>
    <x v="5"/>
    <x v="2277"/>
    <n v="1678240060040"/>
    <s v="839 NW 12 ST"/>
    <m/>
    <s v="128548-TI CONTRACTORS LLC"/>
    <d v="2019-10-03T00:00:00"/>
    <s v="ROAD"/>
    <x v="1"/>
    <n v="44307.51"/>
    <n v="886.15"/>
    <n v="0"/>
    <m/>
    <n v="0"/>
    <n v="0"/>
    <s v="231-00"/>
    <n v="-2"/>
    <m/>
    <m/>
    <m/>
    <m/>
  </r>
  <r>
    <x v="5"/>
    <x v="2274"/>
    <n v="1678240071430"/>
    <s v="320 NW 1 ST"/>
    <m/>
    <s v="127880-SHIRLEY BORG TROISE"/>
    <d v="2019-08-15T00:00:00"/>
    <s v="ROAD"/>
    <x v="1"/>
    <n v="0"/>
    <n v="0"/>
    <n v="0"/>
    <m/>
    <n v="0"/>
    <n v="0"/>
    <s v="210-00"/>
    <n v="1"/>
    <m/>
    <m/>
    <m/>
    <m/>
  </r>
  <r>
    <x v="5"/>
    <x v="2278"/>
    <n v="1678240073953"/>
    <s v="560 SW 4 ST"/>
    <m/>
    <s v="127912-KEYSTONE PRECAST AND COLUMNS CORP"/>
    <d v="2019-08-08T00:00:00"/>
    <s v="ROAD"/>
    <x v="1"/>
    <n v="9278.02"/>
    <n v="185.56"/>
    <n v="0"/>
    <m/>
    <n v="0"/>
    <n v="0"/>
    <s v="210-00"/>
    <n v="1"/>
    <m/>
    <m/>
    <m/>
    <m/>
  </r>
  <r>
    <x v="5"/>
    <x v="2279"/>
    <n v="1678240080180"/>
    <s v="577 NW 16 ST"/>
    <m/>
    <s v="128391-CARBAJAL INVESTMENTS 1 INC"/>
    <d v="2019-10-11T00:00:00"/>
    <s v="ROAD"/>
    <x v="1"/>
    <n v="2149.91"/>
    <n v="43"/>
    <n v="0"/>
    <m/>
    <n v="0"/>
    <n v="0"/>
    <s v="231-00"/>
    <n v="2"/>
    <m/>
    <m/>
    <m/>
    <m/>
  </r>
  <r>
    <x v="5"/>
    <x v="2280"/>
    <n v="1678240050260"/>
    <s v="1210 NW 6 AVE"/>
    <m/>
    <s v="126632-ALL AROUND HOLDINGS INC"/>
    <d v="2019-04-11T00:00:00"/>
    <s v="ROAD"/>
    <x v="1"/>
    <n v="2082.5700000000002"/>
    <n v="41.65"/>
    <n v="0"/>
    <m/>
    <n v="0"/>
    <n v="0"/>
    <s v="210-00"/>
    <n v="-1"/>
    <m/>
    <m/>
    <m/>
    <m/>
  </r>
  <r>
    <x v="5"/>
    <x v="2280"/>
    <n v="1678240050260"/>
    <s v="1210 NW 6 AVE"/>
    <m/>
    <s v="126632-ALL AROUND HOLDINGS INC"/>
    <d v="2019-04-11T00:00:00"/>
    <s v="ROAD"/>
    <x v="1"/>
    <n v="2082.5700000000002"/>
    <n v="41.65"/>
    <n v="0"/>
    <m/>
    <n v="0"/>
    <n v="0"/>
    <s v="231-00"/>
    <n v="2"/>
    <m/>
    <m/>
    <m/>
    <m/>
  </r>
  <r>
    <x v="5"/>
    <x v="2279"/>
    <n v="1678240080180"/>
    <s v="577 NW 16 ST"/>
    <m/>
    <s v="128391-CARBAJAL INVESTMENTS 1 INC"/>
    <d v="2019-10-11T00:00:00"/>
    <s v="ROAD"/>
    <x v="1"/>
    <n v="2149.91"/>
    <n v="43"/>
    <n v="0"/>
    <m/>
    <n v="0"/>
    <n v="0"/>
    <s v="210-00"/>
    <n v="-1"/>
    <m/>
    <m/>
    <m/>
    <m/>
  </r>
  <r>
    <x v="5"/>
    <x v="2281"/>
    <n v="1678240200470"/>
    <s v="143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2"/>
    <n v="1678240200480"/>
    <s v="142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3"/>
    <n v="1678240200490"/>
    <s v="141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4"/>
    <n v="1678240200500"/>
    <s v="140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5"/>
    <n v="1678240080181"/>
    <s v="1529 NW 6 AVE"/>
    <m/>
    <s v="128390-CARBAJAL INVESTMENT 1 INC"/>
    <d v="2019-10-16T00:00:00"/>
    <s v="ROAD"/>
    <x v="1"/>
    <n v="8218.7099999999991"/>
    <n v="164.37"/>
    <n v="0"/>
    <m/>
    <n v="0"/>
    <n v="0"/>
    <s v="560-00"/>
    <n v="-586"/>
    <m/>
    <m/>
    <m/>
    <m/>
  </r>
  <r>
    <x v="5"/>
    <x v="2285"/>
    <n v="1678240080181"/>
    <s v="1529 NW 6 AVE"/>
    <m/>
    <s v="128390-CARBAJAL INVESTMENT 1 INC"/>
    <d v="2019-10-16T00:00:00"/>
    <s v="ROAD"/>
    <x v="1"/>
    <n v="8218.7099999999991"/>
    <n v="164.37"/>
    <n v="0"/>
    <m/>
    <n v="0"/>
    <n v="0"/>
    <s v="231-00"/>
    <n v="2"/>
    <m/>
    <m/>
    <m/>
    <m/>
  </r>
  <r>
    <x v="5"/>
    <x v="2286"/>
    <n v="1678240200460"/>
    <s v="144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7"/>
    <n v="1678240050040"/>
    <s v="1310 NW 6 AVE"/>
    <m/>
    <s v="128300-ALL AROUND HOLDINGS INC"/>
    <d v="2019-04-11T00:00:00"/>
    <s v="ROAD"/>
    <x v="1"/>
    <n v="36328.21"/>
    <n v="726.56"/>
    <n v="0"/>
    <m/>
    <n v="0"/>
    <n v="0"/>
    <s v="220-00"/>
    <n v="7"/>
    <m/>
    <m/>
    <m/>
    <m/>
  </r>
  <r>
    <x v="5"/>
    <x v="2287"/>
    <n v="1678240050040"/>
    <s v="1310 NW 6 AVE"/>
    <m/>
    <s v="128300-ALL AROUND HOLDINGS INC"/>
    <d v="2019-04-11T00:00:00"/>
    <s v="ROAD"/>
    <x v="1"/>
    <n v="36328.21"/>
    <n v="726.56"/>
    <n v="0"/>
    <m/>
    <n v="0"/>
    <n v="0"/>
    <s v="210-00"/>
    <n v="-1"/>
    <m/>
    <m/>
    <m/>
    <m/>
  </r>
  <r>
    <x v="5"/>
    <x v="2288"/>
    <n v="1678240190390"/>
    <s v="715 NW 6 ST"/>
    <m/>
    <m/>
    <d v="2019-10-17T00:00:00"/>
    <s v="ROAD"/>
    <x v="0"/>
    <n v="11723.91"/>
    <n v="234.48"/>
    <n v="0"/>
    <m/>
    <n v="0"/>
    <n v="0"/>
    <s v="254-00"/>
    <n v="8"/>
    <m/>
    <m/>
    <m/>
    <m/>
  </r>
  <r>
    <x v="5"/>
    <x v="2288"/>
    <n v="1678240190390"/>
    <s v="715 NW 6 ST"/>
    <m/>
    <m/>
    <d v="2019-10-17T00:00:00"/>
    <s v="ROAD"/>
    <x v="0"/>
    <n v="11723.91"/>
    <n v="234.48"/>
    <n v="0"/>
    <m/>
    <n v="0"/>
    <n v="0"/>
    <s v="210-00"/>
    <n v="-1"/>
    <m/>
    <m/>
    <m/>
    <m/>
  </r>
  <r>
    <x v="5"/>
    <x v="2289"/>
    <n v="1678240160080"/>
    <s v="139 N REDLAND RD"/>
    <m/>
    <s v="126583-NUESTRA FAMILIA MEDICAL CENTER LLC "/>
    <d v="2019-04-10T00:00:00"/>
    <s v="ROAD"/>
    <x v="1"/>
    <n v="22486.74"/>
    <n v="449.74"/>
    <n v="0"/>
    <m/>
    <n v="0"/>
    <n v="0"/>
    <s v="720-00"/>
    <n v="1058"/>
    <m/>
    <m/>
    <m/>
    <m/>
  </r>
  <r>
    <x v="5"/>
    <x v="2289"/>
    <n v="1678240160080"/>
    <s v="139 N REDLAND RD"/>
    <m/>
    <s v="126583-NUESTRA FAMILIA MEDICAL CENTER LLC "/>
    <d v="2019-04-10T00:00:00"/>
    <s v="ROAD"/>
    <x v="1"/>
    <n v="22486.74"/>
    <n v="449.74"/>
    <n v="0"/>
    <m/>
    <n v="0"/>
    <n v="0"/>
    <s v="820-01"/>
    <n v="-1058"/>
    <m/>
    <m/>
    <m/>
    <m/>
  </r>
  <r>
    <x v="5"/>
    <x v="2290"/>
    <n v="1678240071940"/>
    <s v="353 NW 1 ST"/>
    <m/>
    <s v="127817-ELIAS SALGADO "/>
    <d v="2019-05-22T00:00:00"/>
    <s v="ROAD"/>
    <x v="1"/>
    <n v="9686.3700000000008"/>
    <n v="193.73"/>
    <n v="0"/>
    <m/>
    <n v="0"/>
    <n v="0"/>
    <s v="820-00"/>
    <n v="530"/>
    <m/>
    <m/>
    <m/>
    <m/>
  </r>
  <r>
    <x v="5"/>
    <x v="2291"/>
    <n v="1678250050067"/>
    <s v="832 SW 2 ST"/>
    <m/>
    <s v="125888-RMVC GROUP, LLC MURRAY"/>
    <d v="2019-01-23T00:00:00"/>
    <s v="ROAD"/>
    <x v="1"/>
    <n v="9278.02"/>
    <n v="185.56"/>
    <n v="0"/>
    <m/>
    <n v="0"/>
    <n v="0"/>
    <s v="210-00"/>
    <n v="1"/>
    <m/>
    <m/>
    <m/>
    <m/>
  </r>
  <r>
    <x v="5"/>
    <x v="2292"/>
    <n v="1678250050062"/>
    <s v="840 SW 2 ST"/>
    <m/>
    <s v="125888-RMVC GROUP, LLC MURRAY"/>
    <d v="2019-01-23T00:00:00"/>
    <s v="ROAD"/>
    <x v="1"/>
    <n v="9278.02"/>
    <n v="185.56"/>
    <n v="0"/>
    <m/>
    <n v="0"/>
    <n v="0"/>
    <s v="210-00"/>
    <n v="1"/>
    <m/>
    <m/>
    <m/>
    <m/>
  </r>
  <r>
    <x v="5"/>
    <x v="2293"/>
    <n v="1678250220790"/>
    <s v="143 SW 3 CT BLDG #5"/>
    <m/>
    <s v="128976-PALMCORP MANAGEMENT LLC"/>
    <d v="2019-07-19T00:00:00"/>
    <s v="ROAD"/>
    <x v="1"/>
    <n v="34081.75"/>
    <n v="681.64"/>
    <n v="0"/>
    <m/>
    <n v="0"/>
    <n v="0"/>
    <s v="230-00"/>
    <n v="6"/>
    <m/>
    <m/>
    <m/>
    <m/>
  </r>
  <r>
    <x v="5"/>
    <x v="2294"/>
    <n v="1678250220620"/>
    <s v="534 582 SW 2 PL"/>
    <m/>
    <s v="127934-PALMCORP MANAGEMENT LLC"/>
    <d v="2019-04-26T00:00:00"/>
    <s v="ROAD"/>
    <x v="1"/>
    <n v="39762.050000000003"/>
    <n v="795.24"/>
    <n v="0"/>
    <m/>
    <n v="0"/>
    <n v="0"/>
    <s v="230-00"/>
    <n v="7"/>
    <m/>
    <m/>
    <m/>
    <m/>
  </r>
  <r>
    <x v="5"/>
    <x v="2295"/>
    <n v="1678250220850"/>
    <s v="142 SW 6 LN"/>
    <m/>
    <s v="128976-PALMCORP MANAGEMENT LLC"/>
    <d v="2019-07-26T00:00:00"/>
    <s v="ROAD"/>
    <x v="1"/>
    <n v="22721.17"/>
    <n v="454.42"/>
    <n v="0"/>
    <m/>
    <n v="0"/>
    <n v="0"/>
    <s v="230-00"/>
    <n v="4"/>
    <m/>
    <m/>
    <m/>
    <m/>
  </r>
  <r>
    <x v="5"/>
    <x v="2296"/>
    <n v="1678250380010"/>
    <s v="896 SW 4 TER"/>
    <m/>
    <s v="126453-JMS DEVELOPMENT CONSTRUCTION INC"/>
    <d v="2019-03-18T00:00:00"/>
    <s v="ROAD"/>
    <x v="1"/>
    <n v="9278.02"/>
    <n v="185.56"/>
    <n v="0"/>
    <m/>
    <n v="0"/>
    <n v="0"/>
    <s v="210-00"/>
    <n v="1"/>
    <m/>
    <m/>
    <m/>
    <m/>
  </r>
  <r>
    <x v="5"/>
    <x v="2297"/>
    <n v="1678250380240"/>
    <s v="807 SW 4 TER"/>
    <m/>
    <s v="126453-JMS DEVELOPMENT CONSTRUCTION INC"/>
    <d v="2019-03-18T00:00:00"/>
    <s v="ROAD"/>
    <x v="1"/>
    <n v="9278.02"/>
    <n v="185.56"/>
    <n v="0"/>
    <m/>
    <n v="0"/>
    <n v="0"/>
    <s v="210-00"/>
    <n v="1"/>
    <m/>
    <m/>
    <m/>
    <m/>
  </r>
  <r>
    <x v="5"/>
    <x v="2298"/>
    <n v="1678250070070"/>
    <s v="880 SW 5 ST"/>
    <m/>
    <m/>
    <d v="2019-04-17T00:00:00"/>
    <s v="ROAD"/>
    <x v="0"/>
    <n v="9278.02"/>
    <n v="185.56"/>
    <n v="0"/>
    <m/>
    <n v="0"/>
    <n v="0"/>
    <s v="210-00"/>
    <n v="1"/>
    <m/>
    <m/>
    <m/>
    <m/>
  </r>
  <r>
    <x v="5"/>
    <x v="2299"/>
    <n v="1678250070100"/>
    <s v="856 SW 5 ST"/>
    <m/>
    <s v="130974-VRR PROPERTIES"/>
    <d v="2019-04-09T00:00:00"/>
    <s v="ROAD"/>
    <x v="1"/>
    <n v="9278.02"/>
    <n v="185.56"/>
    <n v="0"/>
    <m/>
    <n v="0"/>
    <n v="0"/>
    <s v="210-00"/>
    <n v="1"/>
    <m/>
    <m/>
    <m/>
    <m/>
  </r>
  <r>
    <x v="5"/>
    <x v="2300"/>
    <n v="1678250182320"/>
    <s v="875 SW 7 ST"/>
    <m/>
    <s v="128104-DRYWALL CONTRACTORS CORP"/>
    <d v="2019-05-16T00:00:00"/>
    <s v="ROAD"/>
    <x v="1"/>
    <n v="88320.48"/>
    <n v="1766.41"/>
    <n v="0"/>
    <m/>
    <n v="0"/>
    <n v="0"/>
    <s v="220-00"/>
    <n v="14"/>
    <m/>
    <m/>
    <m/>
    <m/>
  </r>
  <r>
    <x v="5"/>
    <x v="2301"/>
    <n v="1679190010460"/>
    <s v="618 NE 5 WAY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02"/>
    <n v="1679190010460"/>
    <s v="561 NE 6 PL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03"/>
    <n v="1679190010460"/>
    <s v="543 NE 6 CT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04"/>
    <n v="1679190010460"/>
    <s v="606 NE 5 ST"/>
    <m/>
    <s v="127742-D R HORTON, INC."/>
    <d v="2019-08-05T00:00:00"/>
    <s v="ROAD"/>
    <x v="1"/>
    <n v="9278.02"/>
    <n v="185.56"/>
    <n v="0"/>
    <m/>
    <n v="0"/>
    <n v="0"/>
    <s v="210-00"/>
    <n v="1"/>
    <m/>
    <m/>
    <m/>
    <m/>
  </r>
  <r>
    <x v="5"/>
    <x v="2305"/>
    <n v="1679190010460"/>
    <s v="624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06"/>
    <n v="1679190010460"/>
    <s v="613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07"/>
    <n v="1679190010460"/>
    <s v="601 NE 5 TER"/>
    <m/>
    <s v="127742-D R HORTON, INC."/>
    <d v="2019-08-05T00:00:00"/>
    <s v="ROAD"/>
    <x v="1"/>
    <n v="9278.02"/>
    <n v="185.56"/>
    <n v="0"/>
    <m/>
    <n v="0"/>
    <n v="0"/>
    <s v="210-00"/>
    <n v="1"/>
    <m/>
    <m/>
    <m/>
    <m/>
  </r>
  <r>
    <x v="5"/>
    <x v="2308"/>
    <n v="1679190010460"/>
    <s v="613 NE 5 TER"/>
    <m/>
    <s v="127908-D R HORTON, INC."/>
    <d v="2019-08-20T00:00:00"/>
    <s v="ROAD"/>
    <x v="1"/>
    <n v="9278.02"/>
    <n v="185.56"/>
    <n v="0"/>
    <m/>
    <n v="0"/>
    <n v="0"/>
    <s v="210-00"/>
    <n v="1"/>
    <m/>
    <m/>
    <m/>
    <m/>
  </r>
  <r>
    <x v="5"/>
    <x v="2309"/>
    <n v="1679190010460"/>
    <s v="636 NE 5 WAY"/>
    <m/>
    <s v="126333-D R HORTON, INC."/>
    <d v="2019-03-14T00:00:00"/>
    <s v="ROAD"/>
    <x v="1"/>
    <n v="9278.02"/>
    <n v="185.56"/>
    <n v="0"/>
    <m/>
    <n v="0"/>
    <n v="0"/>
    <s v="210-00"/>
    <n v="1"/>
    <m/>
    <m/>
    <m/>
    <m/>
  </r>
  <r>
    <x v="5"/>
    <x v="2310"/>
    <n v="1679190010460"/>
    <s v="600 NE 5 TER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11"/>
    <n v="1679190010460"/>
    <s v="530 NE 6 PL"/>
    <m/>
    <s v="127742-D R HORTON, INC."/>
    <d v="2019-08-05T00:00:00"/>
    <s v="ROAD"/>
    <x v="1"/>
    <n v="9278.02"/>
    <n v="185.56"/>
    <n v="0"/>
    <m/>
    <n v="0"/>
    <n v="0"/>
    <s v="210-00"/>
    <n v="1"/>
    <m/>
    <m/>
    <m/>
    <m/>
  </r>
  <r>
    <x v="5"/>
    <x v="2312"/>
    <n v="1679190010460"/>
    <s v="567 NE 6 CT"/>
    <m/>
    <s v="127908-D R HORTON, INC."/>
    <d v="2019-08-19T00:00:00"/>
    <s v="ROAD"/>
    <x v="1"/>
    <n v="9278.02"/>
    <n v="185.56"/>
    <n v="0"/>
    <m/>
    <n v="0"/>
    <n v="0"/>
    <s v="210-00"/>
    <n v="1"/>
    <m/>
    <m/>
    <m/>
    <m/>
  </r>
  <r>
    <x v="5"/>
    <x v="2313"/>
    <n v="1679190010460"/>
    <s v="537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14"/>
    <n v="1679190010460"/>
    <s v="463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15"/>
    <n v="1679190010460"/>
    <s v="618 NE 5 TER"/>
    <m/>
    <s v="126333-D R HORTON, INC."/>
    <d v="2019-03-12T00:00:00"/>
    <s v="ROAD"/>
    <x v="1"/>
    <n v="9278.02"/>
    <n v="185.56"/>
    <n v="0"/>
    <m/>
    <n v="0"/>
    <n v="0"/>
    <s v="210-00"/>
    <n v="1"/>
    <m/>
    <m/>
    <m/>
    <m/>
  </r>
  <r>
    <x v="5"/>
    <x v="2316"/>
    <n v="1679190010460"/>
    <s v="573 NE 6 PL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17"/>
    <n v="1679190010460"/>
    <s v="606 NE 5 TER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18"/>
    <n v="1679190010460"/>
    <s v="585 NE 6 PL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19"/>
    <n v="1679190010460"/>
    <s v="642 NE 5 WAY"/>
    <m/>
    <s v="126208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20"/>
    <n v="1679190010460"/>
    <s v="666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21"/>
    <n v="1679190010460"/>
    <s v="591 NE 6 PL"/>
    <m/>
    <s v="126208-D R HORTON, INC."/>
    <d v="2019-03-13T00:00:00"/>
    <s v="ROAD"/>
    <x v="1"/>
    <n v="9278.02"/>
    <n v="185.56"/>
    <n v="0"/>
    <m/>
    <n v="0"/>
    <n v="0"/>
    <s v="210-00"/>
    <n v="1"/>
    <m/>
    <m/>
    <m/>
    <m/>
  </r>
  <r>
    <x v="5"/>
    <x v="2322"/>
    <n v="1679190010460"/>
    <s v="630 NE 5 WAY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23"/>
    <n v="1679190010460"/>
    <s v="624 NE 4 ST"/>
    <m/>
    <s v="125861-D R HORTON, INC."/>
    <d v="2019-02-19T00:00:00"/>
    <s v="ROAD"/>
    <x v="1"/>
    <n v="9278.02"/>
    <n v="185.56"/>
    <n v="0"/>
    <m/>
    <n v="0"/>
    <n v="0"/>
    <s v="210-00"/>
    <n v="1"/>
    <m/>
    <m/>
    <m/>
    <m/>
  </r>
  <r>
    <x v="5"/>
    <x v="2324"/>
    <n v="1679190010460"/>
    <s v="618 NE 4 ST"/>
    <m/>
    <s v="125862-D R HORTON, INC."/>
    <d v="2019-02-19T00:00:00"/>
    <s v="ROAD"/>
    <x v="1"/>
    <n v="9278.02"/>
    <n v="185.56"/>
    <n v="0"/>
    <m/>
    <n v="0"/>
    <n v="0"/>
    <s v="210-00"/>
    <n v="1"/>
    <m/>
    <m/>
    <m/>
    <m/>
  </r>
  <r>
    <x v="5"/>
    <x v="2325"/>
    <n v="1679190010460"/>
    <s v="624 NE 5 TER"/>
    <m/>
    <s v="126208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26"/>
    <n v="1679190010460"/>
    <s v="566 NE 6 PL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27"/>
    <n v="1679190010460"/>
    <s v="600 NE 5 ST"/>
    <m/>
    <s v="127777-D R HORTON, INC."/>
    <d v="2019-08-12T00:00:00"/>
    <s v="ROAD"/>
    <x v="1"/>
    <n v="9278.02"/>
    <n v="185.56"/>
    <n v="0"/>
    <m/>
    <n v="0"/>
    <n v="0"/>
    <s v="210-00"/>
    <n v="1"/>
    <m/>
    <m/>
    <m/>
    <m/>
  </r>
  <r>
    <x v="5"/>
    <x v="2328"/>
    <n v="1679190010460"/>
    <s v="549 NE 6 CT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29"/>
    <n v="1679190010460"/>
    <s v="525 NE 6 CT"/>
    <m/>
    <s v="127777-D R HORTON, INC."/>
    <d v="2019-08-12T00:00:00"/>
    <s v="ROAD"/>
    <x v="1"/>
    <n v="9278.02"/>
    <n v="185.56"/>
    <n v="0"/>
    <m/>
    <n v="0"/>
    <n v="0"/>
    <s v="210-00"/>
    <n v="1"/>
    <m/>
    <m/>
    <m/>
    <m/>
  </r>
  <r>
    <x v="5"/>
    <x v="2330"/>
    <n v="1679190010460"/>
    <s v="579 NE 6 PL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1"/>
    <n v="1679190010460"/>
    <s v="612 NE 5 TER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2"/>
    <n v="1679190010460"/>
    <s v="601 NE 5 WAY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3"/>
    <n v="1679190010460"/>
    <s v="549 NE 6 PL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4"/>
    <n v="1679190010460"/>
    <s v="543 NE 6 PL"/>
    <m/>
    <s v="126208-D R HORTON, INC."/>
    <d v="2019-03-11T00:00:00"/>
    <s v="ROAD"/>
    <x v="1"/>
    <n v="9278.02"/>
    <n v="185.56"/>
    <n v="0"/>
    <m/>
    <n v="0"/>
    <n v="0"/>
    <s v="210-00"/>
    <n v="1"/>
    <m/>
    <m/>
    <m/>
    <m/>
  </r>
  <r>
    <x v="5"/>
    <x v="2335"/>
    <n v="1679190010460"/>
    <s v="612 NE 5 WAY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36"/>
    <n v="1679190010460"/>
    <s v="600 NE 5 WAY"/>
    <m/>
    <s v="126208-D R HORTON, INC."/>
    <d v="2019-03-08T00:00:00"/>
    <s v="ROAD"/>
    <x v="1"/>
    <n v="9278.02"/>
    <n v="185.56"/>
    <n v="0"/>
    <m/>
    <n v="0"/>
    <n v="0"/>
    <s v="210-00"/>
    <n v="1"/>
    <m/>
    <m/>
    <m/>
    <m/>
  </r>
  <r>
    <x v="5"/>
    <x v="2337"/>
    <n v="1679190010460"/>
    <s v="554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38"/>
    <n v="1679190010460"/>
    <s v="548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39"/>
    <n v="1679190010460"/>
    <s v="531 NE 6 C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40"/>
    <n v="1679190010460"/>
    <s v="630 NE 5 TER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41"/>
    <n v="1679190010420"/>
    <s v="541 NE 5 WAY - BLDG. # 57"/>
    <m/>
    <s v="127905-D R HORTON, INC."/>
    <d v="2019-07-29T00:00:00"/>
    <s v="ROAD"/>
    <x v="1"/>
    <n v="34081.75"/>
    <n v="681.64"/>
    <n v="0"/>
    <m/>
    <n v="0"/>
    <n v="0"/>
    <s v="230-00"/>
    <n v="6"/>
    <m/>
    <m/>
    <m/>
    <m/>
  </r>
  <r>
    <x v="5"/>
    <x v="2342"/>
    <n v="1679190010420"/>
    <s v="540 NE 5 WAY"/>
    <m/>
    <s v="127904-D R HORTON, INC."/>
    <d v="2019-08-07T00:00:00"/>
    <s v="ROAD"/>
    <x v="1"/>
    <n v="22721.17"/>
    <n v="454.42"/>
    <n v="0"/>
    <m/>
    <n v="0"/>
    <n v="0"/>
    <s v="230-00"/>
    <n v="4"/>
    <m/>
    <m/>
    <m/>
    <m/>
  </r>
  <r>
    <x v="5"/>
    <x v="2343"/>
    <n v="1679190010420"/>
    <s v="597 NE 5 PL"/>
    <m/>
    <s v="127906-D R HORTON, INC."/>
    <d v="2019-08-05T00:00:00"/>
    <s v="ROAD"/>
    <x v="1"/>
    <n v="28401.46"/>
    <n v="568.03"/>
    <n v="0"/>
    <m/>
    <n v="0"/>
    <n v="0"/>
    <s v="230-00"/>
    <n v="5"/>
    <m/>
    <m/>
    <m/>
    <m/>
  </r>
  <r>
    <x v="5"/>
    <x v="2344"/>
    <n v="1679190010420"/>
    <s v="440 NE 5 WAY"/>
    <m/>
    <s v="127903-D R HORTON, INC."/>
    <d v="2019-07-31T00:00:00"/>
    <s v="ROAD"/>
    <x v="1"/>
    <n v="22721.17"/>
    <n v="454.42"/>
    <n v="0"/>
    <m/>
    <n v="0"/>
    <n v="0"/>
    <s v="230-00"/>
    <n v="4"/>
    <m/>
    <m/>
    <m/>
    <m/>
  </r>
  <r>
    <x v="5"/>
    <x v="2345"/>
    <n v="1679190010420"/>
    <s v="567 NE 5 PL"/>
    <m/>
    <s v="127907-D R HORTON, INC."/>
    <d v="2019-07-26T00:00:00"/>
    <s v="ROAD"/>
    <x v="1"/>
    <n v="28401.46"/>
    <n v="568.03"/>
    <n v="0"/>
    <m/>
    <n v="0"/>
    <n v="0"/>
    <s v="230-00"/>
    <n v="5"/>
    <m/>
    <m/>
    <m/>
    <m/>
  </r>
  <r>
    <x v="5"/>
    <x v="2346"/>
    <n v="1679190010420"/>
    <s v="396 NE 5 PL"/>
    <m/>
    <s v="127901-D R HORTON, INC."/>
    <d v="2019-08-28T00:00:00"/>
    <s v="ROAD"/>
    <x v="1"/>
    <n v="28401.48"/>
    <n v="568.03"/>
    <n v="0"/>
    <m/>
    <n v="0"/>
    <n v="0"/>
    <s v="230-00"/>
    <n v="5"/>
    <m/>
    <m/>
    <m/>
    <m/>
  </r>
  <r>
    <x v="5"/>
    <x v="2346"/>
    <n v="1679190010420"/>
    <s v="396 NE 5 PL"/>
    <m/>
    <s v="127901-D R HORTON, INC."/>
    <d v="2019-08-28T00:00:00"/>
    <s v="ROAD"/>
    <x v="1"/>
    <n v="28401.48"/>
    <n v="568.03"/>
    <n v="0"/>
    <m/>
    <n v="0"/>
    <n v="0"/>
    <s v="9999-00"/>
    <n v="0.02"/>
    <m/>
    <m/>
    <m/>
    <m/>
  </r>
  <r>
    <x v="5"/>
    <x v="2347"/>
    <n v="1679190010460"/>
    <s v="548 NE 6 PL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47"/>
    <n v="1679190010460"/>
    <s v="548 NE 6 PL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48"/>
    <n v="1679190010460"/>
    <s v="631 NE 5 TER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49"/>
    <n v="1679190010460"/>
    <s v="567 NE 6 CT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49"/>
    <n v="1679190010460"/>
    <s v="567 NE 6 CT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50"/>
    <n v="1679190010460"/>
    <s v="624 NE 5 S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51"/>
    <n v="1679190010460"/>
    <s v="457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52"/>
    <n v="1679190010460"/>
    <s v="618 NE 5 ST"/>
    <m/>
    <s v="128520-D.R. HORTON"/>
    <d v="2019-10-24T00:00:00"/>
    <s v="ROAD"/>
    <x v="1"/>
    <n v="0"/>
    <n v="0"/>
    <n v="0"/>
    <m/>
    <n v="0"/>
    <n v="0"/>
    <s v="210-00"/>
    <n v="1"/>
    <m/>
    <m/>
    <m/>
    <m/>
  </r>
  <r>
    <x v="5"/>
    <x v="2352"/>
    <n v="1679190010460"/>
    <s v="618 NE 5 ST"/>
    <m/>
    <s v="128520-D.R. HORTON"/>
    <d v="2019-10-24T00:00:00"/>
    <s v="ROAD"/>
    <x v="1"/>
    <n v="0"/>
    <n v="0"/>
    <n v="0"/>
    <m/>
    <n v="0"/>
    <n v="0"/>
    <s v="210-00"/>
    <n v="-1"/>
    <m/>
    <m/>
    <m/>
    <m/>
  </r>
  <r>
    <x v="5"/>
    <x v="2353"/>
    <n v="1679190010460"/>
    <s v="619 NE 5 TER"/>
    <m/>
    <s v="127778-D R HORTON, INC."/>
    <d v="2019-08-15T00:00:00"/>
    <s v="ROAD"/>
    <x v="1"/>
    <n v="9278.1200000000008"/>
    <n v="185.56"/>
    <n v="0"/>
    <m/>
    <n v="0"/>
    <n v="0"/>
    <s v="210-00"/>
    <n v="1"/>
    <m/>
    <m/>
    <m/>
    <m/>
  </r>
  <r>
    <x v="5"/>
    <x v="2354"/>
    <n v="1679190010460"/>
    <s v="537 NE 6 CT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55"/>
    <n v="1679190010460"/>
    <s v="524 NE 6 PL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56"/>
    <n v="1679190010460"/>
    <s v="625 NE 5 TER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57"/>
    <n v="1679190010460"/>
    <s v="525 NE 6 PL"/>
    <s v="N"/>
    <s v="129025-D R HORTON, INC."/>
    <d v="2019-12-20T00:00:00"/>
    <s v="ROAD"/>
    <x v="1"/>
    <n v="9578.07"/>
    <n v="191.56"/>
    <n v="0"/>
    <m/>
    <n v="0"/>
    <n v="0"/>
    <s v="210-00"/>
    <n v="1"/>
    <m/>
    <m/>
    <m/>
    <m/>
  </r>
  <r>
    <x v="5"/>
    <x v="2358"/>
    <n v="1679190010460"/>
    <s v="531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59"/>
    <n v="1679190010460"/>
    <s v="451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60"/>
    <n v="1679190010460"/>
    <s v="513 NE 6 PL"/>
    <s v="N"/>
    <s v="129089-D R HORTON, INC."/>
    <d v="2019-12-31T00:00:00"/>
    <s v="ROAD"/>
    <x v="1"/>
    <n v="9578.07"/>
    <n v="191.56"/>
    <n v="0"/>
    <m/>
    <n v="0"/>
    <n v="0"/>
    <s v="210-00"/>
    <n v="1"/>
    <m/>
    <m/>
    <m/>
    <m/>
  </r>
  <r>
    <x v="5"/>
    <x v="2361"/>
    <n v="1679190010460"/>
    <s v="619 NE 5 TER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62"/>
    <n v="1679190010460"/>
    <s v="475 NE 6 PL"/>
    <s v="N"/>
    <s v="129025-D R HORTON, INC."/>
    <d v="2019-12-26T00:00:00"/>
    <s v="ROAD"/>
    <x v="1"/>
    <n v="9578.07"/>
    <n v="191.56"/>
    <n v="0"/>
    <m/>
    <n v="0"/>
    <n v="0"/>
    <s v="210-00"/>
    <n v="1"/>
    <m/>
    <m/>
    <m/>
    <m/>
  </r>
  <r>
    <x v="5"/>
    <x v="2363"/>
    <n v="1679190010460"/>
    <s v="501 NE 6 PL"/>
    <s v="N"/>
    <s v="129025-D R HORTON, INC."/>
    <d v="2019-12-26T00:00:00"/>
    <s v="ROAD"/>
    <x v="1"/>
    <n v="9578.07"/>
    <n v="191.56"/>
    <n v="0"/>
    <m/>
    <n v="0"/>
    <n v="0"/>
    <s v="210-00"/>
    <n v="1"/>
    <m/>
    <m/>
    <m/>
    <m/>
  </r>
  <r>
    <x v="5"/>
    <x v="2364"/>
    <n v="1679190010460"/>
    <s v="487 NE 6 PL"/>
    <s v="N"/>
    <s v="129025-D R HORTON, INC."/>
    <d v="2019-12-26T00:00:00"/>
    <s v="ROAD"/>
    <x v="1"/>
    <n v="9578.07"/>
    <n v="191.56"/>
    <n v="0"/>
    <m/>
    <n v="0"/>
    <n v="0"/>
    <s v="210-00"/>
    <n v="1"/>
    <m/>
    <m/>
    <m/>
    <m/>
  </r>
  <r>
    <x v="5"/>
    <x v="2361"/>
    <n v="1679190010460"/>
    <s v="619 NE 5 TER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65"/>
    <n v="1679190010460"/>
    <s v="606 NE 5 WAY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66"/>
    <n v="1679190010460"/>
    <s v="660 NE 5 WAY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67"/>
    <n v="1679190010460"/>
    <s v="573 NE 6 CT"/>
    <m/>
    <s v="127774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68"/>
    <n v="1679190010460"/>
    <s v="607 NE 5 TER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69"/>
    <n v="1679190010460"/>
    <s v="536 NE 6 PL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70"/>
    <n v="1679190010460"/>
    <s v="555 NE 6 PL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71"/>
    <n v="1679190010460"/>
    <s v="654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72"/>
    <n v="1679190010460"/>
    <s v="567 NE 6 PL"/>
    <m/>
    <s v="126208-D R HORTON, INC."/>
    <d v="2019-03-07T00:00:00"/>
    <s v="ROAD"/>
    <x v="1"/>
    <n v="9278.02"/>
    <n v="185.56"/>
    <n v="0"/>
    <m/>
    <n v="0"/>
    <n v="0"/>
    <s v="210-00"/>
    <n v="1"/>
    <m/>
    <m/>
    <m/>
    <m/>
  </r>
  <r>
    <x v="5"/>
    <x v="2373"/>
    <n v="1679190010460"/>
    <s v="597 NE 6 PL"/>
    <m/>
    <s v="126208-D R HORTON, INC."/>
    <d v="2019-03-08T00:00:00"/>
    <s v="ROAD"/>
    <x v="1"/>
    <n v="9278.02"/>
    <n v="185.56"/>
    <n v="0"/>
    <m/>
    <n v="0"/>
    <n v="0"/>
    <s v="210-00"/>
    <n v="1"/>
    <m/>
    <m/>
    <m/>
    <m/>
  </r>
  <r>
    <x v="5"/>
    <x v="2374"/>
    <n v="1679190010460"/>
    <s v="619 NE 5 WAY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75"/>
    <n v="1679190010420"/>
    <s v="540 NE 5 LN"/>
    <m/>
    <s v="127902-D R HORTON, INC."/>
    <d v="2019-07-26T00:00:00"/>
    <s v="ROAD"/>
    <x v="1"/>
    <n v="34081.75"/>
    <n v="681.64"/>
    <n v="0"/>
    <m/>
    <n v="0"/>
    <n v="0"/>
    <s v="230-00"/>
    <n v="6"/>
    <m/>
    <m/>
    <m/>
    <m/>
  </r>
  <r>
    <x v="5"/>
    <x v="2376"/>
    <n v="1679190010460"/>
    <s v="612 NE 4 ST"/>
    <m/>
    <s v="125863-D R HORTON, INC."/>
    <d v="2019-02-19T00:00:00"/>
    <s v="ROAD"/>
    <x v="1"/>
    <n v="9278.02"/>
    <n v="185.56"/>
    <n v="0"/>
    <m/>
    <n v="0"/>
    <n v="0"/>
    <s v="210-00"/>
    <n v="1"/>
    <m/>
    <m/>
    <m/>
    <m/>
  </r>
  <r>
    <x v="5"/>
    <x v="2377"/>
    <n v="1679190010460"/>
    <s v="607 NE 5 WAY"/>
    <m/>
    <s v="126208-D R HORTON, INC."/>
    <d v="2019-03-11T00:00:00"/>
    <s v="ROAD"/>
    <x v="1"/>
    <n v="9278.02"/>
    <n v="185.56"/>
    <n v="0"/>
    <m/>
    <n v="0"/>
    <n v="0"/>
    <s v="210-00"/>
    <n v="1"/>
    <m/>
    <m/>
    <m/>
    <m/>
  </r>
  <r>
    <x v="5"/>
    <x v="2378"/>
    <n v="1679190010460"/>
    <s v="612 NE 5 ST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79"/>
    <n v="1679190010460"/>
    <s v="542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0"/>
    <n v="1679190010460"/>
    <s v="507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81"/>
    <n v="1679190010460"/>
    <s v="630 NE 5 ST"/>
    <m/>
    <s v="127777-D R HORTON, INC."/>
    <d v="2019-08-15T00:00:00"/>
    <s v="ROAD"/>
    <x v="1"/>
    <n v="9279.82"/>
    <n v="185.6"/>
    <n v="0"/>
    <m/>
    <n v="0"/>
    <n v="0"/>
    <s v="210-00"/>
    <n v="1"/>
    <m/>
    <m/>
    <m/>
    <m/>
  </r>
  <r>
    <x v="5"/>
    <x v="2382"/>
    <n v="1679190010460"/>
    <s v="493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83"/>
    <n v="1679190010460"/>
    <s v="618 NE 5 S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4"/>
    <n v="1679190010460"/>
    <s v="555 NE 6 C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5"/>
    <n v="1679190010460"/>
    <s v="561 NE 6 C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6"/>
    <n v="1679190010460"/>
    <s v="625 NE 5 TER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86"/>
    <n v="1679190010460"/>
    <s v="625 NE 5 TER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53"/>
    <n v="1679190010460"/>
    <s v="619 NE 5 TER"/>
    <m/>
    <s v="127778-D R HORTON, INC."/>
    <d v="2019-08-15T00:00:00"/>
    <s v="ROAD"/>
    <x v="1"/>
    <n v="9278.1200000000008"/>
    <n v="185.56"/>
    <n v="0"/>
    <m/>
    <n v="0"/>
    <n v="0"/>
    <s v="9999-00"/>
    <n v="0.1"/>
    <m/>
    <m/>
    <m/>
    <m/>
  </r>
  <r>
    <x v="5"/>
    <x v="2381"/>
    <n v="1679190010460"/>
    <s v="630 NE 5 ST"/>
    <m/>
    <s v="127777-D R HORTON, INC."/>
    <d v="2019-08-15T00:00:00"/>
    <s v="ROAD"/>
    <x v="1"/>
    <n v="9279.82"/>
    <n v="185.6"/>
    <n v="0"/>
    <m/>
    <n v="0"/>
    <n v="0"/>
    <s v="9999-00"/>
    <n v="1.84"/>
    <m/>
    <m/>
    <m/>
    <m/>
  </r>
  <r>
    <x v="5"/>
    <x v="2387"/>
    <n v="1679190010460"/>
    <s v="530 NE 6 PL"/>
    <m/>
    <s v="128520-D.R. HORTON"/>
    <d v="2019-10-11T00:00:00"/>
    <s v="ROAD"/>
    <x v="1"/>
    <n v="0"/>
    <n v="0"/>
    <n v="0"/>
    <m/>
    <n v="0"/>
    <n v="0"/>
    <s v="210-00"/>
    <n v="-1"/>
    <m/>
    <m/>
    <m/>
    <m/>
  </r>
  <r>
    <x v="5"/>
    <x v="2388"/>
    <n v="1679190010460"/>
    <s v="560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9"/>
    <n v="1679190010460"/>
    <s v="631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87"/>
    <n v="1679190010460"/>
    <s v="530 NE 6 PL"/>
    <m/>
    <s v="128520-D.R. HORTON"/>
    <d v="2019-10-11T00:00:00"/>
    <s v="ROAD"/>
    <x v="1"/>
    <n v="0"/>
    <n v="0"/>
    <n v="0"/>
    <m/>
    <n v="0"/>
    <n v="0"/>
    <s v="210-00"/>
    <n v="1"/>
    <m/>
    <m/>
    <m/>
    <m/>
  </r>
  <r>
    <x v="5"/>
    <x v="2390"/>
    <n v="1679190010460"/>
    <s v="481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91"/>
    <n v="1679190010460"/>
    <s v="648 NE 5 WAY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92"/>
    <n v="1679190010460"/>
    <s v="625 NE 5 WAY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93"/>
    <n v="1679190010460"/>
    <s v="572 NE 6 PL"/>
    <m/>
    <s v="127774-D R HORTON, INC."/>
    <d v="2019-08-12T00:00:00"/>
    <s v="ROAD"/>
    <x v="1"/>
    <n v="9278.02"/>
    <n v="185.56"/>
    <n v="0"/>
    <m/>
    <n v="0"/>
    <n v="0"/>
    <s v="210-00"/>
    <n v="1"/>
    <m/>
    <m/>
    <m/>
    <m/>
  </r>
  <r>
    <x v="5"/>
    <x v="2394"/>
    <n v="1679190000100"/>
    <s v="33550 S DIXIE HWY"/>
    <s v="N"/>
    <s v="128997-FLORIDA CITY JYA LLC"/>
    <d v="2019-12-20T00:00:00"/>
    <s v="ROAD"/>
    <x v="1"/>
    <n v="50801.9"/>
    <n v="1016.04"/>
    <n v="0"/>
    <m/>
    <n v="0"/>
    <n v="0"/>
    <s v="820-02"/>
    <n v="3782"/>
    <m/>
    <m/>
    <m/>
    <m/>
  </r>
  <r>
    <x v="5"/>
    <x v="2395"/>
    <n v="1678250220520"/>
    <s v="610 SW 2 PL"/>
    <m/>
    <s v="127056-GUSTAVO A DERIBEAUX"/>
    <d v="2019-04-15T00:00:00"/>
    <s v="ROAD"/>
    <x v="1"/>
    <n v="56802.92"/>
    <n v="1136.06"/>
    <n v="0"/>
    <m/>
    <n v="0"/>
    <n v="0"/>
    <s v="230-00"/>
    <n v="10"/>
    <m/>
    <m/>
    <m/>
    <m/>
  </r>
  <r>
    <x v="4"/>
    <x v="2396"/>
    <n v="3040360030070"/>
    <s v="8160 SW 63 CT"/>
    <m/>
    <s v="129046-AMERICAN CAPITAL REAL ESTATE GROUP"/>
    <d v="2019-06-14T00:00:00"/>
    <s v="ROAD"/>
    <x v="1"/>
    <n v="0"/>
    <n v="0"/>
    <n v="0"/>
    <n v="0"/>
    <n v="0"/>
    <n v="0"/>
    <s v="210-00"/>
    <n v="0"/>
    <n v="6001"/>
    <n v="5674"/>
    <n v="0"/>
    <n v="0"/>
  </r>
  <r>
    <x v="4"/>
    <x v="2397"/>
    <n v="3030230390120"/>
    <s v="7222 NW 56 ST 72 # 22"/>
    <m/>
    <s v="130569-SGF INVESTMENT HOLDINGS INC"/>
    <d v="2019-06-17T00:00:00"/>
    <s v="ROAD"/>
    <x v="1"/>
    <n v="3586.47"/>
    <n v="71.73"/>
    <n v="0"/>
    <n v="3658.2"/>
    <n v="0"/>
    <n v="0"/>
    <s v="150-00"/>
    <n v="780"/>
    <n v="3.1459999999999999"/>
    <n v="2.9740000000000002"/>
    <n v="2453.88"/>
    <n v="2319.7200000000003"/>
  </r>
  <r>
    <x v="1"/>
    <x v="2398"/>
    <n v="3049200430010"/>
    <s v="5220 SW 157 AVE"/>
    <m/>
    <s v="128384-REDLAND COUNTRY HOUSE LLC"/>
    <d v="2019-06-26T00:00:00"/>
    <s v="ROAD"/>
    <x v="1"/>
    <n v="135967.24"/>
    <n v="2719.34"/>
    <n v="0"/>
    <n v="138686.57999999999"/>
    <n v="0"/>
    <n v="0"/>
    <s v="710-00"/>
    <n v="8994"/>
    <n v="9.7780000000000005"/>
    <n v="9.2460000000000004"/>
    <n v="87943.332000000009"/>
    <n v="83158.524000000005"/>
  </r>
  <r>
    <x v="1"/>
    <x v="2399"/>
    <n v="3050300190070"/>
    <s v="16115 SW 117 AVE A-7 # A-8"/>
    <m/>
    <s v="127556-GOLD COAST PREMIER HQ LLC"/>
    <d v="2019-07-16T00:00:00"/>
    <s v="ROAD"/>
    <x v="1"/>
    <n v="37251.43"/>
    <n v="745.03"/>
    <n v="0"/>
    <n v="37996.46"/>
    <n v="0"/>
    <n v="0"/>
    <s v="710-00"/>
    <n v="3633"/>
    <n v="9.7780000000000005"/>
    <n v="9.2460000000000004"/>
    <n v="35523.474000000002"/>
    <n v="33590.718000000001"/>
  </r>
  <r>
    <x v="1"/>
    <x v="2399"/>
    <n v="3050300190070"/>
    <s v="16115 SW 117 AVE A-7 # A-8"/>
    <m/>
    <s v="127556-GOLD COAST PREMIER HQ LLC"/>
    <d v="2019-07-16T00:00:00"/>
    <s v="ROAD"/>
    <x v="1"/>
    <n v="37251.43"/>
    <n v="745.03"/>
    <n v="0"/>
    <n v="37996.46"/>
    <n v="0"/>
    <n v="0"/>
    <s v="150-00"/>
    <n v="-3633"/>
    <n v="3.1459999999999999"/>
    <n v="2.9740000000000002"/>
    <n v="-11429.418"/>
    <n v="-10804.542000000001"/>
  </r>
  <r>
    <x v="2"/>
    <x v="2400"/>
    <n v="3022080100430"/>
    <s v="1025 NE 170 TER"/>
    <m/>
    <s v="127546-ISAAC ORZECHOWITZ"/>
    <d v="2019-06-17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2400"/>
    <n v="3022080100430"/>
    <s v="1025 NE 170 TER"/>
    <m/>
    <s v="127546-ISAAC ORZECHOWITZ"/>
    <d v="2019-06-17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401"/>
    <n v="3031150270980"/>
    <s v="2137 NW 58 ST"/>
    <m/>
    <m/>
    <d v="2019-06-17T00:00:00"/>
    <s v="ROAD"/>
    <x v="0"/>
    <n v="0"/>
    <n v="0"/>
    <n v="0"/>
    <n v="0"/>
    <n v="0"/>
    <n v="0"/>
    <s v="210-00"/>
    <n v="0"/>
    <n v="6001"/>
    <n v="5674"/>
    <n v="0"/>
    <n v="0"/>
  </r>
  <r>
    <x v="6"/>
    <x v="2402"/>
    <n v="3031020100630"/>
    <s v="1428 NW 99 ST"/>
    <m/>
    <s v="128504-CARLOS I NAVAJAS"/>
    <d v="2019-06-19T00:00:00"/>
    <s v="ROAD"/>
    <x v="1"/>
    <n v="0"/>
    <n v="175.45"/>
    <n v="0"/>
    <n v="175.45"/>
    <n v="0"/>
    <n v="0"/>
    <s v="210-00"/>
    <n v="1"/>
    <n v="6001"/>
    <n v="5674"/>
    <n v="6001"/>
    <n v="5674"/>
  </r>
  <r>
    <x v="1"/>
    <x v="2403"/>
    <n v="3059340420100"/>
    <s v="18218 SW 139 PATH"/>
    <m/>
    <s v="127606-VP RESIDENCES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04"/>
    <n v="3059340420110"/>
    <s v="18202 SW 139 PATH"/>
    <m/>
    <s v="127608-VP RESIDENCES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05"/>
    <n v="3059340420090"/>
    <s v="18234 SW 139 PATH"/>
    <m/>
    <s v="127609-VP RESIDENCES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06"/>
    <n v="3049320344090"/>
    <s v="8785 SW 165 AVE"/>
    <m/>
    <s v="128788-GMRI INC  "/>
    <d v="2019-08-07T00:00:00"/>
    <s v="ROAD"/>
    <x v="1"/>
    <n v="409200.58"/>
    <n v="8184.01"/>
    <n v="0"/>
    <n v="417384.59"/>
    <n v="0"/>
    <n v="0"/>
    <s v="932-01"/>
    <n v="266"/>
    <n v="995"/>
    <n v="940"/>
    <n v="264670"/>
    <n v="250040"/>
  </r>
  <r>
    <x v="8"/>
    <x v="2407"/>
    <n v="3031210260520"/>
    <s v="2969 NW 45 ST"/>
    <m/>
    <m/>
    <d v="2019-08-07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5"/>
    <x v="2408"/>
    <n v="3078150080200"/>
    <s v="20605 SW 319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09"/>
    <n v="3078150080160"/>
    <s v="20574 SW 318 ST"/>
    <m/>
    <s v="13033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0"/>
    <n v="3078150080180"/>
    <s v="20664 SW 318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1"/>
    <n v="3078150080210"/>
    <s v="20575 SW 319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2"/>
    <n v="3078150080130"/>
    <s v="20653 SW 318 ST"/>
    <m/>
    <s v="130336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3"/>
    <n v="3078150080150"/>
    <s v="20573 SW 318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4"/>
    <n v="3078150080140"/>
    <s v="20603 SW 318 ST"/>
    <m/>
    <s v="130698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5"/>
    <n v="3078150080190"/>
    <s v="20665 SW 319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6"/>
    <n v="3078150080170"/>
    <s v="20604 SW 318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7"/>
    <n v="3078260120040"/>
    <s v="18960 SW 359 ST"/>
    <m/>
    <s v="127544-LOS ANGELES HOMES LLC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8"/>
    <n v="3060180040340"/>
    <s v="10816 SW 217 ST"/>
    <m/>
    <s v="130188-AMY NUNEZ"/>
    <d v="2019-06-21T00:00:00"/>
    <s v="ROAD"/>
    <x v="1"/>
    <n v="4639.01"/>
    <n v="92.78"/>
    <n v="0"/>
    <n v="4731.79"/>
    <n v="0"/>
    <n v="0"/>
    <s v="210-00"/>
    <n v="1"/>
    <n v="6001"/>
    <n v="5674"/>
    <n v="6001"/>
    <n v="5674"/>
  </r>
  <r>
    <x v="5"/>
    <x v="2418"/>
    <n v="3060180040340"/>
    <s v="10816 SW 217 ST"/>
    <m/>
    <s v="130188-AMY NUNEZ"/>
    <d v="2019-06-21T00:00:00"/>
    <s v="ROAD"/>
    <x v="1"/>
    <n v="4639.01"/>
    <n v="92.78"/>
    <n v="0"/>
    <n v="4731.79"/>
    <n v="0"/>
    <n v="0"/>
    <s v="210-00"/>
    <n v="-0.5"/>
    <n v="6001"/>
    <n v="5674"/>
    <n v="-3000.5"/>
    <n v="-2837"/>
  </r>
  <r>
    <x v="4"/>
    <x v="2419"/>
    <n v="3040120051130"/>
    <s v="6020 SW 19 ST"/>
    <m/>
    <s v="127593-TERESITA M CARRANZA"/>
    <d v="2019-06-21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419"/>
    <n v="3040120051130"/>
    <s v="6020 SW 19 ST"/>
    <m/>
    <s v="127593-TERESITA M CARRANZA"/>
    <d v="2019-06-21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2420"/>
    <n v="3068130000710"/>
    <s v=" 23150 SW 177 AVE"/>
    <m/>
    <m/>
    <d v="2019-06-22T00:00:00"/>
    <s v="ROAD"/>
    <x v="0"/>
    <n v="82175.62"/>
    <n v="1643.51"/>
    <n v="0"/>
    <n v="83819.12999999999"/>
    <n v="0"/>
    <n v="0"/>
    <s v="944-00"/>
    <n v="7"/>
    <n v="7593"/>
    <n v="7179"/>
    <n v="53151"/>
    <n v="50253"/>
  </r>
  <r>
    <x v="1"/>
    <x v="2421"/>
    <n v="3059140750010"/>
    <s v="12700 SW 120 ST"/>
    <m/>
    <s v="129377-SUNSHINE GASOLINE DISTRIBUTORS INC"/>
    <d v="2019-06-20T00:00:00"/>
    <s v="ROAD"/>
    <x v="1"/>
    <n v="11739.37"/>
    <n v="234.79"/>
    <n v="0"/>
    <n v="11974.160000000002"/>
    <n v="0"/>
    <n v="0"/>
    <s v="944-00"/>
    <n v="1"/>
    <n v="7593"/>
    <n v="7179"/>
    <n v="7593"/>
    <n v="7179"/>
  </r>
  <r>
    <x v="1"/>
    <x v="2422"/>
    <n v="3050170610050"/>
    <s v="10370 SW 131 TER"/>
    <m/>
    <s v="131194-INIZIO PROPERTY GROUP"/>
    <d v="2019-06-24T00:00:00"/>
    <s v="ROAD"/>
    <x v="1"/>
    <n v="7793.54"/>
    <n v="155.87"/>
    <n v="0"/>
    <n v="7949.41"/>
    <n v="0"/>
    <n v="0"/>
    <s v="210-00"/>
    <n v="1"/>
    <n v="6001"/>
    <n v="5674"/>
    <n v="6001"/>
    <n v="5674"/>
  </r>
  <r>
    <x v="1"/>
    <x v="2422"/>
    <n v="3050170610050"/>
    <s v="10370 SW 131 TER"/>
    <m/>
    <s v="131194-INIZIO PROPERTY GROUP"/>
    <d v="2019-06-24T00:00:00"/>
    <s v="ROAD"/>
    <x v="1"/>
    <n v="7793.54"/>
    <n v="155.87"/>
    <n v="0"/>
    <n v="7949.41"/>
    <n v="0"/>
    <n v="0"/>
    <s v="210-00"/>
    <n v="-0.16"/>
    <n v="6001"/>
    <n v="5674"/>
    <n v="-960.16"/>
    <n v="-907.84"/>
  </r>
  <r>
    <x v="1"/>
    <x v="2423"/>
    <n v="3059140820030"/>
    <s v="13073 SW 133 CT 13 # 073"/>
    <m/>
    <m/>
    <d v="2019-06-25T00:00:00"/>
    <s v="ROAD"/>
    <x v="0"/>
    <n v="3044.81"/>
    <n v="60.9"/>
    <n v="0"/>
    <n v="3105.71"/>
    <n v="0"/>
    <n v="0"/>
    <s v="150-00"/>
    <n v="626"/>
    <n v="3.1459999999999999"/>
    <n v="2.9740000000000002"/>
    <n v="1969.396"/>
    <n v="1861.7240000000002"/>
  </r>
  <r>
    <x v="3"/>
    <x v="2424"/>
    <n v="3049140020164"/>
    <s v="13310 SW 34 ST"/>
    <m/>
    <s v="129607-MARIA C &amp; MANUEL LORIGA"/>
    <d v="2019-06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25"/>
    <n v="3060180000420"/>
    <s v="**SAMPLE ASSESSMENT**"/>
    <m/>
    <m/>
    <d v="2019-10-09T00:00:00"/>
    <s v="ROAD"/>
    <x v="0"/>
    <n v="241987.35"/>
    <n v="4839.75"/>
    <n v="0"/>
    <m/>
    <n v="0"/>
    <n v="0"/>
    <s v="253-00"/>
    <n v="42"/>
    <m/>
    <m/>
    <m/>
    <m/>
  </r>
  <r>
    <x v="5"/>
    <x v="2425"/>
    <n v="3060180000420"/>
    <s v="**SAMPLE ASSESSMENT**"/>
    <m/>
    <m/>
    <d v="2019-10-09T00:00:00"/>
    <s v="ROAD"/>
    <x v="0"/>
    <n v="241987.35"/>
    <n v="4839.75"/>
    <n v="0"/>
    <m/>
    <n v="0"/>
    <n v="0"/>
    <s v="565-00"/>
    <n v="4407"/>
    <m/>
    <m/>
    <m/>
    <m/>
  </r>
  <r>
    <x v="5"/>
    <x v="2425"/>
    <n v="3060180000420"/>
    <s v="**SAMPLE ASSESSMENT**"/>
    <m/>
    <m/>
    <d v="2019-10-09T00:00:00"/>
    <s v="ROAD"/>
    <x v="0"/>
    <n v="241987.35"/>
    <n v="4839.75"/>
    <n v="0"/>
    <m/>
    <n v="0"/>
    <n v="0"/>
    <s v="540-00"/>
    <n v="100"/>
    <m/>
    <m/>
    <m/>
    <m/>
  </r>
  <r>
    <x v="6"/>
    <x v="2426"/>
    <n v="3031220210070"/>
    <s v="5151 NW 23 AVE"/>
    <m/>
    <s v="127402-MILDRED MARCH"/>
    <d v="2019-06-28T00:00:00"/>
    <s v="ROAD"/>
    <x v="1"/>
    <n v="0"/>
    <n v="0"/>
    <n v="0"/>
    <n v="0"/>
    <n v="0"/>
    <n v="0"/>
    <s v="210-00"/>
    <n v="0"/>
    <n v="6001"/>
    <n v="5674"/>
    <n v="0"/>
    <n v="0"/>
  </r>
  <r>
    <x v="1"/>
    <x v="2427"/>
    <n v="3050320042170"/>
    <s v="17640 S DIXIE HWY"/>
    <m/>
    <s v="130567-SURFSIDE LUBES LLC"/>
    <d v="2019-09-13T00:00:00"/>
    <s v="ROAD"/>
    <x v="1"/>
    <n v="24338.16"/>
    <n v="486.76"/>
    <n v="0"/>
    <n v="24824.92"/>
    <n v="0"/>
    <n v="0"/>
    <s v="210-00"/>
    <n v="-2"/>
    <n v="6001"/>
    <n v="5674"/>
    <n v="-12002"/>
    <n v="-11348"/>
  </r>
  <r>
    <x v="1"/>
    <x v="2427"/>
    <n v="3050320042170"/>
    <s v="17640 S DIXIE HWY"/>
    <m/>
    <s v="130567-SURFSIDE LUBES LLC"/>
    <d v="2019-09-13T00:00:00"/>
    <s v="ROAD"/>
    <x v="1"/>
    <n v="24338.16"/>
    <n v="486.76"/>
    <n v="0"/>
    <n v="24824.92"/>
    <n v="0"/>
    <n v="0"/>
    <s v="820-00"/>
    <n v="2347"/>
    <n v="11.821"/>
    <n v="11.177"/>
    <n v="27743.886999999999"/>
    <n v="26232.418999999998"/>
  </r>
  <r>
    <x v="5"/>
    <x v="2428"/>
    <n v="3078140070070"/>
    <s v="19526 SW 325 LN"/>
    <m/>
    <s v="129190-YIDA AGUILAR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29"/>
    <n v="3049160620530"/>
    <s v="2921 SW 152 AVE"/>
    <m/>
    <s v="127844-CENTURY HOMEBUILDERS GROUP LLC"/>
    <d v="2019-07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30"/>
    <n v="3049160620550"/>
    <s v="2891 SW 152 AVE"/>
    <m/>
    <s v="127845-CENTURY HOMEBUILDERS GROUP LLC"/>
    <d v="2019-07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31"/>
    <n v="3059340420140"/>
    <s v="13973 SW 183 TER"/>
    <m/>
    <s v="127610-VP RESIDENCES LLC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32"/>
    <n v="3060300010290"/>
    <s v="25182 SW 108 AVE"/>
    <m/>
    <s v="127510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3"/>
    <n v="3060300010290"/>
    <s v="25187 SW 108 CT"/>
    <m/>
    <s v="127509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4"/>
    <n v="3060300010080"/>
    <s v="25175 SW 108 AVE"/>
    <m/>
    <s v="127808-LENNAR HOMES, LLC"/>
    <d v="2019-08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5"/>
    <n v="3060300010280"/>
    <s v="25150 SW 108 AVE"/>
    <m/>
    <s v="127867-LENNAR HOMES, LLC"/>
    <d v="2019-08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6"/>
    <n v="3060300010500"/>
    <s v="25166 SW 108 CT"/>
    <m/>
    <s v="127809-LENNAR HOMES, LLC"/>
    <d v="2019-08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7"/>
    <n v="3060300010280"/>
    <s v="25166 SW 108 AVE"/>
    <m/>
    <s v="127868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8"/>
    <n v="3060300010080"/>
    <s v="25159 SW 108 AVE"/>
    <m/>
    <s v="127575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9"/>
    <n v="3069350000271"/>
    <s v="13381 SW 274 LANE"/>
    <m/>
    <s v="127632-D R HORTON, INC."/>
    <d v="2019-07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0"/>
    <n v="3069350000300"/>
    <s v="13401 SW 274 LN"/>
    <m/>
    <s v="127773-D R HORTON, INC.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1"/>
    <n v="3069350000232"/>
    <s v="13384 SW 274 ST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2"/>
    <n v="3069350000232"/>
    <s v="13401 SW 274 ST"/>
    <m/>
    <s v="127502-D R HORTON, INC."/>
    <d v="2019-07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3"/>
    <n v="3069350000232"/>
    <s v="13421 SW 274 LN"/>
    <m/>
    <s v="127502-D R HORTON, INC."/>
    <d v="2019-07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4"/>
    <n v="3069350000290"/>
    <s v="13405 SW 274 ST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5"/>
    <n v="3069350000232"/>
    <s v="27500 SW 135 AVE RD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6"/>
    <n v="3069350000300"/>
    <s v="27510 SW 135 AVE RD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447"/>
    <n v="3021330023260"/>
    <s v="10358 NW 32 PL"/>
    <m/>
    <s v="127420-MILDRED MARCH"/>
    <d v="2019-07-02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447"/>
    <n v="3021330023260"/>
    <s v="10358 NW 32 PL"/>
    <m/>
    <s v="127420-MILDRED MARCH"/>
    <d v="2019-07-0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2448"/>
    <n v="3069350000232"/>
    <s v="27460 SW 135 AVE RD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9"/>
    <n v="3069350000232"/>
    <s v="27480 SW 135 AVERD"/>
    <m/>
    <s v="127502-D R HORTON, INC."/>
    <d v="2019-07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0"/>
    <n v="3049160620010"/>
    <s v="15145 SW 28 ST"/>
    <m/>
    <s v="127960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51"/>
    <n v="3069350000290"/>
    <s v="27440 SW 135 AVE RD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2"/>
    <n v="3049160620540"/>
    <s v="2905 SW 152 AVE"/>
    <m/>
    <s v="127959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3"/>
    <n v="3049160620560"/>
    <s v="2877 SW 152 AVE"/>
    <m/>
    <s v="127958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4"/>
    <n v="3049160620580"/>
    <s v="2849 SW 152 AVE"/>
    <m/>
    <s v="127957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5"/>
    <n v="3049160620590"/>
    <s v="2835 SW 152 AVE"/>
    <m/>
    <s v="127955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456"/>
    <n v="3021350100080"/>
    <s v="1102 NW 115 ST"/>
    <m/>
    <s v="127401-MILDRED MARCH"/>
    <d v="2019-07-03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456"/>
    <n v="3021350100080"/>
    <s v="1102 NW 115 ST"/>
    <m/>
    <s v="127401-MILDRED MARCH"/>
    <d v="2019-07-03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2457"/>
    <n v="3069350000232"/>
    <s v="13371 SW 274 LN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458"/>
    <n v="3040160090500"/>
    <s v="3550 SW 94 AVE"/>
    <m/>
    <s v="128308-CENTURY HOMEBUILDERS GROUP LLC"/>
    <d v="2019-08-02T00:00:00"/>
    <s v="ROAD"/>
    <x v="1"/>
    <n v="6216.27"/>
    <n v="124.33"/>
    <n v="0"/>
    <n v="6340.6"/>
    <n v="0"/>
    <n v="0"/>
    <s v="210-00"/>
    <n v="1"/>
    <n v="6001"/>
    <n v="5674"/>
    <n v="6001"/>
    <n v="5674"/>
  </r>
  <r>
    <x v="0"/>
    <x v="2458"/>
    <n v="3040160090500"/>
    <s v="3550 SW 94 AVE"/>
    <m/>
    <s v="128308-CENTURY HOMEBUILDERS GROUP LLC"/>
    <d v="2019-08-02T00:00:00"/>
    <s v="ROAD"/>
    <x v="1"/>
    <n v="6216.27"/>
    <n v="124.33"/>
    <n v="0"/>
    <n v="6340.6"/>
    <n v="0"/>
    <n v="0"/>
    <s v="210-00"/>
    <n v="-0.33"/>
    <n v="6001"/>
    <n v="5674"/>
    <n v="-1980.3300000000002"/>
    <n v="-1872.42"/>
  </r>
  <r>
    <x v="3"/>
    <x v="2459"/>
    <n v="3049160620520"/>
    <s v="2937 SW 152 AVE"/>
    <m/>
    <s v="127783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60"/>
    <n v="3049160620570"/>
    <s v="2863 SW 152 AVE"/>
    <m/>
    <s v="127782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1"/>
    <n v="3069350000271"/>
    <s v="13381 SW 274 LN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2"/>
    <n v="3069350000232"/>
    <s v="27355 SW 135 AVE RD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3"/>
    <n v="3069350000232"/>
    <s v="27420 SW 135 AVE RD"/>
    <m/>
    <s v="127632-D R HORTON, INC."/>
    <d v="2019-07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4"/>
    <n v="3069350000300"/>
    <s v="27400 SW 135 AVE RD"/>
    <m/>
    <s v="127502-D R HORTON, INC."/>
    <d v="2019-07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465"/>
    <n v="3031100280460"/>
    <s v="2027 NW 76 ST"/>
    <m/>
    <m/>
    <d v="2019-07-03T00:00:00"/>
    <s v="ROAD"/>
    <x v="0"/>
    <n v="0"/>
    <n v="0"/>
    <n v="0"/>
    <n v="0"/>
    <n v="0"/>
    <n v="0"/>
    <s v="210-00"/>
    <n v="-1"/>
    <n v="6001"/>
    <n v="5674"/>
    <n v="-6001"/>
    <n v="-5674"/>
  </r>
  <r>
    <x v="6"/>
    <x v="2465"/>
    <n v="3031100280460"/>
    <s v="2027 NW 76 ST"/>
    <m/>
    <m/>
    <d v="2019-07-03T00:00:00"/>
    <s v="ROAD"/>
    <x v="0"/>
    <n v="0"/>
    <n v="0"/>
    <n v="0"/>
    <n v="0"/>
    <n v="0"/>
    <n v="0"/>
    <s v="210-00"/>
    <n v="1"/>
    <n v="6001"/>
    <n v="5674"/>
    <n v="6001"/>
    <n v="5674"/>
  </r>
  <r>
    <x v="8"/>
    <x v="2466"/>
    <n v="3021330022600"/>
    <s v="3155 NW 103 ST"/>
    <m/>
    <m/>
    <d v="2019-07-05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8"/>
    <x v="2467"/>
    <n v="3031210280250"/>
    <s v="3051 NW 45 ST"/>
    <m/>
    <s v="127438-MILDRED MARCH"/>
    <d v="2019-07-0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2468"/>
    <n v="3031210280640"/>
    <s v="3039 NW 44 ST"/>
    <m/>
    <s v="127461-LEGACY RENTALS LLC"/>
    <d v="2019-07-0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0"/>
    <x v="2469"/>
    <n v="3040280670010"/>
    <s v="9035 SW 72 ST # 200B"/>
    <m/>
    <s v="127543-COMPASS ENGINEERING INC"/>
    <d v="2019-07-08T00:00:00"/>
    <s v="ROAD"/>
    <x v="1"/>
    <n v="6729.6"/>
    <n v="134.59"/>
    <n v="0"/>
    <n v="6864.1900000000005"/>
    <n v="0"/>
    <n v="0"/>
    <s v="710-00"/>
    <n v="-340"/>
    <n v="9.7780000000000005"/>
    <n v="9.2460000000000004"/>
    <n v="-3324.52"/>
    <n v="-3143.6400000000003"/>
  </r>
  <r>
    <x v="0"/>
    <x v="2469"/>
    <n v="3040280670010"/>
    <s v="9035 SW 72 ST # 200B"/>
    <m/>
    <s v="127543-COMPASS ENGINEERING INC"/>
    <d v="2019-07-08T00:00:00"/>
    <s v="ROAD"/>
    <x v="1"/>
    <n v="6729.6"/>
    <n v="134.59"/>
    <n v="0"/>
    <n v="6864.1900000000005"/>
    <n v="0"/>
    <n v="0"/>
    <s v="720-00"/>
    <n v="340"/>
    <n v="22.58"/>
    <n v="21.35"/>
    <n v="7677.2"/>
    <n v="7259.0000000000009"/>
  </r>
  <r>
    <x v="5"/>
    <x v="2470"/>
    <n v="3079080470300"/>
    <s v="15901 SW 308 ST"/>
    <m/>
    <s v="129957-GRACELAND HOMESTEAD INVESTMENTS LLC"/>
    <d v="2019-08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1"/>
    <n v="3079080470310"/>
    <s v="15909 SW 308 ST"/>
    <m/>
    <s v="129957-GRACELAND HOMESTEAD INVESTMENTS LLC"/>
    <d v="2019-08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2"/>
    <n v="3079080470320"/>
    <s v="15917 SW 308 ST"/>
    <m/>
    <s v="130780-GRACELAND HOMESTEAD INVESTMENTS LLC "/>
    <d v="2019-07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3"/>
    <n v="3079080470330"/>
    <s v="15925 SW 308 ST"/>
    <m/>
    <s v="130780-GRACELAND HOMESTEAD INVESTMENTS LLC "/>
    <d v="2019-07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4"/>
    <n v="3079080470340"/>
    <s v="15933 SW 308 ST"/>
    <m/>
    <m/>
    <d v="2019-07-3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475"/>
    <n v="3079080470350"/>
    <s v="15941 SW 308 ST"/>
    <m/>
    <m/>
    <d v="2019-07-3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2476"/>
    <n v="3031220210030"/>
    <s v="2251 NW 51 TER"/>
    <m/>
    <s v="127464-LEGACY RENTALS LLC"/>
    <d v="2019-07-1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2477"/>
    <n v="3021230222420"/>
    <s v="14340 NW 15 DR"/>
    <m/>
    <s v="127442-PABLO E LUGO"/>
    <d v="2019-07-09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2477"/>
    <n v="3021230222420"/>
    <s v="14340 NW 15 DR"/>
    <m/>
    <s v="127442-PABLO E LUGO"/>
    <d v="2019-07-09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478"/>
    <n v="3040230280095"/>
    <s v="7393 SW 56 ST"/>
    <m/>
    <s v="129554-RAUL ECHARTE CAROLINA A ECHARTE"/>
    <d v="2019-07-1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150-00"/>
    <n v="-11934"/>
    <n v="3.1459999999999999"/>
    <n v="2.9740000000000002"/>
    <n v="-37544.364000000001"/>
    <n v="-35491.716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140-00"/>
    <n v="-3686"/>
    <n v="2.423"/>
    <n v="2.2909999999999999"/>
    <n v="-8931.1779999999999"/>
    <n v="-8444.6260000000002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932-00"/>
    <n v="4200"/>
    <n v="32.612000000000002"/>
    <n v="30.835000000000001"/>
    <n v="136970.4"/>
    <n v="129507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820-00"/>
    <n v="3300"/>
    <n v="11.821"/>
    <n v="11.177"/>
    <n v="39009.299999999996"/>
    <n v="36884.1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222-00"/>
    <n v="312"/>
    <n v="2634"/>
    <n v="2490"/>
    <n v="821808"/>
    <n v="776880"/>
  </r>
  <r>
    <x v="5"/>
    <x v="2480"/>
    <n v="3069320150150"/>
    <s v="27562 SW 162 CT"/>
    <m/>
    <s v="128162-JORGE CASTILLO"/>
    <d v="2019-07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481"/>
    <n v="3031210280240"/>
    <s v="3055 NW 45 ST"/>
    <m/>
    <s v="127494-MILDRED MARCH MARCH"/>
    <d v="2019-07-15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481"/>
    <n v="3031210280240"/>
    <s v="3055 NW 45 ST"/>
    <m/>
    <s v="127494-MILDRED MARCH MARCH"/>
    <d v="2019-07-15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2482"/>
    <n v="3040180010090"/>
    <s v="2510 SW 114 AVE"/>
    <m/>
    <m/>
    <d v="2019-07-1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4"/>
    <x v="2483"/>
    <n v="3040240140860"/>
    <s v="5941 SW 45 ST"/>
    <m/>
    <s v="129178-AQUARELA HOMES INC"/>
    <d v="2019-07-16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483"/>
    <n v="3040240140860"/>
    <s v="5941 SW 45 ST"/>
    <m/>
    <s v="129178-AQUARELA HOMES INC"/>
    <d v="2019-07-16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484"/>
    <n v="3040171350040"/>
    <s v="2825 SW 98 AVE"/>
    <m/>
    <s v="128233-CENTURY HOMEBUILDERS GROUP LLC"/>
    <d v="2019-08-06T00:00:00"/>
    <s v="ROAD"/>
    <x v="1"/>
    <n v="7700.76"/>
    <n v="154.01"/>
    <n v="0"/>
    <n v="7854.77"/>
    <n v="0"/>
    <n v="0"/>
    <s v="210-00"/>
    <n v="-0.17"/>
    <n v="6001"/>
    <n v="5674"/>
    <n v="-1020.1700000000001"/>
    <n v="-964.58"/>
  </r>
  <r>
    <x v="0"/>
    <x v="2484"/>
    <n v="3040171350040"/>
    <s v="2825 SW 98 AVE"/>
    <m/>
    <s v="128233-CENTURY HOMEBUILDERS GROUP LLC"/>
    <d v="2019-08-06T00:00:00"/>
    <s v="ROAD"/>
    <x v="1"/>
    <n v="7700.76"/>
    <n v="154.01"/>
    <n v="0"/>
    <n v="7854.77"/>
    <n v="0"/>
    <n v="0"/>
    <s v="210-00"/>
    <n v="1"/>
    <n v="6001"/>
    <n v="5674"/>
    <n v="6001"/>
    <n v="5674"/>
  </r>
  <r>
    <x v="6"/>
    <x v="2485"/>
    <n v="3031110080080"/>
    <s v="915 NW 80 ST"/>
    <m/>
    <s v="128004-TORY INVESTMENT GROUP"/>
    <d v="2019-09-06T00:00:00"/>
    <s v="ROAD"/>
    <x v="1"/>
    <n v="5371.07"/>
    <n v="107.42"/>
    <n v="0"/>
    <n v="5478.49"/>
    <n v="0"/>
    <n v="0"/>
    <s v="231-00"/>
    <n v="-2"/>
    <n v="2634"/>
    <n v="2490"/>
    <n v="-5268"/>
    <n v="-4980"/>
  </r>
  <r>
    <x v="6"/>
    <x v="2485"/>
    <n v="3031110080080"/>
    <s v="915 NW 80 ST"/>
    <m/>
    <s v="128004-TORY INVESTMENT GROUP"/>
    <d v="2019-09-06T00:00:00"/>
    <s v="ROAD"/>
    <x v="1"/>
    <n v="5371.07"/>
    <n v="107.42"/>
    <n v="0"/>
    <n v="5478.49"/>
    <n v="0"/>
    <n v="0"/>
    <s v="231-00"/>
    <n v="3"/>
    <n v="2634"/>
    <n v="2490"/>
    <n v="7902"/>
    <n v="7470"/>
  </r>
  <r>
    <x v="8"/>
    <x v="2486"/>
    <n v="3031210090660"/>
    <s v="3176 NW 49 ST"/>
    <m/>
    <s v="127548-LEGACY RENTALS LLC"/>
    <d v="2019-07-1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"/>
    <x v="2487"/>
    <n v="3049290010010"/>
    <s v="15718 SW 56 ST"/>
    <m/>
    <s v="128450-AUTOZONE"/>
    <d v="2019-08-30T00:00:00"/>
    <s v="ROAD"/>
    <x v="1"/>
    <n v="88675.18"/>
    <n v="1773.5"/>
    <n v="0"/>
    <n v="90448.68"/>
    <n v="0"/>
    <n v="0"/>
    <s v="820-02"/>
    <n v="6815"/>
    <n v="8.4160000000000004"/>
    <n v="7.9569999999999999"/>
    <n v="57355.040000000001"/>
    <n v="54226.955000000002"/>
  </r>
  <r>
    <x v="0"/>
    <x v="2488"/>
    <n v="3040270350020"/>
    <s v="8220 SW 67 ST"/>
    <m/>
    <s v="129233-EMI"/>
    <d v="2019-07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89"/>
    <n v="3079080000452"/>
    <s v="15975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0"/>
    <n v="3079080000452"/>
    <s v="15959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1"/>
    <n v="3079080000452"/>
    <s v="15984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2"/>
    <n v="3079080000452"/>
    <s v="15968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3"/>
    <n v="3079080000452"/>
    <s v="15952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4"/>
    <n v="3079080000452"/>
    <s v="15961 SW 307 TER"/>
    <m/>
    <s v="128166-ACRES HOMESTEAD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5"/>
    <n v="3079080000452"/>
    <s v="15977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6"/>
    <n v="3079080000452"/>
    <s v="15986 SW 307 TER"/>
    <m/>
    <s v="128166-ACRES HOMESTEAD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7"/>
    <n v="3079080000452"/>
    <s v="15970 SW 307 TER"/>
    <m/>
    <s v="128166-ACRES HOMESTEAD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8"/>
    <n v="3079080000452"/>
    <s v="15954 SW 307 TER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9"/>
    <n v="3079080000452"/>
    <s v="15963 SW 308 ST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0"/>
    <n v="3079080000452"/>
    <s v="15979 SW 308 ST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1"/>
    <n v="3079080000452"/>
    <s v="15983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2"/>
    <n v="3079080000452"/>
    <s v="15967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3"/>
    <n v="3079080000452"/>
    <s v="15951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4"/>
    <n v="3079080000452"/>
    <s v="15976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5"/>
    <n v="3079080000452"/>
    <s v="15960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6"/>
    <n v="3079080000452"/>
    <s v="15953 SW 307 TER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7"/>
    <n v="3079080000452"/>
    <s v="15969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8"/>
    <n v="3079080000452"/>
    <s v="15985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9"/>
    <n v="3079080000452"/>
    <s v="15978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0"/>
    <n v="3079080000452"/>
    <s v="15962 SW 307 TER"/>
    <m/>
    <s v="128166-ACRES HOMESTEAD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1"/>
    <n v="3079080000452"/>
    <s v="15955 SW 308 ST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2"/>
    <n v="3079080000452"/>
    <s v="15971 SW 308 ST"/>
    <m/>
    <s v="128166-ACRES HOMESTEAD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3"/>
    <n v="3079080000452"/>
    <s v="15987 SW 308 ST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14"/>
    <n v="3031110100240"/>
    <s v="7981 NW 12 CT"/>
    <m/>
    <s v="127592-MILDRED MARCH MARCH"/>
    <d v="2019-07-26T00:00:00"/>
    <s v="ROAD"/>
    <x v="1"/>
    <n v="0"/>
    <n v="0"/>
    <n v="0"/>
    <n v="0"/>
    <n v="0"/>
    <n v="0"/>
    <s v="231-00"/>
    <n v="2"/>
    <n v="2634"/>
    <n v="2490"/>
    <n v="5268"/>
    <n v="4980"/>
  </r>
  <r>
    <x v="6"/>
    <x v="2514"/>
    <n v="3031110100240"/>
    <s v="7981 NW 12 CT"/>
    <m/>
    <s v="127592-MILDRED MARCH MARCH"/>
    <d v="2019-07-26T00:00:00"/>
    <s v="ROAD"/>
    <x v="1"/>
    <n v="0"/>
    <n v="0"/>
    <n v="0"/>
    <n v="0"/>
    <n v="0"/>
    <n v="0"/>
    <s v="231-00"/>
    <n v="-2"/>
    <n v="2634"/>
    <n v="2490"/>
    <n v="-5268"/>
    <n v="-4980"/>
  </r>
  <r>
    <x v="2"/>
    <x v="2515"/>
    <n v="3022040130240"/>
    <s v="19530 NE 26 AVE"/>
    <m/>
    <m/>
    <d v="2019-07-25T00:00:00"/>
    <s v="ROAD"/>
    <x v="0"/>
    <n v="0"/>
    <n v="0"/>
    <n v="0"/>
    <n v="0"/>
    <n v="0"/>
    <n v="0"/>
    <s v="210-00"/>
    <n v="1"/>
    <n v="6001"/>
    <n v="5674"/>
    <n v="6001"/>
    <n v="5674"/>
  </r>
  <r>
    <x v="2"/>
    <x v="2515"/>
    <n v="3022040130240"/>
    <s v="19530 NE 26 AVE"/>
    <m/>
    <m/>
    <d v="2019-07-25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2516"/>
    <n v="3069140160360"/>
    <s v="13277 SW 230 ST"/>
    <m/>
    <s v="127967-GUSTAVO A DERIBEAUX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517"/>
    <n v="3012310290020"/>
    <s v="20977 NW 2 PL"/>
    <m/>
    <s v="127733-LENNAR CORPORATION"/>
    <d v="2019-07-26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2518"/>
    <n v="3012310290020"/>
    <s v="221 NE 210 ST"/>
    <m/>
    <s v="127734-LENNAR CORPORATION"/>
    <d v="2019-07-26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2519"/>
    <n v="3078010010301"/>
    <s v="18291 SW 296 ST"/>
    <m/>
    <s v="128342-DIANA MONTEAGUDO"/>
    <d v="2019-07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520"/>
    <n v="3012310290010"/>
    <s v="700 NE 207 ST"/>
    <m/>
    <s v="127730-LENNAR CORPORATION"/>
    <d v="2019-07-26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2521"/>
    <n v="3012310290020"/>
    <s v="620 NE 207 ST"/>
    <m/>
    <s v="127729-LENNAR CORPORATION"/>
    <d v="2019-07-26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5"/>
    <x v="2522"/>
    <n v="3069320000355"/>
    <s v="16176 SW 276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3"/>
    <n v="3069320000354"/>
    <s v="15952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4"/>
    <n v="3069320000352"/>
    <s v="15900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5"/>
    <n v="3069320000352"/>
    <s v="16064 SW 276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6"/>
    <n v="3069320000352"/>
    <s v="15979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7"/>
    <n v="3069320000353"/>
    <s v="16033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8"/>
    <n v="3069320000353"/>
    <s v="15901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9"/>
    <n v="3069320000355"/>
    <s v="16177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0"/>
    <n v="3069320000352"/>
    <s v="15978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1"/>
    <n v="3069320000355"/>
    <s v="16100 SW 276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2"/>
    <n v="3069320000352"/>
    <s v=" 1 VACAN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3"/>
    <n v="3069320000352"/>
    <s v=" 15953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4"/>
    <n v="3069320000352"/>
    <s v=" 16101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5"/>
    <n v="3069320000352"/>
    <s v="16065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6"/>
    <n v="3069320000354"/>
    <s v="16000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7"/>
    <n v="3069320000354"/>
    <s v=" 15926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8"/>
    <n v="3069320000354"/>
    <s v=" 16001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9"/>
    <n v="3069320000352"/>
    <s v="15927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1851"/>
    <n v="3050210000252"/>
    <s v="15155 SW 97 AVE"/>
    <m/>
    <s v="129082-HEALTHCARE TRUST OF AMERICA HOLDINGS LF"/>
    <d v="2019-08-05T00:00:00"/>
    <s v="ROAD"/>
    <x v="1"/>
    <n v="1445392.96"/>
    <n v="28907.86"/>
    <n v="0"/>
    <n v="1474300.82"/>
    <n v="0"/>
    <n v="0"/>
    <s v="720-00"/>
    <n v="33225"/>
    <n v="22.58"/>
    <n v="21.35"/>
    <n v="750220.5"/>
    <n v="709353.75"/>
  </r>
  <r>
    <x v="6"/>
    <x v="2540"/>
    <n v="3031100281560"/>
    <s v="2165 NW 72 ST"/>
    <m/>
    <s v="127705-DCJ INVESTMENTS LLC"/>
    <d v="2019-08-07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540"/>
    <n v="3031100281560"/>
    <s v="2165 NW 72 ST"/>
    <m/>
    <s v="127705-DCJ INVESTMENTS LLC"/>
    <d v="2019-08-07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2541"/>
    <n v="3059130110020"/>
    <s v="12005 SW 130 ST # 305"/>
    <m/>
    <m/>
    <d v="2019-07-30T00:00:00"/>
    <s v="ROAD"/>
    <x v="0"/>
    <n v="39835.35"/>
    <n v="796.7"/>
    <n v="0"/>
    <n v="40632.049999999996"/>
    <n v="0"/>
    <n v="0"/>
    <s v="150-00"/>
    <n v="-3885"/>
    <n v="3.1459999999999999"/>
    <n v="2.9740000000000002"/>
    <n v="-12222.21"/>
    <n v="-11553.990000000002"/>
  </r>
  <r>
    <x v="1"/>
    <x v="2541"/>
    <n v="3059130110020"/>
    <s v="12005 SW 130 ST # 305"/>
    <m/>
    <m/>
    <d v="2019-07-30T00:00:00"/>
    <s v="ROAD"/>
    <x v="0"/>
    <n v="39835.35"/>
    <n v="796.7"/>
    <n v="0"/>
    <n v="40632.049999999996"/>
    <n v="0"/>
    <n v="0"/>
    <s v="710-00"/>
    <n v="3885"/>
    <n v="9.7780000000000005"/>
    <n v="9.2460000000000004"/>
    <n v="37987.53"/>
    <n v="35920.71"/>
  </r>
  <r>
    <x v="1"/>
    <x v="2542"/>
    <n v="3050310370130"/>
    <s v="16917 SW 109 PL"/>
    <m/>
    <s v="128770-MOUNTAIN COVE CONSTRUCTION LLC"/>
    <d v="2019-07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43"/>
    <n v="3050310370070"/>
    <s v="16914 SW 109 PL"/>
    <m/>
    <s v="128143-MOUNTAIN COVE CONSTRUCTION LLC"/>
    <d v="2019-08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44"/>
    <n v="3031110320230"/>
    <s v="1340 NW 75 ST"/>
    <m/>
    <s v="127827-JERMAINE REVE"/>
    <d v="2019-07-31T00:00:00"/>
    <s v="ROAD"/>
    <x v="1"/>
    <n v="0"/>
    <n v="0"/>
    <n v="0"/>
    <n v="0"/>
    <n v="0"/>
    <n v="0"/>
    <s v="210-00"/>
    <n v="0"/>
    <n v="6001"/>
    <n v="5674"/>
    <n v="0"/>
    <n v="0"/>
  </r>
  <r>
    <x v="6"/>
    <x v="2545"/>
    <n v="142050000010"/>
    <s v="4 CARIBBEAN WAY"/>
    <s v="N"/>
    <s v="127695-RICHARD GARAFOLA"/>
    <d v="2019-08-02T00:00:00"/>
    <s v="ROAD"/>
    <x v="1"/>
    <n v="70980.05"/>
    <n v="1419.6"/>
    <n v="0"/>
    <n v="72399.650000000009"/>
    <n v="0"/>
    <n v="0"/>
    <s v="492-00"/>
    <n v="18617"/>
    <n v="2.6080000000000001"/>
    <n v="2.4660000000000002"/>
    <n v="48553.135999999999"/>
    <n v="45909.522000000004"/>
  </r>
  <r>
    <x v="0"/>
    <x v="2546"/>
    <n v="3040160000060"/>
    <s v="9650 SW 37 ST"/>
    <s v="N"/>
    <s v="129128-CENTURY HOMEBUILDERS GROUP LLC"/>
    <d v="2019-12-17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2546"/>
    <n v="3040160000060"/>
    <s v="9650 SW 37 ST"/>
    <s v="N"/>
    <s v="129128-CENTURY HOMEBUILDERS GROUP LLC"/>
    <d v="2019-12-17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5"/>
    <x v="2547"/>
    <n v="3069120000140"/>
    <s v="21585 SW 125 PASSAGE"/>
    <m/>
    <s v="128079-CORAL TWIN HOMES 19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48"/>
    <n v="3049350081670"/>
    <s v="13261 SW 74 ST"/>
    <m/>
    <s v="128246-NICOLAS ALEXANDER ALEGRIA"/>
    <d v="2019-08-01T00:00:00"/>
    <s v="ROAD"/>
    <x v="1"/>
    <n v="0"/>
    <n v="0"/>
    <n v="0"/>
    <n v="0"/>
    <n v="0"/>
    <n v="0"/>
    <s v="210-00"/>
    <n v="0"/>
    <n v="6001"/>
    <n v="5674"/>
    <n v="0"/>
    <n v="0"/>
  </r>
  <r>
    <x v="5"/>
    <x v="2549"/>
    <n v="3069120000140"/>
    <s v="21545 SW 125 PASSAGE"/>
    <m/>
    <s v="128079-CORAL TWIN HOMES 19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0"/>
    <n v="3069120000140"/>
    <s v="21440 SW 125 PSGE"/>
    <m/>
    <s v="128079-CORAL TWIN HOMES 19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1"/>
    <n v="3069120000140"/>
    <s v="21420 SW 125 PSGE"/>
    <m/>
    <s v="128079-CORAL TWIN HOMES 19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2"/>
    <n v="3069120000140"/>
    <s v="21400 SW 125 PSGE"/>
    <m/>
    <s v="128079-CORAL TWIN HOMES 19 LLC"/>
    <d v="2019-09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53"/>
    <n v="3059141290010"/>
    <s v="12039 SW 132 CT, #4"/>
    <m/>
    <m/>
    <d v="2019-08-01T00:00:00"/>
    <s v="ROAD"/>
    <x v="0"/>
    <n v="0"/>
    <n v="0"/>
    <n v="0"/>
    <n v="0"/>
    <n v="0"/>
    <n v="0"/>
    <s v="492-00"/>
    <n v="0"/>
    <n v="2.6080000000000001"/>
    <n v="2.4660000000000002"/>
    <n v="0"/>
    <n v="0"/>
  </r>
  <r>
    <x v="5"/>
    <x v="2554"/>
    <n v="3079080480190"/>
    <s v="29902 SW 157 CT"/>
    <m/>
    <s v="128088-GIL CONSTRUCTION LLC"/>
    <d v="2019-08-1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555"/>
    <n v="3040290670020"/>
    <s v="5955 SW 107 AVE"/>
    <m/>
    <s v="128215-DCG INVEWSTMENTS INC"/>
    <d v="2019-09-19T00:00:00"/>
    <s v="ROAD"/>
    <x v="1"/>
    <n v="6216.27"/>
    <n v="124.33"/>
    <n v="0"/>
    <n v="6340.6"/>
    <n v="0"/>
    <n v="0"/>
    <s v="210-00"/>
    <n v="1"/>
    <n v="6001"/>
    <n v="5674"/>
    <n v="6001"/>
    <n v="5674"/>
  </r>
  <r>
    <x v="0"/>
    <x v="2555"/>
    <n v="3040290670020"/>
    <s v="5955 SW 107 AVE"/>
    <m/>
    <s v="128215-DCG INVEWSTMENTS INC"/>
    <d v="2019-09-19T00:00:00"/>
    <s v="ROAD"/>
    <x v="1"/>
    <n v="6216.27"/>
    <n v="124.33"/>
    <n v="0"/>
    <n v="6340.6"/>
    <n v="0"/>
    <n v="0"/>
    <s v="210-00"/>
    <n v="-0.33"/>
    <n v="6001"/>
    <n v="5674"/>
    <n v="-1980.3300000000002"/>
    <n v="-1872.42"/>
  </r>
  <r>
    <x v="5"/>
    <x v="2556"/>
    <n v="3060190211600"/>
    <s v="23530 SW 107 CT"/>
    <m/>
    <s v="127790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7"/>
    <n v="3060190211630"/>
    <s v="23570 SW 107 CT"/>
    <m/>
    <s v="127789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8"/>
    <n v="3060190211640"/>
    <s v="23580 SW 107 CT"/>
    <m/>
    <s v="127848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9"/>
    <n v="3060190211750"/>
    <s v="10641 SW 235 LN"/>
    <m/>
    <s v="127788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0"/>
    <n v="3060190211620"/>
    <s v="23550 SW 107 CT"/>
    <m/>
    <s v="127954-NVR RYAN HOMES"/>
    <d v="2019-08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1"/>
    <n v="3060190211270"/>
    <s v="23595 SW 108 CT"/>
    <m/>
    <s v="127786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2"/>
    <n v="3060190211280"/>
    <s v="23555 SW 108 CT"/>
    <m/>
    <s v="127796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3"/>
    <n v="3060190211290"/>
    <s v="23505 SW 108 CT"/>
    <m/>
    <s v="127847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4"/>
    <n v="3060190211370"/>
    <s v="23407 SW 108 CT"/>
    <m/>
    <s v="127795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5"/>
    <n v="3060190183640"/>
    <s v="10823 SW 236 ST"/>
    <m/>
    <s v="127794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6"/>
    <n v="3060190211580"/>
    <s v="23510 SW 107 CT"/>
    <m/>
    <s v="127791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7"/>
    <n v="3060190211590"/>
    <s v="23520 SW 107 CT"/>
    <m/>
    <s v="127793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8"/>
    <n v="3060190211610"/>
    <s v="23540 SW 107 CT"/>
    <m/>
    <s v="127792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9"/>
    <n v="3060190211800"/>
    <s v="10652 SW 235 LN"/>
    <m/>
    <s v="127785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70"/>
    <n v="3031220261150"/>
    <s v="2132 NW 47 ST"/>
    <m/>
    <s v="128783-MARME HOLDINGS LLC"/>
    <d v="2019-08-07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2570"/>
    <n v="3031220261150"/>
    <s v="2132 NW 47 ST"/>
    <m/>
    <s v="128783-MARME HOLDINGS LLC"/>
    <d v="2019-08-07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0"/>
    <x v="2571"/>
    <n v="3030060060130"/>
    <s v="10562 SW 112 AVE"/>
    <m/>
    <s v="130003-URBIETA OIL INC "/>
    <d v="2019-08-06T00:00:00"/>
    <s v="ROAD"/>
    <x v="1"/>
    <n v="4917.42"/>
    <n v="98.35"/>
    <n v="0"/>
    <n v="5015.7700000000004"/>
    <n v="0"/>
    <n v="0"/>
    <s v="150-00"/>
    <n v="1011"/>
    <n v="3.1459999999999999"/>
    <n v="2.9740000000000002"/>
    <n v="3180.6059999999998"/>
    <n v="3006.7140000000004"/>
  </r>
  <r>
    <x v="6"/>
    <x v="2572"/>
    <n v="3031150200040"/>
    <s v="2015 NW 68 TER"/>
    <s v="N"/>
    <s v="128846-MONT &amp; ROD INVESMENTS LLC"/>
    <d v="2019-09-03T00:00:00"/>
    <s v="ROAD"/>
    <x v="1"/>
    <n v="0"/>
    <n v="0"/>
    <n v="0"/>
    <n v="0"/>
    <n v="0"/>
    <n v="0"/>
    <s v="210-00"/>
    <n v="0"/>
    <n v="6001"/>
    <n v="5674"/>
    <n v="0"/>
    <n v="0"/>
  </r>
  <r>
    <x v="4"/>
    <x v="2573"/>
    <n v="3040360050360"/>
    <s v="6290 SNAPPER CREEK DR"/>
    <m/>
    <s v="128102-REYNALDO ALVAREZ"/>
    <d v="2019-08-07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573"/>
    <n v="3040360050360"/>
    <s v="6290 SNAPPER CREEK DR"/>
    <m/>
    <s v="128102-REYNALDO ALVAREZ"/>
    <d v="2019-08-07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2574"/>
    <n v="3012310290020"/>
    <s v="20660 NE 7 PL"/>
    <m/>
    <s v="127846-LENNAR HOMES, LLC"/>
    <d v="2019-08-07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2575"/>
    <n v="3012310290010"/>
    <s v="522 NE 207 ST"/>
    <m/>
    <s v="128403-RAUL MARISTANY"/>
    <d v="2019-08-06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0"/>
    <x v="2576"/>
    <n v="3040160072483"/>
    <s v="3428 SW 88 PL"/>
    <m/>
    <s v="129899-CARLOS VECCIO"/>
    <d v="2019-11-14T00:00:00"/>
    <s v="ROAD"/>
    <x v="1"/>
    <n v="2082.5700000000002"/>
    <n v="41.65"/>
    <n v="0"/>
    <n v="2124.2200000000003"/>
    <n v="0"/>
    <n v="0"/>
    <s v="231-00"/>
    <n v="2"/>
    <n v="2634"/>
    <n v="2490"/>
    <n v="5268"/>
    <n v="4980"/>
  </r>
  <r>
    <x v="0"/>
    <x v="2576"/>
    <n v="3040160072483"/>
    <s v="3428 SW 88 PL"/>
    <m/>
    <s v="129899-CARLOS VECCIO"/>
    <d v="2019-11-14T00:00:00"/>
    <s v="ROAD"/>
    <x v="1"/>
    <n v="2082.5700000000002"/>
    <n v="41.65"/>
    <n v="0"/>
    <n v="2124.2200000000003"/>
    <n v="0"/>
    <n v="0"/>
    <s v="210-00"/>
    <n v="-1"/>
    <n v="6001"/>
    <n v="5674"/>
    <n v="-6001"/>
    <n v="-5674"/>
  </r>
  <r>
    <x v="6"/>
    <x v="2577"/>
    <n v="3022320110410"/>
    <s v="10700 BISCAYNE BLVD"/>
    <m/>
    <s v="**FOR RECORD ONLY**"/>
    <d v="2019-09-05T00:00:00"/>
    <s v="ROAD"/>
    <x v="0"/>
    <n v="0"/>
    <n v="0"/>
    <n v="0"/>
    <n v="0"/>
    <n v="0"/>
    <n v="0"/>
    <s v="820-03"/>
    <n v="5400"/>
    <n v="12.727"/>
    <n v="12.034000000000001"/>
    <n v="68725.8"/>
    <n v="64983.600000000006"/>
  </r>
  <r>
    <x v="6"/>
    <x v="2577"/>
    <n v="3022320110410"/>
    <s v="10700 BISCAYNE BLVD"/>
    <m/>
    <s v="**FOR RECORD ONLY**"/>
    <d v="2019-09-05T00:00:00"/>
    <s v="ROAD"/>
    <x v="0"/>
    <n v="0"/>
    <n v="0"/>
    <n v="0"/>
    <n v="0"/>
    <n v="0"/>
    <n v="0"/>
    <s v="820-03"/>
    <n v="-5400"/>
    <n v="12.727"/>
    <n v="12.034000000000001"/>
    <n v="-68725.8"/>
    <n v="-64983.600000000006"/>
  </r>
  <r>
    <x v="5"/>
    <x v="2578"/>
    <n v="3069070040160"/>
    <s v="17162 SW 213 LN"/>
    <m/>
    <s v="128751-ARANHI QUINTERO"/>
    <d v="2019-08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79"/>
    <n v="3069060010010"/>
    <s v="19995 SW 177 AVE"/>
    <m/>
    <m/>
    <d v="2019-08-13T00:00:00"/>
    <s v="ROAD"/>
    <x v="0"/>
    <n v="318654.32"/>
    <n v="6373.09"/>
    <n v="0"/>
    <n v="325027.41000000003"/>
    <n v="0"/>
    <n v="0"/>
    <s v="853-00"/>
    <n v="5411"/>
    <n v="38.090000000000003"/>
    <n v="36.015000000000001"/>
    <n v="206104.99000000002"/>
    <n v="194877.16500000001"/>
  </r>
  <r>
    <x v="4"/>
    <x v="2580"/>
    <n v="3040260090560"/>
    <s v="6790 SW 72 CT"/>
    <m/>
    <s v="127803-MARIO ESPINEIRA R ESPINEIRA"/>
    <d v="2019-08-13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580"/>
    <n v="3040260090560"/>
    <s v="6790 SW 72 CT"/>
    <m/>
    <s v="127803-MARIO ESPINEIRA R ESPINEIRA"/>
    <d v="2019-08-13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581"/>
    <n v="3040200041430"/>
    <s v="4221 SW 99 CT"/>
    <m/>
    <s v="129715-JOSE ANTONIO DIEZ"/>
    <d v="2019-08-12T00:00:00"/>
    <s v="ROAD"/>
    <x v="1"/>
    <n v="0"/>
    <n v="0"/>
    <n v="0"/>
    <n v="0"/>
    <n v="0"/>
    <n v="0"/>
    <s v="210-00"/>
    <n v="0"/>
    <n v="6001"/>
    <n v="5674"/>
    <n v="0"/>
    <n v="0"/>
  </r>
  <r>
    <x v="1"/>
    <x v="2582"/>
    <n v="3050190020080"/>
    <s v="15131 POLK ST"/>
    <m/>
    <s v="128097-B &amp; W 7 LLC"/>
    <d v="2019-08-14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2582"/>
    <n v="3050190020080"/>
    <s v="15131 POLK ST"/>
    <m/>
    <s v="128097-B &amp; W 7 LLC"/>
    <d v="2019-08-14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583"/>
    <n v="3059140600010"/>
    <s v="13255 SW 137 AVE #223, 224, 22"/>
    <m/>
    <m/>
    <d v="2019-08-13T00:00:00"/>
    <s v="ROAD"/>
    <x v="0"/>
    <n v="7.0000000000000007E-2"/>
    <n v="0"/>
    <n v="0"/>
    <n v="7.0000000000000007E-2"/>
    <n v="0"/>
    <n v="0"/>
    <s v="560-00"/>
    <n v="1846"/>
    <n v="3.7519999999999998"/>
    <n v="3.5470000000000002"/>
    <n v="6926.192"/>
    <n v="6547.7620000000006"/>
  </r>
  <r>
    <x v="1"/>
    <x v="2583"/>
    <n v="3059140600010"/>
    <s v="13255 SW 137 AVE #223, 224, 22"/>
    <m/>
    <m/>
    <d v="2019-08-13T00:00:00"/>
    <s v="ROAD"/>
    <x v="0"/>
    <n v="7.0000000000000007E-2"/>
    <n v="0"/>
    <n v="0"/>
    <n v="7.0000000000000007E-2"/>
    <n v="0"/>
    <n v="0"/>
    <s v="710-00"/>
    <n v="-708.34"/>
    <n v="9.7780000000000005"/>
    <n v="9.2460000000000004"/>
    <n v="-6926.1485200000006"/>
    <n v="-6549.3116400000008"/>
  </r>
  <r>
    <x v="3"/>
    <x v="2584"/>
    <n v="3049100030390"/>
    <s v="14432 SW 19 ST"/>
    <m/>
    <s v="128485-CENTURY HOMEBUILDERS GROUP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85"/>
    <n v="3032060120010"/>
    <s v="675 NE 88 TER"/>
    <m/>
    <s v="130516-SOMARI MANAGEMENT COMPANY"/>
    <d v="2019-08-19T00:00:00"/>
    <s v="ROAD"/>
    <x v="1"/>
    <n v="1079.1600000000001"/>
    <n v="21.59"/>
    <n v="0"/>
    <n v="1100.75"/>
    <n v="0"/>
    <n v="0"/>
    <s v="220-00"/>
    <n v="30"/>
    <n v="4214"/>
    <n v="3984"/>
    <n v="126420"/>
    <n v="119520"/>
  </r>
  <r>
    <x v="6"/>
    <x v="2585"/>
    <n v="3032060120010"/>
    <s v="675 NE 88 TER"/>
    <m/>
    <s v="130516-SOMARI MANAGEMENT COMPANY"/>
    <d v="2019-08-19T00:00:00"/>
    <s v="ROAD"/>
    <x v="1"/>
    <n v="1079.1600000000001"/>
    <n v="21.59"/>
    <n v="0"/>
    <n v="1100.75"/>
    <n v="0"/>
    <n v="0"/>
    <s v="320-00"/>
    <n v="-22"/>
    <n v="5712"/>
    <n v="5401"/>
    <n v="-125664"/>
    <n v="-118822"/>
  </r>
  <r>
    <x v="5"/>
    <x v="2586"/>
    <n v="3060180031810"/>
    <s v="21855 SW 113 AVE RD"/>
    <m/>
    <m/>
    <d v="2019-08-1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2587"/>
    <n v="3050320001552"/>
    <s v="17650 CLEVELAND AVE"/>
    <m/>
    <s v="130464-PALMETTO BAY STORAGE DEVELOPMENT LLC"/>
    <d v="2019-08-19T00:00:00"/>
    <s v="ROAD"/>
    <x v="1"/>
    <n v="329695.95"/>
    <n v="6593.92"/>
    <n v="0"/>
    <n v="336289.87"/>
    <n v="0"/>
    <n v="0"/>
    <s v="151-00"/>
    <n v="140384"/>
    <n v="1.5189999999999999"/>
    <n v="1.4359999999999999"/>
    <n v="213243.29599999997"/>
    <n v="201591.424"/>
  </r>
  <r>
    <x v="5"/>
    <x v="2588"/>
    <n v="3060180031830"/>
    <s v="21811 SW 112 CT"/>
    <m/>
    <m/>
    <d v="2019-08-14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89"/>
    <n v="3060300010490"/>
    <s v="25150 SW 108 CT"/>
    <m/>
    <s v="128717-LENNAR HOMES, LLC"/>
    <d v="2019-08-1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0"/>
    <n v="3060300010290"/>
    <s v="25109 SW 108 CT"/>
    <m/>
    <s v="127926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1"/>
    <n v="3060300010490"/>
    <s v=" 25134 SW 108 CT"/>
    <m/>
    <s v="127914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2"/>
    <n v="3060300010481"/>
    <s v=" 25118 SW 108 CT"/>
    <m/>
    <s v="128720-LENNAR HOMES, LLC"/>
    <d v="2019-08-1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3"/>
    <n v="3060300010480"/>
    <s v="25102 SW 108 CT"/>
    <m/>
    <s v="128716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4"/>
    <n v="3060300010290"/>
    <s v="25173 SW 108 CT"/>
    <m/>
    <s v="128713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5"/>
    <n v="3060300010470"/>
    <s v="25080 SW 108 CT"/>
    <m/>
    <s v="128712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6"/>
    <n v="3060300010290"/>
    <s v="25141 SW 108 CT"/>
    <m/>
    <s v="128718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7"/>
    <n v="3060300010290"/>
    <s v="25157 SW 108 CT"/>
    <m/>
    <s v="128715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8"/>
    <n v="3060300010290"/>
    <s v="25125 SW 108 CT"/>
    <m/>
    <s v="128719-LENNAR HOMES, LLC"/>
    <d v="2019-08-1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9"/>
    <n v="3079060060040"/>
    <s v="17485 SW 280 ST"/>
    <m/>
    <s v="128995-LAND BARON II LLC"/>
    <d v="2019-08-1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00"/>
    <n v="3079060060050"/>
    <s v="17415 SW 280 ST"/>
    <m/>
    <m/>
    <d v="2019-10-23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601"/>
    <n v="3069140160130"/>
    <s v="13274 SW 230 ST"/>
    <m/>
    <s v="128477-PALMCORP MANAGEMENT LLC"/>
    <d v="2019-09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02"/>
    <n v="3060300000055"/>
    <s v="11300 SW 248 ST"/>
    <m/>
    <s v="131290-JORDAN FORD"/>
    <d v="2019-10-22T00:00:00"/>
    <s v="ROAD"/>
    <x v="1"/>
    <n v="0"/>
    <n v="1000"/>
    <n v="433279.63"/>
    <m/>
    <n v="0"/>
    <n v="0"/>
    <s v="850-00"/>
    <n v="22169"/>
    <m/>
    <m/>
    <m/>
    <m/>
  </r>
  <r>
    <x v="5"/>
    <x v="2603"/>
    <n v="3060300000055"/>
    <s v="11300 SW 248 ST"/>
    <m/>
    <s v="128837-ALDI INC "/>
    <d v="2019-10-22T00:00:00"/>
    <s v="ROAD"/>
    <x v="1"/>
    <n v="0"/>
    <n v="0"/>
    <n v="0"/>
    <m/>
    <n v="0"/>
    <n v="0"/>
    <s v="850-00"/>
    <n v="0"/>
    <m/>
    <m/>
    <m/>
    <m/>
  </r>
  <r>
    <x v="6"/>
    <x v="2604"/>
    <n v="3021340080170"/>
    <s v="1720 NW 110 TER"/>
    <m/>
    <s v="131035-JASIEL ROJAS "/>
    <d v="2019-08-1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2605"/>
    <n v="3060180031180"/>
    <s v="10990 SW 219 ST"/>
    <m/>
    <s v="128066-FLORIDA BUILDING HOMES"/>
    <d v="2019-08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606"/>
    <n v="3031210280400"/>
    <s v="1138 NW 45 ST"/>
    <m/>
    <s v="127813-MILDRED MARCH MARCH"/>
    <d v="2019-08-1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2607"/>
    <n v="3021360251280"/>
    <s v="48 NE 117 ST"/>
    <m/>
    <s v="127813-MILDRED MARCH MARCH"/>
    <d v="2019-08-1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607"/>
    <n v="3021360251280"/>
    <s v="48 NE 117 ST"/>
    <m/>
    <s v="127813-MILDRED MARCH MARCH"/>
    <d v="2019-08-1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608"/>
    <n v="3031110340321"/>
    <s v="7756 NW 9 AVE"/>
    <m/>
    <s v="127900-MILDRED MARCH MARCH"/>
    <d v="2019-08-2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608"/>
    <n v="3031110340321"/>
    <s v="7756 NW 9 AVE"/>
    <m/>
    <s v="127900-MILDRED MARCH MARCH"/>
    <d v="2019-08-2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2609"/>
    <n v="3040120051131"/>
    <s v="6040 SW 19 ST"/>
    <m/>
    <s v="128898-RUIZ FORECLOSURES INC"/>
    <d v="2019-08-1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2610"/>
    <n v="3031220210500"/>
    <s v="2291 NW 50 ST"/>
    <m/>
    <s v="130235-CAZO CONSTRUCTION CORP"/>
    <d v="2019-08-19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2611"/>
    <n v="3069140160180"/>
    <s v="13204 SW 230 ST"/>
    <m/>
    <s v="128185-PALMCORP MANAGEMENT LLC"/>
    <d v="2019-08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12"/>
    <n v="3068110002070"/>
    <s v="19525 SW 206 ST"/>
    <m/>
    <m/>
    <d v="2019-08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2613"/>
    <n v="3021340110540"/>
    <s v="1811 NW 113 TER"/>
    <m/>
    <s v="128311-MILDRED MARCH MARCH"/>
    <d v="2019-09-13T00:00:00"/>
    <s v="ROAD"/>
    <x v="1"/>
    <n v="2982.64"/>
    <n v="59.65"/>
    <n v="0"/>
    <n v="3042.29"/>
    <n v="0"/>
    <n v="0"/>
    <s v="210-00"/>
    <n v="-0.66"/>
    <n v="6001"/>
    <n v="5674"/>
    <n v="-3960.6600000000003"/>
    <n v="-3744.84"/>
  </r>
  <r>
    <x v="6"/>
    <x v="2613"/>
    <n v="3021340110540"/>
    <s v="1811 NW 113 TER"/>
    <m/>
    <s v="128311-MILDRED MARCH MARCH"/>
    <d v="2019-09-13T00:00:00"/>
    <s v="ROAD"/>
    <x v="1"/>
    <n v="2982.64"/>
    <n v="59.65"/>
    <n v="0"/>
    <n v="3042.29"/>
    <n v="0"/>
    <n v="0"/>
    <s v="210-00"/>
    <n v="1"/>
    <n v="6001"/>
    <n v="5674"/>
    <n v="6001"/>
    <n v="5674"/>
  </r>
  <r>
    <x v="8"/>
    <x v="2614"/>
    <n v="3031040080050"/>
    <s v="9255 NW 30 AVE"/>
    <m/>
    <s v="128534-LEGACY RENTALS LLC"/>
    <d v="2019-08-21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2614"/>
    <n v="3031040080050"/>
    <s v="9255 NW 30 AVE"/>
    <m/>
    <s v="128534-LEGACY RENTALS LLC"/>
    <d v="2019-08-21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2615"/>
    <n v="3021340110540"/>
    <s v="1801 NW 113 TER"/>
    <m/>
    <m/>
    <d v="2019-08-20T00:00:00"/>
    <s v="ROAD"/>
    <x v="0"/>
    <n v="5877.54"/>
    <n v="117.55"/>
    <n v="0"/>
    <n v="5995.09"/>
    <n v="0"/>
    <n v="0"/>
    <s v="210-00"/>
    <n v="-0.33"/>
    <n v="6001"/>
    <n v="5674"/>
    <n v="-1980.3300000000002"/>
    <n v="-1872.42"/>
  </r>
  <r>
    <x v="6"/>
    <x v="2615"/>
    <n v="3021340110540"/>
    <s v="1801 NW 113 TER"/>
    <m/>
    <m/>
    <d v="2019-08-20T00:00:00"/>
    <s v="ROAD"/>
    <x v="0"/>
    <n v="5877.54"/>
    <n v="117.55"/>
    <n v="0"/>
    <n v="5995.09"/>
    <n v="0"/>
    <n v="0"/>
    <s v="210-00"/>
    <n v="1"/>
    <n v="6001"/>
    <n v="5674"/>
    <n v="6001"/>
    <n v="5674"/>
  </r>
  <r>
    <x v="6"/>
    <x v="2616"/>
    <n v="3031020120070"/>
    <s v="776 NW 103 ST"/>
    <m/>
    <m/>
    <d v="2019-08-15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6"/>
    <x v="2616"/>
    <n v="3031020120070"/>
    <s v="776 NW 103 ST"/>
    <m/>
    <m/>
    <d v="2019-08-15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3"/>
    <x v="2617"/>
    <n v="3049030030016"/>
    <s v="420 NW 137 AVE"/>
    <m/>
    <s v="130585-STOR ALL CONSTRUCTION INC"/>
    <d v="2019-08-22T00:00:00"/>
    <s v="ROAD"/>
    <x v="1"/>
    <n v="386802.79"/>
    <n v="7736.06"/>
    <n v="0"/>
    <n v="394538.85"/>
    <n v="0"/>
    <n v="0"/>
    <s v="151-00"/>
    <n v="164700"/>
    <n v="1.5189999999999999"/>
    <n v="1.4359999999999999"/>
    <n v="250179.3"/>
    <n v="236509.19999999998"/>
  </r>
  <r>
    <x v="1"/>
    <x v="2618"/>
    <n v="3050310370140"/>
    <s v="16901 SW 109 PL"/>
    <m/>
    <s v="128771-MOUNTAIN COVE CONSTRUCTION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19"/>
    <n v="3060190000031"/>
    <s v="23730 SW 115 CT"/>
    <m/>
    <s v="127988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0"/>
    <n v="3060190000031"/>
    <s v="23690 SW 115 CT"/>
    <m/>
    <s v="127987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1"/>
    <n v="3060190000031"/>
    <s v="23624 SW 115 CT"/>
    <m/>
    <s v="127971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2"/>
    <n v="3060190000031"/>
    <s v="23623 SW 115 CT"/>
    <m/>
    <s v="127973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3"/>
    <n v="3060190000031"/>
    <s v="23667 SW 115 CT"/>
    <m/>
    <s v="127972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4"/>
    <n v="3060190000031"/>
    <s v="23701 SW 115 CT"/>
    <m/>
    <s v="127976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5"/>
    <n v="3060190000031"/>
    <s v="23700 SW 115 AVE"/>
    <m/>
    <s v="127975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6"/>
    <n v="3060190000031"/>
    <s v="23666 SW 115 AVE"/>
    <m/>
    <s v="127974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7"/>
    <n v="3060190000031"/>
    <s v="23646 SW 115 CT"/>
    <m/>
    <s v="128045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8"/>
    <n v="3060190000031"/>
    <s v="23602 SW 115 CT"/>
    <m/>
    <s v="128047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9"/>
    <n v="3060190000031"/>
    <s v="23645 SW 115 CT"/>
    <m/>
    <s v="128050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0"/>
    <n v="3060190000031"/>
    <s v="23715 SW 115 CT"/>
    <m/>
    <s v="128049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1"/>
    <n v="3060190000031"/>
    <s v="23714 SW 115 AVE"/>
    <m/>
    <s v="128048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2"/>
    <n v="3060190000031"/>
    <s v="23644 SW 115 AVE"/>
    <m/>
    <s v="128046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3"/>
    <n v="3060190000031"/>
    <s v="23716 SW 115 CT"/>
    <m/>
    <s v="127983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4"/>
    <n v="3060190000031"/>
    <s v="23702 SW 115 CT"/>
    <m/>
    <s v="127984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5"/>
    <n v="3060190000031"/>
    <s v="23668 SW 115 CT"/>
    <m/>
    <s v="127985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6"/>
    <n v="3060190000031"/>
    <s v="23601 SW 115 CT"/>
    <m/>
    <s v="127986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7"/>
    <n v="3060190000031"/>
    <s v="23689 SW 115 CT"/>
    <m/>
    <s v="128005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8"/>
    <n v="3060190000031"/>
    <s v="23729 SW 115 CT"/>
    <m/>
    <s v="128007-LENNAR HOMES,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9"/>
    <n v="3060190000031"/>
    <s v="23743 SW 115 CT"/>
    <m/>
    <s v="127981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0"/>
    <n v="3060190000031"/>
    <s v="23742 SW 115 AVE"/>
    <m/>
    <s v="127982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1"/>
    <n v="3060190000031"/>
    <s v="23728 SW 115 AVE"/>
    <m/>
    <s v="127977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2"/>
    <n v="3060190000031"/>
    <s v="23688 SW 115 AVE"/>
    <m/>
    <s v="127978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3"/>
    <n v="3060190000031"/>
    <s v="23622 SW 115 AVE"/>
    <m/>
    <s v="127979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4"/>
    <n v="3060190000031"/>
    <s v="23600 SW 115 AVE"/>
    <m/>
    <s v="127980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5"/>
    <n v="3060190211870"/>
    <s v="23529 SW 106 PL"/>
    <m/>
    <s v="128302-NVR RYAN HOMES"/>
    <d v="2019-10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646"/>
    <n v="3040290030400"/>
    <s v="9981 SW 62 ST"/>
    <m/>
    <m/>
    <d v="2019-08-22T00:00:00"/>
    <s v="ROAD"/>
    <x v="0"/>
    <n v="0"/>
    <n v="0"/>
    <n v="0"/>
    <n v="0"/>
    <n v="0"/>
    <n v="0"/>
    <s v="210-00"/>
    <n v="0"/>
    <n v="6001"/>
    <n v="5674"/>
    <n v="0"/>
    <n v="0"/>
  </r>
  <r>
    <x v="5"/>
    <x v="2647"/>
    <n v="3060190211820"/>
    <s v="10632 SW 235 LN"/>
    <m/>
    <s v="128057-NVR RYAN HOMES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648"/>
    <n v="3049100030390"/>
    <s v="1 VACANT"/>
    <m/>
    <s v="128430-CENTURY HOMEBUILDERS GROUP LLC"/>
    <d v="2019-08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649"/>
    <n v="3040080000180"/>
    <s v="10255 CORAL WAY (#B134)"/>
    <m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6"/>
    <x v="2650"/>
    <n v="3021350140360"/>
    <s v="730 NW 117 ST"/>
    <m/>
    <s v="127897-MILDRED MARCH MARCH"/>
    <d v="2019-08-23T00:00:00"/>
    <s v="ROAD"/>
    <x v="1"/>
    <n v="0"/>
    <n v="0"/>
    <n v="0"/>
    <n v="0"/>
    <n v="0"/>
    <n v="0"/>
    <s v="210-00"/>
    <n v="0"/>
    <n v="6001"/>
    <n v="5674"/>
    <n v="0"/>
    <n v="0"/>
  </r>
  <r>
    <x v="6"/>
    <x v="2651"/>
    <n v="3031100560040"/>
    <s v="2262 NW 80 ST"/>
    <m/>
    <m/>
    <d v="2019-08-26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5"/>
    <x v="2652"/>
    <n v="3069120040290"/>
    <s v="21395 SW 120 AVE"/>
    <m/>
    <s v="128522-HABITAT HUMANITY HUMANITY"/>
    <d v="2019-08-09T00:00:00"/>
    <s v="ROAD"/>
    <x v="1"/>
    <n v="0"/>
    <n v="159.4"/>
    <n v="0"/>
    <m/>
    <n v="0"/>
    <n v="0"/>
    <s v="210-00PD"/>
    <n v="1"/>
    <m/>
    <m/>
    <m/>
    <m/>
  </r>
  <r>
    <x v="5"/>
    <x v="2653"/>
    <n v="3069120040240"/>
    <s v="21305 SW 120 AVE"/>
    <m/>
    <s v="128598-HABITAT HUMANITY HUMANITY"/>
    <d v="2019-10-15T00:00:00"/>
    <s v="ROAD"/>
    <x v="1"/>
    <n v="0"/>
    <n v="159.4"/>
    <n v="0"/>
    <m/>
    <n v="0"/>
    <n v="0"/>
    <s v="210-00PD"/>
    <n v="1"/>
    <m/>
    <m/>
    <m/>
    <m/>
  </r>
  <r>
    <x v="5"/>
    <x v="2654"/>
    <n v="3069120081660"/>
    <s v="12135 SW 213 ST"/>
    <m/>
    <s v="128451-HABITAT HUMANITY HUMANITY"/>
    <d v="2019-10-17T00:00:00"/>
    <s v="ROAD"/>
    <x v="1"/>
    <n v="0"/>
    <n v="159.4"/>
    <n v="0"/>
    <m/>
    <n v="0"/>
    <n v="0"/>
    <s v="210-00PD"/>
    <n v="1"/>
    <m/>
    <m/>
    <m/>
    <m/>
  </r>
  <r>
    <x v="5"/>
    <x v="2655"/>
    <n v="3069120040130"/>
    <s v="21240 SW 119 AVE"/>
    <m/>
    <m/>
    <d v="2019-02-19T00:00:00"/>
    <s v="ROAD"/>
    <x v="0"/>
    <n v="7969.81"/>
    <n v="159.4"/>
    <n v="0"/>
    <m/>
    <n v="0"/>
    <n v="0"/>
    <s v="210-00PD"/>
    <n v="1"/>
    <m/>
    <m/>
    <m/>
    <m/>
  </r>
  <r>
    <x v="5"/>
    <x v="2656"/>
    <n v="3069120040335"/>
    <s v="11931 SW 214 ST"/>
    <m/>
    <s v="128512-HABITAT FOR HUMANI HUMANITY"/>
    <d v="2019-08-08T00:00:00"/>
    <s v="ROAD"/>
    <x v="1"/>
    <n v="0"/>
    <n v="159.4"/>
    <n v="0"/>
    <m/>
    <n v="0"/>
    <n v="0"/>
    <s v="210-00PD"/>
    <n v="1"/>
    <m/>
    <m/>
    <m/>
    <m/>
  </r>
  <r>
    <x v="5"/>
    <x v="2657"/>
    <n v="3068090000690"/>
    <s v="21075 SW 213 AVE RD"/>
    <m/>
    <s v="130451-INSTITUTIONAL CASEWORK INSTALLATION CORP"/>
    <d v="2019-08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658"/>
    <n v="3039360000150"/>
    <s v="1350 NW 121 AVE - BLDG A"/>
    <m/>
    <s v="128661-RREEF CPIF COMMERCI TURNPIKE CENTER JV LLC"/>
    <d v="2019-08-28T00:00:00"/>
    <s v="ROAD"/>
    <x v="1"/>
    <n v="429051.38"/>
    <n v="8581.0300000000007"/>
    <n v="0"/>
    <n v="437632.41000000003"/>
    <n v="0"/>
    <n v="0"/>
    <s v="150-00"/>
    <n v="88211"/>
    <n v="3.1459999999999999"/>
    <n v="2.9740000000000002"/>
    <n v="277511.80599999998"/>
    <n v="262339.51400000002"/>
  </r>
  <r>
    <x v="3"/>
    <x v="2659"/>
    <n v="3039360000150"/>
    <s v="1400 NW 121 AVE - BLDG B"/>
    <m/>
    <s v="128661-RREEF CPIF COMMERCI TURNPIKE CENTER JV LLC"/>
    <d v="2019-08-28T00:00:00"/>
    <s v="ROAD"/>
    <x v="1"/>
    <n v="453910.89"/>
    <n v="9078.2199999999993"/>
    <n v="0"/>
    <n v="462989.11"/>
    <n v="0"/>
    <n v="0"/>
    <s v="150-00"/>
    <n v="93322"/>
    <n v="3.1459999999999999"/>
    <n v="2.9740000000000002"/>
    <n v="293591.01199999999"/>
    <n v="277539.62800000003"/>
  </r>
  <r>
    <x v="5"/>
    <x v="2660"/>
    <n v="3069120040170"/>
    <s v="11910 SW 212 ST"/>
    <m/>
    <s v="130235-CAZO CONSTRUCTION CORP"/>
    <d v="2019-03-05T00:00:00"/>
    <s v="ROAD"/>
    <x v="1"/>
    <n v="0"/>
    <n v="159.4"/>
    <n v="0"/>
    <m/>
    <n v="0"/>
    <n v="0"/>
    <s v="210-00PD"/>
    <n v="1"/>
    <m/>
    <m/>
    <m/>
    <m/>
  </r>
  <r>
    <x v="4"/>
    <x v="2661"/>
    <n v="3040110000050"/>
    <s v="6955 SW 24 ST"/>
    <m/>
    <m/>
    <d v="2019-08-28T00:00:00"/>
    <s v="ROAD"/>
    <x v="0"/>
    <n v="142440.21"/>
    <n v="2848.8"/>
    <n v="0"/>
    <n v="145289.00999999998"/>
    <n v="0"/>
    <n v="0"/>
    <s v="222-00"/>
    <n v="37"/>
    <n v="2634"/>
    <n v="2490"/>
    <n v="97458"/>
    <n v="92130"/>
  </r>
  <r>
    <x v="4"/>
    <x v="2662"/>
    <n v="3040140000070"/>
    <s v="6950 SW 24 ST"/>
    <m/>
    <m/>
    <d v="2019-08-28T00:00:00"/>
    <s v="ROAD"/>
    <x v="0"/>
    <n v="166308.57"/>
    <n v="3326.17"/>
    <n v="0"/>
    <n v="169634.74000000002"/>
    <n v="0"/>
    <n v="0"/>
    <s v="220-00"/>
    <n v="27"/>
    <n v="4214"/>
    <n v="3984"/>
    <n v="113778"/>
    <n v="107568"/>
  </r>
  <r>
    <x v="5"/>
    <x v="2663"/>
    <n v="3069120040325"/>
    <s v="11959 SW 214 ST"/>
    <m/>
    <s v="128512-HABITAT FOR HUMANI HUMANITY"/>
    <d v="2019-08-09T00:00:00"/>
    <s v="ROAD"/>
    <x v="1"/>
    <n v="0"/>
    <n v="159.4"/>
    <n v="0"/>
    <m/>
    <n v="0"/>
    <n v="0"/>
    <s v="210-00PD"/>
    <n v="1"/>
    <m/>
    <m/>
    <m/>
    <m/>
  </r>
  <r>
    <x v="5"/>
    <x v="2664"/>
    <n v="3069120040330"/>
    <s v="11941 SW 214 ST"/>
    <m/>
    <s v="128514-JEFF DIEGO"/>
    <d v="2019-10-25T00:00:00"/>
    <s v="ROAD"/>
    <x v="1"/>
    <n v="0"/>
    <n v="159.4"/>
    <n v="0"/>
    <m/>
    <n v="0"/>
    <n v="0"/>
    <s v="210-00PD"/>
    <n v="1"/>
    <m/>
    <m/>
    <m/>
    <m/>
  </r>
  <r>
    <x v="5"/>
    <x v="2665"/>
    <n v="3069350331680"/>
    <s v="27340 SW 133 AVE"/>
    <m/>
    <s v="128093-D R HORTON, INC.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66"/>
    <n v="3069120081550"/>
    <s v="12070 SW 213 ST"/>
    <m/>
    <s v="131270-DARYL BUSTAMANTE BUSTAMANTE"/>
    <d v="2019-10-07T00:00:00"/>
    <s v="ROAD"/>
    <x v="1"/>
    <n v="0"/>
    <n v="159.4"/>
    <n v="0"/>
    <m/>
    <n v="0"/>
    <n v="0"/>
    <s v="210-00PD"/>
    <n v="1"/>
    <m/>
    <m/>
    <m/>
    <m/>
  </r>
  <r>
    <x v="5"/>
    <x v="2667"/>
    <n v="3069350331630"/>
    <s v="13311 SW 274 TER"/>
    <m/>
    <s v="128272-D R HORTON, INC.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68"/>
    <n v="3069350331670"/>
    <s v="27360 SW 133 AVE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69"/>
    <n v="3069350331560"/>
    <s v="27307 SW 133 CT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0"/>
    <n v="3069350331230"/>
    <s v="13321 SW 272 LN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1"/>
    <n v="3069350331550"/>
    <s v="13324 SW 272 LN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2"/>
    <n v="3069120040190"/>
    <s v="11930 SW 212 ST"/>
    <m/>
    <m/>
    <d v="2019-09-30T00:00:00"/>
    <s v="ROAD"/>
    <x v="0"/>
    <n v="7969.81"/>
    <n v="159.4"/>
    <n v="0"/>
    <m/>
    <n v="0"/>
    <n v="0"/>
    <s v="210-00PD"/>
    <n v="1"/>
    <m/>
    <m/>
    <m/>
    <m/>
  </r>
  <r>
    <x v="5"/>
    <x v="2673"/>
    <n v="3069120041070"/>
    <s v="11940 SW 217 ST"/>
    <m/>
    <s v="129335-HABITAT FOR HUMANITY"/>
    <d v="2019-08-28T00:00:00"/>
    <s v="ROAD"/>
    <x v="1"/>
    <n v="0"/>
    <n v="159.4"/>
    <n v="0"/>
    <m/>
    <n v="0"/>
    <n v="0"/>
    <s v="210-00PD"/>
    <n v="1"/>
    <m/>
    <m/>
    <m/>
    <m/>
  </r>
  <r>
    <x v="5"/>
    <x v="2674"/>
    <n v="3069350331640"/>
    <s v="13301 SW 274 TER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5"/>
    <n v="3069120040460"/>
    <s v="21405 SW 120 AVE"/>
    <m/>
    <s v="129366-HABITAT FOR HUMANITY OF GREATER MIAMI INC "/>
    <d v="2019-08-12T00:00:00"/>
    <s v="ROAD"/>
    <x v="1"/>
    <n v="0"/>
    <n v="159.4"/>
    <n v="0"/>
    <m/>
    <n v="0"/>
    <n v="0"/>
    <s v="210-00PD"/>
    <n v="1"/>
    <m/>
    <m/>
    <m/>
    <m/>
  </r>
  <r>
    <x v="5"/>
    <x v="2676"/>
    <n v="3069120081370"/>
    <s v="12181 SW 215 ST"/>
    <s v="N"/>
    <m/>
    <d v="2019-12-27T00:00:00"/>
    <s v="ROAD"/>
    <x v="0"/>
    <n v="1846.78"/>
    <n v="36.94"/>
    <n v="0"/>
    <m/>
    <n v="0"/>
    <n v="0"/>
    <s v="231-00PD"/>
    <n v="2"/>
    <m/>
    <m/>
    <m/>
    <m/>
  </r>
  <r>
    <x v="5"/>
    <x v="2677"/>
    <n v="3069120081535"/>
    <s v="21301 SW 122 AVE"/>
    <m/>
    <s v="125707-ANDRES RIVAS"/>
    <d v="2019-02-01T00:00:00"/>
    <s v="ROAD"/>
    <x v="1"/>
    <n v="9449.33"/>
    <n v="188.99"/>
    <n v="0"/>
    <m/>
    <n v="0"/>
    <n v="0"/>
    <s v="230-00PD"/>
    <n v="2"/>
    <m/>
    <m/>
    <m/>
    <m/>
  </r>
  <r>
    <x v="5"/>
    <x v="2678"/>
    <n v="3069120081531"/>
    <s v="12150 SW 213 ST"/>
    <s v="N"/>
    <s v="131075-AR PROPERTY INVESTMENTS"/>
    <d v="2019-11-26T00:00:00"/>
    <s v="ROAD"/>
    <x v="1"/>
    <n v="9758.75"/>
    <n v="195.17"/>
    <n v="0"/>
    <m/>
    <n v="0"/>
    <n v="0"/>
    <s v="231-00PD"/>
    <n v="2"/>
    <m/>
    <m/>
    <m/>
    <m/>
  </r>
  <r>
    <x v="5"/>
    <x v="2676"/>
    <n v="3069120081370"/>
    <s v="12181 SW 215 ST"/>
    <s v="N"/>
    <m/>
    <d v="2019-12-27T00:00:00"/>
    <s v="ROAD"/>
    <x v="0"/>
    <n v="1846.78"/>
    <n v="36.94"/>
    <n v="0"/>
    <m/>
    <n v="0"/>
    <n v="0"/>
    <s v="210-00PD"/>
    <n v="-1"/>
    <m/>
    <m/>
    <m/>
    <m/>
  </r>
  <r>
    <x v="5"/>
    <x v="2679"/>
    <n v="3069120050060"/>
    <s v="11995 SW 216 ST"/>
    <s v="N"/>
    <m/>
    <d v="2019-12-11T00:00:00"/>
    <s v="ROAD"/>
    <x v="0"/>
    <n v="218188.19"/>
    <n v="4363.76"/>
    <n v="0"/>
    <m/>
    <n v="0"/>
    <n v="0"/>
    <s v="220-00PD"/>
    <n v="24"/>
    <m/>
    <m/>
    <m/>
    <m/>
  </r>
  <r>
    <x v="5"/>
    <x v="2679"/>
    <n v="3069120050060"/>
    <s v="11995 SW 216 ST"/>
    <s v="N"/>
    <m/>
    <d v="2019-12-11T00:00:00"/>
    <s v="ROAD"/>
    <x v="0"/>
    <n v="218188.19"/>
    <n v="4363.76"/>
    <n v="0"/>
    <m/>
    <n v="0"/>
    <n v="0"/>
    <s v="820-00PD"/>
    <n v="4907"/>
    <m/>
    <m/>
    <m/>
    <m/>
  </r>
  <r>
    <x v="5"/>
    <x v="2680"/>
    <n v="3069120000260"/>
    <s v="11855 SW 216 ST"/>
    <s v="N"/>
    <s v="130074-GM SILVER CREEK LTD"/>
    <d v="2019-09-10T00:00:00"/>
    <s v="ROAD"/>
    <x v="1"/>
    <n v="0"/>
    <n v="5487.35"/>
    <n v="0"/>
    <m/>
    <n v="0"/>
    <n v="0"/>
    <s v="222-00PD"/>
    <n v="81"/>
    <m/>
    <m/>
    <m/>
    <m/>
  </r>
  <r>
    <x v="5"/>
    <x v="2681"/>
    <n v="3069350331210"/>
    <s v="13301 SW 272 LN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2"/>
    <n v="3069350331710"/>
    <s v="13304 SW 272 LN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3"/>
    <n v="3069350331590"/>
    <s v="27367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4"/>
    <n v="3069350331620"/>
    <s v="13321 SW 274 TER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5"/>
    <n v="3069350331450"/>
    <s v="27305 SW 133 AVE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6"/>
    <n v="3069350000232"/>
    <s v="27325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7"/>
    <n v="3069350000232"/>
    <s v="27320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8"/>
    <n v="3069130000470"/>
    <s v="**SAMPLE ASSESSMENT**"/>
    <m/>
    <m/>
    <d v="2019-07-05T00:00:00"/>
    <s v="ROAD"/>
    <x v="0"/>
    <n v="7969.81"/>
    <n v="159.4"/>
    <n v="0"/>
    <m/>
    <n v="0"/>
    <n v="0"/>
    <s v="210-00PD"/>
    <n v="1"/>
    <m/>
    <m/>
    <m/>
    <m/>
  </r>
  <r>
    <x v="5"/>
    <x v="2689"/>
    <n v="3069350000232"/>
    <s v="27344 SW 132 PL"/>
    <m/>
    <s v="128121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0"/>
    <n v="3069350331530"/>
    <s v="27284 SW 132 PL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1"/>
    <n v="3069350331600"/>
    <s v="27407 SW 133 CT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2"/>
    <n v="3069350331510"/>
    <s v="27324 SW 132 PL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3"/>
    <n v="3069350331470"/>
    <s v="27345 SW 133 AVE"/>
    <m/>
    <s v="128027-D R HORTON, INC."/>
    <d v="2019-08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4"/>
    <n v="3069350331520"/>
    <s v="27304 SW 132 PL"/>
    <m/>
    <s v="128093-D R HORTON, INC."/>
    <d v="2019-08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5"/>
    <n v="3069350000232"/>
    <s v="13334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6"/>
    <n v="3069350000232"/>
    <s v="13311 SW 272 LN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7"/>
    <n v="3069350000232"/>
    <s v="27327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8"/>
    <n v="3069350331660"/>
    <s v="27400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9"/>
    <n v="3069350331610"/>
    <s v="27427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0"/>
    <n v="3069350331530"/>
    <s v="27420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1"/>
    <n v="3069130000365"/>
    <s v="22095 SW 122 CT"/>
    <s v="N"/>
    <s v="129065-TRUST SERVICING LLC"/>
    <d v="2019-12-06T00:00:00"/>
    <s v="ROAD"/>
    <x v="1"/>
    <n v="8227.56"/>
    <n v="164.55"/>
    <n v="0"/>
    <m/>
    <n v="0"/>
    <n v="0"/>
    <s v="210-00PD"/>
    <n v="1"/>
    <m/>
    <m/>
    <m/>
    <m/>
  </r>
  <r>
    <x v="5"/>
    <x v="2702"/>
    <n v="3069350331530"/>
    <s v="13331 SW 272 LN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3"/>
    <n v="3069130050180"/>
    <s v="12295 SW 218 ST"/>
    <m/>
    <m/>
    <d v="2019-03-20T00:00:00"/>
    <s v="ROAD"/>
    <x v="0"/>
    <n v="7969.81"/>
    <n v="159.4"/>
    <n v="0"/>
    <m/>
    <n v="0"/>
    <n v="0"/>
    <s v="210-00PD"/>
    <n v="1"/>
    <m/>
    <m/>
    <m/>
    <m/>
  </r>
  <r>
    <x v="5"/>
    <x v="2704"/>
    <n v="3069140000460"/>
    <s v="12833 SW 226 ST"/>
    <m/>
    <s v="128174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5"/>
    <n v="3069130050250"/>
    <s v="12225 SW 218 ST"/>
    <m/>
    <s v="128569-HABITAT HUMANITY"/>
    <d v="2019-09-18T00:00:00"/>
    <s v="ROAD"/>
    <x v="1"/>
    <n v="0"/>
    <n v="159.4"/>
    <n v="0"/>
    <m/>
    <n v="0"/>
    <n v="0"/>
    <s v="210-00PD"/>
    <n v="1"/>
    <m/>
    <m/>
    <m/>
    <m/>
  </r>
  <r>
    <x v="5"/>
    <x v="2706"/>
    <n v="3069130020080"/>
    <s v="21899 SW 118 CT"/>
    <m/>
    <m/>
    <d v="2019-06-18T00:00:00"/>
    <s v="ROAD"/>
    <x v="0"/>
    <n v="7969.81"/>
    <n v="159.4"/>
    <n v="0"/>
    <m/>
    <n v="0"/>
    <n v="0"/>
    <s v="210-00PD"/>
    <n v="1"/>
    <m/>
    <m/>
    <m/>
    <m/>
  </r>
  <r>
    <x v="5"/>
    <x v="1692"/>
    <n v="3069130000200"/>
    <s v="11890 SW 220 ST"/>
    <m/>
    <m/>
    <d v="2019-04-25T00:00:00"/>
    <s v="ROAD"/>
    <x v="0"/>
    <n v="4930.54"/>
    <n v="98.61"/>
    <n v="0"/>
    <m/>
    <n v="0"/>
    <n v="0"/>
    <s v="851-00"/>
    <n v="736"/>
    <m/>
    <m/>
    <m/>
    <m/>
  </r>
  <r>
    <x v="5"/>
    <x v="2707"/>
    <n v="3069140000460"/>
    <s v="22701 SW 128 AVE"/>
    <m/>
    <s v="128173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8"/>
    <n v="3069140000460"/>
    <s v="22875 SW 128 AVE"/>
    <m/>
    <s v="128172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9"/>
    <n v="3069140000460"/>
    <s v="12815 SW 228 ST"/>
    <m/>
    <s v="128171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0"/>
    <n v="3069140000460"/>
    <s v="12843 SW 228 ST"/>
    <m/>
    <s v="128175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1"/>
    <n v="3069140000460"/>
    <s v="12873 SW 226 ST"/>
    <m/>
    <s v="128249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2"/>
    <n v="3069140000460"/>
    <s v="12843 SW 226 ST"/>
    <m/>
    <s v="128249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3"/>
    <n v="3069140000460"/>
    <s v="12813 SW 226 ST"/>
    <m/>
    <s v="128248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4"/>
    <n v="3069140000460"/>
    <s v="12803 SW 226 ST"/>
    <m/>
    <s v="128248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5"/>
    <n v="3069140000460"/>
    <s v="22737 SW 128 AVE"/>
    <m/>
    <s v="128248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6"/>
    <n v="3069140000460"/>
    <s v="22773 SW 128 AVE"/>
    <m/>
    <s v="128247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7"/>
    <n v="3069140000460"/>
    <s v="12829 SW 228 ST"/>
    <m/>
    <s v="128289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8"/>
    <n v="3069140000460"/>
    <s v="12831 SW 227 ST"/>
    <m/>
    <s v="128247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9"/>
    <n v="3069140000460"/>
    <s v="12860 SW 229 ST"/>
    <m/>
    <s v="128120-RAUL MARISTANY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0"/>
    <n v="3069140000460"/>
    <s v="12858 SW 228 ST"/>
    <m/>
    <s v="128317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1"/>
    <n v="3069140000460"/>
    <s v="12801 SW 228 ST"/>
    <m/>
    <s v="128319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2"/>
    <n v="3069140000460"/>
    <s v="12856 SW 227 ST"/>
    <m/>
    <s v="128318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3"/>
    <n v="3069140000460"/>
    <s v="12859 SW 229 ST"/>
    <m/>
    <s v="128119-RAUL MARISTANY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4"/>
    <n v="3069140000460"/>
    <s v="12857 SW 228 ST"/>
    <m/>
    <s v="128176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5"/>
    <n v="3069140000460"/>
    <s v="12800 SW 227 ST"/>
    <m/>
    <s v="128155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6"/>
    <n v="3069140000460"/>
    <s v="12863 SW 226 ST"/>
    <m/>
    <s v="128112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7"/>
    <n v="3069140000460"/>
    <s v="12823 SW 226 ST"/>
    <m/>
    <s v="128113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8"/>
    <n v="3069140000460"/>
    <s v="22803 SW 128 AVE"/>
    <m/>
    <s v="128112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9"/>
    <n v="3069140000460"/>
    <s v="22839 SW 128 AVE"/>
    <m/>
    <s v="128112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730"/>
    <n v="3022070460020"/>
    <s v="17800 STATE ROAD 9"/>
    <m/>
    <s v="128676-ALEXANDER ANDREUS"/>
    <d v="2019-08-26T00:00:00"/>
    <s v="ROAD"/>
    <x v="1"/>
    <n v="0"/>
    <n v="0"/>
    <n v="0"/>
    <n v="0"/>
    <n v="0"/>
    <n v="0"/>
    <s v="932-00"/>
    <n v="-402.97"/>
    <n v="32.612000000000002"/>
    <n v="30.835000000000001"/>
    <n v="-13141.657640000001"/>
    <n v="-12425.579950000001"/>
  </r>
  <r>
    <x v="9"/>
    <x v="2730"/>
    <n v="3022070460020"/>
    <s v="17800 STATE ROAD 9"/>
    <m/>
    <s v="128676-ALEXANDER ANDREUS"/>
    <d v="2019-08-26T00:00:00"/>
    <s v="ROAD"/>
    <x v="1"/>
    <n v="0"/>
    <n v="0"/>
    <n v="0"/>
    <n v="0"/>
    <n v="0"/>
    <n v="0"/>
    <s v="9999-00"/>
    <n v="0.03"/>
    <n v="0"/>
    <n v="0"/>
    <n v="0"/>
    <n v="0"/>
  </r>
  <r>
    <x v="9"/>
    <x v="2730"/>
    <n v="3022070460020"/>
    <s v="17800 STATE ROAD 9"/>
    <m/>
    <s v="128676-ALEXANDER ANDREUS"/>
    <d v="2019-08-26T00:00:00"/>
    <s v="ROAD"/>
    <x v="1"/>
    <n v="0"/>
    <n v="0"/>
    <n v="0"/>
    <n v="0"/>
    <n v="0"/>
    <n v="0"/>
    <s v="710-00"/>
    <n v="1344"/>
    <n v="9.7780000000000005"/>
    <n v="9.2460000000000004"/>
    <n v="13141.632000000001"/>
    <n v="12426.624"/>
  </r>
  <r>
    <x v="9"/>
    <x v="2731"/>
    <n v="3022070460020"/>
    <s v="17800 STATE ROAD 9"/>
    <m/>
    <s v="128675-ALEXANDER ANDREUS"/>
    <d v="2019-10-15T00:00:00"/>
    <s v="ROAD"/>
    <x v="1"/>
    <n v="0"/>
    <n v="0"/>
    <n v="0"/>
    <n v="0"/>
    <n v="0"/>
    <n v="0"/>
    <s v="9999-00"/>
    <n v="0.03"/>
    <n v="0"/>
    <n v="0"/>
    <n v="0"/>
    <n v="0"/>
  </r>
  <r>
    <x v="9"/>
    <x v="2731"/>
    <n v="3022070460020"/>
    <s v="17800 STATE ROAD 9"/>
    <m/>
    <s v="128675-ALEXANDER ANDREUS"/>
    <d v="2019-10-15T00:00:00"/>
    <s v="ROAD"/>
    <x v="1"/>
    <n v="0"/>
    <n v="0"/>
    <n v="0"/>
    <n v="0"/>
    <n v="0"/>
    <n v="0"/>
    <s v="932-00"/>
    <n v="-402.97"/>
    <n v="32.612000000000002"/>
    <n v="30.835000000000001"/>
    <n v="-13141.657640000001"/>
    <n v="-12425.579950000001"/>
  </r>
  <r>
    <x v="9"/>
    <x v="2731"/>
    <n v="3022070460020"/>
    <s v="17800 STATE ROAD 9"/>
    <m/>
    <s v="128675-ALEXANDER ANDREUS"/>
    <d v="2019-10-15T00:00:00"/>
    <s v="ROAD"/>
    <x v="1"/>
    <n v="0"/>
    <n v="0"/>
    <n v="0"/>
    <n v="0"/>
    <n v="0"/>
    <n v="0"/>
    <s v="710-00"/>
    <n v="1344"/>
    <n v="9.7780000000000005"/>
    <n v="9.2460000000000004"/>
    <n v="13141.632000000001"/>
    <n v="12426.624"/>
  </r>
  <r>
    <x v="5"/>
    <x v="2732"/>
    <n v="3069010090850"/>
    <s v="19722 SW 121 AVE"/>
    <m/>
    <s v="128328-CAJ INVESTMENTS LLC"/>
    <d v="2019-08-27T00:00:00"/>
    <s v="ROAD"/>
    <x v="1"/>
    <n v="0"/>
    <n v="0"/>
    <n v="0"/>
    <n v="0"/>
    <n v="0"/>
    <n v="0"/>
    <s v="210-00"/>
    <n v="0"/>
    <n v="6001"/>
    <n v="5674"/>
    <n v="0"/>
    <n v="0"/>
  </r>
  <r>
    <x v="3"/>
    <x v="2733"/>
    <n v="3049020000050"/>
    <s v="500 SW 127 AVE"/>
    <s v="N"/>
    <s v="128571-RIACARDO ECHEVERRIA"/>
    <d v="2019-11-08T00:00:00"/>
    <s v="ROAD"/>
    <x v="1"/>
    <n v="0"/>
    <n v="0"/>
    <n v="0"/>
    <n v="0"/>
    <n v="0"/>
    <n v="0"/>
    <s v="530-00"/>
    <n v="0"/>
    <n v="704"/>
    <n v="666"/>
    <n v="0"/>
    <n v="0"/>
  </r>
  <r>
    <x v="5"/>
    <x v="2734"/>
    <n v="3060190211410"/>
    <s v="23522 SW 107 PL"/>
    <m/>
    <s v="128260-NVR RYAN HOMES"/>
    <d v="2019-09-03T00:00:00"/>
    <s v="ROAD"/>
    <x v="1"/>
    <n v="0"/>
    <n v="0"/>
    <n v="0"/>
    <n v="0"/>
    <n v="0"/>
    <n v="0"/>
    <s v="210-00"/>
    <n v="0"/>
    <n v="6001"/>
    <n v="5674"/>
    <n v="0"/>
    <n v="0"/>
  </r>
  <r>
    <x v="5"/>
    <x v="2735"/>
    <n v="3060300010321"/>
    <s v="25371 SW 108 CT"/>
    <m/>
    <s v="128135-LENNAR HOMES, LLC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6"/>
    <n v="3060300010450"/>
    <s v="25383 SW 109 AVE"/>
    <m/>
    <s v="128472-RAUL MARISTANY"/>
    <d v="2019-09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7"/>
    <n v="3060300010113"/>
    <s v="25387 SW 108 AVE"/>
    <m/>
    <s v="128471-RAUL MARISTANY"/>
    <d v="2019-09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8"/>
    <n v="3069140000460"/>
    <s v="12814 SW 227 ST"/>
    <m/>
    <s v="128249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9"/>
    <n v="3069140000460"/>
    <s v="12828 SW 227 ST"/>
    <m/>
    <s v="128250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0"/>
    <n v="3069140000460"/>
    <s v="12842 SW 227 ST"/>
    <m/>
    <s v="128250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1"/>
    <n v="3069140000460"/>
    <s v="12802 SW 228 ST"/>
    <m/>
    <s v="128250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2"/>
    <n v="3069140000460"/>
    <s v="12816 SW 228 ST"/>
    <m/>
    <s v="128251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3"/>
    <n v="3069140000460"/>
    <s v="12830 SW 228 ST"/>
    <m/>
    <s v="128251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4"/>
    <n v="3069140000460"/>
    <s v="12844 SW 228 ST"/>
    <m/>
    <s v="128251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5"/>
    <n v="3069140000460"/>
    <s v="12845 SW 229 ST"/>
    <m/>
    <s v="128252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6"/>
    <n v="3069140000460"/>
    <s v="12831 SW 229 ST"/>
    <m/>
    <s v="128252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7"/>
    <n v="3069140000460"/>
    <s v="12817 SW 229 ST"/>
    <m/>
    <s v="128252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8"/>
    <n v="3069140000460"/>
    <s v="12803 SW 229 ST"/>
    <m/>
    <s v="128253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9"/>
    <n v="3069140000460"/>
    <s v="12853 SW 226 ST"/>
    <m/>
    <s v="128253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2"/>
    <x v="2750"/>
    <n v="3021230100240"/>
    <s v="730 NW 139 ST"/>
    <m/>
    <m/>
    <d v="2019-08-2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2"/>
    <x v="2750"/>
    <n v="3021230100240"/>
    <s v="730 NW 139 ST"/>
    <m/>
    <m/>
    <d v="2019-08-2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1"/>
    <x v="2751"/>
    <n v="3050060000673"/>
    <s v="11410 SW 88 ST SUITE 107"/>
    <m/>
    <s v="129787-TEFFANY LEDSINGER LEDSINGER"/>
    <d v="2019-09-03T00:00:00"/>
    <s v="ROAD"/>
    <x v="1"/>
    <n v="13692.55"/>
    <n v="273.85000000000002"/>
    <n v="0"/>
    <n v="13966.4"/>
    <n v="0"/>
    <n v="0"/>
    <s v="710-00"/>
    <n v="-860"/>
    <n v="9.7780000000000005"/>
    <n v="9.2460000000000004"/>
    <n v="-8409.08"/>
    <n v="-7951.56"/>
  </r>
  <r>
    <x v="1"/>
    <x v="2751"/>
    <n v="3050060000673"/>
    <s v="11410 SW 88 ST SUITE 107"/>
    <m/>
    <s v="129787-TEFFANY LEDSINGER LEDSINGER"/>
    <d v="2019-09-03T00:00:00"/>
    <s v="ROAD"/>
    <x v="1"/>
    <n v="13692.55"/>
    <n v="273.85000000000002"/>
    <n v="0"/>
    <n v="13966.4"/>
    <n v="0"/>
    <n v="0"/>
    <s v="630-00"/>
    <n v="860"/>
    <n v="20.076000000000001"/>
    <n v="18.981999999999999"/>
    <n v="17265.36"/>
    <n v="16324.519999999999"/>
  </r>
  <r>
    <x v="4"/>
    <x v="2752"/>
    <n v="3040360040100"/>
    <s v="6485 SW 82 ST"/>
    <m/>
    <s v="128262-SILVIO VAZQUEZ"/>
    <d v="2019-09-04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752"/>
    <n v="3040360040100"/>
    <s v="6485 SW 82 ST"/>
    <m/>
    <s v="128262-SILVIO VAZQUEZ"/>
    <d v="2019-09-04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2753"/>
    <n v="3050320101310"/>
    <s v="10251 SW 175 ST"/>
    <m/>
    <s v="128148-KAMAU POWELL"/>
    <d v="2019-09-04T00:00:00"/>
    <s v="ROAD"/>
    <x v="1"/>
    <n v="0"/>
    <n v="0"/>
    <n v="0"/>
    <n v="0"/>
    <n v="0"/>
    <n v="0"/>
    <s v="210-00"/>
    <n v="0"/>
    <n v="6001"/>
    <n v="5674"/>
    <n v="0"/>
    <n v="0"/>
  </r>
  <r>
    <x v="3"/>
    <x v="2754"/>
    <n v="3049100030390"/>
    <s v="14488 SW 19 ST"/>
    <m/>
    <s v="128429-CENTURY HOMEBUILDERS GROUP LLC"/>
    <d v="2019-09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755"/>
    <n v="3040160090500"/>
    <s v="3580 SW 94 AVE"/>
    <m/>
    <s v="128521-CENTURY HOMEBUILDERS GROUP LLC"/>
    <d v="2019-09-04T00:00:00"/>
    <s v="ROAD"/>
    <x v="1"/>
    <n v="6216.27"/>
    <n v="124.33"/>
    <n v="0"/>
    <n v="6340.6"/>
    <n v="0"/>
    <n v="0"/>
    <s v="210-00"/>
    <n v="-0.33"/>
    <n v="6001"/>
    <n v="5674"/>
    <n v="-1980.3300000000002"/>
    <n v="-1872.42"/>
  </r>
  <r>
    <x v="0"/>
    <x v="2755"/>
    <n v="3040160090500"/>
    <s v="3580 SW 94 AVE"/>
    <m/>
    <s v="128521-CENTURY HOMEBUILDERS GROUP LLC"/>
    <d v="2019-09-04T00:00:00"/>
    <s v="ROAD"/>
    <x v="1"/>
    <n v="6216.27"/>
    <n v="124.33"/>
    <n v="0"/>
    <n v="6340.6"/>
    <n v="0"/>
    <n v="0"/>
    <s v="210-00"/>
    <n v="1"/>
    <n v="6001"/>
    <n v="5674"/>
    <n v="6001"/>
    <n v="5674"/>
  </r>
  <r>
    <x v="1"/>
    <x v="2756"/>
    <n v="3059140850620"/>
    <s v="12915 SW 132 ST UNIT 5"/>
    <m/>
    <m/>
    <d v="2019-09-03T00:00:00"/>
    <s v="ROAD"/>
    <x v="0"/>
    <n v="18364.25"/>
    <n v="367.28"/>
    <n v="0"/>
    <n v="18731.53"/>
    <n v="0"/>
    <n v="0"/>
    <s v="710-00"/>
    <n v="1791"/>
    <n v="9.7780000000000005"/>
    <n v="9.2460000000000004"/>
    <n v="17512.398000000001"/>
    <n v="16559.585999999999"/>
  </r>
  <r>
    <x v="1"/>
    <x v="2756"/>
    <n v="3059140850620"/>
    <s v="12915 SW 132 ST UNIT 5"/>
    <m/>
    <m/>
    <d v="2019-09-03T00:00:00"/>
    <s v="ROAD"/>
    <x v="0"/>
    <n v="18364.25"/>
    <n v="367.28"/>
    <n v="0"/>
    <n v="18731.53"/>
    <n v="0"/>
    <n v="0"/>
    <s v="150-00"/>
    <n v="-1791"/>
    <n v="3.1459999999999999"/>
    <n v="2.9740000000000002"/>
    <n v="-5634.4859999999999"/>
    <n v="-5326.4340000000002"/>
  </r>
  <r>
    <x v="5"/>
    <x v="2757"/>
    <n v="3069140010010"/>
    <s v="23100 SW 127 CT"/>
    <m/>
    <s v="128139-LENNAR HOMES, LLC"/>
    <d v="2019-09-05T00:00:00"/>
    <s v="ROAD"/>
    <x v="1"/>
    <n v="17040.87"/>
    <n v="340.82"/>
    <n v="0"/>
    <n v="17381.689999999999"/>
    <n v="0"/>
    <n v="0"/>
    <s v="230-00"/>
    <n v="3"/>
    <n v="3674"/>
    <n v="3474"/>
    <n v="11022"/>
    <n v="10422"/>
  </r>
  <r>
    <x v="5"/>
    <x v="2758"/>
    <n v="3079060060070"/>
    <s v="17455 SW 280 ST"/>
    <m/>
    <s v="128423-LAND BARON II LLC"/>
    <d v="2019-10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59"/>
    <n v="3079060060030"/>
    <s v="17505 SW 280 ST"/>
    <m/>
    <s v="128501-LAND BARON II LLC"/>
    <d v="2019-09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60"/>
    <n v="3069140010010"/>
    <s v="12966 SW 127 PL"/>
    <m/>
    <s v="128110-LENNAR HOMES, LLC"/>
    <d v="2019-09-06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5"/>
    <x v="2761"/>
    <n v="3069140010010"/>
    <s v="12773 SW 230 TER"/>
    <m/>
    <s v="128110-LENNAR HOMES, LLC"/>
    <d v="2019-09-06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2762"/>
    <n v="3069140010010"/>
    <s v=" 23010 SW 127 PL"/>
    <m/>
    <s v="128111-LENNAR HOMES, LLC"/>
    <d v="2019-09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2763"/>
    <n v="3069140010010"/>
    <s v=" 23162 SW 127 PL"/>
    <m/>
    <s v="128111-LENNAR HOMES, LLC"/>
    <d v="2019-09-06T00:00:00"/>
    <s v="ROAD"/>
    <x v="1"/>
    <n v="39762.050000000003"/>
    <n v="795.24"/>
    <n v="0"/>
    <n v="40557.29"/>
    <n v="0"/>
    <n v="0"/>
    <s v="230-00"/>
    <n v="7"/>
    <n v="3674"/>
    <n v="3474"/>
    <n v="25718"/>
    <n v="24318"/>
  </r>
  <r>
    <x v="5"/>
    <x v="2764"/>
    <n v="3069140000285"/>
    <s v="SOUTHERN COVE"/>
    <m/>
    <m/>
    <d v="2019-01-30T00:00:00"/>
    <s v="ROAD"/>
    <x v="0"/>
    <n v="0"/>
    <n v="0"/>
    <n v="0"/>
    <m/>
    <n v="0"/>
    <n v="0"/>
    <s v="210-00"/>
    <n v="0"/>
    <m/>
    <m/>
    <m/>
    <m/>
  </r>
  <r>
    <x v="5"/>
    <x v="2765"/>
    <n v="3060180040360"/>
    <s v="10840 SW 217 ST"/>
    <m/>
    <s v="128617-MAKU HOME DEVELOPERS INC"/>
    <d v="2019-10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66"/>
    <n v="3069140010010"/>
    <s v="23165 SW 127 PL"/>
    <m/>
    <s v="128111-LENNAR HOMES, LLC"/>
    <d v="2019-09-06T00:00:00"/>
    <s v="ROAD"/>
    <x v="1"/>
    <n v="17040.87"/>
    <n v="340.82"/>
    <n v="0"/>
    <n v="17381.689999999999"/>
    <n v="0"/>
    <n v="0"/>
    <s v="230-00"/>
    <n v="3"/>
    <n v="3674"/>
    <n v="3474"/>
    <n v="11022"/>
    <n v="10422"/>
  </r>
  <r>
    <x v="0"/>
    <x v="2767"/>
    <n v="3040080000180"/>
    <s v="10217 CORAL WAY # A116"/>
    <s v="N"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0"/>
    <x v="2768"/>
    <n v="3040080000180"/>
    <s v="10247 CORAL WAY (#D176)"/>
    <s v="N"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0"/>
    <x v="2769"/>
    <n v="3040080000180"/>
    <s v="10235 CORAL WAY (#C154)"/>
    <s v="N"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4"/>
    <x v="2770"/>
    <n v="3030260130100"/>
    <s v="2850 NW 72 AVE"/>
    <m/>
    <s v="128183-MIAMI AIRPORT INDUSTRIAL EQUITIES LLC"/>
    <d v="2019-09-10T00:00:00"/>
    <s v="ROAD"/>
    <x v="1"/>
    <n v="8067.87"/>
    <n v="161.36000000000001"/>
    <n v="0"/>
    <n v="8229.23"/>
    <n v="0"/>
    <n v="0"/>
    <s v="150-00"/>
    <n v="-832"/>
    <n v="3.1459999999999999"/>
    <n v="2.9740000000000002"/>
    <n v="-2617.4719999999998"/>
    <n v="-2474.3680000000004"/>
  </r>
  <r>
    <x v="4"/>
    <x v="2770"/>
    <n v="3030260130100"/>
    <s v="2850 NW 72 AVE"/>
    <m/>
    <s v="128183-MIAMI AIRPORT INDUSTRIAL EQUITIES LLC"/>
    <d v="2019-09-10T00:00:00"/>
    <s v="ROAD"/>
    <x v="1"/>
    <n v="8067.87"/>
    <n v="161.36000000000001"/>
    <n v="0"/>
    <n v="8229.23"/>
    <n v="0"/>
    <n v="0"/>
    <s v="710-00"/>
    <n v="832"/>
    <n v="9.7780000000000005"/>
    <n v="9.2460000000000004"/>
    <n v="8135.2960000000003"/>
    <n v="7692.6720000000005"/>
  </r>
  <r>
    <x v="4"/>
    <x v="2771"/>
    <n v="3030260130100"/>
    <s v="2872 NW 72 AVE"/>
    <m/>
    <s v="128184-MIAMI AIRPORT INDUSTRIAL EQUITIES LLC"/>
    <d v="2019-09-09T00:00:00"/>
    <s v="ROAD"/>
    <x v="1"/>
    <n v="756.36"/>
    <n v="15.13"/>
    <n v="0"/>
    <n v="771.49"/>
    <n v="0"/>
    <n v="0"/>
    <s v="150-00"/>
    <n v="-78"/>
    <n v="3.1459999999999999"/>
    <n v="2.9740000000000002"/>
    <n v="-245.38800000000001"/>
    <n v="-231.97200000000001"/>
  </r>
  <r>
    <x v="4"/>
    <x v="2771"/>
    <n v="3030260130100"/>
    <s v="2872 NW 72 AVE"/>
    <m/>
    <s v="128184-MIAMI AIRPORT INDUSTRIAL EQUITIES LLC"/>
    <d v="2019-09-09T00:00:00"/>
    <s v="ROAD"/>
    <x v="1"/>
    <n v="756.36"/>
    <n v="15.13"/>
    <n v="0"/>
    <n v="771.49"/>
    <n v="0"/>
    <n v="0"/>
    <s v="710-00"/>
    <n v="78"/>
    <n v="9.7780000000000005"/>
    <n v="9.2460000000000004"/>
    <n v="762.68400000000008"/>
    <n v="721.18799999999999"/>
  </r>
  <r>
    <x v="1"/>
    <x v="2772"/>
    <n v="3050320001190"/>
    <s v="10274 SW 180 ST"/>
    <m/>
    <m/>
    <d v="2019-09-09T00:00:00"/>
    <s v="ROAD"/>
    <x v="0"/>
    <n v="1041.28"/>
    <n v="20.83"/>
    <n v="0"/>
    <n v="1062.1099999999999"/>
    <n v="0"/>
    <n v="0"/>
    <s v="231-00"/>
    <n v="1"/>
    <n v="2634"/>
    <n v="2490"/>
    <n v="2634"/>
    <n v="2490"/>
  </r>
  <r>
    <x v="1"/>
    <x v="2772"/>
    <n v="3050320001190"/>
    <s v="10274 SW 180 ST"/>
    <m/>
    <m/>
    <d v="2019-09-09T00:00:00"/>
    <s v="ROAD"/>
    <x v="0"/>
    <n v="1041.28"/>
    <n v="20.83"/>
    <n v="0"/>
    <n v="1062.1099999999999"/>
    <n v="0"/>
    <n v="0"/>
    <s v="210-00"/>
    <n v="-0.5"/>
    <n v="6001"/>
    <n v="5674"/>
    <n v="-3000.5"/>
    <n v="-2837"/>
  </r>
  <r>
    <x v="5"/>
    <x v="2773"/>
    <n v="3069160010800"/>
    <s v="14890 SW 216 ST"/>
    <m/>
    <m/>
    <d v="2019-09-12T00:00:00"/>
    <s v="ROAD"/>
    <x v="0"/>
    <n v="71848.240000000005"/>
    <n v="1436.96"/>
    <n v="0"/>
    <n v="73285.200000000012"/>
    <n v="0"/>
    <n v="0"/>
    <s v="932-01"/>
    <n v="42"/>
    <n v="995"/>
    <n v="940"/>
    <n v="41790"/>
    <n v="39480"/>
  </r>
  <r>
    <x v="5"/>
    <x v="2773"/>
    <n v="3069160010800"/>
    <s v="14890 SW 216 ST"/>
    <m/>
    <m/>
    <d v="2019-09-12T00:00:00"/>
    <s v="ROAD"/>
    <x v="0"/>
    <n v="71848.240000000005"/>
    <n v="1436.96"/>
    <n v="0"/>
    <n v="73285.200000000012"/>
    <n v="0"/>
    <n v="0"/>
    <s v="140-00"/>
    <n v="1932"/>
    <n v="2.423"/>
    <n v="2.2909999999999999"/>
    <n v="4681.2359999999999"/>
    <n v="4426.2119999999995"/>
  </r>
  <r>
    <x v="5"/>
    <x v="2774"/>
    <n v="3079060060090"/>
    <s v="17400 SW 280 ST"/>
    <m/>
    <s v="130751-LAND BARON II LLC"/>
    <d v="2019-09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75"/>
    <n v="3079070140500"/>
    <s v="610 NE 12 ST"/>
    <m/>
    <m/>
    <d v="2019-09-10T00:00:00"/>
    <s v="ROAD"/>
    <x v="0"/>
    <n v="2082.5700000000002"/>
    <n v="41.65"/>
    <n v="0"/>
    <n v="2124.2200000000003"/>
    <n v="0"/>
    <n v="0"/>
    <s v="231-00"/>
    <n v="2"/>
    <n v="2634"/>
    <n v="2490"/>
    <n v="5268"/>
    <n v="4980"/>
  </r>
  <r>
    <x v="5"/>
    <x v="2775"/>
    <n v="3079070140500"/>
    <s v="610 NE 12 ST"/>
    <m/>
    <m/>
    <d v="2019-09-10T00:00:00"/>
    <s v="ROAD"/>
    <x v="0"/>
    <n v="2082.5700000000002"/>
    <n v="41.65"/>
    <n v="0"/>
    <n v="2124.2200000000003"/>
    <n v="0"/>
    <n v="0"/>
    <s v="210-00"/>
    <n v="-1"/>
    <n v="6001"/>
    <n v="5674"/>
    <n v="-6001"/>
    <n v="-5674"/>
  </r>
  <r>
    <x v="6"/>
    <x v="2776"/>
    <n v="3031110080030"/>
    <s v="8020 NW 9 AVE"/>
    <m/>
    <s v="128033-MILDRED MARCH"/>
    <d v="2019-09-11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776"/>
    <n v="3031110080030"/>
    <s v="8020 NW 9 AVE"/>
    <m/>
    <s v="128033-MILDRED MARCH"/>
    <d v="2019-09-11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2777"/>
    <n v="3060190211470"/>
    <s v="23593 SW 108 AVE"/>
    <m/>
    <s v="128078-NVR RYAN HOMES"/>
    <d v="2019-09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778"/>
    <n v="3050310370020"/>
    <s v="16820 SW 109 PL"/>
    <m/>
    <s v="128144-MOUNTAIN COVE CONSTRUCTION LLC"/>
    <d v="2019-09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779"/>
    <n v="3031150180280"/>
    <s v="2218 NW 66 ST"/>
    <m/>
    <s v="129055-SALIM CHRAIBI CHRAIBI"/>
    <d v="2019-09-11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779"/>
    <n v="3031150180280"/>
    <s v="2218 NW 66 ST"/>
    <m/>
    <s v="129055-SALIM CHRAIBI CHRAIBI"/>
    <d v="2019-09-11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2780"/>
    <n v="3031090410010"/>
    <s v="3500 NW 79 ST (BLDG. 3)"/>
    <m/>
    <m/>
    <d v="2019-09-17T00:00:00"/>
    <s v="ROAD"/>
    <x v="0"/>
    <n v="113865.60000000001"/>
    <n v="2277.31"/>
    <n v="0"/>
    <n v="116142.91"/>
    <n v="0"/>
    <n v="0"/>
    <s v="820-03"/>
    <n v="6120"/>
    <n v="12.727"/>
    <n v="12.034000000000001"/>
    <n v="77889.240000000005"/>
    <n v="73648.08"/>
  </r>
  <r>
    <x v="5"/>
    <x v="2781"/>
    <n v="3069140160310"/>
    <s v="13207 SW 230 ST"/>
    <m/>
    <s v="128603-GUSTAVO A DERIBEAUX"/>
    <d v="2019-10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82"/>
    <n v="3069140160350"/>
    <s v="13263 SW 230 ST"/>
    <m/>
    <s v="128603-GUSTAVO A DERIBEAUX"/>
    <d v="2019-10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83"/>
    <n v="3069140160340"/>
    <s v="13249 SW 230 ST"/>
    <m/>
    <s v="128325-PALMCORP MANAGEMENT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784"/>
    <n v="3031110140032"/>
    <s v="8260 NW 13 AVE"/>
    <m/>
    <m/>
    <d v="2019-09-27T00:00:00"/>
    <s v="ROAD"/>
    <x v="0"/>
    <n v="0"/>
    <n v="0"/>
    <n v="0"/>
    <n v="0"/>
    <n v="0"/>
    <n v="0"/>
    <s v="210-00"/>
    <n v="-1"/>
    <n v="6001"/>
    <n v="5674"/>
    <n v="-6001"/>
    <n v="-5674"/>
  </r>
  <r>
    <x v="6"/>
    <x v="2784"/>
    <n v="3031110140032"/>
    <s v="8260 NW 13 AVE"/>
    <m/>
    <m/>
    <d v="2019-09-27T00:00:00"/>
    <s v="ROAD"/>
    <x v="0"/>
    <n v="0"/>
    <n v="0"/>
    <n v="0"/>
    <n v="0"/>
    <n v="0"/>
    <n v="0"/>
    <s v="210-00"/>
    <n v="1"/>
    <n v="6001"/>
    <n v="5674"/>
    <n v="6001"/>
    <n v="5674"/>
  </r>
  <r>
    <x v="6"/>
    <x v="2785"/>
    <n v="3031110120020"/>
    <s v="1304 NW 82 ST"/>
    <m/>
    <m/>
    <d v="2019-09-26T00:00:00"/>
    <s v="ROAD"/>
    <x v="0"/>
    <n v="4386.22"/>
    <n v="87.73"/>
    <n v="0"/>
    <n v="4473.95"/>
    <n v="0"/>
    <n v="0"/>
    <s v="210-00"/>
    <n v="-0.5"/>
    <n v="6001"/>
    <n v="5674"/>
    <n v="-3000.5"/>
    <n v="-2837"/>
  </r>
  <r>
    <x v="6"/>
    <x v="2785"/>
    <n v="3031110120020"/>
    <s v="1304 NW 82 ST"/>
    <m/>
    <m/>
    <d v="2019-09-26T00:00:00"/>
    <s v="ROAD"/>
    <x v="0"/>
    <n v="4386.22"/>
    <n v="87.73"/>
    <n v="0"/>
    <n v="4473.95"/>
    <n v="0"/>
    <n v="0"/>
    <s v="210-00"/>
    <n v="1"/>
    <n v="6001"/>
    <n v="5674"/>
    <n v="6001"/>
    <n v="5674"/>
  </r>
  <r>
    <x v="0"/>
    <x v="2786"/>
    <n v="3040270000331"/>
    <s v="7001 SW 79 CT"/>
    <m/>
    <m/>
    <d v="2019-09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2787"/>
    <n v="3012310290020"/>
    <s v="792 NE 206 TER"/>
    <s v="N"/>
    <s v="128623-LENNAR HOMES, LLC"/>
    <d v="2019-10-29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9"/>
    <x v="2788"/>
    <n v="3012310290020"/>
    <s v="20620 NE 7 PL"/>
    <s v="N"/>
    <s v="128623-LENNAR HOMES, LLC"/>
    <d v="2019-10-29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5"/>
    <x v="2789"/>
    <n v="3069120040510"/>
    <s v="21495 SW 120 AVE"/>
    <m/>
    <s v="129226-HABITAT FOR HUMANITY"/>
    <d v="2019-09-18T00:00:00"/>
    <s v="ROAD"/>
    <x v="1"/>
    <n v="0"/>
    <n v="0"/>
    <n v="0"/>
    <n v="0"/>
    <n v="0"/>
    <n v="0"/>
    <s v="210-00"/>
    <n v="0"/>
    <n v="6001"/>
    <n v="5674"/>
    <n v="0"/>
    <n v="0"/>
  </r>
  <r>
    <x v="1"/>
    <x v="2790"/>
    <n v="3059140950040"/>
    <s v="12201 SW 128 CT # 4"/>
    <m/>
    <s v="129392-YOLDANKA JORDI"/>
    <d v="2019-09-16T00:00:00"/>
    <s v="ROAD"/>
    <x v="1"/>
    <n v="1361.9"/>
    <n v="27.24"/>
    <n v="0"/>
    <n v="1389.14"/>
    <n v="0"/>
    <n v="0"/>
    <s v="150-00"/>
    <n v="280"/>
    <n v="3.1459999999999999"/>
    <n v="2.9740000000000002"/>
    <n v="880.88"/>
    <n v="832.72"/>
  </r>
  <r>
    <x v="2"/>
    <x v="2791"/>
    <n v="3022320060480"/>
    <s v="1570 NE 109 ST"/>
    <m/>
    <m/>
    <d v="2019-09-17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2"/>
    <x v="2791"/>
    <n v="3022320060480"/>
    <s v="1570 NE 109 ST"/>
    <m/>
    <m/>
    <d v="2019-09-17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5"/>
    <x v="2792"/>
    <n v="3069230000980"/>
    <s v="13151 SW 242 ST (BLDG 4B)"/>
    <m/>
    <s v="127558-PINE GROVES VILLAGE LLC"/>
    <d v="2019-03-22T00:00:00"/>
    <s v="ROAD"/>
    <x v="1"/>
    <n v="268633.68"/>
    <n v="5372.67"/>
    <n v="0"/>
    <m/>
    <n v="0"/>
    <n v="0"/>
    <s v="220-00PD"/>
    <n v="48"/>
    <m/>
    <m/>
    <m/>
    <m/>
  </r>
  <r>
    <x v="5"/>
    <x v="2793"/>
    <n v="3069230060080"/>
    <s v="12835 SW 246 TER (BLDG #2)"/>
    <m/>
    <m/>
    <d v="2019-04-09T00:00:00"/>
    <s v="ROAD"/>
    <x v="0"/>
    <n v="59610.02"/>
    <n v="1192.2"/>
    <n v="0"/>
    <m/>
    <n v="0"/>
    <n v="0"/>
    <s v="220-00PD"/>
    <n v="11"/>
    <m/>
    <m/>
    <m/>
    <m/>
  </r>
  <r>
    <x v="5"/>
    <x v="2794"/>
    <n v="3069230060150"/>
    <s v="12850 SW 246 TER (BLDG #3)"/>
    <m/>
    <m/>
    <d v="2019-04-09T00:00:00"/>
    <s v="ROAD"/>
    <x v="0"/>
    <n v="92124.57"/>
    <n v="1842.49"/>
    <n v="0"/>
    <m/>
    <n v="0"/>
    <n v="0"/>
    <s v="220-00PD"/>
    <n v="17"/>
    <m/>
    <m/>
    <m/>
    <m/>
  </r>
  <r>
    <x v="5"/>
    <x v="2795"/>
    <n v="3069230060200"/>
    <s v="12830 SW 246 TER (BLDG #4)"/>
    <m/>
    <m/>
    <d v="2019-04-09T00:00:00"/>
    <s v="ROAD"/>
    <x v="0"/>
    <n v="92124.57"/>
    <n v="1842.49"/>
    <n v="0"/>
    <m/>
    <n v="0"/>
    <n v="0"/>
    <s v="220-00PD"/>
    <n v="17"/>
    <m/>
    <m/>
    <m/>
    <m/>
  </r>
  <r>
    <x v="5"/>
    <x v="2796"/>
    <n v="3069230060030"/>
    <s v="12855 SW 246 TER (BLDG #1)"/>
    <m/>
    <m/>
    <d v="2019-04-09T00:00:00"/>
    <s v="ROAD"/>
    <x v="0"/>
    <n v="92124.57"/>
    <n v="1842.49"/>
    <n v="0"/>
    <m/>
    <n v="0"/>
    <n v="0"/>
    <s v="220-00PD"/>
    <n v="17"/>
    <m/>
    <m/>
    <m/>
    <m/>
  </r>
  <r>
    <x v="5"/>
    <x v="2797"/>
    <n v="3069230000980"/>
    <s v="13031 SW 242 ST (BLDG 1A)"/>
    <m/>
    <s v="127560-PINE GROVES VILLAGE LLC"/>
    <d v="2019-03-22T00:00:00"/>
    <s v="ROAD"/>
    <x v="1"/>
    <n v="313405.96000000002"/>
    <n v="6268.12"/>
    <n v="0"/>
    <m/>
    <n v="0"/>
    <n v="0"/>
    <s v="220-00PD"/>
    <n v="60"/>
    <m/>
    <m/>
    <m/>
    <m/>
  </r>
  <r>
    <x v="5"/>
    <x v="2797"/>
    <n v="3069230000980"/>
    <s v="13031 SW 242 ST (BLDG 1A)"/>
    <m/>
    <s v="127560-PINE GROVES VILLAGE LLC"/>
    <d v="2019-03-22T00:00:00"/>
    <s v="ROAD"/>
    <x v="1"/>
    <n v="313405.96000000002"/>
    <n v="6268.12"/>
    <n v="0"/>
    <m/>
    <n v="0"/>
    <n v="0"/>
    <s v="220-00PD"/>
    <n v="-4"/>
    <m/>
    <m/>
    <m/>
    <m/>
  </r>
  <r>
    <x v="5"/>
    <x v="2798"/>
    <n v="3069230000980"/>
    <s v="13071 SW 242 ST (BLDG 2B)"/>
    <m/>
    <s v="127559-PINE GROVES VILLAGE LLC"/>
    <d v="2019-03-22T00:00:00"/>
    <s v="ROAD"/>
    <x v="1"/>
    <n v="268633.68"/>
    <n v="5372.67"/>
    <n v="0"/>
    <m/>
    <n v="0"/>
    <n v="0"/>
    <s v="220-00PD"/>
    <n v="48"/>
    <m/>
    <m/>
    <m/>
    <m/>
  </r>
  <r>
    <x v="5"/>
    <x v="2799"/>
    <n v="3069230000980"/>
    <s v="13111 SW 242 ST (BLDG 3B)"/>
    <m/>
    <s v="127557-PINE GROVES VILLASGE LLC"/>
    <d v="2019-03-22T00:00:00"/>
    <s v="ROAD"/>
    <x v="1"/>
    <n v="268633.68"/>
    <n v="5372.67"/>
    <n v="0"/>
    <m/>
    <n v="0"/>
    <n v="0"/>
    <s v="220-00PD"/>
    <n v="48"/>
    <m/>
    <m/>
    <m/>
    <m/>
  </r>
  <r>
    <x v="5"/>
    <x v="2800"/>
    <n v="3069230000980"/>
    <s v="24101 S DIXIE HWY"/>
    <m/>
    <s v="127743-PINE GROVES VILLAGE, LLC"/>
    <d v="2019-08-08T00:00:00"/>
    <s v="ROAD"/>
    <x v="1"/>
    <n v="19232.23"/>
    <n v="384.65"/>
    <n v="0"/>
    <m/>
    <n v="0"/>
    <n v="0"/>
    <s v="710-00PD"/>
    <n v="-451"/>
    <m/>
    <m/>
    <m/>
    <m/>
  </r>
  <r>
    <x v="5"/>
    <x v="2800"/>
    <n v="3069230000980"/>
    <s v="24101 S DIXIE HWY"/>
    <m/>
    <s v="127743-PINE GROVES VILLAGE, LLC"/>
    <d v="2019-08-08T00:00:00"/>
    <s v="ROAD"/>
    <x v="1"/>
    <n v="19232.23"/>
    <n v="384.65"/>
    <n v="0"/>
    <m/>
    <n v="0"/>
    <n v="0"/>
    <s v="710-00PD"/>
    <n v="1932"/>
    <m/>
    <m/>
    <m/>
    <m/>
  </r>
  <r>
    <x v="9"/>
    <x v="2801"/>
    <n v="3012310290010"/>
    <s v="384 NE 212 TER"/>
    <m/>
    <s v="128253-LENNAR HOMES, LLC"/>
    <d v="2019-09-17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6"/>
    <x v="2802"/>
    <n v="3031010030810"/>
    <s v="261 NW 96 ST"/>
    <m/>
    <m/>
    <d v="2019-10-16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6"/>
    <x v="2802"/>
    <n v="3031010030810"/>
    <s v="261 NW 96 ST"/>
    <m/>
    <m/>
    <d v="2019-10-16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6"/>
    <x v="2803"/>
    <n v="3031030130190"/>
    <s v="2226 NW 98 ST"/>
    <m/>
    <m/>
    <d v="2019-09-1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6"/>
    <x v="2803"/>
    <n v="3031030130190"/>
    <s v="2226 NW 98 ST"/>
    <m/>
    <m/>
    <d v="2019-09-1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9"/>
    <x v="2804"/>
    <n v="3020110160010"/>
    <s v="7696 NW 186 ST"/>
    <m/>
    <m/>
    <d v="2019-09-20T00:00:00"/>
    <s v="ROAD"/>
    <x v="0"/>
    <n v="17305.64"/>
    <n v="346.12"/>
    <n v="0"/>
    <n v="17651.759999999998"/>
    <n v="0"/>
    <n v="0"/>
    <s v="820-02"/>
    <n v="4495"/>
    <n v="8.4160000000000004"/>
    <n v="7.9569999999999999"/>
    <n v="37829.919999999998"/>
    <n v="35766.714999999997"/>
  </r>
  <r>
    <x v="5"/>
    <x v="2805"/>
    <n v="3069260000120"/>
    <s v="13300 SW 250 ST"/>
    <m/>
    <s v="130067-MOUNTAIN COVE CONSTRUCTION LLC"/>
    <d v="2019-08-13T00:00:00"/>
    <s v="ROAD"/>
    <x v="1"/>
    <n v="29276.23"/>
    <n v="585.52"/>
    <n v="0"/>
    <m/>
    <n v="0"/>
    <n v="0"/>
    <s v="230-00PD"/>
    <n v="6"/>
    <m/>
    <m/>
    <m/>
    <m/>
  </r>
  <r>
    <x v="5"/>
    <x v="2806"/>
    <n v="3069260000120"/>
    <s v="13340 SW 250 ST"/>
    <m/>
    <s v="129642-MOUNTAIN COVE HOMES AT TBT LLC"/>
    <d v="2019-08-13T00:00:00"/>
    <s v="ROAD"/>
    <x v="1"/>
    <n v="39034.97"/>
    <n v="780.7"/>
    <n v="0"/>
    <m/>
    <n v="0"/>
    <n v="0"/>
    <s v="230-00PD"/>
    <n v="8"/>
    <m/>
    <m/>
    <m/>
    <m/>
  </r>
  <r>
    <x v="5"/>
    <x v="2807"/>
    <n v="3069260000121"/>
    <s v="25030 SW 133 AVE"/>
    <m/>
    <s v="128388-MOUNTAIN COVE CONSTRUCTION LLC"/>
    <d v="2019-06-07T00:00:00"/>
    <s v="ROAD"/>
    <x v="1"/>
    <n v="29276.23"/>
    <n v="585.52"/>
    <n v="0"/>
    <m/>
    <n v="0"/>
    <n v="0"/>
    <s v="230-00PD"/>
    <n v="6"/>
    <m/>
    <m/>
    <m/>
    <m/>
  </r>
  <r>
    <x v="5"/>
    <x v="2808"/>
    <n v="3069260000120"/>
    <s v="13344 SW 250 TER"/>
    <m/>
    <s v="127810-MOUNTAIN COVE HOME AT TBT LLC"/>
    <d v="2019-05-23T00:00:00"/>
    <s v="ROAD"/>
    <x v="1"/>
    <n v="14638.12"/>
    <n v="292.76"/>
    <n v="0"/>
    <m/>
    <n v="0"/>
    <n v="0"/>
    <s v="230-00PD"/>
    <n v="3"/>
    <m/>
    <m/>
    <m/>
    <m/>
  </r>
  <r>
    <x v="5"/>
    <x v="2809"/>
    <n v="3069260000120"/>
    <s v="13337 SW 250 ST"/>
    <m/>
    <s v="128332-MONTAIN COVE HOMES AT TBT LLC"/>
    <d v="2019-07-03T00:00:00"/>
    <s v="ROAD"/>
    <x v="1"/>
    <n v="34155.599999999999"/>
    <n v="683.11"/>
    <n v="0"/>
    <m/>
    <n v="0"/>
    <n v="0"/>
    <s v="230-00PD"/>
    <n v="7"/>
    <m/>
    <m/>
    <m/>
    <m/>
  </r>
  <r>
    <x v="5"/>
    <x v="2810"/>
    <n v="3069260000120"/>
    <s v="13340 SW 250 ST"/>
    <m/>
    <s v="129380-MOUNTAIN COVE CONSTRUCTION LLC"/>
    <d v="2019-08-13T00:00:00"/>
    <s v="ROAD"/>
    <x v="1"/>
    <n v="29276.23"/>
    <n v="585.52"/>
    <n v="0"/>
    <m/>
    <n v="0"/>
    <n v="0"/>
    <s v="230-00PD"/>
    <n v="6"/>
    <m/>
    <m/>
    <m/>
    <m/>
  </r>
  <r>
    <x v="5"/>
    <x v="2811"/>
    <n v="3069260000120"/>
    <s v="25031 SW 133 PL"/>
    <m/>
    <s v="127682-MOUNTAIN COVE HOMES AT TBT LLC"/>
    <d v="2019-05-24T00:00:00"/>
    <s v="ROAD"/>
    <x v="1"/>
    <n v="29276.23"/>
    <n v="585.52"/>
    <n v="0"/>
    <m/>
    <n v="0"/>
    <n v="0"/>
    <s v="230-00PD"/>
    <n v="6"/>
    <m/>
    <m/>
    <m/>
    <m/>
  </r>
  <r>
    <x v="9"/>
    <x v="2804"/>
    <n v="3020110160010"/>
    <s v="7696 NW 186 ST"/>
    <m/>
    <m/>
    <d v="2019-09-20T00:00:00"/>
    <s v="ROAD"/>
    <x v="0"/>
    <n v="17305.64"/>
    <n v="346.12"/>
    <n v="0"/>
    <n v="17651.759999999998"/>
    <n v="0"/>
    <n v="0"/>
    <s v="820-02"/>
    <n v="-3165"/>
    <n v="8.4160000000000004"/>
    <n v="7.9569999999999999"/>
    <n v="-26636.639999999999"/>
    <n v="-25183.904999999999"/>
  </r>
  <r>
    <x v="5"/>
    <x v="2812"/>
    <n v="3069260010090"/>
    <s v="24940 SW 134 AVE BLDG B"/>
    <m/>
    <m/>
    <d v="2019-01-31T00:00:00"/>
    <s v="ROAD"/>
    <x v="0"/>
    <n v="22386.14"/>
    <n v="447.72"/>
    <n v="0"/>
    <m/>
    <n v="0"/>
    <n v="0"/>
    <s v="220-00PD"/>
    <n v="4"/>
    <m/>
    <m/>
    <m/>
    <m/>
  </r>
  <r>
    <x v="5"/>
    <x v="2813"/>
    <n v="3069260010090"/>
    <s v="24940 SW 134 AVE BLDG A"/>
    <m/>
    <m/>
    <d v="2019-01-31T00:00:00"/>
    <s v="ROAD"/>
    <x v="0"/>
    <n v="25609.4"/>
    <n v="512.17999999999995"/>
    <n v="0"/>
    <m/>
    <n v="0"/>
    <n v="0"/>
    <s v="220-00PD"/>
    <n v="6"/>
    <m/>
    <m/>
    <m/>
    <m/>
  </r>
  <r>
    <x v="5"/>
    <x v="2813"/>
    <n v="3069260010090"/>
    <s v="24940 SW 134 AVE BLDG A"/>
    <m/>
    <m/>
    <d v="2019-01-31T00:00:00"/>
    <s v="ROAD"/>
    <x v="0"/>
    <n v="25609.4"/>
    <n v="512.17999999999995"/>
    <n v="0"/>
    <m/>
    <n v="0"/>
    <n v="0"/>
    <s v="210-00PD"/>
    <n v="-1"/>
    <m/>
    <m/>
    <m/>
    <m/>
  </r>
  <r>
    <x v="8"/>
    <x v="2814"/>
    <n v="3031210280030"/>
    <s v="3026 NW 46 ST"/>
    <m/>
    <s v="128190-MILDRED MARCH MARCH"/>
    <d v="2019-09-19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2815"/>
    <n v="3069270000430"/>
    <s v="25949 SW 139 CT"/>
    <m/>
    <s v="126893-FS PARADISE GARDENS LLC"/>
    <d v="2019-05-14T00:00:00"/>
    <s v="ROAD"/>
    <x v="1"/>
    <n v="33072.67"/>
    <n v="661.45"/>
    <n v="0"/>
    <m/>
    <n v="0"/>
    <n v="0"/>
    <s v="230-00PD"/>
    <n v="7"/>
    <m/>
    <m/>
    <m/>
    <m/>
  </r>
  <r>
    <x v="5"/>
    <x v="2816"/>
    <n v="3069270000430"/>
    <s v="13952 SW 258 TER"/>
    <m/>
    <s v="**ROAD, FIRE, PARK, &amp; POLC BONDS**"/>
    <d v="2019-07-03T00:00:00"/>
    <s v="ROAD"/>
    <x v="2"/>
    <n v="14638.12"/>
    <n v="292.76"/>
    <n v="0"/>
    <m/>
    <n v="0"/>
    <n v="0"/>
    <s v="231-00PD"/>
    <n v="3"/>
    <m/>
    <m/>
    <m/>
    <m/>
  </r>
  <r>
    <x v="5"/>
    <x v="2817"/>
    <n v="3069270000430"/>
    <s v="25860 SW 139 PATH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18"/>
    <n v="3069270000430"/>
    <s v="13960 SW 258 WAY"/>
    <m/>
    <s v="**ROAD, FIRE, PARK, &amp; POLC BONDS**"/>
    <d v="2019-07-03T00:00:00"/>
    <s v="ROAD"/>
    <x v="2"/>
    <n v="14638.12"/>
    <n v="292.76"/>
    <n v="0"/>
    <m/>
    <n v="0"/>
    <n v="0"/>
    <s v="230-00PD"/>
    <n v="3"/>
    <m/>
    <m/>
    <m/>
    <m/>
  </r>
  <r>
    <x v="5"/>
    <x v="2819"/>
    <n v="3069270000430"/>
    <s v="25900 SW 139 PATH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20"/>
    <n v="3069270000430"/>
    <s v="25861 SW 139 PATH"/>
    <m/>
    <s v="**ROAD, FIRE, PARK, &amp; POLC BONDS**"/>
    <d v="2019-07-03T00:00:00"/>
    <s v="ROAD"/>
    <x v="2"/>
    <n v="78069.929999999993"/>
    <n v="1561.4"/>
    <n v="0"/>
    <m/>
    <n v="0"/>
    <n v="0"/>
    <s v="230-00PD"/>
    <n v="16"/>
    <m/>
    <m/>
    <m/>
    <m/>
  </r>
  <r>
    <x v="5"/>
    <x v="2821"/>
    <n v="3069270000276"/>
    <s v="14394 SW 258 LN"/>
    <m/>
    <s v="128214-BRICKLESS LLC"/>
    <d v="2019-08-13T00:00:00"/>
    <s v="ROAD"/>
    <x v="1"/>
    <n v="48793.71"/>
    <n v="975.87"/>
    <n v="0"/>
    <m/>
    <n v="0"/>
    <n v="0"/>
    <s v="230-00PD"/>
    <n v="10"/>
    <m/>
    <m/>
    <m/>
    <m/>
  </r>
  <r>
    <x v="2"/>
    <x v="2822"/>
    <n v="3012340031230"/>
    <s v="2601 NE 211 TER"/>
    <m/>
    <m/>
    <d v="2019-09-23T00:00:00"/>
    <s v="ROAD"/>
    <x v="0"/>
    <n v="180484.16"/>
    <n v="3609.68"/>
    <n v="0"/>
    <n v="184093.84"/>
    <n v="0"/>
    <n v="0"/>
    <s v="210-00"/>
    <n v="-3"/>
    <n v="6001"/>
    <n v="5674"/>
    <n v="-18003"/>
    <n v="-17022"/>
  </r>
  <r>
    <x v="2"/>
    <x v="2822"/>
    <n v="3012340031230"/>
    <s v="2601 NE 211 TER"/>
    <m/>
    <m/>
    <d v="2019-09-23T00:00:00"/>
    <s v="ROAD"/>
    <x v="0"/>
    <n v="180484.16"/>
    <n v="3609.68"/>
    <n v="0"/>
    <n v="184093.84"/>
    <n v="0"/>
    <n v="0"/>
    <s v="565-00"/>
    <n v="29174"/>
    <n v="5.0999999999999996"/>
    <n v="4.8230000000000004"/>
    <n v="148787.4"/>
    <n v="140706.20200000002"/>
  </r>
  <r>
    <x v="2"/>
    <x v="2822"/>
    <n v="3012340031230"/>
    <s v="2601 NE 211 TER"/>
    <m/>
    <m/>
    <d v="2019-09-23T00:00:00"/>
    <s v="ROAD"/>
    <x v="0"/>
    <n v="180484.16"/>
    <n v="3609.68"/>
    <n v="0"/>
    <n v="184093.84"/>
    <n v="0"/>
    <n v="0"/>
    <s v="231-00"/>
    <n v="-2"/>
    <n v="2634"/>
    <n v="2490"/>
    <n v="-5268"/>
    <n v="-4980"/>
  </r>
  <r>
    <x v="5"/>
    <x v="2823"/>
    <n v="3069270000276"/>
    <s v="14401 SW 260 ST"/>
    <m/>
    <s v="128654-BRICKLESS CONSTRUCTION"/>
    <d v="2019-08-13T00:00:00"/>
    <s v="ROAD"/>
    <x v="1"/>
    <n v="48793.71"/>
    <n v="975.87"/>
    <n v="0"/>
    <m/>
    <n v="0"/>
    <n v="0"/>
    <s v="230-00PD"/>
    <n v="10"/>
    <m/>
    <m/>
    <m/>
    <m/>
  </r>
  <r>
    <x v="5"/>
    <x v="2824"/>
    <n v="3069270000430"/>
    <s v="13960 SW 258 WAY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3"/>
    <x v="2825"/>
    <n v="3049020000046"/>
    <s v="250 NW 129 AVE"/>
    <s v="N"/>
    <s v="128711-MARIA TORRES ANTONIO TORRES"/>
    <d v="2019-11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826"/>
    <n v="3069270000430"/>
    <s v="13900 SW 259 WAY"/>
    <m/>
    <s v="126153-FS PARADISE FS PARADISE"/>
    <d v="2019-03-15T00:00:00"/>
    <s v="ROAD"/>
    <x v="1"/>
    <n v="0"/>
    <n v="0"/>
    <n v="0"/>
    <m/>
    <n v="0"/>
    <n v="0"/>
    <s v="230-00PD"/>
    <n v="0"/>
    <m/>
    <m/>
    <m/>
    <m/>
  </r>
  <r>
    <x v="5"/>
    <x v="2827"/>
    <n v="3069270000276"/>
    <s v="14463 SW 260 ST"/>
    <m/>
    <s v="128655-BRICKLESS CONSTRUCTION"/>
    <d v="2019-08-13T00:00:00"/>
    <s v="ROAD"/>
    <x v="1"/>
    <n v="34155.599999999999"/>
    <n v="683.11"/>
    <n v="0"/>
    <m/>
    <n v="0"/>
    <n v="0"/>
    <s v="230-00PD"/>
    <n v="7"/>
    <m/>
    <m/>
    <m/>
    <m/>
  </r>
  <r>
    <x v="5"/>
    <x v="2828"/>
    <n v="3069270000430"/>
    <s v="13900 SW 259 WAY"/>
    <m/>
    <s v="129693-FS PARADISE GARDENS LLC"/>
    <d v="2019-03-15T00:00:00"/>
    <s v="ROAD"/>
    <x v="1"/>
    <n v="33072.67"/>
    <n v="661.45"/>
    <n v="0"/>
    <m/>
    <n v="0"/>
    <n v="0"/>
    <s v="230-00PD"/>
    <n v="7"/>
    <m/>
    <m/>
    <m/>
    <m/>
  </r>
  <r>
    <x v="5"/>
    <x v="2829"/>
    <n v="3069270000430"/>
    <s v="25861 SW 139 PATH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30"/>
    <n v="3069270130010"/>
    <s v="13931 SW 259 WAY"/>
    <m/>
    <s v="**ROAD, FIRE, PARK, &amp; POLC BONDS**"/>
    <d v="2019-07-03T00:00:00"/>
    <s v="ROAD"/>
    <x v="2"/>
    <n v="53673.08"/>
    <n v="1073.46"/>
    <n v="0"/>
    <m/>
    <n v="0"/>
    <n v="0"/>
    <s v="230-00PD"/>
    <n v="11"/>
    <m/>
    <m/>
    <m/>
    <m/>
  </r>
  <r>
    <x v="5"/>
    <x v="2831"/>
    <n v="3069270000430"/>
    <s v="25855 SW 139 CT"/>
    <m/>
    <s v="130211-FS PARADISE GARDENS LLC"/>
    <d v="2019-03-15T00:00:00"/>
    <s v="ROAD"/>
    <x v="1"/>
    <n v="61420.67"/>
    <n v="1228.4100000000001"/>
    <n v="0"/>
    <m/>
    <n v="0"/>
    <n v="0"/>
    <s v="230-00PD"/>
    <n v="13"/>
    <m/>
    <m/>
    <m/>
    <m/>
  </r>
  <r>
    <x v="5"/>
    <x v="2832"/>
    <n v="3069270000430"/>
    <s v="25860 SW 139 PATH"/>
    <m/>
    <s v="**ROAD, FIRE, PARK, &amp; POLC BONDS**"/>
    <d v="2019-07-03T00:00:00"/>
    <s v="ROAD"/>
    <x v="2"/>
    <n v="78069.929999999993"/>
    <n v="1561.4"/>
    <n v="0"/>
    <m/>
    <n v="0"/>
    <n v="0"/>
    <s v="230-00PD"/>
    <n v="16"/>
    <m/>
    <m/>
    <m/>
    <m/>
  </r>
  <r>
    <x v="5"/>
    <x v="2833"/>
    <n v="3069270000430"/>
    <s v="25870 SW 139 CT"/>
    <m/>
    <s v="**ROAD, FIRE, PARK, &amp; POLC BONDS**"/>
    <d v="2019-07-03T00:00:00"/>
    <s v="ROAD"/>
    <x v="2"/>
    <n v="34155.599999999999"/>
    <n v="683.11"/>
    <n v="0"/>
    <m/>
    <n v="0"/>
    <n v="0"/>
    <s v="230-00PD"/>
    <n v="7"/>
    <m/>
    <m/>
    <m/>
    <m/>
  </r>
  <r>
    <x v="5"/>
    <x v="2834"/>
    <n v="3069270000430"/>
    <s v="25865 SW 139 CT"/>
    <m/>
    <s v="129986-FS PARADISE LLC"/>
    <d v="2019-06-13T00:00:00"/>
    <s v="ROAD"/>
    <x v="1"/>
    <n v="33072.67"/>
    <n v="661.45"/>
    <n v="0"/>
    <m/>
    <n v="0"/>
    <n v="0"/>
    <s v="230-00PD"/>
    <n v="7"/>
    <m/>
    <m/>
    <m/>
    <m/>
  </r>
  <r>
    <x v="5"/>
    <x v="2835"/>
    <n v="3069270000430"/>
    <s v="25790 SW 139 PATH"/>
    <m/>
    <s v="130900-FS PARADISE GARDENS LLC"/>
    <d v="2019-07-03T00:00:00"/>
    <s v="ROAD"/>
    <x v="1"/>
    <n v="29276.23"/>
    <n v="585.52"/>
    <n v="0"/>
    <m/>
    <n v="0"/>
    <n v="0"/>
    <s v="230-00PD"/>
    <n v="6"/>
    <m/>
    <m/>
    <m/>
    <m/>
  </r>
  <r>
    <x v="5"/>
    <x v="2836"/>
    <n v="3069270000430"/>
    <s v="25900 SW 139 PATH"/>
    <m/>
    <s v="**ROAD, FIRE, PARK, &amp; POLC BONDS**"/>
    <d v="2019-07-03T00:00:00"/>
    <s v="ROAD"/>
    <x v="2"/>
    <n v="39034.97"/>
    <n v="780.7"/>
    <n v="0"/>
    <m/>
    <n v="0"/>
    <n v="0"/>
    <s v="230-00PD"/>
    <n v="8"/>
    <m/>
    <m/>
    <m/>
    <m/>
  </r>
  <r>
    <x v="5"/>
    <x v="2837"/>
    <n v="3069270000430"/>
    <s v="25888 SW 139 CT"/>
    <m/>
    <s v="**ROAD, FIRE, PARK, &amp; POLC BONDS**"/>
    <d v="2019-07-03T00:00:00"/>
    <s v="ROAD"/>
    <x v="2"/>
    <n v="34155.599999999999"/>
    <n v="683.11"/>
    <n v="0"/>
    <m/>
    <n v="0"/>
    <n v="0"/>
    <s v="230-00PD"/>
    <n v="7"/>
    <m/>
    <m/>
    <m/>
    <m/>
  </r>
  <r>
    <x v="5"/>
    <x v="2838"/>
    <n v="3069270000430"/>
    <s v="25865 SW 139 CT"/>
    <m/>
    <s v="127179-FS PARADISE GARDENS LLC"/>
    <d v="2019-06-13T00:00:00"/>
    <s v="ROAD"/>
    <x v="1"/>
    <n v="0"/>
    <n v="0"/>
    <n v="0"/>
    <m/>
    <n v="0"/>
    <n v="0"/>
    <s v="230-00PD"/>
    <n v="0"/>
    <m/>
    <m/>
    <m/>
    <m/>
  </r>
  <r>
    <x v="5"/>
    <x v="2839"/>
    <n v="3069270130010"/>
    <s v="14012 SW 259 WAY"/>
    <m/>
    <s v="126893-FS PARADISE GARDENS LLC"/>
    <d v="2019-05-14T00:00:00"/>
    <s v="ROAD"/>
    <x v="1"/>
    <n v="51971.33"/>
    <n v="1039.43"/>
    <n v="0"/>
    <m/>
    <n v="0"/>
    <n v="0"/>
    <s v="230-00PD"/>
    <n v="11"/>
    <m/>
    <m/>
    <m/>
    <m/>
  </r>
  <r>
    <x v="5"/>
    <x v="2840"/>
    <n v="3069270130010"/>
    <s v="13930 SW 259 WAY"/>
    <m/>
    <s v="129286-FS PARADISE GARDENS LLC"/>
    <d v="2019-03-15T00:00:00"/>
    <s v="ROAD"/>
    <x v="1"/>
    <n v="51971.33"/>
    <n v="1039.43"/>
    <n v="0"/>
    <m/>
    <n v="0"/>
    <n v="0"/>
    <s v="230-00PD"/>
    <n v="11"/>
    <m/>
    <m/>
    <m/>
    <m/>
  </r>
  <r>
    <x v="5"/>
    <x v="2841"/>
    <n v="3069270000430"/>
    <s v="25855 SW 139 CT"/>
    <m/>
    <s v="126153-FS PARADISE FS PARADISE"/>
    <d v="2019-03-15T00:00:00"/>
    <s v="ROAD"/>
    <x v="1"/>
    <n v="0"/>
    <n v="0"/>
    <n v="0"/>
    <m/>
    <n v="0"/>
    <n v="0"/>
    <s v="230-00PD"/>
    <n v="0"/>
    <m/>
    <m/>
    <m/>
    <m/>
  </r>
  <r>
    <x v="5"/>
    <x v="2842"/>
    <n v="3069270130010"/>
    <s v="13930 SW 259 WAY"/>
    <m/>
    <s v="126613-FS PARADISE GARDENS LLC"/>
    <d v="2019-03-15T00:00:00"/>
    <s v="ROAD"/>
    <x v="1"/>
    <n v="0"/>
    <n v="0"/>
    <n v="0"/>
    <m/>
    <n v="0"/>
    <n v="0"/>
    <s v="230-00PD"/>
    <n v="0"/>
    <m/>
    <m/>
    <m/>
    <m/>
  </r>
  <r>
    <x v="5"/>
    <x v="2843"/>
    <n v="3069270000430"/>
    <s v="13931 SW 259 WAY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44"/>
    <n v="3069270000470"/>
    <s v="25900 SW 137 AVE"/>
    <m/>
    <s v="127208-I9TECC LLC"/>
    <d v="2019-02-27T00:00:00"/>
    <s v="ROAD"/>
    <x v="1"/>
    <n v="48793.71"/>
    <n v="975.87"/>
    <n v="0"/>
    <m/>
    <n v="0"/>
    <n v="0"/>
    <s v="230-00PD"/>
    <n v="10"/>
    <m/>
    <m/>
    <m/>
    <m/>
  </r>
  <r>
    <x v="5"/>
    <x v="2845"/>
    <n v="3069270000030"/>
    <s v="24850 SW 138 CT"/>
    <m/>
    <m/>
    <d v="2019-07-03T00:00:00"/>
    <s v="ROAD"/>
    <x v="0"/>
    <n v="134316.82999999999"/>
    <n v="2686.34"/>
    <n v="0"/>
    <m/>
    <n v="0"/>
    <n v="0"/>
    <s v="220-00PD"/>
    <n v="24"/>
    <m/>
    <m/>
    <m/>
    <m/>
  </r>
  <r>
    <x v="5"/>
    <x v="2846"/>
    <n v="3069270150010"/>
    <s v="14351 SW 261 ST"/>
    <m/>
    <m/>
    <d v="2019-08-28T00:00:00"/>
    <s v="ROAD"/>
    <x v="0"/>
    <n v="431308.71"/>
    <n v="8626.17"/>
    <n v="0"/>
    <m/>
    <n v="0"/>
    <n v="0"/>
    <s v="820-00PD"/>
    <n v="1180"/>
    <m/>
    <m/>
    <m/>
    <m/>
  </r>
  <r>
    <x v="5"/>
    <x v="2846"/>
    <n v="3069270150010"/>
    <s v="14351 SW 261 ST"/>
    <m/>
    <m/>
    <d v="2019-08-28T00:00:00"/>
    <s v="ROAD"/>
    <x v="0"/>
    <n v="431308.71"/>
    <n v="8626.17"/>
    <n v="0"/>
    <m/>
    <n v="0"/>
    <n v="0"/>
    <s v="222-00PD"/>
    <n v="118"/>
    <m/>
    <m/>
    <m/>
    <m/>
  </r>
  <r>
    <x v="5"/>
    <x v="2847"/>
    <n v="3069270000030"/>
    <s v="24980 SW 138 CT"/>
    <m/>
    <m/>
    <d v="2019-07-03T00:00:00"/>
    <s v="ROAD"/>
    <x v="0"/>
    <n v="201475.25"/>
    <n v="4029.51"/>
    <n v="0"/>
    <m/>
    <n v="0"/>
    <n v="0"/>
    <s v="220-00PD"/>
    <n v="36"/>
    <m/>
    <m/>
    <m/>
    <m/>
  </r>
  <r>
    <x v="5"/>
    <x v="2848"/>
    <n v="3069270130018"/>
    <s v="14040 SW 258 ST"/>
    <m/>
    <s v="127951-MUVHOME"/>
    <d v="2019-09-03T00:00:00"/>
    <s v="ROAD"/>
    <x v="1"/>
    <n v="0"/>
    <n v="0"/>
    <n v="0"/>
    <m/>
    <n v="0"/>
    <n v="0"/>
    <s v="222-00PD"/>
    <n v="0"/>
    <m/>
    <m/>
    <m/>
    <m/>
  </r>
  <r>
    <x v="5"/>
    <x v="2849"/>
    <n v="3069270130018"/>
    <s v="14040 SW 258 ST"/>
    <m/>
    <m/>
    <d v="2019-09-03T00:00:00"/>
    <s v="ROAD"/>
    <x v="2"/>
    <n v="202893.65"/>
    <n v="4057.87"/>
    <n v="0"/>
    <m/>
    <n v="0"/>
    <n v="0"/>
    <s v="222-00PD"/>
    <n v="58"/>
    <m/>
    <m/>
    <m/>
    <m/>
  </r>
  <r>
    <x v="5"/>
    <x v="2850"/>
    <n v="3069270130018"/>
    <s v="1 VACANT"/>
    <m/>
    <m/>
    <d v="2019-09-12T00:00:00"/>
    <s v="ROAD"/>
    <x v="0"/>
    <n v="8492.83"/>
    <n v="169.86"/>
    <n v="0"/>
    <m/>
    <n v="0"/>
    <n v="0"/>
    <s v="710-00PD"/>
    <n v="654"/>
    <m/>
    <m/>
    <m/>
    <m/>
  </r>
  <r>
    <x v="5"/>
    <x v="2851"/>
    <n v="3069270100010"/>
    <s v="14100 SW 256 ST"/>
    <s v="N"/>
    <s v="128980-SILVER WINGS AEROSPACE INC."/>
    <d v="2019-12-12T00:00:00"/>
    <s v="ROAD"/>
    <x v="1"/>
    <n v="12077.06"/>
    <n v="241.54"/>
    <n v="0"/>
    <m/>
    <n v="0"/>
    <n v="0"/>
    <s v="150-00PD"/>
    <n v="2800"/>
    <m/>
    <m/>
    <m/>
    <m/>
  </r>
  <r>
    <x v="5"/>
    <x v="2852"/>
    <n v="3069270100010"/>
    <s v="14100 SW 256 ST"/>
    <s v="N"/>
    <s v="128979-SILVER WINGS AEROSPACE INC. "/>
    <d v="2019-12-12T00:00:00"/>
    <s v="ROAD"/>
    <x v="1"/>
    <n v="12077.06"/>
    <n v="241.54"/>
    <n v="0"/>
    <m/>
    <n v="0"/>
    <n v="0"/>
    <s v="150-00PD"/>
    <n v="2800"/>
    <m/>
    <m/>
    <m/>
    <m/>
  </r>
  <r>
    <x v="7"/>
    <x v="2853"/>
    <n v="3041310220020"/>
    <s v="7825 SW 50 CT"/>
    <m/>
    <s v="128329-BALLI CONSTRUCTION"/>
    <d v="2019-09-23T00:00:00"/>
    <s v="ROAD"/>
    <x v="1"/>
    <n v="0"/>
    <n v="0"/>
    <n v="0"/>
    <n v="0"/>
    <n v="0"/>
    <n v="0"/>
    <s v="210-00"/>
    <n v="0"/>
    <n v="6001"/>
    <n v="5674"/>
    <n v="0"/>
    <n v="0"/>
  </r>
  <r>
    <x v="5"/>
    <x v="2854"/>
    <n v="3079030131930"/>
    <s v="28123 SW 143 CT"/>
    <m/>
    <m/>
    <d v="2019-09-23T00:00:00"/>
    <s v="ROAD"/>
    <x v="0"/>
    <n v="0"/>
    <n v="0"/>
    <n v="0"/>
    <n v="0"/>
    <n v="0"/>
    <n v="0"/>
    <s v="230-00"/>
    <n v="-2"/>
    <n v="3674"/>
    <n v="3474"/>
    <n v="-7348"/>
    <n v="-6948"/>
  </r>
  <r>
    <x v="5"/>
    <x v="2854"/>
    <n v="3079030131930"/>
    <s v="28123 SW 143 CT"/>
    <m/>
    <m/>
    <d v="2019-09-23T00:00:00"/>
    <s v="ROAD"/>
    <x v="0"/>
    <n v="0"/>
    <n v="0"/>
    <n v="0"/>
    <n v="0"/>
    <n v="0"/>
    <n v="0"/>
    <s v="231-00"/>
    <n v="2"/>
    <n v="2634"/>
    <n v="2490"/>
    <n v="5268"/>
    <n v="4980"/>
  </r>
  <r>
    <x v="1"/>
    <x v="2855"/>
    <n v="3040310011160"/>
    <s v="11441 SW 82 TER"/>
    <m/>
    <s v="129113-ANGELO RODRIGUEZ"/>
    <d v="2019-09-25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855"/>
    <n v="3040310011160"/>
    <s v="11441 SW 82 TER"/>
    <m/>
    <s v="129113-ANGELO RODRIGUEZ"/>
    <d v="2019-09-2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856"/>
    <n v="3031310150010"/>
    <s v="1101 NW 57 AVE"/>
    <m/>
    <s v="128422-57TH AVENUE HOSPITALITY LLC"/>
    <d v="2019-10-15T00:00:00"/>
    <s v="ROAD"/>
    <x v="1"/>
    <n v="0"/>
    <n v="0"/>
    <n v="0"/>
    <n v="0"/>
    <n v="0"/>
    <n v="0"/>
    <s v="9999-00"/>
    <n v="8.58"/>
    <n v="0"/>
    <n v="0"/>
    <n v="0"/>
    <n v="0"/>
  </r>
  <r>
    <x v="4"/>
    <x v="2856"/>
    <n v="3031310150010"/>
    <s v="1101 NW 57 AVE"/>
    <m/>
    <s v="128422-57TH AVENUE HOSPITALITY LLC"/>
    <d v="2019-10-15T00:00:00"/>
    <s v="ROAD"/>
    <x v="1"/>
    <n v="0"/>
    <n v="0"/>
    <n v="0"/>
    <n v="0"/>
    <n v="0"/>
    <n v="0"/>
    <s v="310-00"/>
    <n v="218"/>
    <n v="5593"/>
    <n v="5288"/>
    <n v="1219274"/>
    <n v="1152784"/>
  </r>
  <r>
    <x v="4"/>
    <x v="2856"/>
    <n v="3031310150010"/>
    <s v="1101 NW 57 AVE"/>
    <m/>
    <s v="128422-57TH AVENUE HOSPITALITY LLC"/>
    <d v="2019-10-15T00:00:00"/>
    <s v="ROAD"/>
    <x v="1"/>
    <n v="0"/>
    <n v="0"/>
    <n v="0"/>
    <n v="0"/>
    <n v="0"/>
    <n v="0"/>
    <s v="320-00"/>
    <n v="-213.44"/>
    <n v="5712"/>
    <n v="5401"/>
    <n v="-1219169.28"/>
    <n v="-1152789.44"/>
  </r>
  <r>
    <x v="1"/>
    <x v="2857"/>
    <n v="3059220710030"/>
    <s v="14100 SW 144 AVE"/>
    <m/>
    <m/>
    <d v="2019-09-27T00:00:00"/>
    <s v="ROAD"/>
    <x v="0"/>
    <n v="48681"/>
    <n v="973.62"/>
    <n v="0"/>
    <n v="49654.62"/>
    <n v="0"/>
    <n v="0"/>
    <s v="560-00"/>
    <n v="8392"/>
    <n v="3.7519999999999998"/>
    <n v="3.5470000000000002"/>
    <n v="31486.784"/>
    <n v="29766.424000000003"/>
  </r>
  <r>
    <x v="0"/>
    <x v="2858"/>
    <n v="3040200055300"/>
    <s v="10125 SW 56 ST"/>
    <m/>
    <m/>
    <d v="2019-09-23T00:00:00"/>
    <s v="ROAD"/>
    <x v="0"/>
    <n v="260.20999999999998"/>
    <n v="5.2"/>
    <n v="0"/>
    <n v="265.40999999999997"/>
    <n v="0"/>
    <n v="0"/>
    <s v="565-00"/>
    <n v="33"/>
    <n v="5.0999999999999996"/>
    <n v="4.8230000000000004"/>
    <n v="168.29999999999998"/>
    <n v="159.15900000000002"/>
  </r>
  <r>
    <x v="0"/>
    <x v="2859"/>
    <n v="3040150052121"/>
    <s v="2935 SW 82 AVE"/>
    <m/>
    <s v="128968-ANA RUTH BAEZ"/>
    <d v="2019-09-23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859"/>
    <n v="3040150052121"/>
    <s v="2935 SW 82 AVE"/>
    <m/>
    <s v="128968-ANA RUTH BAEZ"/>
    <d v="2019-09-23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860"/>
    <n v="3031100110180"/>
    <s v="1748 NW 78 ST"/>
    <m/>
    <s v="131347-HUSH ENTERTAINMENT SERVICES"/>
    <d v="2019-09-2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2861"/>
    <n v="3031210190040"/>
    <s v="3210 NW 50 ST"/>
    <m/>
    <s v="130459-DAVID L STEIN"/>
    <d v="2019-09-24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8"/>
    <x v="2861"/>
    <n v="3031210190040"/>
    <s v="3210 NW 50 ST"/>
    <m/>
    <s v="130459-DAVID L STEIN"/>
    <d v="2019-09-24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6"/>
    <x v="2862"/>
    <n v="3022320150570"/>
    <s v="1261 NE 112 ST"/>
    <m/>
    <m/>
    <d v="2019-09-27T00:00:00"/>
    <s v="ROAD"/>
    <x v="0"/>
    <n v="163695.69"/>
    <n v="3273.91"/>
    <n v="0"/>
    <n v="166969.60000000001"/>
    <n v="0"/>
    <n v="0"/>
    <s v="210-00"/>
    <n v="-1"/>
    <n v="6001"/>
    <n v="5674"/>
    <n v="-6001"/>
    <n v="-5674"/>
  </r>
  <r>
    <x v="6"/>
    <x v="2862"/>
    <n v="3022320150570"/>
    <s v="1261 NE 112 ST"/>
    <m/>
    <m/>
    <d v="2019-09-27T00:00:00"/>
    <s v="ROAD"/>
    <x v="0"/>
    <n v="163695.69"/>
    <n v="3273.91"/>
    <n v="0"/>
    <n v="166969.60000000001"/>
    <n v="0"/>
    <n v="0"/>
    <s v="220-00"/>
    <n v="28"/>
    <n v="4214"/>
    <n v="3984"/>
    <n v="117992"/>
    <n v="111552"/>
  </r>
  <r>
    <x v="2"/>
    <x v="2863"/>
    <n v="3022040090700"/>
    <s v="18050 W DIXIE HWY"/>
    <m/>
    <s v="128203-WISDOM EARLY EDUCATION CENTER, LLC"/>
    <d v="2019-09-24T00:00:00"/>
    <s v="ROAD"/>
    <x v="1"/>
    <n v="0"/>
    <n v="0"/>
    <n v="0"/>
    <n v="0"/>
    <n v="0"/>
    <n v="0"/>
    <s v="565-00"/>
    <n v="0"/>
    <n v="5.0999999999999996"/>
    <n v="4.8230000000000004"/>
    <n v="0"/>
    <n v="0"/>
  </r>
  <r>
    <x v="8"/>
    <x v="2864"/>
    <n v="3031040051710"/>
    <s v="3670 NW 101 ST"/>
    <m/>
    <s v="129848-BUILDER R US"/>
    <d v="2019-09-25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864"/>
    <n v="3031040051710"/>
    <s v="3670 NW 101 ST"/>
    <m/>
    <s v="129848-BUILDER R US"/>
    <d v="2019-09-25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865"/>
    <n v="3059140800010"/>
    <s v="12850 SW 128 ST"/>
    <m/>
    <s v="129382-STOR-ALL"/>
    <d v="2019-10-03T00:00:00"/>
    <s v="ROAD"/>
    <x v="1"/>
    <n v="280179.56"/>
    <n v="5603.59"/>
    <n v="0"/>
    <n v="285783.15000000002"/>
    <n v="0"/>
    <n v="0"/>
    <s v="151-00"/>
    <n v="119300"/>
    <n v="1.5189999999999999"/>
    <n v="1.4359999999999999"/>
    <n v="181216.69999999998"/>
    <n v="171314.8"/>
  </r>
  <r>
    <x v="6"/>
    <x v="2866"/>
    <n v="3021340130230"/>
    <s v="2051 NW 105 ST"/>
    <m/>
    <m/>
    <d v="2019-09-25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4"/>
    <x v="2867"/>
    <n v="3040230570080"/>
    <s v="7079 SW 47 ST # 8"/>
    <m/>
    <s v="128974-MARISEL CHAVEZ"/>
    <d v="2019-11-07T00:00:00"/>
    <s v="ROAD"/>
    <x v="1"/>
    <n v="4335.95"/>
    <n v="86.72"/>
    <n v="0"/>
    <n v="4422.67"/>
    <n v="0"/>
    <n v="0"/>
    <s v="150-00"/>
    <n v="943"/>
    <n v="3.1459999999999999"/>
    <n v="2.9740000000000002"/>
    <n v="2966.6779999999999"/>
    <n v="2804.482"/>
  </r>
  <r>
    <x v="5"/>
    <x v="2868"/>
    <n v="3068030000170"/>
    <s v="19850 SW 184 ST"/>
    <s v="N"/>
    <m/>
    <d v="2019-12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2869"/>
    <n v="3031150190380"/>
    <s v="2182 NW 63 ST"/>
    <m/>
    <s v="128492-IVAN RABINOVICH MANAGEMENT LLC"/>
    <d v="2019-09-3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869"/>
    <n v="3031150190380"/>
    <s v="2182 NW 63 ST"/>
    <m/>
    <s v="128492-IVAN RABINOVICH MANAGEMENT LLC"/>
    <d v="2019-09-3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2870"/>
    <n v="3059210250010"/>
    <s v="15540 SW 136 ST"/>
    <m/>
    <s v="130620-CENTURY HOMEBUILDERS GROUP LLC"/>
    <d v="2019-10-02T00:00:00"/>
    <s v="ROAD"/>
    <x v="1"/>
    <n v="187449.64"/>
    <n v="3748.99"/>
    <n v="0"/>
    <n v="191198.63"/>
    <n v="0"/>
    <n v="0"/>
    <s v="230-00"/>
    <n v="33"/>
    <n v="3674"/>
    <n v="3474"/>
    <n v="121242"/>
    <n v="114642"/>
  </r>
  <r>
    <x v="3"/>
    <x v="2871"/>
    <n v="3049100030131"/>
    <s v="14531 SW 20 ST"/>
    <m/>
    <s v="128647-CENTURY HOMEBUILDERS GROUP LLC"/>
    <d v="2019-10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2"/>
    <n v="3049100030390"/>
    <s v="14530 SW 19 ST"/>
    <m/>
    <s v="128646-CENTURY HOMEBUILDERS GROUP LLC"/>
    <d v="2019-10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3"/>
    <n v="3049100030390"/>
    <s v="14464 SW 19 ST"/>
    <m/>
    <s v="128648-CENTURY HOMEBUILDERS GROUP LLC"/>
    <d v="2019-10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4"/>
    <n v="3049100030395"/>
    <s v="14440 SW 19 ST"/>
    <m/>
    <s v="128649-CENTURY HOMEBUILDERS GROUP LLC"/>
    <d v="2019-10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5"/>
    <n v="3039360000031"/>
    <s v="1710 NW 117 PL (BLDG C2)"/>
    <m/>
    <s v="129072-BRINKER INTERNATIONAL "/>
    <d v="2019-10-03T00:00:00"/>
    <s v="ROAD"/>
    <x v="1"/>
    <n v="249710.79"/>
    <n v="4994.21"/>
    <n v="0"/>
    <n v="254705"/>
    <n v="0"/>
    <n v="0"/>
    <s v="820-00"/>
    <n v="1094"/>
    <n v="11.821"/>
    <n v="11.177"/>
    <n v="12932.173999999999"/>
    <n v="12227.637999999999"/>
  </r>
  <r>
    <x v="5"/>
    <x v="2876"/>
    <n v="3069330080120"/>
    <s v="14975 SW 280 ST BLDG # 7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5"/>
    <x v="2877"/>
    <n v="3069330080120"/>
    <s v="14825 SW 280 ST BLDG #11"/>
    <m/>
    <m/>
    <d v="2019-05-24T00:00:00"/>
    <s v="ROAD"/>
    <x v="0"/>
    <n v="44772.27"/>
    <n v="895.45"/>
    <n v="0"/>
    <m/>
    <n v="0"/>
    <n v="0"/>
    <s v="220-00PD"/>
    <n v="8"/>
    <m/>
    <m/>
    <m/>
    <m/>
  </r>
  <r>
    <x v="5"/>
    <x v="2878"/>
    <n v="3069330080120"/>
    <s v="15175 SW 280 ST BLDG #3"/>
    <m/>
    <m/>
    <d v="2019-05-24T00:00:00"/>
    <s v="ROAD"/>
    <x v="0"/>
    <n v="100737.63"/>
    <n v="2014.75"/>
    <n v="0"/>
    <m/>
    <n v="0"/>
    <n v="0"/>
    <s v="220-00PD"/>
    <n v="18"/>
    <m/>
    <m/>
    <m/>
    <m/>
  </r>
  <r>
    <x v="5"/>
    <x v="2879"/>
    <n v="3069330080120"/>
    <s v="15075 SW 280 ST"/>
    <m/>
    <m/>
    <d v="2019-05-24T00:00:00"/>
    <s v="ROAD"/>
    <x v="0"/>
    <n v="100737.63"/>
    <n v="2014.75"/>
    <n v="0"/>
    <m/>
    <n v="0"/>
    <n v="0"/>
    <s v="220-00PD"/>
    <n v="18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230-00PD"/>
    <n v="-187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220-00PD"/>
    <n v="508"/>
    <m/>
    <m/>
    <m/>
    <m/>
  </r>
  <r>
    <x v="5"/>
    <x v="2881"/>
    <n v="3069330080120"/>
    <s v="15005 SW 280 ST BLDG # 6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5"/>
    <x v="2882"/>
    <n v="3069330080170"/>
    <s v="15105 SW 280 ST BLDG # 2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820-01PD"/>
    <n v="47312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710-00PD"/>
    <n v="34327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492-00PD"/>
    <n v="7135"/>
    <m/>
    <m/>
    <m/>
    <m/>
  </r>
  <r>
    <x v="5"/>
    <x v="2883"/>
    <n v="3069330080120"/>
    <s v="1480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4"/>
    <n v="3069330080120"/>
    <s v="1477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5"/>
    <n v="3069330080120"/>
    <s v="1475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6"/>
    <n v="3069330080120"/>
    <s v="1470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7"/>
    <n v="3069330080120"/>
    <s v="1462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8"/>
    <n v="3069330080120"/>
    <s v="1460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9"/>
    <n v="3069330080120"/>
    <s v="1465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90"/>
    <n v="3069330080120"/>
    <s v="1472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91"/>
    <n v="3069330080170"/>
    <s v="15155 SW 280 ST BLDG # 1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3"/>
    <x v="2875"/>
    <n v="3039360000031"/>
    <s v="1710 NW 117 PL (BLDG C2)"/>
    <m/>
    <s v="129072-BRINKER INTERNATIONAL "/>
    <d v="2019-10-03T00:00:00"/>
    <s v="ROAD"/>
    <x v="1"/>
    <n v="249710.79"/>
    <n v="4994.21"/>
    <n v="0"/>
    <n v="254705"/>
    <n v="0"/>
    <n v="0"/>
    <s v="932-00"/>
    <n v="4556"/>
    <n v="32.612000000000002"/>
    <n v="30.835000000000001"/>
    <n v="148580.272"/>
    <n v="140484.26"/>
  </r>
  <r>
    <x v="0"/>
    <x v="2892"/>
    <n v="3030150010020"/>
    <s v="7290 NW 77 CT"/>
    <m/>
    <m/>
    <d v="2019-10-08T00:00:00"/>
    <s v="ROAD"/>
    <x v="0"/>
    <n v="194420.35"/>
    <n v="3888.41"/>
    <n v="0"/>
    <n v="198308.76"/>
    <n v="0"/>
    <n v="0"/>
    <s v="710-00"/>
    <n v="5329"/>
    <n v="9.7780000000000005"/>
    <n v="9.2460000000000004"/>
    <n v="52106.962"/>
    <n v="49271.934000000001"/>
  </r>
  <r>
    <x v="5"/>
    <x v="2893"/>
    <n v="3069340000150"/>
    <s v="26780 SW 140 AVE"/>
    <m/>
    <s v="129993-WOODLAND GROVE APARTMENTS LLC"/>
    <d v="2019-08-15T00:00:00"/>
    <s v="ROAD"/>
    <x v="1"/>
    <n v="335792.1"/>
    <n v="6715.84"/>
    <n v="0"/>
    <m/>
    <n v="0"/>
    <n v="0"/>
    <s v="220-00PD"/>
    <n v="60"/>
    <m/>
    <m/>
    <m/>
    <m/>
  </r>
  <r>
    <x v="5"/>
    <x v="2894"/>
    <n v="3069340000150"/>
    <s v="26710 SW 140 AVE BLDG #1"/>
    <m/>
    <s v="129994-WOODLAND GROVE APARTMENTS LLC"/>
    <d v="2019-08-16T00:00:00"/>
    <s v="ROAD"/>
    <x v="1"/>
    <n v="257440.61"/>
    <n v="5148.8100000000004"/>
    <n v="0"/>
    <m/>
    <n v="0"/>
    <n v="0"/>
    <s v="220-00PD"/>
    <n v="46"/>
    <m/>
    <m/>
    <m/>
    <m/>
  </r>
  <r>
    <x v="5"/>
    <x v="2895"/>
    <n v="3069340000150"/>
    <s v="26715 SW 140 AVE"/>
    <m/>
    <s v="130014-WOODLAND GROVE CENTENNIAL MGT"/>
    <d v="2019-08-15T00:00:00"/>
    <s v="ROAD"/>
    <x v="1"/>
    <n v="268633.68"/>
    <n v="5372.67"/>
    <n v="0"/>
    <m/>
    <n v="0"/>
    <n v="0"/>
    <s v="220-00PD"/>
    <n v="48"/>
    <m/>
    <m/>
    <m/>
    <m/>
  </r>
  <r>
    <x v="5"/>
    <x v="2896"/>
    <n v="3069340000150"/>
    <s v="26775 SW 140 AVE"/>
    <m/>
    <s v="130012-WOODLAND GROVE CENTENNIAL MGT"/>
    <d v="2019-08-16T00:00:00"/>
    <s v="ROAD"/>
    <x v="1"/>
    <n v="201475.25"/>
    <n v="4029.51"/>
    <n v="0"/>
    <m/>
    <n v="0"/>
    <n v="0"/>
    <s v="220-00PD"/>
    <n v="36"/>
    <m/>
    <m/>
    <m/>
    <m/>
  </r>
  <r>
    <x v="0"/>
    <x v="2892"/>
    <n v="3030150010020"/>
    <s v="7290 NW 77 CT"/>
    <m/>
    <m/>
    <d v="2019-10-08T00:00:00"/>
    <s v="ROAD"/>
    <x v="0"/>
    <n v="194420.35"/>
    <n v="3888.41"/>
    <n v="0"/>
    <n v="198308.76"/>
    <n v="0"/>
    <n v="0"/>
    <s v="150-00"/>
    <n v="15830"/>
    <n v="3.1459999999999999"/>
    <n v="2.9740000000000002"/>
    <n v="49801.18"/>
    <n v="47078.420000000006"/>
  </r>
  <r>
    <x v="0"/>
    <x v="2892"/>
    <n v="3030150010020"/>
    <s v="7290 NW 77 CT"/>
    <m/>
    <m/>
    <d v="2019-10-08T00:00:00"/>
    <s v="ROAD"/>
    <x v="0"/>
    <n v="194420.35"/>
    <n v="3888.41"/>
    <n v="0"/>
    <n v="198308.76"/>
    <n v="0"/>
    <n v="0"/>
    <s v="820-00"/>
    <n v="2017"/>
    <n v="11.821"/>
    <n v="11.177"/>
    <n v="23842.956999999999"/>
    <n v="22544.008999999998"/>
  </r>
  <r>
    <x v="5"/>
    <x v="2897"/>
    <n v="3069260290290"/>
    <s v="25461 SW 131 CT"/>
    <s v="N"/>
    <m/>
    <d v="2019-12-04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2898"/>
    <n v="3049150011256"/>
    <s v="3280 SW 137 AVE"/>
    <m/>
    <m/>
    <d v="2019-10-0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2899"/>
    <n v="3059100350030"/>
    <s v="11699 SW 147 AVE"/>
    <m/>
    <m/>
    <d v="2019-10-01T00:00:00"/>
    <s v="ROAD"/>
    <x v="0"/>
    <n v="67824.61"/>
    <n v="1356.49"/>
    <n v="0"/>
    <n v="69181.100000000006"/>
    <n v="0"/>
    <n v="0"/>
    <s v="530-00"/>
    <n v="95"/>
    <n v="704"/>
    <n v="666"/>
    <n v="66880"/>
    <n v="63270"/>
  </r>
  <r>
    <x v="1"/>
    <x v="2899"/>
    <n v="3059100350030"/>
    <s v="11699 SW 147 AVE"/>
    <m/>
    <m/>
    <d v="2019-10-01T00:00:00"/>
    <s v="ROAD"/>
    <x v="0"/>
    <n v="67824.61"/>
    <n v="1356.49"/>
    <n v="0"/>
    <n v="69181.100000000006"/>
    <n v="0"/>
    <n v="0"/>
    <s v="565-00"/>
    <n v="-4512"/>
    <n v="5.0999999999999996"/>
    <n v="4.8230000000000004"/>
    <n v="-23011.199999999997"/>
    <n v="-21761.376"/>
  </r>
  <r>
    <x v="2"/>
    <x v="2900"/>
    <n v="3022180032330"/>
    <s v="630 NE 160 TER"/>
    <m/>
    <s v="128243-MILDRED MARCH MARCH"/>
    <d v="2019-10-01T00:00:00"/>
    <s v="ROAD"/>
    <x v="1"/>
    <n v="0"/>
    <n v="0"/>
    <n v="0"/>
    <n v="0"/>
    <n v="0"/>
    <n v="0"/>
    <s v="210-00"/>
    <n v="0"/>
    <n v="6001"/>
    <n v="5674"/>
    <n v="0"/>
    <n v="0"/>
  </r>
  <r>
    <x v="0"/>
    <x v="2901"/>
    <n v="3040220180160"/>
    <s v="5211 SW 87 AVE"/>
    <m/>
    <m/>
    <d v="2019-10-03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2901"/>
    <n v="3040220180160"/>
    <s v="5211 SW 87 AVE"/>
    <m/>
    <m/>
    <d v="2019-10-03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2902"/>
    <n v="3060180030030"/>
    <s v="10920 SW 216 ST"/>
    <m/>
    <s v="129580-DANIA HERNANDEZ"/>
    <d v="2019-10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903"/>
    <n v="3031220260920"/>
    <s v="2124 NW 47 TER"/>
    <m/>
    <s v="129143-AMALIA BOCANEGRA BOCANEGRA"/>
    <d v="2019-10-02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03"/>
    <n v="3031220260920"/>
    <s v="2124 NW 47 TER"/>
    <m/>
    <s v="129143-AMALIA BOCANEGRA BOCANEGRA"/>
    <d v="2019-10-02T00:00:00"/>
    <s v="ROAD"/>
    <x v="1"/>
    <n v="0"/>
    <n v="0"/>
    <n v="0"/>
    <n v="0"/>
    <n v="0"/>
    <n v="0"/>
    <s v="210-00"/>
    <n v="1"/>
    <n v="6001"/>
    <n v="5674"/>
    <n v="6001"/>
    <n v="5674"/>
  </r>
  <r>
    <x v="9"/>
    <x v="2904"/>
    <n v="3012310290010"/>
    <s v="363 NE 212 ST"/>
    <m/>
    <s v="128380-LENNAR HOMES, LLC"/>
    <d v="2019-10-02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2905"/>
    <n v="3069280000440"/>
    <s v="14975 SW 260 ST"/>
    <m/>
    <s v="130265-GOLDSTAR NURSERY LLC"/>
    <d v="2019-10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906"/>
    <n v="3050310370010"/>
    <s v="16802 SW 109 PL"/>
    <m/>
    <s v="128768-MOUNTAIN COVE CONSTRUCTION LLC"/>
    <d v="2019-10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907"/>
    <n v="3050310370100"/>
    <s v="16932 SW 109 PL"/>
    <m/>
    <s v="129171-MOUNTAIN COVE CONSTRUCTION LLC"/>
    <d v="2019-10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908"/>
    <n v="3020130290010"/>
    <s v="5895 NW 167 ST"/>
    <m/>
    <m/>
    <d v="2019-10-03T00:00:00"/>
    <s v="ROAD"/>
    <x v="0"/>
    <n v="3464.68"/>
    <n v="69.290000000000006"/>
    <n v="0"/>
    <n v="3533.97"/>
    <n v="0"/>
    <n v="0"/>
    <s v="150-00"/>
    <n v="690"/>
    <n v="3.1459999999999999"/>
    <n v="2.9740000000000002"/>
    <n v="2170.7399999999998"/>
    <n v="2052.06"/>
  </r>
  <r>
    <x v="5"/>
    <x v="2909"/>
    <n v="3069130111870"/>
    <s v="22801 SW 123 AVE"/>
    <m/>
    <s v="129271-SAR. FL. BUILDING CONTRACTORS"/>
    <d v="2019-10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10"/>
    <n v="3031280020120"/>
    <s v="2780 NW 28 ST"/>
    <m/>
    <m/>
    <d v="2019-10-04T00:00:00"/>
    <s v="ROAD"/>
    <x v="0"/>
    <n v="2033.4"/>
    <n v="40.67"/>
    <n v="0"/>
    <n v="2074.0700000000002"/>
    <n v="0"/>
    <n v="0"/>
    <s v="231-00"/>
    <n v="2"/>
    <n v="2634"/>
    <n v="2490"/>
    <n v="5268"/>
    <n v="4980"/>
  </r>
  <r>
    <x v="6"/>
    <x v="2910"/>
    <n v="3031280020120"/>
    <s v="2780 NW 28 ST"/>
    <m/>
    <m/>
    <d v="2019-10-04T00:00:00"/>
    <s v="ROAD"/>
    <x v="0"/>
    <n v="2033.4"/>
    <n v="40.67"/>
    <n v="0"/>
    <n v="2074.0700000000002"/>
    <n v="0"/>
    <n v="0"/>
    <s v="210-00"/>
    <n v="-1"/>
    <n v="6001"/>
    <n v="5674"/>
    <n v="-6001"/>
    <n v="-5674"/>
  </r>
  <r>
    <x v="5"/>
    <x v="2911"/>
    <n v="3060170000051"/>
    <s v="22803 SW 104 AVE"/>
    <m/>
    <s v="128382-LENNAR HOMES, LLC"/>
    <d v="2019-10-07T00:00:00"/>
    <s v="ROAD"/>
    <x v="1"/>
    <n v="21849.06"/>
    <n v="436.98"/>
    <n v="0"/>
    <n v="22286.04"/>
    <n v="0"/>
    <n v="0"/>
    <s v="710-00"/>
    <n v="1400"/>
    <n v="9.7780000000000005"/>
    <n v="9.2460000000000004"/>
    <n v="13689.2"/>
    <n v="12944.400000000001"/>
  </r>
  <r>
    <x v="0"/>
    <x v="2912"/>
    <n v="3040190090622"/>
    <s v="10735 SW 56 ST"/>
    <m/>
    <m/>
    <d v="2019-10-10T00:00:00"/>
    <s v="ROAD"/>
    <x v="0"/>
    <n v="105707.26"/>
    <n v="2114.14"/>
    <n v="0"/>
    <n v="107821.4"/>
    <n v="0"/>
    <n v="0"/>
    <s v="710-00"/>
    <n v="7680"/>
    <n v="9.7780000000000005"/>
    <n v="9.2460000000000004"/>
    <n v="75095.040000000008"/>
    <n v="71009.279999999999"/>
  </r>
  <r>
    <x v="0"/>
    <x v="2912"/>
    <n v="3040190090622"/>
    <s v="10735 SW 56 ST"/>
    <m/>
    <m/>
    <d v="2019-10-10T00:00:00"/>
    <s v="ROAD"/>
    <x v="0"/>
    <n v="105707.26"/>
    <n v="2114.14"/>
    <n v="0"/>
    <n v="107821.4"/>
    <n v="0"/>
    <n v="0"/>
    <s v="820-00"/>
    <n v="-750"/>
    <n v="11.821"/>
    <n v="11.177"/>
    <n v="-8865.75"/>
    <n v="-8382.75"/>
  </r>
  <r>
    <x v="5"/>
    <x v="2913"/>
    <n v="3069140160160"/>
    <s v="13232 SW 230 ST"/>
    <m/>
    <s v="129950-ELOISA JELINEK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14"/>
    <n v="3069140160170"/>
    <s v="13218 SW 230 ST"/>
    <m/>
    <s v="128465-PALMCORP MANAGEMENT LLC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15"/>
    <n v="3069140160320"/>
    <s v="13221 SW 230 ST"/>
    <m/>
    <s v="130292-ELOISA JELINEK JELINEK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16"/>
    <n v="3069140160140"/>
    <s v="13260 SW 230 ST"/>
    <m/>
    <s v="129092-GUSTAVO A DERIBEAUX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4"/>
    <x v="2917"/>
    <n v="3040230550090"/>
    <s v="7216 SW 48 ST"/>
    <m/>
    <s v="128629-CHRISTINE WEINSTEIN"/>
    <d v="2019-10-25T00:00:00"/>
    <s v="ROAD"/>
    <x v="1"/>
    <n v="2932.76"/>
    <n v="58.65"/>
    <n v="0"/>
    <n v="2991.4100000000003"/>
    <n v="0"/>
    <n v="0"/>
    <s v="150-00"/>
    <n v="-224"/>
    <n v="3.1459999999999999"/>
    <n v="2.9740000000000002"/>
    <n v="-704.70399999999995"/>
    <n v="-666.17600000000004"/>
  </r>
  <r>
    <x v="4"/>
    <x v="2917"/>
    <n v="3040230550090"/>
    <s v="7216 SW 48 ST"/>
    <m/>
    <s v="128629-CHRISTINE WEINSTEIN"/>
    <d v="2019-10-25T00:00:00"/>
    <s v="ROAD"/>
    <x v="1"/>
    <n v="2932.76"/>
    <n v="58.65"/>
    <n v="0"/>
    <n v="2991.4100000000003"/>
    <n v="0"/>
    <n v="0"/>
    <s v="820-00"/>
    <n v="224"/>
    <n v="11.821"/>
    <n v="11.177"/>
    <n v="2647.904"/>
    <n v="2503.6480000000001"/>
  </r>
  <r>
    <x v="5"/>
    <x v="2918"/>
    <n v="3060300010500"/>
    <s v="25125 SW 109 AVE"/>
    <s v="N"/>
    <s v="128671-RAUL MARISTANY"/>
    <d v="2019-11-19T00:00:00"/>
    <s v="ROAD"/>
    <x v="1"/>
    <n v="3714.08"/>
    <n v="74.28"/>
    <n v="0"/>
    <n v="3788.36"/>
    <n v="0"/>
    <n v="0"/>
    <s v="210-00"/>
    <n v="1"/>
    <n v="6001"/>
    <n v="5674"/>
    <n v="6001"/>
    <n v="5674"/>
  </r>
  <r>
    <x v="5"/>
    <x v="2918"/>
    <n v="3060300010500"/>
    <s v="25125 SW 109 AVE"/>
    <s v="N"/>
    <s v="128671-RAUL MARISTANY"/>
    <d v="2019-11-19T00:00:00"/>
    <s v="ROAD"/>
    <x v="1"/>
    <n v="3714.08"/>
    <n v="74.28"/>
    <n v="0"/>
    <n v="3788.36"/>
    <n v="0"/>
    <n v="0"/>
    <s v="230-00"/>
    <n v="-1"/>
    <n v="3674"/>
    <n v="3474"/>
    <n v="-3674"/>
    <n v="-3474"/>
  </r>
  <r>
    <x v="4"/>
    <x v="2919"/>
    <n v="3040360050030"/>
    <s v="6245 SNAPPER CREEK DR"/>
    <m/>
    <s v="129555-FLORIDA LANDIS INC"/>
    <d v="2019-10-08T00:00:00"/>
    <s v="ROAD"/>
    <x v="1"/>
    <n v="0"/>
    <n v="0"/>
    <n v="0"/>
    <n v="0"/>
    <n v="0"/>
    <n v="0"/>
    <s v="210-00"/>
    <n v="0"/>
    <n v="6001"/>
    <n v="5674"/>
    <n v="0"/>
    <n v="0"/>
  </r>
  <r>
    <x v="1"/>
    <x v="2920"/>
    <n v="3058260000023"/>
    <s v="15620 SW 188 AVE"/>
    <m/>
    <s v="128570-ORLAN E RODRIGUEZ"/>
    <d v="2019-10-11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3"/>
    <x v="2921"/>
    <n v="3049160620580"/>
    <s v="2849 SW 152 AVE"/>
    <s v="N"/>
    <s v="128540-CENTURY HOMEBUILDERS GROUP LLC"/>
    <d v="2019-10-28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2921"/>
    <n v="3049160620580"/>
    <s v="2849 SW 152 AVE"/>
    <s v="N"/>
    <s v="128540-CENTURY HOMEBUILDERS GROUP LLC"/>
    <d v="2019-10-28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2922"/>
    <n v="3079060060020"/>
    <s v="17575 SW 280 ST"/>
    <m/>
    <m/>
    <d v="2019-10-11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2923"/>
    <n v="3079060060160"/>
    <s v="17651 SW 282 ST"/>
    <m/>
    <m/>
    <d v="2019-10-11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8"/>
    <x v="2924"/>
    <n v="3031210260770"/>
    <s v=" 4475 NW 30 AVE"/>
    <m/>
    <m/>
    <d v="2019-10-16T00:00:00"/>
    <s v="ROAD"/>
    <x v="0"/>
    <n v="9056.15"/>
    <n v="181.12"/>
    <n v="0"/>
    <n v="9237.27"/>
    <n v="0"/>
    <n v="0"/>
    <s v="210-00"/>
    <n v="1"/>
    <n v="6001"/>
    <n v="5674"/>
    <n v="6001"/>
    <n v="5674"/>
  </r>
  <r>
    <x v="1"/>
    <x v="2925"/>
    <n v="3058260000420"/>
    <s v="15430 SW 194 AVE"/>
    <m/>
    <m/>
    <d v="2019-10-22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6"/>
    <x v="2926"/>
    <n v="3031020060211"/>
    <s v="1247 NW 102 ST"/>
    <m/>
    <s v="131231-REVITALIZATION INVESTMENTS INC"/>
    <d v="2019-10-16T00:00:00"/>
    <s v="ROAD"/>
    <x v="1"/>
    <n v="11089.55"/>
    <n v="221.79"/>
    <n v="0"/>
    <n v="11311.34"/>
    <n v="0"/>
    <n v="0"/>
    <s v="231-00"/>
    <n v="2"/>
    <n v="2634"/>
    <n v="2490"/>
    <n v="5268"/>
    <n v="4980"/>
  </r>
  <r>
    <x v="5"/>
    <x v="2927"/>
    <n v="3060190211760"/>
    <s v="10631 SW 235 LN"/>
    <m/>
    <s v="128424-NVR RYAN HOMES"/>
    <d v="2019-10-15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28"/>
    <n v="3050040000630"/>
    <s v="8790 SW 96 ST"/>
    <m/>
    <s v="128777-ROSE M KURZWEIL"/>
    <d v="2019-10-17T00:00:00"/>
    <s v="ROAD"/>
    <x v="1"/>
    <n v="0"/>
    <n v="0"/>
    <n v="0"/>
    <n v="0"/>
    <n v="0"/>
    <n v="0"/>
    <s v="210-00"/>
    <n v="0"/>
    <n v="6001"/>
    <n v="5674"/>
    <n v="0"/>
    <n v="0"/>
  </r>
  <r>
    <x v="2"/>
    <x v="2929"/>
    <n v="3022180020941"/>
    <s v="15377 NE 5 AVE"/>
    <m/>
    <s v="129242-SMITH ADRAS"/>
    <d v="2019-10-17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9"/>
    <x v="2930"/>
    <n v="3020100000022"/>
    <s v="7791 NW 178 ST"/>
    <s v="N"/>
    <s v="129059-PETRO SOLUTIONS"/>
    <d v="2019-11-04T00:00:00"/>
    <s v="ROAD"/>
    <x v="1"/>
    <n v="41275.14"/>
    <n v="825.5"/>
    <n v="0"/>
    <n v="42100.639999999999"/>
    <n v="0"/>
    <n v="0"/>
    <s v="853-00"/>
    <n v="2021"/>
    <n v="38.090000000000003"/>
    <n v="36.015000000000001"/>
    <n v="76979.890000000014"/>
    <n v="72786.315000000002"/>
  </r>
  <r>
    <x v="9"/>
    <x v="2930"/>
    <n v="3020100000022"/>
    <s v="7791 NW 178 ST"/>
    <s v="N"/>
    <s v="129059-PETRO SOLUTIONS"/>
    <d v="2019-11-04T00:00:00"/>
    <s v="ROAD"/>
    <x v="1"/>
    <n v="41275.14"/>
    <n v="825.5"/>
    <n v="0"/>
    <n v="42100.639999999999"/>
    <n v="0"/>
    <n v="0"/>
    <s v="150-00"/>
    <n v="337"/>
    <n v="3.1459999999999999"/>
    <n v="2.9740000000000002"/>
    <n v="1060.202"/>
    <n v="1002.2380000000001"/>
  </r>
  <r>
    <x v="9"/>
    <x v="2930"/>
    <n v="3020100000022"/>
    <s v="7791 NW 178 ST"/>
    <s v="N"/>
    <s v="129059-PETRO SOLUTIONS"/>
    <d v="2019-11-04T00:00:00"/>
    <s v="ROAD"/>
    <x v="1"/>
    <n v="41275.14"/>
    <n v="825.5"/>
    <n v="0"/>
    <n v="42100.639999999999"/>
    <n v="0"/>
    <n v="0"/>
    <s v="853-00"/>
    <n v="-1325"/>
    <n v="38.090000000000003"/>
    <n v="36.015000000000001"/>
    <n v="-50469.250000000007"/>
    <n v="-47719.875"/>
  </r>
  <r>
    <x v="9"/>
    <x v="2931"/>
    <n v="3022070460020"/>
    <s v="17800 STATE ROAD 9"/>
    <m/>
    <s v="128677-ALEXANDER ANDREUS"/>
    <d v="2019-10-15T00:00:00"/>
    <s v="ROAD"/>
    <x v="1"/>
    <n v="0"/>
    <n v="0"/>
    <n v="0"/>
    <n v="0"/>
    <n v="0"/>
    <n v="0"/>
    <s v="710-00"/>
    <n v="1344"/>
    <n v="9.7780000000000005"/>
    <n v="9.2460000000000004"/>
    <n v="13141.632000000001"/>
    <n v="12426.624"/>
  </r>
  <r>
    <x v="9"/>
    <x v="2931"/>
    <n v="3022070460020"/>
    <s v="17800 STATE ROAD 9"/>
    <m/>
    <s v="128677-ALEXANDER ANDREUS"/>
    <d v="2019-10-15T00:00:00"/>
    <s v="ROAD"/>
    <x v="1"/>
    <n v="0"/>
    <n v="0"/>
    <n v="0"/>
    <n v="0"/>
    <n v="0"/>
    <n v="0"/>
    <s v="932-00"/>
    <n v="-402.97"/>
    <n v="32.612000000000002"/>
    <n v="30.835000000000001"/>
    <n v="-13141.657640000001"/>
    <n v="-12425.579950000001"/>
  </r>
  <r>
    <x v="5"/>
    <x v="2932"/>
    <n v="3069320150160"/>
    <s v="27561 SW 162 CT"/>
    <m/>
    <s v="129175-CHAROL DRYWALL INC"/>
    <d v="2019-10-21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33"/>
    <n v="3058010000035"/>
    <s v="18335 SW 104 ST"/>
    <s v="N"/>
    <s v="128784-EDRIAN STEEL CORP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34"/>
    <n v="3021350020620"/>
    <s v="814 NW 114 ST"/>
    <m/>
    <s v="128457-LEGACY RENTALS LLC"/>
    <d v="2019-10-22T00:00:00"/>
    <s v="ROAD"/>
    <x v="1"/>
    <n v="4528.07"/>
    <n v="90.56"/>
    <n v="0"/>
    <n v="4618.63"/>
    <n v="0"/>
    <n v="0"/>
    <s v="210-00"/>
    <n v="-0.5"/>
    <n v="6001"/>
    <n v="5674"/>
    <n v="-3000.5"/>
    <n v="-2837"/>
  </r>
  <r>
    <x v="6"/>
    <x v="2934"/>
    <n v="3021350020620"/>
    <s v="814 NW 114 ST"/>
    <m/>
    <s v="128457-LEGACY RENTALS LLC"/>
    <d v="2019-10-22T00:00:00"/>
    <s v="ROAD"/>
    <x v="1"/>
    <n v="4528.07"/>
    <n v="90.56"/>
    <n v="0"/>
    <n v="4618.63"/>
    <n v="0"/>
    <n v="0"/>
    <s v="210-00"/>
    <n v="1"/>
    <n v="6001"/>
    <n v="5674"/>
    <n v="6001"/>
    <n v="5674"/>
  </r>
  <r>
    <x v="6"/>
    <x v="2935"/>
    <n v="3021350020620"/>
    <s v="806 NW 114 ST"/>
    <m/>
    <s v="128457-LEGACY RENTALS LLC"/>
    <d v="2019-10-23T00:00:00"/>
    <s v="ROAD"/>
    <x v="1"/>
    <n v="4528.07"/>
    <n v="90.56"/>
    <n v="0"/>
    <n v="4618.63"/>
    <n v="0"/>
    <n v="0"/>
    <s v="210-00"/>
    <n v="1"/>
    <n v="6001"/>
    <n v="5674"/>
    <n v="6001"/>
    <n v="5674"/>
  </r>
  <r>
    <x v="6"/>
    <x v="2935"/>
    <n v="3021350020620"/>
    <s v="806 NW 114 ST"/>
    <m/>
    <s v="128457-LEGACY RENTALS LLC"/>
    <d v="2019-10-23T00:00:00"/>
    <s v="ROAD"/>
    <x v="1"/>
    <n v="4528.07"/>
    <n v="90.56"/>
    <n v="0"/>
    <n v="4618.63"/>
    <n v="0"/>
    <n v="0"/>
    <s v="210-00"/>
    <n v="-0.5"/>
    <n v="6001"/>
    <n v="5674"/>
    <n v="-3000.5"/>
    <n v="-2837"/>
  </r>
  <r>
    <x v="5"/>
    <x v="2936"/>
    <n v="3069350331440"/>
    <s v="27285 SW 133 AVE"/>
    <s v="N"/>
    <s v="128529-DRH INC."/>
    <d v="2019-10-3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37"/>
    <n v="3021360320730"/>
    <s v="11899 NW 7 AVE"/>
    <m/>
    <s v="128506-CPH INC"/>
    <d v="2019-10-23T00:00:00"/>
    <s v="ROAD"/>
    <x v="1"/>
    <n v="1452.51"/>
    <n v="29.05"/>
    <n v="0"/>
    <n v="1481.56"/>
    <n v="0"/>
    <n v="0"/>
    <s v="150-00"/>
    <n v="306"/>
    <n v="3.1459999999999999"/>
    <n v="2.9740000000000002"/>
    <n v="962.67599999999993"/>
    <n v="910.0440000000001"/>
  </r>
  <r>
    <x v="3"/>
    <x v="2938"/>
    <n v="3039350040180"/>
    <s v="13190 NW 14 ST"/>
    <m/>
    <m/>
    <d v="2019-10-25T00:00:00"/>
    <s v="ROAD"/>
    <x v="0"/>
    <n v="20975.1"/>
    <n v="419.5"/>
    <n v="0"/>
    <n v="21394.6"/>
    <n v="0"/>
    <n v="0"/>
    <s v="710-00"/>
    <n v="1344"/>
    <n v="9.7780000000000005"/>
    <n v="9.2460000000000004"/>
    <n v="13141.632000000001"/>
    <n v="12426.624"/>
  </r>
  <r>
    <x v="2"/>
    <x v="2939"/>
    <n v="3022180070360"/>
    <s v="250 NE 167 ST"/>
    <s v="N"/>
    <m/>
    <d v="2019-10-29T00:00:00"/>
    <s v="ROAD"/>
    <x v="0"/>
    <n v="37159.49"/>
    <n v="743.19"/>
    <n v="0"/>
    <n v="37902.68"/>
    <n v="0"/>
    <n v="0"/>
    <s v="820-00"/>
    <n v="-3637"/>
    <n v="11.821"/>
    <n v="11.177"/>
    <n v="-42992.976999999999"/>
    <n v="-40650.748999999996"/>
  </r>
  <r>
    <x v="2"/>
    <x v="2939"/>
    <n v="3022180070360"/>
    <s v="250 NE 167 ST"/>
    <s v="N"/>
    <m/>
    <d v="2019-10-29T00:00:00"/>
    <s v="ROAD"/>
    <x v="0"/>
    <n v="37159.49"/>
    <n v="743.19"/>
    <n v="0"/>
    <n v="37902.68"/>
    <n v="0"/>
    <n v="0"/>
    <s v="820-00"/>
    <n v="5720"/>
    <n v="11.821"/>
    <n v="11.177"/>
    <n v="67616.12"/>
    <n v="63932.439999999995"/>
  </r>
  <r>
    <x v="5"/>
    <x v="2940"/>
    <n v="3069350331580"/>
    <s v="27347 SW 133 CT"/>
    <s v="N"/>
    <s v="128529-DRH INC."/>
    <d v="2019-10-3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41"/>
    <n v="3069350331700"/>
    <s v="27300 SW 133 AVE"/>
    <s v="N"/>
    <s v="128529-DRH INC."/>
    <d v="2019-10-3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42"/>
    <n v="3069350331500"/>
    <s v="27344 SW 132 PL"/>
    <s v="N"/>
    <s v="128529-DRH INC."/>
    <d v="2019-10-30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2942"/>
    <n v="3069350331500"/>
    <s v="27344 SW 132 PL"/>
    <s v="N"/>
    <s v="128529-DRH INC."/>
    <d v="2019-10-30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2943"/>
    <n v="3049150010170"/>
    <s v="3173 SW 145 CT"/>
    <s v="N"/>
    <s v="129423-CENTURY HOMEBUILDERS GROUP LLC"/>
    <d v="2019-11-1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44"/>
    <n v="3050170610010"/>
    <s v="10395 SW 131 TER"/>
    <s v="N"/>
    <s v="130589-ANTHONY LEON"/>
    <d v="2019-10-23T00:00:00"/>
    <s v="ROAD"/>
    <x v="1"/>
    <n v="8045.58"/>
    <n v="160.91"/>
    <n v="0"/>
    <n v="8206.49"/>
    <n v="0"/>
    <n v="0"/>
    <s v="210-00"/>
    <n v="1"/>
    <n v="6001"/>
    <n v="5674"/>
    <n v="6001"/>
    <n v="5674"/>
  </r>
  <r>
    <x v="1"/>
    <x v="2944"/>
    <n v="3050170610010"/>
    <s v="10395 SW 131 TER"/>
    <s v="N"/>
    <s v="130589-ANTHONY LEON"/>
    <d v="2019-10-23T00:00:00"/>
    <s v="ROAD"/>
    <x v="1"/>
    <n v="8045.58"/>
    <n v="160.91"/>
    <n v="0"/>
    <n v="8206.49"/>
    <n v="0"/>
    <n v="0"/>
    <s v="210-00"/>
    <n v="-0.16"/>
    <n v="6001"/>
    <n v="5674"/>
    <n v="-960.16"/>
    <n v="-907.84"/>
  </r>
  <r>
    <x v="1"/>
    <x v="2945"/>
    <n v="3050060000677"/>
    <s v="11430 SW 88 ST # 203"/>
    <s v="N"/>
    <s v="128527-EUGENIO COSCULLU"/>
    <d v="2019-10-28T00:00:00"/>
    <s v="ROAD"/>
    <x v="1"/>
    <n v="12361.93"/>
    <n v="247.24"/>
    <n v="0"/>
    <n v="12609.17"/>
    <n v="0"/>
    <n v="0"/>
    <s v="710-00"/>
    <n v="-605"/>
    <n v="9.7780000000000005"/>
    <n v="9.2460000000000004"/>
    <n v="-5915.6900000000005"/>
    <n v="-5593.83"/>
  </r>
  <r>
    <x v="1"/>
    <x v="2945"/>
    <n v="3050060000677"/>
    <s v="11430 SW 88 ST # 203"/>
    <s v="N"/>
    <s v="128527-EUGENIO COSCULLU"/>
    <d v="2019-10-28T00:00:00"/>
    <s v="ROAD"/>
    <x v="1"/>
    <n v="12361.93"/>
    <n v="247.24"/>
    <n v="0"/>
    <n v="12609.17"/>
    <n v="0"/>
    <n v="0"/>
    <s v="720-00"/>
    <n v="605"/>
    <n v="22.58"/>
    <n v="21.35"/>
    <n v="13660.9"/>
    <n v="12916.75"/>
  </r>
  <r>
    <x v="3"/>
    <x v="2946"/>
    <n v="3049100030250"/>
    <s v="14543 SW 24 TER"/>
    <m/>
    <s v="130128-CENTURY HOMEBUILDERS GROUP LLC"/>
    <d v="2019-10-25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3"/>
    <x v="2947"/>
    <n v="3049100030250"/>
    <s v="14544 SW 24 TER"/>
    <m/>
    <s v="130127-CENTURY HOMEBUILDERS GROUP LLC"/>
    <d v="2019-10-25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3"/>
    <x v="2948"/>
    <n v="3049100030250"/>
    <s v="2401 SW 145 PL"/>
    <m/>
    <s v="130129-CENTURY HOMEBUILDERS GROUP LLC"/>
    <d v="2019-10-25T00:00:00"/>
    <s v="ROAD"/>
    <x v="1"/>
    <n v="52775.93"/>
    <n v="1055.52"/>
    <n v="0"/>
    <n v="53831.45"/>
    <n v="0"/>
    <n v="0"/>
    <s v="230-00"/>
    <n v="9"/>
    <n v="3674"/>
    <n v="3474"/>
    <n v="33066"/>
    <n v="31266"/>
  </r>
  <r>
    <x v="5"/>
    <x v="2949"/>
    <n v="3069130030250"/>
    <s v="11830 SW 225 ST"/>
    <s v="N"/>
    <m/>
    <d v="2019-10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2950"/>
    <n v="3069130030260"/>
    <s v="11820 SW 225 ST"/>
    <s v="N"/>
    <m/>
    <d v="2019-10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8"/>
    <x v="2951"/>
    <n v="3031210180120"/>
    <s v="3237 NW 45 ST"/>
    <s v="N"/>
    <s v="128489-LEGACY RENTALS LLC"/>
    <d v="2019-10-29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951"/>
    <n v="3031210180120"/>
    <s v="3237 NW 45 ST"/>
    <s v="N"/>
    <s v="128489-LEGACY RENTALS LLC"/>
    <d v="2019-10-29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952"/>
    <n v="3031220070281"/>
    <s v="2169 NW 50 ST"/>
    <s v="N"/>
    <s v="128875-FRANK P SPAZIANO"/>
    <d v="2019-10-29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52"/>
    <n v="3031220070281"/>
    <s v="2169 NW 50 ST"/>
    <s v="N"/>
    <s v="128875-FRANK P SPAZIANO"/>
    <d v="2019-10-29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953"/>
    <n v="3050090020050"/>
    <s v="8735 SW 116 ST"/>
    <s v="N"/>
    <s v="129694-MERCEDES FERNANDEZ"/>
    <d v="2019-10-29T00:00:00"/>
    <s v="ROAD"/>
    <x v="1"/>
    <n v="0"/>
    <n v="0"/>
    <n v="0"/>
    <n v="0"/>
    <n v="0"/>
    <n v="0"/>
    <s v="210-00"/>
    <n v="0"/>
    <n v="6001"/>
    <n v="5674"/>
    <n v="0"/>
    <n v="0"/>
  </r>
  <r>
    <x v="1"/>
    <x v="2954"/>
    <n v="3050280090470"/>
    <s v="9740 PALMETTO CLUB LN W"/>
    <s v="N"/>
    <s v="130287-BARR HOLDINGS LLC"/>
    <d v="2019-10-2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55"/>
    <n v="3069140010010"/>
    <s v="12769 SW 229 TER"/>
    <s v="N"/>
    <s v="128622-LENNAR HOMES, LLC"/>
    <d v="2019-10-31T00:00:00"/>
    <s v="ROAD"/>
    <x v="1"/>
    <n v="76624.53"/>
    <n v="1532.49"/>
    <n v="0"/>
    <n v="78157.02"/>
    <n v="0"/>
    <n v="0"/>
    <s v="210-00"/>
    <n v="8"/>
    <n v="6001"/>
    <n v="5674"/>
    <n v="48008"/>
    <n v="45392"/>
  </r>
  <r>
    <x v="4"/>
    <x v="2956"/>
    <n v="3030260130122"/>
    <s v="7265 NW 25 ST - BLDG # 7245"/>
    <s v="N"/>
    <m/>
    <d v="2019-10-28T00:00:00"/>
    <s v="ROAD"/>
    <x v="0"/>
    <n v="0"/>
    <n v="0"/>
    <n v="0"/>
    <n v="0"/>
    <n v="0"/>
    <n v="0"/>
    <s v="9999-00"/>
    <n v="-7.0000000000000007E-2"/>
    <n v="0"/>
    <n v="0"/>
    <n v="0"/>
    <n v="0"/>
  </r>
  <r>
    <x v="4"/>
    <x v="2956"/>
    <n v="3030260130122"/>
    <s v="7265 NW 25 ST - BLDG # 7245"/>
    <s v="N"/>
    <m/>
    <d v="2019-10-28T00:00:00"/>
    <s v="ROAD"/>
    <x v="0"/>
    <n v="0"/>
    <n v="0"/>
    <n v="0"/>
    <n v="0"/>
    <n v="0"/>
    <n v="0"/>
    <s v="710-00"/>
    <n v="-1702.65"/>
    <n v="9.7780000000000005"/>
    <n v="9.2460000000000004"/>
    <n v="-16648.511700000003"/>
    <n v="-15742.701900000002"/>
  </r>
  <r>
    <x v="4"/>
    <x v="2956"/>
    <n v="3030260130122"/>
    <s v="7265 NW 25 ST - BLDG # 7245"/>
    <s v="N"/>
    <m/>
    <d v="2019-10-28T00:00:00"/>
    <s v="ROAD"/>
    <x v="0"/>
    <n v="0"/>
    <n v="0"/>
    <n v="0"/>
    <n v="0"/>
    <n v="0"/>
    <n v="0"/>
    <s v="492-00"/>
    <n v="6384"/>
    <n v="2.6080000000000001"/>
    <n v="2.4660000000000002"/>
    <n v="16649.472000000002"/>
    <n v="15742.944000000001"/>
  </r>
  <r>
    <x v="5"/>
    <x v="2957"/>
    <n v="3068210001150"/>
    <s v="20985 SW 240 ST"/>
    <s v="N"/>
    <m/>
    <d v="2019-10-31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6"/>
    <x v="2958"/>
    <n v="3031150056560"/>
    <s v="1814 NW 70 ST"/>
    <s v="N"/>
    <s v="128960-RODRIGO I BARCENAS"/>
    <d v="2019-10-31T00:00:00"/>
    <s v="ROAD"/>
    <x v="1"/>
    <n v="11089.55"/>
    <n v="221.79"/>
    <n v="0"/>
    <n v="11311.34"/>
    <n v="0"/>
    <n v="0"/>
    <s v="231-00"/>
    <n v="2"/>
    <n v="2634"/>
    <n v="2490"/>
    <n v="5268"/>
    <n v="4980"/>
  </r>
  <r>
    <x v="1"/>
    <x v="2959"/>
    <n v="3059210000080"/>
    <s v="15380 SW 136 ST (BLDG A)"/>
    <s v="N"/>
    <s v="129852-TAMIAMI BUSINESS PARK"/>
    <d v="2019-11-12T00:00:00"/>
    <s v="ROAD"/>
    <x v="1"/>
    <n v="282486.73"/>
    <n v="5649.73"/>
    <n v="0"/>
    <n v="288136.45999999996"/>
    <n v="0"/>
    <n v="0"/>
    <s v="220-00"/>
    <n v="42"/>
    <n v="4214"/>
    <n v="3984"/>
    <n v="176988"/>
    <n v="167328"/>
  </r>
  <r>
    <x v="1"/>
    <x v="2960"/>
    <n v="3059210000080"/>
    <s v="15300 SW 136 ST (BLDG B)"/>
    <s v="N"/>
    <s v="129853-TAMIAMI BUSINESS PARK"/>
    <d v="2019-11-12T00:00:00"/>
    <s v="ROAD"/>
    <x v="1"/>
    <n v="282486.73"/>
    <n v="5649.73"/>
    <n v="0"/>
    <n v="288136.45999999996"/>
    <n v="0"/>
    <n v="0"/>
    <s v="220-00"/>
    <n v="42"/>
    <n v="4214"/>
    <n v="3984"/>
    <n v="176988"/>
    <n v="167328"/>
  </r>
  <r>
    <x v="1"/>
    <x v="2961"/>
    <n v="3059210000080"/>
    <s v="15370 SW 136 ST (BLDG C)"/>
    <s v="N"/>
    <s v="129854-TAMIAMI BUSINESS PARK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2"/>
    <n v="3059210000080"/>
    <s v="15360 SW 136 ST (BLDG D)"/>
    <s v="N"/>
    <s v="129870-TAMIAMI BUSINESS PARK LLC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3"/>
    <n v="3059210000080"/>
    <s v="15360 SW 136 ST (BLDG E)"/>
    <s v="N"/>
    <s v="129869-TAMIAMI BUSINESS PARK LLC 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4"/>
    <n v="3059210000080"/>
    <s v="15330 SW 136 ST (BLDG F)"/>
    <s v="N"/>
    <s v="129871-TAMIAMI BUSINESS PARK LLC 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5"/>
    <n v="3059210000080"/>
    <s v="15320 SW 136 ST (BLDG G)"/>
    <s v="N"/>
    <s v="129872-TAMIAMI BUSINESS PARK LLC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6"/>
    <n v="3050100070671"/>
    <s v="10950 SW 82 AVE"/>
    <s v="N"/>
    <m/>
    <d v="2019-10-31T00:00:00"/>
    <s v="ROAD"/>
    <x v="0"/>
    <n v="0"/>
    <n v="0"/>
    <n v="0"/>
    <n v="0"/>
    <n v="0"/>
    <n v="0"/>
    <s v="210-00"/>
    <n v="-1"/>
    <n v="6001"/>
    <n v="5674"/>
    <n v="-6001"/>
    <n v="-5674"/>
  </r>
  <r>
    <x v="1"/>
    <x v="2966"/>
    <n v="3050100070671"/>
    <s v="10950 SW 82 AVE"/>
    <s v="N"/>
    <m/>
    <d v="2019-10-31T00:00:00"/>
    <s v="ROAD"/>
    <x v="0"/>
    <n v="0"/>
    <n v="0"/>
    <n v="0"/>
    <n v="0"/>
    <n v="0"/>
    <n v="0"/>
    <s v="210-00"/>
    <n v="1"/>
    <n v="6001"/>
    <n v="5674"/>
    <n v="6001"/>
    <n v="5674"/>
  </r>
  <r>
    <x v="1"/>
    <x v="2967"/>
    <n v="3049250000090"/>
    <s v="12190 SW 56 ST"/>
    <s v="N"/>
    <s v="130193-IGNATIAN SPIRITUALITY CENTER"/>
    <d v="2019-11-04T00:00:00"/>
    <s v="ROAD"/>
    <x v="1"/>
    <n v="6246.04"/>
    <n v="124.92"/>
    <n v="0"/>
    <n v="6370.96"/>
    <n v="0"/>
    <n v="0"/>
    <s v="560-00"/>
    <n v="1043"/>
    <n v="3.7519999999999998"/>
    <n v="3.5470000000000002"/>
    <n v="3913.3359999999998"/>
    <n v="3699.5210000000002"/>
  </r>
  <r>
    <x v="6"/>
    <x v="2968"/>
    <n v="3021350140310"/>
    <s v="794 NW 117 ST"/>
    <s v="N"/>
    <s v="128513-LEGACY RENTALS LLC"/>
    <d v="2019-10-31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68"/>
    <n v="3021350140310"/>
    <s v="794 NW 117 ST"/>
    <s v="N"/>
    <s v="128513-LEGACY RENTALS LLC"/>
    <d v="2019-10-31T00:00:00"/>
    <s v="ROAD"/>
    <x v="1"/>
    <n v="0"/>
    <n v="0"/>
    <n v="0"/>
    <n v="0"/>
    <n v="0"/>
    <n v="0"/>
    <s v="210-00"/>
    <n v="1"/>
    <n v="6001"/>
    <n v="5674"/>
    <n v="6001"/>
    <n v="5674"/>
  </r>
  <r>
    <x v="7"/>
    <x v="2969"/>
    <n v="3041080230170"/>
    <s v="4321 SW 11 ST"/>
    <s v="N"/>
    <s v="129474-FAD CONSULTING"/>
    <d v="2019-11-01T00:00:00"/>
    <s v="ROAD"/>
    <x v="1"/>
    <n v="0"/>
    <n v="0"/>
    <n v="0"/>
    <n v="0"/>
    <n v="0"/>
    <n v="0"/>
    <s v="210-00"/>
    <n v="1"/>
    <n v="6001"/>
    <n v="5674"/>
    <n v="6001"/>
    <n v="5674"/>
  </r>
  <r>
    <x v="7"/>
    <x v="2969"/>
    <n v="3041080230170"/>
    <s v="4321 SW 11 ST"/>
    <s v="N"/>
    <s v="129474-FAD CONSULTING"/>
    <d v="2019-11-01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970"/>
    <n v="3020310030011"/>
    <s v="11255 NW 106 ST # 6"/>
    <s v="N"/>
    <s v="128737-ADELKY PENA"/>
    <d v="2019-11-25T00:00:00"/>
    <s v="ROAD"/>
    <x v="1"/>
    <n v="2375.06"/>
    <n v="47.5"/>
    <n v="0"/>
    <n v="2422.56"/>
    <n v="0"/>
    <n v="0"/>
    <s v="150-00"/>
    <n v="473"/>
    <n v="3.1459999999999999"/>
    <n v="2.9740000000000002"/>
    <n v="1488.058"/>
    <n v="1406.702"/>
  </r>
  <r>
    <x v="5"/>
    <x v="2971"/>
    <n v="3069120560090"/>
    <s v="21425 SW 125 PASSAGE"/>
    <s v="N"/>
    <s v="128626-CORAL TWIN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2"/>
    <n v="3069120560100"/>
    <s v="21405 SW 125 PASSAGE"/>
    <s v="N"/>
    <s v="128627-CORAL TWIN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73"/>
    <n v="3031010130930"/>
    <s v="587 NW 100 ST"/>
    <s v="N"/>
    <s v="130168-G P CENAT LLC"/>
    <d v="2019-11-06T00:00:00"/>
    <s v="ROAD"/>
    <x v="1"/>
    <n v="14345.56"/>
    <n v="286.91000000000003"/>
    <n v="0"/>
    <n v="14632.47"/>
    <n v="0"/>
    <n v="0"/>
    <s v="231-00"/>
    <n v="-2"/>
    <n v="2634"/>
    <n v="2490"/>
    <n v="-5268"/>
    <n v="-4980"/>
  </r>
  <r>
    <x v="6"/>
    <x v="2973"/>
    <n v="3031010130930"/>
    <s v="587 NW 100 ST"/>
    <s v="N"/>
    <s v="130168-G P CENAT LLC"/>
    <d v="2019-11-06T00:00:00"/>
    <s v="ROAD"/>
    <x v="1"/>
    <n v="14345.56"/>
    <n v="286.91000000000003"/>
    <n v="0"/>
    <n v="14632.47"/>
    <n v="0"/>
    <n v="0"/>
    <s v="220-00"/>
    <n v="4"/>
    <n v="4214"/>
    <n v="3984"/>
    <n v="16856"/>
    <n v="15936"/>
  </r>
  <r>
    <x v="5"/>
    <x v="2974"/>
    <n v="3069120000140"/>
    <s v="21445 SW 125 PASS"/>
    <s v="N"/>
    <s v="128632-CORAL TWIN"/>
    <d v="2019-11-01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5"/>
    <n v="3060190211830"/>
    <s v="10622 SW 235 LN"/>
    <s v="N"/>
    <s v="128588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6"/>
    <n v="3060190211840"/>
    <s v="23559 SW 106 PL"/>
    <s v="N"/>
    <s v="128586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7"/>
    <n v="3060190211650"/>
    <s v="23581 SW 107 PL"/>
    <s v="N"/>
    <s v="128587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8"/>
    <n v="3060190211780"/>
    <s v="10640 SW 235 ST"/>
    <s v="N"/>
    <s v="128585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1"/>
    <x v="2979"/>
    <n v="3050020990020"/>
    <s v="7400 SW 88 ST"/>
    <s v="N"/>
    <s v="129266-CRP-GREP OVERTURE DADELAND OWNER LLC"/>
    <d v="2019-11-07T00:00:00"/>
    <s v="ROAD"/>
    <x v="1"/>
    <n v="14.69"/>
    <n v="0.28999999999999998"/>
    <n v="0"/>
    <n v="14.979999999999999"/>
    <n v="0"/>
    <n v="0"/>
    <s v="254-00"/>
    <n v="65"/>
    <n v="1698"/>
    <n v="1606"/>
    <n v="110370"/>
    <n v="104390"/>
  </r>
  <r>
    <x v="11"/>
    <x v="2979"/>
    <n v="3050020990020"/>
    <s v="7400 SW 88 ST"/>
    <s v="N"/>
    <s v="129266-CRP-GREP OVERTURE DADELAND OWNER LLC"/>
    <d v="2019-11-07T00:00:00"/>
    <s v="ROAD"/>
    <x v="1"/>
    <n v="14.69"/>
    <n v="0.28999999999999998"/>
    <n v="0"/>
    <n v="14.979999999999999"/>
    <n v="0"/>
    <n v="0"/>
    <s v="222-00"/>
    <n v="-41.92"/>
    <n v="2634"/>
    <n v="2490"/>
    <n v="-110417.28"/>
    <n v="-104380.8"/>
  </r>
  <r>
    <x v="6"/>
    <x v="2980"/>
    <n v="3031150050550"/>
    <s v="1780 NW 69 TER"/>
    <s v="N"/>
    <s v="130262-JOHNNY BARBER"/>
    <d v="2019-11-08T00:00:00"/>
    <s v="ROAD"/>
    <x v="1"/>
    <n v="0"/>
    <n v="0"/>
    <n v="0"/>
    <n v="0"/>
    <n v="0"/>
    <n v="0"/>
    <s v="210-00"/>
    <n v="0"/>
    <n v="6001"/>
    <n v="5674"/>
    <n v="0"/>
    <n v="0"/>
  </r>
  <r>
    <x v="8"/>
    <x v="2981"/>
    <n v="3031210280890"/>
    <s v="3053 NW 43 TER"/>
    <s v="N"/>
    <s v="130288-CHDO BY SUNRISE CITY INC"/>
    <d v="2019-11-08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6"/>
    <x v="2982"/>
    <n v="3031150271390"/>
    <s v="1958 NW 60 ST"/>
    <s v="N"/>
    <s v="130435-JOHNNY BARBER"/>
    <d v="2019-11-07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982"/>
    <n v="3031150271390"/>
    <s v="1958 NW 60 ST"/>
    <s v="N"/>
    <s v="130435-JOHNNY BARBER"/>
    <d v="2019-11-07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83"/>
    <n v="3031100250640"/>
    <s v="2270 NW 82 ST"/>
    <s v="N"/>
    <m/>
    <d v="2019-11-12T00:00:00"/>
    <s v="ROAD"/>
    <x v="0"/>
    <n v="11089.55"/>
    <n v="221.79"/>
    <n v="0"/>
    <n v="11311.34"/>
    <n v="0"/>
    <n v="0"/>
    <s v="231-00"/>
    <n v="2"/>
    <n v="2634"/>
    <n v="2490"/>
    <n v="5268"/>
    <n v="4980"/>
  </r>
  <r>
    <x v="6"/>
    <x v="2984"/>
    <n v="3021360251410"/>
    <s v="89 NE 116 ST"/>
    <s v="N"/>
    <s v="128601-MILDRED MARCH MARCH"/>
    <d v="2019-11-12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84"/>
    <n v="3021360251410"/>
    <s v="89 NE 116 ST"/>
    <s v="N"/>
    <s v="128601-MILDRED MARCH MARCH"/>
    <d v="2019-11-12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985"/>
    <n v="3040350000400"/>
    <s v="7770 SW 69 AVE"/>
    <s v="N"/>
    <s v="129267-EDUARDO M CASTINEIRA"/>
    <d v="2019-12-16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985"/>
    <n v="3040350000400"/>
    <s v="7770 SW 69 AVE"/>
    <s v="N"/>
    <s v="129267-EDUARDO M CASTINEIRA"/>
    <d v="2019-12-16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2986"/>
    <n v="3069140160150"/>
    <s v="13246 SW 230 ST"/>
    <s v="N"/>
    <s v="128804-PALMCORP MANAGEMENT LLC"/>
    <d v="2019-11-0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87"/>
    <n v="3069140160330"/>
    <s v="13235 SW 230 ST"/>
    <s v="N"/>
    <s v="129248-GUSTAVO DERIBEAUX"/>
    <d v="2019-11-1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88"/>
    <n v="3050200000070"/>
    <s v="9730 SW 136 ST"/>
    <s v="N"/>
    <m/>
    <d v="2019-11-08T00:00:00"/>
    <s v="ROAD"/>
    <x v="0"/>
    <n v="0"/>
    <n v="0"/>
    <n v="0"/>
    <n v="0"/>
    <n v="0"/>
    <n v="0"/>
    <s v="210-00"/>
    <n v="0"/>
    <n v="6001"/>
    <n v="5674"/>
    <n v="0"/>
    <n v="0"/>
  </r>
  <r>
    <x v="1"/>
    <x v="2989"/>
    <n v="3049360000790"/>
    <s v="12090 SW 80 ST"/>
    <s v="N"/>
    <m/>
    <d v="2019-11-12T00:00:00"/>
    <s v="ROAD"/>
    <x v="0"/>
    <n v="6417.31"/>
    <n v="128.34"/>
    <n v="0"/>
    <n v="6545.6500000000005"/>
    <n v="0"/>
    <n v="0"/>
    <s v="210-00"/>
    <n v="-0.33"/>
    <n v="6001"/>
    <n v="5674"/>
    <n v="-1980.3300000000002"/>
    <n v="-1872.42"/>
  </r>
  <r>
    <x v="1"/>
    <x v="2989"/>
    <n v="3049360000790"/>
    <s v="12090 SW 80 ST"/>
    <s v="N"/>
    <m/>
    <d v="2019-11-12T00:00:00"/>
    <s v="ROAD"/>
    <x v="0"/>
    <n v="6417.31"/>
    <n v="128.34"/>
    <n v="0"/>
    <n v="6545.6500000000005"/>
    <n v="0"/>
    <n v="0"/>
    <s v="210-00"/>
    <n v="1"/>
    <n v="6001"/>
    <n v="5674"/>
    <n v="6001"/>
    <n v="5674"/>
  </r>
  <r>
    <x v="5"/>
    <x v="2990"/>
    <n v="3060190000150"/>
    <s v="11555 SW 248 ST"/>
    <s v="N"/>
    <m/>
    <d v="2019-11-14T00:00:00"/>
    <s v="ROAD"/>
    <x v="0"/>
    <n v="882316.32"/>
    <n v="17646.330000000002"/>
    <n v="0"/>
    <n v="899962.64999999991"/>
    <n v="0"/>
    <n v="0"/>
    <s v="210-00"/>
    <n v="-1"/>
    <n v="6001"/>
    <n v="5674"/>
    <n v="-6001"/>
    <n v="-5674"/>
  </r>
  <r>
    <x v="5"/>
    <x v="2990"/>
    <n v="3060190000150"/>
    <s v="11555 SW 248 ST"/>
    <s v="N"/>
    <m/>
    <d v="2019-11-14T00:00:00"/>
    <s v="ROAD"/>
    <x v="0"/>
    <n v="882316.32"/>
    <n v="17646.330000000002"/>
    <n v="0"/>
    <n v="899962.64999999991"/>
    <n v="0"/>
    <n v="0"/>
    <s v="820-02"/>
    <n v="66398"/>
    <n v="8.4160000000000004"/>
    <n v="7.9569999999999999"/>
    <n v="558805.56799999997"/>
    <n v="528328.88599999994"/>
  </r>
  <r>
    <x v="0"/>
    <x v="2991"/>
    <n v="3040200052830"/>
    <s v="4930 SW 100 CT"/>
    <s v="N"/>
    <s v="129220-KOWYEN ANDREW YE"/>
    <d v="2019-11-12T00:00:00"/>
    <s v="ROAD"/>
    <x v="1"/>
    <n v="0"/>
    <n v="0"/>
    <n v="0"/>
    <n v="0"/>
    <n v="0"/>
    <n v="0"/>
    <s v="210-00"/>
    <n v="0"/>
    <n v="6001"/>
    <n v="5674"/>
    <n v="0"/>
    <n v="0"/>
  </r>
  <r>
    <x v="5"/>
    <x v="2992"/>
    <n v="3078050000010"/>
    <s v="28790 SW 217 AVE"/>
    <m/>
    <s v="127537-SOUTHERN AERO LLC "/>
    <d v="2019-03-21T00:00:00"/>
    <s v="ROAD"/>
    <x v="1"/>
    <n v="15964.13"/>
    <n v="319.27999999999997"/>
    <n v="0"/>
    <m/>
    <n v="0"/>
    <n v="0"/>
    <s v="710-00"/>
    <n v="1056"/>
    <m/>
    <m/>
    <m/>
    <m/>
  </r>
  <r>
    <x v="5"/>
    <x v="2993"/>
    <n v="3069140010010"/>
    <s v="12730 SW 229 TER"/>
    <s v="N"/>
    <s v="128791-LENNAR HOMES, LLC"/>
    <d v="2019-11-21T00:00:00"/>
    <s v="ROAD"/>
    <x v="1"/>
    <n v="53807"/>
    <n v="1076.1400000000001"/>
    <n v="0"/>
    <n v="54883.14"/>
    <n v="0"/>
    <n v="0"/>
    <s v="220-00"/>
    <n v="8"/>
    <n v="4214"/>
    <n v="3984"/>
    <n v="33712"/>
    <n v="31872"/>
  </r>
  <r>
    <x v="5"/>
    <x v="2994"/>
    <n v="3069140010010"/>
    <s v="12729 SW 229 TER"/>
    <s v="N"/>
    <s v="129142-LENNAR HOMES, LLC"/>
    <d v="2019-11-13T00:00:00"/>
    <s v="ROAD"/>
    <x v="1"/>
    <n v="41047.94"/>
    <n v="820.96"/>
    <n v="0"/>
    <n v="41868.9"/>
    <n v="0"/>
    <n v="0"/>
    <s v="230-00"/>
    <n v="7"/>
    <n v="3674"/>
    <n v="3474"/>
    <n v="25718"/>
    <n v="24318"/>
  </r>
  <r>
    <x v="6"/>
    <x v="2995"/>
    <n v="3031100570590"/>
    <s v="1726 NW 81 TER"/>
    <s v="N"/>
    <s v="129052-LUIS J SILVA"/>
    <d v="2019-12-30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0"/>
    <x v="2996"/>
    <n v="3040290020390"/>
    <s v="5905 SW 107 AVE"/>
    <s v="N"/>
    <s v="129102-DCG INVESTMENTS INC"/>
    <d v="2019-11-15T00:00:00"/>
    <s v="ROAD"/>
    <x v="1"/>
    <n v="6417.31"/>
    <n v="128.34"/>
    <n v="0"/>
    <n v="6545.6500000000005"/>
    <n v="0"/>
    <n v="0"/>
    <s v="210-00"/>
    <n v="1"/>
    <n v="6001"/>
    <n v="5674"/>
    <n v="6001"/>
    <n v="5674"/>
  </r>
  <r>
    <x v="0"/>
    <x v="2996"/>
    <n v="3040290020390"/>
    <s v="5905 SW 107 AVE"/>
    <s v="N"/>
    <s v="129102-DCG INVESTMENTS INC"/>
    <d v="2019-11-15T00:00:00"/>
    <s v="ROAD"/>
    <x v="1"/>
    <n v="6417.31"/>
    <n v="128.34"/>
    <n v="0"/>
    <n v="6545.6500000000005"/>
    <n v="0"/>
    <n v="0"/>
    <s v="210-00"/>
    <n v="-0.33"/>
    <n v="6001"/>
    <n v="5674"/>
    <n v="-1980.3300000000002"/>
    <n v="-1872.42"/>
  </r>
  <r>
    <x v="5"/>
    <x v="2997"/>
    <n v="3060300010360"/>
    <s v="25408 SW 108 CT"/>
    <s v="N"/>
    <s v="129100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98"/>
    <n v="3060300010160"/>
    <s v="25374 SW 107 AVE"/>
    <s v="N"/>
    <s v="129099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99"/>
    <n v="3060300010010"/>
    <s v="25405 SW 109 AVE"/>
    <s v="N"/>
    <s v="128706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0"/>
    <n v="3060300010010"/>
    <s v="25581 SW 109 AVE"/>
    <s v="N"/>
    <s v="128707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1"/>
    <n v="3060300010010"/>
    <s v="25373 SW 107 CT"/>
    <s v="N"/>
    <s v="128708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2"/>
    <n v="3060300010010"/>
    <s v="25376 SW 107 CT"/>
    <s v="N"/>
    <s v="128709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3"/>
    <n v="3069350000232"/>
    <s v="27303 SW 132 PLACE"/>
    <s v="N"/>
    <s v="128758-D R HORTON, INC."/>
    <d v="2019-11-2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4"/>
    <n v="3069350331350"/>
    <s v="27343 SW 132 PL"/>
    <s v="N"/>
    <s v="128758-D R HORTON, INC.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5"/>
    <n v="3069350331480"/>
    <s v="27365 SW 133 AVE"/>
    <s v="N"/>
    <s v="128739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6"/>
    <n v="3069350331310"/>
    <s v="2726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7"/>
    <n v="3069350000232"/>
    <s v="13321 SW 272 LN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8"/>
    <n v="3069350000232"/>
    <s v="2736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9"/>
    <n v="3069350331340"/>
    <s v="2732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0"/>
    <n v="3069350331150"/>
    <s v="13281 SW 272 LANE"/>
    <s v="N"/>
    <s v="128758-D R HORTON, INC.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1"/>
    <n v="3069350000232"/>
    <s v="1 CCNFP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2"/>
    <n v="3069350331180"/>
    <s v="13271 SW 272 LN"/>
    <s v="N"/>
    <s v="128739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3"/>
    <n v="3069350331200"/>
    <s v="13291 SW 272 LN"/>
    <s v="N"/>
    <s v="128758-D R HORTON, INC.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4"/>
    <n v="3069350331320"/>
    <s v="2728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5"/>
    <n v="3069350331150"/>
    <s v="13241 SW 272 LN"/>
    <s v="N"/>
    <s v="128758-D R HORTON, INC.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6"/>
    <n v="3069350331140"/>
    <s v="13231 SW 272 LN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7"/>
    <n v="3069350331160"/>
    <s v="13251 SW 272 LN"/>
    <s v="N"/>
    <s v="128787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9"/>
    <x v="3018"/>
    <n v="3020120230040"/>
    <s v="5750 NW 183 ST (LA FITNESS)"/>
    <s v="N"/>
    <s v="**FOR RECORD ONLY**"/>
    <d v="2019-11-18T00:00:00"/>
    <s v="ROAD"/>
    <x v="0"/>
    <n v="0"/>
    <n v="0"/>
    <n v="0"/>
    <n v="0"/>
    <n v="0"/>
    <n v="0"/>
    <s v="820-04"/>
    <n v="41004"/>
    <n v="11.805"/>
    <n v="11.162000000000001"/>
    <n v="484052.22"/>
    <n v="457686.64800000004"/>
  </r>
  <r>
    <x v="9"/>
    <x v="3018"/>
    <n v="3020120230040"/>
    <s v="5750 NW 183 ST (LA FITNESS)"/>
    <s v="N"/>
    <s v="**FOR RECORD ONLY**"/>
    <d v="2019-11-18T00:00:00"/>
    <s v="ROAD"/>
    <x v="0"/>
    <n v="0"/>
    <n v="0"/>
    <n v="0"/>
    <n v="0"/>
    <n v="0"/>
    <n v="0"/>
    <s v="820-04"/>
    <n v="-41004"/>
    <n v="11.805"/>
    <n v="11.162000000000001"/>
    <n v="-484052.22"/>
    <n v="-457686.64800000004"/>
  </r>
  <r>
    <x v="5"/>
    <x v="3019"/>
    <n v="3069350331170"/>
    <s v="13261 SW 272 LN"/>
    <s v="N"/>
    <s v="128739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20"/>
    <n v="3069350331110"/>
    <s v="13201 SW 272 LN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2"/>
    <x v="3021"/>
    <n v="3022050170110"/>
    <s v="1550 NE MIAMI GARDENS DR"/>
    <s v="N"/>
    <m/>
    <d v="2019-11-21T00:00:00"/>
    <s v="ROAD"/>
    <x v="0"/>
    <n v="0"/>
    <n v="0"/>
    <n v="0"/>
    <n v="0"/>
    <n v="0"/>
    <n v="0"/>
    <s v="710-00"/>
    <n v="-23834.7"/>
    <n v="9.7780000000000005"/>
    <n v="9.2460000000000004"/>
    <n v="-233055.69660000002"/>
    <n v="-220375.63620000001"/>
  </r>
  <r>
    <x v="2"/>
    <x v="3021"/>
    <n v="3022050170110"/>
    <s v="1550 NE MIAMI GARDENS DR"/>
    <s v="N"/>
    <m/>
    <d v="2019-11-21T00:00:00"/>
    <s v="ROAD"/>
    <x v="0"/>
    <n v="0"/>
    <n v="0"/>
    <n v="0"/>
    <n v="0"/>
    <n v="0"/>
    <n v="0"/>
    <s v="9999-00"/>
    <n v="0.16"/>
    <n v="0"/>
    <n v="0"/>
    <n v="0"/>
    <n v="0"/>
  </r>
  <r>
    <x v="2"/>
    <x v="3021"/>
    <n v="3022050170110"/>
    <s v="1550 NE MIAMI GARDENS DR"/>
    <s v="N"/>
    <m/>
    <d v="2019-11-21T00:00:00"/>
    <s v="ROAD"/>
    <x v="0"/>
    <n v="0"/>
    <n v="0"/>
    <n v="0"/>
    <n v="0"/>
    <n v="0"/>
    <n v="0"/>
    <s v="853-00"/>
    <n v="6119"/>
    <n v="38.090000000000003"/>
    <n v="36.015000000000001"/>
    <n v="233072.71000000002"/>
    <n v="220375.785"/>
  </r>
  <r>
    <x v="4"/>
    <x v="3022"/>
    <n v="3030230040010"/>
    <s v="4701 NW 77 AVE"/>
    <s v="N"/>
    <s v="129462-JESB INC"/>
    <d v="2019-11-21T00:00:00"/>
    <s v="ROAD"/>
    <x v="1"/>
    <n v="33526.400000000001"/>
    <n v="670.53"/>
    <n v="0"/>
    <n v="34196.93"/>
    <n v="0"/>
    <n v="0"/>
    <s v="150-00"/>
    <n v="7063"/>
    <n v="3.1459999999999999"/>
    <n v="2.9740000000000002"/>
    <n v="22220.198"/>
    <n v="21005.362000000001"/>
  </r>
  <r>
    <x v="5"/>
    <x v="3023"/>
    <n v="3060170000051"/>
    <s v="10251 SW 228 TER"/>
    <s v="N"/>
    <s v="128792-LENNAR HOMES, LLC"/>
    <d v="2019-11-19T00:00:00"/>
    <s v="ROAD"/>
    <x v="1"/>
    <n v="58639.92"/>
    <n v="1172.8"/>
    <n v="0"/>
    <n v="59812.72"/>
    <n v="0"/>
    <n v="0"/>
    <s v="230-00"/>
    <n v="10"/>
    <n v="3674"/>
    <n v="3474"/>
    <n v="36740"/>
    <n v="34740"/>
  </r>
  <r>
    <x v="5"/>
    <x v="3024"/>
    <n v="3060170000051"/>
    <s v="10268 SW 228 TER"/>
    <s v="N"/>
    <s v="128793-LENNAR HOMES, LLC"/>
    <d v="2019-11-20T00:00:00"/>
    <s v="ROAD"/>
    <x v="1"/>
    <n v="67258.75"/>
    <n v="1345.17"/>
    <n v="0"/>
    <n v="68603.92"/>
    <n v="0"/>
    <n v="0"/>
    <s v="220-00"/>
    <n v="10"/>
    <n v="4214"/>
    <n v="3984"/>
    <n v="42140"/>
    <n v="39840"/>
  </r>
  <r>
    <x v="3"/>
    <x v="3025"/>
    <n v="3039360000031"/>
    <s v="1850 NW 117 PL 311"/>
    <s v="N"/>
    <s v="129601-IRA SCOTT WAITZ"/>
    <d v="2019-11-22T00:00:00"/>
    <s v="ROAD"/>
    <x v="1"/>
    <n v="0"/>
    <n v="1000"/>
    <n v="52648.61"/>
    <n v="53648.61"/>
    <n v="0"/>
    <n v="0"/>
    <s v="820-00"/>
    <n v="-1585"/>
    <n v="11.821"/>
    <n v="11.177"/>
    <n v="-18736.285"/>
    <n v="-17715.544999999998"/>
  </r>
  <r>
    <x v="3"/>
    <x v="3025"/>
    <n v="3039360000031"/>
    <s v="1850 NW 117 PL 311"/>
    <s v="N"/>
    <s v="129601-IRA SCOTT WAITZ"/>
    <d v="2019-11-22T00:00:00"/>
    <s v="ROAD"/>
    <x v="1"/>
    <n v="0"/>
    <n v="1000"/>
    <n v="52648.61"/>
    <n v="53648.61"/>
    <n v="0"/>
    <n v="0"/>
    <s v="932-00"/>
    <n v="1585"/>
    <n v="32.612000000000002"/>
    <n v="30.835000000000001"/>
    <n v="51690.020000000004"/>
    <n v="48873.474999999999"/>
  </r>
  <r>
    <x v="0"/>
    <x v="3026"/>
    <n v="3020310020030"/>
    <s v="11140 NW 122 ST # H1"/>
    <s v="N"/>
    <m/>
    <d v="2019-12-02T00:00:00"/>
    <s v="ROAD"/>
    <x v="0"/>
    <n v="1142264.6299999999"/>
    <n v="22845.29"/>
    <n v="0"/>
    <n v="1165109.92"/>
    <n v="0"/>
    <n v="0"/>
    <s v="150-00"/>
    <n v="227485"/>
    <n v="3.1459999999999999"/>
    <n v="2.9740000000000002"/>
    <n v="715667.80999999994"/>
    <n v="676540.39"/>
  </r>
  <r>
    <x v="5"/>
    <x v="3027"/>
    <n v="3078140020140"/>
    <s v="32151 SW 196 AVE"/>
    <s v="N"/>
    <m/>
    <d v="2019-11-19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3028"/>
    <n v="3069220000010"/>
    <s v="14141 SW 240 ST"/>
    <s v="N"/>
    <m/>
    <d v="2019-11-22T00:00:00"/>
    <s v="ROAD"/>
    <x v="0"/>
    <n v="0"/>
    <n v="0"/>
    <n v="0"/>
    <n v="0"/>
    <n v="0"/>
    <n v="0"/>
    <s v="210-00"/>
    <n v="0"/>
    <n v="6001"/>
    <n v="5674"/>
    <n v="0"/>
    <n v="0"/>
  </r>
  <r>
    <x v="5"/>
    <x v="3029"/>
    <n v="3060180031780"/>
    <s v="11233 SW 219 ST"/>
    <s v="N"/>
    <m/>
    <d v="2019-11-22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9"/>
    <x v="3030"/>
    <n v="3012311290310"/>
    <s v="408 NE 212 ST"/>
    <s v="N"/>
    <s v="128794-LENNAR HOMES, LLC"/>
    <d v="2019-11-26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9"/>
    <x v="3031"/>
    <n v="3012310290020"/>
    <s v="402 NE 211 TER"/>
    <s v="N"/>
    <s v="128948-LENNAR HOMES, LLC"/>
    <d v="2019-12-02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5"/>
    <x v="3032"/>
    <n v="3079040000420"/>
    <s v="28610 SW 152 AVE BLDG TYPE II"/>
    <m/>
    <s v="128729-152TH AVENUE LLC"/>
    <d v="2019-10-02T00:00:00"/>
    <s v="ROAD"/>
    <x v="1"/>
    <n v="164413.82"/>
    <n v="3288.28"/>
    <n v="0"/>
    <m/>
    <n v="0"/>
    <n v="0"/>
    <s v="222-00PD"/>
    <n v="47"/>
    <m/>
    <m/>
    <m/>
    <m/>
  </r>
  <r>
    <x v="5"/>
    <x v="3033"/>
    <n v="3079040000420"/>
    <s v="28610 SW 152 AVE BLDG TYPE I"/>
    <m/>
    <s v="128729-152TH AVENUE LLC"/>
    <d v="2019-03-20T00:00:00"/>
    <s v="ROAD"/>
    <x v="1"/>
    <n v="144686.07999999999"/>
    <n v="2893.72"/>
    <n v="0"/>
    <m/>
    <n v="0"/>
    <n v="0"/>
    <s v="222-00PD"/>
    <n v="45"/>
    <m/>
    <m/>
    <m/>
    <m/>
  </r>
  <r>
    <x v="5"/>
    <x v="3033"/>
    <n v="3079040000420"/>
    <s v="28610 SW 152 AVE BLDG TYPE I"/>
    <m/>
    <s v="128729-152TH AVENUE LLC"/>
    <d v="2019-03-20T00:00:00"/>
    <s v="ROAD"/>
    <x v="1"/>
    <n v="144686.07999999999"/>
    <n v="2893.72"/>
    <n v="0"/>
    <m/>
    <n v="0"/>
    <n v="0"/>
    <s v="560-00PD"/>
    <n v="-2555"/>
    <m/>
    <m/>
    <m/>
    <m/>
  </r>
  <r>
    <x v="9"/>
    <x v="3034"/>
    <n v="3012310290020"/>
    <s v="393 NE 211 TER"/>
    <s v="N"/>
    <s v="128947-LENNAR HOMES, LLC"/>
    <d v="2019-12-02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6"/>
    <x v="3035"/>
    <n v="3031220290300"/>
    <s v="4506 NW 22 CT"/>
    <s v="N"/>
    <s v="129005-RODRIGO I BARCENAS"/>
    <d v="2019-11-26T00:00:00"/>
    <s v="ROAD"/>
    <x v="1"/>
    <n v="2033.4"/>
    <n v="40.67"/>
    <n v="0"/>
    <n v="2074.0700000000002"/>
    <n v="0"/>
    <n v="0"/>
    <s v="210-00"/>
    <n v="-1"/>
    <n v="6001"/>
    <n v="5674"/>
    <n v="-6001"/>
    <n v="-5674"/>
  </r>
  <r>
    <x v="5"/>
    <x v="3036"/>
    <n v="3079050000370"/>
    <s v="16025 SW 296 ST"/>
    <m/>
    <m/>
    <d v="2019-09-16T00:00:00"/>
    <s v="ROAD"/>
    <x v="0"/>
    <n v="412783.63"/>
    <n v="8255.67"/>
    <n v="0"/>
    <m/>
    <n v="0"/>
    <n v="0"/>
    <s v="222-00PD"/>
    <n v="118"/>
    <m/>
    <m/>
    <m/>
    <m/>
  </r>
  <r>
    <x v="6"/>
    <x v="3035"/>
    <n v="3031220290300"/>
    <s v="4506 NW 22 CT"/>
    <s v="N"/>
    <s v="129005-RODRIGO I BARCENAS"/>
    <d v="2019-11-26T00:00:00"/>
    <s v="ROAD"/>
    <x v="1"/>
    <n v="2033.4"/>
    <n v="40.67"/>
    <n v="0"/>
    <n v="2074.0700000000002"/>
    <n v="0"/>
    <n v="0"/>
    <s v="231-00"/>
    <n v="2"/>
    <n v="2634"/>
    <n v="2490"/>
    <n v="5268"/>
    <n v="4980"/>
  </r>
  <r>
    <x v="6"/>
    <x v="3037"/>
    <n v="3031110470520"/>
    <s v="7936 NW 11 AVE"/>
    <s v="N"/>
    <s v="128705-LEGACY RENTALS LLC"/>
    <d v="2019-11-26T00:00:00"/>
    <s v="ROAD"/>
    <x v="1"/>
    <n v="0"/>
    <n v="0"/>
    <n v="0"/>
    <n v="0"/>
    <n v="0"/>
    <n v="0"/>
    <s v="210-00"/>
    <n v="0"/>
    <n v="6001"/>
    <n v="5674"/>
    <n v="0"/>
    <n v="0"/>
  </r>
  <r>
    <x v="5"/>
    <x v="3038"/>
    <n v="3069140000460"/>
    <s v="22732 SW 128 PL"/>
    <s v="N"/>
    <s v="128900-LENNAR HOMES, LLC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39"/>
    <n v="3069140000460"/>
    <s v="22618 SW 128 PL"/>
    <s v="N"/>
    <s v="128904-LENNAR HOMES, LLC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0"/>
    <n v="3069140000460"/>
    <s v="22600 SW 128 PL"/>
    <s v="N"/>
    <s v="128901-LENNAR HOMES, LLC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1"/>
    <n v="3069140000460"/>
    <s v="22672 SW 128 PL"/>
    <s v="N"/>
    <s v="128832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2"/>
    <n v="3069140000460"/>
    <s v="22663 SW 128 PL"/>
    <s v="N"/>
    <s v="128833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3"/>
    <n v="3069140000460"/>
    <s v="22788 SW 128 PL"/>
    <s v="N"/>
    <s v="128906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4"/>
    <n v="3069140000460"/>
    <s v="22704 SW 128 PL"/>
    <s v="N"/>
    <s v="128905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5"/>
    <n v="3069140000460"/>
    <s v="22654 SW 128 PL"/>
    <s v="N"/>
    <s v="128903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7"/>
    <x v="3046"/>
    <n v="3041310030070"/>
    <s v="8150 SW 53 AVE"/>
    <s v="N"/>
    <s v="129305-ALEX PIREZ"/>
    <d v="2019-11-27T00:00:00"/>
    <s v="ROAD"/>
    <x v="1"/>
    <n v="0"/>
    <n v="0"/>
    <n v="0"/>
    <n v="0"/>
    <n v="0"/>
    <n v="0"/>
    <s v="210-00"/>
    <n v="0"/>
    <n v="6001"/>
    <n v="5674"/>
    <n v="0"/>
    <n v="0"/>
  </r>
  <r>
    <x v="5"/>
    <x v="3047"/>
    <n v="3060170000051"/>
    <s v="10371 SW 228 TER"/>
    <s v="N"/>
    <s v="128907-LENNAR HOMES, LLC"/>
    <d v="2019-12-0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8"/>
    <n v="3060170000051"/>
    <s v="10311 SW 228 TER"/>
    <s v="N"/>
    <s v="128907-LENNAR HOMES, LLC"/>
    <d v="2019-12-0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9"/>
    <n v="3060170000051"/>
    <s v="10341 SW 228 TER"/>
    <s v="N"/>
    <s v="128907-LENNAR HOMES, LLC"/>
    <d v="2019-12-0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0"/>
    <n v="3060170000051"/>
    <s v="10353 SW 228 TER"/>
    <s v="N"/>
    <s v="128949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1"/>
    <n v="3060190211850"/>
    <s v="23549 SW 106 PL"/>
    <s v="N"/>
    <s v="128752-NVR RYAN HOMES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2"/>
    <n v="3060170000051"/>
    <s v="10347 SW 228 TER"/>
    <s v="N"/>
    <s v="128865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3"/>
    <n v="3069110010011"/>
    <s v="12740 SW 200 ST"/>
    <s v="N"/>
    <s v="PENDING ZONING APPROVAL"/>
    <d v="2019-12-05T00:00:00"/>
    <s v="ROAD"/>
    <x v="0"/>
    <n v="83103.94"/>
    <n v="1662.08"/>
    <n v="0"/>
    <n v="84766.02"/>
    <n v="0"/>
    <n v="0"/>
    <s v="560-00"/>
    <n v="-8143"/>
    <n v="3.7519999999999998"/>
    <n v="3.5470000000000002"/>
    <n v="-30552.535999999996"/>
    <n v="-28883.221000000001"/>
  </r>
  <r>
    <x v="5"/>
    <x v="3053"/>
    <n v="3069110010011"/>
    <s v="12740 SW 200 ST"/>
    <s v="N"/>
    <s v="PENDING ZONING APPROVAL"/>
    <d v="2019-12-05T00:00:00"/>
    <s v="ROAD"/>
    <x v="0"/>
    <n v="83103.94"/>
    <n v="1662.08"/>
    <n v="0"/>
    <n v="84766.02"/>
    <n v="0"/>
    <n v="0"/>
    <s v="820-01"/>
    <n v="10033"/>
    <n v="8.8330000000000002"/>
    <n v="8.3520000000000003"/>
    <n v="88621.489000000001"/>
    <n v="83795.616000000009"/>
  </r>
  <r>
    <x v="5"/>
    <x v="3053"/>
    <n v="3069110010011"/>
    <s v="12740 SW 200 ST"/>
    <s v="N"/>
    <s v="PENDING ZONING APPROVAL"/>
    <d v="2019-12-05T00:00:00"/>
    <s v="ROAD"/>
    <x v="0"/>
    <n v="83103.94"/>
    <n v="1662.08"/>
    <n v="0"/>
    <n v="84766.02"/>
    <n v="0"/>
    <n v="0"/>
    <s v="210-00"/>
    <n v="-1"/>
    <n v="6001"/>
    <n v="5674"/>
    <n v="-6001"/>
    <n v="-5674"/>
  </r>
  <r>
    <x v="3"/>
    <x v="3054"/>
    <n v="3049100030131"/>
    <s v="1902 SW 145 AVE"/>
    <s v="N"/>
    <s v="128790-CENTURY HOMEBUILDERS GROUP LLC"/>
    <d v="2019-11-27T00:00:00"/>
    <s v="ROAD"/>
    <x v="1"/>
    <n v="0"/>
    <n v="0"/>
    <n v="0"/>
    <n v="0"/>
    <n v="0"/>
    <n v="0"/>
    <s v="210-00"/>
    <n v="0"/>
    <n v="6001"/>
    <n v="5674"/>
    <n v="0"/>
    <n v="0"/>
  </r>
  <r>
    <x v="6"/>
    <x v="3055"/>
    <n v="3031100281230"/>
    <s v="7155 NW 21 CT"/>
    <s v="N"/>
    <m/>
    <d v="2019-12-03T00:00:00"/>
    <s v="ROAD"/>
    <x v="0"/>
    <n v="0"/>
    <n v="0"/>
    <n v="0"/>
    <n v="0"/>
    <n v="0"/>
    <n v="0"/>
    <s v="231-00"/>
    <n v="2"/>
    <n v="2634"/>
    <n v="2490"/>
    <n v="5268"/>
    <n v="4980"/>
  </r>
  <r>
    <x v="6"/>
    <x v="3055"/>
    <n v="3031100281230"/>
    <s v="7155 NW 21 CT"/>
    <s v="N"/>
    <m/>
    <d v="2019-12-03T00:00:00"/>
    <s v="ROAD"/>
    <x v="0"/>
    <n v="0"/>
    <n v="0"/>
    <n v="0"/>
    <n v="0"/>
    <n v="0"/>
    <n v="0"/>
    <s v="231-00"/>
    <n v="-2"/>
    <n v="2634"/>
    <n v="2490"/>
    <n v="-5268"/>
    <n v="-4980"/>
  </r>
  <r>
    <x v="4"/>
    <x v="3056"/>
    <n v="3040250350400"/>
    <s v="5891 SW 60 ST"/>
    <s v="N"/>
    <s v="129584-MONICA LOREDO"/>
    <d v="2019-12-02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3056"/>
    <n v="3040250350400"/>
    <s v="5891 SW 60 ST"/>
    <s v="N"/>
    <s v="129584-MONICA LOREDO"/>
    <d v="2019-12-02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057"/>
    <n v="3031100150620"/>
    <s v="7318 NW 17 AVE"/>
    <s v="N"/>
    <s v="130084-NIKELLE BARBOSA"/>
    <d v="2019-12-03T00:00:00"/>
    <s v="ROAD"/>
    <x v="1"/>
    <n v="2033.4"/>
    <n v="40.67"/>
    <n v="0"/>
    <n v="2074.0700000000002"/>
    <n v="0"/>
    <n v="0"/>
    <s v="210-00"/>
    <n v="-1"/>
    <n v="6001"/>
    <n v="5674"/>
    <n v="-6001"/>
    <n v="-5674"/>
  </r>
  <r>
    <x v="6"/>
    <x v="3057"/>
    <n v="3031100150620"/>
    <s v="7318 NW 17 AVE"/>
    <s v="N"/>
    <s v="130084-NIKELLE BARBOSA"/>
    <d v="2019-12-03T00:00:00"/>
    <s v="ROAD"/>
    <x v="1"/>
    <n v="2033.4"/>
    <n v="40.67"/>
    <n v="0"/>
    <n v="2074.0700000000002"/>
    <n v="0"/>
    <n v="0"/>
    <s v="231-00"/>
    <n v="2"/>
    <n v="2634"/>
    <n v="2490"/>
    <n v="5268"/>
    <n v="4980"/>
  </r>
  <r>
    <x v="8"/>
    <x v="3058"/>
    <n v="3031210280300"/>
    <s v="3019 NW 45 ST"/>
    <s v="N"/>
    <s v="128843-MILDRED MARCH MARCH"/>
    <d v="2019-12-03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058"/>
    <n v="3031210280300"/>
    <s v="3019 NW 45 ST"/>
    <s v="N"/>
    <s v="128843-MILDRED MARCH MARCH"/>
    <d v="2019-12-03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59"/>
    <n v="3031210261090"/>
    <s v="2785 NW 44 ST"/>
    <s v="N"/>
    <s v="128775-LEGACY RENTALS LLC"/>
    <d v="2019-12-03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59"/>
    <n v="3031210261090"/>
    <s v="2785 NW 44 ST"/>
    <s v="N"/>
    <s v="128775-LEGACY RENTALS LLC"/>
    <d v="2019-12-03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060"/>
    <n v="3031040060460"/>
    <s v="3441 NW 94 TER"/>
    <s v="N"/>
    <s v="128753-OMAR MONZON"/>
    <d v="2019-12-03T00:00:00"/>
    <s v="ROAD"/>
    <x v="1"/>
    <n v="0"/>
    <n v="0"/>
    <n v="0"/>
    <n v="0"/>
    <n v="0"/>
    <n v="0"/>
    <s v="210-00"/>
    <n v="0"/>
    <n v="6001"/>
    <n v="5674"/>
    <n v="0"/>
    <n v="0"/>
  </r>
  <r>
    <x v="5"/>
    <x v="3061"/>
    <n v="3060180040660"/>
    <s v="10765 SW 219 ST"/>
    <s v="N"/>
    <s v="129319-SOUTHEAST LAND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3062"/>
    <n v="3031120230470"/>
    <s v="420 NW 82 TER"/>
    <s v="N"/>
    <s v="130260-DAVID STEIN"/>
    <d v="2019-12-04T00:00:00"/>
    <s v="ROAD"/>
    <x v="1"/>
    <n v="4528.07"/>
    <n v="90.56"/>
    <n v="0"/>
    <n v="4618.63"/>
    <n v="0"/>
    <n v="0"/>
    <s v="210-00"/>
    <n v="-0.5"/>
    <n v="6001"/>
    <n v="5674"/>
    <n v="-3000.5"/>
    <n v="-2837"/>
  </r>
  <r>
    <x v="6"/>
    <x v="3062"/>
    <n v="3031120230470"/>
    <s v="420 NW 82 TER"/>
    <s v="N"/>
    <s v="130260-DAVID STEIN"/>
    <d v="2019-12-04T00:00:00"/>
    <s v="ROAD"/>
    <x v="1"/>
    <n v="4528.07"/>
    <n v="90.56"/>
    <n v="0"/>
    <n v="4618.63"/>
    <n v="0"/>
    <n v="0"/>
    <s v="210-00"/>
    <n v="1"/>
    <n v="6001"/>
    <n v="5674"/>
    <n v="6001"/>
    <n v="5674"/>
  </r>
  <r>
    <x v="3"/>
    <x v="3063"/>
    <n v="3049100030131"/>
    <s v="1942 SW 145 AVE"/>
    <s v="N"/>
    <s v="129274-CENTURY HOMEBUILDERS GROUP LLC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64"/>
    <n v="3068210003060"/>
    <s v="24201 SW 217 AVE"/>
    <s v="N"/>
    <m/>
    <d v="2019-12-05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3064"/>
    <n v="3068210003060"/>
    <s v="24201 SW 217 AVE"/>
    <s v="N"/>
    <m/>
    <d v="2019-12-05T00:00:00"/>
    <s v="ROAD"/>
    <x v="0"/>
    <n v="0"/>
    <n v="0"/>
    <n v="0"/>
    <n v="0"/>
    <n v="0"/>
    <n v="0"/>
    <s v="210-00"/>
    <n v="1"/>
    <n v="6001"/>
    <n v="5674"/>
    <n v="6001"/>
    <n v="5674"/>
  </r>
  <r>
    <x v="3"/>
    <x v="3065"/>
    <n v="3049140020391"/>
    <s v="13520 SW 36 ST"/>
    <s v="N"/>
    <s v="128975-EVOLUTION INVESTMENT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0"/>
    <x v="3066"/>
    <n v="3040091050040"/>
    <s v="1590 SW 89 CT"/>
    <s v="N"/>
    <s v="128985-GAVI INVESTMENTS, INC"/>
    <d v="2019-12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8"/>
    <x v="3067"/>
    <n v="3031210280880"/>
    <s v="3085 NW 43 TER"/>
    <s v="N"/>
    <s v="128838-MILDRED MARCH MARCH"/>
    <d v="2019-12-09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67"/>
    <n v="3031210280880"/>
    <s v="3085 NW 43 TER"/>
    <s v="N"/>
    <s v="128838-MILDRED MARCH MARCH"/>
    <d v="2019-12-09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3068"/>
    <n v="3078260060340"/>
    <s v="18930 SW 353 ST"/>
    <s v="N"/>
    <s v="131302-COUNTRY ESTATE HOMES"/>
    <d v="2019-12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3069"/>
    <n v="3050060000721"/>
    <s v="11220 SW 95 ST"/>
    <s v="N"/>
    <m/>
    <d v="2019-12-09T00:00:00"/>
    <s v="ROAD"/>
    <x v="0"/>
    <n v="0"/>
    <n v="0"/>
    <n v="0"/>
    <n v="0"/>
    <n v="0"/>
    <n v="0"/>
    <s v="210-00"/>
    <n v="-1"/>
    <n v="6001"/>
    <n v="5674"/>
    <n v="-6001"/>
    <n v="-5674"/>
  </r>
  <r>
    <x v="1"/>
    <x v="3069"/>
    <n v="3050060000721"/>
    <s v="11220 SW 95 ST"/>
    <s v="N"/>
    <m/>
    <d v="2019-12-09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3070"/>
    <n v="3040200051380"/>
    <s v="5140 SW 97 CT"/>
    <s v="N"/>
    <s v="129337-ENCONSTRUCTION US LLC"/>
    <d v="2019-12-18T00:00:00"/>
    <s v="ROAD"/>
    <x v="1"/>
    <n v="0"/>
    <n v="0"/>
    <n v="0"/>
    <n v="0"/>
    <n v="0"/>
    <n v="0"/>
    <s v="210-00"/>
    <n v="0"/>
    <n v="6001"/>
    <n v="5674"/>
    <n v="0"/>
    <n v="0"/>
  </r>
  <r>
    <x v="5"/>
    <x v="3071"/>
    <n v="3078120360030"/>
    <s v="29751 SW 187 AVE"/>
    <s v="N"/>
    <m/>
    <d v="2019-12-1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2"/>
    <x v="3072"/>
    <n v="3022070170110"/>
    <s v="941 NE 172 ST"/>
    <s v="N"/>
    <m/>
    <d v="2019-12-13T00:00:00"/>
    <s v="ROAD"/>
    <x v="0"/>
    <n v="0"/>
    <n v="0"/>
    <n v="0"/>
    <n v="0"/>
    <n v="0"/>
    <n v="0"/>
    <s v="210-00"/>
    <n v="1"/>
    <n v="6001"/>
    <n v="5674"/>
    <n v="6001"/>
    <n v="5674"/>
  </r>
  <r>
    <x v="2"/>
    <x v="3072"/>
    <n v="3022070170110"/>
    <s v="941 NE 172 ST"/>
    <s v="N"/>
    <m/>
    <d v="2019-12-13T00:00:00"/>
    <s v="ROAD"/>
    <x v="0"/>
    <n v="0"/>
    <n v="0"/>
    <n v="0"/>
    <n v="0"/>
    <n v="0"/>
    <n v="0"/>
    <s v="210-00"/>
    <n v="-1"/>
    <n v="6001"/>
    <n v="5674"/>
    <n v="-6001"/>
    <n v="-5674"/>
  </r>
  <r>
    <x v="8"/>
    <x v="3073"/>
    <n v="3031090000840"/>
    <s v="3040 NW 73 ST # A"/>
    <s v="N"/>
    <m/>
    <d v="2019-12-19T00:00:00"/>
    <s v="ROAD"/>
    <x v="0"/>
    <n v="0"/>
    <n v="0"/>
    <n v="0"/>
    <n v="0"/>
    <n v="0"/>
    <n v="0"/>
    <s v="150-00"/>
    <n v="64422"/>
    <n v="3.1459999999999999"/>
    <n v="2.9740000000000002"/>
    <n v="202671.61199999999"/>
    <n v="191591.02800000002"/>
  </r>
  <r>
    <x v="8"/>
    <x v="3073"/>
    <n v="3031090000840"/>
    <s v="3040 NW 73 ST # A"/>
    <s v="N"/>
    <m/>
    <d v="2019-12-19T00:00:00"/>
    <s v="ROAD"/>
    <x v="0"/>
    <n v="0"/>
    <n v="0"/>
    <n v="0"/>
    <n v="0"/>
    <n v="0"/>
    <n v="0"/>
    <s v="150-00"/>
    <n v="-64422"/>
    <n v="3.1459999999999999"/>
    <n v="2.9740000000000002"/>
    <n v="-202671.61199999999"/>
    <n v="-191591.02800000002"/>
  </r>
  <r>
    <x v="8"/>
    <x v="3074"/>
    <n v="3031090000840"/>
    <s v="3020 NW 73 ST"/>
    <s v="N"/>
    <m/>
    <d v="2019-12-19T00:00:00"/>
    <s v="ROAD"/>
    <x v="0"/>
    <n v="0"/>
    <n v="0"/>
    <n v="0"/>
    <n v="0"/>
    <n v="0"/>
    <n v="0"/>
    <s v="150-00"/>
    <n v="-64422"/>
    <n v="3.1459999999999999"/>
    <n v="2.9740000000000002"/>
    <n v="-202671.61199999999"/>
    <n v="-191591.02800000002"/>
  </r>
  <r>
    <x v="8"/>
    <x v="3074"/>
    <n v="3031090000840"/>
    <s v="3020 NW 73 ST"/>
    <s v="N"/>
    <m/>
    <d v="2019-12-19T00:00:00"/>
    <s v="ROAD"/>
    <x v="0"/>
    <n v="0"/>
    <n v="0"/>
    <n v="0"/>
    <n v="0"/>
    <n v="0"/>
    <n v="0"/>
    <s v="150-00"/>
    <n v="64422"/>
    <n v="3.1459999999999999"/>
    <n v="2.9740000000000002"/>
    <n v="202671.61199999999"/>
    <n v="191591.02800000002"/>
  </r>
  <r>
    <x v="0"/>
    <x v="3075"/>
    <n v="3040160071121"/>
    <s v="3826 SW 87 PL"/>
    <s v="N"/>
    <s v="129979-FAUSTINO ROCHE"/>
    <d v="2019-12-16T00:00:00"/>
    <s v="ROAD"/>
    <x v="1"/>
    <n v="2149.91"/>
    <n v="43"/>
    <n v="0"/>
    <n v="2192.91"/>
    <n v="0"/>
    <n v="0"/>
    <s v="231-00"/>
    <n v="2"/>
    <n v="2634"/>
    <n v="2490"/>
    <n v="5268"/>
    <n v="4980"/>
  </r>
  <r>
    <x v="5"/>
    <x v="3076"/>
    <n v="3069120560060"/>
    <s v="21485 SW 125 PASSAGE"/>
    <s v="N"/>
    <s v="129118-CORAL TWIN HOMES"/>
    <d v="2019-12-13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77"/>
    <n v="3069120560070"/>
    <s v="21465 SW 125 PASSAGE"/>
    <s v="N"/>
    <s v="129118-CORAL TWIN HOMES"/>
    <d v="2019-12-13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78"/>
    <n v="3069120560050"/>
    <s v="21505 SW 125 PASSAGE"/>
    <s v="N"/>
    <s v="129118-CORAL TWIN HOMES"/>
    <d v="2019-12-13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3079"/>
    <n v="3031110351650"/>
    <s v="787 NW 76 ST"/>
    <s v="N"/>
    <m/>
    <d v="2019-12-16T00:00:00"/>
    <s v="ROAD"/>
    <x v="0"/>
    <n v="5544.77"/>
    <n v="110.9"/>
    <n v="0"/>
    <n v="5655.67"/>
    <n v="0"/>
    <n v="0"/>
    <s v="231-00"/>
    <n v="1"/>
    <n v="2634"/>
    <n v="2490"/>
    <n v="2634"/>
    <n v="2490"/>
  </r>
  <r>
    <x v="5"/>
    <x v="3080"/>
    <n v="3078260060346"/>
    <s v="18940 SW 353 ST"/>
    <s v="N"/>
    <s v="130627-COUNTRY ESTATE HOMES"/>
    <d v="2019-12-1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3081"/>
    <n v="3031110390200"/>
    <s v="1520 NW 73 ST"/>
    <s v="N"/>
    <m/>
    <d v="2019-12-17T00:00:00"/>
    <s v="ROAD"/>
    <x v="0"/>
    <n v="0"/>
    <n v="0"/>
    <n v="0"/>
    <n v="0"/>
    <n v="0"/>
    <n v="0"/>
    <s v="210-00"/>
    <n v="1"/>
    <n v="6001"/>
    <n v="5674"/>
    <n v="6001"/>
    <n v="5674"/>
  </r>
  <r>
    <x v="6"/>
    <x v="3081"/>
    <n v="3031110390200"/>
    <s v="1520 NW 73 ST"/>
    <s v="N"/>
    <m/>
    <d v="2019-12-17T00:00:00"/>
    <s v="ROAD"/>
    <x v="0"/>
    <n v="0"/>
    <n v="0"/>
    <n v="0"/>
    <n v="0"/>
    <n v="0"/>
    <n v="0"/>
    <s v="210-00"/>
    <n v="-1"/>
    <n v="6001"/>
    <n v="5674"/>
    <n v="-6001"/>
    <n v="-5674"/>
  </r>
  <r>
    <x v="8"/>
    <x v="3082"/>
    <n v="3031210280370"/>
    <s v="3020 NW 45 ST"/>
    <s v="N"/>
    <s v="128924-MILDRED MARCH"/>
    <d v="2019-12-17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82"/>
    <n v="3031210280370"/>
    <s v="3020 NW 45 ST"/>
    <s v="N"/>
    <s v="128924-MILDRED MARCH"/>
    <d v="2019-12-17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083"/>
    <n v="3040120100290"/>
    <s v="6131 CORAL WAY"/>
    <s v="N"/>
    <m/>
    <d v="2019-12-19T00:00:00"/>
    <s v="ROAD"/>
    <x v="0"/>
    <n v="0"/>
    <n v="0"/>
    <n v="0"/>
    <n v="0"/>
    <n v="0"/>
    <n v="0"/>
    <s v="210-00"/>
    <n v="0"/>
    <n v="6001"/>
    <n v="5674"/>
    <n v="0"/>
    <n v="0"/>
  </r>
  <r>
    <x v="5"/>
    <x v="3084"/>
    <n v="3060300010350"/>
    <s v="25580 SW 108 AVE"/>
    <s v="N"/>
    <s v="129039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5"/>
    <n v="3060300010340"/>
    <s v="25593 SW 108 CT"/>
    <s v="N"/>
    <s v="129039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6"/>
    <n v="3060300010010"/>
    <s v="25406 SW 108 AVE"/>
    <s v="N"/>
    <s v="129345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7"/>
    <n v="3060300010350"/>
    <s v="25407 SW 108 CT"/>
    <s v="N"/>
    <s v="129344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8"/>
    <n v="3069270000030"/>
    <s v="24810 SW 138 CT"/>
    <m/>
    <m/>
    <d v="2019-07-03T00:00:00"/>
    <s v="ROAD"/>
    <x v="0"/>
    <n v="22669.67"/>
    <n v="453.39"/>
    <n v="0"/>
    <m/>
    <n v="0"/>
    <n v="0"/>
    <s v="820-00PD"/>
    <n v="1444"/>
    <m/>
    <m/>
    <m/>
    <m/>
  </r>
  <r>
    <x v="5"/>
    <x v="3089"/>
    <n v="3660030020013"/>
    <s v="8521 SW 199 ST"/>
    <m/>
    <s v="127535-MAKU HOME DEVELOPERS INC"/>
    <d v="2019-04-16T00:00:00"/>
    <s v="ROAD"/>
    <x v="1"/>
    <n v="9278.02"/>
    <n v="185.56"/>
    <n v="0"/>
    <m/>
    <n v="0"/>
    <n v="0"/>
    <s v="210-00"/>
    <n v="1"/>
    <m/>
    <m/>
    <m/>
    <m/>
  </r>
  <r>
    <x v="5"/>
    <x v="3090"/>
    <n v="3660030020012"/>
    <s v="8541 SW 199 ST"/>
    <m/>
    <s v="127536-MAKU HOME DEVELOPERS INC"/>
    <d v="2019-04-17T00:00:00"/>
    <s v="ROAD"/>
    <x v="1"/>
    <n v="9278.02"/>
    <n v="185.56"/>
    <n v="0"/>
    <m/>
    <n v="0"/>
    <n v="0"/>
    <s v="210-00"/>
    <n v="1"/>
    <m/>
    <m/>
    <m/>
    <m/>
  </r>
  <r>
    <x v="5"/>
    <x v="3091"/>
    <n v="3660050680010"/>
    <s v="19825 S DIXIE HWY"/>
    <m/>
    <s v="127362-PETERSONS HARLEY DAVIDSON SO"/>
    <d v="2019-04-23T00:00:00"/>
    <s v="ROAD"/>
    <x v="1"/>
    <n v="10593.62"/>
    <n v="211.87"/>
    <n v="0"/>
    <m/>
    <n v="0"/>
    <n v="0"/>
    <s v="150-00"/>
    <n v="2178"/>
    <m/>
    <m/>
    <m/>
    <m/>
  </r>
  <r>
    <x v="5"/>
    <x v="3092"/>
    <n v="3660070000331"/>
    <s v="20458 S DIXIE HWY"/>
    <m/>
    <s v="126065-ADRIAN SINCLER"/>
    <d v="2019-02-26T00:00:00"/>
    <s v="ROAD"/>
    <x v="1"/>
    <n v="1419.02"/>
    <n v="28.38"/>
    <n v="0"/>
    <m/>
    <n v="0"/>
    <n v="0"/>
    <s v="820-00PD"/>
    <n v="523"/>
    <m/>
    <m/>
    <m/>
    <m/>
  </r>
  <r>
    <x v="5"/>
    <x v="3092"/>
    <n v="3660070000331"/>
    <s v="20458 S DIXIE HWY"/>
    <m/>
    <s v="126065-ADRIAN SINCLER"/>
    <d v="2019-02-26T00:00:00"/>
    <s v="ROAD"/>
    <x v="1"/>
    <n v="1419.02"/>
    <n v="28.38"/>
    <n v="0"/>
    <m/>
    <n v="0"/>
    <n v="0"/>
    <s v="710-00PD"/>
    <n v="-523"/>
    <m/>
    <m/>
    <m/>
    <m/>
  </r>
  <r>
    <x v="5"/>
    <x v="3093"/>
    <n v="3660070000330"/>
    <s v="20300 S DIXIE HIGHWAY"/>
    <s v="N"/>
    <m/>
    <d v="2019-12-27T00:00:00"/>
    <s v="ROAD"/>
    <x v="0"/>
    <n v="33811.32"/>
    <n v="676.23"/>
    <n v="0"/>
    <m/>
    <n v="0"/>
    <n v="0"/>
    <s v="150-00"/>
    <n v="495"/>
    <m/>
    <m/>
    <m/>
    <m/>
  </r>
  <r>
    <x v="5"/>
    <x v="3093"/>
    <n v="3660070000330"/>
    <s v="20300 S DIXIE HIGHWAY"/>
    <s v="N"/>
    <m/>
    <d v="2019-12-27T00:00:00"/>
    <s v="ROAD"/>
    <x v="0"/>
    <n v="33811.32"/>
    <n v="676.23"/>
    <n v="0"/>
    <m/>
    <n v="0"/>
    <n v="0"/>
    <s v="710-00PD"/>
    <n v="2064"/>
    <m/>
    <m/>
    <m/>
    <m/>
  </r>
  <r>
    <x v="5"/>
    <x v="3093"/>
    <n v="3660070000330"/>
    <s v="20300 S DIXIE HIGHWAY"/>
    <s v="N"/>
    <m/>
    <d v="2019-12-27T00:00:00"/>
    <s v="ROAD"/>
    <x v="0"/>
    <n v="33811.32"/>
    <n v="676.23"/>
    <n v="0"/>
    <m/>
    <n v="0"/>
    <n v="0"/>
    <s v="890-00PD"/>
    <n v="2559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890-00"/>
    <n v="2105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710-00"/>
    <n v="2105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820-00"/>
    <n v="-1926.76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9999-00"/>
    <n v="0.16"/>
    <m/>
    <m/>
    <m/>
    <m/>
  </r>
  <r>
    <x v="5"/>
    <x v="3095"/>
    <n v="3660070000336"/>
    <s v="2300 SOUTH DIXIE HIGHWAY"/>
    <s v="N"/>
    <m/>
    <d v="2019-12-13T00:00:00"/>
    <s v="ROAD"/>
    <x v="0"/>
    <n v="60454.37"/>
    <n v="1209.08"/>
    <n v="0"/>
    <m/>
    <n v="0"/>
    <n v="0"/>
    <s v="890-00PD"/>
    <n v="4875"/>
    <m/>
    <m/>
    <m/>
    <m/>
  </r>
  <r>
    <x v="5"/>
    <x v="3095"/>
    <n v="3660070000336"/>
    <s v="2300 SOUTH DIXIE HIGHWAY"/>
    <s v="N"/>
    <m/>
    <d v="2019-12-13T00:00:00"/>
    <s v="ROAD"/>
    <x v="0"/>
    <n v="60454.37"/>
    <n v="1209.08"/>
    <n v="0"/>
    <m/>
    <n v="0"/>
    <n v="0"/>
    <s v="710-00PD"/>
    <n v="3460"/>
    <m/>
    <m/>
    <m/>
    <m/>
  </r>
  <r>
    <x v="5"/>
    <x v="3095"/>
    <n v="3660070000336"/>
    <s v="2300 SOUTH DIXIE HIGHWAY"/>
    <s v="N"/>
    <m/>
    <d v="2019-12-13T00:00:00"/>
    <s v="ROAD"/>
    <x v="0"/>
    <n v="60454.37"/>
    <n v="1209.08"/>
    <n v="0"/>
    <m/>
    <n v="0"/>
    <n v="0"/>
    <s v="150-00"/>
    <n v="1415"/>
    <m/>
    <m/>
    <m/>
    <m/>
  </r>
  <r>
    <x v="5"/>
    <x v="3096"/>
    <n v="3660080050130"/>
    <s v="21200 OLD CUTLER RD"/>
    <m/>
    <s v="128122-NATA &amp; ISA INVESTMENTS LLC"/>
    <d v="2019-09-19T00:00:00"/>
    <s v="ROAD"/>
    <x v="1"/>
    <n v="9278.02"/>
    <n v="185.56"/>
    <n v="0"/>
    <m/>
    <n v="0"/>
    <n v="0"/>
    <s v="210-00"/>
    <n v="1"/>
    <m/>
    <m/>
    <m/>
    <m/>
  </r>
  <r>
    <x v="5"/>
    <x v="3097"/>
    <n v="3660080010100"/>
    <s v="9731 DOMINICAN DR"/>
    <m/>
    <s v="128284-SOUTHEAST LAND DEVELOPMENT"/>
    <d v="2019-08-27T00:00:00"/>
    <s v="ROAD"/>
    <x v="1"/>
    <n v="0"/>
    <n v="0"/>
    <n v="0"/>
    <m/>
    <n v="0"/>
    <n v="0"/>
    <s v="210-00"/>
    <n v="-1"/>
    <m/>
    <m/>
    <m/>
    <m/>
  </r>
  <r>
    <x v="5"/>
    <x v="3097"/>
    <n v="3660080010100"/>
    <s v="9731 DOMINICAN DR"/>
    <m/>
    <s v="128284-SOUTHEAST LAND DEVELOPMENT"/>
    <d v="2019-08-27T00:00:00"/>
    <s v="ROAD"/>
    <x v="1"/>
    <n v="0"/>
    <n v="0"/>
    <n v="0"/>
    <m/>
    <n v="0"/>
    <n v="0"/>
    <s v="210-00"/>
    <n v="1"/>
    <m/>
    <m/>
    <m/>
    <m/>
  </r>
  <r>
    <x v="5"/>
    <x v="3098"/>
    <n v="3660090030020"/>
    <s v="20315 OLD CUTLER RD"/>
    <m/>
    <s v="128741-CPH INC"/>
    <d v="2019-10-25T00:00:00"/>
    <s v="ROAD"/>
    <x v="1"/>
    <n v="22310.06"/>
    <n v="446.2"/>
    <n v="0"/>
    <m/>
    <n v="0"/>
    <n v="0"/>
    <s v="934-00"/>
    <n v="452"/>
    <m/>
    <m/>
    <m/>
    <m/>
  </r>
  <r>
    <x v="7"/>
    <x v="3099"/>
    <n v="141040230360"/>
    <s v="201 NW 37 AVE"/>
    <m/>
    <s v="**FOR REFUND REFERENCE ONLY**"/>
    <d v="2019-10-28T00:00:00"/>
    <s v="ROAD"/>
    <x v="0"/>
    <n v="0"/>
    <n v="0"/>
    <n v="0"/>
    <m/>
    <n v="0"/>
    <n v="0"/>
    <s v="9999-00"/>
    <n v="-35980.28"/>
    <m/>
    <m/>
    <m/>
    <m/>
  </r>
  <r>
    <x v="7"/>
    <x v="3099"/>
    <n v="141040230360"/>
    <s v="201 NW 37 AVE"/>
    <m/>
    <s v="**FOR REFUND REFERENCE ONLY**"/>
    <d v="2019-10-28T00:00:00"/>
    <s v="ROAD"/>
    <x v="0"/>
    <n v="0"/>
    <n v="0"/>
    <n v="0"/>
    <m/>
    <n v="0"/>
    <n v="0"/>
    <s v="932-00"/>
    <n v="1000"/>
    <m/>
    <m/>
    <m/>
    <m/>
  </r>
  <r>
    <x v="7"/>
    <x v="3099"/>
    <n v="141040230360"/>
    <s v="201 NW 37 AVE"/>
    <m/>
    <s v="**FOR REFUND REFERENCE ONLY**"/>
    <d v="2019-10-28T00:00:00"/>
    <s v="ROAD"/>
    <x v="0"/>
    <n v="0"/>
    <n v="0"/>
    <n v="0"/>
    <m/>
    <n v="0"/>
    <n v="0"/>
    <s v="210-00"/>
    <n v="-1"/>
    <m/>
    <m/>
    <m/>
    <m/>
  </r>
  <r>
    <x v="7"/>
    <x v="3100"/>
    <n v="341080030700"/>
    <s v="500 ZAMORA AVE"/>
    <s v="N"/>
    <m/>
    <d v="2019-12-05T00:00:00"/>
    <s v="ROAD"/>
    <x v="0"/>
    <n v="0"/>
    <n v="0"/>
    <n v="0"/>
    <m/>
    <n v="0"/>
    <n v="0"/>
    <s v="210-00"/>
    <n v="-1"/>
    <m/>
    <m/>
    <m/>
    <m/>
  </r>
  <r>
    <x v="7"/>
    <x v="3100"/>
    <n v="341080030700"/>
    <s v="500 ZAMORA AVE"/>
    <s v="N"/>
    <m/>
    <d v="2019-12-05T00:00:00"/>
    <s v="ROAD"/>
    <x v="0"/>
    <n v="0"/>
    <n v="0"/>
    <n v="0"/>
    <m/>
    <n v="0"/>
    <n v="0"/>
    <s v="210-00"/>
    <n v="1"/>
    <m/>
    <m/>
    <m/>
    <m/>
  </r>
  <r>
    <x v="7"/>
    <x v="3101"/>
    <n v="341080014280"/>
    <s v="722 NAVARRE AVE"/>
    <m/>
    <s v="128105-BAUVEN LLC"/>
    <d v="2019-09-05T00:00:00"/>
    <s v="ROAD"/>
    <x v="1"/>
    <n v="4386.22"/>
    <n v="87.73"/>
    <n v="0"/>
    <m/>
    <n v="0"/>
    <n v="0"/>
    <s v="210-00"/>
    <n v="1"/>
    <m/>
    <m/>
    <m/>
    <m/>
  </r>
  <r>
    <x v="7"/>
    <x v="3101"/>
    <n v="341080014280"/>
    <s v="722 NAVARRE AVE"/>
    <m/>
    <s v="128105-BAUVEN LLC"/>
    <d v="2019-09-05T00:00:00"/>
    <s v="ROAD"/>
    <x v="1"/>
    <n v="4386.22"/>
    <n v="87.73"/>
    <n v="0"/>
    <m/>
    <n v="0"/>
    <n v="0"/>
    <s v="210-00"/>
    <n v="-0.5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220-00"/>
    <n v="0"/>
    <m/>
    <m/>
    <m/>
    <m/>
  </r>
  <r>
    <x v="7"/>
    <x v="3103"/>
    <n v="341080840030"/>
    <s v="95 MERRICK WAY ST"/>
    <m/>
    <s v="126614-ELIZABETH JACKSON"/>
    <d v="2019-04-17T00:00:00"/>
    <s v="ROAD"/>
    <x v="1"/>
    <n v="1726.97"/>
    <n v="34.54"/>
    <n v="0"/>
    <m/>
    <n v="0"/>
    <n v="0"/>
    <s v="540-00"/>
    <n v="69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220-00"/>
    <n v="4"/>
    <m/>
    <m/>
    <m/>
    <m/>
  </r>
  <r>
    <x v="7"/>
    <x v="3103"/>
    <n v="341080840030"/>
    <s v="95 MERRICK WAY ST"/>
    <m/>
    <s v="126614-ELIZABETH JACKSON"/>
    <d v="2019-04-17T00:00:00"/>
    <s v="ROAD"/>
    <x v="1"/>
    <n v="1726.97"/>
    <n v="34.54"/>
    <n v="0"/>
    <m/>
    <n v="0"/>
    <n v="0"/>
    <s v="550-00"/>
    <n v="-34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9999-00"/>
    <n v="-22788.48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220-00"/>
    <n v="0"/>
    <m/>
    <m/>
    <m/>
    <m/>
  </r>
  <r>
    <x v="7"/>
    <x v="3104"/>
    <n v="341080073380"/>
    <s v="116 GIRALDA AVE"/>
    <m/>
    <s v="126268-JOSE ORTEGA"/>
    <d v="2019-03-19T00:00:00"/>
    <s v="ROAD"/>
    <x v="1"/>
    <n v="39480.31"/>
    <n v="789.6"/>
    <n v="0"/>
    <m/>
    <n v="0"/>
    <n v="0"/>
    <s v="932-00"/>
    <n v="1299"/>
    <m/>
    <m/>
    <m/>
    <m/>
  </r>
  <r>
    <x v="7"/>
    <x v="3104"/>
    <n v="341080073380"/>
    <s v="116 GIRALDA AVE"/>
    <m/>
    <s v="126268-JOSE ORTEGA"/>
    <d v="2019-03-19T00:00:00"/>
    <s v="ROAD"/>
    <x v="1"/>
    <n v="39480.31"/>
    <n v="789.6"/>
    <n v="0"/>
    <m/>
    <n v="0"/>
    <n v="0"/>
    <s v="820-00"/>
    <n v="-1299"/>
    <m/>
    <m/>
    <m/>
    <m/>
  </r>
  <r>
    <x v="7"/>
    <x v="3105"/>
    <n v="341081210550"/>
    <s v="1607 PONCE DE LEON BLVD"/>
    <s v="N"/>
    <s v="128750-LUIS ALVAREZ"/>
    <d v="2019-11-15T00:00:00"/>
    <s v="ROAD"/>
    <x v="1"/>
    <n v="3861.78"/>
    <n v="77.239999999999995"/>
    <n v="0"/>
    <m/>
    <n v="0"/>
    <n v="0"/>
    <s v="630-00"/>
    <n v="310"/>
    <m/>
    <m/>
    <m/>
    <m/>
  </r>
  <r>
    <x v="7"/>
    <x v="3105"/>
    <n v="341081210550"/>
    <s v="1607 PONCE DE LEON BLVD"/>
    <s v="N"/>
    <s v="128750-LUIS ALVAREZ"/>
    <d v="2019-11-15T00:00:00"/>
    <s v="ROAD"/>
    <x v="1"/>
    <n v="3861.78"/>
    <n v="77.239999999999995"/>
    <n v="0"/>
    <m/>
    <n v="0"/>
    <n v="0"/>
    <s v="820-00"/>
    <n v="-310"/>
    <m/>
    <m/>
    <m/>
    <m/>
  </r>
  <r>
    <x v="7"/>
    <x v="3106"/>
    <n v="341080090240"/>
    <s v="3894 SW 8 ST"/>
    <m/>
    <s v="128107-N R GROUP 3 CONTRACTORS INC"/>
    <d v="2019-09-16T00:00:00"/>
    <s v="ROAD"/>
    <x v="1"/>
    <n v="6663.53"/>
    <n v="133.27000000000001"/>
    <n v="0"/>
    <m/>
    <n v="0"/>
    <n v="0"/>
    <s v="820-00"/>
    <n v="-1600"/>
    <m/>
    <m/>
    <m/>
    <m/>
  </r>
  <r>
    <x v="7"/>
    <x v="3106"/>
    <n v="341080090240"/>
    <s v="3894 SW 8 ST"/>
    <m/>
    <s v="128107-N R GROUP 3 CONTRACTORS INC"/>
    <d v="2019-09-16T00:00:00"/>
    <s v="ROAD"/>
    <x v="1"/>
    <n v="6663.53"/>
    <n v="133.27000000000001"/>
    <n v="0"/>
    <m/>
    <n v="0"/>
    <n v="0"/>
    <s v="832-00"/>
    <n v="1600"/>
    <m/>
    <m/>
    <m/>
    <m/>
  </r>
  <r>
    <x v="7"/>
    <x v="3107"/>
    <n v="341080072380"/>
    <s v="150 ALHAMBRA CIR (STE. 120)"/>
    <m/>
    <s v="**SAMPLE ASSESSMENT**"/>
    <d v="2019-08-26T00:00:00"/>
    <s v="ROAD"/>
    <x v="0"/>
    <n v="20287.830000000002"/>
    <n v="405.76"/>
    <n v="0"/>
    <m/>
    <n v="0"/>
    <n v="0"/>
    <s v="932-01"/>
    <n v="25"/>
    <m/>
    <m/>
    <m/>
    <m/>
  </r>
  <r>
    <x v="7"/>
    <x v="3108"/>
    <n v="341080072330"/>
    <s v="2201 PONCE DE LEON BLVD"/>
    <m/>
    <m/>
    <d v="2019-06-24T00:00:00"/>
    <s v="ROAD"/>
    <x v="0"/>
    <n v="39835.53"/>
    <n v="796.71"/>
    <n v="0"/>
    <m/>
    <n v="0"/>
    <n v="0"/>
    <s v="820-00"/>
    <n v="-880"/>
    <m/>
    <m/>
    <m/>
    <m/>
  </r>
  <r>
    <x v="7"/>
    <x v="3108"/>
    <n v="341080072330"/>
    <s v="2201 PONCE DE LEON BLVD"/>
    <m/>
    <m/>
    <d v="2019-06-24T00:00:00"/>
    <s v="ROAD"/>
    <x v="0"/>
    <n v="39835.53"/>
    <n v="796.71"/>
    <n v="0"/>
    <m/>
    <n v="0"/>
    <n v="0"/>
    <s v="931-00"/>
    <n v="880"/>
    <m/>
    <m/>
    <m/>
    <m/>
  </r>
  <r>
    <x v="7"/>
    <x v="3109"/>
    <n v="341080073370"/>
    <s v="120 GIRALDA AVE"/>
    <s v="N"/>
    <s v="128695-PRUNA HOSPITALITY LLC"/>
    <d v="2019-11-06T00:00:00"/>
    <s v="ROAD"/>
    <x v="1"/>
    <n v="48587.77"/>
    <n v="971.75"/>
    <n v="0"/>
    <m/>
    <n v="0"/>
    <n v="0"/>
    <s v="820-01"/>
    <n v="-1354"/>
    <m/>
    <m/>
    <m/>
    <m/>
  </r>
  <r>
    <x v="7"/>
    <x v="3109"/>
    <n v="341080073370"/>
    <s v="120 GIRALDA AVE"/>
    <s v="N"/>
    <s v="128695-PRUNA HOSPITALITY LLC"/>
    <d v="2019-11-06T00:00:00"/>
    <s v="ROAD"/>
    <x v="1"/>
    <n v="48587.77"/>
    <n v="971.75"/>
    <n v="0"/>
    <m/>
    <n v="0"/>
    <n v="0"/>
    <s v="932-00"/>
    <n v="1354"/>
    <m/>
    <m/>
    <m/>
    <m/>
  </r>
  <r>
    <x v="7"/>
    <x v="3110"/>
    <n v="341080063010"/>
    <s v="271 GIRALDA AVE"/>
    <m/>
    <s v="126905-GIRALDA COMPLEX LLC"/>
    <d v="2019-05-20T00:00:00"/>
    <s v="ROAD"/>
    <x v="1"/>
    <n v="23042.74"/>
    <n v="460.86"/>
    <n v="0"/>
    <m/>
    <n v="0"/>
    <n v="0"/>
    <s v="222-00"/>
    <n v="-2"/>
    <m/>
    <m/>
    <m/>
    <m/>
  </r>
  <r>
    <x v="7"/>
    <x v="3111"/>
    <n v="341080063560"/>
    <s v="359 MIRACLE MILE"/>
    <m/>
    <m/>
    <d v="2019-02-22T00:00:00"/>
    <s v="ROAD"/>
    <x v="0"/>
    <n v="32923.14"/>
    <n v="658.47"/>
    <n v="0"/>
    <m/>
    <n v="0"/>
    <n v="0"/>
    <s v="820-00"/>
    <n v="-899"/>
    <m/>
    <m/>
    <m/>
    <m/>
  </r>
  <r>
    <x v="7"/>
    <x v="3111"/>
    <n v="341080063560"/>
    <s v="359 MIRACLE MILE"/>
    <m/>
    <m/>
    <d v="2019-02-22T00:00:00"/>
    <s v="ROAD"/>
    <x v="0"/>
    <n v="32923.14"/>
    <n v="658.47"/>
    <n v="0"/>
    <m/>
    <n v="0"/>
    <n v="0"/>
    <s v="937-00"/>
    <n v="899"/>
    <m/>
    <m/>
    <m/>
    <m/>
  </r>
  <r>
    <x v="7"/>
    <x v="3107"/>
    <n v="341080072380"/>
    <s v="150 ALHAMBRA CIR (STE. 120)"/>
    <m/>
    <s v="**SAMPLE ASSESSMENT**"/>
    <d v="2019-08-26T00:00:00"/>
    <s v="ROAD"/>
    <x v="0"/>
    <n v="20287.830000000002"/>
    <n v="405.76"/>
    <n v="0"/>
    <m/>
    <n v="0"/>
    <n v="0"/>
    <s v="911-00"/>
    <n v="-1090"/>
    <m/>
    <m/>
    <m/>
    <m/>
  </r>
  <r>
    <x v="7"/>
    <x v="3110"/>
    <n v="341080063010"/>
    <s v="271 GIRALDA AVE"/>
    <m/>
    <s v="126905-GIRALDA COMPLEX LLC"/>
    <d v="2019-05-20T00:00:00"/>
    <s v="ROAD"/>
    <x v="1"/>
    <n v="23042.74"/>
    <n v="460.86"/>
    <n v="0"/>
    <m/>
    <n v="0"/>
    <n v="0"/>
    <s v="820-01"/>
    <n v="-750"/>
    <m/>
    <m/>
    <m/>
    <m/>
  </r>
  <r>
    <x v="7"/>
    <x v="3110"/>
    <n v="341080063010"/>
    <s v="271 GIRALDA AVE"/>
    <m/>
    <s v="126905-GIRALDA COMPLEX LLC"/>
    <d v="2019-05-20T00:00:00"/>
    <s v="ROAD"/>
    <x v="1"/>
    <n v="23042.74"/>
    <n v="460.86"/>
    <n v="0"/>
    <m/>
    <n v="0"/>
    <n v="0"/>
    <s v="937-00"/>
    <n v="750"/>
    <m/>
    <m/>
    <m/>
    <m/>
  </r>
  <r>
    <x v="7"/>
    <x v="3112"/>
    <n v="341080073730"/>
    <s v="135 MIRACLE MILE"/>
    <m/>
    <s v="125733-RODILLA SANCHEZ US LLC"/>
    <d v="2019-01-31T00:00:00"/>
    <s v="ROAD"/>
    <x v="1"/>
    <n v="34039.99"/>
    <n v="680.8"/>
    <n v="0"/>
    <m/>
    <n v="0"/>
    <n v="0"/>
    <s v="820-00"/>
    <n v="-1120"/>
    <m/>
    <m/>
    <m/>
    <m/>
  </r>
  <r>
    <x v="7"/>
    <x v="3112"/>
    <n v="341080073730"/>
    <s v="135 MIRACLE MILE"/>
    <m/>
    <s v="125733-RODILLA SANCHEZ US LLC"/>
    <d v="2019-01-31T00:00:00"/>
    <s v="ROAD"/>
    <x v="1"/>
    <n v="34039.99"/>
    <n v="680.8"/>
    <n v="0"/>
    <m/>
    <n v="0"/>
    <n v="0"/>
    <s v="932-00"/>
    <n v="1120"/>
    <m/>
    <m/>
    <m/>
    <m/>
  </r>
  <r>
    <x v="7"/>
    <x v="3113"/>
    <n v="341170083390"/>
    <s v="733 BILTMORE CT"/>
    <m/>
    <s v="128165-ALIRIO J TORREALBA"/>
    <d v="2019-09-16T00:00:00"/>
    <s v="ROAD"/>
    <x v="1"/>
    <n v="0"/>
    <n v="0"/>
    <n v="0"/>
    <m/>
    <n v="0"/>
    <n v="0"/>
    <s v="210-00"/>
    <n v="-1"/>
    <m/>
    <m/>
    <m/>
    <m/>
  </r>
  <r>
    <x v="7"/>
    <x v="3113"/>
    <n v="341170083390"/>
    <s v="733 BILTMORE CT"/>
    <m/>
    <s v="128165-ALIRIO J TORREALBA"/>
    <d v="2019-09-16T00:00:00"/>
    <s v="ROAD"/>
    <x v="1"/>
    <n v="0"/>
    <n v="0"/>
    <n v="0"/>
    <m/>
    <n v="0"/>
    <n v="0"/>
    <s v="210-00"/>
    <n v="1"/>
    <m/>
    <m/>
    <m/>
    <m/>
  </r>
  <r>
    <x v="7"/>
    <x v="3114"/>
    <n v="341170170010"/>
    <s v="3611 RIVIERA DR"/>
    <s v="N"/>
    <s v="130230-IGNAZIO CALTAGIRONE"/>
    <d v="2019-12-27T00:00:00"/>
    <s v="ROAD"/>
    <x v="1"/>
    <n v="0"/>
    <n v="0"/>
    <n v="0"/>
    <m/>
    <n v="0"/>
    <n v="0"/>
    <s v="210-00"/>
    <n v="1"/>
    <m/>
    <m/>
    <m/>
    <m/>
  </r>
  <r>
    <x v="7"/>
    <x v="3114"/>
    <n v="341170170010"/>
    <s v="3611 RIVIERA DR"/>
    <s v="N"/>
    <s v="130230-IGNAZIO CALTAGIRONE"/>
    <d v="2019-12-27T00:00:00"/>
    <s v="ROAD"/>
    <x v="1"/>
    <n v="0"/>
    <n v="0"/>
    <n v="0"/>
    <m/>
    <n v="0"/>
    <n v="0"/>
    <s v="210-00"/>
    <n v="-1"/>
    <m/>
    <m/>
    <m/>
    <m/>
  </r>
  <r>
    <x v="7"/>
    <x v="3115"/>
    <n v="341170073670"/>
    <s v="318 VISCAYA AVE"/>
    <s v="N"/>
    <s v="128809-RUBEN NASIO"/>
    <d v="2019-11-27T00:00:00"/>
    <s v="ROAD"/>
    <x v="1"/>
    <n v="0"/>
    <n v="0"/>
    <n v="0"/>
    <m/>
    <n v="0"/>
    <n v="0"/>
    <s v="210-00"/>
    <n v="0"/>
    <m/>
    <m/>
    <m/>
    <m/>
  </r>
  <r>
    <x v="7"/>
    <x v="3116"/>
    <n v="341170081450"/>
    <s v="515 VALENCIA AVE"/>
    <m/>
    <s v="127468-VALENCIA PARTNERS"/>
    <d v="2019-05-16T00:00:00"/>
    <s v="ROAD"/>
    <x v="1"/>
    <n v="0"/>
    <n v="0"/>
    <n v="0"/>
    <m/>
    <n v="0"/>
    <n v="0"/>
    <s v="9999-00"/>
    <n v="31.41"/>
    <m/>
    <m/>
    <m/>
    <m/>
  </r>
  <r>
    <x v="7"/>
    <x v="3117"/>
    <n v="341170860020"/>
    <s v="2820 GALIANO ST"/>
    <s v="N"/>
    <s v="128682-AGAVE PONCE LLC"/>
    <d v="2019-11-12T00:00:00"/>
    <s v="ROAD"/>
    <x v="1"/>
    <n v="67755.34"/>
    <n v="1355.11"/>
    <n v="0"/>
    <m/>
    <n v="0"/>
    <n v="0"/>
    <s v="220-00"/>
    <n v="11"/>
    <m/>
    <m/>
    <m/>
    <m/>
  </r>
  <r>
    <x v="7"/>
    <x v="3118"/>
    <n v="341170860020"/>
    <s v="2950 GALIANO ST"/>
    <s v="N"/>
    <s v="128682-AGAVE PONCE LLC"/>
    <d v="2019-11-18T00:00:00"/>
    <s v="ROAD"/>
    <x v="1"/>
    <n v="115352.91"/>
    <n v="2307.06"/>
    <n v="0"/>
    <m/>
    <n v="0"/>
    <n v="0"/>
    <s v="220-00"/>
    <n v="23"/>
    <m/>
    <m/>
    <m/>
    <m/>
  </r>
  <r>
    <x v="7"/>
    <x v="3116"/>
    <n v="341170081450"/>
    <s v="515 VALENCIA AVE"/>
    <m/>
    <s v="127468-VALENCIA PARTNERS"/>
    <d v="2019-05-16T00:00:00"/>
    <s v="ROAD"/>
    <x v="1"/>
    <n v="0"/>
    <n v="0"/>
    <n v="0"/>
    <m/>
    <n v="0"/>
    <n v="0"/>
    <s v="220-00"/>
    <n v="-24.38"/>
    <m/>
    <m/>
    <m/>
    <m/>
  </r>
  <r>
    <x v="7"/>
    <x v="3116"/>
    <n v="341170081450"/>
    <s v="515 VALENCIA AVE"/>
    <m/>
    <s v="127468-VALENCIA PARTNERS"/>
    <d v="2019-05-16T00:00:00"/>
    <s v="ROAD"/>
    <x v="1"/>
    <n v="0"/>
    <n v="0"/>
    <n v="0"/>
    <m/>
    <n v="0"/>
    <n v="0"/>
    <s v="222-00"/>
    <n v="39"/>
    <m/>
    <m/>
    <m/>
    <m/>
  </r>
  <r>
    <x v="7"/>
    <x v="3118"/>
    <n v="341170860020"/>
    <s v="2950 GALIANO ST"/>
    <s v="N"/>
    <s v="128682-AGAVE PONCE LLC"/>
    <d v="2019-11-18T00:00:00"/>
    <s v="ROAD"/>
    <x v="1"/>
    <n v="115352.91"/>
    <n v="2307.06"/>
    <n v="0"/>
    <m/>
    <n v="0"/>
    <n v="0"/>
    <s v="210-00"/>
    <n v="-3"/>
    <m/>
    <m/>
    <m/>
    <m/>
  </r>
  <r>
    <x v="7"/>
    <x v="3119"/>
    <n v="341170860020"/>
    <s v="105 MALAGA"/>
    <s v="N"/>
    <s v="128682-AGAVE PONCE LLC"/>
    <d v="2019-11-12T00:00:00"/>
    <s v="ROAD"/>
    <x v="1"/>
    <n v="30797.88"/>
    <n v="615.96"/>
    <n v="0"/>
    <m/>
    <n v="0"/>
    <n v="0"/>
    <s v="220-00"/>
    <n v="5"/>
    <m/>
    <m/>
    <m/>
    <m/>
  </r>
  <r>
    <x v="7"/>
    <x v="3120"/>
    <n v="341170860060"/>
    <s v="2950 COCONUT GROVE DR"/>
    <m/>
    <m/>
    <d v="2019-10-03T00:00:00"/>
    <s v="ROAD"/>
    <x v="3"/>
    <n v="1978510.38"/>
    <n v="39570.21"/>
    <n v="0"/>
    <m/>
    <n v="0"/>
    <n v="0"/>
    <s v="310-00"/>
    <n v="242"/>
    <m/>
    <m/>
    <m/>
    <m/>
  </r>
  <r>
    <x v="7"/>
    <x v="3120"/>
    <n v="341170860060"/>
    <s v="2950 COCONUT GROVE DR"/>
    <m/>
    <m/>
    <d v="2019-10-03T00:00:00"/>
    <s v="ROAD"/>
    <x v="3"/>
    <n v="1978510.38"/>
    <n v="39570.21"/>
    <n v="0"/>
    <m/>
    <n v="0"/>
    <n v="0"/>
    <s v="820-04"/>
    <n v="4284"/>
    <m/>
    <m/>
    <m/>
    <m/>
  </r>
  <r>
    <x v="7"/>
    <x v="3121"/>
    <n v="341170050040"/>
    <s v="366 MIRACLE MILE"/>
    <m/>
    <s v="126095-SWEET BLUE STAR LLC"/>
    <d v="2019-03-11T00:00:00"/>
    <s v="ROAD"/>
    <x v="1"/>
    <n v="47230.48"/>
    <n v="944.61"/>
    <n v="0"/>
    <m/>
    <n v="0"/>
    <n v="0"/>
    <s v="932-00"/>
    <n v="1554"/>
    <m/>
    <m/>
    <m/>
    <m/>
  </r>
  <r>
    <x v="7"/>
    <x v="3121"/>
    <n v="341170050040"/>
    <s v="366 MIRACLE MILE"/>
    <m/>
    <s v="126095-SWEET BLUE STAR LLC"/>
    <d v="2019-03-11T00:00:00"/>
    <s v="ROAD"/>
    <x v="1"/>
    <n v="47230.48"/>
    <n v="944.61"/>
    <n v="0"/>
    <m/>
    <n v="0"/>
    <n v="0"/>
    <s v="820-00"/>
    <n v="-1554"/>
    <m/>
    <m/>
    <m/>
    <m/>
  </r>
  <r>
    <x v="7"/>
    <x v="3122"/>
    <n v="341170081380"/>
    <s v="540 BILTMORE WAY"/>
    <m/>
    <s v="125654-MARK LICHT"/>
    <d v="2019-01-25T00:00:00"/>
    <s v="ROAD"/>
    <x v="1"/>
    <n v="6609.37"/>
    <n v="132.19"/>
    <n v="0"/>
    <m/>
    <n v="0"/>
    <n v="0"/>
    <s v="911-00"/>
    <n v="449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10-04"/>
    <n v="255849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10-03"/>
    <n v="-164972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820-02"/>
    <n v="65449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20-00"/>
    <n v="-1120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20-00"/>
    <n v="-730"/>
    <m/>
    <m/>
    <m/>
    <m/>
  </r>
  <r>
    <x v="7"/>
    <x v="3124"/>
    <n v="341170055500"/>
    <s v="107 PALERMO AVE"/>
    <m/>
    <s v="128518-AGAVE PONCE LLC"/>
    <d v="2019-10-09T00:00:00"/>
    <s v="ROAD"/>
    <x v="1"/>
    <n v="314033.3"/>
    <n v="6280.66"/>
    <n v="0"/>
    <m/>
    <n v="0"/>
    <n v="0"/>
    <s v="820-04"/>
    <n v="65449"/>
    <m/>
    <m/>
    <m/>
    <m/>
  </r>
  <r>
    <x v="7"/>
    <x v="3124"/>
    <n v="341170055500"/>
    <s v="107 PALERMO AVE"/>
    <m/>
    <s v="128518-AGAVE PONCE LLC"/>
    <d v="2019-10-09T00:00:00"/>
    <s v="ROAD"/>
    <x v="1"/>
    <n v="314033.3"/>
    <n v="6280.66"/>
    <n v="0"/>
    <m/>
    <n v="0"/>
    <n v="0"/>
    <s v="820-02"/>
    <n v="-65449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710-03"/>
    <n v="199340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820-04"/>
    <n v="108553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710-00"/>
    <n v="-40984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210-00"/>
    <n v="-5"/>
    <m/>
    <m/>
    <m/>
    <m/>
  </r>
  <r>
    <x v="7"/>
    <x v="3126"/>
    <n v="341170081230"/>
    <s v="550 BILTMORE WAY-105"/>
    <s v="N"/>
    <s v="128800-GENTERA MED"/>
    <d v="2019-11-22T00:00:00"/>
    <s v="ROAD"/>
    <x v="1"/>
    <n v="5050.3100000000004"/>
    <n v="101.01"/>
    <n v="0"/>
    <m/>
    <n v="0"/>
    <n v="0"/>
    <s v="630-00"/>
    <n v="325"/>
    <m/>
    <m/>
    <m/>
    <m/>
  </r>
  <r>
    <x v="7"/>
    <x v="3126"/>
    <n v="341170081230"/>
    <s v="550 BILTMORE WAY-105"/>
    <s v="N"/>
    <s v="128800-GENTERA MED"/>
    <d v="2019-11-22T00:00:00"/>
    <s v="ROAD"/>
    <x v="1"/>
    <n v="5050.3100000000004"/>
    <n v="101.01"/>
    <n v="0"/>
    <m/>
    <n v="0"/>
    <n v="0"/>
    <s v="710-00"/>
    <n v="-325"/>
    <m/>
    <m/>
    <m/>
    <m/>
  </r>
  <r>
    <x v="7"/>
    <x v="3127"/>
    <n v="341170081230"/>
    <s v="550 BILTMORE WAY UNIT-100 "/>
    <m/>
    <s v="128799-DEBORAH NAKACHE"/>
    <d v="2019-11-22T00:00:00"/>
    <s v="ROAD"/>
    <x v="1"/>
    <n v="733"/>
    <n v="14.66"/>
    <n v="0"/>
    <m/>
    <n v="0"/>
    <n v="0"/>
    <s v="720-00"/>
    <n v="1466"/>
    <m/>
    <m/>
    <m/>
    <m/>
  </r>
  <r>
    <x v="7"/>
    <x v="3127"/>
    <n v="341170081230"/>
    <s v="550 BILTMORE WAY UNIT-100 "/>
    <m/>
    <s v="128799-DEBORAH NAKACHE"/>
    <d v="2019-11-22T00:00:00"/>
    <s v="ROAD"/>
    <x v="1"/>
    <n v="733"/>
    <n v="14.66"/>
    <n v="0"/>
    <m/>
    <n v="0"/>
    <n v="0"/>
    <s v="710-00"/>
    <n v="-1466"/>
    <m/>
    <m/>
    <m/>
    <m/>
  </r>
  <r>
    <x v="7"/>
    <x v="3128"/>
    <n v="341170054140"/>
    <s v="2700 PONCE DE LEON BLVD"/>
    <m/>
    <s v="126983-MARTIN E MONTEVERDE"/>
    <d v="2019-05-28T00:00:00"/>
    <s v="ROAD"/>
    <x v="1"/>
    <n v="110451.84"/>
    <n v="2209.04"/>
    <n v="0"/>
    <m/>
    <n v="0"/>
    <n v="0"/>
    <s v="932-01"/>
    <n v="76"/>
    <m/>
    <m/>
    <m/>
    <m/>
  </r>
  <r>
    <x v="7"/>
    <x v="3129"/>
    <n v="341170050360"/>
    <s v="**"/>
    <m/>
    <m/>
    <d v="2019-01-14T00:00:00"/>
    <s v="ROAD"/>
    <x v="0"/>
    <n v="47.68"/>
    <n v="0.95"/>
    <n v="0"/>
    <m/>
    <n v="0"/>
    <n v="0"/>
    <s v="932-00"/>
    <n v="1"/>
    <m/>
    <m/>
    <m/>
    <m/>
  </r>
  <r>
    <x v="7"/>
    <x v="3130"/>
    <n v="341170690240"/>
    <s v="2901 PONCE DE LEON BLVD"/>
    <m/>
    <s v="128518-AGAVE PONCE LLC"/>
    <d v="2019-10-09T00:00:00"/>
    <s v="ROAD"/>
    <x v="1"/>
    <n v="148540.73000000001"/>
    <n v="2970.82"/>
    <n v="0"/>
    <m/>
    <n v="0"/>
    <n v="0"/>
    <s v="820-04"/>
    <n v="30958"/>
    <m/>
    <m/>
    <m/>
    <m/>
  </r>
  <r>
    <x v="7"/>
    <x v="3130"/>
    <n v="341170690240"/>
    <s v="2901 PONCE DE LEON BLVD"/>
    <m/>
    <s v="128518-AGAVE PONCE LLC"/>
    <d v="2019-10-09T00:00:00"/>
    <s v="ROAD"/>
    <x v="1"/>
    <n v="148540.73000000001"/>
    <n v="2970.82"/>
    <n v="0"/>
    <m/>
    <n v="0"/>
    <n v="0"/>
    <s v="820-02"/>
    <n v="-30958"/>
    <m/>
    <m/>
    <m/>
    <m/>
  </r>
  <r>
    <x v="7"/>
    <x v="3131"/>
    <n v="341180031690"/>
    <s v="1116 MALAGA AVE"/>
    <m/>
    <s v="127320-PABLO GOMEZ"/>
    <d v="2019-05-07T00:00:00"/>
    <s v="ROAD"/>
    <x v="1"/>
    <n v="0"/>
    <n v="0"/>
    <n v="0"/>
    <m/>
    <n v="0"/>
    <n v="0"/>
    <s v="210-00"/>
    <n v="1"/>
    <m/>
    <m/>
    <m/>
    <m/>
  </r>
  <r>
    <x v="7"/>
    <x v="3131"/>
    <n v="341180031690"/>
    <s v="1116 MALAGA AVE"/>
    <m/>
    <s v="127320-PABLO GOMEZ"/>
    <d v="2019-05-07T00:00:00"/>
    <s v="ROAD"/>
    <x v="1"/>
    <n v="0"/>
    <n v="0"/>
    <n v="0"/>
    <m/>
    <n v="0"/>
    <n v="0"/>
    <s v="210-00"/>
    <n v="-1"/>
    <m/>
    <m/>
    <m/>
    <m/>
  </r>
  <r>
    <x v="7"/>
    <x v="3132"/>
    <n v="341180030440"/>
    <s v="1535 MALAGA AVE"/>
    <m/>
    <s v="127561-ARTURO ABASCAL"/>
    <d v="2019-07-22T00:00:00"/>
    <s v="ROAD"/>
    <x v="1"/>
    <n v="0"/>
    <n v="0"/>
    <n v="0"/>
    <m/>
    <n v="0"/>
    <n v="0"/>
    <s v="210-00"/>
    <n v="0"/>
    <m/>
    <m/>
    <m/>
    <m/>
  </r>
  <r>
    <x v="7"/>
    <x v="3133"/>
    <n v="341180061530"/>
    <s v="3603 ALHAMBRA CIR"/>
    <m/>
    <s v="127224-JACQUELINE CUETO"/>
    <d v="2019-06-03T00:00:00"/>
    <s v="ROAD"/>
    <x v="1"/>
    <n v="0"/>
    <n v="0"/>
    <n v="0"/>
    <m/>
    <n v="0"/>
    <n v="0"/>
    <s v="210-00"/>
    <n v="1"/>
    <m/>
    <m/>
    <m/>
    <m/>
  </r>
  <r>
    <x v="7"/>
    <x v="3134"/>
    <n v="341180010725"/>
    <s v="931 VALENCIA AVE"/>
    <m/>
    <s v="128740-BAUVEN LLC"/>
    <d v="2019-02-28T00:00:00"/>
    <s v="ROAD"/>
    <x v="1"/>
    <n v="8772.4500000000007"/>
    <n v="175.45"/>
    <n v="0"/>
    <m/>
    <n v="0"/>
    <n v="0"/>
    <s v="210-00"/>
    <n v="1"/>
    <m/>
    <m/>
    <m/>
    <m/>
  </r>
  <r>
    <x v="7"/>
    <x v="3133"/>
    <n v="341180061530"/>
    <s v="3603 ALHAMBRA CIR"/>
    <m/>
    <s v="127224-JACQUELINE CUETO"/>
    <d v="2019-06-03T00:00:00"/>
    <s v="ROAD"/>
    <x v="1"/>
    <n v="0"/>
    <n v="0"/>
    <n v="0"/>
    <m/>
    <n v="0"/>
    <n v="0"/>
    <s v="210-00"/>
    <n v="-1"/>
    <m/>
    <m/>
    <m/>
    <m/>
  </r>
  <r>
    <x v="7"/>
    <x v="3135"/>
    <n v="341190016370"/>
    <s v="1250 MENDAVIA AVE"/>
    <m/>
    <s v="128437-OSCAR SUAREZ"/>
    <d v="2019-10-21T00:00:00"/>
    <s v="ROAD"/>
    <x v="1"/>
    <n v="0"/>
    <n v="0"/>
    <n v="0"/>
    <m/>
    <n v="0"/>
    <n v="0"/>
    <s v="210-00"/>
    <n v="0"/>
    <m/>
    <m/>
    <m/>
    <m/>
  </r>
  <r>
    <x v="7"/>
    <x v="3136"/>
    <n v="341190011680"/>
    <s v="4700 SAN AMARO DR"/>
    <m/>
    <s v="130638-ABDUL KARIM CHAMI"/>
    <d v="2019-10-18T00:00:00"/>
    <s v="ROAD"/>
    <x v="1"/>
    <n v="0"/>
    <n v="0"/>
    <n v="0"/>
    <m/>
    <n v="0"/>
    <n v="0"/>
    <s v="210-00"/>
    <n v="0"/>
    <m/>
    <m/>
    <m/>
    <m/>
  </r>
  <r>
    <x v="7"/>
    <x v="3137"/>
    <n v="341190010780"/>
    <s v="4590 ALHAMBRA CIR"/>
    <m/>
    <s v="127541-MONICA LOREDO"/>
    <d v="2019-06-11T00:00:00"/>
    <s v="ROAD"/>
    <x v="1"/>
    <n v="0"/>
    <n v="0"/>
    <n v="0"/>
    <m/>
    <n v="0"/>
    <n v="0"/>
    <s v="210-00"/>
    <n v="1"/>
    <m/>
    <m/>
    <m/>
    <m/>
  </r>
  <r>
    <x v="7"/>
    <x v="3137"/>
    <n v="341190010780"/>
    <s v="4590 ALHAMBRA CIR"/>
    <m/>
    <s v="127541-MONICA LOREDO"/>
    <d v="2019-06-11T00:00:00"/>
    <s v="ROAD"/>
    <x v="1"/>
    <n v="0"/>
    <n v="0"/>
    <n v="0"/>
    <m/>
    <n v="0"/>
    <n v="0"/>
    <s v="210-00"/>
    <n v="-1"/>
    <m/>
    <m/>
    <m/>
    <m/>
  </r>
  <r>
    <x v="7"/>
    <x v="3138"/>
    <n v="341200233920"/>
    <s v="420 PERUGIA AVE"/>
    <m/>
    <s v="126015-HOYOS &amp; AGUILAR PA"/>
    <d v="2019-02-26T00:00:00"/>
    <s v="ROAD"/>
    <x v="1"/>
    <n v="0"/>
    <n v="0"/>
    <n v="0"/>
    <m/>
    <n v="0"/>
    <n v="0"/>
    <s v="210-00"/>
    <n v="1"/>
    <m/>
    <m/>
    <m/>
    <m/>
  </r>
  <r>
    <x v="7"/>
    <x v="3138"/>
    <n v="341200233920"/>
    <s v="420 PERUGIA AVE"/>
    <m/>
    <s v="126015-HOYOS &amp; AGUILAR PA"/>
    <d v="2019-02-26T00:00:00"/>
    <s v="ROAD"/>
    <x v="1"/>
    <n v="0"/>
    <n v="0"/>
    <n v="0"/>
    <m/>
    <n v="0"/>
    <n v="0"/>
    <s v="210-00"/>
    <n v="-1"/>
    <m/>
    <m/>
    <m/>
    <m/>
  </r>
  <r>
    <x v="7"/>
    <x v="3139"/>
    <n v="341200061050"/>
    <s v="112 FLORIDA AVE"/>
    <m/>
    <s v="128106-EDUARDO KLEIN"/>
    <d v="2019-09-13T00:00:00"/>
    <s v="ROAD"/>
    <x v="1"/>
    <n v="0"/>
    <n v="0"/>
    <n v="0"/>
    <m/>
    <n v="0"/>
    <n v="0"/>
    <s v="210-00"/>
    <n v="0"/>
    <m/>
    <m/>
    <m/>
    <m/>
  </r>
  <r>
    <x v="7"/>
    <x v="3140"/>
    <n v="341200221250"/>
    <s v="4420 PALMARITO ST"/>
    <m/>
    <s v="127404-CARLOS E GONZALEZ"/>
    <d v="2019-06-24T00:00:00"/>
    <s v="ROAD"/>
    <x v="1"/>
    <n v="0"/>
    <n v="0"/>
    <n v="0"/>
    <m/>
    <n v="0"/>
    <n v="0"/>
    <s v="210-00"/>
    <n v="1"/>
    <m/>
    <m/>
    <m/>
    <m/>
  </r>
  <r>
    <x v="7"/>
    <x v="3140"/>
    <n v="341200221250"/>
    <s v="4420 PALMARITO ST"/>
    <m/>
    <s v="127404-CARLOS E GONZALEZ"/>
    <d v="2019-06-24T00:00:00"/>
    <s v="ROAD"/>
    <x v="1"/>
    <n v="0"/>
    <n v="0"/>
    <n v="0"/>
    <m/>
    <n v="0"/>
    <n v="0"/>
    <s v="210-00"/>
    <n v="-1"/>
    <m/>
    <m/>
    <m/>
    <m/>
  </r>
  <r>
    <x v="7"/>
    <x v="3141"/>
    <n v="341200210010"/>
    <s v="4910 RONDA ST"/>
    <m/>
    <s v="129439-DAVID RASKOSKY"/>
    <d v="2019-08-28T00:00:00"/>
    <s v="ROAD"/>
    <x v="1"/>
    <n v="0"/>
    <n v="0"/>
    <n v="0"/>
    <m/>
    <n v="0"/>
    <n v="0"/>
    <s v="210-00"/>
    <n v="0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932-00"/>
    <n v="4500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710-00"/>
    <n v="24668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492-00"/>
    <n v="70888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841-01"/>
    <n v="-15693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841-00"/>
    <n v="-1846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820-01"/>
    <n v="27696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222-00"/>
    <n v="499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9999-00"/>
    <n v="-470174.15"/>
    <m/>
    <m/>
    <m/>
    <m/>
  </r>
  <r>
    <x v="7"/>
    <x v="3143"/>
    <n v="341290410550"/>
    <s v="6850 SUNRISE CT"/>
    <m/>
    <s v="126419-EUGENE P WOLMAN"/>
    <d v="2019-02-12T00:00:00"/>
    <s v="ROAD"/>
    <x v="1"/>
    <n v="0"/>
    <n v="0"/>
    <n v="0"/>
    <m/>
    <n v="0"/>
    <n v="0"/>
    <s v="210-00"/>
    <n v="0"/>
    <m/>
    <m/>
    <m/>
    <m/>
  </r>
  <r>
    <x v="7"/>
    <x v="3144"/>
    <n v="341290271500"/>
    <s v="5730 MAGGIORE ST"/>
    <m/>
    <s v="125808-MONIQUE SELMAN"/>
    <d v="2019-01-16T00:00:00"/>
    <s v="ROAD"/>
    <x v="1"/>
    <n v="0"/>
    <n v="0"/>
    <n v="0"/>
    <m/>
    <n v="0"/>
    <n v="0"/>
    <s v="210-00"/>
    <n v="1"/>
    <m/>
    <m/>
    <m/>
    <m/>
  </r>
  <r>
    <x v="7"/>
    <x v="3144"/>
    <n v="341290271500"/>
    <s v="5730 MAGGIORE ST"/>
    <m/>
    <s v="125808-MONIQUE SELMAN"/>
    <d v="2019-01-16T00:00:00"/>
    <s v="ROAD"/>
    <x v="1"/>
    <n v="0"/>
    <n v="0"/>
    <n v="0"/>
    <m/>
    <n v="0"/>
    <n v="0"/>
    <s v="210-00"/>
    <n v="-1"/>
    <m/>
    <m/>
    <m/>
    <m/>
  </r>
  <r>
    <x v="7"/>
    <x v="3145"/>
    <n v="341290410350"/>
    <s v="6820 SUNRISE PL"/>
    <m/>
    <s v="129858-ERIKA BERGER"/>
    <d v="2019-08-27T00:00:00"/>
    <s v="ROAD"/>
    <x v="1"/>
    <n v="8772.4500000000007"/>
    <n v="175.45"/>
    <n v="0"/>
    <m/>
    <n v="0"/>
    <n v="0"/>
    <s v="210-00"/>
    <n v="1"/>
    <m/>
    <m/>
    <m/>
    <m/>
  </r>
  <r>
    <x v="7"/>
    <x v="3146"/>
    <n v="341290270970"/>
    <s v="408 BARGELLO AVE"/>
    <m/>
    <s v="128399-JUAN ANTONIO CASTILLO"/>
    <d v="2019-10-17T00:00:00"/>
    <s v="ROAD"/>
    <x v="1"/>
    <n v="0"/>
    <n v="0"/>
    <n v="0"/>
    <m/>
    <n v="0"/>
    <n v="0"/>
    <s v="210-00"/>
    <n v="-1"/>
    <m/>
    <m/>
    <m/>
    <m/>
  </r>
  <r>
    <x v="7"/>
    <x v="3146"/>
    <n v="341290270970"/>
    <s v="408 BARGELLO AVE"/>
    <m/>
    <s v="128399-JUAN ANTONIO CASTILLO"/>
    <d v="2019-10-17T00:00:00"/>
    <s v="ROAD"/>
    <x v="1"/>
    <n v="0"/>
    <n v="0"/>
    <n v="0"/>
    <m/>
    <n v="0"/>
    <n v="0"/>
    <s v="210-00"/>
    <n v="1"/>
    <m/>
    <m/>
    <m/>
    <m/>
  </r>
  <r>
    <x v="7"/>
    <x v="3147"/>
    <n v="341300080890"/>
    <s v="6901 MENTONE ST"/>
    <m/>
    <s v="126552-MENTONE VILLA LLC"/>
    <d v="2019-04-11T00:00:00"/>
    <s v="ROAD"/>
    <x v="1"/>
    <n v="0"/>
    <n v="0"/>
    <n v="0"/>
    <m/>
    <n v="0"/>
    <n v="0"/>
    <s v="210-00"/>
    <n v="1"/>
    <m/>
    <m/>
    <m/>
    <m/>
  </r>
  <r>
    <x v="7"/>
    <x v="3147"/>
    <n v="341300080890"/>
    <s v="6901 MENTONE ST"/>
    <m/>
    <s v="126552-MENTONE VILLA LLC"/>
    <d v="2019-04-11T00:00:00"/>
    <s v="ROAD"/>
    <x v="1"/>
    <n v="0"/>
    <n v="0"/>
    <n v="0"/>
    <m/>
    <n v="0"/>
    <n v="0"/>
    <s v="210-00"/>
    <n v="-1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820-01"/>
    <n v="27369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932-00"/>
    <n v="3322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310-00"/>
    <n v="246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222-00"/>
    <n v="204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320-00"/>
    <n v="-155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9999-00"/>
    <n v="-757458.73"/>
    <m/>
    <m/>
    <m/>
    <m/>
  </r>
  <r>
    <x v="7"/>
    <x v="3149"/>
    <n v="341300091310"/>
    <s v="1540 SAN REMO AVE"/>
    <s v="N"/>
    <m/>
    <d v="2019-12-13T00:00:00"/>
    <s v="ROAD"/>
    <x v="0"/>
    <n v="109809.46"/>
    <n v="2196.19"/>
    <n v="0"/>
    <m/>
    <n v="0"/>
    <n v="0"/>
    <s v="710-00"/>
    <n v="7441"/>
    <m/>
    <m/>
    <m/>
    <m/>
  </r>
  <r>
    <x v="7"/>
    <x v="3150"/>
    <n v="341300350001"/>
    <s v="6705 RED RD UNIT 101 A"/>
    <m/>
    <s v="127261-GC ONE INC"/>
    <d v="2019-05-31T00:00:00"/>
    <s v="ROAD"/>
    <x v="1"/>
    <n v="23410.99"/>
    <n v="468.22"/>
    <n v="0"/>
    <m/>
    <n v="0"/>
    <n v="0"/>
    <s v="710-00"/>
    <n v="-1251"/>
    <m/>
    <m/>
    <m/>
    <m/>
  </r>
  <r>
    <x v="7"/>
    <x v="3150"/>
    <n v="341300350001"/>
    <s v="6705 RED RD UNIT 101 A"/>
    <m/>
    <s v="127261-GC ONE INC"/>
    <d v="2019-05-31T00:00:00"/>
    <s v="ROAD"/>
    <x v="1"/>
    <n v="23410.99"/>
    <n v="468.22"/>
    <n v="0"/>
    <m/>
    <n v="0"/>
    <n v="0"/>
    <s v="720-00"/>
    <n v="1251"/>
    <m/>
    <m/>
    <m/>
    <m/>
  </r>
  <r>
    <x v="7"/>
    <x v="3151"/>
    <n v="341300150030"/>
    <s v="5202 UNIVERSITY DR"/>
    <m/>
    <s v="128810-UNIVERSITY OF MIAMI "/>
    <d v="2019-12-10T00:00:00"/>
    <s v="ROAD"/>
    <x v="1"/>
    <n v="841532.35"/>
    <n v="16830.650000000001"/>
    <n v="0"/>
    <m/>
    <n v="0"/>
    <n v="0"/>
    <s v="550-00"/>
    <n v="375"/>
    <m/>
    <m/>
    <m/>
    <m/>
  </r>
  <r>
    <x v="7"/>
    <x v="3152"/>
    <n v="341300090130"/>
    <s v="5835 PONCE DE LEON BLVD"/>
    <m/>
    <s v="127552-THE HOLE DONUT EMPORIUM LLC"/>
    <d v="2019-05-22T00:00:00"/>
    <s v="ROAD"/>
    <x v="1"/>
    <n v="18990.25"/>
    <n v="379.8"/>
    <n v="0"/>
    <m/>
    <n v="0"/>
    <n v="0"/>
    <s v="932-01"/>
    <n v="29"/>
    <m/>
    <m/>
    <m/>
    <m/>
  </r>
  <r>
    <x v="7"/>
    <x v="3152"/>
    <n v="341300090130"/>
    <s v="5835 PONCE DE LEON BLVD"/>
    <m/>
    <s v="127552-THE HOLE DONUT EMPORIUM LLC"/>
    <d v="2019-05-22T00:00:00"/>
    <s v="ROAD"/>
    <x v="1"/>
    <n v="18990.25"/>
    <n v="379.8"/>
    <n v="0"/>
    <m/>
    <n v="0"/>
    <n v="0"/>
    <s v="820-00"/>
    <n v="-1340"/>
    <m/>
    <m/>
    <m/>
    <m/>
  </r>
  <r>
    <x v="7"/>
    <x v="3153"/>
    <n v="341300090800"/>
    <s v="6601 RED RD"/>
    <m/>
    <s v="126072-WILLIAM MUNOZ"/>
    <d v="2019-03-01T00:00:00"/>
    <s v="ROAD"/>
    <x v="1"/>
    <n v="6625.02"/>
    <n v="132.5"/>
    <n v="0"/>
    <m/>
    <n v="0"/>
    <n v="0"/>
    <s v="934-00"/>
    <n v="-916"/>
    <m/>
    <m/>
    <m/>
    <m/>
  </r>
  <r>
    <x v="7"/>
    <x v="3153"/>
    <n v="341300090800"/>
    <s v="6601 RED RD"/>
    <m/>
    <s v="126072-WILLIAM MUNOZ"/>
    <d v="2019-03-01T00:00:00"/>
    <s v="ROAD"/>
    <x v="1"/>
    <n v="6625.02"/>
    <n v="132.5"/>
    <n v="0"/>
    <m/>
    <n v="0"/>
    <n v="0"/>
    <s v="937-00"/>
    <n v="916"/>
    <m/>
    <m/>
    <m/>
    <m/>
  </r>
  <r>
    <x v="7"/>
    <x v="3154"/>
    <n v="341300350010"/>
    <s v="6705 RED RD"/>
    <m/>
    <s v="&quot;FOR RECORD&quot;"/>
    <d v="2019-05-06T00:00:00"/>
    <s v="ROAD"/>
    <x v="0"/>
    <n v="0"/>
    <n v="0"/>
    <n v="0"/>
    <m/>
    <n v="0"/>
    <n v="0"/>
    <s v="820-01"/>
    <n v="47693"/>
    <m/>
    <m/>
    <m/>
    <m/>
  </r>
  <r>
    <x v="7"/>
    <x v="3155"/>
    <n v="341300091040"/>
    <s v="1500 VENERA AVE"/>
    <m/>
    <s v="127618-THE STANDARD AT CORAL GABLES LLC"/>
    <d v="2019-07-26T00:00:00"/>
    <s v="ROAD"/>
    <x v="1"/>
    <n v="387610.38"/>
    <n v="7752.21"/>
    <n v="0"/>
    <m/>
    <n v="0"/>
    <n v="0"/>
    <s v="220-00"/>
    <n v="-87"/>
    <m/>
    <m/>
    <m/>
    <m/>
  </r>
  <r>
    <x v="7"/>
    <x v="3154"/>
    <n v="341300350010"/>
    <s v="6705 RED RD"/>
    <m/>
    <s v="&quot;FOR RECORD&quot;"/>
    <d v="2019-05-06T00:00:00"/>
    <s v="ROAD"/>
    <x v="0"/>
    <n v="0"/>
    <n v="0"/>
    <n v="0"/>
    <m/>
    <n v="0"/>
    <n v="0"/>
    <s v="9999-00"/>
    <n v="-8.2100000000000009"/>
    <m/>
    <m/>
    <m/>
    <m/>
  </r>
  <r>
    <x v="7"/>
    <x v="3155"/>
    <n v="341300091040"/>
    <s v="1500 VENERA AVE"/>
    <m/>
    <s v="127618-THE STANDARD AT CORAL GABLES LLC"/>
    <d v="2019-07-26T00:00:00"/>
    <s v="ROAD"/>
    <x v="1"/>
    <n v="387610.38"/>
    <n v="7752.21"/>
    <n v="0"/>
    <m/>
    <n v="0"/>
    <n v="0"/>
    <s v="222-00"/>
    <n v="147"/>
    <m/>
    <m/>
    <m/>
    <m/>
  </r>
  <r>
    <x v="7"/>
    <x v="3154"/>
    <n v="341300350010"/>
    <s v="6705 RED RD"/>
    <m/>
    <s v="&quot;FOR RECORD&quot;"/>
    <d v="2019-05-06T00:00:00"/>
    <s v="ROAD"/>
    <x v="0"/>
    <n v="0"/>
    <n v="0"/>
    <n v="0"/>
    <m/>
    <n v="0"/>
    <n v="0"/>
    <s v="710-00"/>
    <n v="-43081"/>
    <m/>
    <m/>
    <m/>
    <m/>
  </r>
  <r>
    <x v="7"/>
    <x v="3155"/>
    <n v="341300091040"/>
    <s v="1500 VENERA AVE"/>
    <m/>
    <s v="127618-THE STANDARD AT CORAL GABLES LLC"/>
    <d v="2019-07-26T00:00:00"/>
    <s v="ROAD"/>
    <x v="1"/>
    <n v="387610.38"/>
    <n v="7752.21"/>
    <n v="0"/>
    <m/>
    <n v="0"/>
    <n v="0"/>
    <s v="820-01"/>
    <n v="27692"/>
    <m/>
    <m/>
    <m/>
    <m/>
  </r>
  <r>
    <x v="7"/>
    <x v="3156"/>
    <n v="341320050940"/>
    <s v="521 SANTURCE AVE"/>
    <s v="N"/>
    <s v="130716-EUGENE P WOLMAN"/>
    <d v="2019-11-15T00:00:00"/>
    <s v="ROAD"/>
    <x v="1"/>
    <n v="0"/>
    <n v="0"/>
    <n v="0"/>
    <m/>
    <n v="0"/>
    <n v="0"/>
    <s v="210-00"/>
    <n v="0"/>
    <m/>
    <m/>
    <m/>
    <m/>
  </r>
  <r>
    <x v="7"/>
    <x v="3157"/>
    <n v="341320160030"/>
    <s v="510 SAN JUAN DR"/>
    <s v="N"/>
    <s v="128727-AFIF CHANOUHA"/>
    <d v="2019-11-12T00:00:00"/>
    <s v="ROAD"/>
    <x v="1"/>
    <n v="0"/>
    <n v="0"/>
    <n v="0"/>
    <m/>
    <n v="0"/>
    <n v="0"/>
    <s v="210-00"/>
    <n v="0"/>
    <m/>
    <m/>
    <m/>
    <m/>
  </r>
  <r>
    <x v="7"/>
    <x v="3158"/>
    <n v="341320140020"/>
    <s v="740 SALDANO AVE"/>
    <s v="N"/>
    <s v="129105-EUGENE WOLMAN WOLMAN"/>
    <d v="2019-12-27T00:00:00"/>
    <s v="ROAD"/>
    <x v="1"/>
    <n v="0"/>
    <n v="0"/>
    <n v="0"/>
    <m/>
    <n v="0"/>
    <n v="0"/>
    <s v="210-00"/>
    <n v="-1"/>
    <m/>
    <m/>
    <m/>
    <m/>
  </r>
  <r>
    <x v="7"/>
    <x v="3158"/>
    <n v="341320140020"/>
    <s v="740 SALDANO AVE"/>
    <s v="N"/>
    <s v="129105-EUGENE WOLMAN WOLMAN"/>
    <d v="2019-12-27T00:00:00"/>
    <s v="ROAD"/>
    <x v="1"/>
    <n v="0"/>
    <n v="0"/>
    <n v="0"/>
    <m/>
    <n v="0"/>
    <n v="0"/>
    <s v="210-00"/>
    <n v="1"/>
    <m/>
    <m/>
    <m/>
    <m/>
  </r>
  <r>
    <x v="7"/>
    <x v="3159"/>
    <n v="341320090030"/>
    <s v="455 TIVOLI AVE"/>
    <m/>
    <s v="127346-MID TOWN OPPORTUNITIES"/>
    <d v="2019-06-21T00:00:00"/>
    <s v="ROAD"/>
    <x v="1"/>
    <n v="0"/>
    <n v="0"/>
    <n v="0"/>
    <m/>
    <n v="0"/>
    <n v="0"/>
    <s v="210-00"/>
    <n v="-1"/>
    <m/>
    <m/>
    <m/>
    <m/>
  </r>
  <r>
    <x v="7"/>
    <x v="3159"/>
    <n v="341320090030"/>
    <s v="455 TIVOLI AVE"/>
    <m/>
    <s v="127346-MID TOWN OPPORTUNITIES"/>
    <d v="2019-06-21T00:00:00"/>
    <s v="ROAD"/>
    <x v="1"/>
    <n v="0"/>
    <n v="0"/>
    <n v="0"/>
    <m/>
    <n v="0"/>
    <n v="0"/>
    <s v="210-00"/>
    <n v="1"/>
    <m/>
    <m/>
    <m/>
    <m/>
  </r>
  <r>
    <x v="7"/>
    <x v="3160"/>
    <n v="351050050210"/>
    <s v="620 REINANTE AVE"/>
    <m/>
    <s v="128421-ROSIE CAYON"/>
    <d v="2019-09-26T00:00:00"/>
    <s v="ROAD"/>
    <x v="1"/>
    <n v="0"/>
    <n v="0"/>
    <n v="0"/>
    <m/>
    <n v="0"/>
    <n v="0"/>
    <s v="210-00"/>
    <n v="1"/>
    <m/>
    <m/>
    <m/>
    <m/>
  </r>
  <r>
    <x v="7"/>
    <x v="3160"/>
    <n v="351050050210"/>
    <s v="620 REINANTE AVE"/>
    <m/>
    <s v="128421-ROSIE CAYON"/>
    <d v="2019-09-26T00:00:00"/>
    <s v="ROAD"/>
    <x v="1"/>
    <n v="0"/>
    <n v="0"/>
    <n v="0"/>
    <m/>
    <n v="0"/>
    <n v="0"/>
    <s v="210-00"/>
    <n v="-1"/>
    <m/>
    <m/>
    <m/>
    <m/>
  </r>
  <r>
    <x v="7"/>
    <x v="3161"/>
    <n v="351060050070"/>
    <s v="4940 HAMMOCK LAKE DR"/>
    <m/>
    <s v="129568-ALEX PIREZ"/>
    <d v="2019-03-07T00:00:00"/>
    <s v="ROAD"/>
    <x v="1"/>
    <n v="0"/>
    <n v="0"/>
    <n v="0"/>
    <m/>
    <n v="0"/>
    <n v="0"/>
    <s v="210-00"/>
    <n v="1"/>
    <m/>
    <m/>
    <m/>
    <m/>
  </r>
  <r>
    <x v="7"/>
    <x v="3161"/>
    <n v="351060050070"/>
    <s v="4940 HAMMOCK LAKE DR"/>
    <m/>
    <s v="129568-ALEX PIREZ"/>
    <d v="2019-03-07T00:00:00"/>
    <s v="ROAD"/>
    <x v="1"/>
    <n v="0"/>
    <n v="0"/>
    <n v="0"/>
    <m/>
    <n v="0"/>
    <n v="0"/>
    <s v="210-00"/>
    <n v="-1"/>
    <m/>
    <m/>
    <m/>
    <m/>
  </r>
  <r>
    <x v="7"/>
    <x v="3162"/>
    <n v="351180080700"/>
    <s v="13007 SAN JOSE ST"/>
    <m/>
    <s v="126418-EUGENE P WOLMAN"/>
    <d v="2019-01-16T00:00:00"/>
    <s v="ROAD"/>
    <x v="1"/>
    <n v="8772.4500000000007"/>
    <n v="175.45"/>
    <n v="0"/>
    <m/>
    <n v="0"/>
    <n v="0"/>
    <s v="210-00"/>
    <n v="1"/>
    <m/>
    <m/>
    <m/>
    <m/>
  </r>
  <r>
    <x v="7"/>
    <x v="3163"/>
    <n v="351180080270"/>
    <s v="13031 SAN MATEO ST"/>
    <m/>
    <s v="127460-HOME COSMETICS CORPORATION"/>
    <d v="2019-07-01T00:00:00"/>
    <s v="ROAD"/>
    <x v="1"/>
    <n v="0"/>
    <n v="0"/>
    <n v="0"/>
    <m/>
    <n v="0"/>
    <n v="0"/>
    <s v="210-00"/>
    <n v="0"/>
    <m/>
    <m/>
    <m/>
    <m/>
  </r>
  <r>
    <x v="7"/>
    <x v="3164"/>
    <n v="351180061000"/>
    <s v="1012 SAN PEDRO AVE"/>
    <m/>
    <s v="127157-CALIL ARCHITECTS INC"/>
    <d v="2019-05-30T00:00:00"/>
    <s v="ROAD"/>
    <x v="1"/>
    <n v="0"/>
    <n v="0"/>
    <n v="0"/>
    <m/>
    <n v="0"/>
    <n v="0"/>
    <s v="210-00"/>
    <n v="1"/>
    <m/>
    <m/>
    <m/>
    <m/>
  </r>
  <r>
    <x v="7"/>
    <x v="3164"/>
    <n v="351180061000"/>
    <s v="1012 SAN PEDRO AVE"/>
    <m/>
    <s v="127157-CALIL ARCHITECTS INC"/>
    <d v="2019-05-30T00:00:00"/>
    <s v="ROAD"/>
    <x v="1"/>
    <n v="0"/>
    <n v="0"/>
    <n v="0"/>
    <m/>
    <n v="0"/>
    <n v="0"/>
    <s v="210-00"/>
    <n v="-1"/>
    <m/>
    <m/>
    <m/>
    <m/>
  </r>
  <r>
    <x v="7"/>
    <x v="3165"/>
    <n v="351180061080"/>
    <s v="1110 SAN PEDRO AVE"/>
    <m/>
    <s v="128193-CASTELLANOS REAL ESTATE"/>
    <d v="2019-09-19T00:00:00"/>
    <s v="ROAD"/>
    <x v="1"/>
    <n v="0"/>
    <n v="0"/>
    <n v="0"/>
    <m/>
    <n v="0"/>
    <n v="0"/>
    <s v="210-00"/>
    <n v="-1"/>
    <m/>
    <m/>
    <m/>
    <m/>
  </r>
  <r>
    <x v="7"/>
    <x v="3165"/>
    <n v="351180061080"/>
    <s v="1110 SAN PEDRO AVE"/>
    <m/>
    <s v="128193-CASTELLANOS REAL ESTATE"/>
    <d v="2019-09-19T00:00:00"/>
    <s v="ROAD"/>
    <x v="1"/>
    <n v="0"/>
    <n v="0"/>
    <n v="0"/>
    <m/>
    <n v="0"/>
    <n v="0"/>
    <s v="210-00"/>
    <n v="1"/>
    <m/>
    <m/>
    <m/>
    <m/>
  </r>
  <r>
    <x v="7"/>
    <x v="3166"/>
    <n v="341070183240"/>
    <s v="1009 COLUMBUS BLVD"/>
    <m/>
    <s v="127074-CHRISTOPHER ZACARIAS"/>
    <d v="2019-06-05T00:00:00"/>
    <s v="ROAD"/>
    <x v="1"/>
    <n v="0"/>
    <n v="0"/>
    <n v="0"/>
    <m/>
    <n v="0"/>
    <n v="0"/>
    <s v="210-00"/>
    <n v="0"/>
    <m/>
    <m/>
    <m/>
    <m/>
  </r>
  <r>
    <x v="7"/>
    <x v="3167"/>
    <n v="341050502850"/>
    <s v="3737 SW 8 ST"/>
    <m/>
    <s v="IMPACT FEE ASSESSMENT FOR RECORDS ONLY"/>
    <d v="2019-02-08T00:00:00"/>
    <s v="ROAD"/>
    <x v="0"/>
    <n v="61.38"/>
    <n v="1.23"/>
    <n v="0"/>
    <m/>
    <n v="0"/>
    <n v="0"/>
    <s v="710-00"/>
    <n v="-18600"/>
    <m/>
    <m/>
    <m/>
    <m/>
  </r>
  <r>
    <x v="7"/>
    <x v="3167"/>
    <n v="341050502850"/>
    <s v="3737 SW 8 ST"/>
    <m/>
    <s v="IMPACT FEE ASSESSMENT FOR RECORDS ONLY"/>
    <d v="2019-02-08T00:00:00"/>
    <s v="ROAD"/>
    <x v="0"/>
    <n v="61.38"/>
    <n v="1.23"/>
    <n v="0"/>
    <m/>
    <n v="0"/>
    <n v="0"/>
    <s v="630-00"/>
    <n v="9062"/>
    <m/>
    <m/>
    <m/>
    <m/>
  </r>
  <r>
    <x v="5"/>
    <x v="3168"/>
    <n v="3060300010380"/>
    <s v="25594 SW 108 CT"/>
    <s v="N"/>
    <s v="129346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9"/>
    <x v="3169"/>
    <n v="3022060440030"/>
    <s v="18900 NE 5 AVE"/>
    <s v="N"/>
    <m/>
    <d v="2019-12-18T00:00:00"/>
    <s v="ROAD"/>
    <x v="0"/>
    <n v="4205.63"/>
    <n v="84.11"/>
    <n v="0"/>
    <n v="4289.74"/>
    <n v="0"/>
    <n v="0"/>
    <s v="560-00"/>
    <n v="4348"/>
    <n v="3.7519999999999998"/>
    <n v="3.5470000000000002"/>
    <n v="16313.696"/>
    <n v="15422.356"/>
  </r>
  <r>
    <x v="9"/>
    <x v="3169"/>
    <n v="3022060440030"/>
    <s v="18900 NE 5 AVE"/>
    <s v="N"/>
    <m/>
    <d v="2019-12-18T00:00:00"/>
    <s v="ROAD"/>
    <x v="0"/>
    <n v="4205.63"/>
    <n v="84.11"/>
    <n v="0"/>
    <n v="4289.74"/>
    <n v="0"/>
    <n v="0"/>
    <s v="150-00"/>
    <n v="-4348"/>
    <n v="3.1459999999999999"/>
    <n v="2.9740000000000002"/>
    <n v="-13678.807999999999"/>
    <n v="-12930.952000000001"/>
  </r>
  <r>
    <x v="6"/>
    <x v="3170"/>
    <n v="3031220230370"/>
    <s v="4223 NW 23 AVE"/>
    <s v="N"/>
    <s v="129185-GIPM GROUP INC"/>
    <d v="2019-12-19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5"/>
    <x v="3171"/>
    <n v="3069120000140"/>
    <s v="21545 SW 125 PASSAGE"/>
    <s v="N"/>
    <s v="129150-CORAL TWIN HOMES"/>
    <d v="2019-12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172"/>
    <n v="3069120000140"/>
    <s v="21565 SW 125 PASSAGE"/>
    <s v="N"/>
    <s v="129180-CORAL TWIN HOMES"/>
    <d v="2019-12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173"/>
    <n v="3069120000140"/>
    <s v="21525 SW 125 PASSAGE"/>
    <s v="N"/>
    <s v="129151-CORAL TWIN HOMES"/>
    <d v="2019-12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3174"/>
    <n v="3050310370120"/>
    <s v="16933 SW 109 PL"/>
    <s v="N"/>
    <s v="129170-MOUNTAIN COVE CONSTRUCTION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4"/>
    <x v="3175"/>
    <n v="3040260000315"/>
    <s v="6995 SW 64 ST"/>
    <s v="N"/>
    <m/>
    <d v="2019-12-26T00:00:00"/>
    <s v="ROAD"/>
    <x v="0"/>
    <n v="4528.07"/>
    <n v="90.56"/>
    <n v="0"/>
    <n v="4618.63"/>
    <n v="0"/>
    <n v="0"/>
    <s v="210-00"/>
    <n v="1"/>
    <n v="6001"/>
    <n v="5674"/>
    <n v="6001"/>
    <n v="5674"/>
  </r>
  <r>
    <x v="4"/>
    <x v="3175"/>
    <n v="3040260000315"/>
    <s v="6995 SW 64 ST"/>
    <s v="N"/>
    <m/>
    <d v="2019-12-26T00:00:00"/>
    <s v="ROAD"/>
    <x v="0"/>
    <n v="4528.07"/>
    <n v="90.56"/>
    <n v="0"/>
    <n v="4618.63"/>
    <n v="0"/>
    <n v="0"/>
    <s v="210-00"/>
    <n v="-0.5"/>
    <n v="6001"/>
    <n v="5674"/>
    <n v="-3000.5"/>
    <n v="-2837"/>
  </r>
  <r>
    <x v="5"/>
    <x v="3176"/>
    <n v="3060180261000"/>
    <s v="23028 SW 108 CT"/>
    <s v="N"/>
    <m/>
    <d v="2019-12-24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3177"/>
    <n v="3079030132010"/>
    <s v="28143 SW 143 CT"/>
    <s v="N"/>
    <m/>
    <d v="2019-12-24T00:00:00"/>
    <s v="ROAD"/>
    <x v="0"/>
    <n v="0"/>
    <n v="0"/>
    <n v="0"/>
    <n v="0"/>
    <n v="0"/>
    <n v="0"/>
    <s v="230-00"/>
    <n v="0"/>
    <n v="3674"/>
    <n v="3474"/>
    <n v="0"/>
    <n v="0"/>
  </r>
  <r>
    <x v="6"/>
    <x v="3178"/>
    <n v="3031220010120"/>
    <s v="5245 NW 26 AVE"/>
    <s v="N"/>
    <m/>
    <d v="2019-12-24T00:00:00"/>
    <s v="ROAD"/>
    <x v="0"/>
    <n v="2033.4"/>
    <n v="40.67"/>
    <n v="0"/>
    <n v="2074.0700000000002"/>
    <n v="0"/>
    <n v="0"/>
    <s v="231-00"/>
    <n v="2"/>
    <n v="2634"/>
    <n v="2490"/>
    <n v="5268"/>
    <n v="4980"/>
  </r>
  <r>
    <x v="6"/>
    <x v="3178"/>
    <n v="3031220010120"/>
    <s v="5245 NW 26 AVE"/>
    <s v="N"/>
    <m/>
    <d v="2019-12-24T00:00:00"/>
    <s v="ROAD"/>
    <x v="0"/>
    <n v="2033.4"/>
    <n v="40.67"/>
    <n v="0"/>
    <n v="2074.0700000000002"/>
    <n v="0"/>
    <n v="0"/>
    <s v="210-00"/>
    <n v="-1"/>
    <n v="6001"/>
    <n v="5674"/>
    <n v="-6001"/>
    <n v="-5674"/>
  </r>
  <r>
    <x v="7"/>
    <x v="3179"/>
    <n v="3041310180380"/>
    <s v="5640 SUNSET DR"/>
    <m/>
    <s v="128998-BOOS DEVELOPMENT GROUP INC"/>
    <d v="2019-10-03T00:00:00"/>
    <s v="ROAD"/>
    <x v="1"/>
    <n v="66865.27"/>
    <n v="1337.31"/>
    <n v="0"/>
    <m/>
    <n v="0"/>
    <n v="0"/>
    <s v="880-00"/>
    <n v="15035"/>
    <m/>
    <m/>
    <m/>
    <m/>
  </r>
  <r>
    <x v="7"/>
    <x v="3179"/>
    <n v="3041310180380"/>
    <s v="5640 SUNSET DR"/>
    <m/>
    <s v="128998-BOOS DEVELOPMENT GROUP INC"/>
    <d v="2019-10-03T00:00:00"/>
    <s v="ROAD"/>
    <x v="1"/>
    <n v="66865.27"/>
    <n v="1337.31"/>
    <n v="0"/>
    <m/>
    <n v="0"/>
    <n v="0"/>
    <s v="880-00"/>
    <n v="-8503"/>
    <m/>
    <m/>
    <m/>
    <m/>
  </r>
  <r>
    <x v="5"/>
    <x v="3180"/>
    <n v="3069130030550"/>
    <s v="11760 SW 226 ST"/>
    <s v="N"/>
    <m/>
    <d v="2019-12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6"/>
    <x v="3181"/>
    <n v="3031100570120"/>
    <s v="1747 NW 82 ST"/>
    <s v="N"/>
    <s v="129001-LEGACY RENTALS LLC"/>
    <d v="2019-12-30T00:00:00"/>
    <s v="ROAD"/>
    <x v="1"/>
    <n v="0"/>
    <n v="0"/>
    <n v="0"/>
    <n v="0"/>
    <n v="0"/>
    <n v="0"/>
    <s v="210-00"/>
    <n v="1"/>
    <n v="6001"/>
    <n v="5674"/>
    <n v="6001"/>
    <n v="5674"/>
  </r>
  <r>
    <x v="10"/>
    <x v="3182"/>
    <n v="232020070710"/>
    <s v="355 76 ST"/>
    <m/>
    <m/>
    <d v="2019-05-22T00:00:00"/>
    <s v="ROAD"/>
    <x v="0"/>
    <n v="32374.880000000001"/>
    <n v="647.5"/>
    <n v="0"/>
    <m/>
    <n v="0"/>
    <n v="0"/>
    <s v="220-00"/>
    <n v="7"/>
    <m/>
    <m/>
    <m/>
    <m/>
  </r>
  <r>
    <x v="10"/>
    <x v="3182"/>
    <n v="232020070710"/>
    <s v="355 76 ST"/>
    <m/>
    <m/>
    <d v="2019-05-22T00:00:00"/>
    <s v="ROAD"/>
    <x v="0"/>
    <n v="32374.880000000001"/>
    <n v="647.5"/>
    <n v="0"/>
    <m/>
    <n v="0"/>
    <n v="0"/>
    <s v="231-00"/>
    <n v="-2"/>
    <m/>
    <m/>
    <m/>
    <m/>
  </r>
  <r>
    <x v="10"/>
    <x v="3183"/>
    <n v="232020050250"/>
    <s v="301 86 ST"/>
    <s v="N"/>
    <s v="129288-SOUTH FLORIDA UNITED INVESTMENTS"/>
    <d v="2019-12-13T00:00:00"/>
    <s v="ROAD"/>
    <x v="1"/>
    <n v="4529.68"/>
    <n v="90.59"/>
    <n v="0"/>
    <m/>
    <n v="0"/>
    <n v="0"/>
    <s v="220-00"/>
    <n v="-16"/>
    <m/>
    <m/>
    <m/>
    <m/>
  </r>
  <r>
    <x v="10"/>
    <x v="3183"/>
    <n v="232020050250"/>
    <s v="301 86 ST"/>
    <s v="N"/>
    <s v="129288-SOUTH FLORIDA UNITED INVESTMENTS"/>
    <d v="2019-12-13T00:00:00"/>
    <s v="ROAD"/>
    <x v="1"/>
    <n v="4529.68"/>
    <n v="90.59"/>
    <n v="0"/>
    <m/>
    <n v="0"/>
    <n v="0"/>
    <s v="311-00"/>
    <n v="18"/>
    <m/>
    <m/>
    <m/>
    <m/>
  </r>
  <r>
    <x v="10"/>
    <x v="3184"/>
    <n v="232020100031"/>
    <s v="8143 HARDING AVE"/>
    <m/>
    <s v="FOR RECORD ONLY"/>
    <d v="2019-06-24T00:00:00"/>
    <s v="ROAD"/>
    <x v="0"/>
    <n v="0"/>
    <n v="0"/>
    <n v="0"/>
    <m/>
    <n v="0"/>
    <n v="0"/>
    <s v="311-00"/>
    <n v="6"/>
    <m/>
    <m/>
    <m/>
    <m/>
  </r>
  <r>
    <x v="10"/>
    <x v="3184"/>
    <n v="232020100031"/>
    <s v="8143 HARDING AVE"/>
    <m/>
    <s v="FOR RECORD ONLY"/>
    <d v="2019-06-24T00:00:00"/>
    <s v="ROAD"/>
    <x v="0"/>
    <n v="0"/>
    <n v="0"/>
    <n v="0"/>
    <m/>
    <n v="0"/>
    <n v="0"/>
    <s v="9999-00"/>
    <n v="57.91"/>
    <m/>
    <m/>
    <m/>
    <m/>
  </r>
  <r>
    <x v="10"/>
    <x v="3184"/>
    <n v="232020100031"/>
    <s v="8143 HARDING AVE"/>
    <m/>
    <s v="FOR RECORD ONLY"/>
    <d v="2019-06-24T00:00:00"/>
    <s v="ROAD"/>
    <x v="0"/>
    <n v="0"/>
    <n v="0"/>
    <n v="0"/>
    <m/>
    <n v="0"/>
    <n v="0"/>
    <s v="220-00"/>
    <n v="-5.58"/>
    <m/>
    <m/>
    <m/>
    <m/>
  </r>
  <r>
    <x v="10"/>
    <x v="3185"/>
    <n v="232020030060"/>
    <s v="7400 OCEAN TER"/>
    <m/>
    <m/>
    <d v="2019-05-30T00:00:00"/>
    <s v="ROAD"/>
    <x v="0"/>
    <n v="39582.85"/>
    <n v="791.66"/>
    <n v="0"/>
    <m/>
    <n v="0"/>
    <n v="0"/>
    <s v="710-00"/>
    <n v="2769"/>
    <m/>
    <m/>
    <m/>
    <m/>
  </r>
  <r>
    <x v="10"/>
    <x v="3186"/>
    <n v="232030072980"/>
    <s v="727 N SHORE DR"/>
    <s v="N"/>
    <s v="129658-JOHN SABTY SABTY"/>
    <d v="2019-12-16T00:00:00"/>
    <s v="ROAD"/>
    <x v="1"/>
    <n v="0"/>
    <n v="0"/>
    <n v="0"/>
    <m/>
    <n v="0"/>
    <n v="0"/>
    <s v="210-00"/>
    <n v="0"/>
    <m/>
    <m/>
    <m/>
    <m/>
  </r>
  <r>
    <x v="10"/>
    <x v="3187"/>
    <n v="232030013040"/>
    <s v="1240 N BISCAYNE POINT RD"/>
    <m/>
    <s v="127075-DEVELOPERS JRS"/>
    <d v="2019-06-03T00:00:00"/>
    <s v="ROAD"/>
    <x v="1"/>
    <n v="0"/>
    <n v="0"/>
    <n v="0"/>
    <m/>
    <n v="0"/>
    <n v="0"/>
    <s v="210-00"/>
    <n v="0"/>
    <m/>
    <m/>
    <m/>
    <m/>
  </r>
  <r>
    <x v="10"/>
    <x v="3188"/>
    <n v="232030073610"/>
    <s v="1155 N SHORE DR"/>
    <s v="N"/>
    <s v="128839-SUSANNE DEMMERLE"/>
    <d v="2019-12-05T00:00:00"/>
    <s v="ROAD"/>
    <x v="1"/>
    <n v="0"/>
    <n v="0"/>
    <n v="0"/>
    <m/>
    <n v="0"/>
    <n v="0"/>
    <s v="210-00"/>
    <n v="-1"/>
    <m/>
    <m/>
    <m/>
    <m/>
  </r>
  <r>
    <x v="10"/>
    <x v="3188"/>
    <n v="232030073610"/>
    <s v="1155 N SHORE DR"/>
    <s v="N"/>
    <s v="128839-SUSANNE DEMMERLE"/>
    <d v="2019-12-05T00:00:00"/>
    <s v="ROAD"/>
    <x v="1"/>
    <n v="0"/>
    <n v="0"/>
    <n v="0"/>
    <m/>
    <n v="0"/>
    <n v="0"/>
    <s v="210-00"/>
    <n v="1"/>
    <m/>
    <m/>
    <m/>
    <m/>
  </r>
  <r>
    <x v="10"/>
    <x v="3189"/>
    <n v="232030010920"/>
    <s v="1620 CLEVELAND RD"/>
    <m/>
    <m/>
    <d v="2019-06-05T00:00:00"/>
    <s v="ROAD"/>
    <x v="0"/>
    <n v="0"/>
    <n v="0"/>
    <n v="0"/>
    <m/>
    <n v="0"/>
    <n v="0"/>
    <s v="210-00"/>
    <n v="-1"/>
    <m/>
    <m/>
    <m/>
    <m/>
  </r>
  <r>
    <x v="10"/>
    <x v="3189"/>
    <n v="232030010920"/>
    <s v="1620 CLEVELAND RD"/>
    <m/>
    <m/>
    <d v="2019-06-05T00:00:00"/>
    <s v="ROAD"/>
    <x v="0"/>
    <n v="0"/>
    <n v="0"/>
    <n v="0"/>
    <m/>
    <n v="0"/>
    <n v="0"/>
    <s v="210-00"/>
    <n v="1"/>
    <m/>
    <m/>
    <m/>
    <m/>
  </r>
  <r>
    <x v="10"/>
    <x v="3190"/>
    <n v="232100011040"/>
    <s v="1590 BAY DR"/>
    <m/>
    <s v="127399-ALBERTO DIAZ"/>
    <d v="2019-07-02T00:00:00"/>
    <s v="ROAD"/>
    <x v="1"/>
    <n v="0"/>
    <n v="0"/>
    <n v="0"/>
    <m/>
    <n v="0"/>
    <n v="0"/>
    <s v="210-00"/>
    <n v="0"/>
    <m/>
    <m/>
    <m/>
    <m/>
  </r>
  <r>
    <x v="10"/>
    <x v="3191"/>
    <n v="232100132430"/>
    <s v="1325 BAY DR"/>
    <m/>
    <s v="127859-MANUELA MACKENZIE"/>
    <d v="2019-07-10T00:00:00"/>
    <s v="ROAD"/>
    <x v="1"/>
    <n v="0"/>
    <n v="0"/>
    <n v="0"/>
    <m/>
    <n v="0"/>
    <n v="0"/>
    <s v="210-00"/>
    <n v="0"/>
    <m/>
    <m/>
    <m/>
    <m/>
  </r>
  <r>
    <x v="10"/>
    <x v="3192"/>
    <n v="232110750170"/>
    <s v="6101 AQUA AVE 80"/>
    <m/>
    <m/>
    <d v="2019-05-14T00:00:00"/>
    <s v="ROAD"/>
    <x v="0"/>
    <n v="12319.16"/>
    <n v="246.38"/>
    <n v="0"/>
    <m/>
    <n v="0"/>
    <n v="0"/>
    <s v="220-00"/>
    <n v="2"/>
    <m/>
    <m/>
    <m/>
    <m/>
  </r>
  <r>
    <x v="10"/>
    <x v="3193"/>
    <n v="232110070100"/>
    <s v="5775 COLLINS AVE"/>
    <m/>
    <s v="127077-MIAMI BEACH ASSOCIATES LLC"/>
    <d v="2019-06-06T00:00:00"/>
    <s v="ROAD"/>
    <x v="1"/>
    <n v="0"/>
    <n v="0"/>
    <n v="0"/>
    <m/>
    <n v="0"/>
    <n v="0"/>
    <s v="222-00"/>
    <n v="81"/>
    <m/>
    <m/>
    <m/>
    <m/>
  </r>
  <r>
    <x v="10"/>
    <x v="3193"/>
    <n v="232110070100"/>
    <s v="5775 COLLINS AVE"/>
    <m/>
    <s v="127077-MIAMI BEACH ASSOCIATES LLC"/>
    <d v="2019-06-06T00:00:00"/>
    <s v="ROAD"/>
    <x v="1"/>
    <n v="0"/>
    <n v="0"/>
    <n v="0"/>
    <m/>
    <n v="0"/>
    <n v="0"/>
    <s v="222-00"/>
    <n v="-81"/>
    <m/>
    <m/>
    <m/>
    <m/>
  </r>
  <r>
    <x v="10"/>
    <x v="3194"/>
    <n v="232110223630"/>
    <s v="7135 COLLINS AVE #3"/>
    <m/>
    <s v="127581-DAMIAN RIANO"/>
    <d v="2019-05-31T00:00:00"/>
    <s v="ROAD"/>
    <x v="1"/>
    <n v="2221.21"/>
    <n v="44.42"/>
    <n v="0"/>
    <m/>
    <n v="0"/>
    <n v="0"/>
    <s v="820-00"/>
    <n v="744"/>
    <m/>
    <m/>
    <m/>
    <m/>
  </r>
  <r>
    <x v="10"/>
    <x v="3195"/>
    <n v="232110071790"/>
    <s v="6644 COLLINS AVE"/>
    <m/>
    <s v="FOR RECORD ONLY"/>
    <d v="2019-10-25T00:00:00"/>
    <s v="ROAD"/>
    <x v="0"/>
    <n v="0"/>
    <n v="0"/>
    <n v="0"/>
    <m/>
    <n v="0"/>
    <n v="0"/>
    <s v="820-00"/>
    <n v="-841.02"/>
    <m/>
    <m/>
    <m/>
    <m/>
  </r>
  <r>
    <x v="10"/>
    <x v="3195"/>
    <n v="232110071790"/>
    <s v="6644 COLLINS AVE"/>
    <m/>
    <s v="FOR RECORD ONLY"/>
    <d v="2019-10-25T00:00:00"/>
    <s v="ROAD"/>
    <x v="0"/>
    <n v="0"/>
    <n v="0"/>
    <n v="0"/>
    <m/>
    <n v="0"/>
    <n v="0"/>
    <s v="932-01"/>
    <n v="10"/>
    <m/>
    <m/>
    <m/>
    <m/>
  </r>
  <r>
    <x v="10"/>
    <x v="3194"/>
    <n v="232110223630"/>
    <s v="7135 COLLINS AVE #3"/>
    <m/>
    <s v="127581-DAMIAN RIANO"/>
    <d v="2019-05-31T00:00:00"/>
    <s v="ROAD"/>
    <x v="1"/>
    <n v="2221.21"/>
    <n v="44.42"/>
    <n v="0"/>
    <m/>
    <n v="0"/>
    <n v="0"/>
    <s v="710-00"/>
    <n v="-744"/>
    <m/>
    <m/>
    <m/>
    <m/>
  </r>
  <r>
    <x v="10"/>
    <x v="3196"/>
    <n v="232110071790"/>
    <s v="222 67 ST"/>
    <s v="N"/>
    <s v="129579-DAVID JONAS"/>
    <d v="2019-11-20T00:00:00"/>
    <s v="ROAD"/>
    <x v="1"/>
    <n v="28426.37"/>
    <n v="568.53"/>
    <n v="0"/>
    <m/>
    <n v="0"/>
    <n v="0"/>
    <s v="820-00"/>
    <n v="-906"/>
    <m/>
    <m/>
    <m/>
    <m/>
  </r>
  <r>
    <x v="10"/>
    <x v="3196"/>
    <n v="232110071790"/>
    <s v="222 67 ST"/>
    <s v="N"/>
    <s v="129579-DAVID JONAS"/>
    <d v="2019-11-20T00:00:00"/>
    <s v="ROAD"/>
    <x v="1"/>
    <n v="28426.37"/>
    <n v="568.53"/>
    <n v="0"/>
    <m/>
    <n v="0"/>
    <n v="0"/>
    <s v="932-00"/>
    <n v="906"/>
    <m/>
    <m/>
    <m/>
    <m/>
  </r>
  <r>
    <x v="10"/>
    <x v="3195"/>
    <n v="232110071790"/>
    <s v="6644 COLLINS AVE"/>
    <m/>
    <s v="FOR RECORD ONLY"/>
    <d v="2019-10-25T00:00:00"/>
    <s v="ROAD"/>
    <x v="0"/>
    <n v="0"/>
    <n v="0"/>
    <n v="0"/>
    <m/>
    <n v="0"/>
    <n v="0"/>
    <s v="9999-00"/>
    <n v="0.09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710-00"/>
    <n v="-676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820-02"/>
    <n v="52980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222-00"/>
    <n v="125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710-00"/>
    <n v="2526"/>
    <m/>
    <m/>
    <m/>
    <m/>
  </r>
  <r>
    <x v="10"/>
    <x v="3198"/>
    <n v="232140031680"/>
    <s v="5780 LA GORCE DR"/>
    <m/>
    <s v="126855-GARY SHEAR"/>
    <d v="2019-05-09T00:00:00"/>
    <s v="ROAD"/>
    <x v="1"/>
    <n v="0"/>
    <n v="0"/>
    <n v="0"/>
    <m/>
    <n v="0"/>
    <n v="0"/>
    <s v="210-00"/>
    <n v="0"/>
    <m/>
    <m/>
    <m/>
    <m/>
  </r>
  <r>
    <x v="10"/>
    <x v="3199"/>
    <n v="232140031510"/>
    <s v="5470 LA GORCE DR"/>
    <m/>
    <s v="125449-GUY BUSH"/>
    <d v="2019-01-02T00:00:00"/>
    <s v="ROAD"/>
    <x v="1"/>
    <n v="0"/>
    <n v="0"/>
    <n v="0"/>
    <m/>
    <n v="0"/>
    <n v="0"/>
    <s v="210-00"/>
    <n v="0"/>
    <m/>
    <m/>
    <m/>
    <m/>
  </r>
  <r>
    <x v="10"/>
    <x v="3200"/>
    <n v="232140030610"/>
    <s v="5630 PINE TREE DR"/>
    <s v="N"/>
    <s v="129182-LAKEVIEW DEVELOPMENT"/>
    <d v="2019-12-30T00:00:00"/>
    <s v="ROAD"/>
    <x v="1"/>
    <n v="0"/>
    <n v="0"/>
    <n v="0"/>
    <m/>
    <n v="0"/>
    <n v="0"/>
    <s v="210-00"/>
    <n v="0"/>
    <m/>
    <m/>
    <m/>
    <m/>
  </r>
  <r>
    <x v="10"/>
    <x v="3201"/>
    <n v="232220100630"/>
    <s v="4465 N ADAMS AVE"/>
    <s v="N"/>
    <s v="128687-ARON LAMPERT"/>
    <d v="2019-11-21T00:00:00"/>
    <s v="ROAD"/>
    <x v="1"/>
    <n v="0"/>
    <n v="0"/>
    <n v="0"/>
    <m/>
    <n v="0"/>
    <n v="0"/>
    <s v="210-00"/>
    <n v="0"/>
    <m/>
    <m/>
    <m/>
    <m/>
  </r>
  <r>
    <x v="10"/>
    <x v="3202"/>
    <n v="232220140350"/>
    <s v="4225 N MERIDIAN AVE"/>
    <m/>
    <s v="126118-YOEL ORTIZ"/>
    <d v="2019-03-12T00:00:00"/>
    <s v="ROAD"/>
    <x v="1"/>
    <n v="0"/>
    <n v="0"/>
    <n v="0"/>
    <m/>
    <n v="0"/>
    <n v="0"/>
    <s v="210-00"/>
    <n v="0"/>
    <m/>
    <m/>
    <m/>
    <m/>
  </r>
  <r>
    <x v="10"/>
    <x v="3203"/>
    <n v="232220060030"/>
    <s v="4555 ALTON RD"/>
    <m/>
    <s v="125469-ANIBAL VILLAR"/>
    <d v="2019-01-02T00:00:00"/>
    <s v="ROAD"/>
    <x v="1"/>
    <n v="0"/>
    <n v="0"/>
    <n v="0"/>
    <m/>
    <n v="0"/>
    <n v="0"/>
    <s v="210-00"/>
    <n v="1"/>
    <m/>
    <m/>
    <m/>
    <m/>
  </r>
  <r>
    <x v="10"/>
    <x v="3204"/>
    <n v="232220060110"/>
    <s v="4465 ALTON RD"/>
    <m/>
    <m/>
    <d v="2019-03-06T00:00:00"/>
    <s v="ROAD"/>
    <x v="0"/>
    <n v="0"/>
    <n v="0"/>
    <n v="0"/>
    <m/>
    <n v="0"/>
    <n v="0"/>
    <s v="210-00"/>
    <n v="0"/>
    <m/>
    <m/>
    <m/>
    <m/>
  </r>
  <r>
    <x v="10"/>
    <x v="3203"/>
    <n v="232220060030"/>
    <s v="4555 ALTON RD"/>
    <m/>
    <s v="125469-ANIBAL VILLAR"/>
    <d v="2019-01-02T00:00:00"/>
    <s v="ROAD"/>
    <x v="1"/>
    <n v="0"/>
    <n v="0"/>
    <n v="0"/>
    <m/>
    <n v="0"/>
    <n v="0"/>
    <s v="210-00"/>
    <n v="-1"/>
    <m/>
    <m/>
    <m/>
    <m/>
  </r>
  <r>
    <x v="10"/>
    <x v="3205"/>
    <n v="232220110610"/>
    <s v="4700 ALTON RD"/>
    <m/>
    <s v="125689-ALON DORI"/>
    <d v="2019-01-29T00:00:00"/>
    <s v="ROAD"/>
    <x v="1"/>
    <n v="0"/>
    <n v="0"/>
    <n v="0"/>
    <m/>
    <n v="0"/>
    <n v="0"/>
    <s v="210-00"/>
    <n v="-1"/>
    <m/>
    <m/>
    <m/>
    <m/>
  </r>
  <r>
    <x v="10"/>
    <x v="3205"/>
    <n v="232220110610"/>
    <s v="4700 ALTON RD"/>
    <m/>
    <s v="125689-ALON DORI"/>
    <d v="2019-01-29T00:00:00"/>
    <s v="ROAD"/>
    <x v="1"/>
    <n v="0"/>
    <n v="0"/>
    <n v="0"/>
    <m/>
    <n v="0"/>
    <n v="0"/>
    <s v="210-00"/>
    <n v="1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610-00"/>
    <n v="343713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610-00"/>
    <n v="-173445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610-00"/>
    <n v="-47186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9999-00"/>
    <n v="-738392.53"/>
    <m/>
    <m/>
    <m/>
    <m/>
  </r>
  <r>
    <x v="10"/>
    <x v="3207"/>
    <n v="232230020130"/>
    <s v="4833 COLLINS AVE"/>
    <m/>
    <m/>
    <d v="2019-03-18T00:00:00"/>
    <s v="ROAD"/>
    <x v="3"/>
    <n v="174951.14"/>
    <n v="3499.03"/>
    <n v="0"/>
    <m/>
    <n v="0"/>
    <n v="0"/>
    <s v="311-00"/>
    <n v="2"/>
    <m/>
    <m/>
    <m/>
    <m/>
  </r>
  <r>
    <x v="10"/>
    <x v="3207"/>
    <n v="232230020130"/>
    <s v="4833 COLLINS AVE"/>
    <m/>
    <m/>
    <d v="2019-03-18T00:00:00"/>
    <s v="ROAD"/>
    <x v="3"/>
    <n v="174951.14"/>
    <n v="3499.03"/>
    <n v="0"/>
    <m/>
    <n v="0"/>
    <n v="0"/>
    <s v="310-00"/>
    <n v="20"/>
    <m/>
    <m/>
    <m/>
    <m/>
  </r>
  <r>
    <x v="10"/>
    <x v="3208"/>
    <n v="232260011610"/>
    <s v="3624 COLLINS AVE"/>
    <m/>
    <s v="127423-ABRAHAM BERGMAN"/>
    <d v="2019-04-04T00:00:00"/>
    <s v="ROAD"/>
    <x v="1"/>
    <n v="18478.73"/>
    <n v="369.57"/>
    <n v="0"/>
    <m/>
    <n v="0"/>
    <n v="0"/>
    <s v="220-00"/>
    <n v="3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9999-00"/>
    <n v="-0.03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932-00"/>
    <n v="-1685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820-00"/>
    <n v="-82.58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310-00"/>
    <n v="10"/>
    <m/>
    <m/>
    <m/>
    <m/>
  </r>
  <r>
    <x v="10"/>
    <x v="3210"/>
    <n v="232260010060"/>
    <s v="220 21 STREET"/>
    <s v="N"/>
    <s v="128780-THINK PROPERTIES LLC"/>
    <d v="2019-11-27T00:00:00"/>
    <s v="ROAD"/>
    <x v="1"/>
    <n v="68503.69"/>
    <n v="1370.07"/>
    <n v="0"/>
    <m/>
    <n v="0"/>
    <n v="0"/>
    <s v="222-00"/>
    <n v="-4"/>
    <m/>
    <m/>
    <m/>
    <m/>
  </r>
  <r>
    <x v="10"/>
    <x v="3210"/>
    <n v="232260010060"/>
    <s v="220 21 STREET"/>
    <s v="N"/>
    <s v="128780-THINK PROPERTIES LLC"/>
    <d v="2019-11-27T00:00:00"/>
    <s v="ROAD"/>
    <x v="1"/>
    <n v="68503.69"/>
    <n v="1370.07"/>
    <n v="0"/>
    <m/>
    <n v="0"/>
    <n v="0"/>
    <s v="310-00"/>
    <n v="10"/>
    <m/>
    <m/>
    <m/>
    <m/>
  </r>
  <r>
    <x v="10"/>
    <x v="3211"/>
    <n v="232260012155"/>
    <s v="4333 COLLINS AVE"/>
    <m/>
    <s v="129238-HOLIDAY INN MIAMI BEACH"/>
    <d v="2019-10-16T00:00:00"/>
    <s v="ROAD"/>
    <x v="1"/>
    <n v="98107.95"/>
    <n v="1962.16"/>
    <n v="0"/>
    <m/>
    <n v="0"/>
    <n v="0"/>
    <s v="310-00"/>
    <n v="12"/>
    <m/>
    <m/>
    <m/>
    <m/>
  </r>
  <r>
    <x v="10"/>
    <x v="3212"/>
    <n v="232260260001"/>
    <s v="4025 INDIAN CREEK DR"/>
    <m/>
    <m/>
    <d v="2019-11-19T00:00:00"/>
    <s v="ROAD"/>
    <x v="0"/>
    <n v="1066.29"/>
    <n v="21.32"/>
    <n v="0"/>
    <m/>
    <n v="0"/>
    <n v="0"/>
    <s v="820-00"/>
    <n v="650"/>
    <m/>
    <m/>
    <m/>
    <m/>
  </r>
  <r>
    <x v="10"/>
    <x v="3212"/>
    <n v="232260260001"/>
    <s v="4025 INDIAN CREEK DR"/>
    <m/>
    <m/>
    <d v="2019-11-19T00:00:00"/>
    <s v="ROAD"/>
    <x v="0"/>
    <n v="1066.29"/>
    <n v="21.32"/>
    <n v="0"/>
    <m/>
    <n v="0"/>
    <n v="0"/>
    <s v="230-00"/>
    <n v="-20"/>
    <m/>
    <m/>
    <m/>
    <m/>
  </r>
  <r>
    <x v="10"/>
    <x v="3212"/>
    <n v="232260260001"/>
    <s v="4025 INDIAN CREEK DR"/>
    <m/>
    <m/>
    <d v="2019-11-19T00:00:00"/>
    <s v="ROAD"/>
    <x v="0"/>
    <n v="1066.29"/>
    <n v="21.32"/>
    <n v="0"/>
    <m/>
    <n v="0"/>
    <n v="0"/>
    <s v="311-00"/>
    <n v="17"/>
    <m/>
    <m/>
    <m/>
    <m/>
  </r>
  <r>
    <x v="10"/>
    <x v="3213"/>
    <n v="232260010580"/>
    <s v="2340 COLLINS AVE MIAMI BEACH"/>
    <m/>
    <m/>
    <d v="2019-04-16T00:00:00"/>
    <s v="ROAD"/>
    <x v="0"/>
    <n v="1533159.19"/>
    <n v="30663.19"/>
    <n v="0"/>
    <m/>
    <n v="0"/>
    <n v="0"/>
    <s v="710-00"/>
    <n v="-2072"/>
    <m/>
    <m/>
    <m/>
    <m/>
  </r>
  <r>
    <x v="10"/>
    <x v="3213"/>
    <n v="232260010580"/>
    <s v="2340 COLLINS AVE MIAMI BEACH"/>
    <m/>
    <m/>
    <d v="2019-04-16T00:00:00"/>
    <s v="ROAD"/>
    <x v="0"/>
    <n v="1533159.19"/>
    <n v="30663.19"/>
    <n v="0"/>
    <m/>
    <n v="0"/>
    <n v="0"/>
    <s v="820-00"/>
    <n v="8317"/>
    <m/>
    <m/>
    <m/>
    <m/>
  </r>
  <r>
    <x v="10"/>
    <x v="3213"/>
    <n v="232260010580"/>
    <s v="2340 COLLINS AVE MIAMI BEACH"/>
    <m/>
    <m/>
    <d v="2019-04-16T00:00:00"/>
    <s v="ROAD"/>
    <x v="0"/>
    <n v="1533159.19"/>
    <n v="30663.19"/>
    <n v="0"/>
    <m/>
    <n v="0"/>
    <n v="0"/>
    <s v="710-02"/>
    <n v="136543"/>
    <m/>
    <m/>
    <m/>
    <m/>
  </r>
  <r>
    <x v="10"/>
    <x v="3214"/>
    <n v="232260010580"/>
    <s v="2340 COLLINS AVE"/>
    <m/>
    <s v="128398-NORTH BAY OWNER LLC"/>
    <d v="2019-10-02T00:00:00"/>
    <s v="ROAD"/>
    <x v="1"/>
    <n v="1521106.58"/>
    <n v="30422.13"/>
    <n v="0"/>
    <m/>
    <n v="0"/>
    <n v="0"/>
    <s v="710-02"/>
    <n v="134306"/>
    <m/>
    <m/>
    <m/>
    <m/>
  </r>
  <r>
    <x v="10"/>
    <x v="3214"/>
    <n v="232260010580"/>
    <s v="2340 COLLINS AVE"/>
    <m/>
    <s v="128398-NORTH BAY OWNER LLC"/>
    <d v="2019-10-02T00:00:00"/>
    <s v="ROAD"/>
    <x v="1"/>
    <n v="1521106.58"/>
    <n v="30422.13"/>
    <n v="0"/>
    <m/>
    <n v="0"/>
    <n v="0"/>
    <s v="710-02"/>
    <n v="-2072"/>
    <m/>
    <m/>
    <m/>
    <m/>
  </r>
  <r>
    <x v="10"/>
    <x v="3214"/>
    <n v="232260010580"/>
    <s v="2340 COLLINS AVE"/>
    <m/>
    <s v="128398-NORTH BAY OWNER LLC"/>
    <d v="2019-10-02T00:00:00"/>
    <s v="ROAD"/>
    <x v="1"/>
    <n v="1521106.58"/>
    <n v="30422.13"/>
    <n v="0"/>
    <m/>
    <n v="0"/>
    <n v="0"/>
    <s v="820-00"/>
    <n v="8497"/>
    <m/>
    <m/>
    <m/>
    <m/>
  </r>
  <r>
    <x v="10"/>
    <x v="3215"/>
    <n v="232260010660"/>
    <s v="2469 COLLINS AVE"/>
    <m/>
    <s v="126506-ROBERT S BROWN"/>
    <d v="2019-04-08T00:00:00"/>
    <s v="ROAD"/>
    <x v="1"/>
    <n v="1323.45"/>
    <n v="26.46"/>
    <n v="0"/>
    <m/>
    <n v="0"/>
    <n v="0"/>
    <s v="310-00"/>
    <n v="-17"/>
    <m/>
    <m/>
    <m/>
    <m/>
  </r>
  <r>
    <x v="10"/>
    <x v="3215"/>
    <n v="232260010660"/>
    <s v="2469 COLLINS AVE"/>
    <m/>
    <s v="126506-ROBERT S BROWN"/>
    <d v="2019-04-08T00:00:00"/>
    <s v="ROAD"/>
    <x v="1"/>
    <n v="1323.45"/>
    <n v="26.46"/>
    <n v="0"/>
    <m/>
    <n v="0"/>
    <n v="0"/>
    <s v="540-00"/>
    <n v="128"/>
    <m/>
    <m/>
    <m/>
    <m/>
  </r>
  <r>
    <x v="10"/>
    <x v="3216"/>
    <n v="232260011930"/>
    <s v="4000 COLLINS AVE"/>
    <m/>
    <m/>
    <d v="2019-05-28T00:00:00"/>
    <s v="ROAD"/>
    <x v="0"/>
    <n v="0"/>
    <n v="0"/>
    <n v="0"/>
    <m/>
    <n v="0"/>
    <n v="0"/>
    <s v="932-00"/>
    <n v="-874"/>
    <m/>
    <m/>
    <m/>
    <m/>
  </r>
  <r>
    <x v="10"/>
    <x v="3217"/>
    <n v="232260010451"/>
    <s v="210 23 ST"/>
    <m/>
    <m/>
    <d v="2019-04-05T00:00:00"/>
    <s v="ROAD"/>
    <x v="0"/>
    <n v="33027.279999999999"/>
    <n v="660.55"/>
    <n v="0"/>
    <m/>
    <n v="0"/>
    <n v="0"/>
    <s v="820-00"/>
    <n v="187"/>
    <m/>
    <m/>
    <m/>
    <m/>
  </r>
  <r>
    <x v="10"/>
    <x v="3218"/>
    <n v="232260076010"/>
    <s v="2899 COLLINS AVE CO"/>
    <m/>
    <s v="125602-D L INVESTMENTS LLC"/>
    <d v="2019-01-02T00:00:00"/>
    <s v="ROAD"/>
    <x v="1"/>
    <n v="22642.68"/>
    <n v="452.85"/>
    <n v="0"/>
    <m/>
    <n v="0"/>
    <n v="0"/>
    <s v="932-00"/>
    <n v="745"/>
    <m/>
    <m/>
    <m/>
    <m/>
  </r>
  <r>
    <x v="10"/>
    <x v="3218"/>
    <n v="232260076010"/>
    <s v="2899 COLLINS AVE CO"/>
    <m/>
    <s v="125602-D L INVESTMENTS LLC"/>
    <d v="2019-01-02T00:00:00"/>
    <s v="ROAD"/>
    <x v="1"/>
    <n v="22642.68"/>
    <n v="452.85"/>
    <n v="0"/>
    <m/>
    <n v="0"/>
    <n v="0"/>
    <s v="820-00"/>
    <n v="-745"/>
    <m/>
    <m/>
    <m/>
    <m/>
  </r>
  <r>
    <x v="10"/>
    <x v="3217"/>
    <n v="232260010451"/>
    <s v="210 23 ST"/>
    <m/>
    <m/>
    <d v="2019-04-05T00:00:00"/>
    <s v="ROAD"/>
    <x v="0"/>
    <n v="33027.279999999999"/>
    <n v="660.55"/>
    <n v="0"/>
    <m/>
    <n v="0"/>
    <n v="0"/>
    <s v="932-00"/>
    <n v="625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9999-00"/>
    <n v="0.1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820-00"/>
    <n v="-336.41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932-01"/>
    <n v="-8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932-01"/>
    <n v="12"/>
    <m/>
    <m/>
    <m/>
    <m/>
  </r>
  <r>
    <x v="10"/>
    <x v="3216"/>
    <n v="232260011930"/>
    <s v="4000 COLLINS AVE"/>
    <m/>
    <m/>
    <d v="2019-05-28T00:00:00"/>
    <s v="ROAD"/>
    <x v="0"/>
    <n v="0"/>
    <n v="0"/>
    <n v="0"/>
    <m/>
    <n v="0"/>
    <n v="0"/>
    <s v="932-00"/>
    <n v="874"/>
    <m/>
    <m/>
    <m/>
    <m/>
  </r>
  <r>
    <x v="10"/>
    <x v="3220"/>
    <n v="232270080580"/>
    <s v="3172 N BAY RD"/>
    <m/>
    <s v="127970-ANA SIERRA"/>
    <d v="2019-09-05T00:00:00"/>
    <s v="ROAD"/>
    <x v="1"/>
    <n v="0"/>
    <n v="0"/>
    <n v="0"/>
    <m/>
    <n v="0"/>
    <n v="0"/>
    <s v="210-00"/>
    <n v="0"/>
    <m/>
    <m/>
    <m/>
    <m/>
  </r>
  <r>
    <x v="10"/>
    <x v="3221"/>
    <n v="232270081130"/>
    <s v="2192 ALTON RD"/>
    <m/>
    <s v="128213-LINDA HIRSCH"/>
    <d v="2019-07-30T00:00:00"/>
    <s v="ROAD"/>
    <x v="1"/>
    <n v="0"/>
    <n v="0"/>
    <n v="0"/>
    <m/>
    <n v="0"/>
    <n v="0"/>
    <s v="210-00"/>
    <n v="0"/>
    <m/>
    <m/>
    <m/>
    <m/>
  </r>
  <r>
    <x v="10"/>
    <x v="3222"/>
    <n v="232270060460"/>
    <s v="2499 N MERIDIAN AVE"/>
    <m/>
    <s v="127134-YELENA PARES"/>
    <d v="2019-05-08T00:00:00"/>
    <s v="ROAD"/>
    <x v="1"/>
    <n v="0"/>
    <n v="0"/>
    <n v="0"/>
    <m/>
    <n v="0"/>
    <n v="0"/>
    <s v="210-00"/>
    <n v="0"/>
    <m/>
    <m/>
    <m/>
    <m/>
  </r>
  <r>
    <x v="10"/>
    <x v="3223"/>
    <n v="232270080850"/>
    <s v="2360 ALTON RD"/>
    <m/>
    <s v="127521-DIEGO A VESTILLERO"/>
    <d v="2019-07-16T00:00:00"/>
    <s v="ROAD"/>
    <x v="1"/>
    <n v="0"/>
    <n v="0"/>
    <n v="0"/>
    <m/>
    <n v="0"/>
    <n v="0"/>
    <s v="210-00"/>
    <n v="0"/>
    <m/>
    <m/>
    <m/>
    <m/>
  </r>
  <r>
    <x v="10"/>
    <x v="3224"/>
    <n v="232270080930"/>
    <s v="2421 N BAY RD"/>
    <m/>
    <s v="126160-MATIAS ALEM"/>
    <d v="2019-03-13T00:00:00"/>
    <s v="ROAD"/>
    <x v="1"/>
    <n v="0"/>
    <n v="0"/>
    <n v="0"/>
    <m/>
    <n v="0"/>
    <n v="0"/>
    <s v="210-00"/>
    <n v="0"/>
    <m/>
    <m/>
    <m/>
    <m/>
  </r>
  <r>
    <x v="10"/>
    <x v="3225"/>
    <n v="232270010230"/>
    <s v="3031 PRAIRIE AVE"/>
    <m/>
    <s v="128444-CARMIN TILLIT TILLIT"/>
    <d v="2019-08-20T00:00:00"/>
    <s v="ROAD"/>
    <x v="1"/>
    <n v="0"/>
    <n v="0"/>
    <n v="0"/>
    <m/>
    <n v="0"/>
    <n v="0"/>
    <s v="210-00"/>
    <n v="0"/>
    <m/>
    <m/>
    <m/>
    <m/>
  </r>
  <r>
    <x v="10"/>
    <x v="3226"/>
    <n v="232270160230"/>
    <s v="3136 PRAIRIE AVE"/>
    <m/>
    <m/>
    <d v="2019-07-02T00:00:00"/>
    <s v="ROAD"/>
    <x v="0"/>
    <n v="0"/>
    <n v="0"/>
    <n v="0"/>
    <m/>
    <n v="0"/>
    <n v="0"/>
    <s v="210-00"/>
    <n v="-1"/>
    <m/>
    <m/>
    <m/>
    <m/>
  </r>
  <r>
    <x v="10"/>
    <x v="3226"/>
    <n v="232270160230"/>
    <s v="3136 PRAIRIE AVE"/>
    <m/>
    <m/>
    <d v="2019-07-02T00:00:00"/>
    <s v="ROAD"/>
    <x v="0"/>
    <n v="0"/>
    <n v="0"/>
    <n v="0"/>
    <m/>
    <n v="0"/>
    <n v="0"/>
    <s v="210-00"/>
    <n v="1"/>
    <m/>
    <m/>
    <m/>
    <m/>
  </r>
  <r>
    <x v="10"/>
    <x v="3227"/>
    <n v="232270000090"/>
    <s v="**SAMPLE ASSESSMENT**"/>
    <m/>
    <m/>
    <d v="2019-04-11T00:00:00"/>
    <s v="ROAD"/>
    <x v="0"/>
    <n v="6828512.4299999997"/>
    <n v="136570.23999999999"/>
    <n v="0"/>
    <m/>
    <n v="0"/>
    <n v="0"/>
    <s v="310-00"/>
    <n v="800"/>
    <m/>
    <m/>
    <m/>
    <m/>
  </r>
  <r>
    <x v="10"/>
    <x v="3227"/>
    <n v="232270000090"/>
    <s v="**SAMPLE ASSESSMENT**"/>
    <m/>
    <m/>
    <d v="2019-04-11T00:00:00"/>
    <s v="ROAD"/>
    <x v="0"/>
    <n v="6828512.4299999997"/>
    <n v="136570.23999999999"/>
    <n v="0"/>
    <m/>
    <n v="0"/>
    <n v="0"/>
    <s v="820-01"/>
    <n v="22302"/>
    <m/>
    <m/>
    <m/>
    <m/>
  </r>
  <r>
    <x v="10"/>
    <x v="3228"/>
    <n v="232280012070"/>
    <s v="2120 LUCERNE AVE"/>
    <m/>
    <s v="126430-MARISA DWYER"/>
    <d v="2019-04-02T00:00:00"/>
    <s v="ROAD"/>
    <x v="1"/>
    <n v="0"/>
    <n v="0"/>
    <n v="0"/>
    <m/>
    <n v="0"/>
    <n v="0"/>
    <s v="210-00"/>
    <n v="-1"/>
    <m/>
    <m/>
    <m/>
    <m/>
  </r>
  <r>
    <x v="10"/>
    <x v="3228"/>
    <n v="232280012070"/>
    <s v="2120 LUCERNE AVE"/>
    <m/>
    <s v="126430-MARISA DWYER"/>
    <d v="2019-04-02T00:00:00"/>
    <s v="ROAD"/>
    <x v="1"/>
    <n v="0"/>
    <n v="0"/>
    <n v="0"/>
    <m/>
    <n v="0"/>
    <n v="0"/>
    <s v="210-00"/>
    <n v="1"/>
    <m/>
    <m/>
    <m/>
    <m/>
  </r>
  <r>
    <x v="10"/>
    <x v="3229"/>
    <n v="232280011880"/>
    <s v="2122 BAY AVE"/>
    <m/>
    <s v="127603-COLE HAYNES"/>
    <d v="2019-01-23T00:00:00"/>
    <s v="ROAD"/>
    <x v="1"/>
    <n v="0"/>
    <n v="0"/>
    <n v="0"/>
    <m/>
    <n v="0"/>
    <n v="0"/>
    <s v="210-00"/>
    <n v="-1"/>
    <m/>
    <m/>
    <m/>
    <m/>
  </r>
  <r>
    <x v="10"/>
    <x v="3229"/>
    <n v="232280011880"/>
    <s v="2122 BAY AVE"/>
    <m/>
    <s v="127603-COLE HAYNES"/>
    <d v="2019-01-23T00:00:00"/>
    <s v="ROAD"/>
    <x v="1"/>
    <n v="0"/>
    <n v="0"/>
    <n v="0"/>
    <m/>
    <n v="0"/>
    <n v="0"/>
    <s v="210-00"/>
    <n v="1"/>
    <m/>
    <m/>
    <m/>
    <m/>
  </r>
  <r>
    <x v="10"/>
    <x v="3230"/>
    <n v="232320110520"/>
    <s v="830 W DI LIDO DR"/>
    <m/>
    <s v="127524-ANA SIERRA"/>
    <d v="2019-07-18T00:00:00"/>
    <s v="ROAD"/>
    <x v="1"/>
    <n v="0"/>
    <n v="0"/>
    <n v="0"/>
    <m/>
    <n v="0"/>
    <n v="0"/>
    <s v="210-00"/>
    <n v="0"/>
    <m/>
    <m/>
    <m/>
    <m/>
  </r>
  <r>
    <x v="10"/>
    <x v="3231"/>
    <n v="232320110780"/>
    <s v="845 E DI LIDO DR"/>
    <m/>
    <s v="125743-BIRGIT GARLAND"/>
    <d v="2019-02-01T00:00:00"/>
    <s v="ROAD"/>
    <x v="1"/>
    <n v="0"/>
    <n v="0"/>
    <n v="0"/>
    <m/>
    <n v="0"/>
    <n v="0"/>
    <s v="210-00"/>
    <n v="1"/>
    <m/>
    <m/>
    <m/>
    <m/>
  </r>
  <r>
    <x v="10"/>
    <x v="3231"/>
    <n v="232320110780"/>
    <s v="845 E DI LIDO DR"/>
    <m/>
    <s v="125743-BIRGIT GARLAND"/>
    <d v="2019-02-01T00:00:00"/>
    <s v="ROAD"/>
    <x v="1"/>
    <n v="0"/>
    <n v="0"/>
    <n v="0"/>
    <m/>
    <n v="0"/>
    <n v="0"/>
    <s v="210-00"/>
    <n v="-1"/>
    <m/>
    <m/>
    <m/>
    <m/>
  </r>
  <r>
    <x v="10"/>
    <x v="3232"/>
    <n v="232320110190"/>
    <s v="228 W DI LIDO DR"/>
    <s v="N"/>
    <s v="129683-VENDOME CAPITAL AGARD"/>
    <d v="2019-12-27T00:00:00"/>
    <s v="ROAD"/>
    <x v="1"/>
    <n v="0"/>
    <n v="0"/>
    <n v="0"/>
    <m/>
    <n v="0"/>
    <n v="0"/>
    <s v="210-00"/>
    <n v="1"/>
    <m/>
    <m/>
    <m/>
    <m/>
  </r>
  <r>
    <x v="10"/>
    <x v="3232"/>
    <n v="232320110190"/>
    <s v="228 W DI LIDO DR"/>
    <s v="N"/>
    <s v="129683-VENDOME CAPITAL AGARD"/>
    <d v="2019-12-27T00:00:00"/>
    <s v="ROAD"/>
    <x v="1"/>
    <n v="0"/>
    <n v="0"/>
    <n v="0"/>
    <m/>
    <n v="0"/>
    <n v="0"/>
    <s v="210-00"/>
    <n v="-1"/>
    <m/>
    <m/>
    <m/>
    <m/>
  </r>
  <r>
    <x v="10"/>
    <x v="3233"/>
    <n v="232320110220"/>
    <s v="316 W DI LIDO DR"/>
    <m/>
    <s v="127135-OLIVIER FRANCOIS"/>
    <d v="2019-06-11T00:00:00"/>
    <s v="ROAD"/>
    <x v="1"/>
    <n v="0"/>
    <n v="0"/>
    <n v="0"/>
    <m/>
    <n v="0"/>
    <n v="0"/>
    <s v="210-00"/>
    <n v="1"/>
    <m/>
    <m/>
    <m/>
    <m/>
  </r>
  <r>
    <x v="10"/>
    <x v="3233"/>
    <n v="232320110220"/>
    <s v="316 W DI LIDO DR"/>
    <m/>
    <s v="127135-OLIVIER FRANCOIS"/>
    <d v="2019-06-11T00:00:00"/>
    <s v="ROAD"/>
    <x v="1"/>
    <n v="0"/>
    <n v="0"/>
    <n v="0"/>
    <m/>
    <n v="0"/>
    <n v="0"/>
    <s v="210-00"/>
    <n v="-1"/>
    <m/>
    <m/>
    <m/>
    <m/>
  </r>
  <r>
    <x v="10"/>
    <x v="3234"/>
    <n v="232320040030"/>
    <s v="121 4 SAN MARINO TER"/>
    <s v="N"/>
    <s v="129273-AMILCAR R MELENDEZ"/>
    <d v="2019-12-12T00:00:00"/>
    <s v="ROAD"/>
    <x v="1"/>
    <n v="0"/>
    <n v="0"/>
    <n v="0"/>
    <m/>
    <n v="0"/>
    <n v="0"/>
    <s v="210-00"/>
    <n v="1"/>
    <m/>
    <m/>
    <m/>
    <m/>
  </r>
  <r>
    <x v="10"/>
    <x v="3234"/>
    <n v="232320040030"/>
    <s v="121 4 SAN MARINO TER"/>
    <s v="N"/>
    <s v="129273-AMILCAR R MELENDEZ"/>
    <d v="2019-12-12T00:00:00"/>
    <s v="ROAD"/>
    <x v="1"/>
    <n v="0"/>
    <n v="0"/>
    <n v="0"/>
    <m/>
    <n v="0"/>
    <n v="0"/>
    <s v="210-00"/>
    <n v="-1"/>
    <m/>
    <m/>
    <m/>
    <m/>
  </r>
  <r>
    <x v="10"/>
    <x v="3235"/>
    <n v="232320050550"/>
    <s v="118 W 4 CT"/>
    <m/>
    <s v="127837-CARLOS GRACIA"/>
    <d v="2019-07-31T00:00:00"/>
    <s v="ROAD"/>
    <x v="1"/>
    <n v="0"/>
    <n v="0"/>
    <n v="0"/>
    <m/>
    <n v="0"/>
    <n v="0"/>
    <s v="210-00"/>
    <n v="1"/>
    <m/>
    <m/>
    <m/>
    <m/>
  </r>
  <r>
    <x v="10"/>
    <x v="3235"/>
    <n v="232320050550"/>
    <s v="118 W 4 CT"/>
    <m/>
    <s v="127837-CARLOS GRACIA"/>
    <d v="2019-07-31T00:00:00"/>
    <s v="ROAD"/>
    <x v="1"/>
    <n v="0"/>
    <n v="0"/>
    <n v="0"/>
    <m/>
    <n v="0"/>
    <n v="0"/>
    <s v="210-00"/>
    <n v="-1"/>
    <m/>
    <m/>
    <m/>
    <m/>
  </r>
  <r>
    <x v="10"/>
    <x v="3236"/>
    <n v="232330030080"/>
    <s v="8 FARREY LN"/>
    <m/>
    <m/>
    <d v="2019-03-12T00:00:00"/>
    <s v="ROAD"/>
    <x v="0"/>
    <n v="0"/>
    <n v="0"/>
    <n v="0"/>
    <m/>
    <n v="0"/>
    <n v="0"/>
    <s v="210-00"/>
    <n v="0"/>
    <m/>
    <m/>
    <m/>
    <m/>
  </r>
  <r>
    <x v="10"/>
    <x v="3237"/>
    <n v="232330010190"/>
    <s v="240 W RIVO ALTO DR"/>
    <m/>
    <s v="128493-LETICIA M ARREBOLA ALVAREZ"/>
    <d v="2019-10-22T00:00:00"/>
    <s v="ROAD"/>
    <x v="1"/>
    <n v="0"/>
    <n v="0"/>
    <n v="0"/>
    <m/>
    <n v="0"/>
    <n v="0"/>
    <s v="210-00"/>
    <n v="0"/>
    <m/>
    <m/>
    <m/>
    <m/>
  </r>
  <r>
    <x v="10"/>
    <x v="3238"/>
    <n v="232330010130"/>
    <s v="200 W RIVO ALTO DR"/>
    <m/>
    <s v="125859-MATIAS ALEM"/>
    <d v="2019-02-14T00:00:00"/>
    <s v="ROAD"/>
    <x v="1"/>
    <n v="0"/>
    <n v="0"/>
    <n v="0"/>
    <m/>
    <n v="0"/>
    <n v="0"/>
    <s v="210-00"/>
    <n v="-1"/>
    <m/>
    <m/>
    <m/>
    <m/>
  </r>
  <r>
    <x v="10"/>
    <x v="3239"/>
    <n v="232330010060"/>
    <s v="40 W RIVO ALTO DR"/>
    <m/>
    <s v="126695-RIVO ALTO DEVELOPMENTS LLC"/>
    <d v="2019-04-09T00:00:00"/>
    <s v="ROAD"/>
    <x v="1"/>
    <n v="0"/>
    <n v="0"/>
    <n v="0"/>
    <m/>
    <n v="0"/>
    <n v="0"/>
    <s v="210-00"/>
    <n v="1"/>
    <m/>
    <m/>
    <m/>
    <m/>
  </r>
  <r>
    <x v="10"/>
    <x v="3239"/>
    <n v="232330010060"/>
    <s v="40 W RIVO ALTO DR"/>
    <m/>
    <s v="126695-RIVO ALTO DEVELOPMENTS LLC"/>
    <d v="2019-04-09T00:00:00"/>
    <s v="ROAD"/>
    <x v="1"/>
    <n v="0"/>
    <n v="0"/>
    <n v="0"/>
    <m/>
    <n v="0"/>
    <n v="0"/>
    <s v="210-00"/>
    <n v="-1"/>
    <m/>
    <m/>
    <m/>
    <m/>
  </r>
  <r>
    <x v="10"/>
    <x v="3238"/>
    <n v="232330010130"/>
    <s v="200 W RIVO ALTO DR"/>
    <m/>
    <s v="125859-MATIAS ALEM"/>
    <d v="2019-02-14T00:00:00"/>
    <s v="ROAD"/>
    <x v="1"/>
    <n v="0"/>
    <n v="0"/>
    <n v="0"/>
    <m/>
    <n v="0"/>
    <n v="0"/>
    <s v="210-00"/>
    <n v="1"/>
    <m/>
    <m/>
    <m/>
    <m/>
  </r>
  <r>
    <x v="10"/>
    <x v="3240"/>
    <n v="232330160140"/>
    <s v="1313 15 ST"/>
    <m/>
    <s v="FOR RECORD ONLY"/>
    <d v="2019-09-11T00:00:00"/>
    <s v="ROAD"/>
    <x v="0"/>
    <n v="0"/>
    <n v="0"/>
    <n v="0"/>
    <m/>
    <n v="0"/>
    <n v="0"/>
    <s v="9999-00"/>
    <n v="-48.44"/>
    <m/>
    <m/>
    <m/>
    <m/>
  </r>
  <r>
    <x v="10"/>
    <x v="3241"/>
    <n v="232330180050"/>
    <s v="1323 WEST AVE"/>
    <m/>
    <s v="127439-MATTEO CORNALI"/>
    <d v="2019-04-09T00:00:00"/>
    <s v="ROAD"/>
    <x v="1"/>
    <n v="24081.71"/>
    <n v="481.64"/>
    <n v="0"/>
    <m/>
    <n v="0"/>
    <n v="0"/>
    <s v="310-00"/>
    <n v="15"/>
    <m/>
    <m/>
    <m/>
    <m/>
  </r>
  <r>
    <x v="10"/>
    <x v="3241"/>
    <n v="232330180050"/>
    <s v="1323 WEST AVE"/>
    <m/>
    <s v="127439-MATTEO CORNALI"/>
    <d v="2019-04-09T00:00:00"/>
    <s v="ROAD"/>
    <x v="1"/>
    <n v="24081.71"/>
    <n v="481.64"/>
    <n v="0"/>
    <m/>
    <n v="0"/>
    <n v="0"/>
    <s v="220-00"/>
    <n v="-16"/>
    <m/>
    <m/>
    <m/>
    <m/>
  </r>
  <r>
    <x v="10"/>
    <x v="3240"/>
    <n v="232330160140"/>
    <s v="1313 15 ST"/>
    <m/>
    <s v="FOR RECORD ONLY"/>
    <d v="2019-09-11T00:00:00"/>
    <s v="ROAD"/>
    <x v="0"/>
    <n v="0"/>
    <n v="0"/>
    <n v="0"/>
    <m/>
    <n v="0"/>
    <n v="0"/>
    <s v="220-00"/>
    <n v="-7.42"/>
    <m/>
    <m/>
    <m/>
    <m/>
  </r>
  <r>
    <x v="10"/>
    <x v="3240"/>
    <n v="232330160140"/>
    <s v="1313 15 ST"/>
    <m/>
    <s v="FOR RECORD ONLY"/>
    <d v="2019-09-11T00:00:00"/>
    <s v="ROAD"/>
    <x v="0"/>
    <n v="0"/>
    <n v="0"/>
    <n v="0"/>
    <m/>
    <n v="0"/>
    <n v="0"/>
    <s v="311-00"/>
    <n v="8"/>
    <m/>
    <m/>
    <m/>
    <m/>
  </r>
  <r>
    <x v="10"/>
    <x v="3242"/>
    <n v="232330080020"/>
    <s v="1620 BAY RD"/>
    <m/>
    <s v="128098-TRIANGLE PROPERTIES INC"/>
    <d v="2019-09-06T00:00:00"/>
    <s v="ROAD"/>
    <x v="1"/>
    <n v="8763.18"/>
    <n v="175.26"/>
    <n v="0"/>
    <m/>
    <n v="0"/>
    <n v="0"/>
    <s v="220-00"/>
    <n v="-4"/>
    <m/>
    <m/>
    <m/>
    <m/>
  </r>
  <r>
    <x v="10"/>
    <x v="3242"/>
    <n v="232330080020"/>
    <s v="1620 BAY RD"/>
    <m/>
    <s v="128098-TRIANGLE PROPERTIES INC"/>
    <d v="2019-09-06T00:00:00"/>
    <s v="ROAD"/>
    <x v="1"/>
    <n v="8763.18"/>
    <n v="175.26"/>
    <n v="0"/>
    <m/>
    <n v="0"/>
    <n v="0"/>
    <s v="320-00"/>
    <n v="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710-00"/>
    <n v="-1018.65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9999-00"/>
    <n v="0.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932-00"/>
    <n v="141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820-00"/>
    <n v="-1414"/>
    <m/>
    <m/>
    <m/>
    <m/>
  </r>
  <r>
    <x v="10"/>
    <x v="3244"/>
    <n v="232330120640"/>
    <s v="1330 18 ST"/>
    <s v="N"/>
    <s v="128686-CCOOL LLC"/>
    <d v="2019-11-18T00:00:00"/>
    <s v="ROAD"/>
    <x v="1"/>
    <n v="77108.09"/>
    <n v="1542.16"/>
    <n v="0"/>
    <m/>
    <n v="0"/>
    <n v="0"/>
    <s v="150-00"/>
    <n v="-173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932-00"/>
    <n v="-596.02"/>
    <m/>
    <m/>
    <m/>
    <m/>
  </r>
  <r>
    <x v="10"/>
    <x v="3244"/>
    <n v="232330120640"/>
    <s v="1330 18 ST"/>
    <s v="N"/>
    <s v="128686-CCOOL LLC"/>
    <d v="2019-11-18T00:00:00"/>
    <s v="ROAD"/>
    <x v="1"/>
    <n v="77108.09"/>
    <n v="1542.16"/>
    <n v="0"/>
    <m/>
    <n v="0"/>
    <n v="0"/>
    <s v="932-00"/>
    <n v="1734"/>
    <m/>
    <m/>
    <m/>
    <m/>
  </r>
  <r>
    <x v="10"/>
    <x v="3245"/>
    <n v="232330220110"/>
    <s v="1920 WEST AVE"/>
    <m/>
    <m/>
    <d v="2019-09-19T00:00:00"/>
    <s v="ROAD"/>
    <x v="0"/>
    <n v="23088.17"/>
    <n v="461.76"/>
    <n v="0"/>
    <m/>
    <n v="0"/>
    <n v="0"/>
    <s v="820-01"/>
    <n v="1788"/>
    <m/>
    <m/>
    <m/>
    <m/>
  </r>
  <r>
    <x v="10"/>
    <x v="3246"/>
    <n v="232330120650"/>
    <s v="1759 BAY RD"/>
    <m/>
    <s v="126074-CUETO MIAMI LLC"/>
    <d v="2019-03-07T00:00:00"/>
    <s v="ROAD"/>
    <x v="1"/>
    <n v="14057.33"/>
    <n v="281.14999999999998"/>
    <n v="0"/>
    <m/>
    <n v="0"/>
    <n v="0"/>
    <s v="150-00"/>
    <n v="-3477"/>
    <m/>
    <m/>
    <m/>
    <m/>
  </r>
  <r>
    <x v="10"/>
    <x v="3246"/>
    <n v="232330120650"/>
    <s v="1759 BAY RD"/>
    <m/>
    <s v="126074-CUETO MIAMI LLC"/>
    <d v="2019-03-07T00:00:00"/>
    <s v="ROAD"/>
    <x v="1"/>
    <n v="14057.33"/>
    <n v="281.14999999999998"/>
    <n v="0"/>
    <m/>
    <n v="0"/>
    <n v="0"/>
    <s v="710-00"/>
    <n v="-7045"/>
    <m/>
    <m/>
    <m/>
    <m/>
  </r>
  <r>
    <x v="10"/>
    <x v="3246"/>
    <n v="232330120650"/>
    <s v="1759 BAY RD"/>
    <m/>
    <s v="126074-CUETO MIAMI LLC"/>
    <d v="2019-03-07T00:00:00"/>
    <s v="ROAD"/>
    <x v="1"/>
    <n v="14057.33"/>
    <n v="281.14999999999998"/>
    <n v="0"/>
    <m/>
    <n v="0"/>
    <n v="0"/>
    <s v="820-00"/>
    <n v="7940"/>
    <m/>
    <m/>
    <m/>
    <m/>
  </r>
  <r>
    <x v="10"/>
    <x v="3247"/>
    <n v="232340170200"/>
    <s v="1698 ALTON RD"/>
    <m/>
    <s v="125576-DAMIAN GALLO"/>
    <d v="2019-01-14T00:00:00"/>
    <s v="ROAD"/>
    <x v="1"/>
    <n v="67064.490000000005"/>
    <n v="1341.29"/>
    <n v="0"/>
    <m/>
    <n v="0"/>
    <n v="0"/>
    <s v="820-01"/>
    <n v="26552"/>
    <m/>
    <m/>
    <m/>
    <m/>
  </r>
  <r>
    <x v="10"/>
    <x v="3247"/>
    <n v="232340170200"/>
    <s v="1698 ALTON RD"/>
    <m/>
    <s v="125576-DAMIAN GALLO"/>
    <d v="2019-01-14T00:00:00"/>
    <s v="ROAD"/>
    <x v="1"/>
    <n v="67064.490000000005"/>
    <n v="1341.29"/>
    <n v="0"/>
    <m/>
    <n v="0"/>
    <n v="0"/>
    <s v="220-00"/>
    <n v="26"/>
    <m/>
    <m/>
    <m/>
    <m/>
  </r>
  <r>
    <x v="10"/>
    <x v="3247"/>
    <n v="232340170200"/>
    <s v="1698 ALTON RD"/>
    <m/>
    <s v="125576-DAMIAN GALLO"/>
    <d v="2019-01-14T00:00:00"/>
    <s v="ROAD"/>
    <x v="1"/>
    <n v="67064.490000000005"/>
    <n v="1341.29"/>
    <n v="0"/>
    <m/>
    <n v="0"/>
    <n v="0"/>
    <s v="944-00"/>
    <n v="-8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932-00"/>
    <n v="-2730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820-00"/>
    <n v="-2670"/>
    <m/>
    <m/>
    <m/>
    <m/>
  </r>
  <r>
    <x v="10"/>
    <x v="3249"/>
    <n v="232340050060"/>
    <s v="529 LINCOLN RD"/>
    <m/>
    <m/>
    <d v="2019-09-17T00:00:00"/>
    <s v="ROAD"/>
    <x v="0"/>
    <n v="13.93"/>
    <n v="0.28000000000000003"/>
    <n v="0"/>
    <m/>
    <n v="0"/>
    <n v="0"/>
    <s v="820-00"/>
    <n v="-3311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310-00"/>
    <n v="50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220-00"/>
    <n v="-12"/>
    <m/>
    <m/>
    <m/>
    <m/>
  </r>
  <r>
    <x v="10"/>
    <x v="3250"/>
    <n v="232340190660"/>
    <s v="1650 JAMES AVE"/>
    <m/>
    <m/>
    <d v="2019-05-10T00:00:00"/>
    <s v="ROAD"/>
    <x v="0"/>
    <n v="142248.49"/>
    <n v="2844.97"/>
    <n v="0"/>
    <m/>
    <n v="0"/>
    <n v="0"/>
    <s v="310-00"/>
    <n v="32"/>
    <m/>
    <m/>
    <m/>
    <m/>
  </r>
  <r>
    <x v="10"/>
    <x v="3250"/>
    <n v="232340190660"/>
    <s v="1650 JAMES AVE"/>
    <m/>
    <m/>
    <d v="2019-05-10T00:00:00"/>
    <s v="ROAD"/>
    <x v="0"/>
    <n v="142248.49"/>
    <n v="2844.97"/>
    <n v="0"/>
    <m/>
    <n v="0"/>
    <n v="0"/>
    <s v="311-00"/>
    <n v="2"/>
    <m/>
    <m/>
    <m/>
    <m/>
  </r>
  <r>
    <x v="10"/>
    <x v="3250"/>
    <n v="232340190660"/>
    <s v="1650 JAMES AVE"/>
    <m/>
    <m/>
    <d v="2019-05-10T00:00:00"/>
    <s v="ROAD"/>
    <x v="0"/>
    <n v="142248.49"/>
    <n v="2844.97"/>
    <n v="0"/>
    <m/>
    <n v="0"/>
    <n v="0"/>
    <s v="310-00"/>
    <n v="-16"/>
    <m/>
    <m/>
    <m/>
    <m/>
  </r>
  <r>
    <x v="10"/>
    <x v="3249"/>
    <n v="232340050060"/>
    <s v="529 LINCOLN RD"/>
    <m/>
    <m/>
    <d v="2019-09-17T00:00:00"/>
    <s v="ROAD"/>
    <x v="0"/>
    <n v="13.93"/>
    <n v="0.28000000000000003"/>
    <n v="0"/>
    <m/>
    <n v="0"/>
    <n v="0"/>
    <s v="310-00"/>
    <n v="7"/>
    <m/>
    <m/>
    <m/>
    <m/>
  </r>
  <r>
    <x v="10"/>
    <x v="3251"/>
    <n v="232340170200"/>
    <s v="1698 ALTON RD (#104)"/>
    <m/>
    <s v="126622-RABIH J BOUERI"/>
    <d v="2019-01-15T00:00:00"/>
    <s v="ROAD"/>
    <x v="1"/>
    <n v="5911.85"/>
    <n v="118.24"/>
    <n v="0"/>
    <m/>
    <n v="0"/>
    <n v="0"/>
    <s v="911-00"/>
    <n v="3271"/>
    <m/>
    <m/>
    <m/>
    <m/>
  </r>
  <r>
    <x v="10"/>
    <x v="3251"/>
    <n v="232340170200"/>
    <s v="1698 ALTON RD (#104)"/>
    <m/>
    <s v="126622-RABIH J BOUERI"/>
    <d v="2019-01-15T00:00:00"/>
    <s v="ROAD"/>
    <x v="1"/>
    <n v="5911.85"/>
    <n v="118.24"/>
    <n v="0"/>
    <m/>
    <n v="0"/>
    <n v="0"/>
    <s v="820-01"/>
    <n v="-3271"/>
    <m/>
    <m/>
    <m/>
    <m/>
  </r>
  <r>
    <x v="10"/>
    <x v="3252"/>
    <n v="232340190580"/>
    <s v="215 LINCOLN RD"/>
    <m/>
    <s v="128996-LAFAYETTE LINCOLN LLC"/>
    <d v="2019-05-24T00:00:00"/>
    <s v="ROAD"/>
    <x v="1"/>
    <n v="11626.51"/>
    <n v="232.53"/>
    <n v="0"/>
    <m/>
    <n v="0"/>
    <n v="0"/>
    <s v="932-01"/>
    <n v="8"/>
    <m/>
    <m/>
    <m/>
    <m/>
  </r>
  <r>
    <x v="10"/>
    <x v="3253"/>
    <n v="232340060040"/>
    <s v="1601 DREXEL AVE"/>
    <m/>
    <s v="126780-TIME OUT MARKET MIAMI"/>
    <d v="2019-05-07T00:00:00"/>
    <s v="ROAD"/>
    <x v="1"/>
    <n v="163338.82"/>
    <n v="3266.78"/>
    <n v="0"/>
    <m/>
    <n v="0"/>
    <n v="0"/>
    <s v="932-01"/>
    <n v="120"/>
    <m/>
    <m/>
    <m/>
    <m/>
  </r>
  <r>
    <x v="10"/>
    <x v="3254"/>
    <n v="232340180600"/>
    <s v="1526 ALTON RD"/>
    <m/>
    <s v="FOR RECORD ONLY"/>
    <d v="2019-05-03T00:00:00"/>
    <s v="ROAD"/>
    <x v="0"/>
    <n v="0"/>
    <n v="0"/>
    <n v="0"/>
    <m/>
    <n v="0"/>
    <n v="0"/>
    <s v="932-01"/>
    <n v="12"/>
    <m/>
    <m/>
    <m/>
    <m/>
  </r>
  <r>
    <x v="10"/>
    <x v="3254"/>
    <n v="232340180600"/>
    <s v="1526 ALTON RD"/>
    <m/>
    <s v="FOR RECORD ONLY"/>
    <d v="2019-05-03T00:00:00"/>
    <s v="ROAD"/>
    <x v="0"/>
    <n v="0"/>
    <n v="0"/>
    <n v="0"/>
    <m/>
    <n v="0"/>
    <n v="0"/>
    <s v="820-01"/>
    <n v="-1350.57"/>
    <m/>
    <m/>
    <m/>
    <m/>
  </r>
  <r>
    <x v="10"/>
    <x v="3255"/>
    <n v="232340070520"/>
    <s v="723 N LINCOLN LN"/>
    <m/>
    <m/>
    <d v="2019-07-31T00:00:00"/>
    <s v="ROAD"/>
    <x v="0"/>
    <n v="165677.76000000001"/>
    <n v="3313.56"/>
    <n v="0"/>
    <m/>
    <n v="0"/>
    <n v="0"/>
    <s v="932-01"/>
    <n v="114"/>
    <m/>
    <m/>
    <m/>
    <m/>
  </r>
  <r>
    <x v="10"/>
    <x v="3256"/>
    <n v="232340081380"/>
    <s v="229 9 ST"/>
    <m/>
    <s v="*FOR REFERENCE ONLY*"/>
    <d v="2019-03-15T00:00:00"/>
    <s v="ROAD"/>
    <x v="0"/>
    <n v="0"/>
    <n v="0"/>
    <n v="0"/>
    <m/>
    <n v="0"/>
    <n v="0"/>
    <s v="820-00"/>
    <n v="581"/>
    <m/>
    <m/>
    <m/>
    <m/>
  </r>
  <r>
    <x v="10"/>
    <x v="3256"/>
    <n v="232340081380"/>
    <s v="229 9 ST"/>
    <m/>
    <s v="*FOR REFERENCE ONLY*"/>
    <d v="2019-03-15T00:00:00"/>
    <s v="ROAD"/>
    <x v="0"/>
    <n v="0"/>
    <n v="0"/>
    <n v="0"/>
    <m/>
    <n v="0"/>
    <n v="0"/>
    <s v="820-00"/>
    <n v="-581"/>
    <m/>
    <m/>
    <m/>
    <m/>
  </r>
  <r>
    <x v="10"/>
    <x v="3257"/>
    <n v="232340070590"/>
    <s v="1680 MERIDIAN AVE"/>
    <m/>
    <s v="126373-MARKET STREET REAL ESTATE"/>
    <d v="2019-03-21T00:00:00"/>
    <s v="ROAD"/>
    <x v="1"/>
    <n v="52873.51"/>
    <n v="1057.48"/>
    <n v="0"/>
    <m/>
    <n v="0"/>
    <n v="0"/>
    <s v="932-00"/>
    <n v="1490"/>
    <m/>
    <m/>
    <m/>
    <m/>
  </r>
  <r>
    <x v="10"/>
    <x v="3257"/>
    <n v="232340070590"/>
    <s v="1680 MERIDIAN AVE"/>
    <m/>
    <s v="126373-MARKET STREET REAL ESTATE"/>
    <d v="2019-03-21T00:00:00"/>
    <s v="ROAD"/>
    <x v="1"/>
    <n v="52873.51"/>
    <n v="1057.48"/>
    <n v="0"/>
    <m/>
    <n v="0"/>
    <n v="0"/>
    <s v="710-01"/>
    <n v="-1490"/>
    <m/>
    <m/>
    <m/>
    <m/>
  </r>
  <r>
    <x v="10"/>
    <x v="3258"/>
    <n v="232340060100"/>
    <s v="1520 WASHINGTON AVE"/>
    <m/>
    <s v="FOR RECORD ONLY"/>
    <d v="2019-10-25T00:00:00"/>
    <s v="ROAD"/>
    <x v="0"/>
    <n v="0"/>
    <n v="0"/>
    <n v="0"/>
    <m/>
    <n v="0"/>
    <n v="0"/>
    <s v="932-01"/>
    <n v="7"/>
    <m/>
    <m/>
    <m/>
    <m/>
  </r>
  <r>
    <x v="10"/>
    <x v="3258"/>
    <n v="232340060100"/>
    <s v="1520 WASHINGTON AVE"/>
    <m/>
    <s v="FOR RECORD ONLY"/>
    <d v="2019-10-25T00:00:00"/>
    <s v="ROAD"/>
    <x v="0"/>
    <n v="0"/>
    <n v="0"/>
    <n v="0"/>
    <m/>
    <n v="0"/>
    <n v="0"/>
    <s v="820-00"/>
    <n v="-588.71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820-00"/>
    <n v="770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932-01"/>
    <n v="-211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820-00"/>
    <n v="-2074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932-01"/>
    <n v="309"/>
    <m/>
    <m/>
    <m/>
    <m/>
  </r>
  <r>
    <x v="10"/>
    <x v="3260"/>
    <n v="232341650050"/>
    <s v="1451 OCEAN DR CU"/>
    <m/>
    <s v="127815-VGO LLC"/>
    <d v="2019-06-20T00:00:00"/>
    <s v="ROAD"/>
    <x v="1"/>
    <n v="41437.129999999997"/>
    <n v="828.74"/>
    <n v="0"/>
    <m/>
    <n v="0"/>
    <n v="0"/>
    <s v="932-01"/>
    <n v="31"/>
    <m/>
    <m/>
    <m/>
    <m/>
  </r>
  <r>
    <x v="10"/>
    <x v="3260"/>
    <n v="232341650050"/>
    <s v="1451 OCEAN DR CU"/>
    <m/>
    <s v="127815-VGO LLC"/>
    <d v="2019-06-20T00:00:00"/>
    <s v="ROAD"/>
    <x v="1"/>
    <n v="41437.129999999997"/>
    <n v="828.74"/>
    <n v="0"/>
    <m/>
    <n v="0"/>
    <n v="0"/>
    <s v="820-01"/>
    <n v="-280"/>
    <m/>
    <m/>
    <m/>
    <m/>
  </r>
  <r>
    <x v="10"/>
    <x v="3261"/>
    <n v="232341940010"/>
    <s v="1700 JAMES AVE"/>
    <s v="N"/>
    <s v="**FOR RECORD ONLY**"/>
    <d v="2019-12-26T00:00:00"/>
    <s v="ROAD"/>
    <x v="0"/>
    <n v="0"/>
    <n v="0"/>
    <n v="0"/>
    <m/>
    <n v="0"/>
    <n v="0"/>
    <s v="9999-00"/>
    <n v="2240.0100000000002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932-00"/>
    <n v="0"/>
    <m/>
    <m/>
    <m/>
    <m/>
  </r>
  <r>
    <x v="10"/>
    <x v="3261"/>
    <n v="232341940010"/>
    <s v="1700 JAMES AVE"/>
    <s v="N"/>
    <s v="**FOR RECORD ONLY**"/>
    <d v="2019-12-26T00:00:00"/>
    <s v="ROAD"/>
    <x v="0"/>
    <n v="0"/>
    <n v="0"/>
    <n v="0"/>
    <m/>
    <n v="0"/>
    <n v="0"/>
    <s v="820-00"/>
    <n v="350.01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32-00"/>
    <n v="2018"/>
    <m/>
    <m/>
    <m/>
    <m/>
  </r>
  <r>
    <x v="10"/>
    <x v="3261"/>
    <n v="232341940010"/>
    <s v="1700 JAMES AVE"/>
    <s v="N"/>
    <s v="**FOR RECORD ONLY**"/>
    <d v="2019-12-26T00:00:00"/>
    <s v="ROAD"/>
    <x v="0"/>
    <n v="0"/>
    <n v="0"/>
    <n v="0"/>
    <m/>
    <n v="0"/>
    <n v="0"/>
    <s v="310-00"/>
    <n v="-1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710-00"/>
    <n v="-8910.31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880-00"/>
    <n v="12443"/>
    <m/>
    <m/>
    <m/>
    <m/>
  </r>
  <r>
    <x v="10"/>
    <x v="3264"/>
    <n v="232340630010"/>
    <s v="1446 OCEAN DR"/>
    <m/>
    <s v="125520-JIMMY MITCHELL"/>
    <d v="2019-01-08T00:00:00"/>
    <s v="ROAD"/>
    <x v="1"/>
    <n v="1374.71"/>
    <n v="27.5"/>
    <n v="0"/>
    <m/>
    <n v="0"/>
    <n v="0"/>
    <s v="820-00"/>
    <n v="436"/>
    <m/>
    <m/>
    <m/>
    <m/>
  </r>
  <r>
    <x v="10"/>
    <x v="3264"/>
    <n v="232340630010"/>
    <s v="1446 OCEAN DR"/>
    <m/>
    <s v="125520-JIMMY MITCHELL"/>
    <d v="2019-01-08T00:00:00"/>
    <s v="ROAD"/>
    <x v="1"/>
    <n v="1374.71"/>
    <n v="27.5"/>
    <n v="0"/>
    <m/>
    <n v="0"/>
    <n v="0"/>
    <s v="220-00"/>
    <n v="-1"/>
    <m/>
    <m/>
    <m/>
    <m/>
  </r>
  <r>
    <x v="10"/>
    <x v="3265"/>
    <n v="232340170200"/>
    <s v="1698 ALTON RD"/>
    <s v="N"/>
    <s v="FOR RECORD"/>
    <d v="2019-11-08T00:00:00"/>
    <s v="ROAD"/>
    <x v="0"/>
    <n v="0"/>
    <n v="0"/>
    <n v="0"/>
    <m/>
    <n v="0"/>
    <n v="0"/>
    <s v="9999-00"/>
    <n v="-0.38"/>
    <m/>
    <m/>
    <m/>
    <m/>
  </r>
  <r>
    <x v="10"/>
    <x v="3265"/>
    <n v="232340170200"/>
    <s v="1698 ALTON RD"/>
    <s v="N"/>
    <s v="FOR RECORD"/>
    <d v="2019-11-08T00:00:00"/>
    <s v="ROAD"/>
    <x v="0"/>
    <n v="0"/>
    <n v="0"/>
    <n v="0"/>
    <m/>
    <n v="0"/>
    <n v="0"/>
    <s v="220-00"/>
    <n v="-24.14"/>
    <m/>
    <m/>
    <m/>
    <m/>
  </r>
  <r>
    <x v="10"/>
    <x v="3265"/>
    <n v="232340170200"/>
    <s v="1698 ALTON RD"/>
    <s v="N"/>
    <s v="FOR RECORD"/>
    <d v="2019-11-08T00:00:00"/>
    <s v="ROAD"/>
    <x v="0"/>
    <n v="0"/>
    <n v="0"/>
    <n v="0"/>
    <m/>
    <n v="0"/>
    <n v="0"/>
    <s v="311-00"/>
    <n v="26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820-00"/>
    <n v="631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9999-00"/>
    <n v="0.02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33-00"/>
    <n v="-1590.21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999-00"/>
    <n v="0.34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999-00"/>
    <n v="-0.34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999-00"/>
    <n v="-0.34"/>
    <m/>
    <m/>
    <m/>
    <m/>
  </r>
  <r>
    <x v="10"/>
    <x v="3266"/>
    <n v="232340190580"/>
    <s v="201 LINCOLN RD"/>
    <m/>
    <s v="**FOR RECORDS ONLY**"/>
    <d v="2019-10-08T00:00:00"/>
    <s v="ROAD"/>
    <x v="0"/>
    <n v="0"/>
    <n v="0"/>
    <n v="0"/>
    <m/>
    <n v="0"/>
    <n v="0"/>
    <s v="820-01"/>
    <n v="3460"/>
    <m/>
    <m/>
    <m/>
    <m/>
  </r>
  <r>
    <x v="10"/>
    <x v="3266"/>
    <n v="232340190580"/>
    <s v="201 LINCOLN RD"/>
    <m/>
    <s v="**FOR RECORDS ONLY**"/>
    <d v="2019-10-08T00:00:00"/>
    <s v="ROAD"/>
    <x v="0"/>
    <n v="0"/>
    <n v="0"/>
    <n v="0"/>
    <m/>
    <n v="0"/>
    <n v="0"/>
    <s v="833-00"/>
    <n v="-501.76"/>
    <m/>
    <m/>
    <m/>
    <m/>
  </r>
  <r>
    <x v="10"/>
    <x v="3266"/>
    <n v="232340190580"/>
    <s v="201 LINCOLN RD"/>
    <m/>
    <s v="**FOR RECORDS ONLY**"/>
    <d v="2019-10-08T00:00:00"/>
    <s v="ROAD"/>
    <x v="0"/>
    <n v="0"/>
    <n v="0"/>
    <n v="0"/>
    <m/>
    <n v="0"/>
    <n v="0"/>
    <s v="9999-00"/>
    <n v="-7.0000000000000007E-2"/>
    <m/>
    <m/>
    <m/>
    <m/>
  </r>
  <r>
    <x v="10"/>
    <x v="3267"/>
    <n v="242030140430"/>
    <s v="835 ALTON RD"/>
    <m/>
    <m/>
    <d v="2019-06-14T00:00:00"/>
    <s v="ROAD"/>
    <x v="0"/>
    <n v="89283.3"/>
    <n v="1785.67"/>
    <n v="0"/>
    <m/>
    <n v="0"/>
    <n v="0"/>
    <s v="820-00"/>
    <n v="928"/>
    <m/>
    <m/>
    <m/>
    <m/>
  </r>
  <r>
    <x v="10"/>
    <x v="3267"/>
    <n v="242030140430"/>
    <s v="835 ALTON RD"/>
    <m/>
    <m/>
    <d v="2019-06-14T00:00:00"/>
    <s v="ROAD"/>
    <x v="0"/>
    <n v="89283.3"/>
    <n v="1785.67"/>
    <n v="0"/>
    <m/>
    <n v="0"/>
    <n v="0"/>
    <s v="310-00"/>
    <n v="18"/>
    <m/>
    <m/>
    <m/>
    <m/>
  </r>
  <r>
    <x v="10"/>
    <x v="3267"/>
    <n v="242030140430"/>
    <s v="835 ALTON RD"/>
    <m/>
    <m/>
    <d v="2019-06-14T00:00:00"/>
    <s v="ROAD"/>
    <x v="0"/>
    <n v="89283.3"/>
    <n v="1785.67"/>
    <n v="0"/>
    <m/>
    <n v="0"/>
    <n v="0"/>
    <s v="220-00"/>
    <n v="-12"/>
    <m/>
    <m/>
    <m/>
    <m/>
  </r>
  <r>
    <x v="10"/>
    <x v="3268"/>
    <n v="242030096965"/>
    <s v="1030 15 ST"/>
    <m/>
    <s v="128882-SHOMA LINCOLN DEVELOPMENT LLC"/>
    <d v="2019-03-07T00:00:00"/>
    <s v="ROAD"/>
    <x v="1"/>
    <n v="205779.94"/>
    <n v="4115.6000000000004"/>
    <n v="0"/>
    <m/>
    <n v="0"/>
    <n v="0"/>
    <s v="220-00"/>
    <n v="43"/>
    <m/>
    <m/>
    <m/>
    <m/>
  </r>
  <r>
    <x v="10"/>
    <x v="3268"/>
    <n v="242030096965"/>
    <s v="1030 15 ST"/>
    <m/>
    <s v="128882-SHOMA LINCOLN DEVELOPMENT LLC"/>
    <d v="2019-03-07T00:00:00"/>
    <s v="ROAD"/>
    <x v="1"/>
    <n v="205779.94"/>
    <n v="4115.6000000000004"/>
    <n v="0"/>
    <m/>
    <n v="0"/>
    <n v="0"/>
    <s v="231-00"/>
    <n v="-11"/>
    <m/>
    <m/>
    <m/>
    <m/>
  </r>
  <r>
    <x v="10"/>
    <x v="3269"/>
    <n v="242030030470"/>
    <s v="334 OCEAN DR"/>
    <s v="N"/>
    <s v="128961-JOSE JLA USA"/>
    <d v="2019-12-16T00:00:00"/>
    <s v="ROAD"/>
    <x v="1"/>
    <n v="8440.06"/>
    <n v="168.8"/>
    <n v="0"/>
    <m/>
    <n v="0"/>
    <n v="0"/>
    <s v="310-00"/>
    <n v="1"/>
    <m/>
    <m/>
    <m/>
    <m/>
  </r>
  <r>
    <x v="10"/>
    <x v="3270"/>
    <n v="242030096530"/>
    <s v="721 MICHIGAN AVE"/>
    <m/>
    <s v="127108-ICEBERG"/>
    <d v="2019-04-26T00:00:00"/>
    <s v="ROAD"/>
    <x v="1"/>
    <n v="38528.28"/>
    <n v="770.56"/>
    <n v="0"/>
    <m/>
    <n v="0"/>
    <n v="0"/>
    <s v="220-00"/>
    <n v="-11"/>
    <m/>
    <m/>
    <m/>
    <m/>
  </r>
  <r>
    <x v="10"/>
    <x v="3270"/>
    <n v="242030096530"/>
    <s v="721 MICHIGAN AVE"/>
    <m/>
    <s v="127108-ICEBERG"/>
    <d v="2019-04-26T00:00:00"/>
    <s v="ROAD"/>
    <x v="1"/>
    <n v="38528.28"/>
    <n v="770.56"/>
    <n v="0"/>
    <m/>
    <n v="0"/>
    <n v="0"/>
    <s v="310-00"/>
    <n v="13"/>
    <m/>
    <m/>
    <m/>
    <m/>
  </r>
  <r>
    <x v="10"/>
    <x v="3271"/>
    <n v="242030090100"/>
    <s v="550 9 ST"/>
    <s v="N"/>
    <m/>
    <d v="2019-11-14T00:00:00"/>
    <s v="ROAD"/>
    <x v="0"/>
    <n v="499698.34"/>
    <n v="9993.9699999999993"/>
    <n v="0"/>
    <m/>
    <n v="0"/>
    <n v="0"/>
    <s v="932-00"/>
    <n v="983"/>
    <m/>
    <m/>
    <m/>
    <m/>
  </r>
  <r>
    <x v="10"/>
    <x v="3271"/>
    <n v="242030090100"/>
    <s v="550 9 ST"/>
    <s v="N"/>
    <m/>
    <d v="2019-11-14T00:00:00"/>
    <s v="ROAD"/>
    <x v="0"/>
    <n v="499698.34"/>
    <n v="9993.9699999999993"/>
    <n v="0"/>
    <m/>
    <n v="0"/>
    <n v="0"/>
    <s v="254-00"/>
    <n v="-196"/>
    <m/>
    <m/>
    <m/>
    <m/>
  </r>
  <r>
    <x v="10"/>
    <x v="3271"/>
    <n v="242030090100"/>
    <s v="550 9 ST"/>
    <s v="N"/>
    <m/>
    <d v="2019-11-14T00:00:00"/>
    <s v="ROAD"/>
    <x v="0"/>
    <n v="499698.34"/>
    <n v="9993.9699999999993"/>
    <n v="0"/>
    <m/>
    <n v="0"/>
    <n v="0"/>
    <s v="310-00"/>
    <n v="113"/>
    <m/>
    <m/>
    <m/>
    <m/>
  </r>
  <r>
    <x v="10"/>
    <x v="3272"/>
    <n v="242030093010"/>
    <s v="426 EUCLID AVE"/>
    <s v="N"/>
    <s v="129120-SOFI PARTNERS LLC"/>
    <d v="2019-11-18T00:00:00"/>
    <s v="ROAD"/>
    <x v="1"/>
    <n v="74558.91"/>
    <n v="1491.18"/>
    <n v="0"/>
    <m/>
    <n v="0"/>
    <n v="0"/>
    <s v="310-00"/>
    <n v="6"/>
    <m/>
    <m/>
    <m/>
    <m/>
  </r>
  <r>
    <x v="10"/>
    <x v="3272"/>
    <n v="242030093010"/>
    <s v="426 EUCLID AVE"/>
    <s v="N"/>
    <s v="129120-SOFI PARTNERS LLC"/>
    <d v="2019-11-18T00:00:00"/>
    <s v="ROAD"/>
    <x v="1"/>
    <n v="74558.91"/>
    <n v="1491.18"/>
    <n v="0"/>
    <m/>
    <n v="0"/>
    <n v="0"/>
    <s v="932-00"/>
    <n v="486"/>
    <m/>
    <m/>
    <m/>
    <m/>
  </r>
  <r>
    <x v="10"/>
    <x v="3273"/>
    <n v="242030030390"/>
    <s v="221 COLLINS AVE"/>
    <s v="N"/>
    <s v="FOR RECORD ONLY"/>
    <d v="2019-11-21T00:00:00"/>
    <s v="ROAD"/>
    <x v="0"/>
    <n v="0"/>
    <n v="0"/>
    <n v="0"/>
    <m/>
    <n v="0"/>
    <n v="0"/>
    <s v="9999-00"/>
    <n v="14.84"/>
    <m/>
    <m/>
    <m/>
    <m/>
  </r>
  <r>
    <x v="10"/>
    <x v="3273"/>
    <n v="242030030390"/>
    <s v="221 COLLINS AVE"/>
    <s v="N"/>
    <s v="FOR RECORD ONLY"/>
    <d v="2019-11-21T00:00:00"/>
    <s v="ROAD"/>
    <x v="0"/>
    <n v="0"/>
    <n v="0"/>
    <n v="0"/>
    <m/>
    <n v="0"/>
    <n v="0"/>
    <s v="220-00"/>
    <n v="-7.43"/>
    <m/>
    <m/>
    <m/>
    <m/>
  </r>
  <r>
    <x v="10"/>
    <x v="3273"/>
    <n v="242030030390"/>
    <s v="221 COLLINS AVE"/>
    <s v="N"/>
    <s v="FOR RECORD ONLY"/>
    <d v="2019-11-21T00:00:00"/>
    <s v="ROAD"/>
    <x v="0"/>
    <n v="0"/>
    <n v="0"/>
    <n v="0"/>
    <m/>
    <n v="0"/>
    <n v="0"/>
    <s v="311-00"/>
    <n v="8"/>
    <m/>
    <m/>
    <m/>
    <m/>
  </r>
  <r>
    <x v="10"/>
    <x v="3274"/>
    <n v="242030095780"/>
    <s v="226 JEFFERSON AVE"/>
    <m/>
    <m/>
    <d v="2019-08-02T00:00:00"/>
    <s v="ROAD"/>
    <x v="0"/>
    <n v="17526.349999999999"/>
    <n v="350.53"/>
    <n v="0"/>
    <m/>
    <n v="0"/>
    <n v="0"/>
    <s v="320-00"/>
    <n v="8"/>
    <m/>
    <m/>
    <m/>
    <m/>
  </r>
  <r>
    <x v="10"/>
    <x v="3274"/>
    <n v="242030095780"/>
    <s v="226 JEFFERSON AVE"/>
    <m/>
    <m/>
    <d v="2019-08-02T00:00:00"/>
    <s v="ROAD"/>
    <x v="0"/>
    <n v="17526.349999999999"/>
    <n v="350.53"/>
    <n v="0"/>
    <m/>
    <n v="0"/>
    <n v="0"/>
    <s v="220-00"/>
    <n v="-8"/>
    <m/>
    <m/>
    <m/>
    <m/>
  </r>
  <r>
    <x v="10"/>
    <x v="3275"/>
    <n v="242030031250"/>
    <s v="224 2 ST"/>
    <m/>
    <s v="FOR RECORD ONLY"/>
    <d v="2019-12-17T00:00:00"/>
    <s v="ROAD"/>
    <x v="0"/>
    <n v="0"/>
    <n v="0"/>
    <n v="0"/>
    <m/>
    <n v="0"/>
    <n v="0"/>
    <s v="9999-00"/>
    <n v="-34.19"/>
    <m/>
    <m/>
    <m/>
    <m/>
  </r>
  <r>
    <x v="10"/>
    <x v="3275"/>
    <n v="242030031250"/>
    <s v="224 2 ST"/>
    <m/>
    <s v="FOR RECORD ONLY"/>
    <d v="2019-12-17T00:00:00"/>
    <s v="ROAD"/>
    <x v="0"/>
    <n v="0"/>
    <n v="0"/>
    <n v="0"/>
    <m/>
    <n v="0"/>
    <n v="0"/>
    <s v="220-00"/>
    <n v="-4.2300000000000004"/>
    <m/>
    <m/>
    <m/>
    <m/>
  </r>
  <r>
    <x v="10"/>
    <x v="3275"/>
    <n v="242030031250"/>
    <s v="224 2 ST"/>
    <m/>
    <s v="FOR RECORD ONLY"/>
    <d v="2019-12-17T00:00:00"/>
    <s v="ROAD"/>
    <x v="0"/>
    <n v="0"/>
    <n v="0"/>
    <n v="0"/>
    <m/>
    <n v="0"/>
    <n v="0"/>
    <s v="520-00"/>
    <n v="143"/>
    <m/>
    <m/>
    <m/>
    <m/>
  </r>
  <r>
    <x v="10"/>
    <x v="3276"/>
    <n v="242030010031"/>
    <s v="650 WEST AVE"/>
    <m/>
    <s v="126851-VETERANS OF FOREIGN WARS POST NO 3559"/>
    <d v="2019-04-22T00:00:00"/>
    <s v="ROAD"/>
    <x v="1"/>
    <n v="11774.18"/>
    <n v="235.48"/>
    <n v="0"/>
    <m/>
    <n v="0"/>
    <n v="0"/>
    <s v="832-00"/>
    <n v="1335"/>
    <m/>
    <m/>
    <m/>
    <m/>
  </r>
  <r>
    <x v="10"/>
    <x v="3277"/>
    <n v="242030040470"/>
    <s v="826 COLLINS AVE"/>
    <m/>
    <s v="**SAMPLE ASSESSMENT**"/>
    <d v="2019-11-19T00:00:00"/>
    <s v="ROAD"/>
    <x v="0"/>
    <n v="163560.49"/>
    <n v="3271.21"/>
    <n v="0"/>
    <m/>
    <n v="0"/>
    <n v="0"/>
    <s v="820-00"/>
    <n v="-3500"/>
    <m/>
    <m/>
    <m/>
    <m/>
  </r>
  <r>
    <x v="10"/>
    <x v="3277"/>
    <n v="242030040470"/>
    <s v="826 COLLINS AVE"/>
    <m/>
    <s v="**SAMPLE ASSESSMENT**"/>
    <d v="2019-11-19T00:00:00"/>
    <s v="ROAD"/>
    <x v="0"/>
    <n v="163560.49"/>
    <n v="3271.21"/>
    <n v="0"/>
    <m/>
    <n v="0"/>
    <n v="0"/>
    <s v="931-00"/>
    <n v="3500"/>
    <m/>
    <m/>
    <m/>
    <m/>
  </r>
  <r>
    <x v="10"/>
    <x v="3278"/>
    <n v="242030080010"/>
    <s v="508 WASHINGTON AVE"/>
    <m/>
    <s v="FOR RECORD ONLY"/>
    <d v="2019-10-25T00:00:00"/>
    <s v="ROAD"/>
    <x v="0"/>
    <n v="0"/>
    <n v="0"/>
    <n v="0"/>
    <m/>
    <n v="0"/>
    <n v="0"/>
    <s v="820-00"/>
    <n v="-672.82"/>
    <m/>
    <m/>
    <m/>
    <m/>
  </r>
  <r>
    <x v="10"/>
    <x v="3279"/>
    <n v="242030090110"/>
    <s v="828 WASHINGTON AVE"/>
    <m/>
    <s v="**FOR RECORD ONLY**"/>
    <d v="2019-10-28T00:00:00"/>
    <s v="ROAD"/>
    <x v="0"/>
    <n v="0"/>
    <n v="0"/>
    <n v="0"/>
    <m/>
    <n v="0"/>
    <n v="0"/>
    <s v="932-01"/>
    <n v="5"/>
    <m/>
    <m/>
    <m/>
    <m/>
  </r>
  <r>
    <x v="10"/>
    <x v="3278"/>
    <n v="242030080010"/>
    <s v="508 WASHINGTON AVE"/>
    <m/>
    <s v="FOR RECORD ONLY"/>
    <d v="2019-10-25T00:00:00"/>
    <s v="ROAD"/>
    <x v="0"/>
    <n v="0"/>
    <n v="0"/>
    <n v="0"/>
    <m/>
    <n v="0"/>
    <n v="0"/>
    <s v="932-01"/>
    <n v="8"/>
    <m/>
    <m/>
    <m/>
    <m/>
  </r>
  <r>
    <x v="10"/>
    <x v="3280"/>
    <n v="242030040690"/>
    <s v="751 WASHINGTON AVE"/>
    <m/>
    <s v="FOR RECORD ONLY"/>
    <d v="2019-05-03T00:00:00"/>
    <s v="ROAD"/>
    <x v="0"/>
    <n v="0"/>
    <n v="0"/>
    <n v="0"/>
    <m/>
    <n v="0"/>
    <n v="0"/>
    <s v="710-00"/>
    <n v="-609.99"/>
    <m/>
    <m/>
    <m/>
    <m/>
  </r>
  <r>
    <x v="10"/>
    <x v="3280"/>
    <n v="242030040690"/>
    <s v="751 WASHINGTON AVE"/>
    <m/>
    <s v="FOR RECORD ONLY"/>
    <d v="2019-05-03T00:00:00"/>
    <s v="ROAD"/>
    <x v="0"/>
    <n v="0"/>
    <n v="0"/>
    <n v="0"/>
    <m/>
    <n v="0"/>
    <n v="0"/>
    <s v="932-01"/>
    <n v="6"/>
    <m/>
    <m/>
    <m/>
    <m/>
  </r>
  <r>
    <x v="10"/>
    <x v="3279"/>
    <n v="242030090110"/>
    <s v="828 WASHINGTON AVE"/>
    <m/>
    <s v="**FOR RECORD ONLY**"/>
    <d v="2019-10-28T00:00:00"/>
    <s v="ROAD"/>
    <x v="0"/>
    <n v="0"/>
    <n v="0"/>
    <n v="0"/>
    <m/>
    <n v="0"/>
    <n v="0"/>
    <s v="710-00"/>
    <n v="-508.33"/>
    <m/>
    <m/>
    <m/>
    <m/>
  </r>
  <r>
    <x v="10"/>
    <x v="3280"/>
    <n v="242030040690"/>
    <s v="751 WASHINGTON AVE"/>
    <m/>
    <s v="FOR RECORD ONLY"/>
    <d v="2019-05-03T00:00:00"/>
    <s v="ROAD"/>
    <x v="0"/>
    <n v="0"/>
    <n v="0"/>
    <n v="0"/>
    <m/>
    <n v="0"/>
    <n v="0"/>
    <s v="9999-00"/>
    <n v="-0.03"/>
    <m/>
    <m/>
    <m/>
    <m/>
  </r>
  <r>
    <x v="10"/>
    <x v="3281"/>
    <n v="242030095020"/>
    <s v="555 JEFFERSON AVE"/>
    <m/>
    <s v="**FOR REFERENCE ONLY**"/>
    <d v="2019-10-25T00:00:00"/>
    <s v="ROAD"/>
    <x v="0"/>
    <n v="0"/>
    <n v="0"/>
    <n v="0"/>
    <m/>
    <n v="0"/>
    <n v="0"/>
    <s v="932-01"/>
    <n v="32"/>
    <m/>
    <m/>
    <m/>
    <m/>
  </r>
  <r>
    <x v="10"/>
    <x v="3278"/>
    <n v="242030080010"/>
    <s v="508 WASHINGTON AVE"/>
    <m/>
    <s v="FOR RECORD ONLY"/>
    <d v="2019-10-25T00:00:00"/>
    <s v="ROAD"/>
    <x v="0"/>
    <n v="0"/>
    <n v="0"/>
    <n v="0"/>
    <m/>
    <n v="0"/>
    <n v="0"/>
    <s v="9999-00"/>
    <n v="0.14000000000000001"/>
    <m/>
    <m/>
    <m/>
    <m/>
  </r>
  <r>
    <x v="10"/>
    <x v="3279"/>
    <n v="242030090110"/>
    <s v="828 WASHINGTON AVE"/>
    <m/>
    <s v="**FOR RECORD ONLY**"/>
    <d v="2019-10-28T00:00:00"/>
    <s v="ROAD"/>
    <x v="0"/>
    <n v="0"/>
    <n v="0"/>
    <n v="0"/>
    <m/>
    <n v="0"/>
    <n v="0"/>
    <s v="9999-00"/>
    <n v="0.01"/>
    <m/>
    <m/>
    <m/>
    <m/>
  </r>
  <r>
    <x v="10"/>
    <x v="3281"/>
    <n v="242030095020"/>
    <s v="555 JEFFERSON AVE"/>
    <m/>
    <s v="**FOR REFERENCE ONLY**"/>
    <d v="2019-10-25T00:00:00"/>
    <s v="ROAD"/>
    <x v="0"/>
    <n v="0"/>
    <n v="0"/>
    <n v="0"/>
    <m/>
    <n v="0"/>
    <n v="0"/>
    <s v="820-00"/>
    <n v="-2691.24"/>
    <m/>
    <m/>
    <m/>
    <m/>
  </r>
  <r>
    <x v="10"/>
    <x v="3281"/>
    <n v="242030095020"/>
    <s v="555 JEFFERSON AVE"/>
    <m/>
    <s v="**FOR REFERENCE ONLY**"/>
    <d v="2019-10-25T00:00:00"/>
    <s v="ROAD"/>
    <x v="0"/>
    <n v="0"/>
    <n v="0"/>
    <n v="0"/>
    <m/>
    <n v="0"/>
    <n v="0"/>
    <s v="9999-00"/>
    <n v="-0.09"/>
    <m/>
    <m/>
    <m/>
    <m/>
  </r>
  <r>
    <x v="10"/>
    <x v="3282"/>
    <n v="242032741400"/>
    <s v="110 WASHINGTON AVE (#CU-3)"/>
    <m/>
    <s v="126211-MORGAN STANLEY"/>
    <d v="2019-03-07T00:00:00"/>
    <s v="ROAD"/>
    <x v="1"/>
    <n v="5875.36"/>
    <n v="117.51"/>
    <n v="0"/>
    <m/>
    <n v="0"/>
    <n v="0"/>
    <s v="820-00"/>
    <n v="340"/>
    <m/>
    <m/>
    <m/>
    <m/>
  </r>
  <r>
    <x v="10"/>
    <x v="3283"/>
    <n v="242050020440"/>
    <s v="287 PALM AVE"/>
    <m/>
    <m/>
    <d v="2019-09-19T00:00:00"/>
    <s v="ROAD"/>
    <x v="0"/>
    <n v="0"/>
    <n v="0"/>
    <n v="0"/>
    <m/>
    <n v="0"/>
    <n v="0"/>
    <s v="210-00"/>
    <n v="0"/>
    <m/>
    <m/>
    <m/>
    <m/>
  </r>
  <r>
    <x v="10"/>
    <x v="3284"/>
    <n v="242050020080"/>
    <s v="291 N COCONUT LN"/>
    <s v="N"/>
    <s v="130550-MICHAEL OWADE"/>
    <d v="2019-11-13T00:00:00"/>
    <s v="ROAD"/>
    <x v="1"/>
    <n v="0"/>
    <n v="0"/>
    <n v="0"/>
    <m/>
    <n v="0"/>
    <n v="0"/>
    <s v="210-00"/>
    <n v="0"/>
    <m/>
    <m/>
    <m/>
    <m/>
  </r>
  <r>
    <x v="10"/>
    <x v="3285"/>
    <n v="242050010480"/>
    <s v="216 PALM AVE"/>
    <m/>
    <s v="125604-JOSE ENRIQUE BLONDET"/>
    <d v="2019-01-22T00:00:00"/>
    <s v="ROAD"/>
    <x v="1"/>
    <n v="0"/>
    <n v="0"/>
    <n v="0"/>
    <m/>
    <n v="0"/>
    <n v="0"/>
    <s v="210-00"/>
    <n v="0"/>
    <m/>
    <m/>
    <m/>
    <m/>
  </r>
  <r>
    <x v="10"/>
    <x v="3286"/>
    <n v="232340080420"/>
    <s v="1200 OCEAN DR"/>
    <m/>
    <s v="128279-NED ALGEO"/>
    <d v="2019-10-03T00:00:00"/>
    <s v="ROAD"/>
    <x v="1"/>
    <n v="18294.060000000001"/>
    <n v="365.88"/>
    <n v="0"/>
    <m/>
    <n v="0"/>
    <n v="0"/>
    <s v="932-01"/>
    <n v="172"/>
    <m/>
    <m/>
    <m/>
    <m/>
  </r>
  <r>
    <x v="10"/>
    <x v="3286"/>
    <n v="232340080420"/>
    <s v="1200 OCEAN DR"/>
    <m/>
    <s v="128279-NED ALGEO"/>
    <d v="2019-10-03T00:00:00"/>
    <s v="ROAD"/>
    <x v="1"/>
    <n v="18294.060000000001"/>
    <n v="365.88"/>
    <n v="0"/>
    <m/>
    <n v="0"/>
    <n v="0"/>
    <s v="932-01"/>
    <n v="-159"/>
    <m/>
    <m/>
    <m/>
    <m/>
  </r>
  <r>
    <x v="6"/>
    <x v="3181"/>
    <n v="3031100570120"/>
    <s v="1747 NW 82 ST"/>
    <s v="N"/>
    <s v="129001-LEGACY RENTALS LLC"/>
    <d v="2019-12-30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3287"/>
    <n v="3050060000050"/>
    <s v="10896 SW 91 ST"/>
    <s v="N"/>
    <m/>
    <d v="2019-12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12"/>
    <x v="3288"/>
    <n v="420270140050"/>
    <s v="2700 W 84 ST"/>
    <s v="N"/>
    <s v="129553-WEST 84TH STREET LLC"/>
    <d v="2019-12-27T00:00:00"/>
    <s v="ROAD"/>
    <x v="1"/>
    <n v="43155.839999999997"/>
    <n v="863.12"/>
    <n v="0"/>
    <m/>
    <n v="0"/>
    <n v="0"/>
    <s v="710-00"/>
    <n v="4077"/>
    <m/>
    <m/>
    <m/>
    <m/>
  </r>
  <r>
    <x v="12"/>
    <x v="3288"/>
    <n v="420270140050"/>
    <s v="2700 W 84 ST"/>
    <s v="N"/>
    <s v="129553-WEST 84TH STREET LLC"/>
    <d v="2019-12-27T00:00:00"/>
    <s v="ROAD"/>
    <x v="1"/>
    <n v="43155.839999999997"/>
    <n v="863.12"/>
    <n v="0"/>
    <m/>
    <n v="0"/>
    <n v="0"/>
    <s v="150-00"/>
    <n v="-4077"/>
    <m/>
    <m/>
    <m/>
    <m/>
  </r>
  <r>
    <x v="12"/>
    <x v="3289"/>
    <n v="420281050180"/>
    <s v="3418 W 84 ST (#100)"/>
    <m/>
    <s v="**FOR RECORD ONLY**"/>
    <d v="2019-09-10T00:00:00"/>
    <s v="ROAD"/>
    <x v="0"/>
    <n v="0"/>
    <n v="0"/>
    <n v="0"/>
    <m/>
    <n v="0"/>
    <n v="0"/>
    <s v="540-00"/>
    <n v="50"/>
    <m/>
    <m/>
    <m/>
    <m/>
  </r>
  <r>
    <x v="12"/>
    <x v="3289"/>
    <n v="420281050180"/>
    <s v="3418 W 84 ST (#100)"/>
    <m/>
    <s v="**FOR RECORD ONLY**"/>
    <d v="2019-09-10T00:00:00"/>
    <s v="ROAD"/>
    <x v="0"/>
    <n v="0"/>
    <n v="0"/>
    <n v="0"/>
    <m/>
    <n v="0"/>
    <n v="0"/>
    <s v="710-00"/>
    <n v="-3835.14"/>
    <m/>
    <m/>
    <m/>
    <m/>
  </r>
  <r>
    <x v="12"/>
    <x v="3289"/>
    <n v="420281050180"/>
    <s v="3418 W 84 ST (#100)"/>
    <m/>
    <s v="**FOR RECORD ONLY**"/>
    <d v="2019-09-10T00:00:00"/>
    <s v="ROAD"/>
    <x v="0"/>
    <n v="0"/>
    <n v="0"/>
    <n v="0"/>
    <m/>
    <n v="0"/>
    <n v="0"/>
    <s v="9999-00"/>
    <n v="-0.02"/>
    <m/>
    <m/>
    <m/>
    <m/>
  </r>
  <r>
    <x v="12"/>
    <x v="3290"/>
    <n v="420280910120"/>
    <s v="2954 W 84 ST"/>
    <s v="N"/>
    <m/>
    <d v="2019-10-30T00:00:00"/>
    <s v="ROAD"/>
    <x v="0"/>
    <n v="3774.4"/>
    <n v="75.489999999999995"/>
    <n v="0"/>
    <m/>
    <n v="0"/>
    <n v="0"/>
    <s v="150-00"/>
    <n v="776"/>
    <m/>
    <m/>
    <m/>
    <m/>
  </r>
  <r>
    <x v="12"/>
    <x v="3291"/>
    <n v="420340010072"/>
    <s v="6050 W 20 AVE"/>
    <s v="N"/>
    <s v="**FOR REFUND REFERENCE ONLY**"/>
    <d v="2019-12-27T00:00:00"/>
    <s v="ROAD"/>
    <x v="0"/>
    <n v="385845.25"/>
    <n v="7716.9"/>
    <n v="0"/>
    <m/>
    <n v="0"/>
    <n v="0"/>
    <s v="9999-00"/>
    <n v="1806570.03"/>
    <m/>
    <m/>
    <m/>
    <m/>
  </r>
  <r>
    <x v="12"/>
    <x v="3291"/>
    <n v="420340010072"/>
    <s v="6050 W 20 AVE"/>
    <s v="N"/>
    <s v="**FOR REFUND REFERENCE ONLY**"/>
    <d v="2019-12-27T00:00:00"/>
    <s v="ROAD"/>
    <x v="0"/>
    <n v="385845.25"/>
    <n v="7716.9"/>
    <n v="0"/>
    <m/>
    <n v="0"/>
    <n v="0"/>
    <s v="9999-00"/>
    <n v="-1413007.88"/>
    <m/>
    <m/>
    <m/>
    <m/>
  </r>
  <r>
    <x v="12"/>
    <x v="3292"/>
    <n v="2720290360010"/>
    <s v="10390 NW 133 ST"/>
    <m/>
    <s v="126490-EXCELLENT NEW HOME"/>
    <d v="2019-01-28T00:00:00"/>
    <s v="ROAD"/>
    <x v="1"/>
    <n v="9278.02"/>
    <n v="185.56"/>
    <n v="0"/>
    <m/>
    <n v="0"/>
    <n v="0"/>
    <s v="210-00"/>
    <n v="1"/>
    <m/>
    <m/>
    <m/>
    <m/>
  </r>
  <r>
    <x v="12"/>
    <x v="3293"/>
    <n v="2720300140140"/>
    <s v="13391 W OKEECHOBEE RD"/>
    <m/>
    <m/>
    <d v="2019-10-09T00:00:00"/>
    <s v="ROAD"/>
    <x v="0"/>
    <n v="543295.37"/>
    <n v="10865.91"/>
    <n v="0"/>
    <m/>
    <n v="0"/>
    <n v="0"/>
    <s v="820-01"/>
    <n v="39783"/>
    <m/>
    <m/>
    <m/>
    <m/>
  </r>
  <r>
    <x v="12"/>
    <x v="3294"/>
    <n v="2720330010760"/>
    <s v="10651 W OKEECHOBEE RD"/>
    <m/>
    <s v="126814-HIALEAH STORAGE BUILDERS LLC"/>
    <d v="2019-04-08T00:00:00"/>
    <s v="ROAD"/>
    <x v="1"/>
    <n v="222549"/>
    <n v="4450.9799999999996"/>
    <n v="0"/>
    <m/>
    <n v="0"/>
    <n v="0"/>
    <s v="151-00"/>
    <n v="94761"/>
    <m/>
    <m/>
    <m/>
    <m/>
  </r>
  <r>
    <x v="12"/>
    <x v="3295"/>
    <n v="2730030010031"/>
    <s v="7878 NW 103 ST"/>
    <s v="N"/>
    <s v="129123-CORPORATE PROPERTY SERVICES "/>
    <d v="2019-10-28T00:00:00"/>
    <s v="ROAD"/>
    <x v="1"/>
    <n v="172798.21"/>
    <n v="3455.96"/>
    <n v="0"/>
    <m/>
    <n v="0"/>
    <n v="0"/>
    <s v="150-00"/>
    <n v="-39672"/>
    <m/>
    <m/>
    <m/>
    <m/>
  </r>
  <r>
    <x v="12"/>
    <x v="3295"/>
    <n v="2730030010031"/>
    <s v="7878 NW 103 ST"/>
    <s v="N"/>
    <s v="129123-CORPORATE PROPERTY SERVICES "/>
    <d v="2019-10-28T00:00:00"/>
    <s v="ROAD"/>
    <x v="1"/>
    <n v="172798.21"/>
    <n v="3455.96"/>
    <n v="0"/>
    <m/>
    <n v="0"/>
    <n v="0"/>
    <s v="853-00"/>
    <n v="6119"/>
    <m/>
    <m/>
    <m/>
    <m/>
  </r>
  <r>
    <x v="12"/>
    <x v="3296"/>
    <n v="2730030010012"/>
    <s v="10550 NW 77 CT"/>
    <m/>
    <s v="FOR RECORD ONLY"/>
    <d v="2019-04-19T00:00:00"/>
    <s v="ROAD"/>
    <x v="0"/>
    <n v="0"/>
    <n v="0"/>
    <n v="0"/>
    <m/>
    <n v="0"/>
    <n v="0"/>
    <s v="520-00"/>
    <n v="33"/>
    <m/>
    <m/>
    <m/>
    <m/>
  </r>
  <r>
    <x v="12"/>
    <x v="3296"/>
    <n v="2730030010012"/>
    <s v="10550 NW 77 CT"/>
    <m/>
    <s v="FOR RECORD ONLY"/>
    <d v="2019-04-19T00:00:00"/>
    <s v="ROAD"/>
    <x v="0"/>
    <n v="0"/>
    <n v="0"/>
    <n v="0"/>
    <m/>
    <n v="0"/>
    <n v="0"/>
    <s v="9999-00"/>
    <n v="3.47"/>
    <m/>
    <m/>
    <m/>
    <m/>
  </r>
  <r>
    <x v="12"/>
    <x v="3296"/>
    <n v="2730030010012"/>
    <s v="10550 NW 77 CT"/>
    <m/>
    <s v="FOR RECORD ONLY"/>
    <d v="2019-04-19T00:00:00"/>
    <s v="ROAD"/>
    <x v="0"/>
    <n v="0"/>
    <n v="0"/>
    <n v="0"/>
    <m/>
    <n v="0"/>
    <n v="0"/>
    <s v="820-02"/>
    <n v="-490.4"/>
    <m/>
    <m/>
    <m/>
    <m/>
  </r>
  <r>
    <x v="12"/>
    <x v="3297"/>
    <n v="2730030010050"/>
    <s v="7802 NW 103 ST"/>
    <s v="N"/>
    <s v="130591-PALMETTO 49 LLC"/>
    <d v="2019-10-31T00:00:00"/>
    <s v="ROAD"/>
    <x v="1"/>
    <n v="235192.81"/>
    <n v="4703.8599999999997"/>
    <n v="0"/>
    <m/>
    <n v="0"/>
    <n v="0"/>
    <s v="820-00"/>
    <n v="-5800"/>
    <m/>
    <m/>
    <m/>
    <m/>
  </r>
  <r>
    <x v="12"/>
    <x v="3297"/>
    <n v="2730030010050"/>
    <s v="7802 NW 103 ST"/>
    <s v="N"/>
    <s v="130591-PALMETTO 49 LLC"/>
    <d v="2019-10-31T00:00:00"/>
    <s v="ROAD"/>
    <x v="1"/>
    <n v="235192.81"/>
    <n v="4703.8599999999997"/>
    <n v="0"/>
    <m/>
    <n v="0"/>
    <n v="0"/>
    <s v="820-01"/>
    <n v="27750"/>
    <m/>
    <m/>
    <m/>
    <m/>
  </r>
  <r>
    <x v="12"/>
    <x v="3297"/>
    <n v="2730030010050"/>
    <s v="7802 NW 103 ST"/>
    <s v="N"/>
    <s v="130591-PALMETTO 49 LLC"/>
    <d v="2019-10-31T00:00:00"/>
    <s v="ROAD"/>
    <x v="1"/>
    <n v="235192.81"/>
    <n v="4703.8599999999997"/>
    <n v="0"/>
    <m/>
    <n v="0"/>
    <n v="0"/>
    <s v="140-00"/>
    <n v="-12050"/>
    <m/>
    <m/>
    <m/>
    <m/>
  </r>
  <r>
    <x v="12"/>
    <x v="3298"/>
    <n v="2730030370020"/>
    <s v="8003 NW 95 ST"/>
    <m/>
    <s v="130384-WEST GARDENS VENTURES LLC"/>
    <d v="2019-07-24T00:00:00"/>
    <s v="ROAD"/>
    <x v="1"/>
    <n v="164741.45000000001"/>
    <n v="3294.83"/>
    <n v="0"/>
    <m/>
    <n v="0"/>
    <n v="0"/>
    <s v="820-00"/>
    <n v="9014"/>
    <m/>
    <m/>
    <m/>
    <m/>
  </r>
  <r>
    <x v="2"/>
    <x v="3299"/>
    <n v="622280113190"/>
    <s v="1902 NE 119 RD"/>
    <m/>
    <s v="126995-LOGIC BUILDERS INC"/>
    <d v="2019-05-28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3299"/>
    <n v="622280113190"/>
    <s v="1902 NE 119 RD"/>
    <m/>
    <s v="126995-LOGIC BUILDERS INC"/>
    <d v="2019-05-28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300"/>
    <n v="430120100810"/>
    <s v="545 W 24 ST"/>
    <m/>
    <s v="127739-GILBERTO AGUILA "/>
    <d v="2019-06-11T00:00:00"/>
    <s v="ROAD"/>
    <x v="1"/>
    <n v="15865.85"/>
    <n v="317.32"/>
    <n v="0"/>
    <n v="16183.17"/>
    <n v="0"/>
    <n v="0"/>
    <s v="220-00"/>
    <n v="4"/>
    <n v="4214"/>
    <n v="3984"/>
    <n v="16856"/>
    <n v="15936"/>
  </r>
  <r>
    <x v="8"/>
    <x v="3300"/>
    <n v="430120100810"/>
    <s v="545 W 24 ST"/>
    <m/>
    <s v="127739-GILBERTO AGUILA "/>
    <d v="2019-06-11T00:00:00"/>
    <s v="ROAD"/>
    <x v="1"/>
    <n v="15865.85"/>
    <n v="317.32"/>
    <n v="0"/>
    <n v="16183.17"/>
    <n v="0"/>
    <n v="0"/>
    <s v="210-00"/>
    <n v="-1"/>
    <n v="6001"/>
    <n v="5674"/>
    <n v="-6001"/>
    <n v="-5674"/>
  </r>
  <r>
    <x v="11"/>
    <x v="3301"/>
    <n v="2050120390010"/>
    <s v="10496 SW 67 ST"/>
    <m/>
    <m/>
    <d v="2019-05-28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02"/>
    <n v="622300070600"/>
    <s v="12535 W DIXIE HWY"/>
    <m/>
    <s v="127278-NAHARI"/>
    <d v="2019-06-14T00:00:00"/>
    <s v="ROAD"/>
    <x v="1"/>
    <n v="21956.74"/>
    <n v="439.14"/>
    <n v="0"/>
    <n v="22395.88"/>
    <n v="0"/>
    <n v="0"/>
    <s v="820-00"/>
    <n v="-1396"/>
    <n v="11.821"/>
    <n v="11.177"/>
    <n v="-16502.115999999998"/>
    <n v="-15603.091999999999"/>
  </r>
  <r>
    <x v="2"/>
    <x v="3302"/>
    <n v="622300070600"/>
    <s v="12535 W DIXIE HWY"/>
    <m/>
    <s v="127278-NAHARI"/>
    <d v="2019-06-14T00:00:00"/>
    <s v="ROAD"/>
    <x v="1"/>
    <n v="21956.74"/>
    <n v="439.14"/>
    <n v="0"/>
    <n v="22395.88"/>
    <n v="0"/>
    <n v="0"/>
    <s v="720-00"/>
    <n v="1396"/>
    <n v="22.58"/>
    <n v="21.35"/>
    <n v="31521.679999999997"/>
    <n v="29804.600000000002"/>
  </r>
  <r>
    <x v="2"/>
    <x v="3303"/>
    <n v="3220140040920"/>
    <s v="16000 ABERDEEN WAY"/>
    <m/>
    <s v="127047-BARRINGTON A IRVING DIANELLA P IRVING"/>
    <d v="2019-05-28T00:00:00"/>
    <s v="ROAD"/>
    <x v="1"/>
    <n v="0"/>
    <n v="0"/>
    <n v="0"/>
    <n v="0"/>
    <n v="0"/>
    <n v="0"/>
    <s v="210-00"/>
    <n v="0"/>
    <n v="6001"/>
    <n v="5674"/>
    <n v="0"/>
    <n v="0"/>
  </r>
  <r>
    <x v="8"/>
    <x v="3304"/>
    <n v="430110020344"/>
    <s v="1720 W 32 PL"/>
    <m/>
    <m/>
    <d v="2019-06-20T00:00:00"/>
    <s v="ROAD"/>
    <x v="0"/>
    <n v="708.41"/>
    <n v="14.17"/>
    <n v="0"/>
    <n v="722.57999999999993"/>
    <n v="0"/>
    <n v="0"/>
    <s v="140-00"/>
    <n v="200"/>
    <n v="2.423"/>
    <n v="2.2909999999999999"/>
    <n v="484.6"/>
    <n v="458.2"/>
  </r>
  <r>
    <x v="2"/>
    <x v="3305"/>
    <n v="622300320350"/>
    <s v="12300 NE 6 CT"/>
    <m/>
    <s v="128781-VENER S RAFAEL RAFAEL"/>
    <d v="2019-06-26T00:00:00"/>
    <s v="ROAD"/>
    <x v="1"/>
    <n v="0"/>
    <n v="0"/>
    <n v="0"/>
    <n v="0"/>
    <n v="0"/>
    <n v="0"/>
    <s v="560-00"/>
    <n v="0"/>
    <n v="3.7519999999999998"/>
    <n v="3.5470000000000002"/>
    <n v="0"/>
    <n v="0"/>
  </r>
  <r>
    <x v="2"/>
    <x v="3306"/>
    <n v="3421170044310"/>
    <s v="15800 NW 37 AVE"/>
    <m/>
    <s v="127125-FERNANDO ARGIRO"/>
    <d v="2019-06-11T00:00:00"/>
    <s v="ROAD"/>
    <x v="1"/>
    <n v="0"/>
    <n v="0"/>
    <n v="0"/>
    <n v="0"/>
    <n v="0"/>
    <n v="0"/>
    <s v="210-00"/>
    <n v="0"/>
    <n v="6001"/>
    <n v="5674"/>
    <n v="0"/>
    <n v="0"/>
  </r>
  <r>
    <x v="11"/>
    <x v="3307"/>
    <n v="2050020090120"/>
    <s v="7362 SW 104 ST"/>
    <m/>
    <s v="127207-ADVANCED CONSTRUCTION ENGINEERING INC"/>
    <d v="2019-06-06T00:00:00"/>
    <s v="ROAD"/>
    <x v="1"/>
    <n v="0"/>
    <n v="0"/>
    <n v="0"/>
    <n v="0"/>
    <n v="0"/>
    <n v="0"/>
    <s v="210-00"/>
    <n v="0"/>
    <n v="6001"/>
    <n v="5674"/>
    <n v="0"/>
    <n v="0"/>
  </r>
  <r>
    <x v="2"/>
    <x v="3308"/>
    <n v="3421150030530"/>
    <s v="2515 NW 162 TER"/>
    <m/>
    <s v="127119-MIMIS MITROPOULOS"/>
    <d v="2019-06-10T00:00:00"/>
    <s v="ROAD"/>
    <x v="1"/>
    <n v="0"/>
    <n v="0"/>
    <n v="0"/>
    <n v="0"/>
    <n v="0"/>
    <n v="0"/>
    <s v="210-00"/>
    <n v="0"/>
    <n v="6001"/>
    <n v="5674"/>
    <n v="0"/>
    <n v="0"/>
  </r>
  <r>
    <x v="2"/>
    <x v="3309"/>
    <n v="3421170021300"/>
    <s v="15700 NW 44 CT"/>
    <m/>
    <s v="127249-ORBEYUDY INVESTMENTS LLC "/>
    <d v="2019-06-11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2"/>
    <x v="3309"/>
    <n v="3421170021300"/>
    <s v="15700 NW 44 CT"/>
    <m/>
    <s v="127249-ORBEYUDY INVESTMENTS LLC "/>
    <d v="2019-06-11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3310"/>
    <n v="940360140050"/>
    <s v="7711 SW 61 AVE"/>
    <m/>
    <s v="127637-JONATHAN PENNER"/>
    <d v="2019-06-11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10"/>
    <n v="940360140050"/>
    <s v="7711 SW 61 AVE"/>
    <m/>
    <s v="127637-JONATHAN PENNER"/>
    <d v="2019-06-11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11"/>
    <n v="2050130110090"/>
    <s v="6460 SW 122 ST"/>
    <m/>
    <s v="127161-ERIC DOSAL"/>
    <d v="2019-06-12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11"/>
    <n v="2050130110090"/>
    <s v="6460 SW 122 ST"/>
    <m/>
    <s v="127161-ERIC DOSAL"/>
    <d v="2019-06-12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12"/>
    <n v="2050130080050"/>
    <s v="12920 OLD CUTLER RD"/>
    <m/>
    <m/>
    <d v="2019-06-17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13"/>
    <n v="421300000041"/>
    <s v="7755 W 4 AVE"/>
    <m/>
    <s v="127841-7-ELEVEN INC"/>
    <d v="2019-06-18T00:00:00"/>
    <s v="ROAD"/>
    <x v="1"/>
    <n v="168883.69"/>
    <n v="3377.67"/>
    <n v="0"/>
    <n v="172261.36000000002"/>
    <n v="0"/>
    <n v="0"/>
    <s v="853-00"/>
    <n v="3033"/>
    <n v="38.090000000000003"/>
    <n v="36.015000000000001"/>
    <n v="115526.97000000002"/>
    <n v="109233.495"/>
  </r>
  <r>
    <x v="2"/>
    <x v="3314"/>
    <n v="722170080155"/>
    <s v="1351 NE 158 ST"/>
    <m/>
    <s v="127818-ECOTAINER CONCEPT INC"/>
    <d v="2019-06-1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15"/>
    <n v="3220130340010"/>
    <s v="15800 NW 57 AVE (5713-15)"/>
    <m/>
    <s v="127539-JENNY ESPINOSA"/>
    <d v="2019-06-24T00:00:00"/>
    <s v="ROAD"/>
    <x v="1"/>
    <n v="10900.02"/>
    <n v="218"/>
    <n v="0"/>
    <n v="11118.02"/>
    <n v="0"/>
    <n v="0"/>
    <s v="820-00"/>
    <n v="3651"/>
    <n v="11.821"/>
    <n v="11.177"/>
    <n v="43158.470999999998"/>
    <n v="40807.226999999999"/>
  </r>
  <r>
    <x v="2"/>
    <x v="3315"/>
    <n v="3220130340010"/>
    <s v="15800 NW 57 AVE (5713-15)"/>
    <m/>
    <s v="127539-JENNY ESPINOSA"/>
    <d v="2019-06-24T00:00:00"/>
    <s v="ROAD"/>
    <x v="1"/>
    <n v="10900.02"/>
    <n v="218"/>
    <n v="0"/>
    <n v="11118.02"/>
    <n v="0"/>
    <n v="0"/>
    <s v="710-00"/>
    <n v="-3651"/>
    <n v="9.7780000000000005"/>
    <n v="9.2460000000000004"/>
    <n v="-35699.478000000003"/>
    <n v="-33757.146000000001"/>
  </r>
  <r>
    <x v="8"/>
    <x v="3316"/>
    <n v="431080310030"/>
    <s v=" 2629 E 7 AVE"/>
    <m/>
    <s v="127485-MIGUEL GUERRERO"/>
    <d v="2019-06-2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17"/>
    <n v="431080310010"/>
    <s v="2689 E 7 AVE"/>
    <m/>
    <s v="127484-MIGUEL GUERRERO"/>
    <d v="2019-06-19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8"/>
    <x v="3318"/>
    <n v="431060340010"/>
    <s v="4597 PALM AVE"/>
    <m/>
    <m/>
    <d v="2019-10-10T00:00:00"/>
    <s v="ROAD"/>
    <x v="0"/>
    <n v="95940.35"/>
    <n v="1918.81"/>
    <n v="0"/>
    <n v="97859.16"/>
    <n v="0"/>
    <n v="0"/>
    <s v="220-00"/>
    <n v="17"/>
    <n v="4214"/>
    <n v="3984"/>
    <n v="71638"/>
    <n v="67728"/>
  </r>
  <r>
    <x v="8"/>
    <x v="3318"/>
    <n v="431060340010"/>
    <s v="4597 PALM AVE"/>
    <m/>
    <m/>
    <d v="2019-10-10T00:00:00"/>
    <s v="ROAD"/>
    <x v="0"/>
    <n v="95940.35"/>
    <n v="1918.81"/>
    <n v="0"/>
    <n v="97859.16"/>
    <n v="0"/>
    <n v="0"/>
    <s v="210-00"/>
    <n v="-1"/>
    <n v="6001"/>
    <n v="5674"/>
    <n v="-6001"/>
    <n v="-5674"/>
  </r>
  <r>
    <x v="8"/>
    <x v="3319"/>
    <n v="431080024810"/>
    <s v="897 E 20 ST"/>
    <m/>
    <s v="127348-OTTO RODRIGUEZ"/>
    <d v="2019-06-21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319"/>
    <n v="431080024810"/>
    <s v="897 E 20 ST"/>
    <m/>
    <s v="127348-OTTO RODRIGUEZ"/>
    <d v="2019-06-21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20"/>
    <n v="3220240380040"/>
    <s v="6602 MAIN ST (STE 6602-04)"/>
    <m/>
    <s v="128735-DEN-VEST LLC"/>
    <d v="2019-06-25T00:00:00"/>
    <s v="ROAD"/>
    <x v="1"/>
    <n v="8084.36"/>
    <n v="161.69"/>
    <n v="0"/>
    <n v="8246.0499999999993"/>
    <n v="0"/>
    <n v="0"/>
    <s v="720-00"/>
    <n v="514"/>
    <n v="22.58"/>
    <n v="21.35"/>
    <n v="11606.119999999999"/>
    <n v="10973.900000000001"/>
  </r>
  <r>
    <x v="2"/>
    <x v="3320"/>
    <n v="3220240380040"/>
    <s v="6602 MAIN ST (STE 6602-04)"/>
    <m/>
    <s v="128735-DEN-VEST LLC"/>
    <d v="2019-06-25T00:00:00"/>
    <s v="ROAD"/>
    <x v="1"/>
    <n v="8084.36"/>
    <n v="161.69"/>
    <n v="0"/>
    <n v="8246.0499999999993"/>
    <n v="0"/>
    <n v="0"/>
    <s v="820-00"/>
    <n v="-514"/>
    <n v="11.821"/>
    <n v="11.177"/>
    <n v="-6075.9939999999997"/>
    <n v="-5744.9780000000001"/>
  </r>
  <r>
    <x v="11"/>
    <x v="3321"/>
    <n v="2050130030330"/>
    <s v="12550 MOSS RANCH RD"/>
    <m/>
    <s v="127418-DAVID W JOHNSON"/>
    <d v="2019-06-24T00:00:00"/>
    <s v="ROAD"/>
    <x v="1"/>
    <n v="0"/>
    <n v="0"/>
    <n v="0"/>
    <n v="0"/>
    <n v="0"/>
    <n v="0"/>
    <s v="210-00"/>
    <n v="0"/>
    <n v="6001"/>
    <n v="5674"/>
    <n v="0"/>
    <n v="0"/>
  </r>
  <r>
    <x v="2"/>
    <x v="3322"/>
    <n v="621250130020"/>
    <s v="13337 NW 7 AVE"/>
    <m/>
    <m/>
    <d v="2019-07-19T00:00:00"/>
    <s v="ROAD"/>
    <x v="0"/>
    <n v="8675.0499999999993"/>
    <n v="173.5"/>
    <n v="0"/>
    <n v="8848.5499999999993"/>
    <n v="0"/>
    <n v="0"/>
    <s v="820-00"/>
    <n v="-339"/>
    <n v="11.821"/>
    <n v="11.177"/>
    <n v="-4007.319"/>
    <n v="-3789.0029999999997"/>
  </r>
  <r>
    <x v="2"/>
    <x v="3322"/>
    <n v="621250130020"/>
    <s v="13337 NW 7 AVE"/>
    <m/>
    <m/>
    <d v="2019-07-19T00:00:00"/>
    <s v="ROAD"/>
    <x v="0"/>
    <n v="8675.0499999999993"/>
    <n v="173.5"/>
    <n v="0"/>
    <n v="8848.5499999999993"/>
    <n v="0"/>
    <n v="0"/>
    <s v="932-01"/>
    <n v="10"/>
    <n v="995"/>
    <n v="940"/>
    <n v="9950"/>
    <n v="9400"/>
  </r>
  <r>
    <x v="8"/>
    <x v="3323"/>
    <n v="431080022210"/>
    <s v="853 E 24 ST"/>
    <m/>
    <s v="127437-NANCY V ORTIZ"/>
    <d v="2019-07-02T00:00:00"/>
    <s v="ROAD"/>
    <x v="1"/>
    <n v="102099.92"/>
    <n v="2042"/>
    <n v="0"/>
    <n v="104141.92"/>
    <n v="0"/>
    <n v="0"/>
    <s v="220-00"/>
    <n v="18"/>
    <n v="4214"/>
    <n v="3984"/>
    <n v="75852"/>
    <n v="71712"/>
  </r>
  <r>
    <x v="8"/>
    <x v="3323"/>
    <n v="431080022210"/>
    <s v="853 E 24 ST"/>
    <m/>
    <s v="127437-NANCY V ORTIZ"/>
    <d v="2019-07-02T00:00:00"/>
    <s v="ROAD"/>
    <x v="1"/>
    <n v="102099.92"/>
    <n v="2042"/>
    <n v="0"/>
    <n v="104141.92"/>
    <n v="0"/>
    <n v="0"/>
    <s v="210-00"/>
    <n v="-1"/>
    <n v="6001"/>
    <n v="5674"/>
    <n v="-6001"/>
    <n v="-5674"/>
  </r>
  <r>
    <x v="8"/>
    <x v="3324"/>
    <n v="431080022200"/>
    <s v="859 E 24 ST"/>
    <m/>
    <s v="127436-NANCY V ORTIZ"/>
    <d v="2019-07-02T00:00:00"/>
    <s v="ROAD"/>
    <x v="1"/>
    <n v="65142.47"/>
    <n v="1302.8499999999999"/>
    <n v="0"/>
    <n v="66445.320000000007"/>
    <n v="0"/>
    <n v="0"/>
    <s v="210-00"/>
    <n v="-1"/>
    <n v="6001"/>
    <n v="5674"/>
    <n v="-6001"/>
    <n v="-5674"/>
  </r>
  <r>
    <x v="8"/>
    <x v="3324"/>
    <n v="431080022200"/>
    <s v="859 E 24 ST"/>
    <m/>
    <s v="127436-NANCY V ORTIZ"/>
    <d v="2019-07-02T00:00:00"/>
    <s v="ROAD"/>
    <x v="1"/>
    <n v="65142.47"/>
    <n v="1302.8499999999999"/>
    <n v="0"/>
    <n v="66445.320000000007"/>
    <n v="0"/>
    <n v="0"/>
    <s v="220-00"/>
    <n v="12"/>
    <n v="4214"/>
    <n v="3984"/>
    <n v="50568"/>
    <n v="47808"/>
  </r>
  <r>
    <x v="2"/>
    <x v="3325"/>
    <n v="622290080554"/>
    <s v="13130 BISCAYNE BLVD"/>
    <s v="N"/>
    <s v="129154-GRUPO TFJ PROPERTIES LLC"/>
    <d v="2019-09-11T00:00:00"/>
    <s v="ROAD"/>
    <x v="1"/>
    <n v="54634.239999999998"/>
    <n v="1092.68"/>
    <n v="0"/>
    <n v="55726.92"/>
    <n v="0"/>
    <n v="0"/>
    <s v="820-01"/>
    <n v="4231"/>
    <n v="8.8330000000000002"/>
    <n v="8.3520000000000003"/>
    <n v="37372.423000000003"/>
    <n v="35337.311999999998"/>
  </r>
  <r>
    <x v="8"/>
    <x v="3326"/>
    <n v="430010510050"/>
    <s v="775 W 49 ST"/>
    <m/>
    <s v="127582-BILL HELLMANN HELLMANN"/>
    <d v="2019-07-19T00:00:00"/>
    <s v="ROAD"/>
    <x v="1"/>
    <n v="5462.16"/>
    <n v="109.24"/>
    <n v="0"/>
    <n v="5571.4"/>
    <n v="0"/>
    <n v="0"/>
    <s v="820-02"/>
    <n v="444"/>
    <n v="8.4160000000000004"/>
    <n v="7.9569999999999999"/>
    <n v="3736.7040000000002"/>
    <n v="3532.9079999999999"/>
  </r>
  <r>
    <x v="2"/>
    <x v="3327"/>
    <n v="622280180250"/>
    <s v="13145 CORONADO DR"/>
    <m/>
    <s v="127456-RP EXPEDITOR LLC"/>
    <d v="2019-07-05T00:00:00"/>
    <s v="ROAD"/>
    <x v="1"/>
    <n v="0"/>
    <n v="0"/>
    <n v="0"/>
    <n v="0"/>
    <n v="0"/>
    <n v="0"/>
    <s v="210-00"/>
    <n v="0"/>
    <n v="6001"/>
    <n v="5674"/>
    <n v="0"/>
    <n v="0"/>
  </r>
  <r>
    <x v="8"/>
    <x v="3328"/>
    <n v="420250110013"/>
    <s v="490 W 84 ST"/>
    <m/>
    <s v="127506-CLINICAL PHARMACOLOGY OF MIAMI"/>
    <d v="2019-07-16T00:00:00"/>
    <s v="ROAD"/>
    <x v="1"/>
    <n v="4485.6899999999996"/>
    <n v="89.71"/>
    <n v="0"/>
    <n v="4575.3999999999996"/>
    <n v="0"/>
    <n v="0"/>
    <s v="630-00"/>
    <n v="298"/>
    <n v="20.076000000000001"/>
    <n v="18.981999999999999"/>
    <n v="5982.6480000000001"/>
    <n v="5656.6359999999995"/>
  </r>
  <r>
    <x v="8"/>
    <x v="3328"/>
    <n v="420250110013"/>
    <s v="490 W 84 ST"/>
    <m/>
    <s v="127506-CLINICAL PHARMACOLOGY OF MIAMI"/>
    <d v="2019-07-16T00:00:00"/>
    <s v="ROAD"/>
    <x v="1"/>
    <n v="4485.6899999999996"/>
    <n v="89.71"/>
    <n v="0"/>
    <n v="4575.3999999999996"/>
    <n v="0"/>
    <n v="0"/>
    <s v="710-00"/>
    <n v="-298"/>
    <n v="9.7780000000000005"/>
    <n v="9.2460000000000004"/>
    <n v="-2913.8440000000001"/>
    <n v="-2755.308"/>
  </r>
  <r>
    <x v="2"/>
    <x v="3329"/>
    <n v="3421180290010"/>
    <s v="5110 NW 159 ST"/>
    <m/>
    <s v="127891-FLORIDA POWER &amp; LIGHT COMPANY"/>
    <d v="2019-08-16T00:00:00"/>
    <s v="ROAD"/>
    <x v="1"/>
    <n v="66743.350000000006"/>
    <n v="1334.87"/>
    <n v="0"/>
    <n v="68078.22"/>
    <n v="0"/>
    <n v="0"/>
    <s v="710-00"/>
    <n v="4669"/>
    <n v="9.7780000000000005"/>
    <n v="9.2460000000000004"/>
    <n v="45653.482000000004"/>
    <n v="43169.574000000001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9999-00"/>
    <n v="0.06"/>
    <n v="0"/>
    <n v="0"/>
    <n v="0"/>
    <n v="0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820-00"/>
    <n v="7942"/>
    <n v="11.821"/>
    <n v="11.177"/>
    <n v="93882.381999999998"/>
    <n v="88767.733999999997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560-00"/>
    <n v="66678"/>
    <n v="3.7519999999999998"/>
    <n v="3.5470000000000002"/>
    <n v="250175.856"/>
    <n v="236506.86600000001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841-00"/>
    <n v="-22499.38"/>
    <n v="15.29"/>
    <n v="14.457000000000001"/>
    <n v="-344015.52019999997"/>
    <n v="-325273.53666000004"/>
  </r>
  <r>
    <x v="4"/>
    <x v="3331"/>
    <n v="940360080140"/>
    <s v="5747 SW 82 ST"/>
    <m/>
    <s v="127534-JORGE B MUNIZ"/>
    <d v="2019-07-1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31"/>
    <n v="940360080140"/>
    <s v="5747 SW 82 ST"/>
    <m/>
    <s v="127534-JORGE B MUNIZ"/>
    <d v="2019-07-1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32"/>
    <n v="3220240120013"/>
    <s v="14540 NW 60 AVE"/>
    <m/>
    <s v="FOR RECORD ONLY"/>
    <d v="2019-10-07T00:00:00"/>
    <s v="ROAD"/>
    <x v="0"/>
    <n v="0"/>
    <n v="0"/>
    <n v="0"/>
    <n v="0"/>
    <n v="0"/>
    <n v="0"/>
    <s v="710-00"/>
    <n v="721"/>
    <n v="9.7780000000000005"/>
    <n v="9.2460000000000004"/>
    <n v="7049.9380000000001"/>
    <n v="6666.366"/>
  </r>
  <r>
    <x v="2"/>
    <x v="3332"/>
    <n v="3220240120013"/>
    <s v="14540 NW 60 AVE"/>
    <m/>
    <s v="FOR RECORD ONLY"/>
    <d v="2019-10-07T00:00:00"/>
    <s v="ROAD"/>
    <x v="0"/>
    <n v="0"/>
    <n v="0"/>
    <n v="0"/>
    <n v="0"/>
    <n v="0"/>
    <n v="0"/>
    <s v="9999-00"/>
    <n v="-2.54"/>
    <n v="0"/>
    <n v="0"/>
    <n v="0"/>
    <n v="0"/>
  </r>
  <r>
    <x v="2"/>
    <x v="3332"/>
    <n v="3220240120013"/>
    <s v="14540 NW 60 AVE"/>
    <m/>
    <s v="FOR RECORD ONLY"/>
    <d v="2019-10-07T00:00:00"/>
    <s v="ROAD"/>
    <x v="0"/>
    <n v="0"/>
    <n v="0"/>
    <n v="0"/>
    <n v="0"/>
    <n v="0"/>
    <n v="0"/>
    <s v="150-00"/>
    <n v="-2241"/>
    <n v="3.1459999999999999"/>
    <n v="2.9740000000000002"/>
    <n v="-7050.1859999999997"/>
    <n v="-6664.7340000000004"/>
  </r>
  <r>
    <x v="2"/>
    <x v="3333"/>
    <n v="821220030790"/>
    <s v="14911 DUVAL STREET"/>
    <m/>
    <s v="127723-PALMETTO HOMES INC LLC"/>
    <d v="2019-07-26T00:00:00"/>
    <s v="ROAD"/>
    <x v="1"/>
    <n v="0"/>
    <n v="0"/>
    <n v="0"/>
    <n v="0"/>
    <n v="0"/>
    <n v="0"/>
    <s v="231-00"/>
    <n v="4"/>
    <n v="2634"/>
    <n v="2490"/>
    <n v="10536"/>
    <n v="9960"/>
  </r>
  <r>
    <x v="2"/>
    <x v="3333"/>
    <n v="821220030790"/>
    <s v="14911 DUVAL STREET"/>
    <m/>
    <s v="127723-PALMETTO HOMES INC LLC"/>
    <d v="2019-07-26T00:00:00"/>
    <s v="ROAD"/>
    <x v="1"/>
    <n v="0"/>
    <n v="0"/>
    <n v="0"/>
    <n v="0"/>
    <n v="0"/>
    <n v="0"/>
    <s v="231-00"/>
    <n v="-4"/>
    <n v="2634"/>
    <n v="2490"/>
    <n v="-10536"/>
    <n v="-9960"/>
  </r>
  <r>
    <x v="2"/>
    <x v="3334"/>
    <n v="621240020730"/>
    <s v="13750 NW 6 CT"/>
    <m/>
    <m/>
    <d v="2019-08-02T00:00:00"/>
    <s v="ROAD"/>
    <x v="0"/>
    <n v="11918.73"/>
    <n v="238.37"/>
    <n v="0"/>
    <n v="12157.1"/>
    <n v="0"/>
    <n v="0"/>
    <s v="150-00"/>
    <n v="4500"/>
    <n v="3.1459999999999999"/>
    <n v="2.9740000000000002"/>
    <n v="14157"/>
    <n v="13383"/>
  </r>
  <r>
    <x v="2"/>
    <x v="3334"/>
    <n v="621240020730"/>
    <s v="13750 NW 6 CT"/>
    <m/>
    <m/>
    <d v="2019-08-02T00:00:00"/>
    <s v="ROAD"/>
    <x v="0"/>
    <n v="11918.73"/>
    <n v="238.37"/>
    <n v="0"/>
    <n v="12157.1"/>
    <n v="0"/>
    <n v="0"/>
    <s v="210-00"/>
    <n v="-1"/>
    <n v="6001"/>
    <n v="5674"/>
    <n v="-6001"/>
    <n v="-5674"/>
  </r>
  <r>
    <x v="8"/>
    <x v="3335"/>
    <n v="430130720030"/>
    <s v="1820 W 8 AVE"/>
    <m/>
    <m/>
    <d v="2019-07-22T00:00:00"/>
    <s v="ROAD"/>
    <x v="0"/>
    <n v="48565.35"/>
    <n v="971.31"/>
    <n v="0"/>
    <n v="49536.659999999996"/>
    <n v="0"/>
    <n v="0"/>
    <s v="140-00"/>
    <n v="-3535"/>
    <n v="2.423"/>
    <n v="2.2909999999999999"/>
    <n v="-8565.3050000000003"/>
    <n v="-8098.6849999999995"/>
  </r>
  <r>
    <x v="8"/>
    <x v="3335"/>
    <n v="430130720030"/>
    <s v="1820 W 8 AVE"/>
    <m/>
    <m/>
    <d v="2019-07-22T00:00:00"/>
    <s v="ROAD"/>
    <x v="0"/>
    <n v="48565.35"/>
    <n v="971.31"/>
    <n v="0"/>
    <n v="49536.659999999996"/>
    <n v="0"/>
    <n v="0"/>
    <s v="820-00"/>
    <n v="3535"/>
    <n v="11.821"/>
    <n v="11.177"/>
    <n v="41787.235000000001"/>
    <n v="39510.695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9999-00"/>
    <n v="7.0000000000000007E-2"/>
    <n v="0"/>
    <n v="0"/>
    <n v="0"/>
    <n v="0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912-00"/>
    <n v="-6157.9"/>
    <n v="15.862"/>
    <n v="14.997999999999999"/>
    <n v="-97676.609799999991"/>
    <n v="-92356.184199999989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720-00"/>
    <n v="1895"/>
    <n v="22.58"/>
    <n v="21.35"/>
    <n v="42789.1"/>
    <n v="40458.25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710-00"/>
    <n v="5613"/>
    <n v="9.7780000000000005"/>
    <n v="9.2460000000000004"/>
    <n v="54883.914000000004"/>
    <n v="51897.798000000003"/>
  </r>
  <r>
    <x v="8"/>
    <x v="3337"/>
    <n v="430120101270"/>
    <s v="2345 W 5 AVE"/>
    <m/>
    <s v="128756-HIALEAH HOUSING AUTHORITY "/>
    <d v="2019-12-03T00:00:00"/>
    <s v="ROAD"/>
    <x v="1"/>
    <n v="0"/>
    <n v="461.97"/>
    <n v="0"/>
    <n v="461.97"/>
    <n v="0"/>
    <n v="0"/>
    <s v="222-00"/>
    <n v="6"/>
    <n v="2634"/>
    <n v="2490"/>
    <n v="15804"/>
    <n v="14940"/>
  </r>
  <r>
    <x v="2"/>
    <x v="3338"/>
    <n v="622280140380"/>
    <s v="13045 CORONADO LN"/>
    <m/>
    <s v="127613-FLORO A RAMOS "/>
    <d v="2019-07-23T00:00:00"/>
    <s v="ROAD"/>
    <x v="1"/>
    <n v="0"/>
    <n v="0"/>
    <n v="0"/>
    <n v="0"/>
    <n v="0"/>
    <n v="0"/>
    <s v="210-00"/>
    <n v="0"/>
    <n v="6001"/>
    <n v="5674"/>
    <n v="0"/>
    <n v="0"/>
  </r>
  <r>
    <x v="2"/>
    <x v="3339"/>
    <n v="821210071765"/>
    <s v="951 SUPERIOR ST"/>
    <m/>
    <s v="127706-DCJ INVESTMENTS LLC"/>
    <d v="2019-07-31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2"/>
    <x v="3339"/>
    <n v="821210071765"/>
    <s v="951 SUPERIOR ST"/>
    <m/>
    <s v="127706-DCJ INVESTMENTS LLC"/>
    <d v="2019-07-31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4"/>
    <x v="3340"/>
    <n v="1540120410161"/>
    <s v="1431 33 SW 66 AVE"/>
    <m/>
    <m/>
    <d v="2019-09-30T00:00:00"/>
    <s v="ROAD"/>
    <x v="0"/>
    <n v="12319.16"/>
    <n v="246.38"/>
    <n v="0"/>
    <n v="12565.539999999999"/>
    <n v="0"/>
    <n v="0"/>
    <s v="220-00"/>
    <n v="2"/>
    <n v="4214"/>
    <n v="3984"/>
    <n v="8428"/>
    <n v="7968"/>
  </r>
  <r>
    <x v="8"/>
    <x v="3341"/>
    <n v="431080024815"/>
    <s v="891 E 20 ST"/>
    <m/>
    <s v="128168-HORSEBIT CAPITAL XIII"/>
    <d v="2019-08-0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1"/>
    <x v="3342"/>
    <n v="2050130420020"/>
    <s v="5845 SW 130 TER"/>
    <m/>
    <m/>
    <d v="2019-08-09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43"/>
    <n v="3122140070350"/>
    <s v="16690 COLLINS AVE (#701)"/>
    <m/>
    <s v="127887-PABLO ARTEAGA III"/>
    <d v="2019-08-21T00:00:00"/>
    <s v="ROAD"/>
    <x v="1"/>
    <n v="16464.5"/>
    <n v="329.29"/>
    <n v="0"/>
    <n v="16793.79"/>
    <n v="0"/>
    <n v="0"/>
    <s v="710-02"/>
    <n v="-728"/>
    <n v="7.109"/>
    <n v="6.7220000000000004"/>
    <n v="-5175.3519999999999"/>
    <n v="-4893.616"/>
  </r>
  <r>
    <x v="2"/>
    <x v="3343"/>
    <n v="3122140070350"/>
    <s v="16690 COLLINS AVE (#701)"/>
    <m/>
    <s v="127887-PABLO ARTEAGA III"/>
    <d v="2019-08-21T00:00:00"/>
    <s v="ROAD"/>
    <x v="1"/>
    <n v="16464.5"/>
    <n v="329.29"/>
    <n v="0"/>
    <n v="16793.79"/>
    <n v="0"/>
    <n v="0"/>
    <s v="720-00"/>
    <n v="728"/>
    <n v="22.58"/>
    <n v="21.35"/>
    <n v="16438.239999999998"/>
    <n v="15542.800000000001"/>
  </r>
  <r>
    <x v="2"/>
    <x v="3344"/>
    <n v="3421140010260"/>
    <s v="1511 NW 154 ST"/>
    <m/>
    <s v="127681-MONACO CONSTRUCTION GROUP INC"/>
    <d v="2019-08-0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45"/>
    <n v="431050061550"/>
    <s v="402 E 41 ST"/>
    <s v="N"/>
    <s v="128565-BARBARITAS LIQUORS LLC"/>
    <d v="2019-11-07T00:00:00"/>
    <s v="ROAD"/>
    <x v="1"/>
    <n v="6653.36"/>
    <n v="133.07"/>
    <n v="0"/>
    <n v="6786.4299999999994"/>
    <n v="0"/>
    <n v="0"/>
    <s v="150-00"/>
    <n v="1447"/>
    <n v="3.1459999999999999"/>
    <n v="2.9740000000000002"/>
    <n v="4552.2619999999997"/>
    <n v="4303.3780000000006"/>
  </r>
  <r>
    <x v="2"/>
    <x v="3346"/>
    <n v="1912350040060"/>
    <s v="234 GOLDEN BEACH DR"/>
    <m/>
    <s v="128397-RAMON VALDES DENIS"/>
    <d v="2019-08-2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1"/>
    <x v="3347"/>
    <n v="3350230000830"/>
    <s v="6855 SW 152 ST"/>
    <m/>
    <s v="127895-ROBERT LUNDGREN"/>
    <d v="2019-08-26T00:00:00"/>
    <s v="ROAD"/>
    <x v="1"/>
    <n v="0"/>
    <n v="0"/>
    <n v="0"/>
    <n v="0"/>
    <n v="0"/>
    <n v="0"/>
    <s v="530-00"/>
    <n v="0"/>
    <n v="704"/>
    <n v="666"/>
    <n v="0"/>
    <n v="0"/>
  </r>
  <r>
    <x v="8"/>
    <x v="3348"/>
    <n v="420360130100"/>
    <s v="1099 W 60 ST"/>
    <m/>
    <s v="128059-EDO PROPERTY IMPROVEMENTS"/>
    <d v="2019-08-16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3348"/>
    <n v="420360130100"/>
    <s v="1099 W 60 ST"/>
    <m/>
    <s v="128059-EDO PROPERTY IMPROVEMENTS"/>
    <d v="2019-08-16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3349"/>
    <n v="420250080010"/>
    <s v="6895 W 12 AVE"/>
    <m/>
    <m/>
    <d v="2019-09-24T00:00:00"/>
    <s v="ROAD"/>
    <x v="0"/>
    <n v="44397.18"/>
    <n v="887.95"/>
    <n v="0"/>
    <n v="45285.13"/>
    <n v="0"/>
    <n v="0"/>
    <s v="944-00"/>
    <n v="8"/>
    <n v="0"/>
    <n v="0"/>
    <n v="0"/>
    <n v="0"/>
  </r>
  <r>
    <x v="8"/>
    <x v="3349"/>
    <n v="420250080010"/>
    <s v="6895 W 12 AVE"/>
    <m/>
    <m/>
    <d v="2019-09-24T00:00:00"/>
    <s v="ROAD"/>
    <x v="0"/>
    <n v="44397.18"/>
    <n v="887.95"/>
    <n v="0"/>
    <n v="45285.13"/>
    <n v="0"/>
    <n v="0"/>
    <s v="944-00"/>
    <n v="-4"/>
    <n v="0"/>
    <n v="0"/>
    <n v="0"/>
    <n v="0"/>
  </r>
  <r>
    <x v="8"/>
    <x v="3350"/>
    <n v="431170000121"/>
    <s v="995 HIALEAH DR"/>
    <m/>
    <m/>
    <d v="2019-09-11T00:00:00"/>
    <s v="ROAD"/>
    <x v="0"/>
    <n v="20323.509999999998"/>
    <n v="406.47"/>
    <n v="0"/>
    <n v="20729.98"/>
    <n v="0"/>
    <n v="0"/>
    <s v="853-00"/>
    <n v="-1714"/>
    <n v="38.090000000000003"/>
    <n v="36.015000000000001"/>
    <n v="-65286.260000000009"/>
    <n v="-61729.71"/>
  </r>
  <r>
    <x v="8"/>
    <x v="3350"/>
    <n v="431170000121"/>
    <s v="995 HIALEAH DR"/>
    <m/>
    <m/>
    <d v="2019-09-11T00:00:00"/>
    <s v="ROAD"/>
    <x v="0"/>
    <n v="20323.509999999998"/>
    <n v="406.47"/>
    <n v="0"/>
    <n v="20729.98"/>
    <n v="0"/>
    <n v="0"/>
    <s v="853-00"/>
    <n v="2537"/>
    <n v="38.090000000000003"/>
    <n v="36.015000000000001"/>
    <n v="96634.33"/>
    <n v="91370.055000000008"/>
  </r>
  <r>
    <x v="8"/>
    <x v="3350"/>
    <n v="431170000121"/>
    <s v="995 HIALEAH DR"/>
    <m/>
    <m/>
    <d v="2019-09-11T00:00:00"/>
    <s v="ROAD"/>
    <x v="0"/>
    <n v="20323.509999999998"/>
    <n v="406.47"/>
    <n v="0"/>
    <n v="20729.98"/>
    <n v="0"/>
    <n v="0"/>
    <s v="140-00"/>
    <n v="-7200"/>
    <n v="2.423"/>
    <n v="2.2909999999999999"/>
    <n v="-17445.599999999999"/>
    <n v="-16495.2"/>
  </r>
  <r>
    <x v="4"/>
    <x v="3351"/>
    <n v="531190130030"/>
    <s v="1 CURTISS PKWY"/>
    <m/>
    <m/>
    <d v="2019-09-05T00:00:00"/>
    <s v="ROAD"/>
    <x v="0"/>
    <n v="314138.40000000002"/>
    <n v="6282.77"/>
    <n v="0"/>
    <n v="320421.17000000004"/>
    <n v="0"/>
    <n v="0"/>
    <s v="220-00"/>
    <n v="51"/>
    <n v="4214"/>
    <n v="3984"/>
    <n v="214914"/>
    <n v="203184"/>
  </r>
  <r>
    <x v="4"/>
    <x v="3351"/>
    <n v="531190130030"/>
    <s v="1 CURTISS PKWY"/>
    <m/>
    <m/>
    <d v="2019-09-05T00:00:00"/>
    <s v="ROAD"/>
    <x v="0"/>
    <n v="314138.40000000002"/>
    <n v="6282.77"/>
    <n v="0"/>
    <n v="320421.17000000004"/>
    <n v="0"/>
    <n v="0"/>
    <s v="820-01"/>
    <n v="23764"/>
    <n v="8.8330000000000002"/>
    <n v="8.3520000000000003"/>
    <n v="209907.41200000001"/>
    <n v="198476.92800000001"/>
  </r>
  <r>
    <x v="4"/>
    <x v="3351"/>
    <n v="531190130030"/>
    <s v="1 CURTISS PKWY"/>
    <m/>
    <m/>
    <d v="2019-09-05T00:00:00"/>
    <s v="ROAD"/>
    <x v="0"/>
    <n v="314138.40000000002"/>
    <n v="6282.77"/>
    <n v="0"/>
    <n v="320421.17000000004"/>
    <n v="0"/>
    <n v="0"/>
    <s v="820-01"/>
    <n v="-25315"/>
    <n v="8.8330000000000002"/>
    <n v="8.3520000000000003"/>
    <n v="-223607.39500000002"/>
    <n v="-211430.88"/>
  </r>
  <r>
    <x v="11"/>
    <x v="3352"/>
    <n v="2050120110050"/>
    <s v="6065 SW 109 ST"/>
    <m/>
    <s v="127823-MARK E REARDON"/>
    <d v="2019-08-13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52"/>
    <n v="2050120110050"/>
    <s v="6065 SW 109 ST"/>
    <m/>
    <s v="127823-MARK E REARDON"/>
    <d v="2019-08-13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53"/>
    <n v="2050010060120"/>
    <s v="5999 SW 94 ST"/>
    <m/>
    <s v="128006-DAVID W JOHNSON"/>
    <d v="2019-08-15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53"/>
    <n v="2050010060120"/>
    <s v="5999 SW 94 ST"/>
    <m/>
    <s v="128006-DAVID W JOHNSON"/>
    <d v="2019-08-1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54"/>
    <n v="722180110010"/>
    <s v="850 N MIAMI BEACH BLVD-RET B"/>
    <s v="N"/>
    <s v="FOR RECORD ONLY"/>
    <d v="2019-09-18T00:00:00"/>
    <s v="ROAD"/>
    <x v="0"/>
    <n v="0"/>
    <n v="0"/>
    <n v="0"/>
    <n v="0"/>
    <n v="0"/>
    <n v="0"/>
    <s v="820-04"/>
    <n v="-13330"/>
    <n v="11.805"/>
    <n v="11.162000000000001"/>
    <n v="-157360.65"/>
    <n v="-148789.46000000002"/>
  </r>
  <r>
    <x v="2"/>
    <x v="3354"/>
    <n v="722180110010"/>
    <s v="850 N MIAMI BEACH BLVD-RET B"/>
    <s v="N"/>
    <s v="FOR RECORD ONLY"/>
    <d v="2019-09-18T00:00:00"/>
    <s v="ROAD"/>
    <x v="0"/>
    <n v="0"/>
    <n v="0"/>
    <n v="0"/>
    <n v="0"/>
    <n v="0"/>
    <n v="0"/>
    <s v="820-04"/>
    <n v="13330"/>
    <n v="11.805"/>
    <n v="11.162000000000001"/>
    <n v="157360.65"/>
    <n v="148789.46000000002"/>
  </r>
  <r>
    <x v="2"/>
    <x v="3355"/>
    <n v="722180110010"/>
    <s v="880 N MIA BCH BLVD-B OUTPARCEL"/>
    <m/>
    <m/>
    <d v="2019-09-18T00:00:00"/>
    <s v="ROAD"/>
    <x v="0"/>
    <n v="0"/>
    <n v="0"/>
    <n v="0"/>
    <n v="0"/>
    <n v="0"/>
    <n v="0"/>
    <s v="820-04"/>
    <n v="-10249"/>
    <n v="11.805"/>
    <n v="11.162000000000001"/>
    <n v="-120989.44499999999"/>
    <n v="-114399.338"/>
  </r>
  <r>
    <x v="2"/>
    <x v="3355"/>
    <n v="722180110010"/>
    <s v="880 N MIA BCH BLVD-B OUTPARCEL"/>
    <m/>
    <m/>
    <d v="2019-09-18T00:00:00"/>
    <s v="ROAD"/>
    <x v="0"/>
    <n v="0"/>
    <n v="0"/>
    <n v="0"/>
    <n v="0"/>
    <n v="0"/>
    <n v="0"/>
    <s v="820-04"/>
    <n v="10249"/>
    <n v="11.805"/>
    <n v="11.162000000000001"/>
    <n v="120989.44499999999"/>
    <n v="114399.338"/>
  </r>
  <r>
    <x v="2"/>
    <x v="3356"/>
    <n v="722180110010"/>
    <s v="900 N MIA BEACH BLVD-RET A"/>
    <m/>
    <s v="FOR RECORD ONLY"/>
    <d v="2019-09-18T00:00:00"/>
    <s v="ROAD"/>
    <x v="0"/>
    <n v="0"/>
    <n v="0"/>
    <n v="0"/>
    <n v="0"/>
    <n v="0"/>
    <n v="0"/>
    <s v="820-04"/>
    <n v="-21902"/>
    <n v="11.805"/>
    <n v="11.162000000000001"/>
    <n v="-258553.11"/>
    <n v="-244470.12400000001"/>
  </r>
  <r>
    <x v="2"/>
    <x v="3356"/>
    <n v="722180110010"/>
    <s v="900 N MIA BEACH BLVD-RET A"/>
    <m/>
    <s v="FOR RECORD ONLY"/>
    <d v="2019-09-18T00:00:00"/>
    <s v="ROAD"/>
    <x v="0"/>
    <n v="0"/>
    <n v="0"/>
    <n v="0"/>
    <n v="0"/>
    <n v="0"/>
    <n v="0"/>
    <s v="820-04"/>
    <n v="21902"/>
    <n v="11.805"/>
    <n v="11.162000000000001"/>
    <n v="258553.11"/>
    <n v="244470.12400000001"/>
  </r>
  <r>
    <x v="4"/>
    <x v="3357"/>
    <n v="2040360640040"/>
    <s v="8770 SW 64 AVE"/>
    <m/>
    <s v="127864-HOLLUB HOMES HOMES"/>
    <d v="2019-08-21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3357"/>
    <n v="2040360640040"/>
    <s v="8770 SW 64 AVE"/>
    <m/>
    <s v="127864-HOLLUB HOMES HOMES"/>
    <d v="2019-08-21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3358"/>
    <n v="1422350010010"/>
    <s v="9011 COLLINS AVE"/>
    <m/>
    <s v="128761-FORT HOSPITALITY GROUP LLC"/>
    <d v="2019-09-03T00:00:00"/>
    <s v="ROAD"/>
    <x v="1"/>
    <n v="7389.36"/>
    <n v="147.79"/>
    <n v="0"/>
    <n v="7537.15"/>
    <n v="0"/>
    <n v="0"/>
    <s v="932-00"/>
    <n v="155"/>
    <n v="32.612000000000002"/>
    <n v="30.835000000000001"/>
    <n v="5054.8600000000006"/>
    <n v="4779.4250000000002"/>
  </r>
  <r>
    <x v="2"/>
    <x v="3359"/>
    <n v="821210071760"/>
    <s v="951 SUPERIOR ST"/>
    <m/>
    <s v="127828-DCJ INVESTMENTS LLC"/>
    <d v="2019-08-20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59"/>
    <n v="821210071760"/>
    <s v="951 SUPERIOR ST"/>
    <m/>
    <s v="127828-DCJ INVESTMENTS LLC"/>
    <d v="2019-08-20T00:00:00"/>
    <s v="ROAD"/>
    <x v="1"/>
    <n v="0"/>
    <n v="0"/>
    <n v="0"/>
    <n v="0"/>
    <n v="0"/>
    <n v="0"/>
    <s v="220-00"/>
    <n v="-1.42"/>
    <n v="4214"/>
    <n v="3984"/>
    <n v="-5983.88"/>
    <n v="-5657.28"/>
  </r>
  <r>
    <x v="2"/>
    <x v="3359"/>
    <n v="821210071760"/>
    <s v="951 SUPERIOR ST"/>
    <m/>
    <s v="127828-DCJ INVESTMENTS LLC"/>
    <d v="2019-08-20T00:00:00"/>
    <s v="ROAD"/>
    <x v="1"/>
    <n v="0"/>
    <n v="0"/>
    <n v="0"/>
    <n v="0"/>
    <n v="0"/>
    <n v="0"/>
    <s v="9999-00"/>
    <n v="-26.37"/>
    <n v="0"/>
    <n v="0"/>
    <n v="0"/>
    <n v="0"/>
  </r>
  <r>
    <x v="8"/>
    <x v="3360"/>
    <n v="431080015990"/>
    <s v="723 E 30 ST"/>
    <m/>
    <s v="127929-OSNARDO MILO"/>
    <d v="2019-08-23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3360"/>
    <n v="431080015990"/>
    <s v="723 E 30 ST"/>
    <m/>
    <s v="127929-OSNARDO MILO"/>
    <d v="2019-08-23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2"/>
    <x v="3361"/>
    <n v="3421170031080"/>
    <s v="15801 NW 39 PL"/>
    <m/>
    <m/>
    <d v="2019-08-26T00:00:00"/>
    <s v="ROAD"/>
    <x v="0"/>
    <n v="0"/>
    <n v="0"/>
    <n v="0"/>
    <n v="0"/>
    <n v="0"/>
    <n v="0"/>
    <s v="231-00"/>
    <n v="0"/>
    <n v="2634"/>
    <n v="2490"/>
    <n v="0"/>
    <n v="0"/>
  </r>
  <r>
    <x v="2"/>
    <x v="3362"/>
    <n v="1322270016330"/>
    <s v="1361 96 ST"/>
    <m/>
    <m/>
    <d v="2019-08-28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63"/>
    <n v="430021950460"/>
    <s v="1793 W 37 ST (#2)"/>
    <m/>
    <m/>
    <d v="2019-09-26T00:00:00"/>
    <s v="ROAD"/>
    <x v="0"/>
    <n v="7350.28"/>
    <n v="147"/>
    <n v="0"/>
    <n v="7497.28"/>
    <n v="0"/>
    <n v="0"/>
    <s v="710-00"/>
    <n v="-2462"/>
    <n v="9.7780000000000005"/>
    <n v="9.2460000000000004"/>
    <n v="-24073.436000000002"/>
    <n v="-22763.652000000002"/>
  </r>
  <r>
    <x v="8"/>
    <x v="3363"/>
    <n v="430021950460"/>
    <s v="1793 W 37 ST (#2)"/>
    <m/>
    <m/>
    <d v="2019-09-26T00:00:00"/>
    <s v="ROAD"/>
    <x v="0"/>
    <n v="7350.28"/>
    <n v="147"/>
    <n v="0"/>
    <n v="7497.28"/>
    <n v="0"/>
    <n v="0"/>
    <s v="820-00"/>
    <n v="2462"/>
    <n v="11.821"/>
    <n v="11.177"/>
    <n v="29103.302"/>
    <n v="27517.773999999998"/>
  </r>
  <r>
    <x v="11"/>
    <x v="3364"/>
    <n v="2050110300010"/>
    <s v="11200 SW 71 AVE"/>
    <m/>
    <s v="129111-RENE PEREZ"/>
    <d v="2019-09-13T00:00:00"/>
    <s v="ROAD"/>
    <x v="1"/>
    <n v="0"/>
    <n v="0"/>
    <n v="0"/>
    <n v="0"/>
    <n v="0"/>
    <n v="0"/>
    <s v="210-00"/>
    <n v="0"/>
    <n v="6001"/>
    <n v="5674"/>
    <n v="0"/>
    <n v="0"/>
  </r>
  <r>
    <x v="4"/>
    <x v="3365"/>
    <n v="1540120410161"/>
    <s v="1441 SW 66 AVE"/>
    <m/>
    <m/>
    <d v="2019-09-30T00:00:00"/>
    <s v="ROAD"/>
    <x v="0"/>
    <n v="12319.16"/>
    <n v="246.38"/>
    <n v="0"/>
    <n v="12565.539999999999"/>
    <n v="0"/>
    <n v="0"/>
    <s v="220-00"/>
    <n v="2"/>
    <n v="4214"/>
    <n v="3984"/>
    <n v="8428"/>
    <n v="7968"/>
  </r>
  <r>
    <x v="2"/>
    <x v="3366"/>
    <n v="821220390530"/>
    <s v="1739 NW 143 TER"/>
    <m/>
    <s v="129322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67"/>
    <n v="821220390520"/>
    <s v="1743 NW 143 TER"/>
    <m/>
    <s v="129328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68"/>
    <n v="821220390510"/>
    <s v="1747 NW 143 TER"/>
    <m/>
    <s v="129329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69"/>
    <n v="821220390500"/>
    <s v="1751 NW 143 TER"/>
    <m/>
    <s v="129330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0"/>
    <n v="821220390490"/>
    <s v="1755 NW 143 TER"/>
    <m/>
    <s v="129327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1"/>
    <n v="821220390920"/>
    <s v="1883 NW 142 LN - BLDG. # 19"/>
    <m/>
    <s v="129323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2"/>
    <n v="821220390910"/>
    <s v="1887 NW 142 LN - BLDG. # 19"/>
    <m/>
    <s v="129324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3"/>
    <n v="821220390900"/>
    <s v="1891 NW 142 LN - BLDG. # 19"/>
    <m/>
    <s v="129325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4"/>
    <n v="821220390890"/>
    <s v="1895 NW 142 LN - BLDG. # 19"/>
    <m/>
    <s v="129326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4"/>
    <x v="3375"/>
    <n v="940360390440"/>
    <s v="5911 SW 81 ST"/>
    <s v="N"/>
    <s v="129263-LARS INVESTMENTS LLC"/>
    <d v="2019-11-12T00:00:00"/>
    <s v="ROAD"/>
    <x v="1"/>
    <n v="0"/>
    <n v="0"/>
    <n v="0"/>
    <n v="0"/>
    <n v="0"/>
    <n v="0"/>
    <s v="210-00"/>
    <n v="0"/>
    <n v="6001"/>
    <n v="5674"/>
    <n v="0"/>
    <n v="0"/>
  </r>
  <r>
    <x v="11"/>
    <x v="3376"/>
    <n v="2050020050235"/>
    <s v="9120 SW 69 AVE"/>
    <m/>
    <s v="128118-JOHN E KOVACS"/>
    <d v="2019-09-17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77"/>
    <n v="3421170040575"/>
    <s v="16304 NW 41 AVE"/>
    <m/>
    <s v="130099-DGAF HOME LLC"/>
    <d v="2019-09-17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78"/>
    <n v="622280170300"/>
    <s v="12685 HICKORY RD"/>
    <m/>
    <s v="128134-MICHAEL SHER"/>
    <d v="2019-09-18T00:00:00"/>
    <s v="ROAD"/>
    <x v="1"/>
    <n v="0"/>
    <n v="0"/>
    <n v="0"/>
    <n v="0"/>
    <n v="0"/>
    <n v="0"/>
    <s v="210-00"/>
    <n v="0"/>
    <n v="6001"/>
    <n v="5674"/>
    <n v="0"/>
    <n v="0"/>
  </r>
  <r>
    <x v="8"/>
    <x v="3379"/>
    <n v="430020000032"/>
    <s v="1600 W 49 ST"/>
    <m/>
    <m/>
    <d v="2019-09-19T00:00:00"/>
    <s v="ROAD"/>
    <x v="0"/>
    <n v="9992"/>
    <n v="199.84"/>
    <n v="0"/>
    <n v="10191.84"/>
    <n v="0"/>
    <n v="0"/>
    <s v="820-04"/>
    <n v="-3150"/>
    <n v="11.805"/>
    <n v="11.162000000000001"/>
    <n v="-37185.75"/>
    <n v="-35160.300000000003"/>
  </r>
  <r>
    <x v="8"/>
    <x v="3379"/>
    <n v="430020000032"/>
    <s v="1600 W 49 ST"/>
    <m/>
    <m/>
    <d v="2019-09-19T00:00:00"/>
    <s v="ROAD"/>
    <x v="0"/>
    <n v="9992"/>
    <n v="199.84"/>
    <n v="0"/>
    <n v="10191.84"/>
    <n v="0"/>
    <n v="0"/>
    <s v="820-04"/>
    <n v="3729"/>
    <n v="11.805"/>
    <n v="11.162000000000001"/>
    <n v="44020.845000000001"/>
    <n v="41623.098000000005"/>
  </r>
  <r>
    <x v="2"/>
    <x v="3380"/>
    <n v="1422350061630"/>
    <s v="9257 CARLYLE AVE"/>
    <m/>
    <m/>
    <d v="2019-09-18T00:00:00"/>
    <s v="ROAD"/>
    <x v="0"/>
    <n v="0"/>
    <n v="0"/>
    <n v="0"/>
    <n v="0"/>
    <n v="0"/>
    <n v="0"/>
    <s v="210-00"/>
    <n v="1"/>
    <n v="6001"/>
    <n v="5674"/>
    <n v="6001"/>
    <n v="5674"/>
  </r>
  <r>
    <x v="2"/>
    <x v="3380"/>
    <n v="1422350061630"/>
    <s v="9257 CARLYLE AVE"/>
    <m/>
    <m/>
    <d v="2019-09-18T00:00:00"/>
    <s v="ROAD"/>
    <x v="0"/>
    <n v="0"/>
    <n v="0"/>
    <n v="0"/>
    <n v="0"/>
    <n v="0"/>
    <n v="0"/>
    <s v="210-00"/>
    <n v="-1"/>
    <n v="6001"/>
    <n v="5674"/>
    <n v="-6001"/>
    <n v="-5674"/>
  </r>
  <r>
    <x v="4"/>
    <x v="3381"/>
    <n v="940360140100"/>
    <s v="7700 SW 60 AVE"/>
    <m/>
    <s v="128224-SOMI 7700 LLC"/>
    <d v="2019-09-19T00:00:00"/>
    <s v="ROAD"/>
    <x v="1"/>
    <n v="0"/>
    <n v="0"/>
    <n v="0"/>
    <n v="0"/>
    <n v="0"/>
    <n v="0"/>
    <s v="210-00"/>
    <n v="0"/>
    <n v="6001"/>
    <n v="5674"/>
    <n v="0"/>
    <n v="0"/>
  </r>
  <r>
    <x v="8"/>
    <x v="3382"/>
    <n v="430010132910"/>
    <s v="1140 W 50 ST"/>
    <m/>
    <s v="128326-PEDRO ORAMAS "/>
    <d v="2019-10-10T00:00:00"/>
    <s v="ROAD"/>
    <x v="1"/>
    <n v="4015.48"/>
    <n v="80.31"/>
    <n v="0"/>
    <n v="4095.79"/>
    <n v="0"/>
    <n v="0"/>
    <s v="820-00"/>
    <n v="1345"/>
    <n v="11.821"/>
    <n v="11.177"/>
    <n v="15899.244999999999"/>
    <n v="15033.064999999999"/>
  </r>
  <r>
    <x v="8"/>
    <x v="3382"/>
    <n v="430010132910"/>
    <s v="1140 W 50 ST"/>
    <m/>
    <s v="128326-PEDRO ORAMAS "/>
    <d v="2019-10-10T00:00:00"/>
    <s v="ROAD"/>
    <x v="1"/>
    <n v="4015.48"/>
    <n v="80.31"/>
    <n v="0"/>
    <n v="4095.79"/>
    <n v="0"/>
    <n v="0"/>
    <s v="710-00"/>
    <n v="-1345"/>
    <n v="9.7780000000000005"/>
    <n v="9.2460000000000004"/>
    <n v="-13151.41"/>
    <n v="-12435.87"/>
  </r>
  <r>
    <x v="11"/>
    <x v="3383"/>
    <n v="2050130050190"/>
    <s v="6285 SW 136 ST"/>
    <m/>
    <s v="128125-NICEFORO ED CASTRO"/>
    <d v="2019-09-19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83"/>
    <n v="2050130050190"/>
    <s v="6285 SW 136 ST"/>
    <m/>
    <s v="128125-NICEFORO ED CASTRO"/>
    <d v="2019-09-19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84"/>
    <n v="3350260200060"/>
    <s v="7600 SW 161 TER"/>
    <m/>
    <s v="128334-VICTOR CALVO"/>
    <d v="2019-09-2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4"/>
    <x v="3385"/>
    <n v="940250200420"/>
    <s v="5885 SW 60 AVE"/>
    <m/>
    <s v="129027-TERESITA GRASSO"/>
    <d v="2019-09-2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85"/>
    <n v="940250200420"/>
    <s v="5885 SW 60 AVE"/>
    <m/>
    <s v="129027-TERESITA GRASSO"/>
    <d v="2019-09-25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86"/>
    <n v="3350350180020"/>
    <s v="7300 SW 173 ST"/>
    <m/>
    <s v="131155-ANDRES MARIANO STEFANO"/>
    <d v="2019-09-3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87"/>
    <n v="722160020520"/>
    <s v="1830 NE 153 ST"/>
    <m/>
    <m/>
    <d v="2019-10-21T00:00:00"/>
    <s v="ROAD"/>
    <x v="0"/>
    <n v="86986.42"/>
    <n v="1739.73"/>
    <n v="0"/>
    <n v="88726.15"/>
    <n v="0"/>
    <n v="0"/>
    <s v="630-00"/>
    <n v="2964"/>
    <n v="20.076000000000001"/>
    <n v="18.981999999999999"/>
    <n v="59505.264000000003"/>
    <n v="56262.648000000001"/>
  </r>
  <r>
    <x v="8"/>
    <x v="3388"/>
    <n v="421300000056"/>
    <s v="340 W 78 RD"/>
    <m/>
    <m/>
    <d v="2019-10-09T00:00:00"/>
    <s v="ROAD"/>
    <x v="0"/>
    <n v="0.36"/>
    <n v="0"/>
    <n v="0"/>
    <n v="0.36"/>
    <n v="0"/>
    <n v="0"/>
    <s v="151-00"/>
    <n v="68088"/>
    <n v="1.5189999999999999"/>
    <n v="1.4359999999999999"/>
    <n v="103425.67199999999"/>
    <n v="97774.368000000002"/>
  </r>
  <r>
    <x v="8"/>
    <x v="3388"/>
    <n v="421300000056"/>
    <s v="340 W 78 RD"/>
    <m/>
    <m/>
    <d v="2019-10-09T00:00:00"/>
    <s v="ROAD"/>
    <x v="0"/>
    <n v="0.36"/>
    <n v="0"/>
    <n v="0"/>
    <n v="0.36"/>
    <n v="0"/>
    <n v="0"/>
    <s v="150-00"/>
    <n v="-32876.699999999997"/>
    <n v="3.1459999999999999"/>
    <n v="2.9740000000000002"/>
    <n v="-103430.09819999999"/>
    <n v="-97775.305800000002"/>
  </r>
  <r>
    <x v="4"/>
    <x v="3389"/>
    <n v="940360290110"/>
    <s v="6022 S DIXIE HWY"/>
    <s v="N"/>
    <m/>
    <d v="2019-11-12T00:00:00"/>
    <s v="ROAD"/>
    <x v="0"/>
    <n v="23206.04"/>
    <n v="464.13"/>
    <n v="0"/>
    <n v="23670.170000000002"/>
    <n v="0"/>
    <n v="0"/>
    <s v="932-01"/>
    <n v="28"/>
    <n v="995"/>
    <n v="940"/>
    <n v="27860"/>
    <n v="26320"/>
  </r>
  <r>
    <x v="4"/>
    <x v="3389"/>
    <n v="940360290110"/>
    <s v="6022 S DIXIE HWY"/>
    <s v="N"/>
    <m/>
    <d v="2019-11-12T00:00:00"/>
    <s v="ROAD"/>
    <x v="0"/>
    <n v="23206.04"/>
    <n v="464.13"/>
    <n v="0"/>
    <n v="23670.170000000002"/>
    <n v="0"/>
    <n v="0"/>
    <s v="820-00"/>
    <n v="-1054"/>
    <n v="11.821"/>
    <n v="11.177"/>
    <n v="-12459.333999999999"/>
    <n v="-11780.557999999999"/>
  </r>
  <r>
    <x v="11"/>
    <x v="3390"/>
    <n v="2050110050200"/>
    <s v="6830 SW 104 ST"/>
    <m/>
    <s v="128628-FS DEVELOPERS LLC"/>
    <d v="2019-10-16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90"/>
    <n v="2050110050200"/>
    <s v="6830 SW 104 ST"/>
    <m/>
    <s v="128628-FS DEVELOPERS LLC"/>
    <d v="2019-10-16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91"/>
    <n v="531190132311"/>
    <s v="350 REINETTE DR"/>
    <m/>
    <s v="128551-GONZALO MUNOZ"/>
    <d v="2019-10-16T00:00:00"/>
    <s v="ROAD"/>
    <x v="1"/>
    <n v="0"/>
    <n v="0"/>
    <n v="0"/>
    <n v="0"/>
    <n v="0"/>
    <n v="0"/>
    <s v="210-00"/>
    <n v="0"/>
    <n v="6001"/>
    <n v="5674"/>
    <n v="0"/>
    <n v="0"/>
  </r>
  <r>
    <x v="4"/>
    <x v="3392"/>
    <n v="940360220340"/>
    <s v="5818 SW 73 ST"/>
    <s v="N"/>
    <s v="128590-MAXIMIKKIAN MERMELL"/>
    <d v="2019-11-08T00:00:00"/>
    <s v="ROAD"/>
    <x v="1"/>
    <n v="0"/>
    <n v="0"/>
    <n v="0"/>
    <n v="0"/>
    <n v="0"/>
    <n v="0"/>
    <s v="710-00"/>
    <n v="-276.3"/>
    <n v="9.7780000000000005"/>
    <n v="9.2460000000000004"/>
    <n v="-2701.6614000000004"/>
    <n v="-2554.6698000000001"/>
  </r>
  <r>
    <x v="4"/>
    <x v="3392"/>
    <n v="940360220340"/>
    <s v="5818 SW 73 ST"/>
    <s v="N"/>
    <s v="128590-MAXIMIKKIAN MERMELL"/>
    <d v="2019-11-08T00:00:00"/>
    <s v="ROAD"/>
    <x v="1"/>
    <n v="0"/>
    <n v="0"/>
    <n v="0"/>
    <n v="0"/>
    <n v="0"/>
    <n v="0"/>
    <s v="492-00"/>
    <n v="1036"/>
    <n v="2.6080000000000001"/>
    <n v="2.4660000000000002"/>
    <n v="2701.8879999999999"/>
    <n v="2554.7760000000003"/>
  </r>
  <r>
    <x v="4"/>
    <x v="3392"/>
    <n v="940360220340"/>
    <s v="5818 SW 73 ST"/>
    <s v="N"/>
    <s v="128590-MAXIMIKKIAN MERMELL"/>
    <d v="2019-11-08T00:00:00"/>
    <s v="ROAD"/>
    <x v="1"/>
    <n v="0"/>
    <n v="0"/>
    <n v="0"/>
    <n v="0"/>
    <n v="0"/>
    <n v="0"/>
    <s v="9999-00"/>
    <n v="-0.12"/>
    <n v="0"/>
    <n v="0"/>
    <n v="0"/>
    <n v="0"/>
  </r>
  <r>
    <x v="2"/>
    <x v="3393"/>
    <n v="3421180070052"/>
    <s v="15907 NW 49 AVE"/>
    <s v="N"/>
    <s v="128612-JOSHUA LEVY"/>
    <d v="2019-11-05T00:00:00"/>
    <s v="ROAD"/>
    <x v="1"/>
    <n v="6647.03"/>
    <n v="132.94"/>
    <n v="0"/>
    <n v="6779.9699999999993"/>
    <n v="0"/>
    <n v="0"/>
    <s v="710-00"/>
    <n v="664"/>
    <n v="9.7780000000000005"/>
    <n v="9.2460000000000004"/>
    <n v="6492.5920000000006"/>
    <n v="6139.3440000000001"/>
  </r>
  <r>
    <x v="2"/>
    <x v="3393"/>
    <n v="3421180070052"/>
    <s v="15907 NW 49 AVE"/>
    <s v="N"/>
    <s v="128612-JOSHUA LEVY"/>
    <d v="2019-11-05T00:00:00"/>
    <s v="ROAD"/>
    <x v="1"/>
    <n v="6647.03"/>
    <n v="132.94"/>
    <n v="0"/>
    <n v="6779.9699999999993"/>
    <n v="0"/>
    <n v="0"/>
    <s v="150-00"/>
    <n v="-664"/>
    <n v="3.1459999999999999"/>
    <n v="2.9740000000000002"/>
    <n v="-2088.944"/>
    <n v="-1974.7360000000001"/>
  </r>
  <r>
    <x v="8"/>
    <x v="3394"/>
    <n v="3031090180240"/>
    <s v="8030 NW 36 CT"/>
    <m/>
    <m/>
    <d v="2019-06-03T00:00:00"/>
    <s v="ROAD"/>
    <x v="0"/>
    <n v="1691.98"/>
    <n v="33.840000000000003"/>
    <n v="0"/>
    <m/>
    <n v="0"/>
    <n v="0"/>
    <s v="210-00PD"/>
    <n v="-1"/>
    <n v="0"/>
    <n v="0"/>
    <n v="0"/>
    <n v="0"/>
  </r>
  <r>
    <x v="8"/>
    <x v="3394"/>
    <n v="3031090180240"/>
    <s v="8030 NW 36 CT"/>
    <m/>
    <m/>
    <d v="2019-06-03T00:00:00"/>
    <s v="ROAD"/>
    <x v="0"/>
    <n v="1691.98"/>
    <n v="33.840000000000003"/>
    <n v="0"/>
    <m/>
    <n v="0"/>
    <n v="0"/>
    <s v="231-00PD"/>
    <n v="2"/>
    <n v="0"/>
    <n v="0"/>
    <n v="0"/>
    <n v="0"/>
  </r>
  <r>
    <x v="8"/>
    <x v="3395"/>
    <n v="3031090370020"/>
    <s v="3160 NW 79 ST"/>
    <m/>
    <s v="125639-NORTHSIDE PROPERTY IV LTD"/>
    <d v="2019-01-11T00:00:00"/>
    <s v="ROAD"/>
    <x v="1"/>
    <n v="81151.72"/>
    <n v="1623.03"/>
    <n v="0"/>
    <m/>
    <n v="0"/>
    <n v="0"/>
    <s v="820-00PD"/>
    <n v="5467"/>
    <n v="0"/>
    <n v="0"/>
    <n v="0"/>
    <n v="0"/>
  </r>
  <r>
    <x v="8"/>
    <x v="3396"/>
    <n v="431070062500"/>
    <s v="2899 W 4 AVE"/>
    <s v="N"/>
    <s v="FOR RECORDS ONLY"/>
    <d v="2019-10-29T00:00:00"/>
    <s v="ROAD"/>
    <x v="0"/>
    <n v="0.09"/>
    <n v="0"/>
    <n v="0"/>
    <n v="0.09"/>
    <n v="0"/>
    <n v="0"/>
    <s v="710-00"/>
    <n v="-13549.67"/>
    <n v="9.7780000000000005"/>
    <n v="9.2460000000000004"/>
    <n v="-132488.67326000001"/>
    <n v="-125280.24882000001"/>
  </r>
  <r>
    <x v="8"/>
    <x v="3396"/>
    <n v="431070062500"/>
    <s v="2899 W 4 AVE"/>
    <s v="N"/>
    <s v="FOR RECORDS ONLY"/>
    <d v="2019-10-29T00:00:00"/>
    <s v="ROAD"/>
    <x v="0"/>
    <n v="0.09"/>
    <n v="0"/>
    <n v="0"/>
    <n v="0.09"/>
    <n v="0"/>
    <n v="0"/>
    <s v="820-01"/>
    <n v="15000"/>
    <n v="8.8330000000000002"/>
    <n v="8.3520000000000003"/>
    <n v="132495"/>
    <n v="125280"/>
  </r>
  <r>
    <x v="2"/>
    <x v="3397"/>
    <n v="2812340080860"/>
    <s v="20800 BISCAYNE BLVD"/>
    <s v="N"/>
    <s v="128641-NADIA A MALOVE"/>
    <d v="2019-11-14T00:00:00"/>
    <s v="ROAD"/>
    <x v="1"/>
    <n v="1380.53"/>
    <n v="27.61"/>
    <n v="0"/>
    <n v="1408.1399999999999"/>
    <n v="0"/>
    <n v="0"/>
    <s v="932-00"/>
    <n v="44"/>
    <n v="32.612000000000002"/>
    <n v="30.835000000000001"/>
    <n v="1434.9280000000001"/>
    <n v="1356.74"/>
  </r>
  <r>
    <x v="2"/>
    <x v="3397"/>
    <n v="2812340080860"/>
    <s v="20800 BISCAYNE BLVD"/>
    <s v="N"/>
    <s v="128641-NADIA A MALOVE"/>
    <d v="2019-11-14T00:00:00"/>
    <s v="ROAD"/>
    <x v="1"/>
    <n v="1380.53"/>
    <n v="27.61"/>
    <n v="0"/>
    <n v="1408.1399999999999"/>
    <n v="0"/>
    <n v="0"/>
    <s v="820-00"/>
    <n v="-44"/>
    <n v="11.821"/>
    <n v="11.177"/>
    <n v="-520.12400000000002"/>
    <n v="-491.78800000000001"/>
  </r>
  <r>
    <x v="4"/>
    <x v="3398"/>
    <n v="2230110020523"/>
    <s v="8491 NW S RIVER DR"/>
    <s v="N"/>
    <s v="128930-PIZZA NAPOLITANO, LLC"/>
    <d v="2019-11-13T00:00:00"/>
    <s v="ROAD"/>
    <x v="1"/>
    <n v="3550.98"/>
    <n v="71.02"/>
    <n v="0"/>
    <n v="3622"/>
    <n v="0"/>
    <n v="0"/>
    <s v="932-01"/>
    <n v="8"/>
    <n v="995"/>
    <n v="940"/>
    <n v="7960"/>
    <n v="7520"/>
  </r>
  <r>
    <x v="4"/>
    <x v="3398"/>
    <n v="2230110020523"/>
    <s v="8491 NW S RIVER DR"/>
    <s v="N"/>
    <s v="128930-PIZZA NAPOLITANO, LLC"/>
    <d v="2019-11-13T00:00:00"/>
    <s v="ROAD"/>
    <x v="1"/>
    <n v="3550.98"/>
    <n v="71.02"/>
    <n v="0"/>
    <n v="3622"/>
    <n v="0"/>
    <n v="0"/>
    <s v="820-01"/>
    <n v="-634"/>
    <n v="8.8330000000000002"/>
    <n v="8.3520000000000003"/>
    <n v="-5600.1220000000003"/>
    <n v="-5295.1680000000006"/>
  </r>
  <r>
    <x v="2"/>
    <x v="3399"/>
    <n v="722160080040"/>
    <s v="2020 NE 153 ST"/>
    <s v="N"/>
    <m/>
    <d v="2019-11-25T00:00:00"/>
    <s v="ROAD"/>
    <x v="0"/>
    <n v="27755.83"/>
    <n v="555.11"/>
    <n v="0"/>
    <n v="28310.940000000002"/>
    <n v="0"/>
    <n v="0"/>
    <s v="820-00"/>
    <n v="1957"/>
    <n v="11.821"/>
    <n v="11.177"/>
    <n v="23133.697"/>
    <n v="21873.388999999999"/>
  </r>
  <r>
    <x v="2"/>
    <x v="3399"/>
    <n v="722160080040"/>
    <s v="2020 NE 153 ST"/>
    <s v="N"/>
    <m/>
    <d v="2019-11-25T00:00:00"/>
    <s v="ROAD"/>
    <x v="0"/>
    <n v="27755.83"/>
    <n v="555.11"/>
    <n v="0"/>
    <n v="28310.940000000002"/>
    <n v="0"/>
    <n v="0"/>
    <s v="140-00"/>
    <n v="-1957"/>
    <n v="2.423"/>
    <n v="2.2909999999999999"/>
    <n v="-4741.8109999999997"/>
    <n v="-4483.4870000000001"/>
  </r>
  <r>
    <x v="8"/>
    <x v="3400"/>
    <n v="3031160093754"/>
    <s v="6020 NW 30 AVE"/>
    <m/>
    <m/>
    <d v="2019-06-25T00:00:00"/>
    <s v="ROAD"/>
    <x v="0"/>
    <n v="6028.42"/>
    <n v="120.57"/>
    <n v="0"/>
    <m/>
    <n v="0"/>
    <n v="0"/>
    <s v="210-00PD"/>
    <n v="-0.2"/>
    <n v="0"/>
    <n v="0"/>
    <n v="0"/>
    <n v="0"/>
  </r>
  <r>
    <x v="8"/>
    <x v="3401"/>
    <n v="3031160093756"/>
    <s v="6016 NW 30 AVE"/>
    <m/>
    <s v="128684-SOUTH EAST LAND DEVELOPMENT GROUP"/>
    <d v="2019-06-04T00:00:00"/>
    <s v="ROAD"/>
    <x v="1"/>
    <n v="7265.34"/>
    <n v="145.31"/>
    <n v="0"/>
    <m/>
    <n v="0"/>
    <n v="0"/>
    <s v="210-00PD"/>
    <n v="1"/>
    <n v="0"/>
    <n v="0"/>
    <n v="0"/>
    <n v="0"/>
  </r>
  <r>
    <x v="8"/>
    <x v="3401"/>
    <n v="3031160093756"/>
    <s v="6016 NW 30 AVE"/>
    <m/>
    <s v="128684-SOUTH EAST LAND DEVELOPMENT GROUP"/>
    <d v="2019-06-04T00:00:00"/>
    <s v="ROAD"/>
    <x v="1"/>
    <n v="7265.34"/>
    <n v="145.31"/>
    <n v="0"/>
    <m/>
    <n v="0"/>
    <n v="0"/>
    <s v="210-00PD"/>
    <n v="-0.2"/>
    <n v="0"/>
    <n v="0"/>
    <n v="0"/>
    <n v="0"/>
  </r>
  <r>
    <x v="4"/>
    <x v="3402"/>
    <n v="1540120500130"/>
    <s v="1501 SW 66 AVE"/>
    <s v="N"/>
    <m/>
    <d v="2019-11-07T00:00:00"/>
    <s v="ROAD"/>
    <x v="0"/>
    <n v="5544.77"/>
    <n v="110.9"/>
    <n v="0"/>
    <n v="5655.67"/>
    <n v="0"/>
    <n v="0"/>
    <s v="210-00"/>
    <n v="-1"/>
    <n v="6001"/>
    <n v="5674"/>
    <n v="-6001"/>
    <n v="-5674"/>
  </r>
  <r>
    <x v="4"/>
    <x v="3402"/>
    <n v="1540120500130"/>
    <s v="1501 SW 66 AVE"/>
    <s v="N"/>
    <m/>
    <d v="2019-11-07T00:00:00"/>
    <s v="ROAD"/>
    <x v="0"/>
    <n v="5544.77"/>
    <n v="110.9"/>
    <n v="0"/>
    <n v="5655.67"/>
    <n v="0"/>
    <n v="0"/>
    <s v="231-00"/>
    <n v="2"/>
    <n v="2634"/>
    <n v="2490"/>
    <n v="5268"/>
    <n v="4980"/>
  </r>
  <r>
    <x v="2"/>
    <x v="3403"/>
    <n v="622280090040"/>
    <s v="1853 NE 124 ST"/>
    <s v="N"/>
    <s v="128536-STARFISH HOMES LLC"/>
    <d v="2019-11-05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3403"/>
    <n v="622280090040"/>
    <s v="1853 NE 124 ST"/>
    <s v="N"/>
    <s v="128536-STARFISH HOMES LLC"/>
    <d v="2019-11-05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404"/>
    <n v="3031160094511"/>
    <s v="2975 NW 60 ST"/>
    <m/>
    <m/>
    <d v="2019-09-13T00:00:00"/>
    <s v="ROAD"/>
    <x v="0"/>
    <n v="7535.53"/>
    <n v="150.71"/>
    <n v="0"/>
    <m/>
    <n v="0"/>
    <n v="0"/>
    <s v="210-00PD"/>
    <n v="1"/>
    <n v="0"/>
    <n v="0"/>
    <n v="0"/>
    <n v="0"/>
  </r>
  <r>
    <x v="8"/>
    <x v="3405"/>
    <n v="3031160093760"/>
    <s v="6004 NW 30 AVE"/>
    <m/>
    <m/>
    <d v="2019-05-31T00:00:00"/>
    <s v="ROAD"/>
    <x v="0"/>
    <n v="6028.42"/>
    <n v="120.57"/>
    <n v="0"/>
    <m/>
    <n v="0"/>
    <n v="0"/>
    <s v="210-00PD"/>
    <n v="1"/>
    <n v="0"/>
    <n v="0"/>
    <n v="0"/>
    <n v="0"/>
  </r>
  <r>
    <x v="8"/>
    <x v="3405"/>
    <n v="3031160093760"/>
    <s v="6004 NW 30 AVE"/>
    <m/>
    <m/>
    <d v="2019-05-31T00:00:00"/>
    <s v="ROAD"/>
    <x v="0"/>
    <n v="6028.42"/>
    <n v="120.57"/>
    <n v="0"/>
    <m/>
    <n v="0"/>
    <n v="0"/>
    <s v="210-00PD"/>
    <n v="-0.2"/>
    <n v="0"/>
    <n v="0"/>
    <n v="0"/>
    <n v="0"/>
  </r>
  <r>
    <x v="8"/>
    <x v="3406"/>
    <n v="3031160092551"/>
    <s v="5526 NW 30 AVE"/>
    <m/>
    <s v="127715-3 BROTHERS PROPERTY MANAGEMENT GROUP LLC"/>
    <d v="2019-04-01T00:00:00"/>
    <s v="ROAD"/>
    <x v="1"/>
    <n v="1691.98"/>
    <n v="33.840000000000003"/>
    <n v="0"/>
    <m/>
    <n v="0"/>
    <n v="0"/>
    <s v="231-00PD"/>
    <n v="2"/>
    <n v="0"/>
    <n v="0"/>
    <n v="0"/>
    <n v="0"/>
  </r>
  <r>
    <x v="8"/>
    <x v="3406"/>
    <n v="3031160092551"/>
    <s v="5526 NW 30 AVE"/>
    <m/>
    <s v="127715-3 BROTHERS PROPERTY MANAGEMENT GROUP LLC"/>
    <d v="2019-04-01T00:00:00"/>
    <s v="ROAD"/>
    <x v="1"/>
    <n v="1691.98"/>
    <n v="33.840000000000003"/>
    <n v="0"/>
    <m/>
    <n v="0"/>
    <n v="0"/>
    <s v="210-00PD"/>
    <n v="-1"/>
    <n v="0"/>
    <n v="0"/>
    <n v="0"/>
    <n v="0"/>
  </r>
  <r>
    <x v="8"/>
    <x v="3407"/>
    <n v="3031160095460"/>
    <s v="2991 NW 56 ST"/>
    <m/>
    <m/>
    <d v="2019-05-20T00:00:00"/>
    <s v="ROAD"/>
    <x v="0"/>
    <n v="1691.98"/>
    <n v="33.840000000000003"/>
    <n v="0"/>
    <m/>
    <n v="0"/>
    <n v="0"/>
    <s v="231-00PD"/>
    <n v="2"/>
    <n v="0"/>
    <n v="0"/>
    <n v="0"/>
    <n v="0"/>
  </r>
  <r>
    <x v="8"/>
    <x v="3407"/>
    <n v="3031160095460"/>
    <s v="2991 NW 56 ST"/>
    <m/>
    <m/>
    <d v="2019-05-20T00:00:00"/>
    <s v="ROAD"/>
    <x v="0"/>
    <n v="1691.98"/>
    <n v="33.840000000000003"/>
    <n v="0"/>
    <m/>
    <n v="0"/>
    <n v="0"/>
    <s v="210-00PD"/>
    <n v="-1"/>
    <n v="0"/>
    <n v="0"/>
    <n v="0"/>
    <n v="0"/>
  </r>
  <r>
    <x v="8"/>
    <x v="3408"/>
    <n v="3031160093758"/>
    <s v="6010 NW 30 AVE"/>
    <m/>
    <s v="128685-SOUTH EAST LAND DEVELOPMENT GROUP"/>
    <d v="2019-06-04T00:00:00"/>
    <s v="ROAD"/>
    <x v="1"/>
    <n v="6028.42"/>
    <n v="120.57"/>
    <n v="0"/>
    <m/>
    <n v="0"/>
    <n v="0"/>
    <s v="210-00PD"/>
    <n v="1"/>
    <n v="0"/>
    <n v="0"/>
    <n v="0"/>
    <n v="0"/>
  </r>
  <r>
    <x v="8"/>
    <x v="3408"/>
    <n v="3031160093758"/>
    <s v="6010 NW 30 AVE"/>
    <m/>
    <s v="128685-SOUTH EAST LAND DEVELOPMENT GROUP"/>
    <d v="2019-06-04T00:00:00"/>
    <s v="ROAD"/>
    <x v="1"/>
    <n v="6028.42"/>
    <n v="120.57"/>
    <n v="0"/>
    <m/>
    <n v="0"/>
    <n v="0"/>
    <s v="210-00PD"/>
    <n v="-0.2"/>
    <n v="0"/>
    <n v="0"/>
    <n v="0"/>
    <n v="0"/>
  </r>
  <r>
    <x v="8"/>
    <x v="3409"/>
    <n v="430110020940"/>
    <s v="1235 W 26 PL"/>
    <s v="N"/>
    <s v="130618-PEDRO SAN JORGE"/>
    <d v="2019-11-18T00:00:00"/>
    <s v="ROAD"/>
    <x v="1"/>
    <n v="44511.43"/>
    <n v="890.23"/>
    <n v="0"/>
    <n v="45401.66"/>
    <n v="0"/>
    <n v="0"/>
    <s v="220-00"/>
    <n v="11"/>
    <n v="4214"/>
    <n v="3984"/>
    <n v="46354"/>
    <n v="43824"/>
  </r>
  <r>
    <x v="8"/>
    <x v="3409"/>
    <n v="430110020940"/>
    <s v="1235 W 26 PL"/>
    <s v="N"/>
    <s v="130618-PEDRO SAN JORGE"/>
    <d v="2019-11-18T00:00:00"/>
    <s v="ROAD"/>
    <x v="1"/>
    <n v="44511.43"/>
    <n v="890.23"/>
    <n v="0"/>
    <n v="45401.66"/>
    <n v="0"/>
    <n v="0"/>
    <s v="220-00"/>
    <n v="-4"/>
    <n v="4214"/>
    <n v="3984"/>
    <n v="-16856"/>
    <n v="-15936"/>
  </r>
  <r>
    <x v="2"/>
    <x v="3410"/>
    <n v="621260165610"/>
    <s v="13XX NW 119 ST"/>
    <s v="N"/>
    <s v="131395-VALENCE INVESTMENT"/>
    <d v="2019-12-12T00:00:00"/>
    <s v="ROAD"/>
    <x v="1"/>
    <n v="122895.71"/>
    <n v="2457.91"/>
    <n v="0"/>
    <n v="125353.62000000001"/>
    <n v="0"/>
    <n v="0"/>
    <s v="820-00"/>
    <n v="6889"/>
    <n v="11.821"/>
    <n v="11.177"/>
    <n v="81434.868999999992"/>
    <n v="76998.353000000003"/>
  </r>
  <r>
    <x v="4"/>
    <x v="3411"/>
    <n v="1540120480550"/>
    <s v="6520 SW 18 ST"/>
    <s v="N"/>
    <s v="128769-IRIS SUAREZ "/>
    <d v="2019-11-12T00:00:00"/>
    <s v="ROAD"/>
    <x v="1"/>
    <n v="0"/>
    <n v="0"/>
    <n v="0"/>
    <n v="0"/>
    <n v="0"/>
    <n v="0"/>
    <s v="210-00"/>
    <n v="0"/>
    <n v="6001"/>
    <n v="5674"/>
    <n v="0"/>
    <n v="0"/>
  </r>
  <r>
    <x v="2"/>
    <x v="3412"/>
    <n v="722180110010"/>
    <s v="930 N MIAMI BEACH BLVD-PUBLIX"/>
    <s v="N"/>
    <m/>
    <d v="2019-12-16T00:00:00"/>
    <s v="ROAD"/>
    <x v="0"/>
    <n v="0"/>
    <n v="0"/>
    <n v="0"/>
    <n v="0"/>
    <n v="0"/>
    <n v="0"/>
    <s v="820-04"/>
    <n v="-51908"/>
    <n v="11.805"/>
    <n v="11.162000000000001"/>
    <n v="-612773.93999999994"/>
    <n v="-579397.09600000002"/>
  </r>
  <r>
    <x v="8"/>
    <x v="3400"/>
    <n v="3031160093754"/>
    <s v="6020 NW 30 AVE"/>
    <m/>
    <m/>
    <d v="2019-06-25T00:00:00"/>
    <s v="ROAD"/>
    <x v="0"/>
    <n v="6028.42"/>
    <n v="120.57"/>
    <n v="0"/>
    <m/>
    <n v="0"/>
    <n v="0"/>
    <s v="210-00PD"/>
    <n v="1"/>
    <n v="0"/>
    <n v="0"/>
    <n v="0"/>
    <n v="0"/>
  </r>
  <r>
    <x v="2"/>
    <x v="3412"/>
    <n v="722180110010"/>
    <s v="930 N MIAMI BEACH BLVD-PUBLIX"/>
    <s v="N"/>
    <m/>
    <d v="2019-12-16T00:00:00"/>
    <s v="ROAD"/>
    <x v="0"/>
    <n v="0"/>
    <n v="0"/>
    <n v="0"/>
    <n v="0"/>
    <n v="0"/>
    <n v="0"/>
    <s v="820-04"/>
    <n v="51908"/>
    <n v="11.805"/>
    <n v="11.162000000000001"/>
    <n v="612773.93999999994"/>
    <n v="579397.09600000002"/>
  </r>
  <r>
    <x v="8"/>
    <x v="3413"/>
    <n v="3031160093421"/>
    <s v="3062 NW 60 ST"/>
    <m/>
    <m/>
    <d v="2019-11-21T00:00:00"/>
    <s v="ROAD"/>
    <x v="0"/>
    <n v="1691.98"/>
    <n v="33.840000000000003"/>
    <n v="0"/>
    <m/>
    <n v="0"/>
    <n v="0"/>
    <s v="210-00PD"/>
    <n v="-1"/>
    <n v="0"/>
    <n v="0"/>
    <n v="0"/>
    <n v="0"/>
  </r>
  <r>
    <x v="8"/>
    <x v="3413"/>
    <n v="3031160093421"/>
    <s v="3062 NW 60 ST"/>
    <m/>
    <m/>
    <d v="2019-11-21T00:00:00"/>
    <s v="ROAD"/>
    <x v="0"/>
    <n v="1691.98"/>
    <n v="33.840000000000003"/>
    <n v="0"/>
    <m/>
    <n v="0"/>
    <n v="0"/>
    <s v="231-00PD"/>
    <n v="2"/>
    <n v="0"/>
    <n v="0"/>
    <n v="0"/>
    <n v="0"/>
  </r>
  <r>
    <x v="2"/>
    <x v="3414"/>
    <n v="622300320040"/>
    <s v="650 NE 125 ST"/>
    <s v="N"/>
    <m/>
    <d v="2019-12-04T00:00:00"/>
    <s v="ROAD"/>
    <x v="0"/>
    <n v="19673.84"/>
    <n v="393.48"/>
    <n v="0"/>
    <n v="20067.32"/>
    <n v="0"/>
    <n v="0"/>
    <s v="932-01"/>
    <n v="28"/>
    <n v="995"/>
    <n v="940"/>
    <n v="27860"/>
    <n v="26320"/>
  </r>
  <r>
    <x v="2"/>
    <x v="3414"/>
    <n v="622300320040"/>
    <s v="650 NE 125 ST"/>
    <s v="N"/>
    <m/>
    <d v="2019-12-04T00:00:00"/>
    <s v="ROAD"/>
    <x v="0"/>
    <n v="19673.84"/>
    <n v="393.48"/>
    <n v="0"/>
    <n v="20067.32"/>
    <n v="0"/>
    <n v="0"/>
    <s v="820-00"/>
    <n v="-1252"/>
    <n v="11.821"/>
    <n v="11.177"/>
    <n v="-14799.892"/>
    <n v="-13993.603999999999"/>
  </r>
  <r>
    <x v="8"/>
    <x v="3415"/>
    <n v="431060620150"/>
    <s v="4890 W 2 LN"/>
    <s v="N"/>
    <s v="128807-DOCTORS MEDICAL CENTER"/>
    <d v="2019-12-02T00:00:00"/>
    <s v="ROAD"/>
    <x v="1"/>
    <n v="4267.67"/>
    <n v="85.36"/>
    <n v="0"/>
    <n v="4353.03"/>
    <n v="0"/>
    <n v="0"/>
    <s v="210-00"/>
    <n v="-1"/>
    <n v="6001"/>
    <n v="5674"/>
    <n v="-6001"/>
    <n v="-5674"/>
  </r>
  <r>
    <x v="8"/>
    <x v="3415"/>
    <n v="431060620150"/>
    <s v="4890 W 2 LN"/>
    <s v="N"/>
    <s v="128807-DOCTORS MEDICAL CENTER"/>
    <d v="2019-12-02T00:00:00"/>
    <s v="ROAD"/>
    <x v="1"/>
    <n v="4267.67"/>
    <n v="85.36"/>
    <n v="0"/>
    <n v="4353.03"/>
    <n v="0"/>
    <n v="0"/>
    <s v="720-00"/>
    <n v="391"/>
    <n v="22.58"/>
    <n v="21.35"/>
    <n v="8828.7799999999988"/>
    <n v="8347.85"/>
  </r>
  <r>
    <x v="2"/>
    <x v="3416"/>
    <n v="622300050420"/>
    <s v="901 NE 127 ST"/>
    <s v="N"/>
    <s v="128679-WILLIAM A FANSECA"/>
    <d v="2019-11-20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417"/>
    <n v="3031160096540"/>
    <s v="2730 NW 57 ST"/>
    <m/>
    <m/>
    <d v="2019-05-29T00:00:00"/>
    <s v="ROAD"/>
    <x v="0"/>
    <n v="74075.070000000007"/>
    <n v="1481.5"/>
    <n v="0"/>
    <m/>
    <n v="0"/>
    <n v="0"/>
    <s v="220-00PD"/>
    <n v="14"/>
    <n v="0"/>
    <n v="0"/>
    <n v="0"/>
    <n v="0"/>
  </r>
  <r>
    <x v="8"/>
    <x v="3418"/>
    <n v="3031160096380"/>
    <s v="5500 NW 27 AVE"/>
    <s v="N"/>
    <s v="130082-INTEGRA SOLUTIONS"/>
    <d v="2019-11-27T00:00:00"/>
    <s v="ROAD"/>
    <x v="1"/>
    <n v="0"/>
    <n v="3943.4"/>
    <n v="0"/>
    <m/>
    <n v="0"/>
    <n v="0"/>
    <s v="820-00PD"/>
    <n v="695"/>
    <n v="0"/>
    <n v="0"/>
    <n v="0"/>
    <n v="0"/>
  </r>
  <r>
    <x v="8"/>
    <x v="3418"/>
    <n v="3031160096380"/>
    <s v="5500 NW 27 AVE"/>
    <s v="N"/>
    <s v="130082-INTEGRA SOLUTIONS"/>
    <d v="2019-11-27T00:00:00"/>
    <s v="ROAD"/>
    <x v="1"/>
    <n v="0"/>
    <n v="3943.4"/>
    <n v="0"/>
    <m/>
    <n v="0"/>
    <n v="0"/>
    <s v="820-00PD"/>
    <n v="-3200"/>
    <n v="0"/>
    <n v="0"/>
    <n v="0"/>
    <n v="0"/>
  </r>
  <r>
    <x v="8"/>
    <x v="3418"/>
    <n v="3031160096380"/>
    <s v="5500 NW 27 AVE"/>
    <s v="N"/>
    <s v="130082-INTEGRA SOLUTIONS"/>
    <d v="2019-11-27T00:00:00"/>
    <s v="ROAD"/>
    <x v="1"/>
    <n v="0"/>
    <n v="3943.4"/>
    <n v="0"/>
    <m/>
    <n v="0"/>
    <n v="0"/>
    <s v="222-00PD"/>
    <n v="69"/>
    <n v="0"/>
    <n v="0"/>
    <n v="0"/>
    <n v="0"/>
  </r>
  <r>
    <x v="2"/>
    <x v="3416"/>
    <n v="622300050420"/>
    <s v="901 NE 127 ST"/>
    <s v="N"/>
    <s v="128679-WILLIAM A FANSECA"/>
    <d v="2019-11-20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419"/>
    <n v="430120310080"/>
    <s v="1170 W 26 ST"/>
    <s v="N"/>
    <s v="130714-MV REAL ESTATE HOLDINGS"/>
    <d v="2019-11-22T00:00:00"/>
    <s v="ROAD"/>
    <x v="1"/>
    <n v="12717.55"/>
    <n v="254.35"/>
    <n v="0"/>
    <n v="12971.9"/>
    <n v="0"/>
    <n v="0"/>
    <s v="220-00"/>
    <n v="2"/>
    <n v="4214"/>
    <n v="3984"/>
    <n v="8428"/>
    <n v="7968"/>
  </r>
  <r>
    <x v="8"/>
    <x v="3420"/>
    <n v="430120310090"/>
    <s v="2595 W 12 AVE"/>
    <s v="N"/>
    <s v="130714-MV REAL ESTATE HOLDINGS"/>
    <d v="2019-11-27T00:00:00"/>
    <s v="ROAD"/>
    <x v="1"/>
    <n v="12717.55"/>
    <n v="254.35"/>
    <n v="0"/>
    <n v="12971.9"/>
    <n v="0"/>
    <n v="0"/>
    <s v="220-00"/>
    <n v="2"/>
    <n v="4214"/>
    <n v="3984"/>
    <n v="8428"/>
    <n v="7968"/>
  </r>
  <r>
    <x v="8"/>
    <x v="3421"/>
    <n v="3031210260162"/>
    <s v="2795 NW 45 ST"/>
    <s v="N"/>
    <s v="128969-CHDO BY SUNRISE CITY, INC"/>
    <d v="2019-11-08T00:00:00"/>
    <s v="ROAD"/>
    <x v="1"/>
    <n v="7779.24"/>
    <n v="155.58000000000001"/>
    <n v="0"/>
    <m/>
    <n v="0"/>
    <n v="0"/>
    <s v="210-00PD"/>
    <n v="1"/>
    <n v="0"/>
    <n v="0"/>
    <n v="0"/>
    <n v="0"/>
  </r>
  <r>
    <x v="8"/>
    <x v="3422"/>
    <n v="430120310050"/>
    <s v="1140 W 26 ST"/>
    <s v="N"/>
    <s v="130714-MV REAL ESTATE HOLDINGS"/>
    <d v="2019-12-03T00:00:00"/>
    <s v="ROAD"/>
    <x v="1"/>
    <n v="12717.55"/>
    <n v="254.35"/>
    <n v="0"/>
    <n v="12971.9"/>
    <n v="0"/>
    <n v="0"/>
    <s v="220-00"/>
    <n v="2"/>
    <n v="4214"/>
    <n v="3984"/>
    <n v="8428"/>
    <n v="7968"/>
  </r>
  <r>
    <x v="8"/>
    <x v="3423"/>
    <n v="3031210160120"/>
    <s v="3100 NW 53 ST"/>
    <s v="N"/>
    <s v="130235-CAZO CONSTRUCTION CORP"/>
    <d v="2019-11-07T00:00:00"/>
    <s v="ROAD"/>
    <x v="1"/>
    <n v="0"/>
    <n v="155.58000000000001"/>
    <n v="0"/>
    <m/>
    <n v="0"/>
    <n v="0"/>
    <s v="210-00PD"/>
    <n v="1"/>
    <n v="0"/>
    <n v="0"/>
    <n v="0"/>
    <n v="0"/>
  </r>
  <r>
    <x v="8"/>
    <x v="3424"/>
    <n v="430120310040"/>
    <s v="1130 W 26 ST"/>
    <s v="N"/>
    <s v="130714-MV REAL ESTATE HOLDINGS"/>
    <d v="2019-12-03T00:00:00"/>
    <s v="ROAD"/>
    <x v="1"/>
    <n v="12717.55"/>
    <n v="254.35"/>
    <n v="0"/>
    <n v="12971.9"/>
    <n v="0"/>
    <n v="0"/>
    <s v="220-00"/>
    <n v="-4"/>
    <n v="4214"/>
    <n v="3984"/>
    <n v="-16856"/>
    <n v="-15936"/>
  </r>
  <r>
    <x v="8"/>
    <x v="3424"/>
    <n v="430120310040"/>
    <s v="1130 W 26 ST"/>
    <s v="N"/>
    <s v="130714-MV REAL ESTATE HOLDINGS"/>
    <d v="2019-12-03T00:00:00"/>
    <s v="ROAD"/>
    <x v="1"/>
    <n v="12717.55"/>
    <n v="254.35"/>
    <n v="0"/>
    <n v="12971.9"/>
    <n v="0"/>
    <n v="0"/>
    <s v="220-00"/>
    <n v="6"/>
    <n v="4214"/>
    <n v="3984"/>
    <n v="25284"/>
    <n v="23904"/>
  </r>
  <r>
    <x v="8"/>
    <x v="3425"/>
    <n v="3031210370740"/>
    <s v="2981 NW 51 ST"/>
    <m/>
    <s v="126525-MILDRED MARCH"/>
    <d v="2019-04-11T00:00:00"/>
    <s v="ROAD"/>
    <x v="1"/>
    <n v="7535.53"/>
    <n v="150.71"/>
    <n v="0"/>
    <m/>
    <n v="0"/>
    <n v="0"/>
    <s v="210-00PD"/>
    <n v="1"/>
    <n v="0"/>
    <n v="0"/>
    <n v="0"/>
    <n v="0"/>
  </r>
  <r>
    <x v="8"/>
    <x v="3426"/>
    <n v="430120310120"/>
    <s v="2505 W 12 AVE"/>
    <s v="N"/>
    <s v="130714-MV REAL ESTATE HOLDINGS"/>
    <d v="2019-11-22T00:00:00"/>
    <s v="ROAD"/>
    <x v="1"/>
    <n v="12717.55"/>
    <n v="254.35"/>
    <n v="0"/>
    <n v="12971.9"/>
    <n v="0"/>
    <n v="0"/>
    <s v="220-00"/>
    <n v="-4"/>
    <n v="4214"/>
    <n v="3984"/>
    <n v="-16856"/>
    <n v="-15936"/>
  </r>
  <r>
    <x v="8"/>
    <x v="3426"/>
    <n v="430120310120"/>
    <s v="2505 W 12 AVE"/>
    <s v="N"/>
    <s v="130714-MV REAL ESTATE HOLDINGS"/>
    <d v="2019-11-22T00:00:00"/>
    <s v="ROAD"/>
    <x v="1"/>
    <n v="12717.55"/>
    <n v="254.35"/>
    <n v="0"/>
    <n v="12971.9"/>
    <n v="0"/>
    <n v="0"/>
    <s v="220-00"/>
    <n v="6"/>
    <n v="4214"/>
    <n v="3984"/>
    <n v="25284"/>
    <n v="23904"/>
  </r>
  <r>
    <x v="11"/>
    <x v="3427"/>
    <n v="2050010310020"/>
    <s v="6297 SW 102 ST"/>
    <s v="N"/>
    <s v="128813-HOLLUB HOMES HOMES"/>
    <d v="2019-11-26T00:00:00"/>
    <s v="ROAD"/>
    <x v="1"/>
    <n v="0"/>
    <n v="0"/>
    <n v="0"/>
    <n v="0"/>
    <n v="0"/>
    <n v="0"/>
    <s v="210-00"/>
    <n v="0"/>
    <n v="6001"/>
    <n v="5674"/>
    <n v="0"/>
    <n v="0"/>
  </r>
  <r>
    <x v="8"/>
    <x v="3428"/>
    <n v="421310040210"/>
    <s v="5485 PALM AVE"/>
    <s v="N"/>
    <m/>
    <d v="2019-12-04T00:00:00"/>
    <s v="ROAD"/>
    <x v="0"/>
    <n v="1738.03"/>
    <n v="34.76"/>
    <n v="0"/>
    <n v="1772.79"/>
    <n v="0"/>
    <n v="0"/>
    <s v="932-01"/>
    <n v="8"/>
    <n v="995"/>
    <n v="940"/>
    <n v="7960"/>
    <n v="7520"/>
  </r>
  <r>
    <x v="8"/>
    <x v="3428"/>
    <n v="421310040210"/>
    <s v="5485 PALM AVE"/>
    <s v="N"/>
    <m/>
    <d v="2019-12-04T00:00:00"/>
    <s v="ROAD"/>
    <x v="0"/>
    <n v="1738.03"/>
    <n v="34.76"/>
    <n v="0"/>
    <n v="1772.79"/>
    <n v="0"/>
    <n v="0"/>
    <s v="820-01"/>
    <n v="-770"/>
    <n v="8.8330000000000002"/>
    <n v="8.3520000000000003"/>
    <n v="-6801.41"/>
    <n v="-6431.04"/>
  </r>
  <r>
    <x v="4"/>
    <x v="3429"/>
    <n v="2230110370010"/>
    <s v="7328 NW 79 TER"/>
    <s v="N"/>
    <m/>
    <d v="2019-12-23T00:00:00"/>
    <s v="ROAD"/>
    <x v="0"/>
    <n v="28778.16"/>
    <n v="575.57000000000005"/>
    <n v="0"/>
    <n v="29353.73"/>
    <n v="0"/>
    <n v="0"/>
    <s v="150-00"/>
    <n v="-550"/>
    <n v="3.1459999999999999"/>
    <n v="2.9740000000000002"/>
    <n v="-1730.3"/>
    <n v="-1635.7"/>
  </r>
  <r>
    <x v="4"/>
    <x v="3429"/>
    <n v="2230110370010"/>
    <s v="7328 NW 79 TER"/>
    <s v="N"/>
    <m/>
    <d v="2019-12-23T00:00:00"/>
    <s v="ROAD"/>
    <x v="0"/>
    <n v="28778.16"/>
    <n v="575.57000000000005"/>
    <n v="0"/>
    <n v="29353.73"/>
    <n v="0"/>
    <n v="0"/>
    <s v="710-00"/>
    <n v="2127"/>
    <n v="9.7780000000000005"/>
    <n v="9.2460000000000004"/>
    <n v="20797.806"/>
    <n v="19666.242000000002"/>
  </r>
  <r>
    <x v="8"/>
    <x v="3430"/>
    <n v="431080016850"/>
    <s v="3270 E 6 AVE"/>
    <s v="N"/>
    <s v="128874-MANUEL RUIZ"/>
    <d v="2019-11-26T00:00:00"/>
    <s v="ROAD"/>
    <x v="1"/>
    <n v="2033.4"/>
    <n v="40.67"/>
    <n v="0"/>
    <n v="2074.0700000000002"/>
    <n v="0"/>
    <n v="0"/>
    <s v="231-00"/>
    <n v="2"/>
    <n v="2634"/>
    <n v="2490"/>
    <n v="5268"/>
    <n v="4980"/>
  </r>
  <r>
    <x v="8"/>
    <x v="3430"/>
    <n v="431080016850"/>
    <s v="3270 E 6 AVE"/>
    <s v="N"/>
    <s v="128874-MANUEL RUIZ"/>
    <d v="2019-11-26T00:00:00"/>
    <s v="ROAD"/>
    <x v="1"/>
    <n v="2033.4"/>
    <n v="40.67"/>
    <n v="0"/>
    <n v="2074.0700000000002"/>
    <n v="0"/>
    <n v="0"/>
    <s v="210-00"/>
    <n v="-1"/>
    <n v="6001"/>
    <n v="5674"/>
    <n v="-6001"/>
    <n v="-5674"/>
  </r>
  <r>
    <x v="2"/>
    <x v="3431"/>
    <n v="2822100780030"/>
    <s v="5500 ISLAND ESTATES DR"/>
    <s v="N"/>
    <m/>
    <d v="2019-12-11T00:00:00"/>
    <s v="ROAD"/>
    <x v="0"/>
    <n v="7948.47"/>
    <n v="158.97"/>
    <n v="0"/>
    <n v="8107.4400000000005"/>
    <n v="0"/>
    <n v="0"/>
    <s v="222-00"/>
    <n v="2"/>
    <n v="2634"/>
    <n v="2490"/>
    <n v="5268"/>
    <n v="4980"/>
  </r>
  <r>
    <x v="2"/>
    <x v="3432"/>
    <n v="622280114230"/>
    <s v="2035 NE 121 RD"/>
    <s v="N"/>
    <s v="128866-SEAN DUNN"/>
    <d v="2019-11-27T00:00:00"/>
    <s v="ROAD"/>
    <x v="1"/>
    <n v="0"/>
    <n v="0"/>
    <n v="0"/>
    <n v="0"/>
    <n v="0"/>
    <n v="0"/>
    <s v="210-00"/>
    <n v="0"/>
    <n v="6001"/>
    <n v="5674"/>
    <n v="0"/>
    <n v="0"/>
  </r>
  <r>
    <x v="2"/>
    <x v="3433"/>
    <n v="722100011550"/>
    <s v="3300 NE 170 ST"/>
    <s v="N"/>
    <m/>
    <d v="2019-12-16T00:00:00"/>
    <s v="ROAD"/>
    <x v="0"/>
    <n v="0"/>
    <n v="0"/>
    <n v="0"/>
    <n v="0"/>
    <n v="0"/>
    <n v="0"/>
    <s v="210-00"/>
    <n v="-1"/>
    <n v="6001"/>
    <n v="5674"/>
    <n v="-6001"/>
    <n v="-5674"/>
  </r>
  <r>
    <x v="2"/>
    <x v="3433"/>
    <n v="722100011550"/>
    <s v="3300 NE 170 ST"/>
    <s v="N"/>
    <m/>
    <d v="2019-12-16T00:00:00"/>
    <s v="ROAD"/>
    <x v="0"/>
    <n v="0"/>
    <n v="0"/>
    <n v="0"/>
    <n v="0"/>
    <n v="0"/>
    <n v="0"/>
    <s v="210-00"/>
    <n v="1"/>
    <n v="6001"/>
    <n v="5674"/>
    <n v="6001"/>
    <n v="5674"/>
  </r>
  <r>
    <x v="11"/>
    <x v="3434"/>
    <n v="2050120250070"/>
    <s v="6525 SW 106 ST"/>
    <s v="N"/>
    <s v="128885-STOKER HOMES INC"/>
    <d v="2019-12-04T00:00:00"/>
    <s v="ROAD"/>
    <x v="1"/>
    <n v="0"/>
    <n v="0"/>
    <n v="0"/>
    <n v="0"/>
    <n v="0"/>
    <n v="0"/>
    <s v="210-00"/>
    <n v="0"/>
    <n v="6001"/>
    <n v="5674"/>
    <n v="0"/>
    <n v="0"/>
  </r>
  <r>
    <x v="2"/>
    <x v="3435"/>
    <n v="3421170044020"/>
    <s v="16301 NW 37 CT"/>
    <s v="N"/>
    <s v="129192-PALMETTO HOMES INC. LLC "/>
    <d v="2019-12-05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2"/>
    <x v="3436"/>
    <n v="622290170070"/>
    <s v="1160 NE 131 ST"/>
    <s v="N"/>
    <s v="129011-RENE SANCHEZ"/>
    <d v="2019-12-10T00:00:00"/>
    <s v="ROAD"/>
    <x v="1"/>
    <n v="0"/>
    <n v="0"/>
    <n v="0"/>
    <n v="0"/>
    <n v="0"/>
    <n v="0"/>
    <s v="231-00"/>
    <n v="0"/>
    <n v="2634"/>
    <n v="2490"/>
    <n v="0"/>
    <n v="0"/>
  </r>
  <r>
    <x v="8"/>
    <x v="3437"/>
    <n v="430020000032"/>
    <s v="1600 W 49 ST"/>
    <s v="N"/>
    <m/>
    <d v="2019-12-17T00:00:00"/>
    <s v="ROAD"/>
    <x v="0"/>
    <n v="0"/>
    <n v="0"/>
    <n v="0"/>
    <n v="0"/>
    <n v="0"/>
    <n v="0"/>
    <s v="820-04"/>
    <n v="-3149"/>
    <n v="11.805"/>
    <n v="11.162000000000001"/>
    <n v="-37173.945"/>
    <n v="-35149.137999999999"/>
  </r>
  <r>
    <x v="8"/>
    <x v="3437"/>
    <n v="430020000032"/>
    <s v="1600 W 49 ST"/>
    <s v="N"/>
    <m/>
    <d v="2019-12-17T00:00:00"/>
    <s v="ROAD"/>
    <x v="0"/>
    <n v="0"/>
    <n v="0"/>
    <n v="0"/>
    <n v="0"/>
    <n v="0"/>
    <n v="0"/>
    <s v="820-04"/>
    <n v="3149"/>
    <n v="11.805"/>
    <n v="11.162000000000001"/>
    <n v="37173.945"/>
    <n v="35149.137999999999"/>
  </r>
  <r>
    <x v="8"/>
    <x v="3438"/>
    <n v="3031210260190"/>
    <s v="2747 NW 45 ST"/>
    <m/>
    <s v="128026-LUIS HUMBERTO NOGUERA"/>
    <d v="2019-07-11T00:00:00"/>
    <s v="ROAD"/>
    <x v="1"/>
    <n v="7535.53"/>
    <n v="150.71"/>
    <n v="0"/>
    <m/>
    <n v="0"/>
    <n v="0"/>
    <s v="210-00PD"/>
    <n v="1"/>
    <n v="0"/>
    <n v="0"/>
    <n v="0"/>
    <n v="0"/>
  </r>
  <r>
    <x v="4"/>
    <x v="3439"/>
    <n v="940360060040"/>
    <s v="5851 SW 76 ST"/>
    <s v="N"/>
    <s v="128959-KATHERINE L KELLY"/>
    <d v="2019-12-11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439"/>
    <n v="940360060040"/>
    <s v="5851 SW 76 ST"/>
    <s v="N"/>
    <s v="128959-KATHERINE L KELLY"/>
    <d v="2019-12-11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440"/>
    <n v="3031210150260"/>
    <s v="2757 NW 50 ST"/>
    <m/>
    <s v="126878-JORGE J FERNANDEZ-PLA"/>
    <d v="2019-05-15T00:00:00"/>
    <s v="ROAD"/>
    <x v="1"/>
    <n v="7535.53"/>
    <n v="150.71"/>
    <n v="0"/>
    <m/>
    <n v="0"/>
    <n v="0"/>
    <s v="210-00PD"/>
    <n v="1"/>
    <n v="0"/>
    <n v="0"/>
    <n v="0"/>
    <n v="0"/>
  </r>
  <r>
    <x v="8"/>
    <x v="3441"/>
    <n v="3031210150100"/>
    <s v="2791 NW 51 ST"/>
    <m/>
    <s v="126643-FLOR OROZCO"/>
    <d v="2019-03-25T00:00:00"/>
    <s v="ROAD"/>
    <x v="1"/>
    <n v="2921.78"/>
    <n v="58.43"/>
    <n v="0"/>
    <m/>
    <n v="0"/>
    <n v="0"/>
    <s v="231-00PD"/>
    <n v="-1"/>
    <n v="0"/>
    <n v="0"/>
    <n v="0"/>
    <n v="0"/>
  </r>
  <r>
    <x v="8"/>
    <x v="3441"/>
    <n v="3031210150100"/>
    <s v="2791 NW 51 ST"/>
    <m/>
    <s v="126643-FLOR OROZCO"/>
    <d v="2019-03-25T00:00:00"/>
    <s v="ROAD"/>
    <x v="1"/>
    <n v="2921.78"/>
    <n v="58.43"/>
    <n v="0"/>
    <m/>
    <n v="0"/>
    <n v="0"/>
    <s v="210-00PD"/>
    <n v="1"/>
    <n v="0"/>
    <n v="0"/>
    <n v="0"/>
    <n v="0"/>
  </r>
  <r>
    <x v="2"/>
    <x v="3442"/>
    <n v="3021160000070"/>
    <s v="4230 NW 144 ST"/>
    <m/>
    <m/>
    <d v="2019-02-22T00:00:00"/>
    <s v="ROAD"/>
    <x v="0"/>
    <n v="158071.39000000001"/>
    <n v="3161.43"/>
    <n v="0"/>
    <n v="161232.82"/>
    <n v="0"/>
    <n v="0"/>
    <s v="150-00"/>
    <n v="34378"/>
    <n v="3.1459999999999999"/>
    <n v="2.9740000000000002"/>
    <n v="108153.18799999999"/>
    <n v="102240.17200000001"/>
  </r>
  <r>
    <x v="2"/>
    <x v="3443"/>
    <n v="3021160000070"/>
    <s v="1 OPF 15101 NW 37 AVE G A "/>
    <m/>
    <s v="128659-BOMBARDIER PROJECT LEARJET INC"/>
    <d v="2019-08-30T00:00:00"/>
    <s v="ROAD"/>
    <x v="1"/>
    <n v="1213863.96"/>
    <n v="24277.279999999999"/>
    <n v="0"/>
    <n v="1238141.24"/>
    <n v="0"/>
    <n v="0"/>
    <s v="150-00"/>
    <n v="263996"/>
    <n v="3.1459999999999999"/>
    <n v="2.9740000000000002"/>
    <n v="830531.41599999997"/>
    <n v="785124.10400000005"/>
  </r>
  <r>
    <x v="4"/>
    <x v="3444"/>
    <n v="3031300000010"/>
    <s v="1 MIAD BLDG 831 (FEDEX)"/>
    <s v="N"/>
    <s v="129398-AERO MIAMI FX LLC"/>
    <d v="2019-11-08T00:00:00"/>
    <s v="ROAD"/>
    <x v="1"/>
    <n v="656335.16"/>
    <n v="13126.7"/>
    <n v="0"/>
    <n v="669461.86"/>
    <n v="0"/>
    <n v="0"/>
    <s v="150-00"/>
    <n v="138270"/>
    <n v="3.1459999999999999"/>
    <n v="2.9740000000000002"/>
    <n v="434997.42"/>
    <n v="411214.98000000004"/>
  </r>
  <r>
    <x v="2"/>
    <x v="3445"/>
    <n v="3421150050270"/>
    <s v="**SAMPLE ASSESSMENT**"/>
    <m/>
    <m/>
    <d v="2019-12-16T00:00:00"/>
    <s v="ROAD"/>
    <x v="0"/>
    <n v="9056.15"/>
    <n v="181.12"/>
    <n v="0"/>
    <n v="9237.27"/>
    <n v="0"/>
    <n v="0"/>
    <s v="210-00"/>
    <n v="1"/>
    <n v="6001"/>
    <n v="5674"/>
    <n v="6001"/>
    <n v="5674"/>
  </r>
  <r>
    <x v="2"/>
    <x v="3446"/>
    <n v="3021130010250"/>
    <s v="**SAMPLE ASSESSMENT**"/>
    <m/>
    <m/>
    <d v="2019-06-17T00:00:00"/>
    <s v="ROAD"/>
    <x v="0"/>
    <n v="24638.3"/>
    <n v="492.77"/>
    <n v="0"/>
    <n v="25131.07"/>
    <n v="0"/>
    <n v="0"/>
    <s v="220-00"/>
    <n v="4"/>
    <n v="4214"/>
    <n v="3984"/>
    <n v="16856"/>
    <n v="15936"/>
  </r>
  <r>
    <x v="2"/>
    <x v="3447"/>
    <n v="821200000010"/>
    <s v="**SAMPLE ASSESSMENT**"/>
    <m/>
    <m/>
    <d v="2019-06-17T00:00:00"/>
    <s v="ROAD"/>
    <x v="0"/>
    <n v="1160889.95"/>
    <n v="23217.8"/>
    <n v="0"/>
    <n v="1184107.75"/>
    <n v="0"/>
    <n v="0"/>
    <s v="150-00"/>
    <n v="252475"/>
    <n v="3.1459999999999999"/>
    <n v="2.9740000000000002"/>
    <n v="794286.35"/>
    <n v="750860.65"/>
  </r>
  <r>
    <x v="2"/>
    <x v="3448"/>
    <n v="3022180070360"/>
    <s v="**SAMPLE ASSESSMENT**"/>
    <m/>
    <m/>
    <d v="2019-10-21T00:00:00"/>
    <s v="ROAD"/>
    <x v="0"/>
    <n v="36802.71"/>
    <n v="736.05"/>
    <n v="0"/>
    <n v="37538.76"/>
    <n v="0"/>
    <n v="0"/>
    <s v="820-00"/>
    <n v="5700"/>
    <n v="11.821"/>
    <n v="11.177"/>
    <n v="67379.7"/>
    <n v="63708.899999999994"/>
  </r>
  <r>
    <x v="2"/>
    <x v="3448"/>
    <n v="3022180070360"/>
    <s v="**SAMPLE ASSESSMENT**"/>
    <m/>
    <m/>
    <d v="2019-10-21T00:00:00"/>
    <s v="ROAD"/>
    <x v="0"/>
    <n v="36802.71"/>
    <n v="736.05"/>
    <n v="0"/>
    <n v="37538.76"/>
    <n v="0"/>
    <n v="0"/>
    <s v="820-00"/>
    <n v="-3637"/>
    <n v="11.821"/>
    <n v="11.177"/>
    <n v="-42992.976999999999"/>
    <n v="-40650.748999999996"/>
  </r>
  <r>
    <x v="8"/>
    <x v="3449"/>
    <n v="3031210150270"/>
    <s v="2761 NW 50 ST"/>
    <m/>
    <s v="127549-DREAM ABOUT YOUR CONSTRUCTION LLC"/>
    <d v="2019-04-19T00:00:00"/>
    <s v="ROAD"/>
    <x v="1"/>
    <n v="0"/>
    <n v="0"/>
    <n v="0"/>
    <m/>
    <n v="0"/>
    <n v="0"/>
    <s v="210-00PD"/>
    <n v="-1"/>
    <n v="0"/>
    <n v="0"/>
    <n v="0"/>
    <n v="0"/>
  </r>
  <r>
    <x v="8"/>
    <x v="3449"/>
    <n v="3031210150270"/>
    <s v="2761 NW 50 ST"/>
    <m/>
    <s v="127549-DREAM ABOUT YOUR CONSTRUCTION LLC"/>
    <d v="2019-04-19T00:00:00"/>
    <s v="ROAD"/>
    <x v="1"/>
    <n v="0"/>
    <n v="0"/>
    <n v="0"/>
    <m/>
    <n v="0"/>
    <n v="0"/>
    <s v="210-00PD"/>
    <n v="1"/>
    <n v="0"/>
    <n v="0"/>
    <n v="0"/>
    <n v="0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710-00"/>
    <n v="30876"/>
    <n v="9.7780000000000005"/>
    <n v="9.2460000000000004"/>
    <n v="301905.52799999999"/>
    <n v="285479.49599999998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210-00"/>
    <n v="-4"/>
    <n v="6001"/>
    <n v="5674"/>
    <n v="-24004"/>
    <n v="-22696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820-01"/>
    <n v="22650"/>
    <n v="8.8330000000000002"/>
    <n v="8.3520000000000003"/>
    <n v="200067.45"/>
    <n v="189172.80000000002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254-00"/>
    <n v="139"/>
    <n v="1698"/>
    <n v="1606"/>
    <n v="236022"/>
    <n v="223234"/>
  </r>
  <r>
    <x v="8"/>
    <x v="3451"/>
    <n v="3031160093752"/>
    <s v="6030 NW 30 AVE"/>
    <m/>
    <m/>
    <d v="2019-06-20T00:00:00"/>
    <s v="ROAD"/>
    <x v="0"/>
    <n v="8772.4500000000007"/>
    <n v="175.45"/>
    <n v="0"/>
    <m/>
    <n v="0"/>
    <n v="0"/>
    <s v="210-00PD"/>
    <n v="-0.2"/>
    <n v="0"/>
    <n v="0"/>
    <n v="0"/>
    <n v="0"/>
  </r>
  <r>
    <x v="8"/>
    <x v="3451"/>
    <n v="3031160093752"/>
    <s v="6030 NW 30 AVE"/>
    <m/>
    <m/>
    <d v="2019-06-20T00:00:00"/>
    <s v="ROAD"/>
    <x v="0"/>
    <n v="8772.4500000000007"/>
    <n v="175.45"/>
    <n v="0"/>
    <m/>
    <n v="0"/>
    <n v="0"/>
    <s v="210-00PD"/>
    <n v="1"/>
    <n v="0"/>
    <n v="0"/>
    <n v="0"/>
    <n v="0"/>
  </r>
  <r>
    <x v="2"/>
    <x v="3452"/>
    <n v="3022040080280"/>
    <s v="**SAMPLE ASSESSMENT**"/>
    <m/>
    <m/>
    <d v="2019-04-09T00:00:00"/>
    <s v="ROAD"/>
    <x v="0"/>
    <n v="0"/>
    <n v="0"/>
    <n v="0"/>
    <n v="0"/>
    <n v="0"/>
    <n v="0"/>
    <s v="530-00"/>
    <n v="0"/>
    <n v="704"/>
    <n v="666"/>
    <n v="0"/>
    <n v="0"/>
  </r>
  <r>
    <x v="13"/>
    <x v="3453"/>
    <m/>
    <m/>
    <m/>
    <m/>
    <m/>
    <m/>
    <x v="4"/>
    <m/>
    <m/>
    <m/>
    <m/>
    <m/>
    <m/>
    <m/>
    <m/>
    <m/>
    <m/>
    <m/>
    <m/>
  </r>
  <r>
    <x v="13"/>
    <x v="3453"/>
    <m/>
    <m/>
    <m/>
    <m/>
    <m/>
    <m/>
    <x v="4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EE560-611E-46CD-ADE6-13858EE0734D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D1436" firstHeaderRow="0" firstDataRow="1" firstDataCol="1" rowPageCount="2" colPageCount="1"/>
  <pivotFields count="21">
    <pivotField axis="axisPage" showAll="0">
      <items count="15">
        <item x="0"/>
        <item x="4"/>
        <item x="6"/>
        <item x="9"/>
        <item x="2"/>
        <item x="3"/>
        <item x="1"/>
        <item x="11"/>
        <item x="5"/>
        <item x="7"/>
        <item x="10"/>
        <item x="12"/>
        <item x="8"/>
        <item x="13"/>
        <item t="default"/>
      </items>
    </pivotField>
    <pivotField axis="axisRow" showAll="0">
      <items count="3455">
        <item x="719"/>
        <item x="720"/>
        <item x="2425"/>
        <item x="3106"/>
        <item x="3276"/>
        <item x="610"/>
        <item x="2194"/>
        <item x="2035"/>
        <item x="621"/>
        <item x="231"/>
        <item x="232"/>
        <item x="578"/>
        <item x="661"/>
        <item x="386"/>
        <item x="3129"/>
        <item x="763"/>
        <item x="3266"/>
        <item x="1909"/>
        <item x="951"/>
        <item x="1021"/>
        <item x="1503"/>
        <item x="3246"/>
        <item x="3151"/>
        <item x="233"/>
        <item x="3127"/>
        <item x="1954"/>
        <item x="29"/>
        <item x="30"/>
        <item x="31"/>
        <item x="32"/>
        <item x="33"/>
        <item x="1881"/>
        <item x="1869"/>
        <item x="34"/>
        <item x="35"/>
        <item x="1870"/>
        <item x="1876"/>
        <item x="36"/>
        <item x="362"/>
        <item x="37"/>
        <item x="39"/>
        <item x="40"/>
        <item x="41"/>
        <item x="42"/>
        <item x="1364"/>
        <item x="2831"/>
        <item x="2841"/>
        <item x="2838"/>
        <item x="2834"/>
        <item x="2840"/>
        <item x="2842"/>
        <item x="2839"/>
        <item x="2828"/>
        <item x="2826"/>
        <item x="2815"/>
        <item x="43"/>
        <item x="44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2680"/>
        <item x="58"/>
        <item x="59"/>
        <item x="60"/>
        <item x="61"/>
        <item x="62"/>
        <item x="63"/>
        <item x="64"/>
        <item x="65"/>
        <item x="66"/>
        <item x="67"/>
        <item x="2677"/>
        <item x="68"/>
        <item x="69"/>
        <item x="70"/>
        <item x="71"/>
        <item x="72"/>
        <item x="73"/>
        <item x="74"/>
        <item x="75"/>
        <item x="76"/>
        <item x="77"/>
        <item x="78"/>
        <item x="80"/>
        <item x="2796"/>
        <item x="2793"/>
        <item x="2794"/>
        <item x="2795"/>
        <item x="81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2813"/>
        <item x="96"/>
        <item x="97"/>
        <item x="98"/>
        <item x="1644"/>
        <item x="99"/>
        <item x="3395"/>
        <item x="100"/>
        <item x="101"/>
        <item x="102"/>
        <item x="103"/>
        <item x="104"/>
        <item x="105"/>
        <item x="234"/>
        <item x="235"/>
        <item x="265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891"/>
        <item x="2882"/>
        <item x="2881"/>
        <item x="2876"/>
        <item x="2878"/>
        <item x="2879"/>
        <item x="247"/>
        <item x="248"/>
        <item x="79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811"/>
        <item x="2808"/>
        <item x="2807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1105"/>
        <item x="2877"/>
        <item x="2883"/>
        <item x="2884"/>
        <item x="2885"/>
        <item x="2890"/>
        <item x="2886"/>
        <item x="2889"/>
        <item x="2887"/>
        <item x="288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65"/>
        <item x="366"/>
        <item x="367"/>
        <item x="368"/>
        <item x="369"/>
        <item x="835"/>
        <item x="836"/>
        <item x="911"/>
        <item x="943"/>
        <item x="944"/>
        <item x="2812"/>
        <item x="945"/>
        <item x="946"/>
        <item x="947"/>
        <item x="948"/>
        <item x="952"/>
        <item x="953"/>
        <item x="954"/>
        <item x="955"/>
        <item x="956"/>
        <item x="957"/>
        <item x="958"/>
        <item x="82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1"/>
        <item x="972"/>
        <item x="973"/>
        <item x="974"/>
        <item x="975"/>
        <item x="976"/>
        <item x="977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2"/>
        <item x="1013"/>
        <item x="1014"/>
        <item x="1015"/>
        <item x="1017"/>
        <item x="1019"/>
        <item x="1023"/>
        <item x="1024"/>
        <item x="1025"/>
        <item x="1026"/>
        <item x="1027"/>
        <item x="1028"/>
        <item x="1122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6"/>
        <item x="1067"/>
        <item x="1068"/>
        <item x="1069"/>
        <item x="1070"/>
        <item x="1071"/>
        <item x="1072"/>
        <item x="1073"/>
        <item x="1074"/>
        <item x="1075"/>
        <item x="1077"/>
        <item x="1079"/>
        <item x="1080"/>
        <item x="1081"/>
        <item x="1082"/>
        <item x="1084"/>
        <item x="1085"/>
        <item x="1086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018"/>
        <item x="1101"/>
        <item x="1102"/>
        <item x="2816"/>
        <item x="1103"/>
        <item x="2844"/>
        <item x="1104"/>
        <item x="1106"/>
        <item x="1107"/>
        <item x="1874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3"/>
        <item x="1124"/>
        <item x="1125"/>
        <item x="1126"/>
        <item x="2603"/>
        <item x="2602"/>
        <item x="1127"/>
        <item x="1128"/>
        <item x="2660"/>
        <item x="1129"/>
        <item x="1130"/>
        <item x="1132"/>
        <item x="1134"/>
        <item x="1135"/>
        <item x="1136"/>
        <item x="1137"/>
        <item x="1138"/>
        <item x="1139"/>
        <item x="1142"/>
        <item x="1143"/>
        <item x="1144"/>
        <item x="1145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3033"/>
        <item x="3032"/>
        <item x="115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2848"/>
        <item x="2849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2797"/>
        <item x="2798"/>
        <item x="2703"/>
        <item x="1348"/>
        <item x="1350"/>
        <item x="1351"/>
        <item x="1352"/>
        <item x="1353"/>
        <item x="1354"/>
        <item x="3441"/>
        <item x="1355"/>
        <item x="1356"/>
        <item x="1357"/>
        <item x="1358"/>
        <item x="1359"/>
        <item x="2799"/>
        <item x="2792"/>
        <item x="1131"/>
        <item x="1360"/>
        <item x="1361"/>
        <item x="1362"/>
        <item x="1363"/>
        <item x="1892"/>
        <item x="1365"/>
        <item x="1366"/>
        <item x="1367"/>
        <item x="1368"/>
        <item x="1369"/>
        <item x="1370"/>
        <item x="1371"/>
        <item x="1372"/>
        <item x="1373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3406"/>
        <item x="1532"/>
        <item x="1533"/>
        <item x="1534"/>
        <item x="1535"/>
        <item x="52"/>
        <item x="1536"/>
        <item x="1537"/>
        <item x="1884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3425"/>
        <item x="1953"/>
        <item x="1553"/>
        <item x="1554"/>
        <item x="1555"/>
        <item x="1556"/>
        <item x="1814"/>
        <item x="1813"/>
        <item x="1811"/>
        <item x="1557"/>
        <item x="1812"/>
        <item x="1815"/>
        <item x="1558"/>
        <item x="1559"/>
        <item x="1078"/>
        <item x="1560"/>
        <item x="1561"/>
        <item x="1562"/>
        <item x="1563"/>
        <item x="1564"/>
        <item x="1565"/>
        <item x="1567"/>
        <item x="949"/>
        <item x="1568"/>
        <item x="1569"/>
        <item x="1570"/>
        <item x="1571"/>
        <item x="1016"/>
        <item x="1572"/>
        <item x="1573"/>
        <item x="1574"/>
        <item x="1575"/>
        <item x="1576"/>
        <item x="1577"/>
        <item x="1578"/>
        <item x="3449"/>
        <item x="1579"/>
        <item x="3413"/>
        <item x="1580"/>
        <item x="1581"/>
        <item x="1582"/>
        <item x="1583"/>
        <item x="1584"/>
        <item x="1841"/>
        <item x="1585"/>
        <item x="1586"/>
        <item x="1587"/>
        <item x="1691"/>
        <item x="1692"/>
        <item x="1693"/>
        <item x="1694"/>
        <item x="1695"/>
        <item x="1696"/>
        <item x="1697"/>
        <item x="1698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38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2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4"/>
        <item x="1795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699"/>
        <item x="1809"/>
        <item x="1810"/>
        <item x="2830"/>
        <item x="2843"/>
        <item x="2837"/>
        <item x="1816"/>
        <item x="2833"/>
        <item x="1817"/>
        <item x="1818"/>
        <item x="2835"/>
        <item x="1819"/>
        <item x="1820"/>
        <item x="1821"/>
        <item x="1822"/>
        <item x="2832"/>
        <item x="2817"/>
        <item x="2836"/>
        <item x="2819"/>
        <item x="2818"/>
        <item x="2824"/>
        <item x="2820"/>
        <item x="2829"/>
        <item x="1823"/>
        <item x="1824"/>
        <item x="1825"/>
        <item x="1826"/>
        <item x="1827"/>
        <item x="1828"/>
        <item x="1875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2"/>
        <item x="3440"/>
        <item x="1843"/>
        <item x="1844"/>
        <item x="1845"/>
        <item x="1846"/>
        <item x="1847"/>
        <item x="1848"/>
        <item x="3417"/>
        <item x="1849"/>
        <item x="1850"/>
        <item x="1852"/>
        <item x="1853"/>
        <item x="1854"/>
        <item x="1855"/>
        <item x="1856"/>
        <item x="1857"/>
        <item x="1858"/>
        <item x="1859"/>
        <item x="3407"/>
        <item x="1860"/>
        <item x="1861"/>
        <item x="1862"/>
        <item x="1863"/>
        <item x="1864"/>
        <item x="1865"/>
        <item x="1866"/>
        <item x="1867"/>
        <item x="1868"/>
        <item x="1872"/>
        <item x="1873"/>
        <item x="1885"/>
        <item x="1886"/>
        <item x="1887"/>
        <item x="1890"/>
        <item x="1891"/>
        <item x="1893"/>
        <item x="1894"/>
        <item x="1897"/>
        <item x="1900"/>
        <item x="1901"/>
        <item x="1902"/>
        <item x="1903"/>
        <item x="1904"/>
        <item x="1905"/>
        <item x="1906"/>
        <item x="1907"/>
        <item x="3394"/>
        <item x="1908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2800"/>
        <item x="648"/>
        <item x="1935"/>
        <item x="1936"/>
        <item x="1937"/>
        <item x="3451"/>
        <item x="1938"/>
        <item x="3400"/>
        <item x="1939"/>
        <item x="3401"/>
        <item x="3408"/>
        <item x="3405"/>
        <item x="1940"/>
        <item x="1941"/>
        <item x="1942"/>
        <item x="1943"/>
        <item x="1944"/>
        <item x="999"/>
        <item x="1945"/>
        <item x="1946"/>
        <item x="1947"/>
        <item x="1948"/>
        <item x="1949"/>
        <item x="1950"/>
        <item x="1951"/>
        <item x="1952"/>
        <item x="1955"/>
        <item x="1956"/>
        <item x="1957"/>
        <item x="1958"/>
        <item x="1959"/>
        <item x="1133"/>
        <item x="1960"/>
        <item x="950"/>
        <item x="1961"/>
        <item x="1962"/>
        <item x="1963"/>
        <item x="2678"/>
        <item x="1964"/>
        <item x="1965"/>
        <item x="1966"/>
        <item x="1967"/>
        <item x="1968"/>
        <item x="1969"/>
        <item x="1970"/>
        <item x="1971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706"/>
        <item x="2666"/>
        <item x="2654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1899"/>
        <item x="1898"/>
        <item x="2422"/>
        <item x="2423"/>
        <item x="2424"/>
        <item x="3088"/>
        <item x="2845"/>
        <item x="2847"/>
        <item x="2426"/>
        <item x="2427"/>
        <item x="2428"/>
        <item x="2429"/>
        <item x="2430"/>
        <item x="2431"/>
        <item x="2809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1883"/>
        <item x="2479"/>
        <item x="2480"/>
        <item x="2481"/>
        <item x="3438"/>
        <item x="2482"/>
        <item x="2483"/>
        <item x="2484"/>
        <item x="2485"/>
        <item x="2486"/>
        <item x="303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1851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1888"/>
        <item x="2553"/>
        <item x="1637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1064"/>
        <item x="1063"/>
        <item x="1065"/>
        <item x="1062"/>
        <item x="2573"/>
        <item x="2574"/>
        <item x="2575"/>
        <item x="2576"/>
        <item x="2656"/>
        <item x="2664"/>
        <item x="2577"/>
        <item x="2578"/>
        <item x="2663"/>
        <item x="2653"/>
        <item x="2652"/>
        <item x="2675"/>
        <item x="2579"/>
        <item x="2580"/>
        <item x="2581"/>
        <item x="2806"/>
        <item x="2582"/>
        <item x="2805"/>
        <item x="2810"/>
        <item x="2823"/>
        <item x="1871"/>
        <item x="2827"/>
        <item x="2821"/>
        <item x="2583"/>
        <item x="2584"/>
        <item x="2585"/>
        <item x="2586"/>
        <item x="2587"/>
        <item x="2588"/>
        <item x="1895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893"/>
        <item x="2601"/>
        <item x="2604"/>
        <item x="2894"/>
        <item x="2896"/>
        <item x="2895"/>
        <item x="84"/>
        <item x="2605"/>
        <item x="2606"/>
        <item x="2607"/>
        <item x="2608"/>
        <item x="2609"/>
        <item x="1044"/>
        <item x="2610"/>
        <item x="2611"/>
        <item x="2612"/>
        <item x="1045"/>
        <item x="2613"/>
        <item x="2614"/>
        <item x="2615"/>
        <item x="981"/>
        <item x="2616"/>
        <item x="2617"/>
        <item x="2618"/>
        <item x="187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7"/>
        <item x="2658"/>
        <item x="2659"/>
        <item x="2661"/>
        <item x="2662"/>
        <item x="2846"/>
        <item x="2673"/>
        <item x="2665"/>
        <item x="2667"/>
        <item x="2668"/>
        <item x="2669"/>
        <item x="2670"/>
        <item x="2671"/>
        <item x="2674"/>
        <item x="2681"/>
        <item x="2682"/>
        <item x="2683"/>
        <item x="2684"/>
        <item x="2685"/>
        <item x="2686"/>
        <item x="2687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2"/>
        <item x="2704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1146"/>
        <item x="1022"/>
        <item x="1020"/>
        <item x="2760"/>
        <item x="2761"/>
        <item x="2762"/>
        <item x="2763"/>
        <item x="2765"/>
        <item x="2766"/>
        <item x="2767"/>
        <item x="2768"/>
        <item x="2769"/>
        <item x="2770"/>
        <item x="2771"/>
        <item x="3404"/>
        <item x="2772"/>
        <item x="2773"/>
        <item x="2774"/>
        <item x="2775"/>
        <item x="2776"/>
        <item x="2777"/>
        <item x="2778"/>
        <item x="2779"/>
        <item x="1638"/>
        <item x="2780"/>
        <item x="2781"/>
        <item x="2782"/>
        <item x="2783"/>
        <item x="2850"/>
        <item x="2784"/>
        <item x="2785"/>
        <item x="2786"/>
        <item x="2787"/>
        <item x="2788"/>
        <item x="2705"/>
        <item x="2789"/>
        <item x="2790"/>
        <item x="1645"/>
        <item x="2791"/>
        <item x="2801"/>
        <item x="2802"/>
        <item x="2803"/>
        <item x="1889"/>
        <item x="2804"/>
        <item x="2814"/>
        <item x="2822"/>
        <item x="2825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672"/>
        <item x="2869"/>
        <item x="2870"/>
        <item x="2871"/>
        <item x="2872"/>
        <item x="2873"/>
        <item x="3179"/>
        <item x="2874"/>
        <item x="2875"/>
        <item x="2892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372"/>
        <item x="371"/>
        <item x="2909"/>
        <item x="2910"/>
        <item x="2911"/>
        <item x="2912"/>
        <item x="1877"/>
        <item x="1880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370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1141"/>
        <item x="2970"/>
        <item x="2971"/>
        <item x="2972"/>
        <item x="2973"/>
        <item x="2974"/>
        <item x="2975"/>
        <item x="2976"/>
        <item x="2851"/>
        <item x="2977"/>
        <item x="2978"/>
        <item x="2979"/>
        <item x="2980"/>
        <item x="3421"/>
        <item x="2981"/>
        <item x="2982"/>
        <item x="2983"/>
        <item x="2984"/>
        <item x="2985"/>
        <item x="3423"/>
        <item x="2986"/>
        <item x="2987"/>
        <item x="2988"/>
        <item x="2989"/>
        <item x="2990"/>
        <item x="2991"/>
        <item x="2993"/>
        <item x="2994"/>
        <item x="2995"/>
        <item x="1639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1109"/>
        <item x="3418"/>
        <item x="3029"/>
        <item x="3030"/>
        <item x="3031"/>
        <item x="3034"/>
        <item x="3035"/>
        <item x="3037"/>
        <item x="1879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852"/>
        <item x="3056"/>
        <item x="1076"/>
        <item x="3057"/>
        <item x="3058"/>
        <item x="3059"/>
        <item x="3060"/>
        <item x="3061"/>
        <item x="3062"/>
        <item x="1882"/>
        <item x="3063"/>
        <item x="3064"/>
        <item x="3065"/>
        <item x="3066"/>
        <item x="3067"/>
        <item x="2701"/>
        <item x="2679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168"/>
        <item x="3169"/>
        <item x="1087"/>
        <item x="3170"/>
        <item x="3171"/>
        <item x="3172"/>
        <item x="3173"/>
        <item x="3174"/>
        <item x="3175"/>
        <item x="3176"/>
        <item x="3177"/>
        <item x="1647"/>
        <item x="3178"/>
        <item x="1088"/>
        <item x="2676"/>
        <item x="3180"/>
        <item x="3181"/>
        <item x="3287"/>
        <item x="1349"/>
        <item x="3213"/>
        <item x="1083"/>
        <item x="1588"/>
        <item x="26"/>
        <item x="1011"/>
        <item x="538"/>
        <item x="1589"/>
        <item x="1590"/>
        <item x="2026"/>
        <item x="520"/>
        <item x="1591"/>
        <item x="383"/>
        <item x="837"/>
        <item x="1592"/>
        <item x="1593"/>
        <item x="545"/>
        <item x="851"/>
        <item x="3243"/>
        <item x="678"/>
        <item x="3206"/>
        <item x="2023"/>
        <item x="1594"/>
        <item x="3102"/>
        <item x="896"/>
        <item x="499"/>
        <item x="1595"/>
        <item x="1596"/>
        <item x="3254"/>
        <item x="3280"/>
        <item x="655"/>
        <item x="1597"/>
        <item x="22"/>
        <item x="3154"/>
        <item x="3099"/>
        <item x="1598"/>
        <item x="1599"/>
        <item x="1515"/>
        <item x="519"/>
        <item x="607"/>
        <item x="805"/>
        <item x="493"/>
        <item x="727"/>
        <item x="2028"/>
        <item x="2033"/>
        <item x="2034"/>
        <item x="744"/>
        <item x="700"/>
        <item x="639"/>
        <item x="697"/>
        <item x="3195"/>
        <item x="3209"/>
        <item x="21"/>
        <item x="871"/>
        <item x="523"/>
        <item x="3281"/>
        <item x="3262"/>
        <item x="3247"/>
        <item x="6"/>
        <item x="920"/>
        <item x="3278"/>
        <item x="3291"/>
        <item x="3253"/>
        <item x="1600"/>
        <item x="206"/>
        <item x="203"/>
        <item x="3148"/>
        <item x="3258"/>
        <item x="475"/>
        <item x="3279"/>
        <item x="726"/>
        <item x="198"/>
        <item x="539"/>
        <item x="760"/>
        <item x="641"/>
        <item x="2195"/>
        <item x="2027"/>
        <item x="2029"/>
        <item x="2030"/>
        <item x="3123"/>
        <item x="3124"/>
        <item x="652"/>
        <item x="3193"/>
        <item x="746"/>
        <item x="2300"/>
        <item x="10"/>
        <item x="3142"/>
        <item x="582"/>
        <item x="560"/>
        <item x="1601"/>
        <item x="1377"/>
        <item x="620"/>
        <item x="1602"/>
        <item x="2213"/>
        <item x="2223"/>
        <item x="2266"/>
        <item x="2224"/>
        <item x="2225"/>
        <item x="2206"/>
        <item x="2207"/>
        <item x="2228"/>
        <item x="2205"/>
        <item x="2209"/>
        <item x="2210"/>
        <item x="2211"/>
        <item x="2212"/>
        <item x="2218"/>
        <item x="2214"/>
        <item x="2215"/>
        <item x="2216"/>
        <item x="2217"/>
        <item x="770"/>
        <item x="195"/>
        <item x="852"/>
        <item x="1490"/>
        <item x="381"/>
        <item x="3130"/>
        <item x="580"/>
        <item x="390"/>
        <item x="391"/>
        <item x="419"/>
        <item x="531"/>
        <item x="384"/>
        <item x="1603"/>
        <item x="1604"/>
        <item x="409"/>
        <item x="1605"/>
        <item x="1374"/>
        <item x="1380"/>
        <item x="1379"/>
        <item x="1378"/>
        <item x="1375"/>
        <item x="1376"/>
        <item x="606"/>
        <item x="915"/>
        <item x="654"/>
        <item x="679"/>
        <item x="377"/>
        <item x="1606"/>
        <item x="699"/>
        <item x="3216"/>
        <item x="1607"/>
        <item x="3215"/>
        <item x="3204"/>
        <item x="7"/>
        <item x="4"/>
        <item x="1608"/>
        <item x="642"/>
        <item x="3218"/>
        <item x="3251"/>
        <item x="925"/>
        <item x="1609"/>
        <item x="839"/>
        <item x="517"/>
        <item x="1974"/>
        <item x="187"/>
        <item x="385"/>
        <item x="1610"/>
        <item x="3205"/>
        <item x="433"/>
        <item x="927"/>
        <item x="1611"/>
        <item x="1612"/>
        <item x="1972"/>
        <item x="127"/>
        <item x="1224"/>
        <item x="1613"/>
        <item x="743"/>
        <item x="1616"/>
        <item x="465"/>
        <item x="468"/>
        <item x="464"/>
        <item x="461"/>
        <item x="469"/>
        <item x="460"/>
        <item x="3264"/>
        <item x="518"/>
        <item x="640"/>
        <item x="11"/>
        <item x="399"/>
        <item x="15"/>
        <item x="572"/>
        <item x="1617"/>
        <item x="1618"/>
        <item x="495"/>
        <item x="1619"/>
        <item x="1620"/>
        <item x="599"/>
        <item x="188"/>
        <item x="825"/>
        <item x="1234"/>
        <item x="1793"/>
        <item x="3203"/>
        <item x="861"/>
        <item x="929"/>
        <item x="1622"/>
        <item x="1517"/>
        <item x="1790"/>
        <item x="1623"/>
        <item x="1304"/>
        <item x="1990"/>
        <item x="1516"/>
        <item x="905"/>
        <item x="3199"/>
        <item x="818"/>
        <item x="904"/>
        <item x="1624"/>
        <item x="1625"/>
        <item x="807"/>
        <item x="723"/>
        <item x="456"/>
        <item x="437"/>
        <item x="1428"/>
        <item x="3248"/>
        <item x="634"/>
        <item x="800"/>
        <item x="724"/>
        <item x="1626"/>
        <item x="609"/>
        <item x="3122"/>
        <item x="875"/>
        <item x="611"/>
        <item x="709"/>
        <item x="850"/>
        <item x="721"/>
        <item x="1220"/>
        <item x="1232"/>
        <item x="1231"/>
        <item x="1204"/>
        <item x="1221"/>
        <item x="2011"/>
        <item x="420"/>
        <item x="881"/>
        <item x="1488"/>
        <item x="3162"/>
        <item x="1627"/>
        <item x="914"/>
        <item x="2292"/>
        <item x="2291"/>
        <item x="3112"/>
        <item x="685"/>
        <item x="3144"/>
        <item x="1211"/>
        <item x="9"/>
        <item x="853"/>
        <item x="2040"/>
        <item x="938"/>
        <item x="577"/>
        <item x="426"/>
        <item x="509"/>
        <item x="785"/>
        <item x="2024"/>
        <item x="1628"/>
        <item x="1629"/>
        <item x="479"/>
        <item x="1630"/>
        <item x="693"/>
        <item x="3167"/>
        <item x="1631"/>
        <item x="889"/>
        <item x="550"/>
        <item x="1481"/>
        <item x="3292"/>
        <item x="1489"/>
        <item x="3285"/>
        <item x="1299"/>
        <item x="1302"/>
        <item x="1298"/>
        <item x="1296"/>
        <item x="121"/>
        <item x="1295"/>
        <item x="1297"/>
        <item x="2022"/>
        <item x="491"/>
        <item x="2010"/>
        <item x="786"/>
        <item x="3229"/>
        <item x="413"/>
        <item x="200"/>
        <item x="596"/>
        <item x="843"/>
        <item x="856"/>
        <item x="435"/>
        <item x="2036"/>
        <item x="1300"/>
        <item x="711"/>
        <item x="1225"/>
        <item x="865"/>
        <item x="1632"/>
        <item x="160"/>
        <item x="123"/>
        <item x="1498"/>
        <item x="412"/>
        <item x="2289"/>
        <item x="2038"/>
        <item x="227"/>
        <item x="1633"/>
        <item x="1634"/>
        <item x="2200"/>
        <item x="777"/>
        <item x="802"/>
        <item x="797"/>
        <item x="862"/>
        <item x="486"/>
        <item x="683"/>
        <item x="1635"/>
        <item x="164"/>
        <item x="134"/>
        <item x="151"/>
        <item x="146"/>
        <item x="150"/>
        <item x="525"/>
        <item x="623"/>
        <item x="535"/>
        <item x="673"/>
        <item x="3231"/>
        <item x="124"/>
        <item x="705"/>
        <item x="838"/>
        <item x="859"/>
        <item x="190"/>
        <item x="2080"/>
        <item x="2087"/>
        <item x="2155"/>
        <item x="2060"/>
        <item x="2098"/>
        <item x="2158"/>
        <item x="2088"/>
        <item x="2061"/>
        <item x="2113"/>
        <item x="171"/>
        <item x="165"/>
        <item x="170"/>
        <item x="148"/>
        <item x="3268"/>
        <item x="672"/>
        <item x="1398"/>
        <item x="1453"/>
        <item x="1417"/>
        <item x="1395"/>
        <item x="1410"/>
        <item x="1409"/>
        <item x="1437"/>
        <item x="1387"/>
        <item x="1423"/>
        <item x="1472"/>
        <item x="1452"/>
        <item x="1451"/>
        <item x="1636"/>
        <item x="1450"/>
        <item x="1408"/>
        <item x="1396"/>
        <item x="1397"/>
        <item x="1419"/>
        <item x="1418"/>
        <item x="1455"/>
        <item x="1448"/>
        <item x="1406"/>
        <item x="1449"/>
        <item x="1640"/>
        <item x="1407"/>
        <item x="1388"/>
        <item x="1471"/>
        <item x="1433"/>
        <item x="1454"/>
        <item x="3121"/>
        <item x="3111"/>
        <item x="664"/>
        <item x="398"/>
        <item x="3256"/>
        <item x="1641"/>
        <item x="111"/>
        <item x="216"/>
        <item x="1642"/>
        <item x="1643"/>
        <item x="136"/>
        <item x="848"/>
        <item x="1646"/>
        <item x="3153"/>
        <item x="2042"/>
        <item x="2079"/>
        <item x="2056"/>
        <item x="2112"/>
        <item x="2104"/>
        <item x="2059"/>
        <item x="2057"/>
        <item x="2058"/>
        <item x="2160"/>
        <item x="2182"/>
        <item x="2115"/>
        <item x="2141"/>
        <item x="2107"/>
        <item x="2111"/>
        <item x="2109"/>
        <item x="2125"/>
        <item x="2116"/>
        <item x="2117"/>
        <item x="2181"/>
        <item x="2083"/>
        <item x="2108"/>
        <item x="2142"/>
        <item x="2143"/>
        <item x="2020"/>
        <item x="3143"/>
        <item x="467"/>
        <item x="3092"/>
        <item x="575"/>
        <item x="583"/>
        <item x="916"/>
        <item x="2167"/>
        <item x="1238"/>
        <item x="1284"/>
        <item x="1218"/>
        <item x="1229"/>
        <item x="579"/>
        <item x="3103"/>
        <item x="1648"/>
        <item x="159"/>
        <item x="1429"/>
        <item x="161"/>
        <item x="3238"/>
        <item x="2323"/>
        <item x="2324"/>
        <item x="2376"/>
        <item x="458"/>
        <item x="706"/>
        <item x="922"/>
        <item x="735"/>
        <item x="554"/>
        <item x="566"/>
        <item x="567"/>
        <item x="593"/>
        <item x="1649"/>
        <item x="389"/>
        <item x="729"/>
        <item x="510"/>
        <item x="1440"/>
        <item x="1650"/>
        <item x="1651"/>
        <item x="2041"/>
        <item x="382"/>
        <item x="931"/>
        <item x="1652"/>
        <item x="643"/>
        <item x="1653"/>
        <item x="16"/>
        <item x="373"/>
        <item x="1654"/>
        <item x="404"/>
        <item x="3138"/>
        <item x="3282"/>
        <item x="880"/>
        <item x="1184"/>
        <item x="1175"/>
        <item x="1190"/>
        <item x="1194"/>
        <item x="1188"/>
        <item x="1282"/>
        <item x="1187"/>
        <item x="1203"/>
        <item x="1196"/>
        <item x="1176"/>
        <item x="1189"/>
        <item x="1285"/>
        <item x="1162"/>
        <item x="1191"/>
        <item x="1277"/>
        <item x="1278"/>
        <item x="1199"/>
        <item x="1197"/>
        <item x="1185"/>
        <item x="1272"/>
        <item x="1198"/>
        <item x="1195"/>
        <item x="1186"/>
        <item x="1177"/>
        <item x="1274"/>
        <item x="1192"/>
        <item x="1655"/>
        <item x="1240"/>
        <item x="1276"/>
        <item x="1230"/>
        <item x="1228"/>
        <item x="1233"/>
        <item x="1656"/>
        <item x="186"/>
        <item x="2325"/>
        <item x="2301"/>
        <item x="2370"/>
        <item x="2318"/>
        <item x="2340"/>
        <item x="2391"/>
        <item x="2392"/>
        <item x="2317"/>
        <item x="2330"/>
        <item x="2319"/>
        <item x="2320"/>
        <item x="2331"/>
        <item x="2322"/>
        <item x="2302"/>
        <item x="2365"/>
        <item x="2310"/>
        <item x="2371"/>
        <item x="524"/>
        <item x="2374"/>
        <item x="2366"/>
        <item x="2316"/>
        <item x="2306"/>
        <item x="2335"/>
        <item x="2332"/>
        <item x="2305"/>
        <item x="2389"/>
        <item x="2333"/>
        <item x="1439"/>
        <item x="1657"/>
        <item x="888"/>
        <item x="167"/>
        <item x="166"/>
        <item x="1658"/>
        <item x="1659"/>
        <item x="3134"/>
        <item x="540"/>
        <item x="536"/>
        <item x="3202"/>
        <item x="622"/>
        <item x="901"/>
        <item x="436"/>
        <item x="1660"/>
        <item x="826"/>
        <item x="3"/>
        <item x="1661"/>
        <item x="3161"/>
        <item x="1514"/>
        <item x="1662"/>
        <item x="932"/>
        <item x="739"/>
        <item x="2050"/>
        <item x="2063"/>
        <item x="2106"/>
        <item x="2114"/>
        <item x="2053"/>
        <item x="2110"/>
        <item x="2164"/>
        <item x="2168"/>
        <item x="1275"/>
        <item x="1289"/>
        <item x="1288"/>
        <item x="1262"/>
        <item x="549"/>
        <item x="1566"/>
        <item x="1166"/>
        <item x="1193"/>
        <item x="741"/>
        <item x="1505"/>
        <item x="1182"/>
        <item x="1509"/>
        <item x="1168"/>
        <item x="1283"/>
        <item x="790"/>
        <item x="1255"/>
        <item x="1167"/>
        <item x="439"/>
        <item x="25"/>
        <item x="24"/>
        <item x="1663"/>
        <item x="498"/>
        <item x="574"/>
        <item x="808"/>
        <item x="1975"/>
        <item x="740"/>
        <item x="1511"/>
        <item x="1507"/>
        <item x="1506"/>
        <item x="1508"/>
        <item x="725"/>
        <item x="393"/>
        <item x="1664"/>
        <item x="2309"/>
        <item x="2334"/>
        <item x="2336"/>
        <item x="2315"/>
        <item x="2373"/>
        <item x="2372"/>
        <item x="2321"/>
        <item x="2377"/>
        <item x="691"/>
        <item x="1792"/>
        <item x="3294"/>
        <item x="3104"/>
        <item x="1665"/>
        <item x="757"/>
        <item x="829"/>
        <item x="1222"/>
        <item x="1239"/>
        <item x="2051"/>
        <item x="513"/>
        <item x="459"/>
        <item x="732"/>
        <item x="1666"/>
        <item x="548"/>
        <item x="194"/>
        <item x="798"/>
        <item x="845"/>
        <item x="401"/>
        <item x="438"/>
        <item x="2296"/>
        <item x="2297"/>
        <item x="158"/>
        <item x="3224"/>
        <item x="485"/>
        <item x="614"/>
        <item x="779"/>
        <item x="215"/>
        <item x="2196"/>
        <item x="908"/>
        <item x="220"/>
        <item x="3236"/>
        <item x="211"/>
        <item x="1390"/>
        <item x="1415"/>
        <item x="1413"/>
        <item x="1416"/>
        <item x="1391"/>
        <item x="1412"/>
        <item x="1414"/>
        <item x="1411"/>
        <item x="1389"/>
        <item x="1469"/>
        <item x="1470"/>
        <item x="1667"/>
        <item x="1668"/>
        <item x="374"/>
        <item x="918"/>
        <item x="418"/>
        <item x="2395"/>
        <item x="417"/>
        <item x="137"/>
        <item x="176"/>
        <item x="144"/>
        <item x="110"/>
        <item x="494"/>
        <item x="734"/>
        <item x="3207"/>
        <item x="3257"/>
        <item x="1670"/>
        <item x="629"/>
        <item x="1308"/>
        <item x="1307"/>
        <item x="1671"/>
        <item x="917"/>
        <item x="688"/>
        <item x="815"/>
        <item x="783"/>
        <item x="497"/>
        <item x="3110"/>
        <item x="1672"/>
        <item x="1518"/>
        <item x="380"/>
        <item x="584"/>
        <item x="594"/>
        <item x="624"/>
        <item x="612"/>
        <item x="1673"/>
        <item x="559"/>
        <item x="2294"/>
        <item x="229"/>
        <item x="910"/>
        <item x="2198"/>
        <item x="1674"/>
        <item x="152"/>
        <item x="143"/>
        <item x="3091"/>
        <item x="671"/>
        <item x="793"/>
        <item x="1675"/>
        <item x="1676"/>
        <item x="1677"/>
        <item x="1678"/>
        <item x="394"/>
        <item x="14"/>
        <item x="645"/>
        <item x="730"/>
        <item x="3241"/>
        <item x="528"/>
        <item x="115"/>
        <item x="149"/>
        <item x="142"/>
        <item x="515"/>
        <item x="3217"/>
        <item x="3228"/>
        <item x="527"/>
        <item x="780"/>
        <item x="1679"/>
        <item x="1680"/>
        <item x="1681"/>
        <item x="1682"/>
        <item x="868"/>
        <item x="1683"/>
        <item x="1684"/>
        <item x="1685"/>
        <item x="1686"/>
        <item x="1687"/>
        <item x="1688"/>
        <item x="1689"/>
        <item x="1690"/>
        <item x="919"/>
        <item x="581"/>
        <item x="153"/>
        <item x="2280"/>
        <item x="2287"/>
        <item x="141"/>
        <item x="427"/>
        <item x="191"/>
        <item x="867"/>
        <item x="2054"/>
        <item x="3296"/>
        <item x="2299"/>
        <item x="2298"/>
        <item x="207"/>
        <item x="3208"/>
        <item x="3239"/>
        <item x="135"/>
        <item x="1980"/>
        <item x="592"/>
        <item x="894"/>
        <item x="2072"/>
        <item x="2134"/>
        <item x="2043"/>
        <item x="2149"/>
        <item x="2075"/>
        <item x="2103"/>
        <item x="2120"/>
        <item x="2180"/>
        <item x="511"/>
        <item x="1212"/>
        <item x="2074"/>
        <item x="2073"/>
        <item x="2099"/>
        <item x="2165"/>
        <item x="2096"/>
        <item x="2135"/>
        <item x="2157"/>
        <item x="2148"/>
        <item x="2071"/>
        <item x="2055"/>
        <item x="2150"/>
        <item x="761"/>
        <item x="3089"/>
        <item x="3090"/>
        <item x="1981"/>
        <item x="3128"/>
        <item x="713"/>
        <item x="1982"/>
        <item x="193"/>
        <item x="1983"/>
        <item x="1984"/>
        <item x="1213"/>
        <item x="1219"/>
        <item x="1985"/>
        <item x="3147"/>
        <item x="1986"/>
        <item x="1483"/>
        <item x="1484"/>
        <item x="854"/>
        <item x="755"/>
        <item x="543"/>
        <item x="463"/>
        <item x="816"/>
        <item x="457"/>
        <item x="1987"/>
        <item x="795"/>
        <item x="670"/>
        <item x="395"/>
        <item x="924"/>
        <item x="1502"/>
        <item x="501"/>
        <item x="387"/>
        <item x="552"/>
        <item x="2201"/>
        <item x="512"/>
        <item x="138"/>
        <item x="169"/>
        <item x="118"/>
        <item x="1988"/>
        <item x="1989"/>
        <item x="787"/>
        <item x="562"/>
        <item x="776"/>
        <item x="773"/>
        <item x="595"/>
        <item x="522"/>
        <item x="625"/>
        <item x="2017"/>
        <item x="571"/>
        <item x="666"/>
        <item x="681"/>
        <item x="1501"/>
        <item x="557"/>
        <item x="496"/>
        <item x="2"/>
        <item x="1"/>
        <item x="1992"/>
        <item x="855"/>
        <item x="502"/>
        <item x="886"/>
        <item x="2136"/>
        <item x="939"/>
        <item x="935"/>
        <item x="942"/>
        <item x="27"/>
        <item x="3131"/>
        <item x="2016"/>
        <item x="484"/>
        <item x="3270"/>
        <item x="1172"/>
        <item x="1271"/>
        <item x="1165"/>
        <item x="1173"/>
        <item x="1161"/>
        <item x="1183"/>
        <item x="1248"/>
        <item x="1170"/>
        <item x="1314"/>
        <item x="1281"/>
        <item x="1174"/>
        <item x="1280"/>
        <item x="1171"/>
        <item x="1267"/>
        <item x="1993"/>
        <item x="1994"/>
        <item x="604"/>
        <item x="1977"/>
        <item x="1995"/>
        <item x="130"/>
        <item x="933"/>
        <item x="827"/>
        <item x="752"/>
        <item x="1309"/>
        <item x="3155"/>
        <item x="205"/>
        <item x="864"/>
        <item x="677"/>
        <item x="112"/>
        <item x="2290"/>
        <item x="1313"/>
        <item x="766"/>
        <item x="842"/>
        <item x="1996"/>
        <item x="2202"/>
        <item x="2244"/>
        <item x="2231"/>
        <item x="2241"/>
        <item x="2226"/>
        <item x="2240"/>
        <item x="2208"/>
        <item x="2236"/>
        <item x="2227"/>
        <item x="2245"/>
        <item x="2238"/>
        <item x="2243"/>
        <item x="2242"/>
        <item x="2247"/>
        <item x="3116"/>
        <item x="3250"/>
        <item x="3222"/>
        <item x="844"/>
        <item x="1997"/>
        <item x="1476"/>
        <item x="1998"/>
        <item x="3198"/>
        <item x="613"/>
        <item x="561"/>
        <item x="649"/>
        <item x="504"/>
        <item x="906"/>
        <item x="784"/>
        <item x="3252"/>
        <item x="18"/>
        <item x="2265"/>
        <item x="1999"/>
        <item x="162"/>
        <item x="1215"/>
        <item x="184"/>
        <item x="1303"/>
        <item x="2000"/>
        <item x="3152"/>
        <item x="591"/>
        <item x="665"/>
        <item x="3192"/>
        <item x="806"/>
        <item x="430"/>
        <item x="2089"/>
        <item x="650"/>
        <item x="2171"/>
        <item x="2095"/>
        <item x="2067"/>
        <item x="2100"/>
        <item x="3185"/>
        <item x="2032"/>
        <item x="2031"/>
        <item x="471"/>
        <item x="2001"/>
        <item x="2184"/>
        <item x="2002"/>
        <item x="3150"/>
        <item x="128"/>
        <item x="2003"/>
        <item x="2076"/>
        <item x="116"/>
        <item x="119"/>
        <item x="117"/>
        <item x="3182"/>
        <item x="754"/>
        <item x="1318"/>
        <item x="2004"/>
        <item x="2005"/>
        <item x="2006"/>
        <item x="2007"/>
        <item x="181"/>
        <item x="183"/>
        <item x="3133"/>
        <item x="179"/>
        <item x="2008"/>
        <item x="898"/>
        <item x="659"/>
        <item x="3164"/>
        <item x="2009"/>
        <item x="863"/>
        <item x="129"/>
        <item x="131"/>
        <item x="132"/>
        <item x="133"/>
        <item x="423"/>
        <item x="2138"/>
        <item x="2139"/>
        <item x="2092"/>
        <item x="789"/>
        <item x="3299"/>
        <item x="218"/>
        <item x="882"/>
        <item x="3300"/>
        <item x="428"/>
        <item x="3301"/>
        <item x="576"/>
        <item x="1499"/>
        <item x="701"/>
        <item x="8"/>
        <item x="3302"/>
        <item x="3303"/>
        <item x="716"/>
        <item x="902"/>
        <item x="177"/>
        <item x="3304"/>
        <item x="651"/>
        <item x="1978"/>
        <item x="503"/>
        <item x="765"/>
        <item x="690"/>
        <item x="478"/>
        <item x="600"/>
        <item x="747"/>
        <item x="3194"/>
        <item x="822"/>
        <item x="3187"/>
        <item x="710"/>
        <item x="893"/>
        <item x="828"/>
        <item x="3108"/>
        <item x="598"/>
        <item x="564"/>
        <item x="3259"/>
        <item x="926"/>
        <item x="3214"/>
        <item x="3189"/>
        <item x="3166"/>
        <item x="608"/>
        <item x="695"/>
        <item x="1512"/>
        <item x="1504"/>
        <item x="3305"/>
        <item x="450"/>
        <item x="476"/>
        <item x="3306"/>
        <item x="3307"/>
        <item x="3308"/>
        <item x="422"/>
        <item x="221"/>
        <item x="441"/>
        <item x="817"/>
        <item x="212"/>
        <item x="769"/>
        <item x="1315"/>
        <item x="1317"/>
        <item x="2124"/>
        <item x="2093"/>
        <item x="630"/>
        <item x="2078"/>
        <item x="2175"/>
        <item x="2118"/>
        <item x="3137"/>
        <item x="3260"/>
        <item x="2268"/>
        <item x="689"/>
        <item x="3309"/>
        <item x="1480"/>
        <item x="1479"/>
        <item x="3310"/>
        <item x="3311"/>
        <item x="569"/>
        <item x="745"/>
        <item x="490"/>
        <item x="1216"/>
        <item x="1207"/>
        <item x="3312"/>
        <item x="3313"/>
        <item x="223"/>
        <item x="3267"/>
        <item x="858"/>
        <item x="3314"/>
        <item x="870"/>
        <item x="488"/>
        <item x="3275"/>
        <item x="887"/>
        <item x="626"/>
        <item x="849"/>
        <item x="636"/>
        <item x="3315"/>
        <item x="3233"/>
        <item x="2081"/>
        <item x="2140"/>
        <item x="2130"/>
        <item x="2172"/>
        <item x="2156"/>
        <item x="2128"/>
        <item x="2064"/>
        <item x="2119"/>
        <item x="2047"/>
        <item x="2091"/>
        <item x="2049"/>
        <item x="2129"/>
        <item x="2144"/>
        <item x="2048"/>
        <item x="2068"/>
        <item x="2127"/>
        <item x="2046"/>
        <item x="2094"/>
        <item x="2045"/>
        <item x="2145"/>
        <item x="2126"/>
        <item x="2131"/>
        <item x="2173"/>
        <item x="2133"/>
        <item x="2248"/>
        <item x="3184"/>
        <item x="3316"/>
        <item x="804"/>
        <item x="3317"/>
        <item x="1791"/>
        <item x="2273"/>
        <item x="2276"/>
        <item x="762"/>
        <item x="442"/>
        <item x="109"/>
        <item x="3223"/>
        <item x="106"/>
        <item x="114"/>
        <item x="3159"/>
        <item x="172"/>
        <item x="168"/>
        <item x="823"/>
        <item x="913"/>
        <item x="737"/>
        <item x="3318"/>
        <item x="631"/>
        <item x="432"/>
        <item x="3319"/>
        <item x="3289"/>
        <item x="3140"/>
        <item x="1513"/>
        <item x="1510"/>
        <item x="627"/>
        <item x="628"/>
        <item x="3320"/>
        <item x="570"/>
        <item x="3163"/>
        <item x="3321"/>
        <item x="553"/>
        <item x="588"/>
        <item x="1493"/>
        <item x="662"/>
        <item x="1495"/>
        <item x="1496"/>
        <item x="1494"/>
        <item x="728"/>
        <item x="1492"/>
        <item x="1491"/>
        <item x="3322"/>
        <item x="601"/>
        <item x="696"/>
        <item x="3323"/>
        <item x="3324"/>
        <item x="434"/>
        <item x="937"/>
        <item x="1497"/>
        <item x="402"/>
        <item x="3325"/>
        <item x="209"/>
        <item x="210"/>
        <item x="145"/>
        <item x="470"/>
        <item x="163"/>
        <item x="226"/>
        <item x="615"/>
        <item x="668"/>
        <item x="812"/>
        <item x="3255"/>
        <item x="718"/>
        <item x="2272"/>
        <item x="657"/>
        <item x="3326"/>
        <item x="3327"/>
        <item x="1381"/>
        <item x="653"/>
        <item x="3290"/>
        <item x="1973"/>
        <item x="196"/>
        <item x="2021"/>
        <item x="2037"/>
        <item x="936"/>
        <item x="224"/>
        <item x="3226"/>
        <item x="3190"/>
        <item x="3328"/>
        <item x="3329"/>
        <item x="897"/>
        <item x="857"/>
        <item x="3298"/>
        <item x="3330"/>
        <item x="831"/>
        <item x="154"/>
        <item x="1210"/>
        <item x="1421"/>
        <item x="1447"/>
        <item x="1401"/>
        <item x="1399"/>
        <item x="1400"/>
        <item x="1422"/>
        <item x="1402"/>
        <item x="1477"/>
        <item x="712"/>
        <item x="3331"/>
        <item x="222"/>
        <item x="791"/>
        <item x="3332"/>
        <item x="3191"/>
        <item x="900"/>
        <item x="3333"/>
        <item x="663"/>
        <item x="3230"/>
        <item x="3334"/>
        <item x="3274"/>
        <item x="452"/>
        <item x="558"/>
        <item x="3335"/>
        <item x="2204"/>
        <item x="2233"/>
        <item x="3336"/>
        <item x="2239"/>
        <item x="2219"/>
        <item x="2232"/>
        <item x="2237"/>
        <item x="3337"/>
        <item x="2230"/>
        <item x="2203"/>
        <item x="2234"/>
        <item x="2229"/>
        <item x="2235"/>
        <item x="590"/>
        <item x="185"/>
        <item x="139"/>
        <item x="147"/>
        <item x="2013"/>
        <item x="2293"/>
        <item x="2295"/>
        <item x="1405"/>
        <item x="1237"/>
        <item x="1426"/>
        <item x="1217"/>
        <item x="1464"/>
        <item x="1442"/>
        <item x="1226"/>
        <item x="1384"/>
        <item x="1427"/>
        <item x="1441"/>
        <item x="1385"/>
        <item x="3338"/>
        <item x="692"/>
        <item x="2342"/>
        <item x="2345"/>
        <item x="1425"/>
        <item x="1404"/>
        <item x="2346"/>
        <item x="2344"/>
        <item x="2375"/>
        <item x="2341"/>
        <item x="2343"/>
        <item x="1474"/>
        <item x="1382"/>
        <item x="1424"/>
        <item x="2146"/>
        <item x="1473"/>
        <item x="2102"/>
        <item x="2132"/>
        <item x="2070"/>
        <item x="1443"/>
        <item x="1383"/>
        <item x="108"/>
        <item x="3132"/>
        <item x="923"/>
        <item x="217"/>
        <item x="774"/>
        <item x="2147"/>
        <item x="508"/>
        <item x="909"/>
        <item x="415"/>
        <item x="3339"/>
        <item x="113"/>
        <item x="605"/>
        <item x="895"/>
        <item x="824"/>
        <item x="3340"/>
        <item x="794"/>
        <item x="1500"/>
        <item x="3098"/>
        <item x="3341"/>
        <item x="1475"/>
        <item x="455"/>
        <item x="3342"/>
        <item x="772"/>
        <item x="3221"/>
        <item x="530"/>
        <item x="702"/>
        <item x="3235"/>
        <item x="597"/>
        <item x="3343"/>
        <item x="801"/>
        <item x="197"/>
        <item x="3344"/>
        <item x="1482"/>
        <item x="928"/>
        <item x="1976"/>
        <item x="814"/>
        <item x="2353"/>
        <item x="2311"/>
        <item x="2307"/>
        <item x="2339"/>
        <item x="2304"/>
        <item x="2303"/>
        <item x="2355"/>
        <item x="2328"/>
        <item x="2354"/>
        <item x="2385"/>
        <item x="2326"/>
        <item x="2312"/>
        <item x="2379"/>
        <item x="2378"/>
        <item x="2348"/>
        <item x="2383"/>
        <item x="3345"/>
        <item x="2367"/>
        <item x="2388"/>
        <item x="2338"/>
        <item x="2356"/>
        <item x="2327"/>
        <item x="2308"/>
        <item x="2381"/>
        <item x="2384"/>
        <item x="2393"/>
        <item x="2337"/>
        <item x="2369"/>
        <item x="2368"/>
        <item x="2350"/>
        <item x="2329"/>
        <item x="874"/>
        <item x="125"/>
        <item x="2069"/>
        <item x="587"/>
        <item x="3346"/>
        <item x="3347"/>
        <item x="2275"/>
        <item x="2278"/>
        <item x="883"/>
        <item x="796"/>
        <item x="3348"/>
        <item x="454"/>
        <item x="3349"/>
        <item x="2039"/>
        <item x="669"/>
        <item x="23"/>
        <item x="477"/>
        <item x="514"/>
        <item x="5"/>
        <item x="3350"/>
        <item x="667"/>
        <item x="500"/>
        <item x="481"/>
        <item x="921"/>
        <item x="3351"/>
        <item x="416"/>
        <item x="122"/>
        <item x="3352"/>
        <item x="2274"/>
        <item x="3117"/>
        <item x="3118"/>
        <item x="3119"/>
        <item x="3353"/>
        <item x="748"/>
        <item x="225"/>
        <item x="872"/>
        <item x="443"/>
        <item x="532"/>
        <item x="3354"/>
        <item x="3355"/>
        <item x="3356"/>
        <item x="2152"/>
        <item x="2062"/>
        <item x="2077"/>
        <item x="2101"/>
        <item x="453"/>
        <item x="2176"/>
        <item x="2065"/>
        <item x="2066"/>
        <item x="2123"/>
        <item x="2170"/>
        <item x="2177"/>
        <item x="2154"/>
        <item x="2153"/>
        <item x="2121"/>
        <item x="2179"/>
        <item x="2122"/>
        <item x="2105"/>
        <item x="2082"/>
        <item x="175"/>
        <item x="1486"/>
        <item x="3357"/>
        <item x="860"/>
        <item x="446"/>
        <item x="178"/>
        <item x="3358"/>
        <item x="3359"/>
        <item x="3263"/>
        <item x="2284"/>
        <item x="2283"/>
        <item x="2282"/>
        <item x="2281"/>
        <item x="2286"/>
        <item x="656"/>
        <item x="3220"/>
        <item x="749"/>
        <item x="758"/>
        <item x="912"/>
        <item x="2199"/>
        <item x="3145"/>
        <item x="3225"/>
        <item x="414"/>
        <item x="722"/>
        <item x="3283"/>
        <item x="2018"/>
        <item x="891"/>
        <item x="3360"/>
        <item x="675"/>
        <item x="3097"/>
        <item x="230"/>
        <item x="1264"/>
        <item x="1223"/>
        <item x="1179"/>
        <item x="1257"/>
        <item x="1279"/>
        <item x="1160"/>
        <item x="1241"/>
        <item x="1263"/>
        <item x="1256"/>
        <item x="1268"/>
        <item x="3141"/>
        <item x="1290"/>
        <item x="3361"/>
        <item x="3242"/>
        <item x="3362"/>
        <item x="375"/>
        <item x="410"/>
        <item x="618"/>
        <item x="676"/>
        <item x="589"/>
        <item x="940"/>
        <item x="1305"/>
        <item x="778"/>
        <item x="507"/>
        <item x="2186"/>
        <item x="2185"/>
        <item x="2187"/>
        <item x="2188"/>
        <item x="2189"/>
        <item x="2190"/>
        <item x="2191"/>
        <item x="2192"/>
        <item x="3125"/>
        <item x="3120"/>
        <item x="2044"/>
        <item x="2159"/>
        <item x="2161"/>
        <item x="2097"/>
        <item x="2166"/>
        <item x="2052"/>
        <item x="2090"/>
        <item x="2163"/>
        <item x="2084"/>
        <item x="2085"/>
        <item x="2086"/>
        <item x="411"/>
        <item x="3165"/>
        <item x="228"/>
        <item x="3363"/>
        <item x="907"/>
        <item x="208"/>
        <item x="3101"/>
        <item x="830"/>
        <item x="379"/>
        <item x="847"/>
        <item x="603"/>
        <item x="551"/>
        <item x="156"/>
        <item x="219"/>
        <item x="3364"/>
        <item x="3265"/>
        <item x="3240"/>
        <item x="2019"/>
        <item x="820"/>
        <item x="2015"/>
        <item x="879"/>
        <item x="1242"/>
        <item x="1265"/>
        <item x="1169"/>
        <item x="1292"/>
        <item x="1163"/>
        <item x="1180"/>
        <item x="1259"/>
        <item x="1266"/>
        <item x="1294"/>
        <item x="1250"/>
        <item x="3365"/>
        <item x="1291"/>
        <item x="1227"/>
        <item x="1208"/>
        <item x="1306"/>
        <item x="3366"/>
        <item x="3367"/>
        <item x="3368"/>
        <item x="3369"/>
        <item x="3370"/>
        <item x="3371"/>
        <item x="3372"/>
        <item x="3373"/>
        <item x="3374"/>
        <item x="173"/>
        <item x="3139"/>
        <item x="687"/>
        <item x="516"/>
        <item x="866"/>
        <item x="602"/>
        <item x="376"/>
        <item x="878"/>
        <item x="731"/>
        <item x="378"/>
        <item x="840"/>
        <item x="753"/>
        <item x="708"/>
        <item x="809"/>
        <item x="107"/>
        <item x="3249"/>
        <item x="3375"/>
        <item x="3376"/>
        <item x="3113"/>
        <item x="3245"/>
        <item x="3377"/>
        <item x="3378"/>
        <item x="3379"/>
        <item x="1394"/>
        <item x="1431"/>
        <item x="1434"/>
        <item x="1393"/>
        <item x="1435"/>
        <item x="1436"/>
        <item x="1432"/>
        <item x="3380"/>
        <item x="1403"/>
        <item x="189"/>
        <item x="2270"/>
        <item x="2269"/>
        <item x="3096"/>
        <item x="934"/>
        <item x="3381"/>
        <item x="703"/>
        <item x="877"/>
        <item x="529"/>
        <item x="876"/>
        <item x="2193"/>
        <item x="2288"/>
        <item x="3382"/>
        <item x="1979"/>
        <item x="462"/>
        <item x="644"/>
        <item x="3383"/>
        <item x="1991"/>
        <item x="941"/>
        <item x="126"/>
        <item x="392"/>
        <item x="736"/>
        <item x="157"/>
        <item x="140"/>
        <item x="182"/>
        <item x="3384"/>
        <item x="3385"/>
        <item x="3160"/>
        <item x="0"/>
        <item x="505"/>
        <item x="3286"/>
        <item x="201"/>
        <item x="833"/>
        <item x="155"/>
        <item x="3293"/>
        <item x="3211"/>
        <item x="3386"/>
        <item x="3387"/>
        <item x="3388"/>
        <item x="1205"/>
        <item x="17"/>
        <item x="585"/>
        <item x="180"/>
        <item x="2277"/>
        <item x="214"/>
        <item x="782"/>
        <item x="451"/>
        <item x="429"/>
        <item x="1669"/>
        <item x="3136"/>
        <item x="1460"/>
        <item x="1438"/>
        <item x="174"/>
        <item x="526"/>
        <item x="2387"/>
        <item x="2361"/>
        <item x="2352"/>
        <item x="2349"/>
        <item x="2386"/>
        <item x="2347"/>
        <item x="2025"/>
        <item x="3237"/>
        <item x="2279"/>
        <item x="2285"/>
        <item x="1478"/>
        <item x="810"/>
        <item x="903"/>
        <item x="756"/>
        <item x="1214"/>
        <item x="3295"/>
        <item x="3389"/>
        <item x="3297"/>
        <item x="832"/>
        <item x="3390"/>
        <item x="884"/>
        <item x="424"/>
        <item x="3391"/>
        <item x="846"/>
        <item x="619"/>
        <item x="2255"/>
        <item x="2264"/>
        <item x="2251"/>
        <item x="2250"/>
        <item x="2254"/>
        <item x="2252"/>
        <item x="2259"/>
        <item x="2249"/>
        <item x="2260"/>
        <item x="2257"/>
        <item x="2263"/>
        <item x="2256"/>
        <item x="2262"/>
        <item x="506"/>
        <item x="3188"/>
        <item x="3392"/>
        <item x="3146"/>
        <item x="1615"/>
        <item x="425"/>
        <item x="400"/>
        <item x="472"/>
        <item x="199"/>
        <item x="449"/>
        <item x="3393"/>
        <item x="3135"/>
        <item x="841"/>
        <item x="541"/>
        <item x="3396"/>
        <item x="20"/>
        <item x="698"/>
        <item x="3397"/>
        <item x="445"/>
        <item x="617"/>
        <item x="694"/>
        <item x="751"/>
        <item x="781"/>
        <item x="537"/>
        <item x="715"/>
        <item x="12"/>
        <item x="13"/>
        <item x="1310"/>
        <item x="534"/>
        <item x="788"/>
        <item x="3126"/>
        <item x="547"/>
        <item x="556"/>
        <item x="1235"/>
        <item x="3398"/>
        <item x="3201"/>
        <item x="487"/>
        <item x="707"/>
        <item x="431"/>
        <item x="204"/>
        <item x="3157"/>
        <item x="448"/>
        <item x="2174"/>
        <item x="2162"/>
        <item x="2151"/>
        <item x="2169"/>
        <item x="2178"/>
        <item x="2012"/>
        <item x="120"/>
        <item x="2014"/>
        <item x="3399"/>
        <item x="3105"/>
        <item x="3109"/>
        <item x="3402"/>
        <item x="3403"/>
        <item x="3409"/>
        <item x="890"/>
        <item x="489"/>
        <item x="3271"/>
        <item x="1312"/>
        <item x="3244"/>
        <item x="2137"/>
        <item x="3410"/>
        <item x="3196"/>
        <item x="1487"/>
        <item x="3411"/>
        <item x="775"/>
        <item x="3272"/>
        <item x="407"/>
        <item x="3095"/>
        <item x="3094"/>
        <item x="3093"/>
        <item x="834"/>
        <item x="3273"/>
        <item x="3412"/>
        <item x="1319"/>
        <item x="1316"/>
        <item x="555"/>
        <item x="803"/>
        <item x="674"/>
        <item x="3284"/>
        <item x="3210"/>
        <item x="3156"/>
        <item x="533"/>
        <item x="1614"/>
        <item x="3414"/>
        <item x="821"/>
        <item x="3415"/>
        <item x="3416"/>
        <item x="492"/>
        <item x="2221"/>
        <item x="2267"/>
        <item x="2222"/>
        <item x="2246"/>
        <item x="2220"/>
        <item x="440"/>
        <item x="680"/>
        <item x="3419"/>
        <item x="3420"/>
        <item x="3422"/>
        <item x="3424"/>
        <item x="3426"/>
        <item x="3427"/>
        <item x="771"/>
        <item x="408"/>
        <item x="633"/>
        <item x="1311"/>
        <item x="3186"/>
        <item x="646"/>
        <item x="1209"/>
        <item x="1206"/>
        <item x="1301"/>
        <item x="1236"/>
        <item x="714"/>
        <item x="3428"/>
        <item x="892"/>
        <item x="3115"/>
        <item x="3429"/>
        <item x="3430"/>
        <item x="521"/>
        <item x="3183"/>
        <item x="869"/>
        <item x="3100"/>
        <item x="682"/>
        <item x="3431"/>
        <item x="733"/>
        <item x="3432"/>
        <item x="717"/>
        <item x="704"/>
        <item x="546"/>
        <item x="792"/>
        <item x="19"/>
        <item x="586"/>
        <item x="1392"/>
        <item x="1463"/>
        <item x="2394"/>
        <item x="3433"/>
        <item x="3434"/>
        <item x="3435"/>
        <item x="768"/>
        <item x="3149"/>
        <item x="684"/>
        <item x="873"/>
        <item x="544"/>
        <item x="750"/>
        <item x="3219"/>
        <item x="1461"/>
        <item x="1466"/>
        <item x="1465"/>
        <item x="1446"/>
        <item x="213"/>
        <item x="1202"/>
        <item x="1260"/>
        <item x="1244"/>
        <item x="1247"/>
        <item x="1164"/>
        <item x="1200"/>
        <item x="1243"/>
        <item x="1258"/>
        <item x="1178"/>
        <item x="1254"/>
        <item x="1181"/>
        <item x="1261"/>
        <item x="1273"/>
        <item x="1270"/>
        <item x="1286"/>
        <item x="1251"/>
        <item x="1246"/>
        <item x="1201"/>
        <item x="1245"/>
        <item x="1252"/>
        <item x="1456"/>
        <item x="1253"/>
        <item x="1249"/>
        <item x="1467"/>
        <item x="403"/>
        <item x="1458"/>
        <item x="1459"/>
        <item x="1457"/>
        <item x="1468"/>
        <item x="1430"/>
        <item x="1386"/>
        <item x="3436"/>
        <item x="3437"/>
        <item x="811"/>
        <item x="3234"/>
        <item x="3439"/>
        <item x="799"/>
        <item x="764"/>
        <item x="2271"/>
        <item x="1293"/>
        <item x="1269"/>
        <item x="1287"/>
        <item x="563"/>
        <item x="885"/>
        <item x="406"/>
        <item x="542"/>
        <item x="638"/>
        <item x="637"/>
        <item x="3269"/>
        <item x="1420"/>
        <item x="1462"/>
        <item x="759"/>
        <item x="2253"/>
        <item x="421"/>
        <item x="632"/>
        <item x="3232"/>
        <item x="3288"/>
        <item x="405"/>
        <item x="3261"/>
        <item x="2261"/>
        <item x="2258"/>
        <item x="767"/>
        <item x="444"/>
        <item x="647"/>
        <item x="2390"/>
        <item x="2360"/>
        <item x="2362"/>
        <item x="2357"/>
        <item x="2314"/>
        <item x="2363"/>
        <item x="2364"/>
        <item x="2382"/>
        <item x="2351"/>
        <item x="2380"/>
        <item x="2313"/>
        <item x="2358"/>
        <item x="2359"/>
        <item x="3114"/>
        <item x="635"/>
        <item x="3158"/>
        <item x="480"/>
        <item x="447"/>
        <item x="1444"/>
        <item x="1445"/>
        <item x="686"/>
        <item x="813"/>
        <item x="3200"/>
        <item x="2880"/>
        <item x="2992"/>
        <item x="3442"/>
        <item x="3443"/>
        <item x="3444"/>
        <item x="3445"/>
        <item x="2764"/>
        <item x="3212"/>
        <item x="1485"/>
        <item x="483"/>
        <item x="616"/>
        <item x="482"/>
        <item x="1140"/>
        <item x="397"/>
        <item x="396"/>
        <item x="466"/>
        <item x="565"/>
        <item x="742"/>
        <item x="899"/>
        <item x="202"/>
        <item x="1621"/>
        <item x="2197"/>
        <item x="473"/>
        <item x="1108"/>
        <item x="3446"/>
        <item x="3447"/>
        <item x="930"/>
        <item x="660"/>
        <item x="3227"/>
        <item x="3448"/>
        <item x="192"/>
        <item x="819"/>
        <item x="3450"/>
        <item x="3277"/>
        <item x="970"/>
        <item x="3107"/>
        <item x="658"/>
        <item x="388"/>
        <item x="568"/>
        <item x="474"/>
        <item x="3197"/>
        <item x="3452"/>
        <item x="1714"/>
        <item x="1896"/>
        <item x="2688"/>
        <item x="28"/>
        <item x="2183"/>
        <item x="573"/>
        <item x="738"/>
        <item x="1796"/>
        <item x="345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1"/>
  </rowFields>
  <rowItems count="1432">
    <i>
      <x v="1588"/>
    </i>
    <i>
      <x v="1591"/>
    </i>
    <i>
      <x v="1592"/>
    </i>
    <i>
      <x v="1593"/>
    </i>
    <i>
      <x v="1597"/>
    </i>
    <i>
      <x v="1602"/>
    </i>
    <i>
      <x v="1605"/>
    </i>
    <i>
      <x v="1608"/>
    </i>
    <i>
      <x v="1609"/>
    </i>
    <i>
      <x v="1625"/>
    </i>
    <i>
      <x v="1631"/>
    </i>
    <i>
      <x v="1635"/>
    </i>
    <i>
      <x v="1636"/>
    </i>
    <i>
      <x v="1637"/>
    </i>
    <i>
      <x v="1640"/>
    </i>
    <i>
      <x v="1641"/>
    </i>
    <i>
      <x v="1644"/>
    </i>
    <i>
      <x v="1648"/>
    </i>
    <i>
      <x v="1649"/>
    </i>
    <i>
      <x v="1650"/>
    </i>
    <i>
      <x v="1651"/>
    </i>
    <i>
      <x v="1657"/>
    </i>
    <i>
      <x v="1658"/>
    </i>
    <i>
      <x v="1660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90"/>
    </i>
    <i>
      <x v="1691"/>
    </i>
    <i>
      <x v="1693"/>
    </i>
    <i>
      <x v="1694"/>
    </i>
    <i>
      <x v="1695"/>
    </i>
    <i>
      <x v="1696"/>
    </i>
    <i>
      <x v="1697"/>
    </i>
    <i>
      <x v="1698"/>
    </i>
    <i>
      <x v="1700"/>
    </i>
    <i>
      <x v="1701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7"/>
    </i>
    <i>
      <x v="1719"/>
    </i>
    <i>
      <x v="1720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53"/>
    </i>
    <i>
      <x v="1754"/>
    </i>
    <i>
      <x v="1755"/>
    </i>
    <i>
      <x v="1757"/>
    </i>
    <i>
      <x v="1758"/>
    </i>
    <i>
      <x v="1759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3"/>
    </i>
    <i>
      <x v="1784"/>
    </i>
    <i>
      <x v="1785"/>
    </i>
    <i>
      <x v="1786"/>
    </i>
    <i>
      <x v="1787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7"/>
    </i>
    <i>
      <x v="1798"/>
    </i>
    <i>
      <x v="1799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6"/>
    </i>
    <i>
      <x v="1817"/>
    </i>
    <i>
      <x v="1819"/>
    </i>
    <i>
      <x v="1820"/>
    </i>
    <i>
      <x v="1821"/>
    </i>
    <i>
      <x v="1822"/>
    </i>
    <i>
      <x v="1823"/>
    </i>
    <i>
      <x v="1826"/>
    </i>
    <i>
      <x v="1828"/>
    </i>
    <i>
      <x v="1829"/>
    </i>
    <i>
      <x v="1830"/>
    </i>
    <i>
      <x v="1831"/>
    </i>
    <i>
      <x v="1833"/>
    </i>
    <i>
      <x v="1834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9"/>
    </i>
    <i>
      <x v="1860"/>
    </i>
    <i>
      <x v="1862"/>
    </i>
    <i>
      <x v="1864"/>
    </i>
    <i>
      <x v="1866"/>
    </i>
    <i>
      <x v="1867"/>
    </i>
    <i>
      <x v="1868"/>
    </i>
    <i>
      <x v="1871"/>
    </i>
    <i>
      <x v="1872"/>
    </i>
    <i>
      <x v="1874"/>
    </i>
    <i>
      <x v="1875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5"/>
    </i>
    <i>
      <x v="1946"/>
    </i>
    <i>
      <x v="1948"/>
    </i>
    <i>
      <x v="1949"/>
    </i>
    <i>
      <x v="1950"/>
    </i>
    <i>
      <x v="1951"/>
    </i>
    <i>
      <x v="1952"/>
    </i>
    <i>
      <x v="1953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6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9"/>
    </i>
    <i>
      <x v="2022"/>
    </i>
    <i>
      <x v="2023"/>
    </i>
    <i>
      <x v="2024"/>
    </i>
    <i>
      <x v="2025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8"/>
    </i>
    <i>
      <x v="2109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7"/>
    </i>
    <i>
      <x v="2138"/>
    </i>
    <i>
      <x v="2140"/>
    </i>
    <i>
      <x v="2142"/>
    </i>
    <i>
      <x v="2143"/>
    </i>
    <i>
      <x v="2144"/>
    </i>
    <i>
      <x v="2145"/>
    </i>
    <i>
      <x v="2146"/>
    </i>
    <i>
      <x v="2148"/>
    </i>
    <i>
      <x v="2149"/>
    </i>
    <i>
      <x v="2150"/>
    </i>
    <i>
      <x v="2151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8"/>
    </i>
    <i>
      <x v="2189"/>
    </i>
    <i>
      <x v="2192"/>
    </i>
    <i>
      <x v="2193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8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60"/>
    </i>
    <i>
      <x v="2261"/>
    </i>
    <i>
      <x v="2262"/>
    </i>
    <i>
      <x v="2263"/>
    </i>
    <i>
      <x v="2264"/>
    </i>
    <i>
      <x v="2267"/>
    </i>
    <i>
      <x v="2268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4"/>
    </i>
    <i>
      <x v="2296"/>
    </i>
    <i>
      <x v="2297"/>
    </i>
    <i>
      <x v="2298"/>
    </i>
    <i>
      <x v="2299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4"/>
    </i>
    <i>
      <x v="2335"/>
    </i>
    <i>
      <x v="2336"/>
    </i>
    <i>
      <x v="2337"/>
    </i>
    <i>
      <x v="2338"/>
    </i>
    <i>
      <x v="2341"/>
    </i>
    <i>
      <x v="2343"/>
    </i>
    <i>
      <x v="2345"/>
    </i>
    <i>
      <x v="2347"/>
    </i>
    <i>
      <x v="2349"/>
    </i>
    <i>
      <x v="2351"/>
    </i>
    <i>
      <x v="2352"/>
    </i>
    <i>
      <x v="2353"/>
    </i>
    <i>
      <x v="2355"/>
    </i>
    <i>
      <x v="2356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9"/>
    </i>
    <i>
      <x v="2370"/>
    </i>
    <i>
      <x v="2371"/>
    </i>
    <i>
      <x v="2372"/>
    </i>
    <i>
      <x v="2373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9"/>
    </i>
    <i>
      <x v="2410"/>
    </i>
    <i>
      <x v="2411"/>
    </i>
    <i>
      <x v="2413"/>
    </i>
    <i>
      <x v="2415"/>
    </i>
    <i>
      <x v="2416"/>
    </i>
    <i>
      <x v="2417"/>
    </i>
    <i>
      <x v="2418"/>
    </i>
    <i>
      <x v="2420"/>
    </i>
    <i>
      <x v="2421"/>
    </i>
    <i>
      <x v="2422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2"/>
    </i>
    <i>
      <x v="2444"/>
    </i>
    <i>
      <x v="2446"/>
    </i>
    <i>
      <x v="2447"/>
    </i>
    <i>
      <x v="2448"/>
    </i>
    <i>
      <x v="2450"/>
    </i>
    <i>
      <x v="2451"/>
    </i>
    <i>
      <x v="2454"/>
    </i>
    <i>
      <x v="2455"/>
    </i>
    <i>
      <x v="2456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90"/>
    </i>
    <i>
      <x v="2491"/>
    </i>
    <i>
      <x v="2495"/>
    </i>
    <i>
      <x v="2496"/>
    </i>
    <i>
      <x v="2497"/>
    </i>
    <i>
      <x v="2498"/>
    </i>
    <i>
      <x v="2499"/>
    </i>
    <i>
      <x v="2500"/>
    </i>
    <i>
      <x v="2503"/>
    </i>
    <i>
      <x v="2505"/>
    </i>
    <i>
      <x v="2511"/>
    </i>
    <i>
      <x v="2512"/>
    </i>
    <i>
      <x v="2513"/>
    </i>
    <i>
      <x v="2515"/>
    </i>
    <i>
      <x v="2516"/>
    </i>
    <i>
      <x v="2517"/>
    </i>
    <i>
      <x v="2518"/>
    </i>
    <i>
      <x v="2521"/>
    </i>
    <i>
      <x v="2523"/>
    </i>
    <i>
      <x v="2524"/>
    </i>
    <i>
      <x v="2525"/>
    </i>
    <i>
      <x v="2526"/>
    </i>
    <i>
      <x v="2527"/>
    </i>
    <i>
      <x v="2529"/>
    </i>
    <i>
      <x v="2532"/>
    </i>
    <i>
      <x v="2533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6"/>
    </i>
    <i>
      <x v="2547"/>
    </i>
    <i>
      <x v="2548"/>
    </i>
    <i>
      <x v="2549"/>
    </i>
    <i>
      <x v="2550"/>
    </i>
    <i>
      <x v="2552"/>
    </i>
    <i>
      <x v="2553"/>
    </i>
    <i>
      <x v="2555"/>
    </i>
    <i>
      <x v="2556"/>
    </i>
    <i>
      <x v="2557"/>
    </i>
    <i>
      <x v="2559"/>
    </i>
    <i>
      <x v="2560"/>
    </i>
    <i>
      <x v="2561"/>
    </i>
    <i>
      <x v="2562"/>
    </i>
    <i>
      <x v="2564"/>
    </i>
    <i>
      <x v="2565"/>
    </i>
    <i>
      <x v="2566"/>
    </i>
    <i>
      <x v="2567"/>
    </i>
    <i>
      <x v="2568"/>
    </i>
    <i>
      <x v="2569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8"/>
    </i>
    <i>
      <x v="2589"/>
    </i>
    <i>
      <x v="2590"/>
    </i>
    <i>
      <x v="2592"/>
    </i>
    <i>
      <x v="2593"/>
    </i>
    <i>
      <x v="2595"/>
    </i>
    <i>
      <x v="2596"/>
    </i>
    <i>
      <x v="2600"/>
    </i>
    <i>
      <x v="2601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2"/>
    </i>
    <i>
      <x v="2634"/>
    </i>
    <i>
      <x v="2635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9"/>
    </i>
    <i>
      <x v="2651"/>
    </i>
    <i>
      <x v="2652"/>
    </i>
    <i>
      <x v="2653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2"/>
    </i>
    <i>
      <x v="2703"/>
    </i>
    <i>
      <x v="2704"/>
    </i>
    <i>
      <x v="2705"/>
    </i>
    <i>
      <x v="2706"/>
    </i>
    <i>
      <x v="2707"/>
    </i>
    <i>
      <x v="2709"/>
    </i>
    <i>
      <x v="2710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2"/>
    </i>
    <i>
      <x v="2733"/>
    </i>
    <i>
      <x v="2734"/>
    </i>
    <i>
      <x v="2735"/>
    </i>
    <i>
      <x v="2736"/>
    </i>
    <i>
      <x v="2739"/>
    </i>
    <i>
      <x v="2740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3"/>
    </i>
    <i>
      <x v="2804"/>
    </i>
    <i>
      <x v="2807"/>
    </i>
    <i>
      <x v="2810"/>
    </i>
    <i>
      <x v="2811"/>
    </i>
    <i>
      <x v="2812"/>
    </i>
    <i>
      <x v="2813"/>
    </i>
    <i>
      <x v="2814"/>
    </i>
    <i>
      <x v="2816"/>
    </i>
    <i>
      <x v="2817"/>
    </i>
    <i>
      <x v="2818"/>
    </i>
    <i>
      <x v="2820"/>
    </i>
    <i>
      <x v="2821"/>
    </i>
    <i>
      <x v="2822"/>
    </i>
    <i>
      <x v="2823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2"/>
    </i>
    <i>
      <x v="2863"/>
    </i>
    <i>
      <x v="2865"/>
    </i>
    <i>
      <x v="2866"/>
    </i>
    <i>
      <x v="2867"/>
    </i>
    <i>
      <x v="2868"/>
    </i>
    <i>
      <x v="2869"/>
    </i>
    <i>
      <x v="2871"/>
    </i>
    <i>
      <x v="2872"/>
    </i>
    <i>
      <x v="2874"/>
    </i>
    <i>
      <x v="2875"/>
    </i>
    <i>
      <x v="2876"/>
    </i>
    <i>
      <x v="2877"/>
    </i>
    <i>
      <x v="2878"/>
    </i>
    <i>
      <x v="2881"/>
    </i>
    <i>
      <x v="2882"/>
    </i>
    <i>
      <x v="2883"/>
    </i>
    <i>
      <x v="2884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9"/>
    </i>
    <i>
      <x v="2930"/>
    </i>
    <i>
      <x v="2931"/>
    </i>
    <i>
      <x v="2932"/>
    </i>
    <i>
      <x v="2933"/>
    </i>
    <i>
      <x v="2935"/>
    </i>
    <i>
      <x v="2936"/>
    </i>
    <i>
      <x v="2937"/>
    </i>
    <i>
      <x v="2940"/>
    </i>
    <i>
      <x v="2941"/>
    </i>
    <i>
      <x v="2943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4"/>
    </i>
    <i>
      <x v="2966"/>
    </i>
    <i>
      <x v="2967"/>
    </i>
    <i>
      <x v="2971"/>
    </i>
    <i>
      <x v="2972"/>
    </i>
    <i>
      <x v="2973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3000"/>
    </i>
    <i>
      <x v="3002"/>
    </i>
    <i>
      <x v="3003"/>
    </i>
    <i>
      <x v="3004"/>
    </i>
    <i>
      <x v="3006"/>
    </i>
    <i>
      <x v="3007"/>
    </i>
    <i>
      <x v="3008"/>
    </i>
    <i>
      <x v="3010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6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50"/>
    </i>
    <i>
      <x v="3052"/>
    </i>
    <i>
      <x v="3053"/>
    </i>
    <i>
      <x v="3054"/>
    </i>
    <i>
      <x v="3055"/>
    </i>
    <i>
      <x v="3057"/>
    </i>
    <i>
      <x v="3058"/>
    </i>
    <i>
      <x v="3059"/>
    </i>
    <i>
      <x v="3061"/>
    </i>
    <i>
      <x v="3062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3"/>
    </i>
    <i>
      <x v="3085"/>
    </i>
    <i>
      <x v="3086"/>
    </i>
    <i>
      <x v="3089"/>
    </i>
    <i>
      <x v="3090"/>
    </i>
    <i>
      <x v="3091"/>
    </i>
    <i>
      <x v="3095"/>
    </i>
    <i>
      <x v="3096"/>
    </i>
    <i>
      <x v="3097"/>
    </i>
    <i>
      <x v="3098"/>
    </i>
    <i>
      <x v="3099"/>
    </i>
    <i>
      <x v="3100"/>
    </i>
    <i>
      <x v="3102"/>
    </i>
    <i>
      <x v="3103"/>
    </i>
    <i>
      <x v="3105"/>
    </i>
    <i>
      <x v="3106"/>
    </i>
    <i>
      <x v="3108"/>
    </i>
    <i>
      <x v="3109"/>
    </i>
    <i>
      <x v="3112"/>
    </i>
    <i>
      <x v="3113"/>
    </i>
    <i>
      <x v="3114"/>
    </i>
    <i>
      <x v="3115"/>
    </i>
    <i>
      <x v="3116"/>
    </i>
    <i>
      <x v="3117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7"/>
    </i>
    <i>
      <x v="3128"/>
    </i>
    <i>
      <x v="3129"/>
    </i>
    <i>
      <x v="3130"/>
    </i>
    <i>
      <x v="3131"/>
    </i>
    <i>
      <x v="3132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1"/>
    </i>
    <i>
      <x v="3172"/>
    </i>
    <i>
      <x v="3174"/>
    </i>
    <i>
      <x v="3175"/>
    </i>
    <i>
      <x v="3176"/>
    </i>
    <i>
      <x v="3177"/>
    </i>
    <i>
      <x v="3178"/>
    </i>
    <i>
      <x v="3180"/>
    </i>
    <i>
      <x v="3182"/>
    </i>
    <i>
      <x v="3185"/>
    </i>
    <i>
      <x v="3187"/>
    </i>
    <i>
      <x v="3188"/>
    </i>
    <i>
      <x v="3189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6"/>
    </i>
    <i>
      <x v="3217"/>
    </i>
    <i>
      <x v="3219"/>
    </i>
    <i>
      <x v="3220"/>
    </i>
    <i>
      <x v="3222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7"/>
    </i>
    <i>
      <x v="3240"/>
    </i>
    <i>
      <x v="3241"/>
    </i>
    <i>
      <x v="3244"/>
    </i>
    <i>
      <x v="3245"/>
    </i>
    <i>
      <x v="3246"/>
    </i>
    <i>
      <x v="3247"/>
    </i>
    <i>
      <x v="3252"/>
    </i>
    <i>
      <x v="3253"/>
    </i>
    <i>
      <x v="3255"/>
    </i>
    <i>
      <x v="3256"/>
    </i>
    <i>
      <x v="3257"/>
    </i>
    <i>
      <x v="3258"/>
    </i>
    <i>
      <x v="3259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8"/>
    </i>
    <i>
      <x v="3280"/>
    </i>
    <i>
      <x v="3281"/>
    </i>
    <i>
      <x v="3283"/>
    </i>
    <i>
      <x v="3284"/>
    </i>
    <i>
      <x v="3285"/>
    </i>
    <i>
      <x v="3286"/>
    </i>
    <i>
      <x v="3288"/>
    </i>
    <i>
      <x v="3291"/>
    </i>
    <i>
      <x v="3293"/>
    </i>
    <i>
      <x v="3294"/>
    </i>
    <i>
      <x v="3295"/>
    </i>
    <i>
      <x v="3296"/>
    </i>
    <i>
      <x v="3298"/>
    </i>
    <i>
      <x v="3299"/>
    </i>
    <i>
      <x v="3300"/>
    </i>
    <i>
      <x v="3302"/>
    </i>
    <i>
      <x v="3303"/>
    </i>
    <i>
      <x v="3306"/>
    </i>
    <i>
      <x v="3308"/>
    </i>
    <i>
      <x v="3309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9"/>
    </i>
    <i>
      <x v="3350"/>
    </i>
    <i>
      <x v="3351"/>
    </i>
    <i>
      <x v="3355"/>
    </i>
    <i>
      <x v="3356"/>
    </i>
    <i>
      <x v="3357"/>
    </i>
    <i>
      <x v="3358"/>
    </i>
    <i>
      <x v="3359"/>
    </i>
    <i>
      <x v="3361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1"/>
    </i>
    <i>
      <x v="3372"/>
    </i>
    <i>
      <x v="3375"/>
    </i>
    <i>
      <x v="3376"/>
    </i>
    <i>
      <x v="3377"/>
    </i>
    <i>
      <x v="3378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5"/>
    </i>
    <i>
      <x v="3397"/>
    </i>
    <i>
      <x v="3398"/>
    </i>
    <i>
      <x v="3399"/>
    </i>
    <i>
      <x v="3400"/>
    </i>
    <i>
      <x v="340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-1"/>
    <pageField fld="8" item="2" hier="-1"/>
  </pageFields>
  <dataFields count="3">
    <dataField name="Average of RIF_SUM" fld="12" subtotal="average" baseField="0" baseItem="0"/>
    <dataField name="Sum of out_calc" fld="19" baseField="0" baseItem="0"/>
    <dataField name="Sum of in_calc" fld="20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aptionBeginsWith" evalOrder="-1" id="2" stringValue1="M">
      <autoFilter ref="A1">
        <filterColumn colId="0">
          <customFilters>
            <customFilter val="M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if_fee_schedule" connectionId="1" xr16:uid="{9D08E61A-CA81-4A6C-B826-D4B9331100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8DB1-7075-4656-A18A-0CA48B4CE4A5}">
  <dimension ref="A1:D1436"/>
  <sheetViews>
    <sheetView workbookViewId="0">
      <selection activeCell="A9" sqref="A9"/>
    </sheetView>
  </sheetViews>
  <sheetFormatPr defaultRowHeight="15" x14ac:dyDescent="0.25"/>
  <cols>
    <col min="1" max="1" width="15" bestFit="1" customWidth="1"/>
    <col min="2" max="2" width="20.7109375" bestFit="1" customWidth="1"/>
    <col min="3" max="3" width="16.42578125" bestFit="1" customWidth="1"/>
    <col min="4" max="4" width="15.140625" bestFit="1" customWidth="1"/>
  </cols>
  <sheetData>
    <row r="1" spans="1:4" x14ac:dyDescent="0.25">
      <c r="A1" s="5" t="s">
        <v>0</v>
      </c>
      <c r="B1" t="s">
        <v>9308</v>
      </c>
    </row>
    <row r="2" spans="1:4" x14ac:dyDescent="0.25">
      <c r="A2" s="5" t="s">
        <v>8</v>
      </c>
      <c r="B2" t="s">
        <v>38</v>
      </c>
    </row>
    <row r="4" spans="1:4" x14ac:dyDescent="0.25">
      <c r="A4" s="5" t="s">
        <v>9205</v>
      </c>
      <c r="B4" s="7" t="s">
        <v>9208</v>
      </c>
      <c r="C4" s="7" t="s">
        <v>9309</v>
      </c>
      <c r="D4" s="7" t="s">
        <v>9207</v>
      </c>
    </row>
    <row r="5" spans="1:4" x14ac:dyDescent="0.25">
      <c r="A5" s="6" t="s">
        <v>1351</v>
      </c>
      <c r="B5" s="7"/>
      <c r="C5" s="7"/>
      <c r="D5" s="7"/>
    </row>
    <row r="6" spans="1:4" x14ac:dyDescent="0.25">
      <c r="A6" s="6" t="s">
        <v>2197</v>
      </c>
      <c r="B6" s="7"/>
      <c r="C6" s="7"/>
      <c r="D6" s="7"/>
    </row>
    <row r="7" spans="1:4" x14ac:dyDescent="0.25">
      <c r="A7" s="6" t="s">
        <v>4163</v>
      </c>
      <c r="B7" s="7">
        <v>1359274.23</v>
      </c>
      <c r="C7" s="7">
        <v>1538075</v>
      </c>
      <c r="D7" s="7">
        <v>1454200</v>
      </c>
    </row>
    <row r="8" spans="1:4" x14ac:dyDescent="0.25">
      <c r="A8" s="6" t="s">
        <v>4174</v>
      </c>
      <c r="B8" s="7">
        <v>693466.31</v>
      </c>
      <c r="C8" s="7">
        <v>990884.69400000013</v>
      </c>
      <c r="D8" s="7">
        <v>936865.19400000002</v>
      </c>
    </row>
    <row r="9" spans="1:4" x14ac:dyDescent="0.25">
      <c r="A9" s="6" t="s">
        <v>1768</v>
      </c>
      <c r="B9" s="7"/>
      <c r="C9" s="7"/>
      <c r="D9" s="7"/>
    </row>
    <row r="10" spans="1:4" x14ac:dyDescent="0.25">
      <c r="A10" s="6" t="s">
        <v>2352</v>
      </c>
      <c r="B10" s="7"/>
      <c r="C10" s="7"/>
      <c r="D10" s="7"/>
    </row>
    <row r="11" spans="1:4" x14ac:dyDescent="0.25">
      <c r="A11" s="6" t="s">
        <v>3965</v>
      </c>
      <c r="B11" s="7">
        <v>0</v>
      </c>
      <c r="C11" s="7">
        <v>0</v>
      </c>
      <c r="D11" s="7">
        <v>0</v>
      </c>
    </row>
    <row r="12" spans="1:4" x14ac:dyDescent="0.25">
      <c r="A12" s="6" t="s">
        <v>1702</v>
      </c>
      <c r="B12" s="7"/>
      <c r="C12" s="7"/>
      <c r="D12" s="7"/>
    </row>
    <row r="13" spans="1:4" x14ac:dyDescent="0.25">
      <c r="A13" s="6" t="s">
        <v>4350</v>
      </c>
      <c r="B13" s="7">
        <v>536824.86</v>
      </c>
      <c r="C13" s="7">
        <v>397029</v>
      </c>
      <c r="D13" s="7">
        <v>375402</v>
      </c>
    </row>
    <row r="14" spans="1:4" x14ac:dyDescent="0.25">
      <c r="A14" s="6" t="s">
        <v>1831</v>
      </c>
      <c r="B14" s="7"/>
      <c r="C14" s="7"/>
      <c r="D14" s="7"/>
    </row>
    <row r="15" spans="1:4" x14ac:dyDescent="0.25">
      <c r="A15" s="6" t="s">
        <v>2284</v>
      </c>
      <c r="B15" s="7"/>
      <c r="C15" s="7"/>
      <c r="D15" s="7"/>
    </row>
    <row r="16" spans="1:4" x14ac:dyDescent="0.25">
      <c r="A16" s="6" t="s">
        <v>8702</v>
      </c>
      <c r="B16" s="7"/>
      <c r="C16" s="7"/>
      <c r="D16" s="7"/>
    </row>
    <row r="17" spans="1:4" x14ac:dyDescent="0.25">
      <c r="A17" s="6" t="s">
        <v>53</v>
      </c>
      <c r="B17" s="7"/>
      <c r="C17" s="7"/>
      <c r="D17" s="7"/>
    </row>
    <row r="18" spans="1:4" x14ac:dyDescent="0.25">
      <c r="A18" s="6" t="s">
        <v>2414</v>
      </c>
      <c r="B18" s="7"/>
      <c r="C18" s="7"/>
      <c r="D18" s="7"/>
    </row>
    <row r="19" spans="1:4" x14ac:dyDescent="0.25">
      <c r="A19" s="6" t="s">
        <v>8718</v>
      </c>
      <c r="B19" s="7"/>
      <c r="C19" s="7"/>
      <c r="D19" s="7"/>
    </row>
    <row r="20" spans="1:4" x14ac:dyDescent="0.25">
      <c r="A20" s="6" t="s">
        <v>4341</v>
      </c>
      <c r="B20" s="7">
        <v>30786.59</v>
      </c>
      <c r="C20" s="7">
        <v>22044</v>
      </c>
      <c r="D20" s="7">
        <v>20844</v>
      </c>
    </row>
    <row r="21" spans="1:4" x14ac:dyDescent="0.25">
      <c r="A21" s="6" t="s">
        <v>8440</v>
      </c>
      <c r="B21" s="7"/>
      <c r="C21" s="7"/>
      <c r="D21" s="7"/>
    </row>
    <row r="22" spans="1:4" x14ac:dyDescent="0.25">
      <c r="A22" s="6" t="s">
        <v>1907</v>
      </c>
      <c r="B22" s="7"/>
      <c r="C22" s="7"/>
      <c r="D22" s="7"/>
    </row>
    <row r="23" spans="1:4" x14ac:dyDescent="0.25">
      <c r="A23" s="6" t="s">
        <v>619</v>
      </c>
      <c r="B23" s="7"/>
      <c r="C23" s="7"/>
      <c r="D23" s="7"/>
    </row>
    <row r="24" spans="1:4" x14ac:dyDescent="0.25">
      <c r="A24" s="6" t="s">
        <v>1400</v>
      </c>
      <c r="B24" s="7"/>
      <c r="C24" s="7"/>
      <c r="D24" s="7"/>
    </row>
    <row r="25" spans="1:4" x14ac:dyDescent="0.25">
      <c r="A25" s="6" t="s">
        <v>1992</v>
      </c>
      <c r="B25" s="7"/>
      <c r="C25" s="7"/>
      <c r="D25" s="7"/>
    </row>
    <row r="26" spans="1:4" x14ac:dyDescent="0.25">
      <c r="A26" s="6" t="s">
        <v>8369</v>
      </c>
      <c r="B26" s="7"/>
      <c r="C26" s="7"/>
      <c r="D26" s="7"/>
    </row>
    <row r="27" spans="1:4" x14ac:dyDescent="0.25">
      <c r="A27" s="6" t="s">
        <v>8372</v>
      </c>
      <c r="B27" s="7"/>
      <c r="C27" s="7"/>
      <c r="D27" s="7"/>
    </row>
    <row r="28" spans="1:4" x14ac:dyDescent="0.25">
      <c r="A28" s="6" t="s">
        <v>8559</v>
      </c>
      <c r="B28" s="7"/>
      <c r="C28" s="7"/>
      <c r="D28" s="7"/>
    </row>
    <row r="29" spans="1:4" x14ac:dyDescent="0.25">
      <c r="A29" s="6" t="s">
        <v>6036</v>
      </c>
      <c r="B29" s="7"/>
      <c r="C29" s="7"/>
      <c r="D29" s="7"/>
    </row>
    <row r="30" spans="1:4" x14ac:dyDescent="0.25">
      <c r="A30" s="6" t="s">
        <v>65</v>
      </c>
      <c r="B30" s="7"/>
      <c r="C30" s="7"/>
      <c r="D30" s="7"/>
    </row>
    <row r="31" spans="1:4" x14ac:dyDescent="0.25">
      <c r="A31" s="6" t="s">
        <v>8422</v>
      </c>
      <c r="B31" s="7"/>
      <c r="C31" s="7"/>
      <c r="D31" s="7"/>
    </row>
    <row r="32" spans="1:4" x14ac:dyDescent="0.25">
      <c r="A32" s="6" t="s">
        <v>1513</v>
      </c>
      <c r="B32" s="7"/>
      <c r="C32" s="7"/>
      <c r="D32" s="7"/>
    </row>
    <row r="33" spans="1:4" x14ac:dyDescent="0.25">
      <c r="A33" s="6" t="s">
        <v>1460</v>
      </c>
      <c r="B33" s="7"/>
      <c r="C33" s="7"/>
      <c r="D33" s="7"/>
    </row>
    <row r="34" spans="1:4" x14ac:dyDescent="0.25">
      <c r="A34" s="6" t="s">
        <v>3536</v>
      </c>
      <c r="B34" s="7"/>
      <c r="C34" s="7"/>
      <c r="D34" s="7"/>
    </row>
    <row r="35" spans="1:4" x14ac:dyDescent="0.25">
      <c r="A35" s="6" t="s">
        <v>1611</v>
      </c>
      <c r="B35" s="7"/>
      <c r="C35" s="7"/>
      <c r="D35" s="7"/>
    </row>
    <row r="36" spans="1:4" x14ac:dyDescent="0.25">
      <c r="A36" s="6" t="s">
        <v>792</v>
      </c>
      <c r="B36" s="7">
        <v>11394.119999999999</v>
      </c>
      <c r="C36" s="7">
        <v>7893.3139999999994</v>
      </c>
      <c r="D36" s="7">
        <v>7461.7660000000005</v>
      </c>
    </row>
    <row r="37" spans="1:4" x14ac:dyDescent="0.25">
      <c r="A37" s="6" t="s">
        <v>610</v>
      </c>
      <c r="B37" s="7"/>
      <c r="C37" s="7"/>
      <c r="D37" s="7"/>
    </row>
    <row r="38" spans="1:4" x14ac:dyDescent="0.25">
      <c r="A38" s="6" t="s">
        <v>2232</v>
      </c>
      <c r="B38" s="7"/>
      <c r="C38" s="7"/>
      <c r="D38" s="7"/>
    </row>
    <row r="39" spans="1:4" x14ac:dyDescent="0.25">
      <c r="A39" s="6" t="s">
        <v>997</v>
      </c>
      <c r="B39" s="7"/>
      <c r="C39" s="7"/>
      <c r="D39" s="7"/>
    </row>
    <row r="40" spans="1:4" x14ac:dyDescent="0.25">
      <c r="A40" s="6" t="s">
        <v>8387</v>
      </c>
      <c r="B40" s="7"/>
      <c r="C40" s="7"/>
      <c r="D40" s="7"/>
    </row>
    <row r="41" spans="1:4" x14ac:dyDescent="0.25">
      <c r="A41" s="6" t="s">
        <v>1509</v>
      </c>
      <c r="B41" s="7"/>
      <c r="C41" s="7"/>
      <c r="D41" s="7"/>
    </row>
    <row r="42" spans="1:4" x14ac:dyDescent="0.25">
      <c r="A42" s="6" t="s">
        <v>1019</v>
      </c>
      <c r="B42" s="7"/>
      <c r="C42" s="7"/>
      <c r="D42" s="7"/>
    </row>
    <row r="43" spans="1:4" x14ac:dyDescent="0.25">
      <c r="A43" s="6" t="s">
        <v>1022</v>
      </c>
      <c r="B43" s="7"/>
      <c r="C43" s="7"/>
      <c r="D43" s="7"/>
    </row>
    <row r="44" spans="1:4" x14ac:dyDescent="0.25">
      <c r="A44" s="6" t="s">
        <v>1088</v>
      </c>
      <c r="B44" s="7"/>
      <c r="C44" s="7"/>
      <c r="D44" s="7"/>
    </row>
    <row r="45" spans="1:4" x14ac:dyDescent="0.25">
      <c r="A45" s="6" t="s">
        <v>1004</v>
      </c>
      <c r="B45" s="7"/>
      <c r="C45" s="7"/>
      <c r="D45" s="7"/>
    </row>
    <row r="46" spans="1:4" x14ac:dyDescent="0.25">
      <c r="A46" s="6" t="s">
        <v>4166</v>
      </c>
      <c r="B46" s="7">
        <v>1393367.2300000002</v>
      </c>
      <c r="C46" s="7">
        <v>967161.58499999996</v>
      </c>
      <c r="D46" s="7">
        <v>914455.66500000004</v>
      </c>
    </row>
    <row r="47" spans="1:4" x14ac:dyDescent="0.25">
      <c r="A47" s="6" t="s">
        <v>1063</v>
      </c>
      <c r="B47" s="7"/>
      <c r="C47" s="7"/>
      <c r="D47" s="7"/>
    </row>
    <row r="48" spans="1:4" x14ac:dyDescent="0.25">
      <c r="A48" s="6" t="s">
        <v>4183</v>
      </c>
      <c r="B48" s="7">
        <v>24517.42</v>
      </c>
      <c r="C48" s="7">
        <v>16980.508999999998</v>
      </c>
      <c r="D48" s="7">
        <v>16055.932000000001</v>
      </c>
    </row>
    <row r="49" spans="1:4" x14ac:dyDescent="0.25">
      <c r="A49" s="6" t="s">
        <v>3529</v>
      </c>
      <c r="B49" s="7"/>
      <c r="C49" s="7"/>
      <c r="D49" s="7"/>
    </row>
    <row r="50" spans="1:4" x14ac:dyDescent="0.25">
      <c r="A50" s="6" t="s">
        <v>3542</v>
      </c>
      <c r="B50" s="7"/>
      <c r="C50" s="7"/>
      <c r="D50" s="7"/>
    </row>
    <row r="51" spans="1:4" x14ac:dyDescent="0.25">
      <c r="A51" s="6" t="s">
        <v>3540</v>
      </c>
      <c r="B51" s="7"/>
      <c r="C51" s="7"/>
      <c r="D51" s="7"/>
    </row>
    <row r="52" spans="1:4" x14ac:dyDescent="0.25">
      <c r="A52" s="6" t="s">
        <v>3538</v>
      </c>
      <c r="B52" s="7"/>
      <c r="C52" s="7"/>
      <c r="D52" s="7"/>
    </row>
    <row r="53" spans="1:4" x14ac:dyDescent="0.25">
      <c r="A53" s="6" t="s">
        <v>3532</v>
      </c>
      <c r="B53" s="7"/>
      <c r="C53" s="7"/>
      <c r="D53" s="7"/>
    </row>
    <row r="54" spans="1:4" x14ac:dyDescent="0.25">
      <c r="A54" s="6" t="s">
        <v>3534</v>
      </c>
      <c r="B54" s="7"/>
      <c r="C54" s="7"/>
      <c r="D54" s="7"/>
    </row>
    <row r="55" spans="1:4" x14ac:dyDescent="0.25">
      <c r="A55" s="6" t="s">
        <v>1575</v>
      </c>
      <c r="B55" s="7"/>
      <c r="C55" s="7"/>
      <c r="D55" s="7"/>
    </row>
    <row r="56" spans="1:4" x14ac:dyDescent="0.25">
      <c r="A56" s="6" t="s">
        <v>2400</v>
      </c>
      <c r="B56" s="7"/>
      <c r="C56" s="7"/>
      <c r="D56" s="7"/>
    </row>
    <row r="57" spans="1:4" x14ac:dyDescent="0.25">
      <c r="A57" s="6" t="s">
        <v>1699</v>
      </c>
      <c r="B57" s="7"/>
      <c r="C57" s="7"/>
      <c r="D57" s="7"/>
    </row>
    <row r="58" spans="1:4" x14ac:dyDescent="0.25">
      <c r="A58" s="6" t="s">
        <v>1771</v>
      </c>
      <c r="B58" s="7"/>
      <c r="C58" s="7"/>
      <c r="D58" s="7"/>
    </row>
    <row r="59" spans="1:4" x14ac:dyDescent="0.25">
      <c r="A59" s="6" t="s">
        <v>986</v>
      </c>
      <c r="B59" s="7"/>
      <c r="C59" s="7"/>
      <c r="D59" s="7"/>
    </row>
    <row r="60" spans="1:4" x14ac:dyDescent="0.25">
      <c r="A60" s="6" t="s">
        <v>1828</v>
      </c>
      <c r="B60" s="7"/>
      <c r="C60" s="7"/>
      <c r="D60" s="7"/>
    </row>
    <row r="61" spans="1:4" x14ac:dyDescent="0.25">
      <c r="A61" s="6" t="s">
        <v>8988</v>
      </c>
      <c r="B61" s="7">
        <v>181971.6</v>
      </c>
      <c r="C61" s="7">
        <v>186894.49899999995</v>
      </c>
      <c r="D61" s="7">
        <v>176599.40100000007</v>
      </c>
    </row>
    <row r="62" spans="1:4" x14ac:dyDescent="0.25">
      <c r="A62" s="6" t="s">
        <v>8616</v>
      </c>
      <c r="B62" s="7"/>
      <c r="C62" s="7"/>
      <c r="D62" s="7"/>
    </row>
    <row r="63" spans="1:4" x14ac:dyDescent="0.25">
      <c r="A63" s="6" t="s">
        <v>56</v>
      </c>
      <c r="B63" s="7"/>
      <c r="C63" s="7"/>
      <c r="D63" s="7"/>
    </row>
    <row r="64" spans="1:4" x14ac:dyDescent="0.25">
      <c r="A64" s="6" t="s">
        <v>48</v>
      </c>
      <c r="B64" s="7"/>
      <c r="C64" s="7"/>
      <c r="D64" s="7"/>
    </row>
    <row r="65" spans="1:4" x14ac:dyDescent="0.25">
      <c r="A65" s="6" t="s">
        <v>8946</v>
      </c>
      <c r="B65" s="7">
        <v>20787.519999999997</v>
      </c>
      <c r="C65" s="7">
        <v>13932.966</v>
      </c>
      <c r="D65" s="7">
        <v>13181.631000000001</v>
      </c>
    </row>
    <row r="66" spans="1:4" x14ac:dyDescent="0.25">
      <c r="A66" s="6" t="s">
        <v>1668</v>
      </c>
      <c r="B66" s="7"/>
      <c r="C66" s="7"/>
      <c r="D66" s="7"/>
    </row>
    <row r="67" spans="1:4" x14ac:dyDescent="0.25">
      <c r="A67" s="6" t="s">
        <v>8623</v>
      </c>
      <c r="B67" s="7"/>
      <c r="C67" s="7"/>
      <c r="D67" s="7"/>
    </row>
    <row r="68" spans="1:4" x14ac:dyDescent="0.25">
      <c r="A68" s="6" t="s">
        <v>8712</v>
      </c>
      <c r="B68" s="7"/>
      <c r="C68" s="7"/>
      <c r="D68" s="7"/>
    </row>
    <row r="69" spans="1:4" x14ac:dyDescent="0.25">
      <c r="A69" s="6" t="s">
        <v>2429</v>
      </c>
      <c r="B69" s="7"/>
      <c r="C69" s="7"/>
      <c r="D69" s="7"/>
    </row>
    <row r="70" spans="1:4" x14ac:dyDescent="0.25">
      <c r="A70" s="6" t="s">
        <v>3960</v>
      </c>
      <c r="B70" s="7">
        <v>5058.6899999999996</v>
      </c>
      <c r="C70" s="7">
        <v>3392.627</v>
      </c>
      <c r="D70" s="7">
        <v>3207.799</v>
      </c>
    </row>
    <row r="71" spans="1:4" x14ac:dyDescent="0.25">
      <c r="A71" s="6" t="s">
        <v>2203</v>
      </c>
      <c r="B71" s="7"/>
      <c r="C71" s="7"/>
      <c r="D71" s="7"/>
    </row>
    <row r="72" spans="1:4" x14ac:dyDescent="0.25">
      <c r="A72" s="6" t="s">
        <v>1343</v>
      </c>
      <c r="B72" s="7"/>
      <c r="C72" s="7"/>
      <c r="D72" s="7"/>
    </row>
    <row r="73" spans="1:4" x14ac:dyDescent="0.25">
      <c r="A73" s="6" t="s">
        <v>5146</v>
      </c>
      <c r="B73" s="7"/>
      <c r="C73" s="7"/>
      <c r="D73" s="7"/>
    </row>
    <row r="74" spans="1:4" x14ac:dyDescent="0.25">
      <c r="A74" s="6" t="s">
        <v>589</v>
      </c>
      <c r="B74" s="7"/>
      <c r="C74" s="7"/>
      <c r="D74" s="7"/>
    </row>
    <row r="75" spans="1:4" x14ac:dyDescent="0.25">
      <c r="A75" s="6" t="s">
        <v>1007</v>
      </c>
      <c r="B75" s="7"/>
      <c r="C75" s="7"/>
      <c r="D75" s="7"/>
    </row>
    <row r="76" spans="1:4" x14ac:dyDescent="0.25">
      <c r="A76" s="6" t="s">
        <v>4029</v>
      </c>
      <c r="B76" s="7">
        <v>2009.1000000000001</v>
      </c>
      <c r="C76" s="7">
        <v>-733</v>
      </c>
      <c r="D76" s="7">
        <v>-694</v>
      </c>
    </row>
    <row r="77" spans="1:4" x14ac:dyDescent="0.25">
      <c r="A77" s="6" t="s">
        <v>8591</v>
      </c>
      <c r="B77" s="7"/>
      <c r="C77" s="7"/>
      <c r="D77" s="7"/>
    </row>
    <row r="78" spans="1:4" x14ac:dyDescent="0.25">
      <c r="A78" s="6" t="s">
        <v>2435</v>
      </c>
      <c r="B78" s="7"/>
      <c r="C78" s="7"/>
      <c r="D78" s="7"/>
    </row>
    <row r="79" spans="1:4" x14ac:dyDescent="0.25">
      <c r="A79" s="6" t="s">
        <v>8991</v>
      </c>
      <c r="B79" s="7">
        <v>187954.90000000002</v>
      </c>
      <c r="C79" s="7">
        <v>126069.094</v>
      </c>
      <c r="D79" s="7">
        <v>119185.05799999999</v>
      </c>
    </row>
    <row r="80" spans="1:4" x14ac:dyDescent="0.25">
      <c r="A80" s="6" t="s">
        <v>4076</v>
      </c>
      <c r="B80" s="7">
        <v>13254.83</v>
      </c>
      <c r="C80" s="7">
        <v>8889.3919999999998</v>
      </c>
      <c r="D80" s="7">
        <v>8405.1039999999994</v>
      </c>
    </row>
    <row r="81" spans="1:4" x14ac:dyDescent="0.25">
      <c r="A81" s="6" t="s">
        <v>5140</v>
      </c>
      <c r="B81" s="7"/>
      <c r="C81" s="7"/>
      <c r="D81" s="7"/>
    </row>
    <row r="82" spans="1:4" x14ac:dyDescent="0.25">
      <c r="A82" s="6" t="s">
        <v>415</v>
      </c>
      <c r="B82" s="7"/>
      <c r="C82" s="7"/>
      <c r="D82" s="7"/>
    </row>
    <row r="83" spans="1:4" x14ac:dyDescent="0.25">
      <c r="A83" s="6" t="s">
        <v>3117</v>
      </c>
      <c r="B83" s="7"/>
      <c r="C83" s="7"/>
      <c r="D83" s="7"/>
    </row>
    <row r="84" spans="1:4" x14ac:dyDescent="0.25">
      <c r="A84" s="6" t="s">
        <v>4003</v>
      </c>
      <c r="B84" s="7">
        <v>22568.510000000002</v>
      </c>
      <c r="C84" s="7">
        <v>15135.848</v>
      </c>
      <c r="D84" s="7">
        <v>14311.024000000001</v>
      </c>
    </row>
    <row r="85" spans="1:4" x14ac:dyDescent="0.25">
      <c r="A85" s="6" t="s">
        <v>1947</v>
      </c>
      <c r="B85" s="7"/>
      <c r="C85" s="7"/>
      <c r="D85" s="7"/>
    </row>
    <row r="86" spans="1:4" x14ac:dyDescent="0.25">
      <c r="A86" s="6" t="s">
        <v>4122</v>
      </c>
      <c r="B86" s="7">
        <v>3189.2000000000003</v>
      </c>
      <c r="C86" s="7">
        <v>2139.2799999999997</v>
      </c>
      <c r="D86" s="7">
        <v>2022.3200000000002</v>
      </c>
    </row>
    <row r="87" spans="1:4" x14ac:dyDescent="0.25">
      <c r="A87" s="6" t="s">
        <v>8746</v>
      </c>
      <c r="B87" s="7"/>
      <c r="C87" s="7"/>
      <c r="D87" s="7"/>
    </row>
    <row r="88" spans="1:4" x14ac:dyDescent="0.25">
      <c r="A88" s="6" t="s">
        <v>1346</v>
      </c>
      <c r="B88" s="7"/>
      <c r="C88" s="7"/>
      <c r="D88" s="7"/>
    </row>
    <row r="89" spans="1:4" x14ac:dyDescent="0.25">
      <c r="A89" s="6" t="s">
        <v>1663</v>
      </c>
      <c r="B89" s="7"/>
      <c r="C89" s="7"/>
      <c r="D89" s="7"/>
    </row>
    <row r="90" spans="1:4" x14ac:dyDescent="0.25">
      <c r="A90" s="6" t="s">
        <v>1038</v>
      </c>
      <c r="B90" s="7"/>
      <c r="C90" s="7"/>
      <c r="D90" s="7"/>
    </row>
    <row r="91" spans="1:4" x14ac:dyDescent="0.25">
      <c r="A91" s="6" t="s">
        <v>79</v>
      </c>
      <c r="B91" s="7"/>
      <c r="C91" s="7"/>
      <c r="D91" s="7"/>
    </row>
    <row r="92" spans="1:4" x14ac:dyDescent="0.25">
      <c r="A92" s="6" t="s">
        <v>1487</v>
      </c>
      <c r="B92" s="7"/>
      <c r="C92" s="7"/>
      <c r="D92" s="7"/>
    </row>
    <row r="93" spans="1:4" x14ac:dyDescent="0.25">
      <c r="A93" s="6" t="s">
        <v>5248</v>
      </c>
      <c r="B93" s="7">
        <v>0</v>
      </c>
      <c r="C93" s="7">
        <v>0</v>
      </c>
      <c r="D93" s="7">
        <v>0</v>
      </c>
    </row>
    <row r="94" spans="1:4" x14ac:dyDescent="0.25">
      <c r="A94" s="6" t="s">
        <v>4043</v>
      </c>
      <c r="B94" s="7">
        <v>8947.9000000000015</v>
      </c>
      <c r="C94" s="7">
        <v>6001</v>
      </c>
      <c r="D94" s="7">
        <v>5674</v>
      </c>
    </row>
    <row r="95" spans="1:4" x14ac:dyDescent="0.25">
      <c r="A95" s="6" t="s">
        <v>4139</v>
      </c>
      <c r="B95" s="7">
        <v>108960.45</v>
      </c>
      <c r="C95" s="7">
        <v>94815</v>
      </c>
      <c r="D95" s="7">
        <v>89613</v>
      </c>
    </row>
    <row r="96" spans="1:4" x14ac:dyDescent="0.25">
      <c r="A96" s="6" t="s">
        <v>1556</v>
      </c>
      <c r="B96" s="7"/>
      <c r="C96" s="7"/>
      <c r="D96" s="7"/>
    </row>
    <row r="97" spans="1:4" x14ac:dyDescent="0.25">
      <c r="A97" s="6" t="s">
        <v>592</v>
      </c>
      <c r="B97" s="7"/>
      <c r="C97" s="7"/>
      <c r="D97" s="7"/>
    </row>
    <row r="98" spans="1:4" x14ac:dyDescent="0.25">
      <c r="A98" s="6" t="s">
        <v>2164</v>
      </c>
      <c r="B98" s="7"/>
      <c r="C98" s="7"/>
      <c r="D98" s="7"/>
    </row>
    <row r="99" spans="1:4" x14ac:dyDescent="0.25">
      <c r="A99" s="6" t="s">
        <v>3145</v>
      </c>
      <c r="B99" s="7"/>
      <c r="C99" s="7"/>
      <c r="D99" s="7"/>
    </row>
    <row r="100" spans="1:4" x14ac:dyDescent="0.25">
      <c r="A100" s="6" t="s">
        <v>4680</v>
      </c>
      <c r="B100" s="7"/>
      <c r="C100" s="7"/>
      <c r="D100" s="7"/>
    </row>
    <row r="101" spans="1:4" x14ac:dyDescent="0.25">
      <c r="A101" s="6" t="s">
        <v>8586</v>
      </c>
      <c r="B101" s="7"/>
      <c r="C101" s="7"/>
      <c r="D101" s="7"/>
    </row>
    <row r="102" spans="1:4" x14ac:dyDescent="0.25">
      <c r="A102" s="6" t="s">
        <v>3936</v>
      </c>
      <c r="B102" s="7"/>
      <c r="C102" s="7"/>
      <c r="D102" s="7"/>
    </row>
    <row r="103" spans="1:4" x14ac:dyDescent="0.25">
      <c r="A103" s="6" t="s">
        <v>4671</v>
      </c>
      <c r="B103" s="7"/>
      <c r="C103" s="7"/>
      <c r="D103" s="7"/>
    </row>
    <row r="104" spans="1:4" x14ac:dyDescent="0.25">
      <c r="A104" s="6" t="s">
        <v>5173</v>
      </c>
      <c r="B104" s="7">
        <v>0</v>
      </c>
      <c r="C104" s="7">
        <v>0</v>
      </c>
      <c r="D104" s="7">
        <v>0</v>
      </c>
    </row>
    <row r="105" spans="1:4" x14ac:dyDescent="0.25">
      <c r="A105" s="6" t="s">
        <v>3323</v>
      </c>
      <c r="B105" s="7"/>
      <c r="C105" s="7"/>
      <c r="D105" s="7"/>
    </row>
    <row r="106" spans="1:4" x14ac:dyDescent="0.25">
      <c r="A106" s="6" t="s">
        <v>5197</v>
      </c>
      <c r="B106" s="7"/>
      <c r="C106" s="7">
        <v>0</v>
      </c>
      <c r="D106" s="7">
        <v>0</v>
      </c>
    </row>
    <row r="107" spans="1:4" x14ac:dyDescent="0.25">
      <c r="A107" s="6" t="s">
        <v>3933</v>
      </c>
      <c r="B107" s="7"/>
      <c r="C107" s="7"/>
      <c r="D107" s="7"/>
    </row>
    <row r="108" spans="1:4" x14ac:dyDescent="0.25">
      <c r="A108" s="6" t="s">
        <v>2375</v>
      </c>
      <c r="B108" s="7"/>
      <c r="C108" s="7"/>
      <c r="D108" s="7"/>
    </row>
    <row r="109" spans="1:4" x14ac:dyDescent="0.25">
      <c r="A109" s="6" t="s">
        <v>8574</v>
      </c>
      <c r="B109" s="7"/>
      <c r="C109" s="7"/>
      <c r="D109" s="7"/>
    </row>
    <row r="110" spans="1:4" x14ac:dyDescent="0.25">
      <c r="A110" s="6" t="s">
        <v>2372</v>
      </c>
      <c r="B110" s="7"/>
      <c r="C110" s="7"/>
      <c r="D110" s="7"/>
    </row>
    <row r="111" spans="1:4" x14ac:dyDescent="0.25">
      <c r="A111" s="6" t="s">
        <v>4320</v>
      </c>
      <c r="B111" s="7">
        <v>0</v>
      </c>
      <c r="C111" s="7">
        <v>0</v>
      </c>
      <c r="D111" s="7">
        <v>0</v>
      </c>
    </row>
    <row r="112" spans="1:4" x14ac:dyDescent="0.25">
      <c r="A112" s="6" t="s">
        <v>8916</v>
      </c>
      <c r="B112" s="7">
        <v>14174.07</v>
      </c>
      <c r="C112" s="7">
        <v>11588</v>
      </c>
      <c r="D112" s="7">
        <v>10956</v>
      </c>
    </row>
    <row r="113" spans="1:4" x14ac:dyDescent="0.25">
      <c r="A113" s="6" t="s">
        <v>2116</v>
      </c>
      <c r="B113" s="7"/>
      <c r="C113" s="7"/>
      <c r="D113" s="7"/>
    </row>
    <row r="114" spans="1:4" x14ac:dyDescent="0.25">
      <c r="A114" s="6" t="s">
        <v>1899</v>
      </c>
      <c r="B114" s="7"/>
      <c r="C114" s="7"/>
      <c r="D114" s="7"/>
    </row>
    <row r="115" spans="1:4" x14ac:dyDescent="0.25">
      <c r="A115" s="6" t="s">
        <v>1136</v>
      </c>
      <c r="B115" s="7"/>
      <c r="C115" s="7"/>
      <c r="D115" s="7"/>
    </row>
    <row r="116" spans="1:4" x14ac:dyDescent="0.25">
      <c r="A116" s="6" t="s">
        <v>3682</v>
      </c>
      <c r="B116" s="7"/>
      <c r="C116" s="7"/>
      <c r="D116" s="7"/>
    </row>
    <row r="117" spans="1:4" x14ac:dyDescent="0.25">
      <c r="A117" s="6" t="s">
        <v>8705</v>
      </c>
      <c r="B117" s="7"/>
      <c r="C117" s="7"/>
      <c r="D117" s="7"/>
    </row>
    <row r="118" spans="1:4" x14ac:dyDescent="0.25">
      <c r="A118" s="6" t="s">
        <v>1650</v>
      </c>
      <c r="B118" s="7"/>
      <c r="C118" s="7"/>
      <c r="D118" s="7"/>
    </row>
    <row r="119" spans="1:4" x14ac:dyDescent="0.25">
      <c r="A119" s="6" t="s">
        <v>2098</v>
      </c>
      <c r="B119" s="7"/>
      <c r="C119" s="7"/>
      <c r="D119" s="7"/>
    </row>
    <row r="120" spans="1:4" x14ac:dyDescent="0.25">
      <c r="A120" s="6" t="s">
        <v>1902</v>
      </c>
      <c r="B120" s="7"/>
      <c r="C120" s="7"/>
      <c r="D120" s="7"/>
    </row>
    <row r="121" spans="1:4" x14ac:dyDescent="0.25">
      <c r="A121" s="6" t="s">
        <v>5229</v>
      </c>
      <c r="B121" s="7">
        <v>0</v>
      </c>
      <c r="C121" s="7">
        <v>0</v>
      </c>
      <c r="D121" s="7">
        <v>0</v>
      </c>
    </row>
    <row r="122" spans="1:4" x14ac:dyDescent="0.25">
      <c r="A122" s="6" t="s">
        <v>8366</v>
      </c>
      <c r="B122" s="7"/>
      <c r="C122" s="7"/>
      <c r="D122" s="7"/>
    </row>
    <row r="123" spans="1:4" x14ac:dyDescent="0.25">
      <c r="A123" s="6" t="s">
        <v>2294</v>
      </c>
      <c r="B123" s="7"/>
      <c r="C123" s="7"/>
      <c r="D123" s="7"/>
    </row>
    <row r="124" spans="1:4" x14ac:dyDescent="0.25">
      <c r="A124" s="6" t="s">
        <v>1589</v>
      </c>
      <c r="B124" s="7"/>
      <c r="C124" s="7"/>
      <c r="D124" s="7"/>
    </row>
    <row r="125" spans="1:4" x14ac:dyDescent="0.25">
      <c r="A125" s="6" t="s">
        <v>1893</v>
      </c>
      <c r="B125" s="7"/>
      <c r="C125" s="7"/>
      <c r="D125" s="7"/>
    </row>
    <row r="126" spans="1:4" x14ac:dyDescent="0.25">
      <c r="A126" s="6" t="s">
        <v>3105</v>
      </c>
      <c r="B126" s="7"/>
      <c r="C126" s="7"/>
      <c r="D126" s="7"/>
    </row>
    <row r="127" spans="1:4" x14ac:dyDescent="0.25">
      <c r="A127" s="6" t="s">
        <v>3140</v>
      </c>
      <c r="B127" s="7"/>
      <c r="C127" s="7"/>
      <c r="D127" s="7"/>
    </row>
    <row r="128" spans="1:4" x14ac:dyDescent="0.25">
      <c r="A128" s="6" t="s">
        <v>3137</v>
      </c>
      <c r="B128" s="7"/>
      <c r="C128" s="7"/>
      <c r="D128" s="7"/>
    </row>
    <row r="129" spans="1:4" x14ac:dyDescent="0.25">
      <c r="A129" s="6" t="s">
        <v>3057</v>
      </c>
      <c r="B129" s="7"/>
      <c r="C129" s="7"/>
      <c r="D129" s="7"/>
    </row>
    <row r="130" spans="1:4" x14ac:dyDescent="0.25">
      <c r="A130" s="6" t="s">
        <v>3108</v>
      </c>
      <c r="B130" s="7"/>
      <c r="C130" s="7"/>
      <c r="D130" s="7"/>
    </row>
    <row r="131" spans="1:4" x14ac:dyDescent="0.25">
      <c r="A131" s="6" t="s">
        <v>5273</v>
      </c>
      <c r="B131" s="7"/>
      <c r="C131" s="7"/>
      <c r="D131" s="7"/>
    </row>
    <row r="132" spans="1:4" x14ac:dyDescent="0.25">
      <c r="A132" s="6" t="s">
        <v>1091</v>
      </c>
      <c r="B132" s="7"/>
      <c r="C132" s="7"/>
      <c r="D132" s="7"/>
    </row>
    <row r="133" spans="1:4" x14ac:dyDescent="0.25">
      <c r="A133" s="6" t="s">
        <v>2309</v>
      </c>
      <c r="B133" s="7"/>
      <c r="C133" s="7"/>
      <c r="D133" s="7"/>
    </row>
    <row r="134" spans="1:4" x14ac:dyDescent="0.25">
      <c r="A134" s="6" t="s">
        <v>3857</v>
      </c>
      <c r="B134" s="7"/>
      <c r="C134" s="7"/>
      <c r="D134" s="7"/>
    </row>
    <row r="135" spans="1:4" x14ac:dyDescent="0.25">
      <c r="A135" s="6" t="s">
        <v>8481</v>
      </c>
      <c r="B135" s="7"/>
      <c r="C135" s="7"/>
      <c r="D135" s="7"/>
    </row>
    <row r="136" spans="1:4" x14ac:dyDescent="0.25">
      <c r="A136" s="6" t="s">
        <v>2397</v>
      </c>
      <c r="B136" s="7"/>
      <c r="C136" s="7"/>
      <c r="D136" s="7"/>
    </row>
    <row r="137" spans="1:4" x14ac:dyDescent="0.25">
      <c r="A137" s="6" t="s">
        <v>6016</v>
      </c>
      <c r="B137" s="7"/>
      <c r="C137" s="7"/>
      <c r="D137" s="7"/>
    </row>
    <row r="138" spans="1:4" x14ac:dyDescent="0.25">
      <c r="A138" s="6" t="s">
        <v>6013</v>
      </c>
      <c r="B138" s="7"/>
      <c r="C138" s="7"/>
      <c r="D138" s="7"/>
    </row>
    <row r="139" spans="1:4" x14ac:dyDescent="0.25">
      <c r="A139" s="6" t="s">
        <v>8339</v>
      </c>
      <c r="B139" s="7"/>
      <c r="C139" s="7"/>
      <c r="D139" s="7"/>
    </row>
    <row r="140" spans="1:4" x14ac:dyDescent="0.25">
      <c r="A140" s="6" t="s">
        <v>8428</v>
      </c>
      <c r="B140" s="7"/>
      <c r="C140" s="7"/>
      <c r="D140" s="7"/>
    </row>
    <row r="141" spans="1:4" x14ac:dyDescent="0.25">
      <c r="A141" s="6" t="s">
        <v>3078</v>
      </c>
      <c r="B141" s="7"/>
      <c r="C141" s="7"/>
      <c r="D141" s="7"/>
    </row>
    <row r="142" spans="1:4" x14ac:dyDescent="0.25">
      <c r="A142" s="6" t="s">
        <v>62</v>
      </c>
      <c r="B142" s="7"/>
      <c r="C142" s="7"/>
      <c r="D142" s="7"/>
    </row>
    <row r="143" spans="1:4" x14ac:dyDescent="0.25">
      <c r="A143" s="6" t="s">
        <v>2234</v>
      </c>
      <c r="B143" s="7"/>
      <c r="C143" s="7"/>
      <c r="D143" s="7"/>
    </row>
    <row r="144" spans="1:4" x14ac:dyDescent="0.25">
      <c r="A144" s="6" t="s">
        <v>5348</v>
      </c>
      <c r="B144" s="7"/>
      <c r="C144" s="7"/>
      <c r="D144" s="7"/>
    </row>
    <row r="145" spans="1:4" x14ac:dyDescent="0.25">
      <c r="A145" s="6" t="s">
        <v>1106</v>
      </c>
      <c r="B145" s="7"/>
      <c r="C145" s="7"/>
      <c r="D145" s="7"/>
    </row>
    <row r="146" spans="1:4" x14ac:dyDescent="0.25">
      <c r="A146" s="6" t="s">
        <v>2059</v>
      </c>
      <c r="B146" s="7"/>
      <c r="C146" s="7"/>
      <c r="D146" s="7"/>
    </row>
    <row r="147" spans="1:4" x14ac:dyDescent="0.25">
      <c r="A147" s="6" t="s">
        <v>5309</v>
      </c>
      <c r="B147" s="7"/>
      <c r="C147" s="7"/>
      <c r="D147" s="7"/>
    </row>
    <row r="148" spans="1:4" x14ac:dyDescent="0.25">
      <c r="A148" s="6" t="s">
        <v>5164</v>
      </c>
      <c r="B148" s="7">
        <v>0</v>
      </c>
      <c r="C148" s="7">
        <v>0</v>
      </c>
      <c r="D148" s="7">
        <v>0</v>
      </c>
    </row>
    <row r="149" spans="1:4" x14ac:dyDescent="0.25">
      <c r="A149" s="6" t="s">
        <v>8967</v>
      </c>
      <c r="B149" s="7">
        <v>2009.1000000000001</v>
      </c>
      <c r="C149" s="7">
        <v>-733</v>
      </c>
      <c r="D149" s="7">
        <v>-694</v>
      </c>
    </row>
    <row r="150" spans="1:4" x14ac:dyDescent="0.25">
      <c r="A150" s="6" t="s">
        <v>5176</v>
      </c>
      <c r="B150" s="7">
        <v>0</v>
      </c>
      <c r="C150" s="7">
        <v>0</v>
      </c>
      <c r="D150" s="7">
        <v>0</v>
      </c>
    </row>
    <row r="151" spans="1:4" x14ac:dyDescent="0.25">
      <c r="A151" s="6" t="s">
        <v>1810</v>
      </c>
      <c r="B151" s="7"/>
      <c r="C151" s="7"/>
      <c r="D151" s="7"/>
    </row>
    <row r="152" spans="1:4" x14ac:dyDescent="0.25">
      <c r="A152" s="6" t="s">
        <v>5235</v>
      </c>
      <c r="B152" s="7">
        <v>0</v>
      </c>
      <c r="C152" s="7">
        <v>0</v>
      </c>
      <c r="D152" s="7">
        <v>0</v>
      </c>
    </row>
    <row r="153" spans="1:4" x14ac:dyDescent="0.25">
      <c r="A153" s="6" t="s">
        <v>2332</v>
      </c>
      <c r="B153" s="7"/>
      <c r="C153" s="7"/>
      <c r="D153" s="7"/>
    </row>
    <row r="154" spans="1:4" x14ac:dyDescent="0.25">
      <c r="A154" s="6" t="s">
        <v>1432</v>
      </c>
      <c r="B154" s="7"/>
      <c r="C154" s="7"/>
      <c r="D154" s="7"/>
    </row>
    <row r="155" spans="1:4" x14ac:dyDescent="0.25">
      <c r="A155" s="6" t="s">
        <v>3840</v>
      </c>
      <c r="B155" s="7"/>
      <c r="C155" s="7"/>
      <c r="D155" s="7"/>
    </row>
    <row r="156" spans="1:4" x14ac:dyDescent="0.25">
      <c r="A156" s="6" t="s">
        <v>8815</v>
      </c>
      <c r="B156" s="7"/>
      <c r="C156" s="7"/>
      <c r="D156" s="7"/>
    </row>
    <row r="157" spans="1:4" x14ac:dyDescent="0.25">
      <c r="A157" s="6" t="s">
        <v>3859</v>
      </c>
      <c r="B157" s="7"/>
      <c r="C157" s="7"/>
      <c r="D157" s="7"/>
    </row>
    <row r="158" spans="1:4" x14ac:dyDescent="0.25">
      <c r="A158" s="6" t="s">
        <v>8797</v>
      </c>
      <c r="B158" s="7"/>
      <c r="C158" s="7"/>
      <c r="D158" s="7"/>
    </row>
    <row r="159" spans="1:4" x14ac:dyDescent="0.25">
      <c r="A159" s="6" t="s">
        <v>3311</v>
      </c>
      <c r="B159" s="7"/>
      <c r="C159" s="7"/>
      <c r="D159" s="7"/>
    </row>
    <row r="160" spans="1:4" x14ac:dyDescent="0.25">
      <c r="A160" s="6" t="s">
        <v>3318</v>
      </c>
      <c r="B160" s="7"/>
      <c r="C160" s="7"/>
      <c r="D160" s="7"/>
    </row>
    <row r="161" spans="1:4" x14ac:dyDescent="0.25">
      <c r="A161" s="6" t="s">
        <v>3309</v>
      </c>
      <c r="B161" s="7"/>
      <c r="C161" s="7"/>
      <c r="D161" s="7"/>
    </row>
    <row r="162" spans="1:4" x14ac:dyDescent="0.25">
      <c r="A162" s="6" t="s">
        <v>3305</v>
      </c>
      <c r="B162" s="7"/>
      <c r="C162" s="7"/>
      <c r="D162" s="7"/>
    </row>
    <row r="163" spans="1:4" x14ac:dyDescent="0.25">
      <c r="A163" s="6" t="s">
        <v>398</v>
      </c>
      <c r="B163" s="7"/>
      <c r="C163" s="7"/>
      <c r="D163" s="7"/>
    </row>
    <row r="164" spans="1:4" x14ac:dyDescent="0.25">
      <c r="A164" s="6" t="s">
        <v>3302</v>
      </c>
      <c r="B164" s="7"/>
      <c r="C164" s="7"/>
      <c r="D164" s="7"/>
    </row>
    <row r="165" spans="1:4" x14ac:dyDescent="0.25">
      <c r="A165" s="6" t="s">
        <v>3307</v>
      </c>
      <c r="B165" s="7"/>
      <c r="C165" s="7"/>
      <c r="D165" s="7"/>
    </row>
    <row r="166" spans="1:4" x14ac:dyDescent="0.25">
      <c r="A166" s="6" t="s">
        <v>5304</v>
      </c>
      <c r="B166" s="7"/>
      <c r="C166" s="7"/>
      <c r="D166" s="7"/>
    </row>
    <row r="167" spans="1:4" x14ac:dyDescent="0.25">
      <c r="A167" s="6" t="s">
        <v>1274</v>
      </c>
      <c r="B167" s="7"/>
      <c r="C167" s="7"/>
      <c r="D167" s="7"/>
    </row>
    <row r="168" spans="1:4" x14ac:dyDescent="0.25">
      <c r="A168" s="6" t="s">
        <v>5270</v>
      </c>
      <c r="B168" s="7"/>
      <c r="C168" s="7"/>
      <c r="D168" s="7"/>
    </row>
    <row r="169" spans="1:4" x14ac:dyDescent="0.25">
      <c r="A169" s="6" t="s">
        <v>2062</v>
      </c>
      <c r="B169" s="7"/>
      <c r="C169" s="7"/>
      <c r="D169" s="7"/>
    </row>
    <row r="170" spans="1:4" x14ac:dyDescent="0.25">
      <c r="A170" s="6" t="s">
        <v>8652</v>
      </c>
      <c r="B170" s="7"/>
      <c r="C170" s="7"/>
      <c r="D170" s="7"/>
    </row>
    <row r="171" spans="1:4" x14ac:dyDescent="0.25">
      <c r="A171" s="6" t="s">
        <v>1074</v>
      </c>
      <c r="B171" s="7"/>
      <c r="C171" s="7"/>
      <c r="D171" s="7"/>
    </row>
    <row r="172" spans="1:4" x14ac:dyDescent="0.25">
      <c r="A172" s="6" t="s">
        <v>624</v>
      </c>
      <c r="B172" s="7"/>
      <c r="C172" s="7"/>
      <c r="D172" s="7"/>
    </row>
    <row r="173" spans="1:4" x14ac:dyDescent="0.25">
      <c r="A173" s="6" t="s">
        <v>1547</v>
      </c>
      <c r="B173" s="7"/>
      <c r="C173" s="7"/>
      <c r="D173" s="7"/>
    </row>
    <row r="174" spans="1:4" x14ac:dyDescent="0.25">
      <c r="A174" s="6" t="s">
        <v>2243</v>
      </c>
      <c r="B174" s="7"/>
      <c r="C174" s="7"/>
      <c r="D174" s="7"/>
    </row>
    <row r="175" spans="1:4" x14ac:dyDescent="0.25">
      <c r="A175" s="6" t="s">
        <v>1130</v>
      </c>
      <c r="B175" s="7"/>
      <c r="C175" s="7"/>
      <c r="D175" s="7"/>
    </row>
    <row r="176" spans="1:4" x14ac:dyDescent="0.25">
      <c r="A176" s="6" t="s">
        <v>3313</v>
      </c>
      <c r="B176" s="7"/>
      <c r="C176" s="7"/>
      <c r="D176" s="7"/>
    </row>
    <row r="177" spans="1:4" x14ac:dyDescent="0.25">
      <c r="A177" s="6" t="s">
        <v>3120</v>
      </c>
      <c r="B177" s="7"/>
      <c r="C177" s="7"/>
      <c r="D177" s="7"/>
    </row>
    <row r="178" spans="1:4" x14ac:dyDescent="0.25">
      <c r="A178" s="6" t="s">
        <v>757</v>
      </c>
      <c r="B178" s="7">
        <v>0</v>
      </c>
      <c r="C178" s="7">
        <v>0</v>
      </c>
      <c r="D178" s="7">
        <v>0</v>
      </c>
    </row>
    <row r="179" spans="1:4" x14ac:dyDescent="0.25">
      <c r="A179" s="6" t="s">
        <v>509</v>
      </c>
      <c r="B179" s="7"/>
      <c r="C179" s="7"/>
      <c r="D179" s="7"/>
    </row>
    <row r="180" spans="1:4" x14ac:dyDescent="0.25">
      <c r="A180" s="6" t="s">
        <v>404</v>
      </c>
      <c r="B180" s="7"/>
      <c r="C180" s="7"/>
      <c r="D180" s="7"/>
    </row>
    <row r="181" spans="1:4" x14ac:dyDescent="0.25">
      <c r="A181" s="6" t="s">
        <v>6007</v>
      </c>
      <c r="B181" s="7"/>
      <c r="C181" s="7"/>
      <c r="D181" s="7"/>
    </row>
    <row r="182" spans="1:4" x14ac:dyDescent="0.25">
      <c r="A182" s="6" t="s">
        <v>5342</v>
      </c>
      <c r="B182" s="7"/>
      <c r="C182" s="7"/>
      <c r="D182" s="7"/>
    </row>
    <row r="183" spans="1:4" x14ac:dyDescent="0.25">
      <c r="A183" s="6" t="s">
        <v>4062</v>
      </c>
      <c r="B183" s="7">
        <v>0</v>
      </c>
      <c r="C183" s="7">
        <v>0</v>
      </c>
      <c r="D183" s="7">
        <v>0</v>
      </c>
    </row>
    <row r="184" spans="1:4" x14ac:dyDescent="0.25">
      <c r="A184" s="6" t="s">
        <v>5185</v>
      </c>
      <c r="B184" s="7">
        <v>0</v>
      </c>
      <c r="C184" s="7">
        <v>0</v>
      </c>
      <c r="D184" s="7">
        <v>0</v>
      </c>
    </row>
    <row r="185" spans="1:4" x14ac:dyDescent="0.25">
      <c r="A185" s="6" t="s">
        <v>2038</v>
      </c>
      <c r="B185" s="7"/>
      <c r="C185" s="7"/>
      <c r="D185" s="7"/>
    </row>
    <row r="186" spans="1:4" x14ac:dyDescent="0.25">
      <c r="A186" s="6" t="s">
        <v>2104</v>
      </c>
      <c r="B186" s="7"/>
      <c r="C186" s="7"/>
      <c r="D186" s="7"/>
    </row>
    <row r="187" spans="1:4" x14ac:dyDescent="0.25">
      <c r="A187" s="6" t="s">
        <v>2090</v>
      </c>
      <c r="B187" s="7"/>
      <c r="C187" s="7"/>
      <c r="D187" s="7"/>
    </row>
    <row r="188" spans="1:4" x14ac:dyDescent="0.25">
      <c r="A188" s="6" t="s">
        <v>2259</v>
      </c>
      <c r="B188" s="7"/>
      <c r="C188" s="7"/>
      <c r="D188" s="7"/>
    </row>
    <row r="189" spans="1:4" x14ac:dyDescent="0.25">
      <c r="A189" s="6" t="s">
        <v>1259</v>
      </c>
      <c r="B189" s="7"/>
      <c r="C189" s="7"/>
      <c r="D189" s="7"/>
    </row>
    <row r="190" spans="1:4" x14ac:dyDescent="0.25">
      <c r="A190" s="6" t="s">
        <v>1784</v>
      </c>
      <c r="B190" s="7"/>
      <c r="C190" s="7"/>
      <c r="D190" s="7"/>
    </row>
    <row r="191" spans="1:4" x14ac:dyDescent="0.25">
      <c r="A191" s="6" t="s">
        <v>4056</v>
      </c>
      <c r="B191" s="7">
        <v>8947.9000000000015</v>
      </c>
      <c r="C191" s="7">
        <v>6001</v>
      </c>
      <c r="D191" s="7">
        <v>5674</v>
      </c>
    </row>
    <row r="192" spans="1:4" x14ac:dyDescent="0.25">
      <c r="A192" s="6" t="s">
        <v>521</v>
      </c>
      <c r="B192" s="7"/>
      <c r="C192" s="7"/>
      <c r="D192" s="7"/>
    </row>
    <row r="193" spans="1:4" x14ac:dyDescent="0.25">
      <c r="A193" s="6" t="s">
        <v>432</v>
      </c>
      <c r="B193" s="7"/>
      <c r="C193" s="7"/>
      <c r="D193" s="7"/>
    </row>
    <row r="194" spans="1:4" x14ac:dyDescent="0.25">
      <c r="A194" s="6" t="s">
        <v>483</v>
      </c>
      <c r="B194" s="7"/>
      <c r="C194" s="7"/>
      <c r="D194" s="7"/>
    </row>
    <row r="195" spans="1:4" x14ac:dyDescent="0.25">
      <c r="A195" s="6" t="s">
        <v>468</v>
      </c>
      <c r="B195" s="7"/>
      <c r="C195" s="7"/>
      <c r="D195" s="7"/>
    </row>
    <row r="196" spans="1:4" x14ac:dyDescent="0.25">
      <c r="A196" s="6" t="s">
        <v>480</v>
      </c>
      <c r="B196" s="7"/>
      <c r="C196" s="7"/>
      <c r="D196" s="7"/>
    </row>
    <row r="197" spans="1:4" x14ac:dyDescent="0.25">
      <c r="A197" s="6" t="s">
        <v>1364</v>
      </c>
      <c r="B197" s="7"/>
      <c r="C197" s="7"/>
      <c r="D197" s="7"/>
    </row>
    <row r="198" spans="1:4" x14ac:dyDescent="0.25">
      <c r="A198" s="6" t="s">
        <v>8658</v>
      </c>
      <c r="B198" s="7"/>
      <c r="C198" s="7"/>
      <c r="D198" s="7"/>
    </row>
    <row r="199" spans="1:4" x14ac:dyDescent="0.25">
      <c r="A199" s="6" t="s">
        <v>407</v>
      </c>
      <c r="B199" s="7"/>
      <c r="C199" s="7"/>
      <c r="D199" s="7"/>
    </row>
    <row r="200" spans="1:4" x14ac:dyDescent="0.25">
      <c r="A200" s="6" t="s">
        <v>1848</v>
      </c>
      <c r="B200" s="7"/>
      <c r="C200" s="7"/>
      <c r="D200" s="7"/>
    </row>
    <row r="201" spans="1:4" x14ac:dyDescent="0.25">
      <c r="A201" s="6" t="s">
        <v>2200</v>
      </c>
      <c r="B201" s="7"/>
      <c r="C201" s="7"/>
      <c r="D201" s="7"/>
    </row>
    <row r="202" spans="1:4" x14ac:dyDescent="0.25">
      <c r="A202" s="6" t="s">
        <v>2251</v>
      </c>
      <c r="B202" s="7"/>
      <c r="C202" s="7"/>
      <c r="D202" s="7"/>
    </row>
    <row r="203" spans="1:4" x14ac:dyDescent="0.25">
      <c r="A203" s="6" t="s">
        <v>598</v>
      </c>
      <c r="B203" s="7"/>
      <c r="C203" s="7"/>
      <c r="D203" s="7"/>
    </row>
    <row r="204" spans="1:4" x14ac:dyDescent="0.25">
      <c r="A204" s="6" t="s">
        <v>5468</v>
      </c>
      <c r="B204" s="7"/>
      <c r="C204" s="7"/>
      <c r="D204" s="7"/>
    </row>
    <row r="205" spans="1:4" x14ac:dyDescent="0.25">
      <c r="A205" s="6" t="s">
        <v>5488</v>
      </c>
      <c r="B205" s="7"/>
      <c r="C205" s="7"/>
      <c r="D205" s="7"/>
    </row>
    <row r="206" spans="1:4" x14ac:dyDescent="0.25">
      <c r="A206" s="6" t="s">
        <v>5684</v>
      </c>
      <c r="B206" s="7"/>
      <c r="C206" s="7"/>
      <c r="D206" s="7"/>
    </row>
    <row r="207" spans="1:4" x14ac:dyDescent="0.25">
      <c r="A207" s="6" t="s">
        <v>5408</v>
      </c>
      <c r="B207" s="7"/>
      <c r="C207" s="7"/>
      <c r="D207" s="7"/>
    </row>
    <row r="208" spans="1:4" x14ac:dyDescent="0.25">
      <c r="A208" s="6" t="s">
        <v>5520</v>
      </c>
      <c r="B208" s="7"/>
      <c r="C208" s="7"/>
      <c r="D208" s="7"/>
    </row>
    <row r="209" spans="1:4" x14ac:dyDescent="0.25">
      <c r="A209" s="6" t="s">
        <v>5692</v>
      </c>
      <c r="B209" s="7"/>
      <c r="C209" s="7"/>
      <c r="D209" s="7"/>
    </row>
    <row r="210" spans="1:4" x14ac:dyDescent="0.25">
      <c r="A210" s="6" t="s">
        <v>5491</v>
      </c>
      <c r="B210" s="7"/>
      <c r="C210" s="7"/>
      <c r="D210" s="7"/>
    </row>
    <row r="211" spans="1:4" x14ac:dyDescent="0.25">
      <c r="A211" s="6" t="s">
        <v>5411</v>
      </c>
      <c r="B211" s="7"/>
      <c r="C211" s="7"/>
      <c r="D211" s="7"/>
    </row>
    <row r="212" spans="1:4" x14ac:dyDescent="0.25">
      <c r="A212" s="6" t="s">
        <v>5563</v>
      </c>
      <c r="B212" s="7"/>
      <c r="C212" s="7"/>
      <c r="D212" s="7"/>
    </row>
    <row r="213" spans="1:4" x14ac:dyDescent="0.25">
      <c r="A213" s="6" t="s">
        <v>542</v>
      </c>
      <c r="B213" s="7"/>
      <c r="C213" s="7"/>
      <c r="D213" s="7"/>
    </row>
    <row r="214" spans="1:4" x14ac:dyDescent="0.25">
      <c r="A214" s="6" t="s">
        <v>524</v>
      </c>
      <c r="B214" s="7"/>
      <c r="C214" s="7"/>
      <c r="D214" s="7"/>
    </row>
    <row r="215" spans="1:4" x14ac:dyDescent="0.25">
      <c r="A215" s="6" t="s">
        <v>539</v>
      </c>
      <c r="B215" s="7"/>
      <c r="C215" s="7"/>
      <c r="D215" s="7"/>
    </row>
    <row r="216" spans="1:4" x14ac:dyDescent="0.25">
      <c r="A216" s="6" t="s">
        <v>474</v>
      </c>
      <c r="B216" s="7"/>
      <c r="C216" s="7"/>
      <c r="D216" s="7"/>
    </row>
    <row r="217" spans="1:4" x14ac:dyDescent="0.25">
      <c r="A217" s="6" t="s">
        <v>8755</v>
      </c>
      <c r="B217" s="7"/>
      <c r="C217" s="7"/>
      <c r="D217" s="7"/>
    </row>
    <row r="218" spans="1:4" x14ac:dyDescent="0.25">
      <c r="A218" s="6" t="s">
        <v>1752</v>
      </c>
      <c r="B218" s="7"/>
      <c r="C218" s="7"/>
      <c r="D218" s="7"/>
    </row>
    <row r="219" spans="1:4" x14ac:dyDescent="0.25">
      <c r="A219" s="6" t="s">
        <v>3594</v>
      </c>
      <c r="B219" s="7"/>
      <c r="C219" s="7"/>
      <c r="D219" s="7"/>
    </row>
    <row r="220" spans="1:4" x14ac:dyDescent="0.25">
      <c r="A220" s="6" t="s">
        <v>3757</v>
      </c>
      <c r="B220" s="7"/>
      <c r="C220" s="7"/>
      <c r="D220" s="7"/>
    </row>
    <row r="221" spans="1:4" x14ac:dyDescent="0.25">
      <c r="A221" s="6" t="s">
        <v>3649</v>
      </c>
      <c r="B221" s="7"/>
      <c r="C221" s="7"/>
      <c r="D221" s="7"/>
    </row>
    <row r="222" spans="1:4" x14ac:dyDescent="0.25">
      <c r="A222" s="6" t="s">
        <v>3585</v>
      </c>
      <c r="B222" s="7"/>
      <c r="C222" s="7"/>
      <c r="D222" s="7"/>
    </row>
    <row r="223" spans="1:4" x14ac:dyDescent="0.25">
      <c r="A223" s="6" t="s">
        <v>3630</v>
      </c>
      <c r="B223" s="7"/>
      <c r="C223" s="7"/>
      <c r="D223" s="7"/>
    </row>
    <row r="224" spans="1:4" x14ac:dyDescent="0.25">
      <c r="A224" s="6" t="s">
        <v>3627</v>
      </c>
      <c r="B224" s="7"/>
      <c r="C224" s="7"/>
      <c r="D224" s="7"/>
    </row>
    <row r="225" spans="1:4" x14ac:dyDescent="0.25">
      <c r="A225" s="6" t="s">
        <v>3709</v>
      </c>
      <c r="B225" s="7"/>
      <c r="C225" s="7"/>
      <c r="D225" s="7"/>
    </row>
    <row r="226" spans="1:4" x14ac:dyDescent="0.25">
      <c r="A226" s="6" t="s">
        <v>3561</v>
      </c>
      <c r="B226" s="7"/>
      <c r="C226" s="7"/>
      <c r="D226" s="7"/>
    </row>
    <row r="227" spans="1:4" x14ac:dyDescent="0.25">
      <c r="A227" s="6" t="s">
        <v>3667</v>
      </c>
      <c r="B227" s="7"/>
      <c r="C227" s="7"/>
      <c r="D227" s="7"/>
    </row>
    <row r="228" spans="1:4" x14ac:dyDescent="0.25">
      <c r="A228" s="6" t="s">
        <v>3814</v>
      </c>
      <c r="B228" s="7"/>
      <c r="C228" s="7"/>
      <c r="D228" s="7"/>
    </row>
    <row r="229" spans="1:4" x14ac:dyDescent="0.25">
      <c r="A229" s="6" t="s">
        <v>3754</v>
      </c>
      <c r="B229" s="7"/>
      <c r="C229" s="7"/>
      <c r="D229" s="7"/>
    </row>
    <row r="230" spans="1:4" x14ac:dyDescent="0.25">
      <c r="A230" s="6" t="s">
        <v>3751</v>
      </c>
      <c r="B230" s="7"/>
      <c r="C230" s="7"/>
      <c r="D230" s="7"/>
    </row>
    <row r="231" spans="1:4" x14ac:dyDescent="0.25">
      <c r="A231" s="6" t="s">
        <v>3748</v>
      </c>
      <c r="B231" s="7"/>
      <c r="C231" s="7"/>
      <c r="D231" s="7"/>
    </row>
    <row r="232" spans="1:4" x14ac:dyDescent="0.25">
      <c r="A232" s="6" t="s">
        <v>3624</v>
      </c>
      <c r="B232" s="7"/>
      <c r="C232" s="7"/>
      <c r="D232" s="7"/>
    </row>
    <row r="233" spans="1:4" x14ac:dyDescent="0.25">
      <c r="A233" s="6" t="s">
        <v>3588</v>
      </c>
      <c r="B233" s="7"/>
      <c r="C233" s="7"/>
      <c r="D233" s="7"/>
    </row>
    <row r="234" spans="1:4" x14ac:dyDescent="0.25">
      <c r="A234" s="6" t="s">
        <v>3591</v>
      </c>
      <c r="B234" s="7"/>
      <c r="C234" s="7"/>
      <c r="D234" s="7"/>
    </row>
    <row r="235" spans="1:4" x14ac:dyDescent="0.25">
      <c r="A235" s="6" t="s">
        <v>3655</v>
      </c>
      <c r="B235" s="7"/>
      <c r="C235" s="7"/>
      <c r="D235" s="7"/>
    </row>
    <row r="236" spans="1:4" x14ac:dyDescent="0.25">
      <c r="A236" s="6" t="s">
        <v>3652</v>
      </c>
      <c r="B236" s="7"/>
      <c r="C236" s="7"/>
      <c r="D236" s="7"/>
    </row>
    <row r="237" spans="1:4" x14ac:dyDescent="0.25">
      <c r="A237" s="6" t="s">
        <v>3763</v>
      </c>
      <c r="B237" s="7"/>
      <c r="C237" s="7"/>
      <c r="D237" s="7"/>
    </row>
    <row r="238" spans="1:4" x14ac:dyDescent="0.25">
      <c r="A238" s="6" t="s">
        <v>3742</v>
      </c>
      <c r="B238" s="7"/>
      <c r="C238" s="7"/>
      <c r="D238" s="7"/>
    </row>
    <row r="239" spans="1:4" x14ac:dyDescent="0.25">
      <c r="A239" s="6" t="s">
        <v>3618</v>
      </c>
      <c r="B239" s="7"/>
      <c r="C239" s="7"/>
      <c r="D239" s="7"/>
    </row>
    <row r="240" spans="1:4" x14ac:dyDescent="0.25">
      <c r="A240" s="6" t="s">
        <v>3745</v>
      </c>
      <c r="B240" s="7"/>
      <c r="C240" s="7"/>
      <c r="D240" s="7"/>
    </row>
    <row r="241" spans="1:4" x14ac:dyDescent="0.25">
      <c r="A241" s="6" t="s">
        <v>4114</v>
      </c>
      <c r="B241" s="7">
        <v>0</v>
      </c>
      <c r="C241" s="7">
        <v>0</v>
      </c>
      <c r="D241" s="7">
        <v>0</v>
      </c>
    </row>
    <row r="242" spans="1:4" x14ac:dyDescent="0.25">
      <c r="A242" s="6" t="s">
        <v>3621</v>
      </c>
      <c r="B242" s="7"/>
      <c r="C242" s="7"/>
      <c r="D242" s="7"/>
    </row>
    <row r="243" spans="1:4" x14ac:dyDescent="0.25">
      <c r="A243" s="6" t="s">
        <v>3564</v>
      </c>
      <c r="B243" s="7"/>
      <c r="C243" s="7"/>
      <c r="D243" s="7"/>
    </row>
    <row r="244" spans="1:4" x14ac:dyDescent="0.25">
      <c r="A244" s="6" t="s">
        <v>3811</v>
      </c>
      <c r="B244" s="7"/>
      <c r="C244" s="7"/>
      <c r="D244" s="7"/>
    </row>
    <row r="245" spans="1:4" x14ac:dyDescent="0.25">
      <c r="A245" s="6" t="s">
        <v>3697</v>
      </c>
      <c r="B245" s="7"/>
      <c r="C245" s="7"/>
      <c r="D245" s="7"/>
    </row>
    <row r="246" spans="1:4" x14ac:dyDescent="0.25">
      <c r="A246" s="6" t="s">
        <v>3760</v>
      </c>
      <c r="B246" s="7"/>
      <c r="C246" s="7"/>
      <c r="D246" s="7"/>
    </row>
    <row r="247" spans="1:4" x14ac:dyDescent="0.25">
      <c r="A247" s="6" t="s">
        <v>8363</v>
      </c>
      <c r="B247" s="7"/>
      <c r="C247" s="7"/>
      <c r="D247" s="7"/>
    </row>
    <row r="248" spans="1:4" x14ac:dyDescent="0.25">
      <c r="A248" s="6" t="s">
        <v>1729</v>
      </c>
      <c r="B248" s="7"/>
      <c r="C248" s="7"/>
      <c r="D248" s="7"/>
    </row>
    <row r="249" spans="1:4" x14ac:dyDescent="0.25">
      <c r="A249" s="6" t="s">
        <v>1035</v>
      </c>
      <c r="B249" s="7"/>
      <c r="C249" s="7"/>
      <c r="D249" s="7"/>
    </row>
    <row r="250" spans="1:4" x14ac:dyDescent="0.25">
      <c r="A250" s="6" t="s">
        <v>739</v>
      </c>
      <c r="B250" s="7">
        <v>0</v>
      </c>
      <c r="C250" s="7">
        <v>0</v>
      </c>
      <c r="D250" s="7">
        <v>0</v>
      </c>
    </row>
    <row r="251" spans="1:4" x14ac:dyDescent="0.25">
      <c r="A251" s="6" t="s">
        <v>367</v>
      </c>
      <c r="B251" s="7"/>
      <c r="C251" s="7"/>
      <c r="D251" s="7"/>
    </row>
    <row r="252" spans="1:4" x14ac:dyDescent="0.25">
      <c r="A252" s="6" t="s">
        <v>665</v>
      </c>
      <c r="B252" s="7"/>
      <c r="C252" s="7"/>
      <c r="D252" s="7"/>
    </row>
    <row r="253" spans="1:4" x14ac:dyDescent="0.25">
      <c r="A253" s="6" t="s">
        <v>5167</v>
      </c>
      <c r="B253" s="7">
        <v>4473.95</v>
      </c>
      <c r="C253" s="7">
        <v>3000.5</v>
      </c>
      <c r="D253" s="7">
        <v>2837</v>
      </c>
    </row>
    <row r="254" spans="1:4" x14ac:dyDescent="0.25">
      <c r="A254" s="6" t="s">
        <v>8999</v>
      </c>
      <c r="B254" s="7">
        <v>28348.15</v>
      </c>
      <c r="C254" s="7">
        <v>19016</v>
      </c>
      <c r="D254" s="7">
        <v>17976</v>
      </c>
    </row>
    <row r="255" spans="1:4" x14ac:dyDescent="0.25">
      <c r="A255" s="6" t="s">
        <v>438</v>
      </c>
      <c r="B255" s="7"/>
      <c r="C255" s="7"/>
      <c r="D255" s="7"/>
    </row>
    <row r="256" spans="1:4" x14ac:dyDescent="0.25">
      <c r="A256" s="6" t="s">
        <v>4032</v>
      </c>
      <c r="B256" s="7">
        <v>0</v>
      </c>
      <c r="C256" s="7">
        <v>0</v>
      </c>
      <c r="D256" s="7">
        <v>0</v>
      </c>
    </row>
    <row r="257" spans="1:4" x14ac:dyDescent="0.25">
      <c r="A257" s="6" t="s">
        <v>8454</v>
      </c>
      <c r="B257" s="7"/>
      <c r="C257" s="7"/>
      <c r="D257" s="7"/>
    </row>
    <row r="258" spans="1:4" x14ac:dyDescent="0.25">
      <c r="A258" s="6" t="s">
        <v>5354</v>
      </c>
      <c r="B258" s="7"/>
      <c r="C258" s="7"/>
      <c r="D258" s="7"/>
    </row>
    <row r="259" spans="1:4" x14ac:dyDescent="0.25">
      <c r="A259" s="6" t="s">
        <v>5465</v>
      </c>
      <c r="B259" s="7"/>
      <c r="C259" s="7"/>
      <c r="D259" s="7"/>
    </row>
    <row r="260" spans="1:4" x14ac:dyDescent="0.25">
      <c r="A260" s="6" t="s">
        <v>5396</v>
      </c>
      <c r="B260" s="7"/>
      <c r="C260" s="7"/>
      <c r="D260" s="7"/>
    </row>
    <row r="261" spans="1:4" x14ac:dyDescent="0.25">
      <c r="A261" s="6" t="s">
        <v>5560</v>
      </c>
      <c r="B261" s="7"/>
      <c r="C261" s="7"/>
      <c r="D261" s="7"/>
    </row>
    <row r="262" spans="1:4" x14ac:dyDescent="0.25">
      <c r="A262" s="6" t="s">
        <v>5536</v>
      </c>
      <c r="B262" s="7"/>
      <c r="C262" s="7"/>
      <c r="D262" s="7"/>
    </row>
    <row r="263" spans="1:4" x14ac:dyDescent="0.25">
      <c r="A263" s="6" t="s">
        <v>5405</v>
      </c>
      <c r="B263" s="7"/>
      <c r="C263" s="7"/>
      <c r="D263" s="7"/>
    </row>
    <row r="264" spans="1:4" x14ac:dyDescent="0.25">
      <c r="A264" s="6" t="s">
        <v>5399</v>
      </c>
      <c r="B264" s="7"/>
      <c r="C264" s="7"/>
      <c r="D264" s="7"/>
    </row>
    <row r="265" spans="1:4" x14ac:dyDescent="0.25">
      <c r="A265" s="6" t="s">
        <v>5402</v>
      </c>
      <c r="B265" s="7"/>
      <c r="C265" s="7"/>
      <c r="D265" s="7"/>
    </row>
    <row r="266" spans="1:4" x14ac:dyDescent="0.25">
      <c r="A266" s="6" t="s">
        <v>5697</v>
      </c>
      <c r="B266" s="7"/>
      <c r="C266" s="7"/>
      <c r="D266" s="7"/>
    </row>
    <row r="267" spans="1:4" x14ac:dyDescent="0.25">
      <c r="A267" s="6" t="s">
        <v>5760</v>
      </c>
      <c r="B267" s="7"/>
      <c r="C267" s="7"/>
      <c r="D267" s="7"/>
    </row>
    <row r="268" spans="1:4" x14ac:dyDescent="0.25">
      <c r="A268" s="6" t="s">
        <v>5568</v>
      </c>
      <c r="B268" s="7"/>
      <c r="C268" s="7"/>
      <c r="D268" s="7"/>
    </row>
    <row r="269" spans="1:4" x14ac:dyDescent="0.25">
      <c r="A269" s="6" t="s">
        <v>5645</v>
      </c>
      <c r="B269" s="7"/>
      <c r="C269" s="7"/>
      <c r="D269" s="7"/>
    </row>
    <row r="270" spans="1:4" x14ac:dyDescent="0.25">
      <c r="A270" s="6" t="s">
        <v>5545</v>
      </c>
      <c r="B270" s="7"/>
      <c r="C270" s="7"/>
      <c r="D270" s="7"/>
    </row>
    <row r="271" spans="1:4" x14ac:dyDescent="0.25">
      <c r="A271" s="6" t="s">
        <v>5557</v>
      </c>
      <c r="B271" s="7"/>
      <c r="C271" s="7"/>
      <c r="D271" s="7"/>
    </row>
    <row r="272" spans="1:4" x14ac:dyDescent="0.25">
      <c r="A272" s="6" t="s">
        <v>5551</v>
      </c>
      <c r="B272" s="7"/>
      <c r="C272" s="7"/>
      <c r="D272" s="7"/>
    </row>
    <row r="273" spans="1:4" x14ac:dyDescent="0.25">
      <c r="A273" s="6" t="s">
        <v>5598</v>
      </c>
      <c r="B273" s="7"/>
      <c r="C273" s="7"/>
      <c r="D273" s="7"/>
    </row>
    <row r="274" spans="1:4" x14ac:dyDescent="0.25">
      <c r="A274" s="6" t="s">
        <v>5571</v>
      </c>
      <c r="B274" s="7"/>
      <c r="C274" s="7"/>
      <c r="D274" s="7"/>
    </row>
    <row r="275" spans="1:4" x14ac:dyDescent="0.25">
      <c r="A275" s="6" t="s">
        <v>5574</v>
      </c>
      <c r="B275" s="7"/>
      <c r="C275" s="7"/>
      <c r="D275" s="7"/>
    </row>
    <row r="276" spans="1:4" x14ac:dyDescent="0.25">
      <c r="A276" s="6" t="s">
        <v>5757</v>
      </c>
      <c r="B276" s="7"/>
      <c r="C276" s="7"/>
      <c r="D276" s="7"/>
    </row>
    <row r="277" spans="1:4" x14ac:dyDescent="0.25">
      <c r="A277" s="6" t="s">
        <v>5477</v>
      </c>
      <c r="B277" s="7"/>
      <c r="C277" s="7"/>
      <c r="D277" s="7"/>
    </row>
    <row r="278" spans="1:4" x14ac:dyDescent="0.25">
      <c r="A278" s="6" t="s">
        <v>5548</v>
      </c>
      <c r="B278" s="7"/>
      <c r="C278" s="7"/>
      <c r="D278" s="7"/>
    </row>
    <row r="279" spans="1:4" x14ac:dyDescent="0.25">
      <c r="A279" s="6" t="s">
        <v>5648</v>
      </c>
      <c r="B279" s="7"/>
      <c r="C279" s="7"/>
      <c r="D279" s="7"/>
    </row>
    <row r="280" spans="1:4" x14ac:dyDescent="0.25">
      <c r="A280" s="6" t="s">
        <v>5651</v>
      </c>
      <c r="B280" s="7"/>
      <c r="C280" s="7"/>
      <c r="D280" s="7"/>
    </row>
    <row r="281" spans="1:4" x14ac:dyDescent="0.25">
      <c r="A281" s="6" t="s">
        <v>5298</v>
      </c>
      <c r="B281" s="7"/>
      <c r="C281" s="7"/>
      <c r="D281" s="7"/>
    </row>
    <row r="282" spans="1:4" x14ac:dyDescent="0.25">
      <c r="A282" s="6" t="s">
        <v>8425</v>
      </c>
      <c r="B282" s="7"/>
      <c r="C282" s="7"/>
      <c r="D282" s="7"/>
    </row>
    <row r="283" spans="1:4" x14ac:dyDescent="0.25">
      <c r="A283" s="6" t="s">
        <v>1213</v>
      </c>
      <c r="B283" s="7"/>
      <c r="C283" s="7"/>
      <c r="D283" s="7"/>
    </row>
    <row r="284" spans="1:4" x14ac:dyDescent="0.25">
      <c r="A284" s="6" t="s">
        <v>8287</v>
      </c>
      <c r="B284" s="7"/>
      <c r="C284" s="7"/>
      <c r="D284" s="7"/>
    </row>
    <row r="285" spans="1:4" x14ac:dyDescent="0.25">
      <c r="A285" s="6" t="s">
        <v>1495</v>
      </c>
      <c r="B285" s="7"/>
      <c r="C285" s="7"/>
      <c r="D285" s="7"/>
    </row>
    <row r="286" spans="1:4" x14ac:dyDescent="0.25">
      <c r="A286" s="6" t="s">
        <v>1516</v>
      </c>
      <c r="B286" s="7"/>
      <c r="C286" s="7"/>
      <c r="D286" s="7"/>
    </row>
    <row r="287" spans="1:4" x14ac:dyDescent="0.25">
      <c r="A287" s="6" t="s">
        <v>5717</v>
      </c>
      <c r="B287" s="7"/>
      <c r="C287" s="7"/>
      <c r="D287" s="7"/>
    </row>
    <row r="288" spans="1:4" x14ac:dyDescent="0.25">
      <c r="A288" s="6" t="s">
        <v>3157</v>
      </c>
      <c r="B288" s="7"/>
      <c r="C288" s="7"/>
      <c r="D288" s="7"/>
    </row>
    <row r="289" spans="1:4" x14ac:dyDescent="0.25">
      <c r="A289" s="6" t="s">
        <v>3276</v>
      </c>
      <c r="B289" s="7"/>
      <c r="C289" s="7"/>
      <c r="D289" s="7"/>
    </row>
    <row r="290" spans="1:4" x14ac:dyDescent="0.25">
      <c r="A290" s="6" t="s">
        <v>3099</v>
      </c>
      <c r="B290" s="7"/>
      <c r="C290" s="7"/>
      <c r="D290" s="7"/>
    </row>
    <row r="291" spans="1:4" x14ac:dyDescent="0.25">
      <c r="A291" s="6" t="s">
        <v>3132</v>
      </c>
      <c r="B291" s="7"/>
      <c r="C291" s="7"/>
      <c r="D291" s="7"/>
    </row>
    <row r="292" spans="1:4" x14ac:dyDescent="0.25">
      <c r="A292" s="6" t="s">
        <v>1506</v>
      </c>
      <c r="B292" s="7"/>
      <c r="C292" s="7"/>
      <c r="D292" s="7"/>
    </row>
    <row r="293" spans="1:4" x14ac:dyDescent="0.25">
      <c r="A293" s="6" t="s">
        <v>8315</v>
      </c>
      <c r="B293" s="7"/>
      <c r="C293" s="7"/>
      <c r="D293" s="7"/>
    </row>
    <row r="294" spans="1:4" x14ac:dyDescent="0.25">
      <c r="A294" s="6" t="s">
        <v>506</v>
      </c>
      <c r="B294" s="7"/>
      <c r="C294" s="7"/>
      <c r="D294" s="7"/>
    </row>
    <row r="295" spans="1:4" x14ac:dyDescent="0.25">
      <c r="A295" s="6" t="s">
        <v>3685</v>
      </c>
      <c r="B295" s="7"/>
      <c r="C295" s="7"/>
      <c r="D295" s="7"/>
    </row>
    <row r="296" spans="1:4" x14ac:dyDescent="0.25">
      <c r="A296" s="6" t="s">
        <v>512</v>
      </c>
      <c r="B296" s="7"/>
      <c r="C296" s="7"/>
      <c r="D296" s="7"/>
    </row>
    <row r="297" spans="1:4" x14ac:dyDescent="0.25">
      <c r="A297" s="6" t="s">
        <v>8678</v>
      </c>
      <c r="B297" s="7"/>
      <c r="C297" s="7"/>
      <c r="D297" s="7"/>
    </row>
    <row r="298" spans="1:4" x14ac:dyDescent="0.25">
      <c r="A298" s="6" t="s">
        <v>6090</v>
      </c>
      <c r="B298" s="7"/>
      <c r="C298" s="7"/>
      <c r="D298" s="7"/>
    </row>
    <row r="299" spans="1:4" x14ac:dyDescent="0.25">
      <c r="A299" s="6" t="s">
        <v>6093</v>
      </c>
      <c r="B299" s="7"/>
      <c r="C299" s="7"/>
      <c r="D299" s="7"/>
    </row>
    <row r="300" spans="1:4" x14ac:dyDescent="0.25">
      <c r="A300" s="6" t="s">
        <v>6207</v>
      </c>
      <c r="B300" s="7"/>
      <c r="C300" s="7"/>
      <c r="D300" s="7"/>
    </row>
    <row r="301" spans="1:4" x14ac:dyDescent="0.25">
      <c r="A301" s="6" t="s">
        <v>1192</v>
      </c>
      <c r="B301" s="7"/>
      <c r="C301" s="7"/>
      <c r="D301" s="7"/>
    </row>
    <row r="302" spans="1:4" x14ac:dyDescent="0.25">
      <c r="A302" s="6" t="s">
        <v>1851</v>
      </c>
      <c r="B302" s="7"/>
      <c r="C302" s="7"/>
      <c r="D302" s="7"/>
    </row>
    <row r="303" spans="1:4" x14ac:dyDescent="0.25">
      <c r="A303" s="6" t="s">
        <v>2420</v>
      </c>
      <c r="B303" s="7"/>
      <c r="C303" s="7"/>
      <c r="D303" s="7"/>
    </row>
    <row r="304" spans="1:4" x14ac:dyDescent="0.25">
      <c r="A304" s="6" t="s">
        <v>1444</v>
      </c>
      <c r="B304" s="7"/>
      <c r="C304" s="7"/>
      <c r="D304" s="7"/>
    </row>
    <row r="305" spans="1:4" x14ac:dyDescent="0.25">
      <c r="A305" s="6" t="s">
        <v>1540</v>
      </c>
      <c r="B305" s="7"/>
      <c r="C305" s="7"/>
      <c r="D305" s="7"/>
    </row>
    <row r="306" spans="1:4" x14ac:dyDescent="0.25">
      <c r="A306" s="6" t="s">
        <v>5191</v>
      </c>
      <c r="B306" s="7">
        <v>0</v>
      </c>
      <c r="C306" s="7">
        <v>0</v>
      </c>
      <c r="D306" s="7">
        <v>0</v>
      </c>
    </row>
    <row r="307" spans="1:4" x14ac:dyDescent="0.25">
      <c r="A307" s="6" t="s">
        <v>1016</v>
      </c>
      <c r="B307" s="7"/>
      <c r="C307" s="7"/>
      <c r="D307" s="7"/>
    </row>
    <row r="308" spans="1:4" x14ac:dyDescent="0.25">
      <c r="A308" s="6" t="s">
        <v>1915</v>
      </c>
      <c r="B308" s="7"/>
      <c r="C308" s="7"/>
      <c r="D308" s="7"/>
    </row>
    <row r="309" spans="1:4" x14ac:dyDescent="0.25">
      <c r="A309" s="6" t="s">
        <v>1326</v>
      </c>
      <c r="B309" s="7"/>
      <c r="C309" s="7"/>
      <c r="D309" s="7"/>
    </row>
    <row r="310" spans="1:4" x14ac:dyDescent="0.25">
      <c r="A310" s="6" t="s">
        <v>3718</v>
      </c>
      <c r="B310" s="7"/>
      <c r="C310" s="7"/>
      <c r="D310" s="7"/>
    </row>
    <row r="311" spans="1:4" x14ac:dyDescent="0.25">
      <c r="A311" s="6" t="s">
        <v>8928</v>
      </c>
      <c r="B311" s="7">
        <v>283430.74</v>
      </c>
      <c r="C311" s="7">
        <v>190104.05900000001</v>
      </c>
      <c r="D311" s="7">
        <v>179727.783</v>
      </c>
    </row>
    <row r="312" spans="1:4" x14ac:dyDescent="0.25">
      <c r="A312" s="6" t="s">
        <v>8934</v>
      </c>
      <c r="B312" s="7">
        <v>255573.62</v>
      </c>
      <c r="C312" s="7">
        <v>171421.155</v>
      </c>
      <c r="D312" s="7">
        <v>162063.13500000001</v>
      </c>
    </row>
    <row r="313" spans="1:4" x14ac:dyDescent="0.25">
      <c r="A313" s="6" t="s">
        <v>5351</v>
      </c>
      <c r="B313" s="7"/>
      <c r="C313" s="7"/>
      <c r="D313" s="7"/>
    </row>
    <row r="314" spans="1:4" x14ac:dyDescent="0.25">
      <c r="A314" s="6" t="s">
        <v>2445</v>
      </c>
      <c r="B314" s="7"/>
      <c r="C314" s="7"/>
      <c r="D314" s="7"/>
    </row>
    <row r="315" spans="1:4" x14ac:dyDescent="0.25">
      <c r="A315" s="6" t="s">
        <v>4142</v>
      </c>
      <c r="B315" s="7">
        <v>0</v>
      </c>
      <c r="C315" s="7">
        <v>0</v>
      </c>
      <c r="D315" s="7">
        <v>0</v>
      </c>
    </row>
    <row r="316" spans="1:4" x14ac:dyDescent="0.25">
      <c r="A316" s="6" t="s">
        <v>84</v>
      </c>
      <c r="B316" s="7"/>
      <c r="C316" s="7"/>
      <c r="D316" s="7"/>
    </row>
    <row r="317" spans="1:4" x14ac:dyDescent="0.25">
      <c r="A317" s="6" t="s">
        <v>974</v>
      </c>
      <c r="B317" s="7"/>
      <c r="C317" s="7"/>
      <c r="D317" s="7"/>
    </row>
    <row r="318" spans="1:4" x14ac:dyDescent="0.25">
      <c r="A318" s="6" t="s">
        <v>3991</v>
      </c>
      <c r="B318" s="7">
        <v>0</v>
      </c>
      <c r="C318" s="7">
        <v>0</v>
      </c>
      <c r="D318" s="7">
        <v>0</v>
      </c>
    </row>
    <row r="319" spans="1:4" x14ac:dyDescent="0.25">
      <c r="A319" s="6" t="s">
        <v>8410</v>
      </c>
      <c r="B319" s="7"/>
      <c r="C319" s="7"/>
      <c r="D319" s="7"/>
    </row>
    <row r="320" spans="1:4" x14ac:dyDescent="0.25">
      <c r="A320" s="6" t="s">
        <v>8789</v>
      </c>
      <c r="B320" s="7"/>
      <c r="C320" s="7"/>
      <c r="D320" s="7"/>
    </row>
    <row r="321" spans="1:4" x14ac:dyDescent="0.25">
      <c r="A321" s="6" t="s">
        <v>2306</v>
      </c>
      <c r="B321" s="7"/>
      <c r="C321" s="7"/>
      <c r="D321" s="7"/>
    </row>
    <row r="322" spans="1:4" x14ac:dyDescent="0.25">
      <c r="A322" s="6" t="s">
        <v>3005</v>
      </c>
      <c r="B322" s="7"/>
      <c r="C322" s="7"/>
      <c r="D322" s="7"/>
    </row>
    <row r="323" spans="1:4" x14ac:dyDescent="0.25">
      <c r="A323" s="6" t="s">
        <v>2980</v>
      </c>
      <c r="B323" s="7"/>
      <c r="C323" s="7"/>
      <c r="D323" s="7"/>
    </row>
    <row r="324" spans="1:4" x14ac:dyDescent="0.25">
      <c r="A324" s="6" t="s">
        <v>3021</v>
      </c>
      <c r="B324" s="7"/>
      <c r="C324" s="7"/>
      <c r="D324" s="7"/>
    </row>
    <row r="325" spans="1:4" x14ac:dyDescent="0.25">
      <c r="A325" s="6" t="s">
        <v>3032</v>
      </c>
      <c r="B325" s="7"/>
      <c r="C325" s="7"/>
      <c r="D325" s="7"/>
    </row>
    <row r="326" spans="1:4" x14ac:dyDescent="0.25">
      <c r="A326" s="6" t="s">
        <v>3017</v>
      </c>
      <c r="B326" s="7"/>
      <c r="C326" s="7"/>
      <c r="D326" s="7"/>
    </row>
    <row r="327" spans="1:4" x14ac:dyDescent="0.25">
      <c r="A327" s="6" t="s">
        <v>3271</v>
      </c>
      <c r="B327" s="7"/>
      <c r="C327" s="7"/>
      <c r="D327" s="7"/>
    </row>
    <row r="328" spans="1:4" x14ac:dyDescent="0.25">
      <c r="A328" s="6" t="s">
        <v>3014</v>
      </c>
      <c r="B328" s="7"/>
      <c r="C328" s="7"/>
      <c r="D328" s="7"/>
    </row>
    <row r="329" spans="1:4" x14ac:dyDescent="0.25">
      <c r="A329" s="6" t="s">
        <v>3055</v>
      </c>
      <c r="B329" s="7"/>
      <c r="C329" s="7"/>
      <c r="D329" s="7"/>
    </row>
    <row r="330" spans="1:4" x14ac:dyDescent="0.25">
      <c r="A330" s="6" t="s">
        <v>3037</v>
      </c>
      <c r="B330" s="7"/>
      <c r="C330" s="7"/>
      <c r="D330" s="7"/>
    </row>
    <row r="331" spans="1:4" x14ac:dyDescent="0.25">
      <c r="A331" s="6" t="s">
        <v>2983</v>
      </c>
      <c r="B331" s="7"/>
      <c r="C331" s="7"/>
      <c r="D331" s="7"/>
    </row>
    <row r="332" spans="1:4" x14ac:dyDescent="0.25">
      <c r="A332" s="6" t="s">
        <v>3019</v>
      </c>
      <c r="B332" s="7"/>
      <c r="C332" s="7"/>
      <c r="D332" s="7"/>
    </row>
    <row r="333" spans="1:4" x14ac:dyDescent="0.25">
      <c r="A333" s="6" t="s">
        <v>3279</v>
      </c>
      <c r="B333" s="7"/>
      <c r="C333" s="7"/>
      <c r="D333" s="7"/>
    </row>
    <row r="334" spans="1:4" x14ac:dyDescent="0.25">
      <c r="A334" s="6" t="s">
        <v>2941</v>
      </c>
      <c r="B334" s="7"/>
      <c r="C334" s="7"/>
      <c r="D334" s="7"/>
    </row>
    <row r="335" spans="1:4" x14ac:dyDescent="0.25">
      <c r="A335" s="6" t="s">
        <v>3024</v>
      </c>
      <c r="B335" s="7"/>
      <c r="C335" s="7"/>
      <c r="D335" s="7"/>
    </row>
    <row r="336" spans="1:4" x14ac:dyDescent="0.25">
      <c r="A336" s="6" t="s">
        <v>3258</v>
      </c>
      <c r="B336" s="7"/>
      <c r="C336" s="7"/>
      <c r="D336" s="7"/>
    </row>
    <row r="337" spans="1:4" x14ac:dyDescent="0.25">
      <c r="A337" s="6" t="s">
        <v>3260</v>
      </c>
      <c r="B337" s="7"/>
      <c r="C337" s="7"/>
      <c r="D337" s="7"/>
    </row>
    <row r="338" spans="1:4" x14ac:dyDescent="0.25">
      <c r="A338" s="6" t="s">
        <v>3044</v>
      </c>
      <c r="B338" s="7"/>
      <c r="C338" s="7"/>
      <c r="D338" s="7"/>
    </row>
    <row r="339" spans="1:4" x14ac:dyDescent="0.25">
      <c r="A339" s="6" t="s">
        <v>3039</v>
      </c>
      <c r="B339" s="7"/>
      <c r="C339" s="7"/>
      <c r="D339" s="7"/>
    </row>
    <row r="340" spans="1:4" x14ac:dyDescent="0.25">
      <c r="A340" s="6" t="s">
        <v>3008</v>
      </c>
      <c r="B340" s="7"/>
      <c r="C340" s="7"/>
      <c r="D340" s="7"/>
    </row>
    <row r="341" spans="1:4" x14ac:dyDescent="0.25">
      <c r="A341" s="6" t="s">
        <v>3246</v>
      </c>
      <c r="B341" s="7"/>
      <c r="C341" s="7"/>
      <c r="D341" s="7"/>
    </row>
    <row r="342" spans="1:4" x14ac:dyDescent="0.25">
      <c r="A342" s="6" t="s">
        <v>3041</v>
      </c>
      <c r="B342" s="7"/>
      <c r="C342" s="7"/>
      <c r="D342" s="7"/>
    </row>
    <row r="343" spans="1:4" x14ac:dyDescent="0.25">
      <c r="A343" s="6" t="s">
        <v>3034</v>
      </c>
      <c r="B343" s="7"/>
      <c r="C343" s="7"/>
      <c r="D343" s="7"/>
    </row>
    <row r="344" spans="1:4" x14ac:dyDescent="0.25">
      <c r="A344" s="6" t="s">
        <v>3011</v>
      </c>
      <c r="B344" s="7"/>
      <c r="C344" s="7"/>
      <c r="D344" s="7"/>
    </row>
    <row r="345" spans="1:4" x14ac:dyDescent="0.25">
      <c r="A345" s="6" t="s">
        <v>2985</v>
      </c>
      <c r="B345" s="7"/>
      <c r="C345" s="7"/>
      <c r="D345" s="7"/>
    </row>
    <row r="346" spans="1:4" x14ac:dyDescent="0.25">
      <c r="A346" s="6" t="s">
        <v>3250</v>
      </c>
      <c r="B346" s="7"/>
      <c r="C346" s="7"/>
      <c r="D346" s="7"/>
    </row>
    <row r="347" spans="1:4" x14ac:dyDescent="0.25">
      <c r="A347" s="6" t="s">
        <v>3027</v>
      </c>
      <c r="B347" s="7"/>
      <c r="C347" s="7"/>
      <c r="D347" s="7"/>
    </row>
    <row r="348" spans="1:4" x14ac:dyDescent="0.25">
      <c r="A348" s="6" t="s">
        <v>766</v>
      </c>
      <c r="B348" s="7">
        <v>24871.8</v>
      </c>
      <c r="C348" s="7">
        <v>16681.005999999998</v>
      </c>
      <c r="D348" s="7">
        <v>15771.512000000002</v>
      </c>
    </row>
    <row r="349" spans="1:4" x14ac:dyDescent="0.25">
      <c r="A349" s="6" t="s">
        <v>3163</v>
      </c>
      <c r="B349" s="7"/>
      <c r="C349" s="7"/>
      <c r="D349" s="7"/>
    </row>
    <row r="350" spans="1:4" x14ac:dyDescent="0.25">
      <c r="A350" s="6" t="s">
        <v>3255</v>
      </c>
      <c r="B350" s="7"/>
      <c r="C350" s="7"/>
      <c r="D350" s="7"/>
    </row>
    <row r="351" spans="1:4" x14ac:dyDescent="0.25">
      <c r="A351" s="6" t="s">
        <v>3135</v>
      </c>
      <c r="B351" s="7"/>
      <c r="C351" s="7"/>
      <c r="D351" s="7"/>
    </row>
    <row r="352" spans="1:4" x14ac:dyDescent="0.25">
      <c r="A352" s="6" t="s">
        <v>3129</v>
      </c>
      <c r="B352" s="7"/>
      <c r="C352" s="7"/>
      <c r="D352" s="7"/>
    </row>
    <row r="353" spans="1:4" x14ac:dyDescent="0.25">
      <c r="A353" s="6" t="s">
        <v>3143</v>
      </c>
      <c r="B353" s="7"/>
      <c r="C353" s="7"/>
      <c r="D353" s="7"/>
    </row>
    <row r="354" spans="1:4" x14ac:dyDescent="0.25">
      <c r="A354" s="6" t="s">
        <v>4304</v>
      </c>
      <c r="B354" s="7">
        <v>0</v>
      </c>
      <c r="C354" s="7">
        <v>0</v>
      </c>
      <c r="D354" s="7">
        <v>0</v>
      </c>
    </row>
    <row r="355" spans="1:4" x14ac:dyDescent="0.25">
      <c r="A355" s="6" t="s">
        <v>586</v>
      </c>
      <c r="B355" s="7"/>
      <c r="C355" s="7"/>
      <c r="D355" s="7"/>
    </row>
    <row r="356" spans="1:4" x14ac:dyDescent="0.25">
      <c r="A356" s="6" t="s">
        <v>6096</v>
      </c>
      <c r="B356" s="7"/>
      <c r="C356" s="7"/>
      <c r="D356" s="7"/>
    </row>
    <row r="357" spans="1:4" x14ac:dyDescent="0.25">
      <c r="A357" s="6" t="s">
        <v>6039</v>
      </c>
      <c r="B357" s="7"/>
      <c r="C357" s="7"/>
      <c r="D357" s="7"/>
    </row>
    <row r="358" spans="1:4" x14ac:dyDescent="0.25">
      <c r="A358" s="6" t="s">
        <v>6194</v>
      </c>
      <c r="B358" s="7"/>
      <c r="C358" s="7"/>
      <c r="D358" s="7"/>
    </row>
    <row r="359" spans="1:4" x14ac:dyDescent="0.25">
      <c r="A359" s="6" t="s">
        <v>6079</v>
      </c>
      <c r="B359" s="7"/>
      <c r="C359" s="7"/>
      <c r="D359" s="7"/>
    </row>
    <row r="360" spans="1:4" x14ac:dyDescent="0.25">
      <c r="A360" s="6" t="s">
        <v>6128</v>
      </c>
      <c r="B360" s="7"/>
      <c r="C360" s="7"/>
      <c r="D360" s="7"/>
    </row>
    <row r="361" spans="1:4" x14ac:dyDescent="0.25">
      <c r="A361" s="6" t="s">
        <v>6235</v>
      </c>
      <c r="B361" s="7"/>
      <c r="C361" s="7"/>
      <c r="D361" s="7"/>
    </row>
    <row r="362" spans="1:4" x14ac:dyDescent="0.25">
      <c r="A362" s="6" t="s">
        <v>6237</v>
      </c>
      <c r="B362" s="7"/>
      <c r="C362" s="7"/>
      <c r="D362" s="7"/>
    </row>
    <row r="363" spans="1:4" x14ac:dyDescent="0.25">
      <c r="A363" s="6" t="s">
        <v>6077</v>
      </c>
      <c r="B363" s="7"/>
      <c r="C363" s="7"/>
      <c r="D363" s="7"/>
    </row>
    <row r="364" spans="1:4" x14ac:dyDescent="0.25">
      <c r="A364" s="6" t="s">
        <v>6107</v>
      </c>
      <c r="B364" s="7"/>
      <c r="C364" s="7"/>
      <c r="D364" s="7"/>
    </row>
    <row r="365" spans="1:4" x14ac:dyDescent="0.25">
      <c r="A365" s="6" t="s">
        <v>6081</v>
      </c>
      <c r="B365" s="7"/>
      <c r="C365" s="7"/>
      <c r="D365" s="7"/>
    </row>
    <row r="366" spans="1:4" x14ac:dyDescent="0.25">
      <c r="A366" s="6" t="s">
        <v>6084</v>
      </c>
      <c r="B366" s="7"/>
      <c r="C366" s="7"/>
      <c r="D366" s="7"/>
    </row>
    <row r="367" spans="1:4" x14ac:dyDescent="0.25">
      <c r="A367" s="6" t="s">
        <v>6109</v>
      </c>
      <c r="B367" s="7"/>
      <c r="C367" s="7"/>
      <c r="D367" s="7"/>
    </row>
    <row r="368" spans="1:4" x14ac:dyDescent="0.25">
      <c r="A368" s="6" t="s">
        <v>6088</v>
      </c>
      <c r="B368" s="7"/>
      <c r="C368" s="7"/>
      <c r="D368" s="7"/>
    </row>
    <row r="369" spans="1:4" x14ac:dyDescent="0.25">
      <c r="A369" s="6" t="s">
        <v>6042</v>
      </c>
      <c r="B369" s="7"/>
      <c r="C369" s="7"/>
      <c r="D369" s="7"/>
    </row>
    <row r="370" spans="1:4" x14ac:dyDescent="0.25">
      <c r="A370" s="6" t="s">
        <v>6184</v>
      </c>
      <c r="B370" s="7"/>
      <c r="C370" s="7"/>
      <c r="D370" s="7"/>
    </row>
    <row r="371" spans="1:4" x14ac:dyDescent="0.25">
      <c r="A371" s="6" t="s">
        <v>6062</v>
      </c>
      <c r="B371" s="7"/>
      <c r="C371" s="7"/>
      <c r="D371" s="7"/>
    </row>
    <row r="372" spans="1:4" x14ac:dyDescent="0.25">
      <c r="A372" s="6" t="s">
        <v>6196</v>
      </c>
      <c r="B372" s="7"/>
      <c r="C372" s="7"/>
      <c r="D372" s="7"/>
    </row>
    <row r="373" spans="1:4" x14ac:dyDescent="0.25">
      <c r="A373" s="6" t="s">
        <v>1361</v>
      </c>
      <c r="B373" s="7"/>
      <c r="C373" s="7"/>
      <c r="D373" s="7"/>
    </row>
    <row r="374" spans="1:4" x14ac:dyDescent="0.25">
      <c r="A374" s="6" t="s">
        <v>6202</v>
      </c>
      <c r="B374" s="7"/>
      <c r="C374" s="7"/>
      <c r="D374" s="7"/>
    </row>
    <row r="375" spans="1:4" x14ac:dyDescent="0.25">
      <c r="A375" s="6" t="s">
        <v>6186</v>
      </c>
      <c r="B375" s="7"/>
      <c r="C375" s="7"/>
      <c r="D375" s="7"/>
    </row>
    <row r="376" spans="1:4" x14ac:dyDescent="0.25">
      <c r="A376" s="6" t="s">
        <v>6075</v>
      </c>
      <c r="B376" s="7"/>
      <c r="C376" s="7"/>
      <c r="D376" s="7"/>
    </row>
    <row r="377" spans="1:4" x14ac:dyDescent="0.25">
      <c r="A377" s="6" t="s">
        <v>6052</v>
      </c>
      <c r="B377" s="7"/>
      <c r="C377" s="7"/>
      <c r="D377" s="7"/>
    </row>
    <row r="378" spans="1:4" x14ac:dyDescent="0.25">
      <c r="A378" s="6" t="s">
        <v>6117</v>
      </c>
      <c r="B378" s="7"/>
      <c r="C378" s="7"/>
      <c r="D378" s="7"/>
    </row>
    <row r="379" spans="1:4" x14ac:dyDescent="0.25">
      <c r="A379" s="6" t="s">
        <v>6111</v>
      </c>
      <c r="B379" s="7"/>
      <c r="C379" s="7"/>
      <c r="D379" s="7"/>
    </row>
    <row r="380" spans="1:4" x14ac:dyDescent="0.25">
      <c r="A380" s="6" t="s">
        <v>6050</v>
      </c>
      <c r="B380" s="7"/>
      <c r="C380" s="7"/>
      <c r="D380" s="7"/>
    </row>
    <row r="381" spans="1:4" x14ac:dyDescent="0.25">
      <c r="A381" s="6" t="s">
        <v>6231</v>
      </c>
      <c r="B381" s="7"/>
      <c r="C381" s="7"/>
      <c r="D381" s="7"/>
    </row>
    <row r="382" spans="1:4" x14ac:dyDescent="0.25">
      <c r="A382" s="6" t="s">
        <v>6113</v>
      </c>
      <c r="B382" s="7"/>
      <c r="C382" s="7"/>
      <c r="D382" s="7"/>
    </row>
    <row r="383" spans="1:4" x14ac:dyDescent="0.25">
      <c r="A383" s="6" t="s">
        <v>3715</v>
      </c>
      <c r="B383" s="7"/>
      <c r="C383" s="7"/>
      <c r="D383" s="7"/>
    </row>
    <row r="384" spans="1:4" x14ac:dyDescent="0.25">
      <c r="A384" s="6" t="s">
        <v>3997</v>
      </c>
      <c r="B384" s="7">
        <v>5497.37</v>
      </c>
      <c r="C384" s="7">
        <v>3686.9759999999987</v>
      </c>
      <c r="D384" s="7">
        <v>3485.9520000000002</v>
      </c>
    </row>
    <row r="385" spans="1:4" x14ac:dyDescent="0.25">
      <c r="A385" s="6" t="s">
        <v>2329</v>
      </c>
      <c r="B385" s="7"/>
      <c r="C385" s="7"/>
      <c r="D385" s="7"/>
    </row>
    <row r="386" spans="1:4" x14ac:dyDescent="0.25">
      <c r="A386" s="6" t="s">
        <v>530</v>
      </c>
      <c r="B386" s="7"/>
      <c r="C386" s="7"/>
      <c r="D386" s="7"/>
    </row>
    <row r="387" spans="1:4" x14ac:dyDescent="0.25">
      <c r="A387" s="6" t="s">
        <v>527</v>
      </c>
      <c r="B387" s="7"/>
      <c r="C387" s="7"/>
      <c r="D387" s="7"/>
    </row>
    <row r="388" spans="1:4" x14ac:dyDescent="0.25">
      <c r="A388" s="6" t="s">
        <v>4335</v>
      </c>
      <c r="B388" s="7">
        <v>8947.9000000000015</v>
      </c>
      <c r="C388" s="7">
        <v>6001</v>
      </c>
      <c r="D388" s="7">
        <v>5674</v>
      </c>
    </row>
    <row r="389" spans="1:4" x14ac:dyDescent="0.25">
      <c r="A389" s="6" t="s">
        <v>4344</v>
      </c>
      <c r="B389" s="7">
        <v>8947.9000000000015</v>
      </c>
      <c r="C389" s="7">
        <v>6001</v>
      </c>
      <c r="D389" s="7">
        <v>5674</v>
      </c>
    </row>
    <row r="390" spans="1:4" x14ac:dyDescent="0.25">
      <c r="A390" s="6" t="s">
        <v>8398</v>
      </c>
      <c r="B390" s="7"/>
      <c r="C390" s="7"/>
      <c r="D390" s="7"/>
    </row>
    <row r="391" spans="1:4" x14ac:dyDescent="0.25">
      <c r="A391" s="6" t="s">
        <v>1403</v>
      </c>
      <c r="B391" s="7"/>
      <c r="C391" s="7"/>
      <c r="D391" s="7"/>
    </row>
    <row r="392" spans="1:4" x14ac:dyDescent="0.25">
      <c r="A392" s="6" t="s">
        <v>1392</v>
      </c>
      <c r="B392" s="7"/>
      <c r="C392" s="7"/>
      <c r="D392" s="7"/>
    </row>
    <row r="393" spans="1:4" x14ac:dyDescent="0.25">
      <c r="A393" s="6" t="s">
        <v>8583</v>
      </c>
      <c r="B393" s="7"/>
      <c r="C393" s="7"/>
      <c r="D393" s="7"/>
    </row>
    <row r="394" spans="1:4" x14ac:dyDescent="0.25">
      <c r="A394" s="6" t="s">
        <v>1617</v>
      </c>
      <c r="B394" s="7"/>
      <c r="C394" s="7"/>
      <c r="D394" s="7"/>
    </row>
    <row r="395" spans="1:4" x14ac:dyDescent="0.25">
      <c r="A395" s="6" t="s">
        <v>2364</v>
      </c>
      <c r="B395" s="7"/>
      <c r="C395" s="7"/>
      <c r="D395" s="7"/>
    </row>
    <row r="396" spans="1:4" x14ac:dyDescent="0.25">
      <c r="A396" s="6" t="s">
        <v>1133</v>
      </c>
      <c r="B396" s="7"/>
      <c r="C396" s="7"/>
      <c r="D396" s="7"/>
    </row>
    <row r="397" spans="1:4" x14ac:dyDescent="0.25">
      <c r="A397" s="6" t="s">
        <v>720</v>
      </c>
      <c r="B397" s="7">
        <v>0</v>
      </c>
      <c r="C397" s="7">
        <v>0</v>
      </c>
      <c r="D397" s="7">
        <v>0</v>
      </c>
    </row>
    <row r="398" spans="1:4" x14ac:dyDescent="0.25">
      <c r="A398" s="6" t="s">
        <v>2167</v>
      </c>
      <c r="B398" s="7"/>
      <c r="C398" s="7"/>
      <c r="D398" s="7"/>
    </row>
    <row r="399" spans="1:4" x14ac:dyDescent="0.25">
      <c r="A399" s="6" t="s">
        <v>4038</v>
      </c>
      <c r="B399" s="7">
        <v>0</v>
      </c>
      <c r="C399" s="7">
        <v>0</v>
      </c>
      <c r="D399" s="7">
        <v>0</v>
      </c>
    </row>
    <row r="400" spans="1:4" x14ac:dyDescent="0.25">
      <c r="A400" s="6" t="s">
        <v>8478</v>
      </c>
      <c r="B400" s="7"/>
      <c r="C400" s="7"/>
      <c r="D400" s="7"/>
    </row>
    <row r="401" spans="1:4" x14ac:dyDescent="0.25">
      <c r="A401" s="6" t="s">
        <v>8982</v>
      </c>
      <c r="B401" s="7">
        <v>119422.99</v>
      </c>
      <c r="C401" s="7">
        <v>80091.342999999993</v>
      </c>
      <c r="D401" s="7">
        <v>75728.091</v>
      </c>
    </row>
    <row r="402" spans="1:4" x14ac:dyDescent="0.25">
      <c r="A402" s="6" t="s">
        <v>2448</v>
      </c>
      <c r="B402" s="7"/>
      <c r="C402" s="7"/>
      <c r="D402" s="7"/>
    </row>
    <row r="403" spans="1:4" x14ac:dyDescent="0.25">
      <c r="A403" s="6" t="s">
        <v>1938</v>
      </c>
      <c r="B403" s="7"/>
      <c r="C403" s="7"/>
      <c r="D403" s="7"/>
    </row>
    <row r="404" spans="1:4" x14ac:dyDescent="0.25">
      <c r="A404" s="6" t="s">
        <v>5378</v>
      </c>
      <c r="B404" s="7"/>
      <c r="C404" s="7"/>
      <c r="D404" s="7"/>
    </row>
    <row r="405" spans="1:4" x14ac:dyDescent="0.25">
      <c r="A405" s="6" t="s">
        <v>5417</v>
      </c>
      <c r="B405" s="7"/>
      <c r="C405" s="7"/>
      <c r="D405" s="7"/>
    </row>
    <row r="406" spans="1:4" x14ac:dyDescent="0.25">
      <c r="A406" s="6" t="s">
        <v>5542</v>
      </c>
      <c r="B406" s="7"/>
      <c r="C406" s="7"/>
      <c r="D406" s="7"/>
    </row>
    <row r="407" spans="1:4" x14ac:dyDescent="0.25">
      <c r="A407" s="6" t="s">
        <v>5565</v>
      </c>
      <c r="B407" s="7"/>
      <c r="C407" s="7"/>
      <c r="D407" s="7"/>
    </row>
    <row r="408" spans="1:4" x14ac:dyDescent="0.25">
      <c r="A408" s="6" t="s">
        <v>5387</v>
      </c>
      <c r="B408" s="7"/>
      <c r="C408" s="7"/>
      <c r="D408" s="7"/>
    </row>
    <row r="409" spans="1:4" x14ac:dyDescent="0.25">
      <c r="A409" s="6" t="s">
        <v>5554</v>
      </c>
      <c r="B409" s="7"/>
      <c r="C409" s="7"/>
      <c r="D409" s="7"/>
    </row>
    <row r="410" spans="1:4" x14ac:dyDescent="0.25">
      <c r="A410" s="6" t="s">
        <v>5708</v>
      </c>
      <c r="B410" s="7"/>
      <c r="C410" s="7"/>
      <c r="D410" s="7"/>
    </row>
    <row r="411" spans="1:4" x14ac:dyDescent="0.25">
      <c r="A411" s="6" t="s">
        <v>5720</v>
      </c>
      <c r="B411" s="7"/>
      <c r="C411" s="7"/>
      <c r="D411" s="7"/>
    </row>
    <row r="412" spans="1:4" x14ac:dyDescent="0.25">
      <c r="A412" s="6" t="s">
        <v>3253</v>
      </c>
      <c r="B412" s="7"/>
      <c r="C412" s="7"/>
      <c r="D412" s="7"/>
    </row>
    <row r="413" spans="1:4" x14ac:dyDescent="0.25">
      <c r="A413" s="6" t="s">
        <v>3289</v>
      </c>
      <c r="B413" s="7"/>
      <c r="C413" s="7"/>
      <c r="D413" s="7"/>
    </row>
    <row r="414" spans="1:4" x14ac:dyDescent="0.25">
      <c r="A414" s="6" t="s">
        <v>3286</v>
      </c>
      <c r="B414" s="7"/>
      <c r="C414" s="7"/>
      <c r="D414" s="7"/>
    </row>
    <row r="415" spans="1:4" x14ac:dyDescent="0.25">
      <c r="A415" s="6" t="s">
        <v>3219</v>
      </c>
      <c r="B415" s="7"/>
      <c r="C415" s="7"/>
      <c r="D415" s="7"/>
    </row>
    <row r="416" spans="1:4" x14ac:dyDescent="0.25">
      <c r="A416" s="6" t="s">
        <v>1429</v>
      </c>
      <c r="B416" s="7"/>
      <c r="C416" s="7"/>
      <c r="D416" s="7"/>
    </row>
    <row r="417" spans="1:4" x14ac:dyDescent="0.25">
      <c r="A417" s="6" t="s">
        <v>4035</v>
      </c>
      <c r="B417" s="7"/>
      <c r="C417" s="7">
        <v>0</v>
      </c>
      <c r="D417" s="7">
        <v>0</v>
      </c>
    </row>
    <row r="418" spans="1:4" x14ac:dyDescent="0.25">
      <c r="A418" s="6" t="s">
        <v>2953</v>
      </c>
      <c r="B418" s="7"/>
      <c r="C418" s="7"/>
      <c r="D418" s="7"/>
    </row>
    <row r="419" spans="1:4" x14ac:dyDescent="0.25">
      <c r="A419" s="6" t="s">
        <v>3029</v>
      </c>
      <c r="B419" s="7"/>
      <c r="C419" s="7"/>
      <c r="D419" s="7"/>
    </row>
    <row r="420" spans="1:4" x14ac:dyDescent="0.25">
      <c r="A420" s="6" t="s">
        <v>1943</v>
      </c>
      <c r="B420" s="7"/>
      <c r="C420" s="7"/>
      <c r="D420" s="7"/>
    </row>
    <row r="421" spans="1:4" x14ac:dyDescent="0.25">
      <c r="A421" s="6" t="s">
        <v>3903</v>
      </c>
      <c r="B421" s="7"/>
      <c r="C421" s="7"/>
      <c r="D421" s="7"/>
    </row>
    <row r="422" spans="1:4" x14ac:dyDescent="0.25">
      <c r="A422" s="6" t="s">
        <v>2999</v>
      </c>
      <c r="B422" s="7"/>
      <c r="C422" s="7"/>
      <c r="D422" s="7"/>
    </row>
    <row r="423" spans="1:4" x14ac:dyDescent="0.25">
      <c r="A423" s="6" t="s">
        <v>3915</v>
      </c>
      <c r="B423" s="7"/>
      <c r="C423" s="7"/>
      <c r="D423" s="7"/>
    </row>
    <row r="424" spans="1:4" x14ac:dyDescent="0.25">
      <c r="A424" s="6" t="s">
        <v>2959</v>
      </c>
      <c r="B424" s="7"/>
      <c r="C424" s="7"/>
      <c r="D424" s="7"/>
    </row>
    <row r="425" spans="1:4" x14ac:dyDescent="0.25">
      <c r="A425" s="6" t="s">
        <v>3273</v>
      </c>
      <c r="B425" s="7"/>
      <c r="C425" s="7"/>
      <c r="D425" s="7"/>
    </row>
    <row r="426" spans="1:4" x14ac:dyDescent="0.25">
      <c r="A426" s="6" t="s">
        <v>3201</v>
      </c>
      <c r="B426" s="7"/>
      <c r="C426" s="7"/>
      <c r="D426" s="7"/>
    </row>
    <row r="427" spans="1:4" x14ac:dyDescent="0.25">
      <c r="A427" s="6" t="s">
        <v>2956</v>
      </c>
      <c r="B427" s="7"/>
      <c r="C427" s="7"/>
      <c r="D427" s="7"/>
    </row>
    <row r="428" spans="1:4" x14ac:dyDescent="0.25">
      <c r="A428" s="6" t="s">
        <v>115</v>
      </c>
      <c r="B428" s="7"/>
      <c r="C428" s="7"/>
      <c r="D428" s="7"/>
    </row>
    <row r="429" spans="1:4" x14ac:dyDescent="0.25">
      <c r="A429" s="6" t="s">
        <v>4354</v>
      </c>
      <c r="B429" s="7">
        <v>187.6</v>
      </c>
      <c r="C429" s="7">
        <v>125.84</v>
      </c>
      <c r="D429" s="7">
        <v>118.96000000000001</v>
      </c>
    </row>
    <row r="430" spans="1:4" x14ac:dyDescent="0.25">
      <c r="A430" s="6" t="s">
        <v>1293</v>
      </c>
      <c r="B430" s="7"/>
      <c r="C430" s="7"/>
      <c r="D430" s="7"/>
    </row>
    <row r="431" spans="1:4" x14ac:dyDescent="0.25">
      <c r="A431" s="6" t="s">
        <v>1492</v>
      </c>
      <c r="B431" s="7"/>
      <c r="C431" s="7"/>
      <c r="D431" s="7"/>
    </row>
    <row r="432" spans="1:4" x14ac:dyDescent="0.25">
      <c r="A432" s="6" t="s">
        <v>2119</v>
      </c>
      <c r="B432" s="7"/>
      <c r="C432" s="7"/>
      <c r="D432" s="7"/>
    </row>
    <row r="433" spans="1:4" x14ac:dyDescent="0.25">
      <c r="A433" s="6" t="s">
        <v>5149</v>
      </c>
      <c r="B433" s="7"/>
      <c r="C433" s="7"/>
      <c r="D433" s="7"/>
    </row>
    <row r="434" spans="1:4" x14ac:dyDescent="0.25">
      <c r="A434" s="6" t="s">
        <v>3920</v>
      </c>
      <c r="B434" s="7"/>
      <c r="C434" s="7"/>
      <c r="D434" s="7"/>
    </row>
    <row r="435" spans="1:4" x14ac:dyDescent="0.25">
      <c r="A435" s="6" t="s">
        <v>3909</v>
      </c>
      <c r="B435" s="7"/>
      <c r="C435" s="7"/>
      <c r="D435" s="7"/>
    </row>
    <row r="436" spans="1:4" x14ac:dyDescent="0.25">
      <c r="A436" s="6" t="s">
        <v>3906</v>
      </c>
      <c r="B436" s="7"/>
      <c r="C436" s="7"/>
      <c r="D436" s="7"/>
    </row>
    <row r="437" spans="1:4" x14ac:dyDescent="0.25">
      <c r="A437" s="6" t="s">
        <v>3912</v>
      </c>
      <c r="B437" s="7"/>
      <c r="C437" s="7"/>
      <c r="D437" s="7"/>
    </row>
    <row r="438" spans="1:4" x14ac:dyDescent="0.25">
      <c r="A438" s="6" t="s">
        <v>1026</v>
      </c>
      <c r="B438" s="7"/>
      <c r="C438" s="7"/>
      <c r="D438" s="7"/>
    </row>
    <row r="439" spans="1:4" x14ac:dyDescent="0.25">
      <c r="A439" s="6" t="s">
        <v>5179</v>
      </c>
      <c r="B439" s="7">
        <v>0</v>
      </c>
      <c r="C439" s="7">
        <v>0</v>
      </c>
      <c r="D439" s="7">
        <v>0</v>
      </c>
    </row>
    <row r="440" spans="1:4" x14ac:dyDescent="0.25">
      <c r="A440" s="6" t="s">
        <v>6059</v>
      </c>
      <c r="B440" s="7"/>
      <c r="C440" s="7"/>
      <c r="D440" s="7"/>
    </row>
    <row r="441" spans="1:4" x14ac:dyDescent="0.25">
      <c r="A441" s="6" t="s">
        <v>6115</v>
      </c>
      <c r="B441" s="7"/>
      <c r="C441" s="7"/>
      <c r="D441" s="7"/>
    </row>
    <row r="442" spans="1:4" x14ac:dyDescent="0.25">
      <c r="A442" s="6" t="s">
        <v>6119</v>
      </c>
      <c r="B442" s="7"/>
      <c r="C442" s="7"/>
      <c r="D442" s="7"/>
    </row>
    <row r="443" spans="1:4" x14ac:dyDescent="0.25">
      <c r="A443" s="6" t="s">
        <v>6073</v>
      </c>
      <c r="B443" s="7"/>
      <c r="C443" s="7"/>
      <c r="D443" s="7"/>
    </row>
    <row r="444" spans="1:4" x14ac:dyDescent="0.25">
      <c r="A444" s="6" t="s">
        <v>6200</v>
      </c>
      <c r="B444" s="7"/>
      <c r="C444" s="7"/>
      <c r="D444" s="7"/>
    </row>
    <row r="445" spans="1:4" x14ac:dyDescent="0.25">
      <c r="A445" s="6" t="s">
        <v>6198</v>
      </c>
      <c r="B445" s="7"/>
      <c r="C445" s="7"/>
      <c r="D445" s="7"/>
    </row>
    <row r="446" spans="1:4" x14ac:dyDescent="0.25">
      <c r="A446" s="6" t="s">
        <v>6086</v>
      </c>
      <c r="B446" s="7"/>
      <c r="C446" s="7"/>
      <c r="D446" s="7"/>
    </row>
    <row r="447" spans="1:4" x14ac:dyDescent="0.25">
      <c r="A447" s="6" t="s">
        <v>6210</v>
      </c>
      <c r="B447" s="7"/>
      <c r="C447" s="7"/>
      <c r="D447" s="7"/>
    </row>
    <row r="448" spans="1:4" x14ac:dyDescent="0.25">
      <c r="A448" s="6" t="s">
        <v>4677</v>
      </c>
      <c r="B448" s="7"/>
      <c r="C448" s="7"/>
      <c r="D448" s="7"/>
    </row>
    <row r="449" spans="1:4" x14ac:dyDescent="0.25">
      <c r="A449" s="6" t="s">
        <v>8820</v>
      </c>
      <c r="B449" s="7"/>
      <c r="C449" s="7"/>
      <c r="D449" s="7"/>
    </row>
    <row r="450" spans="1:4" x14ac:dyDescent="0.25">
      <c r="A450" s="6" t="s">
        <v>8318</v>
      </c>
      <c r="B450" s="7"/>
      <c r="C450" s="7"/>
      <c r="D450" s="7"/>
    </row>
    <row r="451" spans="1:4" x14ac:dyDescent="0.25">
      <c r="A451" s="6" t="s">
        <v>5170</v>
      </c>
      <c r="B451" s="7">
        <v>0</v>
      </c>
      <c r="C451" s="7">
        <v>0</v>
      </c>
      <c r="D451" s="7">
        <v>0</v>
      </c>
    </row>
    <row r="452" spans="1:4" x14ac:dyDescent="0.25">
      <c r="A452" s="6" t="s">
        <v>1983</v>
      </c>
      <c r="B452" s="7"/>
      <c r="C452" s="7"/>
      <c r="D452" s="7"/>
    </row>
    <row r="453" spans="1:4" x14ac:dyDescent="0.25">
      <c r="A453" s="6" t="s">
        <v>2176</v>
      </c>
      <c r="B453" s="7"/>
      <c r="C453" s="7"/>
      <c r="D453" s="7"/>
    </row>
    <row r="454" spans="1:4" x14ac:dyDescent="0.25">
      <c r="A454" s="6" t="s">
        <v>3111</v>
      </c>
      <c r="B454" s="7"/>
      <c r="C454" s="7"/>
      <c r="D454" s="7"/>
    </row>
    <row r="455" spans="1:4" x14ac:dyDescent="0.25">
      <c r="A455" s="6" t="s">
        <v>3160</v>
      </c>
      <c r="B455" s="7"/>
      <c r="C455" s="7"/>
      <c r="D455" s="7"/>
    </row>
    <row r="456" spans="1:4" x14ac:dyDescent="0.25">
      <c r="A456" s="6" t="s">
        <v>5381</v>
      </c>
      <c r="B456" s="7"/>
      <c r="C456" s="7"/>
      <c r="D456" s="7"/>
    </row>
    <row r="457" spans="1:4" x14ac:dyDescent="0.25">
      <c r="A457" s="6" t="s">
        <v>1195</v>
      </c>
      <c r="B457" s="7"/>
      <c r="C457" s="7"/>
      <c r="D457" s="7"/>
    </row>
    <row r="458" spans="1:4" x14ac:dyDescent="0.25">
      <c r="A458" s="6" t="s">
        <v>1922</v>
      </c>
      <c r="B458" s="7"/>
      <c r="C458" s="7"/>
      <c r="D458" s="7"/>
    </row>
    <row r="459" spans="1:4" x14ac:dyDescent="0.25">
      <c r="A459" s="6" t="s">
        <v>763</v>
      </c>
      <c r="B459" s="7">
        <v>36978.65</v>
      </c>
      <c r="C459" s="7">
        <v>24800.012999999999</v>
      </c>
      <c r="D459" s="7">
        <v>23448.684000000001</v>
      </c>
    </row>
    <row r="460" spans="1:4" x14ac:dyDescent="0.25">
      <c r="A460" s="6" t="s">
        <v>1426</v>
      </c>
      <c r="B460" s="7"/>
      <c r="C460" s="7"/>
      <c r="D460" s="7"/>
    </row>
    <row r="461" spans="1:4" x14ac:dyDescent="0.25">
      <c r="A461" s="6" t="s">
        <v>606</v>
      </c>
      <c r="B461" s="7"/>
      <c r="C461" s="7"/>
      <c r="D461" s="7"/>
    </row>
    <row r="462" spans="1:4" x14ac:dyDescent="0.25">
      <c r="A462" s="6" t="s">
        <v>2093</v>
      </c>
      <c r="B462" s="7"/>
      <c r="C462" s="7"/>
      <c r="D462" s="7"/>
    </row>
    <row r="463" spans="1:4" x14ac:dyDescent="0.25">
      <c r="A463" s="6" t="s">
        <v>2217</v>
      </c>
      <c r="B463" s="7"/>
      <c r="C463" s="7"/>
      <c r="D463" s="7"/>
    </row>
    <row r="464" spans="1:4" x14ac:dyDescent="0.25">
      <c r="A464" s="6" t="s">
        <v>1044</v>
      </c>
      <c r="B464" s="7"/>
      <c r="C464" s="7"/>
      <c r="D464" s="7"/>
    </row>
    <row r="465" spans="1:4" x14ac:dyDescent="0.25">
      <c r="A465" s="6" t="s">
        <v>1139</v>
      </c>
      <c r="B465" s="7"/>
      <c r="C465" s="7"/>
      <c r="D465" s="7"/>
    </row>
    <row r="466" spans="1:4" x14ac:dyDescent="0.25">
      <c r="A466" s="6" t="s">
        <v>6026</v>
      </c>
      <c r="B466" s="7"/>
      <c r="C466" s="7"/>
      <c r="D466" s="7"/>
    </row>
    <row r="467" spans="1:4" x14ac:dyDescent="0.25">
      <c r="A467" s="6" t="s">
        <v>6029</v>
      </c>
      <c r="B467" s="7"/>
      <c r="C467" s="7"/>
      <c r="D467" s="7"/>
    </row>
    <row r="468" spans="1:4" x14ac:dyDescent="0.25">
      <c r="A468" s="6" t="s">
        <v>503</v>
      </c>
      <c r="B468" s="7"/>
      <c r="C468" s="7"/>
      <c r="D468" s="7"/>
    </row>
    <row r="469" spans="1:4" x14ac:dyDescent="0.25">
      <c r="A469" s="6" t="s">
        <v>8640</v>
      </c>
      <c r="B469" s="7"/>
      <c r="C469" s="7"/>
      <c r="D469" s="7"/>
    </row>
    <row r="470" spans="1:4" x14ac:dyDescent="0.25">
      <c r="A470" s="6" t="s">
        <v>1597</v>
      </c>
      <c r="B470" s="7"/>
      <c r="C470" s="7"/>
      <c r="D470" s="7"/>
    </row>
    <row r="471" spans="1:4" x14ac:dyDescent="0.25">
      <c r="A471" s="6" t="s">
        <v>2044</v>
      </c>
      <c r="B471" s="7"/>
      <c r="C471" s="7"/>
      <c r="D471" s="7"/>
    </row>
    <row r="472" spans="1:4" x14ac:dyDescent="0.25">
      <c r="A472" s="6" t="s">
        <v>2382</v>
      </c>
      <c r="B472" s="7"/>
      <c r="C472" s="7"/>
      <c r="D472" s="7"/>
    </row>
    <row r="473" spans="1:4" x14ac:dyDescent="0.25">
      <c r="A473" s="6" t="s">
        <v>676</v>
      </c>
      <c r="B473" s="7"/>
      <c r="C473" s="7"/>
      <c r="D473" s="7"/>
    </row>
    <row r="474" spans="1:4" x14ac:dyDescent="0.25">
      <c r="A474" s="6" t="s">
        <v>3570</v>
      </c>
      <c r="B474" s="7"/>
      <c r="C474" s="7"/>
      <c r="D474" s="7"/>
    </row>
    <row r="475" spans="1:4" x14ac:dyDescent="0.25">
      <c r="A475" s="6" t="s">
        <v>3644</v>
      </c>
      <c r="B475" s="7"/>
      <c r="C475" s="7"/>
      <c r="D475" s="7"/>
    </row>
    <row r="476" spans="1:4" x14ac:dyDescent="0.25">
      <c r="A476" s="6" t="s">
        <v>3639</v>
      </c>
      <c r="B476" s="7"/>
      <c r="C476" s="7"/>
      <c r="D476" s="7"/>
    </row>
    <row r="477" spans="1:4" x14ac:dyDescent="0.25">
      <c r="A477" s="6" t="s">
        <v>3647</v>
      </c>
      <c r="B477" s="7"/>
      <c r="C477" s="7"/>
      <c r="D477" s="7"/>
    </row>
    <row r="478" spans="1:4" x14ac:dyDescent="0.25">
      <c r="A478" s="6" t="s">
        <v>3573</v>
      </c>
      <c r="B478" s="7"/>
      <c r="C478" s="7"/>
      <c r="D478" s="7"/>
    </row>
    <row r="479" spans="1:4" x14ac:dyDescent="0.25">
      <c r="A479" s="6" t="s">
        <v>3636</v>
      </c>
      <c r="B479" s="7"/>
      <c r="C479" s="7"/>
      <c r="D479" s="7"/>
    </row>
    <row r="480" spans="1:4" x14ac:dyDescent="0.25">
      <c r="A480" s="6" t="s">
        <v>3641</v>
      </c>
      <c r="B480" s="7"/>
      <c r="C480" s="7"/>
      <c r="D480" s="7"/>
    </row>
    <row r="481" spans="1:4" x14ac:dyDescent="0.25">
      <c r="A481" s="6" t="s">
        <v>3633</v>
      </c>
      <c r="B481" s="7"/>
      <c r="C481" s="7"/>
      <c r="D481" s="7"/>
    </row>
    <row r="482" spans="1:4" x14ac:dyDescent="0.25">
      <c r="A482" s="6" t="s">
        <v>3567</v>
      </c>
      <c r="B482" s="7"/>
      <c r="C482" s="7"/>
      <c r="D482" s="7"/>
    </row>
    <row r="483" spans="1:4" x14ac:dyDescent="0.25">
      <c r="A483" s="6" t="s">
        <v>3805</v>
      </c>
      <c r="B483" s="7"/>
      <c r="C483" s="7"/>
      <c r="D483" s="7"/>
    </row>
    <row r="484" spans="1:4" x14ac:dyDescent="0.25">
      <c r="A484" s="6" t="s">
        <v>3808</v>
      </c>
      <c r="B484" s="7"/>
      <c r="C484" s="7"/>
      <c r="D484" s="7"/>
    </row>
    <row r="485" spans="1:4" x14ac:dyDescent="0.25">
      <c r="A485" s="6" t="s">
        <v>4127</v>
      </c>
      <c r="B485" s="7">
        <v>238541.94</v>
      </c>
      <c r="C485" s="7">
        <v>159978</v>
      </c>
      <c r="D485" s="7">
        <v>151263</v>
      </c>
    </row>
    <row r="486" spans="1:4" x14ac:dyDescent="0.25">
      <c r="A486" s="6" t="s">
        <v>4145</v>
      </c>
      <c r="B486" s="7">
        <v>0</v>
      </c>
      <c r="C486" s="7">
        <v>0</v>
      </c>
      <c r="D486" s="7">
        <v>0</v>
      </c>
    </row>
    <row r="487" spans="1:4" x14ac:dyDescent="0.25">
      <c r="A487" s="6" t="s">
        <v>977</v>
      </c>
      <c r="B487" s="7"/>
      <c r="C487" s="7"/>
      <c r="D487" s="7"/>
    </row>
    <row r="488" spans="1:4" x14ac:dyDescent="0.25">
      <c r="A488" s="6" t="s">
        <v>1085</v>
      </c>
      <c r="B488" s="7"/>
      <c r="C488" s="7"/>
      <c r="D488" s="7"/>
    </row>
    <row r="489" spans="1:4" x14ac:dyDescent="0.25">
      <c r="A489" s="6" t="s">
        <v>6244</v>
      </c>
      <c r="B489" s="7"/>
      <c r="C489" s="7"/>
      <c r="D489" s="7"/>
    </row>
    <row r="490" spans="1:4" x14ac:dyDescent="0.25">
      <c r="A490" s="6" t="s">
        <v>1082</v>
      </c>
      <c r="B490" s="7"/>
      <c r="C490" s="7"/>
      <c r="D490" s="7"/>
    </row>
    <row r="491" spans="1:4" x14ac:dyDescent="0.25">
      <c r="A491" s="6" t="s">
        <v>441</v>
      </c>
      <c r="B491" s="7"/>
      <c r="C491" s="7"/>
      <c r="D491" s="7"/>
    </row>
    <row r="492" spans="1:4" x14ac:dyDescent="0.25">
      <c r="A492" s="6" t="s">
        <v>557</v>
      </c>
      <c r="B492" s="7"/>
      <c r="C492" s="7"/>
      <c r="D492" s="7"/>
    </row>
    <row r="493" spans="1:4" x14ac:dyDescent="0.25">
      <c r="A493" s="6" t="s">
        <v>462</v>
      </c>
      <c r="B493" s="7"/>
      <c r="C493" s="7"/>
      <c r="D493" s="7"/>
    </row>
    <row r="494" spans="1:4" x14ac:dyDescent="0.25">
      <c r="A494" s="6" t="s">
        <v>364</v>
      </c>
      <c r="B494" s="7"/>
      <c r="C494" s="7"/>
      <c r="D494" s="7"/>
    </row>
    <row r="495" spans="1:4" x14ac:dyDescent="0.25">
      <c r="A495" s="6" t="s">
        <v>1281</v>
      </c>
      <c r="B495" s="7"/>
      <c r="C495" s="7"/>
      <c r="D495" s="7"/>
    </row>
    <row r="496" spans="1:4" x14ac:dyDescent="0.25">
      <c r="A496" s="6" t="s">
        <v>8728</v>
      </c>
      <c r="B496" s="7"/>
      <c r="C496" s="7"/>
      <c r="D496" s="7"/>
    </row>
    <row r="497" spans="1:4" x14ac:dyDescent="0.25">
      <c r="A497" s="6" t="s">
        <v>5226</v>
      </c>
      <c r="B497" s="7">
        <v>0</v>
      </c>
      <c r="C497" s="7">
        <v>0</v>
      </c>
      <c r="D497" s="7">
        <v>0</v>
      </c>
    </row>
    <row r="498" spans="1:4" x14ac:dyDescent="0.25">
      <c r="A498" s="6" t="s">
        <v>1636</v>
      </c>
      <c r="B498" s="7"/>
      <c r="C498" s="7"/>
      <c r="D498" s="7"/>
    </row>
    <row r="499" spans="1:4" x14ac:dyDescent="0.25">
      <c r="A499" s="6" t="s">
        <v>3335</v>
      </c>
      <c r="B499" s="7"/>
      <c r="C499" s="7"/>
      <c r="D499" s="7"/>
    </row>
    <row r="500" spans="1:4" x14ac:dyDescent="0.25">
      <c r="A500" s="6" t="s">
        <v>3332</v>
      </c>
      <c r="B500" s="7"/>
      <c r="C500" s="7"/>
      <c r="D500" s="7"/>
    </row>
    <row r="501" spans="1:4" x14ac:dyDescent="0.25">
      <c r="A501" s="6" t="s">
        <v>8979</v>
      </c>
      <c r="B501" s="7">
        <v>47597.009999999995</v>
      </c>
      <c r="C501" s="7">
        <v>31925</v>
      </c>
      <c r="D501" s="7">
        <v>30182</v>
      </c>
    </row>
    <row r="502" spans="1:4" x14ac:dyDescent="0.25">
      <c r="A502" s="6" t="s">
        <v>2406</v>
      </c>
      <c r="B502" s="7"/>
      <c r="C502" s="7"/>
      <c r="D502" s="7"/>
    </row>
    <row r="503" spans="1:4" x14ac:dyDescent="0.25">
      <c r="A503" s="6" t="s">
        <v>2138</v>
      </c>
      <c r="B503" s="7"/>
      <c r="C503" s="7"/>
      <c r="D503" s="7"/>
    </row>
    <row r="504" spans="1:4" x14ac:dyDescent="0.25">
      <c r="A504" s="6" t="s">
        <v>2054</v>
      </c>
      <c r="B504" s="7"/>
      <c r="C504" s="7"/>
      <c r="D504" s="7"/>
    </row>
    <row r="505" spans="1:4" x14ac:dyDescent="0.25">
      <c r="A505" s="6" t="s">
        <v>1290</v>
      </c>
      <c r="B505" s="7"/>
      <c r="C505" s="7"/>
      <c r="D505" s="7"/>
    </row>
    <row r="506" spans="1:4" x14ac:dyDescent="0.25">
      <c r="A506" s="6" t="s">
        <v>8334</v>
      </c>
      <c r="B506" s="7"/>
      <c r="C506" s="7"/>
      <c r="D506" s="7"/>
    </row>
    <row r="507" spans="1:4" x14ac:dyDescent="0.25">
      <c r="A507" s="6" t="s">
        <v>8903</v>
      </c>
      <c r="B507" s="7">
        <v>118580.02</v>
      </c>
      <c r="C507" s="7">
        <v>79509.716</v>
      </c>
      <c r="D507" s="7">
        <v>75193.217999999993</v>
      </c>
    </row>
    <row r="508" spans="1:4" x14ac:dyDescent="0.25">
      <c r="A508" s="6" t="s">
        <v>3939</v>
      </c>
      <c r="B508" s="7"/>
      <c r="C508" s="7"/>
      <c r="D508" s="7"/>
    </row>
    <row r="509" spans="1:4" x14ac:dyDescent="0.25">
      <c r="A509" s="6" t="s">
        <v>994</v>
      </c>
      <c r="B509" s="7"/>
      <c r="C509" s="7"/>
      <c r="D509" s="7"/>
    </row>
    <row r="510" spans="1:4" x14ac:dyDescent="0.25">
      <c r="A510" s="6" t="s">
        <v>1519</v>
      </c>
      <c r="B510" s="7"/>
      <c r="C510" s="7"/>
      <c r="D510" s="7"/>
    </row>
    <row r="511" spans="1:4" x14ac:dyDescent="0.25">
      <c r="A511" s="6" t="s">
        <v>1622</v>
      </c>
      <c r="B511" s="7"/>
      <c r="C511" s="7"/>
      <c r="D511" s="7"/>
    </row>
    <row r="512" spans="1:4" x14ac:dyDescent="0.25">
      <c r="A512" s="6" t="s">
        <v>1458</v>
      </c>
      <c r="B512" s="7"/>
      <c r="C512" s="7"/>
      <c r="D512" s="7"/>
    </row>
    <row r="513" spans="1:4" x14ac:dyDescent="0.25">
      <c r="A513" s="6" t="s">
        <v>6021</v>
      </c>
      <c r="B513" s="7"/>
      <c r="C513" s="7"/>
      <c r="D513" s="7"/>
    </row>
    <row r="514" spans="1:4" x14ac:dyDescent="0.25">
      <c r="A514" s="6" t="s">
        <v>704</v>
      </c>
      <c r="B514" s="7"/>
      <c r="C514" s="7"/>
      <c r="D514" s="7"/>
    </row>
    <row r="515" spans="1:4" x14ac:dyDescent="0.25">
      <c r="A515" s="6" t="s">
        <v>2387</v>
      </c>
      <c r="B515" s="7"/>
      <c r="C515" s="7"/>
      <c r="D515" s="7"/>
    </row>
    <row r="516" spans="1:4" x14ac:dyDescent="0.25">
      <c r="A516" s="6" t="s">
        <v>5794</v>
      </c>
      <c r="B516" s="7"/>
      <c r="C516" s="7"/>
      <c r="D516" s="7"/>
    </row>
    <row r="517" spans="1:4" x14ac:dyDescent="0.25">
      <c r="A517" s="6" t="s">
        <v>8906</v>
      </c>
      <c r="B517" s="7">
        <v>104952.01</v>
      </c>
      <c r="C517" s="7">
        <v>70382.475000000006</v>
      </c>
      <c r="D517" s="7">
        <v>66551.762000000002</v>
      </c>
    </row>
    <row r="518" spans="1:4" x14ac:dyDescent="0.25">
      <c r="A518" s="6" t="s">
        <v>485</v>
      </c>
      <c r="B518" s="7"/>
      <c r="C518" s="7"/>
      <c r="D518" s="7"/>
    </row>
    <row r="519" spans="1:4" x14ac:dyDescent="0.25">
      <c r="A519" s="6" t="s">
        <v>459</v>
      </c>
      <c r="B519" s="7"/>
      <c r="C519" s="7"/>
      <c r="D519" s="7"/>
    </row>
    <row r="520" spans="1:4" x14ac:dyDescent="0.25">
      <c r="A520" s="6" t="s">
        <v>8284</v>
      </c>
      <c r="B520" s="7"/>
      <c r="C520" s="7"/>
      <c r="D520" s="7"/>
    </row>
    <row r="521" spans="1:4" x14ac:dyDescent="0.25">
      <c r="A521" s="6" t="s">
        <v>1750</v>
      </c>
      <c r="B521" s="7"/>
      <c r="C521" s="7"/>
      <c r="D521" s="7"/>
    </row>
    <row r="522" spans="1:4" x14ac:dyDescent="0.25">
      <c r="A522" s="6" t="s">
        <v>2081</v>
      </c>
      <c r="B522" s="7"/>
      <c r="C522" s="7"/>
      <c r="D522" s="7"/>
    </row>
    <row r="523" spans="1:4" x14ac:dyDescent="0.25">
      <c r="A523" s="6" t="s">
        <v>4136</v>
      </c>
      <c r="B523" s="7">
        <v>8947.9000000000015</v>
      </c>
      <c r="C523" s="7">
        <v>6001</v>
      </c>
      <c r="D523" s="7">
        <v>5674</v>
      </c>
    </row>
    <row r="524" spans="1:4" x14ac:dyDescent="0.25">
      <c r="A524" s="6" t="s">
        <v>4053</v>
      </c>
      <c r="B524" s="7">
        <v>8947.9000000000015</v>
      </c>
      <c r="C524" s="7">
        <v>6001</v>
      </c>
      <c r="D524" s="7">
        <v>5674</v>
      </c>
    </row>
    <row r="525" spans="1:4" x14ac:dyDescent="0.25">
      <c r="A525" s="6" t="s">
        <v>4059</v>
      </c>
      <c r="B525" s="7">
        <v>8947.9000000000015</v>
      </c>
      <c r="C525" s="7">
        <v>6001</v>
      </c>
      <c r="D525" s="7">
        <v>5674</v>
      </c>
    </row>
    <row r="526" spans="1:4" x14ac:dyDescent="0.25">
      <c r="A526" s="6" t="s">
        <v>8686</v>
      </c>
      <c r="B526" s="7"/>
      <c r="C526" s="7"/>
      <c r="D526" s="7"/>
    </row>
    <row r="527" spans="1:4" x14ac:dyDescent="0.25">
      <c r="A527" s="6" t="s">
        <v>1372</v>
      </c>
      <c r="B527" s="7"/>
      <c r="C527" s="7"/>
      <c r="D527" s="7"/>
    </row>
    <row r="528" spans="1:4" x14ac:dyDescent="0.25">
      <c r="A528" s="6" t="s">
        <v>380</v>
      </c>
      <c r="B528" s="7"/>
      <c r="C528" s="7"/>
      <c r="D528" s="7"/>
    </row>
    <row r="529" spans="1:4" x14ac:dyDescent="0.25">
      <c r="A529" s="6" t="s">
        <v>477</v>
      </c>
      <c r="B529" s="7"/>
      <c r="C529" s="7"/>
      <c r="D529" s="7"/>
    </row>
    <row r="530" spans="1:4" x14ac:dyDescent="0.25">
      <c r="A530" s="6" t="s">
        <v>456</v>
      </c>
      <c r="B530" s="7"/>
      <c r="C530" s="7"/>
      <c r="D530" s="7"/>
    </row>
    <row r="531" spans="1:4" x14ac:dyDescent="0.25">
      <c r="A531" s="6" t="s">
        <v>8649</v>
      </c>
      <c r="B531" s="7"/>
      <c r="C531" s="7"/>
      <c r="D531" s="7"/>
    </row>
    <row r="532" spans="1:4" x14ac:dyDescent="0.25">
      <c r="A532" s="6" t="s">
        <v>1369</v>
      </c>
      <c r="B532" s="7"/>
      <c r="C532" s="7"/>
      <c r="D532" s="7"/>
    </row>
    <row r="533" spans="1:4" x14ac:dyDescent="0.25">
      <c r="A533" s="6" t="s">
        <v>8849</v>
      </c>
      <c r="B533" s="7">
        <v>94241.51999999999</v>
      </c>
      <c r="C533" s="7">
        <v>63210</v>
      </c>
      <c r="D533" s="7">
        <v>59760</v>
      </c>
    </row>
    <row r="534" spans="1:4" x14ac:dyDescent="0.25">
      <c r="A534" s="6" t="s">
        <v>8867</v>
      </c>
      <c r="B534" s="7">
        <v>94241.51999999999</v>
      </c>
      <c r="C534" s="7">
        <v>63210</v>
      </c>
      <c r="D534" s="7">
        <v>59760</v>
      </c>
    </row>
    <row r="535" spans="1:4" x14ac:dyDescent="0.25">
      <c r="A535" s="6" t="s">
        <v>8863</v>
      </c>
      <c r="B535" s="7">
        <v>113089.81999999999</v>
      </c>
      <c r="C535" s="7">
        <v>75852</v>
      </c>
      <c r="D535" s="7">
        <v>71712</v>
      </c>
    </row>
    <row r="536" spans="1:4" x14ac:dyDescent="0.25">
      <c r="A536" s="6" t="s">
        <v>8858</v>
      </c>
      <c r="B536" s="7">
        <v>150786.43</v>
      </c>
      <c r="C536" s="7">
        <v>101136</v>
      </c>
      <c r="D536" s="7">
        <v>95616</v>
      </c>
    </row>
    <row r="537" spans="1:4" x14ac:dyDescent="0.25">
      <c r="A537" s="6" t="s">
        <v>2276</v>
      </c>
      <c r="B537" s="7"/>
      <c r="C537" s="7"/>
      <c r="D537" s="7"/>
    </row>
    <row r="538" spans="1:4" x14ac:dyDescent="0.25">
      <c r="A538" s="6" t="s">
        <v>8865</v>
      </c>
      <c r="B538" s="7">
        <v>87958.75</v>
      </c>
      <c r="C538" s="7">
        <v>58996</v>
      </c>
      <c r="D538" s="7">
        <v>55776</v>
      </c>
    </row>
    <row r="539" spans="1:4" x14ac:dyDescent="0.25">
      <c r="A539" s="6" t="s">
        <v>8970</v>
      </c>
      <c r="B539" s="7">
        <v>5478.49</v>
      </c>
      <c r="C539" s="7">
        <v>2634</v>
      </c>
      <c r="D539" s="7">
        <v>2490</v>
      </c>
    </row>
    <row r="540" spans="1:4" x14ac:dyDescent="0.25">
      <c r="A540" s="6" t="s">
        <v>8844</v>
      </c>
      <c r="B540" s="7">
        <v>150786.43</v>
      </c>
      <c r="C540" s="7">
        <v>101136</v>
      </c>
      <c r="D540" s="7">
        <v>95616</v>
      </c>
    </row>
    <row r="541" spans="1:4" x14ac:dyDescent="0.25">
      <c r="A541" s="6" t="s">
        <v>8860</v>
      </c>
      <c r="B541" s="7">
        <v>150786.43</v>
      </c>
      <c r="C541" s="7">
        <v>101136</v>
      </c>
      <c r="D541" s="7">
        <v>95616</v>
      </c>
    </row>
    <row r="542" spans="1:4" x14ac:dyDescent="0.25">
      <c r="A542" s="6" t="s">
        <v>8854</v>
      </c>
      <c r="B542" s="7">
        <v>113089.81999999999</v>
      </c>
      <c r="C542" s="7">
        <v>75852</v>
      </c>
      <c r="D542" s="7">
        <v>71712</v>
      </c>
    </row>
    <row r="543" spans="1:4" x14ac:dyDescent="0.25">
      <c r="A543" s="6" t="s">
        <v>8856</v>
      </c>
      <c r="B543" s="7">
        <v>139291.24000000002</v>
      </c>
      <c r="C543" s="7">
        <v>93425.153999999995</v>
      </c>
      <c r="D543" s="7">
        <v>88326.725999999995</v>
      </c>
    </row>
    <row r="544" spans="1:4" x14ac:dyDescent="0.25">
      <c r="A544" s="6" t="s">
        <v>8851</v>
      </c>
      <c r="B544" s="7">
        <v>113089.81999999999</v>
      </c>
      <c r="C544" s="7">
        <v>75852</v>
      </c>
      <c r="D544" s="7">
        <v>71712</v>
      </c>
    </row>
    <row r="545" spans="1:4" x14ac:dyDescent="0.25">
      <c r="A545" s="6" t="s">
        <v>8847</v>
      </c>
      <c r="B545" s="7">
        <v>529.81999999999994</v>
      </c>
      <c r="C545" s="7">
        <v>348</v>
      </c>
      <c r="D545" s="7">
        <v>336</v>
      </c>
    </row>
    <row r="546" spans="1:4" x14ac:dyDescent="0.25">
      <c r="A546" s="6" t="s">
        <v>2411</v>
      </c>
      <c r="B546" s="7"/>
      <c r="C546" s="7"/>
      <c r="D546" s="7"/>
    </row>
    <row r="547" spans="1:4" x14ac:dyDescent="0.25">
      <c r="A547" s="6" t="s">
        <v>488</v>
      </c>
      <c r="B547" s="7"/>
      <c r="C547" s="7"/>
      <c r="D547" s="7"/>
    </row>
    <row r="548" spans="1:4" x14ac:dyDescent="0.25">
      <c r="A548" s="6" t="s">
        <v>5985</v>
      </c>
      <c r="B548" s="7"/>
      <c r="C548" s="7"/>
      <c r="D548" s="7"/>
    </row>
    <row r="549" spans="1:4" x14ac:dyDescent="0.25">
      <c r="A549" s="6" t="s">
        <v>6002</v>
      </c>
      <c r="B549" s="7"/>
      <c r="C549" s="7"/>
      <c r="D549" s="7"/>
    </row>
    <row r="550" spans="1:4" x14ac:dyDescent="0.25">
      <c r="A550" s="6" t="s">
        <v>453</v>
      </c>
      <c r="B550" s="7"/>
      <c r="C550" s="7"/>
      <c r="D550" s="7"/>
    </row>
    <row r="551" spans="1:4" x14ac:dyDescent="0.25">
      <c r="A551" s="6" t="s">
        <v>1109</v>
      </c>
      <c r="B551" s="7"/>
      <c r="C551" s="7"/>
      <c r="D551" s="7"/>
    </row>
    <row r="552" spans="1:4" x14ac:dyDescent="0.25">
      <c r="A552" s="6" t="s">
        <v>599</v>
      </c>
      <c r="B552" s="7"/>
      <c r="C552" s="7"/>
      <c r="D552" s="7"/>
    </row>
    <row r="553" spans="1:4" x14ac:dyDescent="0.25">
      <c r="A553" s="6" t="s">
        <v>2273</v>
      </c>
      <c r="B553" s="7"/>
      <c r="C553" s="7"/>
      <c r="D553" s="7"/>
    </row>
    <row r="554" spans="1:4" x14ac:dyDescent="0.25">
      <c r="A554" s="6" t="s">
        <v>5390</v>
      </c>
      <c r="B554" s="7"/>
      <c r="C554" s="7"/>
      <c r="D554" s="7"/>
    </row>
    <row r="555" spans="1:4" x14ac:dyDescent="0.25">
      <c r="A555" s="6" t="s">
        <v>6033</v>
      </c>
      <c r="B555" s="7"/>
      <c r="C555" s="7"/>
      <c r="D555" s="7"/>
    </row>
    <row r="556" spans="1:4" x14ac:dyDescent="0.25">
      <c r="A556" s="6" t="s">
        <v>641</v>
      </c>
      <c r="B556" s="7"/>
      <c r="C556" s="7"/>
      <c r="D556" s="7"/>
    </row>
    <row r="557" spans="1:4" x14ac:dyDescent="0.25">
      <c r="A557" s="6" t="s">
        <v>8598</v>
      </c>
      <c r="B557" s="7"/>
      <c r="C557" s="7"/>
      <c r="D557" s="7"/>
    </row>
    <row r="558" spans="1:4" x14ac:dyDescent="0.25">
      <c r="A558" s="6" t="s">
        <v>8681</v>
      </c>
      <c r="B558" s="7"/>
      <c r="C558" s="7"/>
      <c r="D558" s="7"/>
    </row>
    <row r="559" spans="1:4" x14ac:dyDescent="0.25">
      <c r="A559" s="6" t="s">
        <v>435</v>
      </c>
      <c r="B559" s="7"/>
      <c r="C559" s="7"/>
      <c r="D559" s="7"/>
    </row>
    <row r="560" spans="1:4" x14ac:dyDescent="0.25">
      <c r="A560" s="6" t="s">
        <v>2347</v>
      </c>
      <c r="B560" s="7"/>
      <c r="C560" s="7"/>
      <c r="D560" s="7"/>
    </row>
    <row r="561" spans="1:4" x14ac:dyDescent="0.25">
      <c r="A561" s="6" t="s">
        <v>5444</v>
      </c>
      <c r="B561" s="7"/>
      <c r="C561" s="7"/>
      <c r="D561" s="7"/>
    </row>
    <row r="562" spans="1:4" x14ac:dyDescent="0.25">
      <c r="A562" s="6" t="s">
        <v>5625</v>
      </c>
      <c r="B562" s="7"/>
      <c r="C562" s="7"/>
      <c r="D562" s="7"/>
    </row>
    <row r="563" spans="1:4" x14ac:dyDescent="0.25">
      <c r="A563" s="6" t="s">
        <v>5357</v>
      </c>
      <c r="B563" s="7"/>
      <c r="C563" s="7"/>
      <c r="D563" s="7"/>
    </row>
    <row r="564" spans="1:4" x14ac:dyDescent="0.25">
      <c r="A564" s="6" t="s">
        <v>5668</v>
      </c>
      <c r="B564" s="7"/>
      <c r="C564" s="7"/>
      <c r="D564" s="7"/>
    </row>
    <row r="565" spans="1:4" x14ac:dyDescent="0.25">
      <c r="A565" s="6" t="s">
        <v>5453</v>
      </c>
      <c r="B565" s="7"/>
      <c r="C565" s="7"/>
      <c r="D565" s="7"/>
    </row>
    <row r="566" spans="1:4" x14ac:dyDescent="0.25">
      <c r="A566" s="6" t="s">
        <v>5534</v>
      </c>
      <c r="B566" s="7"/>
      <c r="C566" s="7"/>
      <c r="D566" s="7"/>
    </row>
    <row r="567" spans="1:4" x14ac:dyDescent="0.25">
      <c r="A567" s="6" t="s">
        <v>5583</v>
      </c>
      <c r="B567" s="7"/>
      <c r="C567" s="7"/>
      <c r="D567" s="7"/>
    </row>
    <row r="568" spans="1:4" x14ac:dyDescent="0.25">
      <c r="A568" s="6" t="s">
        <v>5755</v>
      </c>
      <c r="B568" s="7"/>
      <c r="C568" s="7"/>
      <c r="D568" s="7"/>
    </row>
    <row r="569" spans="1:4" x14ac:dyDescent="0.25">
      <c r="A569" s="6" t="s">
        <v>3081</v>
      </c>
      <c r="B569" s="7"/>
      <c r="C569" s="7"/>
      <c r="D569" s="7"/>
    </row>
    <row r="570" spans="1:4" x14ac:dyDescent="0.25">
      <c r="A570" s="6" t="s">
        <v>5450</v>
      </c>
      <c r="B570" s="7"/>
      <c r="C570" s="7"/>
      <c r="D570" s="7"/>
    </row>
    <row r="571" spans="1:4" x14ac:dyDescent="0.25">
      <c r="A571" s="6" t="s">
        <v>5447</v>
      </c>
      <c r="B571" s="7"/>
      <c r="C571" s="7"/>
      <c r="D571" s="7"/>
    </row>
    <row r="572" spans="1:4" x14ac:dyDescent="0.25">
      <c r="A572" s="6" t="s">
        <v>5523</v>
      </c>
      <c r="B572" s="7"/>
      <c r="C572" s="7"/>
      <c r="D572" s="7"/>
    </row>
    <row r="573" spans="1:4" x14ac:dyDescent="0.25">
      <c r="A573" s="6" t="s">
        <v>5711</v>
      </c>
      <c r="B573" s="7"/>
      <c r="C573" s="7"/>
      <c r="D573" s="7"/>
    </row>
    <row r="574" spans="1:4" x14ac:dyDescent="0.25">
      <c r="A574" s="6" t="s">
        <v>5515</v>
      </c>
      <c r="B574" s="7"/>
      <c r="C574" s="7"/>
      <c r="D574" s="7"/>
    </row>
    <row r="575" spans="1:4" x14ac:dyDescent="0.25">
      <c r="A575" s="6" t="s">
        <v>5628</v>
      </c>
      <c r="B575" s="7"/>
      <c r="C575" s="7"/>
      <c r="D575" s="7"/>
    </row>
    <row r="576" spans="1:4" x14ac:dyDescent="0.25">
      <c r="A576" s="6" t="s">
        <v>5690</v>
      </c>
      <c r="B576" s="7"/>
      <c r="C576" s="7"/>
      <c r="D576" s="7"/>
    </row>
    <row r="577" spans="1:4" x14ac:dyDescent="0.25">
      <c r="A577" s="6" t="s">
        <v>5665</v>
      </c>
      <c r="B577" s="7"/>
      <c r="C577" s="7"/>
      <c r="D577" s="7"/>
    </row>
    <row r="578" spans="1:4" x14ac:dyDescent="0.25">
      <c r="A578" s="6" t="s">
        <v>5441</v>
      </c>
      <c r="B578" s="7"/>
      <c r="C578" s="7"/>
      <c r="D578" s="7"/>
    </row>
    <row r="579" spans="1:4" x14ac:dyDescent="0.25">
      <c r="A579" s="6" t="s">
        <v>5393</v>
      </c>
      <c r="B579" s="7"/>
      <c r="C579" s="7"/>
      <c r="D579" s="7"/>
    </row>
    <row r="580" spans="1:4" x14ac:dyDescent="0.25">
      <c r="A580" s="6" t="s">
        <v>5670</v>
      </c>
      <c r="B580" s="7"/>
      <c r="C580" s="7"/>
      <c r="D580" s="7"/>
    </row>
    <row r="581" spans="1:4" x14ac:dyDescent="0.25">
      <c r="A581" s="6" t="s">
        <v>1995</v>
      </c>
      <c r="B581" s="7"/>
      <c r="C581" s="7"/>
      <c r="D581" s="7"/>
    </row>
    <row r="582" spans="1:4" x14ac:dyDescent="0.25">
      <c r="A582" s="6" t="s">
        <v>8278</v>
      </c>
      <c r="B582" s="7"/>
      <c r="C582" s="7"/>
      <c r="D582" s="7"/>
    </row>
    <row r="583" spans="1:4" x14ac:dyDescent="0.25">
      <c r="A583" s="6" t="s">
        <v>8281</v>
      </c>
      <c r="B583" s="7"/>
      <c r="C583" s="7"/>
      <c r="D583" s="7"/>
    </row>
    <row r="584" spans="1:4" x14ac:dyDescent="0.25">
      <c r="A584" s="6" t="s">
        <v>8884</v>
      </c>
      <c r="B584" s="7">
        <v>15208.669999999998</v>
      </c>
      <c r="C584" s="7">
        <v>10199.532000000001</v>
      </c>
      <c r="D584" s="7">
        <v>9644.0040000000026</v>
      </c>
    </row>
    <row r="585" spans="1:4" x14ac:dyDescent="0.25">
      <c r="A585" s="6" t="s">
        <v>8382</v>
      </c>
      <c r="B585" s="7"/>
      <c r="C585" s="7"/>
      <c r="D585" s="7"/>
    </row>
    <row r="586" spans="1:4" x14ac:dyDescent="0.25">
      <c r="A586" s="6" t="s">
        <v>1871</v>
      </c>
      <c r="B586" s="7"/>
      <c r="C586" s="7"/>
      <c r="D586" s="7"/>
    </row>
    <row r="587" spans="1:4" x14ac:dyDescent="0.25">
      <c r="A587" s="6" t="s">
        <v>4130</v>
      </c>
      <c r="B587" s="7">
        <v>0</v>
      </c>
      <c r="C587" s="7">
        <v>0</v>
      </c>
      <c r="D587" s="7">
        <v>0</v>
      </c>
    </row>
    <row r="588" spans="1:4" x14ac:dyDescent="0.25">
      <c r="A588" s="6" t="s">
        <v>603</v>
      </c>
      <c r="B588" s="7"/>
      <c r="C588" s="7"/>
      <c r="D588" s="7"/>
    </row>
    <row r="589" spans="1:4" x14ac:dyDescent="0.25">
      <c r="A589" s="6" t="s">
        <v>5218</v>
      </c>
      <c r="B589" s="7">
        <v>4473.95</v>
      </c>
      <c r="C589" s="7">
        <v>3000.5</v>
      </c>
      <c r="D589" s="7">
        <v>2837</v>
      </c>
    </row>
    <row r="590" spans="1:4" x14ac:dyDescent="0.25">
      <c r="A590" s="6" t="s">
        <v>3084</v>
      </c>
      <c r="B590" s="7"/>
      <c r="C590" s="7"/>
      <c r="D590" s="7"/>
    </row>
    <row r="591" spans="1:4" x14ac:dyDescent="0.25">
      <c r="A591" s="6" t="s">
        <v>3102</v>
      </c>
      <c r="B591" s="7"/>
      <c r="C591" s="7"/>
      <c r="D591" s="7"/>
    </row>
    <row r="592" spans="1:4" x14ac:dyDescent="0.25">
      <c r="A592" s="6" t="s">
        <v>4133</v>
      </c>
      <c r="B592" s="7">
        <v>0</v>
      </c>
      <c r="C592" s="7">
        <v>0</v>
      </c>
      <c r="D592" s="7">
        <v>0</v>
      </c>
    </row>
    <row r="593" spans="1:4" x14ac:dyDescent="0.25">
      <c r="A593" s="6" t="s">
        <v>8437</v>
      </c>
      <c r="B593" s="7"/>
      <c r="C593" s="7"/>
      <c r="D593" s="7"/>
    </row>
    <row r="594" spans="1:4" x14ac:dyDescent="0.25">
      <c r="A594" s="6" t="s">
        <v>3982</v>
      </c>
      <c r="B594" s="7">
        <v>0</v>
      </c>
      <c r="C594" s="7">
        <v>0</v>
      </c>
      <c r="D594" s="7">
        <v>0</v>
      </c>
    </row>
    <row r="595" spans="1:4" x14ac:dyDescent="0.25">
      <c r="A595" s="6" t="s">
        <v>2237</v>
      </c>
      <c r="B595" s="7"/>
      <c r="C595" s="7"/>
      <c r="D595" s="7"/>
    </row>
    <row r="596" spans="1:4" x14ac:dyDescent="0.25">
      <c r="A596" s="6" t="s">
        <v>1412</v>
      </c>
      <c r="B596" s="7"/>
      <c r="C596" s="7"/>
      <c r="D596" s="7"/>
    </row>
    <row r="597" spans="1:4" x14ac:dyDescent="0.25">
      <c r="A597" s="6" t="s">
        <v>2141</v>
      </c>
      <c r="B597" s="7"/>
      <c r="C597" s="7"/>
      <c r="D597" s="7"/>
    </row>
    <row r="598" spans="1:4" x14ac:dyDescent="0.25">
      <c r="A598" s="6" t="s">
        <v>4301</v>
      </c>
      <c r="B598" s="7">
        <v>0</v>
      </c>
      <c r="C598" s="7">
        <v>0</v>
      </c>
      <c r="D598" s="7">
        <v>0</v>
      </c>
    </row>
    <row r="599" spans="1:4" x14ac:dyDescent="0.25">
      <c r="A599" s="6" t="s">
        <v>1747</v>
      </c>
      <c r="B599" s="7"/>
      <c r="C599" s="7"/>
      <c r="D599" s="7"/>
    </row>
    <row r="600" spans="1:4" x14ac:dyDescent="0.25">
      <c r="A600" s="6" t="s">
        <v>2426</v>
      </c>
      <c r="B600" s="7"/>
      <c r="C600" s="7"/>
      <c r="D600" s="7"/>
    </row>
    <row r="601" spans="1:4" x14ac:dyDescent="0.25">
      <c r="A601" s="6" t="s">
        <v>3894</v>
      </c>
      <c r="B601" s="7"/>
      <c r="C601" s="7"/>
      <c r="D601" s="7"/>
    </row>
    <row r="602" spans="1:4" x14ac:dyDescent="0.25">
      <c r="A602" s="6" t="s">
        <v>1302</v>
      </c>
      <c r="B602" s="7"/>
      <c r="C602" s="7"/>
      <c r="D602" s="7"/>
    </row>
    <row r="603" spans="1:4" x14ac:dyDescent="0.25">
      <c r="A603" s="6" t="s">
        <v>1438</v>
      </c>
      <c r="B603" s="7"/>
      <c r="C603" s="7"/>
      <c r="D603" s="7"/>
    </row>
    <row r="604" spans="1:4" x14ac:dyDescent="0.25">
      <c r="A604" s="6" t="s">
        <v>5801</v>
      </c>
      <c r="B604" s="7"/>
      <c r="C604" s="7"/>
      <c r="D604" s="7"/>
    </row>
    <row r="605" spans="1:4" x14ac:dyDescent="0.25">
      <c r="A605" s="6" t="s">
        <v>444</v>
      </c>
      <c r="B605" s="7"/>
      <c r="C605" s="7"/>
      <c r="D605" s="7"/>
    </row>
    <row r="606" spans="1:4" x14ac:dyDescent="0.25">
      <c r="A606" s="6" t="s">
        <v>536</v>
      </c>
      <c r="B606" s="7"/>
      <c r="C606" s="7"/>
      <c r="D606" s="7"/>
    </row>
    <row r="607" spans="1:4" x14ac:dyDescent="0.25">
      <c r="A607" s="6" t="s">
        <v>389</v>
      </c>
      <c r="B607" s="7"/>
      <c r="C607" s="7"/>
      <c r="D607" s="7"/>
    </row>
    <row r="608" spans="1:4" x14ac:dyDescent="0.25">
      <c r="A608" s="6" t="s">
        <v>726</v>
      </c>
      <c r="B608" s="7">
        <v>2463.83</v>
      </c>
      <c r="C608" s="7">
        <v>84280</v>
      </c>
      <c r="D608" s="7">
        <v>79680</v>
      </c>
    </row>
    <row r="609" spans="1:4" x14ac:dyDescent="0.25">
      <c r="A609" s="6" t="s">
        <v>738</v>
      </c>
      <c r="B609" s="7">
        <v>61922.560000000005</v>
      </c>
      <c r="C609" s="7">
        <v>41524.081999999995</v>
      </c>
      <c r="D609" s="7">
        <v>39266.213999999993</v>
      </c>
    </row>
    <row r="610" spans="1:4" x14ac:dyDescent="0.25">
      <c r="A610" s="6" t="s">
        <v>2065</v>
      </c>
      <c r="B610" s="7"/>
      <c r="C610" s="7"/>
      <c r="D610" s="7"/>
    </row>
    <row r="611" spans="1:4" x14ac:dyDescent="0.25">
      <c r="A611" s="6" t="s">
        <v>1465</v>
      </c>
      <c r="B611" s="7"/>
      <c r="C611" s="7"/>
      <c r="D611" s="7"/>
    </row>
    <row r="612" spans="1:4" x14ac:dyDescent="0.25">
      <c r="A612" s="6" t="s">
        <v>2035</v>
      </c>
      <c r="B612" s="7"/>
      <c r="C612" s="7"/>
      <c r="D612" s="7"/>
    </row>
    <row r="613" spans="1:4" x14ac:dyDescent="0.25">
      <c r="A613" s="6" t="s">
        <v>2026</v>
      </c>
      <c r="B613" s="7"/>
      <c r="C613" s="7"/>
      <c r="D613" s="7"/>
    </row>
    <row r="614" spans="1:4" x14ac:dyDescent="0.25">
      <c r="A614" s="6" t="s">
        <v>1545</v>
      </c>
      <c r="B614" s="7"/>
      <c r="C614" s="7"/>
      <c r="D614" s="7"/>
    </row>
    <row r="615" spans="1:4" x14ac:dyDescent="0.25">
      <c r="A615" s="6" t="s">
        <v>1625</v>
      </c>
      <c r="B615" s="7"/>
      <c r="C615" s="7"/>
      <c r="D615" s="7"/>
    </row>
    <row r="616" spans="1:4" x14ac:dyDescent="0.25">
      <c r="A616" s="6" t="s">
        <v>5291</v>
      </c>
      <c r="B616" s="7"/>
      <c r="C616" s="7"/>
      <c r="D616" s="7"/>
    </row>
    <row r="617" spans="1:4" x14ac:dyDescent="0.25">
      <c r="A617" s="6" t="s">
        <v>1484</v>
      </c>
      <c r="B617" s="7"/>
      <c r="C617" s="7"/>
      <c r="D617" s="7"/>
    </row>
    <row r="618" spans="1:4" x14ac:dyDescent="0.25">
      <c r="A618" s="6" t="s">
        <v>1735</v>
      </c>
      <c r="B618" s="7"/>
      <c r="C618" s="7"/>
      <c r="D618" s="7"/>
    </row>
    <row r="619" spans="1:4" x14ac:dyDescent="0.25">
      <c r="A619" s="6" t="s">
        <v>1778</v>
      </c>
      <c r="B619" s="7"/>
      <c r="C619" s="7"/>
      <c r="D619" s="7"/>
    </row>
    <row r="620" spans="1:4" x14ac:dyDescent="0.25">
      <c r="A620" s="6" t="s">
        <v>1452</v>
      </c>
      <c r="B620" s="7"/>
      <c r="C620" s="7"/>
      <c r="D620" s="7"/>
    </row>
    <row r="621" spans="1:4" x14ac:dyDescent="0.25">
      <c r="A621" s="6" t="s">
        <v>1287</v>
      </c>
      <c r="B621" s="7"/>
      <c r="C621" s="7"/>
      <c r="D621" s="7"/>
    </row>
    <row r="622" spans="1:4" x14ac:dyDescent="0.25">
      <c r="A622" s="6" t="s">
        <v>40</v>
      </c>
      <c r="B622" s="7"/>
      <c r="C622" s="7"/>
      <c r="D622" s="7"/>
    </row>
    <row r="623" spans="1:4" x14ac:dyDescent="0.25">
      <c r="A623" s="6" t="s">
        <v>35</v>
      </c>
      <c r="B623" s="7"/>
      <c r="C623" s="7"/>
      <c r="D623" s="7"/>
    </row>
    <row r="624" spans="1:4" x14ac:dyDescent="0.25">
      <c r="A624" s="6" t="s">
        <v>4338</v>
      </c>
      <c r="B624" s="7">
        <v>0</v>
      </c>
      <c r="C624" s="7">
        <v>0</v>
      </c>
      <c r="D624" s="7">
        <v>0</v>
      </c>
    </row>
    <row r="625" spans="1:4" x14ac:dyDescent="0.25">
      <c r="A625" s="6" t="s">
        <v>2240</v>
      </c>
      <c r="B625" s="7"/>
      <c r="C625" s="7"/>
      <c r="D625" s="7"/>
    </row>
    <row r="626" spans="1:4" x14ac:dyDescent="0.25">
      <c r="A626" s="6" t="s">
        <v>1305</v>
      </c>
      <c r="B626" s="7"/>
      <c r="C626" s="7"/>
      <c r="D626" s="7"/>
    </row>
    <row r="627" spans="1:4" x14ac:dyDescent="0.25">
      <c r="A627" s="6" t="s">
        <v>5630</v>
      </c>
      <c r="B627" s="7"/>
      <c r="C627" s="7"/>
      <c r="D627" s="7"/>
    </row>
    <row r="628" spans="1:4" x14ac:dyDescent="0.25">
      <c r="A628" s="6" t="s">
        <v>2467</v>
      </c>
      <c r="B628" s="7"/>
      <c r="C628" s="7"/>
      <c r="D628" s="7"/>
    </row>
    <row r="629" spans="1:4" x14ac:dyDescent="0.25">
      <c r="A629" s="6" t="s">
        <v>2456</v>
      </c>
      <c r="B629" s="7"/>
      <c r="C629" s="7"/>
      <c r="D629" s="7"/>
    </row>
    <row r="630" spans="1:4" x14ac:dyDescent="0.25">
      <c r="A630" s="6" t="s">
        <v>2476</v>
      </c>
      <c r="B630" s="7"/>
      <c r="C630" s="7"/>
      <c r="D630" s="7"/>
    </row>
    <row r="631" spans="1:4" x14ac:dyDescent="0.25">
      <c r="A631" s="6" t="s">
        <v>8389</v>
      </c>
      <c r="B631" s="7"/>
      <c r="C631" s="7"/>
      <c r="D631" s="7"/>
    </row>
    <row r="632" spans="1:4" x14ac:dyDescent="0.25">
      <c r="A632" s="6" t="s">
        <v>5288</v>
      </c>
      <c r="B632" s="7"/>
      <c r="C632" s="7"/>
      <c r="D632" s="7"/>
    </row>
    <row r="633" spans="1:4" x14ac:dyDescent="0.25">
      <c r="A633" s="6" t="s">
        <v>1254</v>
      </c>
      <c r="B633" s="7"/>
      <c r="C633" s="7"/>
      <c r="D633" s="7"/>
    </row>
    <row r="634" spans="1:4" x14ac:dyDescent="0.25">
      <c r="A634" s="6" t="s">
        <v>8761</v>
      </c>
      <c r="B634" s="7"/>
      <c r="C634" s="7"/>
      <c r="D634" s="7"/>
    </row>
    <row r="635" spans="1:4" x14ac:dyDescent="0.25">
      <c r="A635" s="6" t="s">
        <v>2971</v>
      </c>
      <c r="B635" s="7"/>
      <c r="C635" s="7"/>
      <c r="D635" s="7"/>
    </row>
    <row r="636" spans="1:4" x14ac:dyDescent="0.25">
      <c r="A636" s="6" t="s">
        <v>3244</v>
      </c>
      <c r="B636" s="7"/>
      <c r="C636" s="7"/>
      <c r="D636" s="7"/>
    </row>
    <row r="637" spans="1:4" x14ac:dyDescent="0.25">
      <c r="A637" s="6" t="s">
        <v>2950</v>
      </c>
      <c r="B637" s="7"/>
      <c r="C637" s="7"/>
      <c r="D637" s="7"/>
    </row>
    <row r="638" spans="1:4" x14ac:dyDescent="0.25">
      <c r="A638" s="6" t="s">
        <v>2974</v>
      </c>
      <c r="B638" s="7"/>
      <c r="C638" s="7"/>
      <c r="D638" s="7"/>
    </row>
    <row r="639" spans="1:4" x14ac:dyDescent="0.25">
      <c r="A639" s="6" t="s">
        <v>2938</v>
      </c>
      <c r="B639" s="7"/>
      <c r="C639" s="7"/>
      <c r="D639" s="7"/>
    </row>
    <row r="640" spans="1:4" x14ac:dyDescent="0.25">
      <c r="A640" s="6" t="s">
        <v>3002</v>
      </c>
      <c r="B640" s="7"/>
      <c r="C640" s="7"/>
      <c r="D640" s="7"/>
    </row>
    <row r="641" spans="1:4" x14ac:dyDescent="0.25">
      <c r="A641" s="6" t="s">
        <v>3185</v>
      </c>
      <c r="B641" s="7"/>
      <c r="C641" s="7"/>
      <c r="D641" s="7"/>
    </row>
    <row r="642" spans="1:4" x14ac:dyDescent="0.25">
      <c r="A642" s="6" t="s">
        <v>2965</v>
      </c>
      <c r="B642" s="7"/>
      <c r="C642" s="7"/>
      <c r="D642" s="7"/>
    </row>
    <row r="643" spans="1:4" x14ac:dyDescent="0.25">
      <c r="A643" s="6" t="s">
        <v>3352</v>
      </c>
      <c r="B643" s="7"/>
      <c r="C643" s="7"/>
      <c r="D643" s="7"/>
    </row>
    <row r="644" spans="1:4" x14ac:dyDescent="0.25">
      <c r="A644" s="6" t="s">
        <v>3268</v>
      </c>
      <c r="B644" s="7"/>
      <c r="C644" s="7"/>
      <c r="D644" s="7"/>
    </row>
    <row r="645" spans="1:4" x14ac:dyDescent="0.25">
      <c r="A645" s="6" t="s">
        <v>2977</v>
      </c>
      <c r="B645" s="7"/>
      <c r="C645" s="7"/>
      <c r="D645" s="7"/>
    </row>
    <row r="646" spans="1:4" x14ac:dyDescent="0.25">
      <c r="A646" s="6" t="s">
        <v>3265</v>
      </c>
      <c r="B646" s="7"/>
      <c r="C646" s="7"/>
      <c r="D646" s="7"/>
    </row>
    <row r="647" spans="1:4" x14ac:dyDescent="0.25">
      <c r="A647" s="6" t="s">
        <v>2968</v>
      </c>
      <c r="B647" s="7"/>
      <c r="C647" s="7"/>
      <c r="D647" s="7"/>
    </row>
    <row r="648" spans="1:4" x14ac:dyDescent="0.25">
      <c r="A648" s="6" t="s">
        <v>3233</v>
      </c>
      <c r="B648" s="7"/>
      <c r="C648" s="7"/>
      <c r="D648" s="7"/>
    </row>
    <row r="649" spans="1:4" x14ac:dyDescent="0.25">
      <c r="A649" s="6" t="s">
        <v>710</v>
      </c>
      <c r="B649" s="7">
        <v>0</v>
      </c>
      <c r="C649" s="7">
        <v>0</v>
      </c>
      <c r="D649" s="7">
        <v>0</v>
      </c>
    </row>
    <row r="650" spans="1:4" x14ac:dyDescent="0.25">
      <c r="A650" s="6" t="s">
        <v>3950</v>
      </c>
      <c r="B650" s="7">
        <v>23219.52</v>
      </c>
      <c r="C650" s="7">
        <v>15572.459000000003</v>
      </c>
      <c r="D650" s="7">
        <v>14723.842000000001</v>
      </c>
    </row>
    <row r="651" spans="1:4" x14ac:dyDescent="0.25">
      <c r="A651" s="6" t="s">
        <v>5155</v>
      </c>
      <c r="B651" s="7"/>
      <c r="C651" s="7"/>
      <c r="D651" s="7"/>
    </row>
    <row r="652" spans="1:4" x14ac:dyDescent="0.25">
      <c r="A652" s="6" t="s">
        <v>5251</v>
      </c>
      <c r="B652" s="7">
        <v>0</v>
      </c>
      <c r="C652" s="7">
        <v>0</v>
      </c>
      <c r="D652" s="7">
        <v>0</v>
      </c>
    </row>
    <row r="653" spans="1:4" x14ac:dyDescent="0.25">
      <c r="A653" s="6" t="s">
        <v>423</v>
      </c>
      <c r="B653" s="7"/>
      <c r="C653" s="7"/>
      <c r="D653" s="7"/>
    </row>
    <row r="654" spans="1:4" x14ac:dyDescent="0.25">
      <c r="A654" s="6" t="s">
        <v>2170</v>
      </c>
      <c r="B654" s="7"/>
      <c r="C654" s="7"/>
      <c r="D654" s="7"/>
    </row>
    <row r="655" spans="1:4" x14ac:dyDescent="0.25">
      <c r="A655" s="6" t="s">
        <v>3338</v>
      </c>
      <c r="B655" s="7"/>
      <c r="C655" s="7"/>
      <c r="D655" s="7"/>
    </row>
    <row r="656" spans="1:4" x14ac:dyDescent="0.25">
      <c r="A656" s="6" t="s">
        <v>8460</v>
      </c>
      <c r="B656" s="7"/>
      <c r="C656" s="7"/>
      <c r="D656" s="7"/>
    </row>
    <row r="657" spans="1:4" x14ac:dyDescent="0.25">
      <c r="A657" s="6" t="s">
        <v>636</v>
      </c>
      <c r="B657" s="7"/>
      <c r="C657" s="7"/>
      <c r="D657" s="7"/>
    </row>
    <row r="658" spans="1:4" x14ac:dyDescent="0.25">
      <c r="A658" s="6" t="s">
        <v>2265</v>
      </c>
      <c r="B658" s="7"/>
      <c r="C658" s="7"/>
      <c r="D658" s="7"/>
    </row>
    <row r="659" spans="1:4" x14ac:dyDescent="0.25">
      <c r="A659" s="6" t="s">
        <v>370</v>
      </c>
      <c r="B659" s="7"/>
      <c r="C659" s="7"/>
      <c r="D659" s="7"/>
    </row>
    <row r="660" spans="1:4" x14ac:dyDescent="0.25">
      <c r="A660" s="6" t="s">
        <v>6010</v>
      </c>
      <c r="B660" s="7"/>
      <c r="C660" s="7"/>
      <c r="D660" s="7"/>
    </row>
    <row r="661" spans="1:4" x14ac:dyDescent="0.25">
      <c r="A661" s="6" t="s">
        <v>3349</v>
      </c>
      <c r="B661" s="7"/>
      <c r="C661" s="7"/>
      <c r="D661" s="7"/>
    </row>
    <row r="662" spans="1:4" x14ac:dyDescent="0.25">
      <c r="A662" s="6" t="s">
        <v>8895</v>
      </c>
      <c r="B662" s="7">
        <v>357332.43</v>
      </c>
      <c r="C662" s="7">
        <v>239694</v>
      </c>
      <c r="D662" s="7">
        <v>226590</v>
      </c>
    </row>
    <row r="663" spans="1:4" x14ac:dyDescent="0.25">
      <c r="A663" s="6" t="s">
        <v>5804</v>
      </c>
      <c r="B663" s="7"/>
      <c r="C663" s="7"/>
      <c r="D663" s="7"/>
    </row>
    <row r="664" spans="1:4" x14ac:dyDescent="0.25">
      <c r="A664" s="6" t="s">
        <v>5891</v>
      </c>
      <c r="B664" s="7"/>
      <c r="C664" s="7"/>
      <c r="D664" s="7"/>
    </row>
    <row r="665" spans="1:4" x14ac:dyDescent="0.25">
      <c r="A665" s="6" t="s">
        <v>5865</v>
      </c>
      <c r="B665" s="7"/>
      <c r="C665" s="7"/>
      <c r="D665" s="7"/>
    </row>
    <row r="666" spans="1:4" x14ac:dyDescent="0.25">
      <c r="A666" s="6" t="s">
        <v>5885</v>
      </c>
      <c r="B666" s="7"/>
      <c r="C666" s="7"/>
      <c r="D666" s="7"/>
    </row>
    <row r="667" spans="1:4" x14ac:dyDescent="0.25">
      <c r="A667" s="6" t="s">
        <v>5855</v>
      </c>
      <c r="B667" s="7"/>
      <c r="C667" s="7"/>
      <c r="D667" s="7"/>
    </row>
    <row r="668" spans="1:4" x14ac:dyDescent="0.25">
      <c r="A668" s="6" t="s">
        <v>5883</v>
      </c>
      <c r="B668" s="7"/>
      <c r="C668" s="7"/>
      <c r="D668" s="7"/>
    </row>
    <row r="669" spans="1:4" x14ac:dyDescent="0.25">
      <c r="A669" s="6" t="s">
        <v>5818</v>
      </c>
      <c r="B669" s="7"/>
      <c r="C669" s="7"/>
      <c r="D669" s="7"/>
    </row>
    <row r="670" spans="1:4" x14ac:dyDescent="0.25">
      <c r="A670" s="6" t="s">
        <v>5875</v>
      </c>
      <c r="B670" s="7"/>
      <c r="C670" s="7"/>
      <c r="D670" s="7"/>
    </row>
    <row r="671" spans="1:4" x14ac:dyDescent="0.25">
      <c r="A671" s="6" t="s">
        <v>5857</v>
      </c>
      <c r="B671" s="7"/>
      <c r="C671" s="7"/>
      <c r="D671" s="7"/>
    </row>
    <row r="672" spans="1:4" x14ac:dyDescent="0.25">
      <c r="A672" s="6" t="s">
        <v>5893</v>
      </c>
      <c r="B672" s="7"/>
      <c r="C672" s="7"/>
      <c r="D672" s="7"/>
    </row>
    <row r="673" spans="1:4" x14ac:dyDescent="0.25">
      <c r="A673" s="6" t="s">
        <v>5879</v>
      </c>
      <c r="B673" s="7"/>
      <c r="C673" s="7"/>
      <c r="D673" s="7"/>
    </row>
    <row r="674" spans="1:4" x14ac:dyDescent="0.25">
      <c r="A674" s="6" t="s">
        <v>5889</v>
      </c>
      <c r="B674" s="7"/>
      <c r="C674" s="7"/>
      <c r="D674" s="7"/>
    </row>
    <row r="675" spans="1:4" x14ac:dyDescent="0.25">
      <c r="A675" s="6" t="s">
        <v>5887</v>
      </c>
      <c r="B675" s="7"/>
      <c r="C675" s="7"/>
      <c r="D675" s="7"/>
    </row>
    <row r="676" spans="1:4" x14ac:dyDescent="0.25">
      <c r="A676" s="6" t="s">
        <v>5897</v>
      </c>
      <c r="B676" s="7"/>
      <c r="C676" s="7"/>
      <c r="D676" s="7"/>
    </row>
    <row r="677" spans="1:4" x14ac:dyDescent="0.25">
      <c r="A677" s="6" t="s">
        <v>8351</v>
      </c>
      <c r="B677" s="7"/>
      <c r="C677" s="7"/>
      <c r="D677" s="7"/>
    </row>
    <row r="678" spans="1:4" x14ac:dyDescent="0.25">
      <c r="A678" s="6" t="s">
        <v>8634</v>
      </c>
      <c r="B678" s="7"/>
      <c r="C678" s="7"/>
      <c r="D678" s="7"/>
    </row>
    <row r="679" spans="1:4" x14ac:dyDescent="0.25">
      <c r="A679" s="6" t="s">
        <v>8996</v>
      </c>
      <c r="B679" s="7">
        <v>2009.1000000000001</v>
      </c>
      <c r="C679" s="7">
        <v>-733</v>
      </c>
      <c r="D679" s="7">
        <v>-694</v>
      </c>
    </row>
    <row r="680" spans="1:4" x14ac:dyDescent="0.25">
      <c r="A680" s="6" t="s">
        <v>4065</v>
      </c>
      <c r="B680" s="7">
        <v>110681.60000000001</v>
      </c>
      <c r="C680" s="7">
        <v>74228.84</v>
      </c>
      <c r="D680" s="7">
        <v>70184.872000000003</v>
      </c>
    </row>
    <row r="681" spans="1:4" x14ac:dyDescent="0.25">
      <c r="A681" s="6" t="s">
        <v>8571</v>
      </c>
      <c r="B681" s="7"/>
      <c r="C681" s="7"/>
      <c r="D681" s="7"/>
    </row>
    <row r="682" spans="1:4" x14ac:dyDescent="0.25">
      <c r="A682" s="6" t="s">
        <v>1594</v>
      </c>
      <c r="B682" s="7"/>
      <c r="C682" s="7"/>
      <c r="D682" s="7"/>
    </row>
    <row r="683" spans="1:4" x14ac:dyDescent="0.25">
      <c r="A683" s="6" t="s">
        <v>1684</v>
      </c>
      <c r="B683" s="7"/>
      <c r="C683" s="7"/>
      <c r="D683" s="7"/>
    </row>
    <row r="684" spans="1:4" x14ac:dyDescent="0.25">
      <c r="A684" s="6" t="s">
        <v>1310</v>
      </c>
      <c r="B684" s="7"/>
      <c r="C684" s="7"/>
      <c r="D684" s="7"/>
    </row>
    <row r="685" spans="1:4" x14ac:dyDescent="0.25">
      <c r="A685" s="6" t="s">
        <v>8715</v>
      </c>
      <c r="B685" s="7"/>
      <c r="C685" s="7"/>
      <c r="D685" s="7"/>
    </row>
    <row r="686" spans="1:4" x14ac:dyDescent="0.25">
      <c r="A686" s="6" t="s">
        <v>91</v>
      </c>
      <c r="B686" s="7"/>
      <c r="C686" s="7"/>
      <c r="D686" s="7"/>
    </row>
    <row r="687" spans="1:4" x14ac:dyDescent="0.25">
      <c r="A687" s="6" t="s">
        <v>5947</v>
      </c>
      <c r="B687" s="7"/>
      <c r="C687" s="7"/>
      <c r="D687" s="7"/>
    </row>
    <row r="688" spans="1:4" x14ac:dyDescent="0.25">
      <c r="A688" s="6" t="s">
        <v>515</v>
      </c>
      <c r="B688" s="7"/>
      <c r="C688" s="7"/>
      <c r="D688" s="7"/>
    </row>
    <row r="689" spans="1:4" x14ac:dyDescent="0.25">
      <c r="A689" s="6" t="s">
        <v>3090</v>
      </c>
      <c r="B689" s="7"/>
      <c r="C689" s="7"/>
      <c r="D689" s="7"/>
    </row>
    <row r="690" spans="1:4" x14ac:dyDescent="0.25">
      <c r="A690" s="6" t="s">
        <v>580</v>
      </c>
      <c r="B690" s="7"/>
      <c r="C690" s="7"/>
      <c r="D690" s="7"/>
    </row>
    <row r="691" spans="1:4" x14ac:dyDescent="0.25">
      <c r="A691" s="6" t="s">
        <v>3320</v>
      </c>
      <c r="B691" s="7"/>
      <c r="C691" s="7"/>
      <c r="D691" s="7"/>
    </row>
    <row r="692" spans="1:4" x14ac:dyDescent="0.25">
      <c r="A692" s="6" t="s">
        <v>4347</v>
      </c>
      <c r="B692" s="7">
        <v>0</v>
      </c>
      <c r="C692" s="7">
        <v>0</v>
      </c>
      <c r="D692" s="7">
        <v>0</v>
      </c>
    </row>
    <row r="693" spans="1:4" x14ac:dyDescent="0.25">
      <c r="A693" s="6" t="s">
        <v>8451</v>
      </c>
      <c r="B693" s="7"/>
      <c r="C693" s="7"/>
      <c r="D693" s="7"/>
    </row>
    <row r="694" spans="1:4" x14ac:dyDescent="0.25">
      <c r="A694" s="6" t="s">
        <v>1535</v>
      </c>
      <c r="B694" s="7"/>
      <c r="C694" s="7"/>
      <c r="D694" s="7"/>
    </row>
    <row r="695" spans="1:4" x14ac:dyDescent="0.25">
      <c r="A695" s="6" t="s">
        <v>1732</v>
      </c>
      <c r="B695" s="7"/>
      <c r="C695" s="7"/>
      <c r="D695" s="7"/>
    </row>
    <row r="696" spans="1:4" x14ac:dyDescent="0.25">
      <c r="A696" s="6" t="s">
        <v>2113</v>
      </c>
      <c r="B696" s="7"/>
      <c r="C696" s="7"/>
      <c r="D696" s="7"/>
    </row>
    <row r="697" spans="1:4" x14ac:dyDescent="0.25">
      <c r="A697" s="6" t="s">
        <v>1117</v>
      </c>
      <c r="B697" s="7"/>
      <c r="C697" s="7"/>
      <c r="D697" s="7"/>
    </row>
    <row r="698" spans="1:4" x14ac:dyDescent="0.25">
      <c r="A698" s="6" t="s">
        <v>5494</v>
      </c>
      <c r="B698" s="7"/>
      <c r="C698" s="7"/>
      <c r="D698" s="7"/>
    </row>
    <row r="699" spans="1:4" x14ac:dyDescent="0.25">
      <c r="A699" s="6" t="s">
        <v>1687</v>
      </c>
      <c r="B699" s="7"/>
      <c r="C699" s="7"/>
      <c r="D699" s="7"/>
    </row>
    <row r="700" spans="1:4" x14ac:dyDescent="0.25">
      <c r="A700" s="6" t="s">
        <v>5728</v>
      </c>
      <c r="B700" s="7"/>
      <c r="C700" s="7"/>
      <c r="D700" s="7"/>
    </row>
    <row r="701" spans="1:4" x14ac:dyDescent="0.25">
      <c r="A701" s="6" t="s">
        <v>5512</v>
      </c>
      <c r="B701" s="7"/>
      <c r="C701" s="7"/>
      <c r="D701" s="7"/>
    </row>
    <row r="702" spans="1:4" x14ac:dyDescent="0.25">
      <c r="A702" s="6" t="s">
        <v>5429</v>
      </c>
      <c r="B702" s="7"/>
      <c r="C702" s="7"/>
      <c r="D702" s="7"/>
    </row>
    <row r="703" spans="1:4" x14ac:dyDescent="0.25">
      <c r="A703" s="6" t="s">
        <v>5525</v>
      </c>
      <c r="B703" s="7"/>
      <c r="C703" s="7"/>
      <c r="D703" s="7"/>
    </row>
    <row r="704" spans="1:4" x14ac:dyDescent="0.25">
      <c r="A704" s="6" t="s">
        <v>5327</v>
      </c>
      <c r="B704" s="7"/>
      <c r="C704" s="7"/>
      <c r="D704" s="7"/>
    </row>
    <row r="705" spans="1:4" x14ac:dyDescent="0.25">
      <c r="A705" s="6" t="s">
        <v>5324</v>
      </c>
      <c r="B705" s="7"/>
      <c r="C705" s="7"/>
      <c r="D705" s="7"/>
    </row>
    <row r="706" spans="1:4" x14ac:dyDescent="0.25">
      <c r="A706" s="6" t="s">
        <v>1223</v>
      </c>
      <c r="B706" s="7"/>
      <c r="C706" s="7"/>
      <c r="D706" s="7"/>
    </row>
    <row r="707" spans="1:4" x14ac:dyDescent="0.25">
      <c r="A707" s="6" t="s">
        <v>4011</v>
      </c>
      <c r="B707" s="7">
        <v>0</v>
      </c>
      <c r="C707" s="7">
        <v>0</v>
      </c>
      <c r="D707" s="7">
        <v>0</v>
      </c>
    </row>
    <row r="708" spans="1:4" x14ac:dyDescent="0.25">
      <c r="A708" s="6" t="s">
        <v>8445</v>
      </c>
      <c r="B708" s="7"/>
      <c r="C708" s="7"/>
      <c r="D708" s="7"/>
    </row>
    <row r="709" spans="1:4" x14ac:dyDescent="0.25">
      <c r="A709" s="6" t="s">
        <v>418</v>
      </c>
      <c r="B709" s="7"/>
      <c r="C709" s="7"/>
      <c r="D709" s="7"/>
    </row>
    <row r="710" spans="1:4" x14ac:dyDescent="0.25">
      <c r="A710" s="6" t="s">
        <v>3970</v>
      </c>
      <c r="B710" s="7">
        <v>0</v>
      </c>
      <c r="C710" s="7">
        <v>0</v>
      </c>
      <c r="D710" s="7">
        <v>0</v>
      </c>
    </row>
    <row r="711" spans="1:4" x14ac:dyDescent="0.25">
      <c r="A711" s="6" t="s">
        <v>5456</v>
      </c>
      <c r="B711" s="7"/>
      <c r="C711" s="7"/>
      <c r="D711" s="7"/>
    </row>
    <row r="712" spans="1:4" x14ac:dyDescent="0.25">
      <c r="A712" s="6" t="s">
        <v>383</v>
      </c>
      <c r="B712" s="7"/>
      <c r="C712" s="7"/>
      <c r="D712" s="7"/>
    </row>
    <row r="713" spans="1:4" x14ac:dyDescent="0.25">
      <c r="A713" s="6" t="s">
        <v>392</v>
      </c>
      <c r="B713" s="7"/>
      <c r="C713" s="7"/>
      <c r="D713" s="7"/>
    </row>
    <row r="714" spans="1:4" x14ac:dyDescent="0.25">
      <c r="A714" s="6" t="s">
        <v>386</v>
      </c>
      <c r="B714" s="7"/>
      <c r="C714" s="7"/>
      <c r="D714" s="7"/>
    </row>
    <row r="715" spans="1:4" x14ac:dyDescent="0.25">
      <c r="A715" s="6" t="s">
        <v>1975</v>
      </c>
      <c r="B715" s="7"/>
      <c r="C715" s="7"/>
      <c r="D715" s="7"/>
    </row>
    <row r="716" spans="1:4" x14ac:dyDescent="0.25">
      <c r="A716" s="6" t="s">
        <v>3362</v>
      </c>
      <c r="B716" s="7"/>
      <c r="C716" s="7"/>
      <c r="D716" s="7"/>
    </row>
    <row r="717" spans="1:4" x14ac:dyDescent="0.25">
      <c r="A717" s="6" t="s">
        <v>8931</v>
      </c>
      <c r="B717" s="7">
        <v>27857.120000000003</v>
      </c>
      <c r="C717" s="7">
        <v>18682.904000000002</v>
      </c>
      <c r="D717" s="7">
        <v>17664.648000000001</v>
      </c>
    </row>
    <row r="718" spans="1:4" x14ac:dyDescent="0.25">
      <c r="A718" s="6" t="s">
        <v>572</v>
      </c>
      <c r="B718" s="7"/>
      <c r="C718" s="7"/>
      <c r="D718" s="7"/>
    </row>
    <row r="719" spans="1:4" x14ac:dyDescent="0.25">
      <c r="A719" s="6" t="s">
        <v>578</v>
      </c>
      <c r="B719" s="7"/>
      <c r="C719" s="7"/>
      <c r="D719" s="7"/>
    </row>
    <row r="720" spans="1:4" x14ac:dyDescent="0.25">
      <c r="A720" s="6" t="s">
        <v>8395</v>
      </c>
      <c r="B720" s="7"/>
      <c r="C720" s="7"/>
      <c r="D720" s="7"/>
    </row>
    <row r="721" spans="1:4" x14ac:dyDescent="0.25">
      <c r="A721" s="6" t="s">
        <v>566</v>
      </c>
      <c r="B721" s="7"/>
      <c r="C721" s="7"/>
      <c r="D721" s="7"/>
    </row>
    <row r="722" spans="1:4" x14ac:dyDescent="0.25">
      <c r="A722" s="6" t="s">
        <v>5194</v>
      </c>
      <c r="B722" s="7">
        <v>173574.34000000003</v>
      </c>
      <c r="C722" s="7">
        <v>116495.5</v>
      </c>
      <c r="D722" s="7">
        <v>110065.965</v>
      </c>
    </row>
    <row r="723" spans="1:4" x14ac:dyDescent="0.25">
      <c r="A723" s="6" t="s">
        <v>8487</v>
      </c>
      <c r="B723" s="7"/>
      <c r="C723" s="7"/>
      <c r="D723" s="7"/>
    </row>
    <row r="724" spans="1:4" x14ac:dyDescent="0.25">
      <c r="A724" s="6" t="s">
        <v>2262</v>
      </c>
      <c r="B724" s="7"/>
      <c r="C724" s="7"/>
      <c r="D724" s="7"/>
    </row>
    <row r="725" spans="1:4" x14ac:dyDescent="0.25">
      <c r="A725" s="6" t="s">
        <v>5636</v>
      </c>
      <c r="B725" s="7"/>
      <c r="C725" s="7"/>
      <c r="D725" s="7"/>
    </row>
    <row r="726" spans="1:4" x14ac:dyDescent="0.25">
      <c r="A726" s="6" t="s">
        <v>5639</v>
      </c>
      <c r="B726" s="7"/>
      <c r="C726" s="7"/>
      <c r="D726" s="7"/>
    </row>
    <row r="727" spans="1:4" x14ac:dyDescent="0.25">
      <c r="A727" s="6" t="s">
        <v>5503</v>
      </c>
      <c r="B727" s="7"/>
      <c r="C727" s="7"/>
      <c r="D727" s="7"/>
    </row>
    <row r="728" spans="1:4" x14ac:dyDescent="0.25">
      <c r="A728" s="6" t="s">
        <v>3994</v>
      </c>
      <c r="B728" s="7">
        <v>0</v>
      </c>
      <c r="C728" s="7">
        <v>0</v>
      </c>
      <c r="D728" s="7">
        <v>0</v>
      </c>
    </row>
    <row r="729" spans="1:4" x14ac:dyDescent="0.25">
      <c r="A729" s="6" t="s">
        <v>671</v>
      </c>
      <c r="B729" s="7"/>
      <c r="C729" s="7"/>
      <c r="D729" s="7"/>
    </row>
    <row r="730" spans="1:4" x14ac:dyDescent="0.25">
      <c r="A730" s="6" t="s">
        <v>2312</v>
      </c>
      <c r="B730" s="7"/>
      <c r="C730" s="7"/>
      <c r="D730" s="7"/>
    </row>
    <row r="731" spans="1:4" x14ac:dyDescent="0.25">
      <c r="A731" s="6" t="s">
        <v>8913</v>
      </c>
      <c r="B731" s="7">
        <v>16183.17</v>
      </c>
      <c r="C731" s="7">
        <v>10855</v>
      </c>
      <c r="D731" s="7">
        <v>10262</v>
      </c>
    </row>
    <row r="732" spans="1:4" x14ac:dyDescent="0.25">
      <c r="A732" s="6" t="s">
        <v>1498</v>
      </c>
      <c r="B732" s="7"/>
      <c r="C732" s="7"/>
      <c r="D732" s="7"/>
    </row>
    <row r="733" spans="1:4" x14ac:dyDescent="0.25">
      <c r="A733" s="6" t="s">
        <v>1834</v>
      </c>
      <c r="B733" s="7"/>
      <c r="C733" s="7"/>
      <c r="D733" s="7"/>
    </row>
    <row r="734" spans="1:4" x14ac:dyDescent="0.25">
      <c r="A734" s="6" t="s">
        <v>59</v>
      </c>
      <c r="B734" s="7"/>
      <c r="C734" s="7"/>
      <c r="D734" s="7"/>
    </row>
    <row r="735" spans="1:4" x14ac:dyDescent="0.25">
      <c r="A735" s="6" t="s">
        <v>4024</v>
      </c>
      <c r="B735" s="7">
        <v>22395.88</v>
      </c>
      <c r="C735" s="7">
        <v>15019.563999999998</v>
      </c>
      <c r="D735" s="7">
        <v>14201.508000000003</v>
      </c>
    </row>
    <row r="736" spans="1:4" x14ac:dyDescent="0.25">
      <c r="A736" s="6" t="s">
        <v>4323</v>
      </c>
      <c r="B736" s="7">
        <v>0</v>
      </c>
      <c r="C736" s="7">
        <v>0</v>
      </c>
      <c r="D736" s="7">
        <v>0</v>
      </c>
    </row>
    <row r="737" spans="1:4" x14ac:dyDescent="0.25">
      <c r="A737" s="6" t="s">
        <v>1880</v>
      </c>
      <c r="B737" s="7"/>
      <c r="C737" s="7"/>
      <c r="D737" s="7"/>
    </row>
    <row r="738" spans="1:4" x14ac:dyDescent="0.25">
      <c r="A738" s="6" t="s">
        <v>560</v>
      </c>
      <c r="B738" s="7"/>
      <c r="C738" s="7"/>
      <c r="D738" s="7"/>
    </row>
    <row r="739" spans="1:4" x14ac:dyDescent="0.25">
      <c r="A739" s="6" t="s">
        <v>5158</v>
      </c>
      <c r="B739" s="7"/>
      <c r="C739" s="7"/>
      <c r="D739" s="7"/>
    </row>
    <row r="740" spans="1:4" x14ac:dyDescent="0.25">
      <c r="A740" s="6" t="s">
        <v>1308</v>
      </c>
      <c r="B740" s="7"/>
      <c r="C740" s="7"/>
      <c r="D740" s="7"/>
    </row>
    <row r="741" spans="1:4" x14ac:dyDescent="0.25">
      <c r="A741" s="6" t="s">
        <v>1239</v>
      </c>
      <c r="B741" s="7"/>
      <c r="C741" s="7"/>
      <c r="D741" s="7"/>
    </row>
    <row r="742" spans="1:4" x14ac:dyDescent="0.25">
      <c r="A742" s="6" t="s">
        <v>1559</v>
      </c>
      <c r="B742" s="7"/>
      <c r="C742" s="7"/>
      <c r="D742" s="7"/>
    </row>
    <row r="743" spans="1:4" x14ac:dyDescent="0.25">
      <c r="A743" s="6" t="s">
        <v>1956</v>
      </c>
      <c r="B743" s="7"/>
      <c r="C743" s="7"/>
      <c r="D743" s="7"/>
    </row>
    <row r="744" spans="1:4" x14ac:dyDescent="0.25">
      <c r="A744" s="6" t="s">
        <v>8562</v>
      </c>
      <c r="B744" s="7"/>
      <c r="C744" s="7"/>
      <c r="D744" s="7"/>
    </row>
    <row r="745" spans="1:4" x14ac:dyDescent="0.25">
      <c r="A745" s="6" t="s">
        <v>2156</v>
      </c>
      <c r="B745" s="7"/>
      <c r="C745" s="7"/>
      <c r="D745" s="7"/>
    </row>
    <row r="746" spans="1:4" x14ac:dyDescent="0.25">
      <c r="A746" s="6" t="s">
        <v>8543</v>
      </c>
      <c r="B746" s="7"/>
      <c r="C746" s="7"/>
      <c r="D746" s="7"/>
    </row>
    <row r="747" spans="1:4" x14ac:dyDescent="0.25">
      <c r="A747" s="6" t="s">
        <v>1863</v>
      </c>
      <c r="B747" s="7"/>
      <c r="C747" s="7"/>
      <c r="D747" s="7"/>
    </row>
    <row r="748" spans="1:4" x14ac:dyDescent="0.25">
      <c r="A748" s="6" t="s">
        <v>2344</v>
      </c>
      <c r="B748" s="7"/>
      <c r="C748" s="7"/>
      <c r="D748" s="7"/>
    </row>
    <row r="749" spans="1:4" x14ac:dyDescent="0.25">
      <c r="A749" s="6" t="s">
        <v>2173</v>
      </c>
      <c r="B749" s="7"/>
      <c r="C749" s="7"/>
      <c r="D749" s="7"/>
    </row>
    <row r="750" spans="1:4" x14ac:dyDescent="0.25">
      <c r="A750" s="6" t="s">
        <v>1553</v>
      </c>
      <c r="B750" s="7"/>
      <c r="C750" s="7"/>
      <c r="D750" s="7"/>
    </row>
    <row r="751" spans="1:4" x14ac:dyDescent="0.25">
      <c r="A751" s="6" t="s">
        <v>1471</v>
      </c>
      <c r="B751" s="7"/>
      <c r="C751" s="7"/>
      <c r="D751" s="7"/>
    </row>
    <row r="752" spans="1:4" x14ac:dyDescent="0.25">
      <c r="A752" s="6" t="s">
        <v>8733</v>
      </c>
      <c r="B752" s="7"/>
      <c r="C752" s="7"/>
      <c r="D752" s="7"/>
    </row>
    <row r="753" spans="1:4" x14ac:dyDescent="0.25">
      <c r="A753" s="6" t="s">
        <v>2432</v>
      </c>
      <c r="B753" s="7"/>
      <c r="C753" s="7"/>
      <c r="D753" s="7"/>
    </row>
    <row r="754" spans="1:4" x14ac:dyDescent="0.25">
      <c r="A754" s="6" t="s">
        <v>8613</v>
      </c>
      <c r="B754" s="7"/>
      <c r="C754" s="7"/>
      <c r="D754" s="7"/>
    </row>
    <row r="755" spans="1:4" x14ac:dyDescent="0.25">
      <c r="A755" s="6" t="s">
        <v>8493</v>
      </c>
      <c r="B755" s="7"/>
      <c r="C755" s="7"/>
      <c r="D755" s="7"/>
    </row>
    <row r="756" spans="1:4" x14ac:dyDescent="0.25">
      <c r="A756" s="6" t="s">
        <v>1580</v>
      </c>
      <c r="B756" s="7"/>
      <c r="C756" s="7"/>
      <c r="D756" s="7"/>
    </row>
    <row r="757" spans="1:4" x14ac:dyDescent="0.25">
      <c r="A757" s="6" t="s">
        <v>3923</v>
      </c>
      <c r="B757" s="7"/>
      <c r="C757" s="7"/>
      <c r="D757" s="7"/>
    </row>
    <row r="758" spans="1:4" x14ac:dyDescent="0.25">
      <c r="A758" s="6" t="s">
        <v>3900</v>
      </c>
      <c r="B758" s="7"/>
      <c r="C758" s="7"/>
      <c r="D758" s="7"/>
    </row>
    <row r="759" spans="1:4" x14ac:dyDescent="0.25">
      <c r="A759" s="6" t="s">
        <v>4019</v>
      </c>
      <c r="B759" s="7">
        <v>0</v>
      </c>
      <c r="C759" s="7">
        <v>0</v>
      </c>
      <c r="D759" s="7">
        <v>0</v>
      </c>
    </row>
    <row r="760" spans="1:4" x14ac:dyDescent="0.25">
      <c r="A760" s="6" t="s">
        <v>1233</v>
      </c>
      <c r="B760" s="7"/>
      <c r="C760" s="7"/>
      <c r="D760" s="7"/>
    </row>
    <row r="761" spans="1:4" x14ac:dyDescent="0.25">
      <c r="A761" s="6" t="s">
        <v>4363</v>
      </c>
      <c r="B761" s="7">
        <v>0</v>
      </c>
      <c r="C761" s="7">
        <v>0</v>
      </c>
      <c r="D761" s="7">
        <v>0</v>
      </c>
    </row>
    <row r="762" spans="1:4" x14ac:dyDescent="0.25">
      <c r="A762" s="6" t="s">
        <v>5200</v>
      </c>
      <c r="B762" s="7">
        <v>0</v>
      </c>
      <c r="C762" s="7">
        <v>0</v>
      </c>
      <c r="D762" s="7">
        <v>0</v>
      </c>
    </row>
    <row r="763" spans="1:4" x14ac:dyDescent="0.25">
      <c r="A763" s="6" t="s">
        <v>4379</v>
      </c>
      <c r="B763" s="7">
        <v>0</v>
      </c>
      <c r="C763" s="7">
        <v>0</v>
      </c>
      <c r="D763" s="7">
        <v>0</v>
      </c>
    </row>
    <row r="764" spans="1:4" x14ac:dyDescent="0.25">
      <c r="A764" s="6" t="s">
        <v>680</v>
      </c>
      <c r="B764" s="7"/>
      <c r="C764" s="7"/>
      <c r="D764" s="7"/>
    </row>
    <row r="765" spans="1:4" x14ac:dyDescent="0.25">
      <c r="A765" s="6" t="s">
        <v>1146</v>
      </c>
      <c r="B765" s="7"/>
      <c r="C765" s="7"/>
      <c r="D765" s="7"/>
    </row>
    <row r="766" spans="1:4" x14ac:dyDescent="0.25">
      <c r="A766" s="6" t="s">
        <v>2144</v>
      </c>
      <c r="B766" s="7"/>
      <c r="C766" s="7"/>
      <c r="D766" s="7"/>
    </row>
    <row r="767" spans="1:4" x14ac:dyDescent="0.25">
      <c r="A767" s="6" t="s">
        <v>654</v>
      </c>
      <c r="B767" s="7"/>
      <c r="C767" s="7"/>
      <c r="D767" s="7"/>
    </row>
    <row r="768" spans="1:4" x14ac:dyDescent="0.25">
      <c r="A768" s="6" t="s">
        <v>2014</v>
      </c>
      <c r="B768" s="7"/>
      <c r="C768" s="7"/>
      <c r="D768" s="7"/>
    </row>
    <row r="769" spans="1:4" x14ac:dyDescent="0.25">
      <c r="A769" s="6" t="s">
        <v>3355</v>
      </c>
      <c r="B769" s="7"/>
      <c r="C769" s="7"/>
      <c r="D769" s="7"/>
    </row>
    <row r="770" spans="1:4" x14ac:dyDescent="0.25">
      <c r="A770" s="6" t="s">
        <v>5595</v>
      </c>
      <c r="B770" s="7"/>
      <c r="C770" s="7"/>
      <c r="D770" s="7"/>
    </row>
    <row r="771" spans="1:4" x14ac:dyDescent="0.25">
      <c r="A771" s="6" t="s">
        <v>5506</v>
      </c>
      <c r="B771" s="7"/>
      <c r="C771" s="7"/>
      <c r="D771" s="7"/>
    </row>
    <row r="772" spans="1:4" x14ac:dyDescent="0.25">
      <c r="A772" s="6" t="s">
        <v>1639</v>
      </c>
      <c r="B772" s="7"/>
      <c r="C772" s="7"/>
      <c r="D772" s="7"/>
    </row>
    <row r="773" spans="1:4" x14ac:dyDescent="0.25">
      <c r="A773" s="6" t="s">
        <v>5462</v>
      </c>
      <c r="B773" s="7"/>
      <c r="C773" s="7"/>
      <c r="D773" s="7"/>
    </row>
    <row r="774" spans="1:4" x14ac:dyDescent="0.25">
      <c r="A774" s="6" t="s">
        <v>5740</v>
      </c>
      <c r="B774" s="7"/>
      <c r="C774" s="7"/>
      <c r="D774" s="7"/>
    </row>
    <row r="775" spans="1:4" x14ac:dyDescent="0.25">
      <c r="A775" s="6" t="s">
        <v>5577</v>
      </c>
      <c r="B775" s="7"/>
      <c r="C775" s="7"/>
      <c r="D775" s="7"/>
    </row>
    <row r="776" spans="1:4" x14ac:dyDescent="0.25">
      <c r="A776" s="6" t="s">
        <v>8407</v>
      </c>
      <c r="B776" s="7"/>
      <c r="C776" s="7"/>
      <c r="D776" s="7"/>
    </row>
    <row r="777" spans="1:4" x14ac:dyDescent="0.25">
      <c r="A777" s="6" t="s">
        <v>8736</v>
      </c>
      <c r="B777" s="7"/>
      <c r="C777" s="7"/>
      <c r="D777" s="7"/>
    </row>
    <row r="778" spans="1:4" x14ac:dyDescent="0.25">
      <c r="A778" s="6" t="s">
        <v>1800</v>
      </c>
      <c r="B778" s="7"/>
      <c r="C778" s="7"/>
      <c r="D778" s="7"/>
    </row>
    <row r="779" spans="1:4" x14ac:dyDescent="0.25">
      <c r="A779" s="6" t="s">
        <v>4366</v>
      </c>
      <c r="B779" s="7">
        <v>2009.1000000000001</v>
      </c>
      <c r="C779" s="7">
        <v>-733</v>
      </c>
      <c r="D779" s="7">
        <v>-694</v>
      </c>
    </row>
    <row r="780" spans="1:4" x14ac:dyDescent="0.25">
      <c r="A780" s="6" t="s">
        <v>3837</v>
      </c>
      <c r="B780" s="7"/>
      <c r="C780" s="7"/>
      <c r="D780" s="7"/>
    </row>
    <row r="781" spans="1:4" x14ac:dyDescent="0.25">
      <c r="A781" s="6" t="s">
        <v>3834</v>
      </c>
      <c r="B781" s="7"/>
      <c r="C781" s="7"/>
      <c r="D781" s="7"/>
    </row>
    <row r="782" spans="1:4" x14ac:dyDescent="0.25">
      <c r="A782" s="6" t="s">
        <v>754</v>
      </c>
      <c r="B782" s="7">
        <v>0</v>
      </c>
      <c r="C782" s="7">
        <v>0</v>
      </c>
      <c r="D782" s="7">
        <v>0</v>
      </c>
    </row>
    <row r="783" spans="1:4" x14ac:dyDescent="0.25">
      <c r="A783" s="6" t="s">
        <v>5238</v>
      </c>
      <c r="B783" s="7">
        <v>0</v>
      </c>
      <c r="C783" s="7">
        <v>0</v>
      </c>
      <c r="D783" s="7">
        <v>0</v>
      </c>
    </row>
    <row r="784" spans="1:4" x14ac:dyDescent="0.25">
      <c r="A784" s="6" t="s">
        <v>1478</v>
      </c>
      <c r="B784" s="7"/>
      <c r="C784" s="7"/>
      <c r="D784" s="7"/>
    </row>
    <row r="785" spans="1:4" x14ac:dyDescent="0.25">
      <c r="A785" s="6" t="s">
        <v>1271</v>
      </c>
      <c r="B785" s="7"/>
      <c r="C785" s="7"/>
      <c r="D785" s="7"/>
    </row>
    <row r="786" spans="1:4" x14ac:dyDescent="0.25">
      <c r="A786" s="6" t="s">
        <v>3093</v>
      </c>
      <c r="B786" s="7"/>
      <c r="C786" s="7"/>
      <c r="D786" s="7"/>
    </row>
    <row r="787" spans="1:4" x14ac:dyDescent="0.25">
      <c r="A787" s="6" t="s">
        <v>3066</v>
      </c>
      <c r="B787" s="7"/>
      <c r="C787" s="7"/>
      <c r="D787" s="7"/>
    </row>
    <row r="788" spans="1:4" x14ac:dyDescent="0.25">
      <c r="A788" s="6" t="s">
        <v>8869</v>
      </c>
      <c r="B788" s="7">
        <v>172261.36000000002</v>
      </c>
      <c r="C788" s="7">
        <v>115526.97000000002</v>
      </c>
      <c r="D788" s="7">
        <v>109233.495</v>
      </c>
    </row>
    <row r="789" spans="1:4" x14ac:dyDescent="0.25">
      <c r="A789" s="6" t="s">
        <v>686</v>
      </c>
      <c r="B789" s="7"/>
      <c r="C789" s="7"/>
      <c r="D789" s="7"/>
    </row>
    <row r="790" spans="1:4" x14ac:dyDescent="0.25">
      <c r="A790" s="6" t="s">
        <v>2248</v>
      </c>
      <c r="B790" s="7"/>
      <c r="C790" s="7"/>
      <c r="D790" s="7"/>
    </row>
    <row r="791" spans="1:4" x14ac:dyDescent="0.25">
      <c r="A791" s="6" t="s">
        <v>4050</v>
      </c>
      <c r="B791" s="7">
        <v>8947.9000000000015</v>
      </c>
      <c r="C791" s="7">
        <v>6001</v>
      </c>
      <c r="D791" s="7">
        <v>5674</v>
      </c>
    </row>
    <row r="792" spans="1:4" x14ac:dyDescent="0.25">
      <c r="A792" s="6" t="s">
        <v>2326</v>
      </c>
      <c r="B792" s="7"/>
      <c r="C792" s="7"/>
      <c r="D792" s="7"/>
    </row>
    <row r="793" spans="1:4" x14ac:dyDescent="0.25">
      <c r="A793" s="6" t="s">
        <v>1628</v>
      </c>
      <c r="B793" s="7"/>
      <c r="C793" s="7"/>
      <c r="D793" s="7"/>
    </row>
    <row r="794" spans="1:4" x14ac:dyDescent="0.25">
      <c r="A794" s="6" t="s">
        <v>4317</v>
      </c>
      <c r="B794" s="7">
        <v>11118.02</v>
      </c>
      <c r="C794" s="7">
        <v>7458.9929999999949</v>
      </c>
      <c r="D794" s="7">
        <v>7050.0809999999983</v>
      </c>
    </row>
    <row r="795" spans="1:4" x14ac:dyDescent="0.25">
      <c r="A795" s="6" t="s">
        <v>8664</v>
      </c>
      <c r="B795" s="7"/>
      <c r="C795" s="7"/>
      <c r="D795" s="7"/>
    </row>
    <row r="796" spans="1:4" x14ac:dyDescent="0.25">
      <c r="A796" s="6" t="s">
        <v>5471</v>
      </c>
      <c r="B796" s="7"/>
      <c r="C796" s="7"/>
      <c r="D796" s="7"/>
    </row>
    <row r="797" spans="1:4" x14ac:dyDescent="0.25">
      <c r="A797" s="6" t="s">
        <v>5642</v>
      </c>
      <c r="B797" s="7"/>
      <c r="C797" s="7"/>
      <c r="D797" s="7"/>
    </row>
    <row r="798" spans="1:4" x14ac:dyDescent="0.25">
      <c r="A798" s="6" t="s">
        <v>5613</v>
      </c>
      <c r="B798" s="7"/>
      <c r="C798" s="7"/>
      <c r="D798" s="7"/>
    </row>
    <row r="799" spans="1:4" x14ac:dyDescent="0.25">
      <c r="A799" s="6" t="s">
        <v>5731</v>
      </c>
      <c r="B799" s="7"/>
      <c r="C799" s="7"/>
      <c r="D799" s="7"/>
    </row>
    <row r="800" spans="1:4" x14ac:dyDescent="0.25">
      <c r="A800" s="6" t="s">
        <v>5687</v>
      </c>
      <c r="B800" s="7"/>
      <c r="C800" s="7"/>
      <c r="D800" s="7"/>
    </row>
    <row r="801" spans="1:4" x14ac:dyDescent="0.25">
      <c r="A801" s="6" t="s">
        <v>5607</v>
      </c>
      <c r="B801" s="7"/>
      <c r="C801" s="7"/>
      <c r="D801" s="7"/>
    </row>
    <row r="802" spans="1:4" x14ac:dyDescent="0.25">
      <c r="A802" s="6" t="s">
        <v>5420</v>
      </c>
      <c r="B802" s="7"/>
      <c r="C802" s="7"/>
      <c r="D802" s="7"/>
    </row>
    <row r="803" spans="1:4" x14ac:dyDescent="0.25">
      <c r="A803" s="6" t="s">
        <v>5580</v>
      </c>
      <c r="B803" s="7"/>
      <c r="C803" s="7"/>
      <c r="D803" s="7"/>
    </row>
    <row r="804" spans="1:4" x14ac:dyDescent="0.25">
      <c r="A804" s="6" t="s">
        <v>5369</v>
      </c>
      <c r="B804" s="7"/>
      <c r="C804" s="7"/>
      <c r="D804" s="7"/>
    </row>
    <row r="805" spans="1:4" x14ac:dyDescent="0.25">
      <c r="A805" s="6" t="s">
        <v>5500</v>
      </c>
      <c r="B805" s="7"/>
      <c r="C805" s="7"/>
      <c r="D805" s="7"/>
    </row>
    <row r="806" spans="1:4" x14ac:dyDescent="0.25">
      <c r="A806" s="6" t="s">
        <v>5375</v>
      </c>
      <c r="B806" s="7"/>
      <c r="C806" s="7"/>
      <c r="D806" s="7"/>
    </row>
    <row r="807" spans="1:4" x14ac:dyDescent="0.25">
      <c r="A807" s="6" t="s">
        <v>5610</v>
      </c>
      <c r="B807" s="7"/>
      <c r="C807" s="7"/>
      <c r="D807" s="7"/>
    </row>
    <row r="808" spans="1:4" x14ac:dyDescent="0.25">
      <c r="A808" s="6" t="s">
        <v>5654</v>
      </c>
      <c r="B808" s="7"/>
      <c r="C808" s="7"/>
      <c r="D808" s="7"/>
    </row>
    <row r="809" spans="1:4" x14ac:dyDescent="0.25">
      <c r="A809" s="6" t="s">
        <v>5372</v>
      </c>
      <c r="B809" s="7"/>
      <c r="C809" s="7"/>
      <c r="D809" s="7"/>
    </row>
    <row r="810" spans="1:4" x14ac:dyDescent="0.25">
      <c r="A810" s="6" t="s">
        <v>5432</v>
      </c>
      <c r="B810" s="7"/>
      <c r="C810" s="7"/>
      <c r="D810" s="7"/>
    </row>
    <row r="811" spans="1:4" x14ac:dyDescent="0.25">
      <c r="A811" s="6" t="s">
        <v>5604</v>
      </c>
      <c r="B811" s="7"/>
      <c r="C811" s="7"/>
      <c r="D811" s="7"/>
    </row>
    <row r="812" spans="1:4" x14ac:dyDescent="0.25">
      <c r="A812" s="6" t="s">
        <v>5366</v>
      </c>
      <c r="B812" s="7"/>
      <c r="C812" s="7"/>
      <c r="D812" s="7"/>
    </row>
    <row r="813" spans="1:4" x14ac:dyDescent="0.25">
      <c r="A813" s="6" t="s">
        <v>5509</v>
      </c>
      <c r="B813" s="7"/>
      <c r="C813" s="7"/>
      <c r="D813" s="7"/>
    </row>
    <row r="814" spans="1:4" x14ac:dyDescent="0.25">
      <c r="A814" s="6" t="s">
        <v>5363</v>
      </c>
      <c r="B814" s="7"/>
      <c r="C814" s="7"/>
      <c r="D814" s="7"/>
    </row>
    <row r="815" spans="1:4" x14ac:dyDescent="0.25">
      <c r="A815" s="6" t="s">
        <v>5657</v>
      </c>
      <c r="B815" s="7"/>
      <c r="C815" s="7"/>
      <c r="D815" s="7"/>
    </row>
    <row r="816" spans="1:4" x14ac:dyDescent="0.25">
      <c r="A816" s="6" t="s">
        <v>5601</v>
      </c>
      <c r="B816" s="7"/>
      <c r="C816" s="7"/>
      <c r="D816" s="7"/>
    </row>
    <row r="817" spans="1:4" x14ac:dyDescent="0.25">
      <c r="A817" s="6" t="s">
        <v>5616</v>
      </c>
      <c r="B817" s="7"/>
      <c r="C817" s="7"/>
      <c r="D817" s="7"/>
    </row>
    <row r="818" spans="1:4" x14ac:dyDescent="0.25">
      <c r="A818" s="6" t="s">
        <v>5734</v>
      </c>
      <c r="B818" s="7"/>
      <c r="C818" s="7"/>
      <c r="D818" s="7"/>
    </row>
    <row r="819" spans="1:4" x14ac:dyDescent="0.25">
      <c r="A819" s="6" t="s">
        <v>5622</v>
      </c>
      <c r="B819" s="7"/>
      <c r="C819" s="7"/>
      <c r="D819" s="7"/>
    </row>
    <row r="820" spans="1:4" x14ac:dyDescent="0.25">
      <c r="A820" s="6" t="s">
        <v>8952</v>
      </c>
      <c r="B820" s="7">
        <v>8947.9000000000015</v>
      </c>
      <c r="C820" s="7">
        <v>6001</v>
      </c>
      <c r="D820" s="7">
        <v>5674</v>
      </c>
    </row>
    <row r="821" spans="1:4" x14ac:dyDescent="0.25">
      <c r="A821" s="6" t="s">
        <v>8964</v>
      </c>
      <c r="B821" s="7">
        <v>10957</v>
      </c>
      <c r="C821" s="7">
        <v>5268</v>
      </c>
      <c r="D821" s="7">
        <v>4980</v>
      </c>
    </row>
    <row r="822" spans="1:4" x14ac:dyDescent="0.25">
      <c r="A822" s="6" t="s">
        <v>4674</v>
      </c>
      <c r="B822" s="7"/>
      <c r="C822" s="7"/>
      <c r="D822" s="7"/>
    </row>
    <row r="823" spans="1:4" x14ac:dyDescent="0.25">
      <c r="A823" s="6" t="s">
        <v>1998</v>
      </c>
      <c r="B823" s="7"/>
      <c r="C823" s="7"/>
      <c r="D823" s="7"/>
    </row>
    <row r="824" spans="1:4" x14ac:dyDescent="0.25">
      <c r="A824" s="6" t="s">
        <v>1148</v>
      </c>
      <c r="B824" s="7"/>
      <c r="C824" s="7"/>
      <c r="D824" s="7"/>
    </row>
    <row r="825" spans="1:4" x14ac:dyDescent="0.25">
      <c r="A825" s="6" t="s">
        <v>361</v>
      </c>
      <c r="B825" s="7"/>
      <c r="C825" s="7"/>
      <c r="D825" s="7"/>
    </row>
    <row r="826" spans="1:4" x14ac:dyDescent="0.25">
      <c r="A826" s="6" t="s">
        <v>8637</v>
      </c>
      <c r="B826" s="7"/>
      <c r="C826" s="7"/>
      <c r="D826" s="7"/>
    </row>
    <row r="827" spans="1:4" x14ac:dyDescent="0.25">
      <c r="A827" s="6" t="s">
        <v>352</v>
      </c>
      <c r="B827" s="7"/>
      <c r="C827" s="7"/>
      <c r="D827" s="7"/>
    </row>
    <row r="828" spans="1:4" x14ac:dyDescent="0.25">
      <c r="A828" s="6" t="s">
        <v>377</v>
      </c>
      <c r="B828" s="7"/>
      <c r="C828" s="7"/>
      <c r="D828" s="7"/>
    </row>
    <row r="829" spans="1:4" x14ac:dyDescent="0.25">
      <c r="A829" s="6" t="s">
        <v>8472</v>
      </c>
      <c r="B829" s="7"/>
      <c r="C829" s="7"/>
      <c r="D829" s="7"/>
    </row>
    <row r="830" spans="1:4" x14ac:dyDescent="0.25">
      <c r="A830" s="6" t="s">
        <v>545</v>
      </c>
      <c r="B830" s="7"/>
      <c r="C830" s="7"/>
      <c r="D830" s="7"/>
    </row>
    <row r="831" spans="1:4" x14ac:dyDescent="0.25">
      <c r="A831" s="6" t="s">
        <v>533</v>
      </c>
      <c r="B831" s="7"/>
      <c r="C831" s="7"/>
      <c r="D831" s="7"/>
    </row>
    <row r="832" spans="1:4" x14ac:dyDescent="0.25">
      <c r="A832" s="6" t="s">
        <v>1933</v>
      </c>
      <c r="B832" s="7"/>
      <c r="C832" s="7"/>
      <c r="D832" s="7"/>
    </row>
    <row r="833" spans="1:4" x14ac:dyDescent="0.25">
      <c r="A833" s="6" t="s">
        <v>1642</v>
      </c>
      <c r="B833" s="7"/>
      <c r="C833" s="7"/>
      <c r="D833" s="7"/>
    </row>
    <row r="834" spans="1:4" x14ac:dyDescent="0.25">
      <c r="A834" s="6" t="s">
        <v>1123</v>
      </c>
      <c r="B834" s="7"/>
      <c r="C834" s="7"/>
      <c r="D834" s="7"/>
    </row>
    <row r="835" spans="1:4" x14ac:dyDescent="0.25">
      <c r="A835" s="6" t="s">
        <v>8949</v>
      </c>
      <c r="B835" s="7">
        <v>0</v>
      </c>
      <c r="C835" s="7">
        <v>0</v>
      </c>
      <c r="D835" s="7">
        <v>0</v>
      </c>
    </row>
    <row r="836" spans="1:4" x14ac:dyDescent="0.25">
      <c r="A836" s="6" t="s">
        <v>8416</v>
      </c>
      <c r="B836" s="7"/>
      <c r="C836" s="7"/>
      <c r="D836" s="7"/>
    </row>
    <row r="837" spans="1:4" x14ac:dyDescent="0.25">
      <c r="A837" s="6" t="s">
        <v>3926</v>
      </c>
      <c r="B837" s="7"/>
      <c r="C837" s="7"/>
      <c r="D837" s="7"/>
    </row>
    <row r="838" spans="1:4" x14ac:dyDescent="0.25">
      <c r="A838" s="6" t="s">
        <v>3917</v>
      </c>
      <c r="B838" s="7"/>
      <c r="C838" s="7"/>
      <c r="D838" s="7"/>
    </row>
    <row r="839" spans="1:4" x14ac:dyDescent="0.25">
      <c r="A839" s="6" t="s">
        <v>1631</v>
      </c>
      <c r="B839" s="7"/>
      <c r="C839" s="7"/>
      <c r="D839" s="7"/>
    </row>
    <row r="840" spans="1:4" x14ac:dyDescent="0.25">
      <c r="A840" s="6" t="s">
        <v>1634</v>
      </c>
      <c r="B840" s="7"/>
      <c r="C840" s="7"/>
      <c r="D840" s="7"/>
    </row>
    <row r="841" spans="1:4" x14ac:dyDescent="0.25">
      <c r="A841" s="6" t="s">
        <v>4326</v>
      </c>
      <c r="B841" s="7">
        <v>8246.0499999999993</v>
      </c>
      <c r="C841" s="7">
        <v>5530.1259999999993</v>
      </c>
      <c r="D841" s="7">
        <v>5228.9220000000014</v>
      </c>
    </row>
    <row r="842" spans="1:4" x14ac:dyDescent="0.25">
      <c r="A842" s="6" t="s">
        <v>1481</v>
      </c>
      <c r="B842" s="7"/>
      <c r="C842" s="7"/>
      <c r="D842" s="7"/>
    </row>
    <row r="843" spans="1:4" x14ac:dyDescent="0.25">
      <c r="A843" s="6" t="s">
        <v>8484</v>
      </c>
      <c r="B843" s="7"/>
      <c r="C843" s="7"/>
      <c r="D843" s="7"/>
    </row>
    <row r="844" spans="1:4" x14ac:dyDescent="0.25">
      <c r="A844" s="6" t="s">
        <v>5232</v>
      </c>
      <c r="B844" s="7">
        <v>0</v>
      </c>
      <c r="C844" s="7">
        <v>0</v>
      </c>
      <c r="D844" s="7">
        <v>0</v>
      </c>
    </row>
    <row r="845" spans="1:4" x14ac:dyDescent="0.25">
      <c r="A845" s="6" t="s">
        <v>1441</v>
      </c>
      <c r="B845" s="7"/>
      <c r="C845" s="7"/>
      <c r="D845" s="7"/>
    </row>
    <row r="846" spans="1:4" x14ac:dyDescent="0.25">
      <c r="A846" s="6" t="s">
        <v>3870</v>
      </c>
      <c r="B846" s="7"/>
      <c r="C846" s="7"/>
      <c r="D846" s="7"/>
    </row>
    <row r="847" spans="1:4" x14ac:dyDescent="0.25">
      <c r="A847" s="6" t="s">
        <v>1723</v>
      </c>
      <c r="B847" s="7"/>
      <c r="C847" s="7"/>
      <c r="D847" s="7"/>
    </row>
    <row r="848" spans="1:4" x14ac:dyDescent="0.25">
      <c r="A848" s="6" t="s">
        <v>3876</v>
      </c>
      <c r="B848" s="7"/>
      <c r="C848" s="7"/>
      <c r="D848" s="7"/>
    </row>
    <row r="849" spans="1:4" x14ac:dyDescent="0.25">
      <c r="A849" s="6" t="s">
        <v>3879</v>
      </c>
      <c r="B849" s="7"/>
      <c r="C849" s="7"/>
      <c r="D849" s="7"/>
    </row>
    <row r="850" spans="1:4" x14ac:dyDescent="0.25">
      <c r="A850" s="6" t="s">
        <v>3873</v>
      </c>
      <c r="B850" s="7"/>
      <c r="C850" s="7"/>
      <c r="D850" s="7"/>
    </row>
    <row r="851" spans="1:4" x14ac:dyDescent="0.25">
      <c r="A851" s="6" t="s">
        <v>1912</v>
      </c>
      <c r="B851" s="7"/>
      <c r="C851" s="7"/>
      <c r="D851" s="7"/>
    </row>
    <row r="852" spans="1:4" x14ac:dyDescent="0.25">
      <c r="A852" s="6" t="s">
        <v>3867</v>
      </c>
      <c r="B852" s="7"/>
      <c r="C852" s="7"/>
      <c r="D852" s="7"/>
    </row>
    <row r="853" spans="1:4" x14ac:dyDescent="0.25">
      <c r="A853" s="6" t="s">
        <v>3864</v>
      </c>
      <c r="B853" s="7"/>
      <c r="C853" s="7"/>
      <c r="D853" s="7"/>
    </row>
    <row r="854" spans="1:4" x14ac:dyDescent="0.25">
      <c r="A854" s="6" t="s">
        <v>1562</v>
      </c>
      <c r="B854" s="7"/>
      <c r="C854" s="7"/>
      <c r="D854" s="7"/>
    </row>
    <row r="855" spans="1:4" x14ac:dyDescent="0.25">
      <c r="A855" s="6" t="s">
        <v>1820</v>
      </c>
      <c r="B855" s="7"/>
      <c r="C855" s="7"/>
      <c r="D855" s="7"/>
    </row>
    <row r="856" spans="1:4" x14ac:dyDescent="0.25">
      <c r="A856" s="6" t="s">
        <v>8973</v>
      </c>
      <c r="B856" s="7">
        <v>104141.92</v>
      </c>
      <c r="C856" s="7">
        <v>69851</v>
      </c>
      <c r="D856" s="7">
        <v>66038</v>
      </c>
    </row>
    <row r="857" spans="1:4" x14ac:dyDescent="0.25">
      <c r="A857" s="6" t="s">
        <v>8976</v>
      </c>
      <c r="B857" s="7">
        <v>66445.320000000007</v>
      </c>
      <c r="C857" s="7">
        <v>44567</v>
      </c>
      <c r="D857" s="7">
        <v>42134</v>
      </c>
    </row>
    <row r="858" spans="1:4" x14ac:dyDescent="0.25">
      <c r="A858" s="6" t="s">
        <v>1128</v>
      </c>
      <c r="B858" s="7"/>
      <c r="C858" s="7"/>
      <c r="D858" s="7"/>
    </row>
    <row r="859" spans="1:4" x14ac:dyDescent="0.25">
      <c r="A859" s="6" t="s">
        <v>2462</v>
      </c>
      <c r="B859" s="7"/>
      <c r="C859" s="7"/>
      <c r="D859" s="7"/>
    </row>
    <row r="860" spans="1:4" x14ac:dyDescent="0.25">
      <c r="A860" s="6" t="s">
        <v>3882</v>
      </c>
      <c r="B860" s="7"/>
      <c r="C860" s="7"/>
      <c r="D860" s="7"/>
    </row>
    <row r="861" spans="1:4" x14ac:dyDescent="0.25">
      <c r="A861" s="6" t="s">
        <v>1047</v>
      </c>
      <c r="B861" s="7"/>
      <c r="C861" s="7"/>
      <c r="D861" s="7"/>
    </row>
    <row r="862" spans="1:4" x14ac:dyDescent="0.25">
      <c r="A862" s="6" t="s">
        <v>4008</v>
      </c>
      <c r="B862" s="7">
        <v>55726.92</v>
      </c>
      <c r="C862" s="7">
        <v>37372.423000000003</v>
      </c>
      <c r="D862" s="7">
        <v>35337.311999999998</v>
      </c>
    </row>
    <row r="863" spans="1:4" x14ac:dyDescent="0.25">
      <c r="A863" s="6" t="s">
        <v>646</v>
      </c>
      <c r="B863" s="7"/>
      <c r="C863" s="7"/>
      <c r="D863" s="7"/>
    </row>
    <row r="864" spans="1:4" x14ac:dyDescent="0.25">
      <c r="A864" s="6" t="s">
        <v>465</v>
      </c>
      <c r="B864" s="7"/>
      <c r="C864" s="7"/>
      <c r="D864" s="7"/>
    </row>
    <row r="865" spans="1:4" x14ac:dyDescent="0.25">
      <c r="A865" s="6" t="s">
        <v>1220</v>
      </c>
      <c r="B865" s="7"/>
      <c r="C865" s="7"/>
      <c r="D865" s="7"/>
    </row>
    <row r="866" spans="1:4" x14ac:dyDescent="0.25">
      <c r="A866" s="6" t="s">
        <v>518</v>
      </c>
      <c r="B866" s="7"/>
      <c r="C866" s="7"/>
      <c r="D866" s="7"/>
    </row>
    <row r="867" spans="1:4" x14ac:dyDescent="0.25">
      <c r="A867" s="6" t="s">
        <v>696</v>
      </c>
      <c r="B867" s="7"/>
      <c r="C867" s="7"/>
      <c r="D867" s="7"/>
    </row>
    <row r="868" spans="1:4" x14ac:dyDescent="0.25">
      <c r="A868" s="6" t="s">
        <v>1600</v>
      </c>
      <c r="B868" s="7"/>
      <c r="C868" s="7"/>
      <c r="D868" s="7"/>
    </row>
    <row r="869" spans="1:4" x14ac:dyDescent="0.25">
      <c r="A869" s="6" t="s">
        <v>1741</v>
      </c>
      <c r="B869" s="7"/>
      <c r="C869" s="7"/>
      <c r="D869" s="7"/>
    </row>
    <row r="870" spans="1:4" x14ac:dyDescent="0.25">
      <c r="A870" s="6" t="s">
        <v>2131</v>
      </c>
      <c r="B870" s="7"/>
      <c r="C870" s="7"/>
      <c r="D870" s="7"/>
    </row>
    <row r="871" spans="1:4" x14ac:dyDescent="0.25">
      <c r="A871" s="6" t="s">
        <v>1885</v>
      </c>
      <c r="B871" s="7"/>
      <c r="C871" s="7"/>
      <c r="D871" s="7"/>
    </row>
    <row r="872" spans="1:4" x14ac:dyDescent="0.25">
      <c r="A872" s="6" t="s">
        <v>5964</v>
      </c>
      <c r="B872" s="7"/>
      <c r="C872" s="7"/>
      <c r="D872" s="7"/>
    </row>
    <row r="873" spans="1:4" x14ac:dyDescent="0.25">
      <c r="A873" s="6" t="s">
        <v>1708</v>
      </c>
      <c r="B873" s="7"/>
      <c r="C873" s="7"/>
      <c r="D873" s="7"/>
    </row>
    <row r="874" spans="1:4" x14ac:dyDescent="0.25">
      <c r="A874" s="6" t="s">
        <v>8881</v>
      </c>
      <c r="B874" s="7">
        <v>5571.4</v>
      </c>
      <c r="C874" s="7">
        <v>3736.7040000000002</v>
      </c>
      <c r="D874" s="7">
        <v>3532.9079999999999</v>
      </c>
    </row>
    <row r="875" spans="1:4" x14ac:dyDescent="0.25">
      <c r="A875" s="6" t="s">
        <v>3976</v>
      </c>
      <c r="B875" s="7">
        <v>0</v>
      </c>
      <c r="C875" s="7">
        <v>0</v>
      </c>
      <c r="D875" s="7">
        <v>0</v>
      </c>
    </row>
    <row r="876" spans="1:4" x14ac:dyDescent="0.25">
      <c r="A876" s="6" t="s">
        <v>3544</v>
      </c>
      <c r="B876" s="7"/>
      <c r="C876" s="7"/>
      <c r="D876" s="7"/>
    </row>
    <row r="877" spans="1:4" x14ac:dyDescent="0.25">
      <c r="A877" s="6" t="s">
        <v>1696</v>
      </c>
      <c r="B877" s="7"/>
      <c r="C877" s="7"/>
      <c r="D877" s="7"/>
    </row>
    <row r="878" spans="1:4" x14ac:dyDescent="0.25">
      <c r="A878" s="6" t="s">
        <v>5143</v>
      </c>
      <c r="B878" s="7"/>
      <c r="C878" s="7"/>
      <c r="D878" s="7"/>
    </row>
    <row r="879" spans="1:4" x14ac:dyDescent="0.25">
      <c r="A879" s="6" t="s">
        <v>614</v>
      </c>
      <c r="B879" s="7"/>
      <c r="C879" s="7"/>
      <c r="D879" s="7"/>
    </row>
    <row r="880" spans="1:4" x14ac:dyDescent="0.25">
      <c r="A880" s="6" t="s">
        <v>5301</v>
      </c>
      <c r="B880" s="7"/>
      <c r="C880" s="7"/>
      <c r="D880" s="7"/>
    </row>
    <row r="881" spans="1:4" x14ac:dyDescent="0.25">
      <c r="A881" s="6" t="s">
        <v>5339</v>
      </c>
      <c r="B881" s="7"/>
      <c r="C881" s="7"/>
      <c r="D881" s="7"/>
    </row>
    <row r="882" spans="1:4" x14ac:dyDescent="0.25">
      <c r="A882" s="6" t="s">
        <v>2459</v>
      </c>
      <c r="B882" s="7"/>
      <c r="C882" s="7"/>
      <c r="D882" s="7"/>
    </row>
    <row r="883" spans="1:4" x14ac:dyDescent="0.25">
      <c r="A883" s="6" t="s">
        <v>689</v>
      </c>
      <c r="B883" s="7"/>
      <c r="C883" s="7"/>
      <c r="D883" s="7"/>
    </row>
    <row r="884" spans="1:4" x14ac:dyDescent="0.25">
      <c r="A884" s="6" t="s">
        <v>8551</v>
      </c>
      <c r="B884" s="7"/>
      <c r="C884" s="7"/>
      <c r="D884" s="7"/>
    </row>
    <row r="885" spans="1:4" x14ac:dyDescent="0.25">
      <c r="A885" s="6" t="s">
        <v>8836</v>
      </c>
      <c r="B885" s="7">
        <v>4575.3999999999996</v>
      </c>
      <c r="C885" s="7">
        <v>3068.8040000000001</v>
      </c>
      <c r="D885" s="7">
        <v>2901.3279999999995</v>
      </c>
    </row>
    <row r="886" spans="1:4" x14ac:dyDescent="0.25">
      <c r="A886" s="6" t="s">
        <v>4373</v>
      </c>
      <c r="B886" s="7">
        <v>68078.22</v>
      </c>
      <c r="C886" s="7">
        <v>45653.482000000004</v>
      </c>
      <c r="D886" s="7">
        <v>43169.574000000001</v>
      </c>
    </row>
    <row r="887" spans="1:4" x14ac:dyDescent="0.25">
      <c r="A887" s="6" t="s">
        <v>2355</v>
      </c>
      <c r="B887" s="7"/>
      <c r="C887" s="7"/>
      <c r="D887" s="7"/>
    </row>
    <row r="888" spans="1:4" x14ac:dyDescent="0.25">
      <c r="A888" s="6" t="s">
        <v>8831</v>
      </c>
      <c r="B888" s="7"/>
      <c r="C888" s="7"/>
      <c r="D888" s="7"/>
    </row>
    <row r="889" spans="1:4" x14ac:dyDescent="0.25">
      <c r="A889" s="6" t="s">
        <v>4150</v>
      </c>
      <c r="B889" s="7">
        <v>0</v>
      </c>
      <c r="C889" s="7">
        <v>42.717800000027637</v>
      </c>
      <c r="D889" s="7">
        <v>1.0633399999642279</v>
      </c>
    </row>
    <row r="890" spans="1:4" x14ac:dyDescent="0.25">
      <c r="A890" s="6" t="s">
        <v>2182</v>
      </c>
      <c r="B890" s="7"/>
      <c r="C890" s="7"/>
      <c r="D890" s="7"/>
    </row>
    <row r="891" spans="1:4" x14ac:dyDescent="0.25">
      <c r="A891" s="6" t="s">
        <v>491</v>
      </c>
      <c r="B891" s="7"/>
      <c r="C891" s="7"/>
      <c r="D891" s="7"/>
    </row>
    <row r="892" spans="1:4" x14ac:dyDescent="0.25">
      <c r="A892" s="6" t="s">
        <v>3075</v>
      </c>
      <c r="B892" s="7"/>
      <c r="C892" s="7"/>
      <c r="D892" s="7"/>
    </row>
    <row r="893" spans="1:4" x14ac:dyDescent="0.25">
      <c r="A893" s="6" t="s">
        <v>3661</v>
      </c>
      <c r="B893" s="7"/>
      <c r="C893" s="7"/>
      <c r="D893" s="7"/>
    </row>
    <row r="894" spans="1:4" x14ac:dyDescent="0.25">
      <c r="A894" s="6" t="s">
        <v>3739</v>
      </c>
      <c r="B894" s="7"/>
      <c r="C894" s="7"/>
      <c r="D894" s="7"/>
    </row>
    <row r="895" spans="1:4" x14ac:dyDescent="0.25">
      <c r="A895" s="6" t="s">
        <v>3603</v>
      </c>
      <c r="B895" s="7"/>
      <c r="C895" s="7"/>
      <c r="D895" s="7"/>
    </row>
    <row r="896" spans="1:4" x14ac:dyDescent="0.25">
      <c r="A896" s="6" t="s">
        <v>3597</v>
      </c>
      <c r="B896" s="7"/>
      <c r="C896" s="7"/>
      <c r="D896" s="7"/>
    </row>
    <row r="897" spans="1:4" x14ac:dyDescent="0.25">
      <c r="A897" s="6" t="s">
        <v>3600</v>
      </c>
      <c r="B897" s="7"/>
      <c r="C897" s="7"/>
      <c r="D897" s="7"/>
    </row>
    <row r="898" spans="1:4" x14ac:dyDescent="0.25">
      <c r="A898" s="6" t="s">
        <v>3664</v>
      </c>
      <c r="B898" s="7"/>
      <c r="C898" s="7"/>
      <c r="D898" s="7"/>
    </row>
    <row r="899" spans="1:4" x14ac:dyDescent="0.25">
      <c r="A899" s="6" t="s">
        <v>3606</v>
      </c>
      <c r="B899" s="7"/>
      <c r="C899" s="7"/>
      <c r="D899" s="7"/>
    </row>
    <row r="900" spans="1:4" x14ac:dyDescent="0.25">
      <c r="A900" s="6" t="s">
        <v>3828</v>
      </c>
      <c r="B900" s="7"/>
      <c r="C900" s="7"/>
      <c r="D900" s="7"/>
    </row>
    <row r="901" spans="1:4" x14ac:dyDescent="0.25">
      <c r="A901" s="6" t="s">
        <v>1868</v>
      </c>
      <c r="B901" s="7"/>
      <c r="C901" s="7"/>
      <c r="D901" s="7"/>
    </row>
    <row r="902" spans="1:4" x14ac:dyDescent="0.25">
      <c r="A902" s="6" t="s">
        <v>751</v>
      </c>
      <c r="B902" s="7">
        <v>0</v>
      </c>
      <c r="C902" s="7">
        <v>0</v>
      </c>
      <c r="D902" s="7">
        <v>0</v>
      </c>
    </row>
    <row r="903" spans="1:4" x14ac:dyDescent="0.25">
      <c r="A903" s="6" t="s">
        <v>683</v>
      </c>
      <c r="B903" s="7"/>
      <c r="C903" s="7"/>
      <c r="D903" s="7"/>
    </row>
    <row r="904" spans="1:4" x14ac:dyDescent="0.25">
      <c r="A904" s="6" t="s">
        <v>8554</v>
      </c>
      <c r="B904" s="7"/>
      <c r="C904" s="7"/>
      <c r="D904" s="7"/>
    </row>
    <row r="905" spans="1:4" x14ac:dyDescent="0.25">
      <c r="A905" s="6" t="s">
        <v>2361</v>
      </c>
      <c r="B905" s="7"/>
      <c r="C905" s="7"/>
      <c r="D905" s="7"/>
    </row>
    <row r="906" spans="1:4" x14ac:dyDescent="0.25">
      <c r="A906" s="6" t="s">
        <v>4117</v>
      </c>
      <c r="B906" s="7">
        <v>0</v>
      </c>
      <c r="C906" s="7">
        <v>0</v>
      </c>
      <c r="D906" s="7">
        <v>0</v>
      </c>
    </row>
    <row r="907" spans="1:4" x14ac:dyDescent="0.25">
      <c r="A907" s="6" t="s">
        <v>1726</v>
      </c>
      <c r="B907" s="7"/>
      <c r="C907" s="7"/>
      <c r="D907" s="7"/>
    </row>
    <row r="908" spans="1:4" x14ac:dyDescent="0.25">
      <c r="A908" s="6" t="s">
        <v>8655</v>
      </c>
      <c r="B908" s="7"/>
      <c r="C908" s="7"/>
      <c r="D908" s="7"/>
    </row>
    <row r="909" spans="1:4" x14ac:dyDescent="0.25">
      <c r="A909" s="6" t="s">
        <v>1176</v>
      </c>
      <c r="B909" s="7"/>
      <c r="C909" s="7"/>
      <c r="D909" s="7"/>
    </row>
    <row r="910" spans="1:4" x14ac:dyDescent="0.25">
      <c r="A910" s="6" t="s">
        <v>1455</v>
      </c>
      <c r="B910" s="7"/>
      <c r="C910" s="7"/>
      <c r="D910" s="7"/>
    </row>
    <row r="911" spans="1:4" x14ac:dyDescent="0.25">
      <c r="A911" s="6" t="s">
        <v>5810</v>
      </c>
      <c r="B911" s="7"/>
      <c r="C911" s="7"/>
      <c r="D911" s="7"/>
    </row>
    <row r="912" spans="1:4" x14ac:dyDescent="0.25">
      <c r="A912" s="6" t="s">
        <v>5869</v>
      </c>
      <c r="B912" s="7"/>
      <c r="C912" s="7"/>
      <c r="D912" s="7"/>
    </row>
    <row r="913" spans="1:4" x14ac:dyDescent="0.25">
      <c r="A913" s="6" t="s">
        <v>5881</v>
      </c>
      <c r="B913" s="7"/>
      <c r="C913" s="7"/>
      <c r="D913" s="7"/>
    </row>
    <row r="914" spans="1:4" x14ac:dyDescent="0.25">
      <c r="A914" s="6" t="s">
        <v>5840</v>
      </c>
      <c r="B914" s="7"/>
      <c r="C914" s="7"/>
      <c r="D914" s="7"/>
    </row>
    <row r="915" spans="1:4" x14ac:dyDescent="0.25">
      <c r="A915" s="6" t="s">
        <v>5867</v>
      </c>
      <c r="B915" s="7"/>
      <c r="C915" s="7"/>
      <c r="D915" s="7"/>
    </row>
    <row r="916" spans="1:4" x14ac:dyDescent="0.25">
      <c r="A916" s="6" t="s">
        <v>5877</v>
      </c>
      <c r="B916" s="7"/>
      <c r="C916" s="7"/>
      <c r="D916" s="7"/>
    </row>
    <row r="917" spans="1:4" x14ac:dyDescent="0.25">
      <c r="A917" s="6" t="s">
        <v>8921</v>
      </c>
      <c r="B917" s="7">
        <v>461.97</v>
      </c>
      <c r="C917" s="7">
        <v>15804</v>
      </c>
      <c r="D917" s="7">
        <v>14940</v>
      </c>
    </row>
    <row r="918" spans="1:4" x14ac:dyDescent="0.25">
      <c r="A918" s="6" t="s">
        <v>5863</v>
      </c>
      <c r="B918" s="7"/>
      <c r="C918" s="7"/>
      <c r="D918" s="7"/>
    </row>
    <row r="919" spans="1:4" x14ac:dyDescent="0.25">
      <c r="A919" s="6" t="s">
        <v>5807</v>
      </c>
      <c r="B919" s="7"/>
      <c r="C919" s="7"/>
      <c r="D919" s="7"/>
    </row>
    <row r="920" spans="1:4" x14ac:dyDescent="0.25">
      <c r="A920" s="6" t="s">
        <v>5871</v>
      </c>
      <c r="B920" s="7"/>
      <c r="C920" s="7"/>
      <c r="D920" s="7"/>
    </row>
    <row r="921" spans="1:4" x14ac:dyDescent="0.25">
      <c r="A921" s="6" t="s">
        <v>5861</v>
      </c>
      <c r="B921" s="7"/>
      <c r="C921" s="7"/>
      <c r="D921" s="7"/>
    </row>
    <row r="922" spans="1:4" x14ac:dyDescent="0.25">
      <c r="A922" s="6" t="s">
        <v>5873</v>
      </c>
      <c r="B922" s="7"/>
      <c r="C922" s="7"/>
      <c r="D922" s="7"/>
    </row>
    <row r="923" spans="1:4" x14ac:dyDescent="0.25">
      <c r="A923" s="6" t="s">
        <v>1532</v>
      </c>
      <c r="B923" s="7"/>
      <c r="C923" s="7"/>
      <c r="D923" s="7"/>
    </row>
    <row r="924" spans="1:4" x14ac:dyDescent="0.25">
      <c r="A924" s="6" t="s">
        <v>583</v>
      </c>
      <c r="B924" s="7"/>
      <c r="C924" s="7"/>
      <c r="D924" s="7"/>
    </row>
    <row r="925" spans="1:4" x14ac:dyDescent="0.25">
      <c r="A925" s="6" t="s">
        <v>447</v>
      </c>
      <c r="B925" s="7"/>
      <c r="C925" s="7"/>
      <c r="D925" s="7"/>
    </row>
    <row r="926" spans="1:4" x14ac:dyDescent="0.25">
      <c r="A926" s="6" t="s">
        <v>471</v>
      </c>
      <c r="B926" s="7"/>
      <c r="C926" s="7"/>
      <c r="D926" s="7"/>
    </row>
    <row r="927" spans="1:4" x14ac:dyDescent="0.25">
      <c r="A927" s="6" t="s">
        <v>5279</v>
      </c>
      <c r="B927" s="7"/>
      <c r="C927" s="7"/>
      <c r="D927" s="7"/>
    </row>
    <row r="928" spans="1:4" x14ac:dyDescent="0.25">
      <c r="A928" s="6" t="s">
        <v>6018</v>
      </c>
      <c r="B928" s="7"/>
      <c r="C928" s="7"/>
      <c r="D928" s="7"/>
    </row>
    <row r="929" spans="1:4" x14ac:dyDescent="0.25">
      <c r="A929" s="6" t="s">
        <v>6024</v>
      </c>
      <c r="B929" s="7"/>
      <c r="C929" s="7"/>
      <c r="D929" s="7"/>
    </row>
    <row r="930" spans="1:4" x14ac:dyDescent="0.25">
      <c r="A930" s="6" t="s">
        <v>3615</v>
      </c>
      <c r="B930" s="7"/>
      <c r="C930" s="7"/>
      <c r="D930" s="7"/>
    </row>
    <row r="931" spans="1:4" x14ac:dyDescent="0.25">
      <c r="A931" s="6" t="s">
        <v>3154</v>
      </c>
      <c r="B931" s="7"/>
      <c r="C931" s="7"/>
      <c r="D931" s="7"/>
    </row>
    <row r="932" spans="1:4" x14ac:dyDescent="0.25">
      <c r="A932" s="6" t="s">
        <v>3676</v>
      </c>
      <c r="B932" s="7"/>
      <c r="C932" s="7"/>
      <c r="D932" s="7"/>
    </row>
    <row r="933" spans="1:4" x14ac:dyDescent="0.25">
      <c r="A933" s="6" t="s">
        <v>3096</v>
      </c>
      <c r="B933" s="7"/>
      <c r="C933" s="7"/>
      <c r="D933" s="7"/>
    </row>
    <row r="934" spans="1:4" x14ac:dyDescent="0.25">
      <c r="A934" s="6" t="s">
        <v>3790</v>
      </c>
      <c r="B934" s="7"/>
      <c r="C934" s="7"/>
      <c r="D934" s="7"/>
    </row>
    <row r="935" spans="1:4" x14ac:dyDescent="0.25">
      <c r="A935" s="6" t="s">
        <v>3724</v>
      </c>
      <c r="B935" s="7"/>
      <c r="C935" s="7"/>
      <c r="D935" s="7"/>
    </row>
    <row r="936" spans="1:4" x14ac:dyDescent="0.25">
      <c r="A936" s="6" t="s">
        <v>3123</v>
      </c>
      <c r="B936" s="7"/>
      <c r="C936" s="7"/>
      <c r="D936" s="7"/>
    </row>
    <row r="937" spans="1:4" x14ac:dyDescent="0.25">
      <c r="A937" s="6" t="s">
        <v>3552</v>
      </c>
      <c r="B937" s="7"/>
      <c r="C937" s="7"/>
      <c r="D937" s="7"/>
    </row>
    <row r="938" spans="1:4" x14ac:dyDescent="0.25">
      <c r="A938" s="6" t="s">
        <v>3679</v>
      </c>
      <c r="B938" s="7"/>
      <c r="C938" s="7"/>
      <c r="D938" s="7"/>
    </row>
    <row r="939" spans="1:4" x14ac:dyDescent="0.25">
      <c r="A939" s="6" t="s">
        <v>3721</v>
      </c>
      <c r="B939" s="7"/>
      <c r="C939" s="7"/>
      <c r="D939" s="7"/>
    </row>
    <row r="940" spans="1:4" x14ac:dyDescent="0.25">
      <c r="A940" s="6" t="s">
        <v>3555</v>
      </c>
      <c r="B940" s="7"/>
      <c r="C940" s="7"/>
      <c r="D940" s="7"/>
    </row>
    <row r="941" spans="1:4" x14ac:dyDescent="0.25">
      <c r="A941" s="6" t="s">
        <v>3979</v>
      </c>
      <c r="B941" s="7">
        <v>0</v>
      </c>
      <c r="C941" s="7">
        <v>0</v>
      </c>
      <c r="D941" s="7">
        <v>0</v>
      </c>
    </row>
    <row r="942" spans="1:4" x14ac:dyDescent="0.25">
      <c r="A942" s="6" t="s">
        <v>1807</v>
      </c>
      <c r="B942" s="7"/>
      <c r="C942" s="7"/>
      <c r="D942" s="7"/>
    </row>
    <row r="943" spans="1:4" x14ac:dyDescent="0.25">
      <c r="A943" s="6" t="s">
        <v>6133</v>
      </c>
      <c r="B943" s="7"/>
      <c r="C943" s="7"/>
      <c r="D943" s="7"/>
    </row>
    <row r="944" spans="1:4" x14ac:dyDescent="0.25">
      <c r="A944" s="6" t="s">
        <v>6142</v>
      </c>
      <c r="B944" s="7"/>
      <c r="C944" s="7"/>
      <c r="D944" s="7"/>
    </row>
    <row r="945" spans="1:4" x14ac:dyDescent="0.25">
      <c r="A945" s="6" t="s">
        <v>3673</v>
      </c>
      <c r="B945" s="7"/>
      <c r="C945" s="7"/>
      <c r="D945" s="7"/>
    </row>
    <row r="946" spans="1:4" x14ac:dyDescent="0.25">
      <c r="A946" s="6" t="s">
        <v>3612</v>
      </c>
      <c r="B946" s="7"/>
      <c r="C946" s="7"/>
      <c r="D946" s="7"/>
    </row>
    <row r="947" spans="1:4" x14ac:dyDescent="0.25">
      <c r="A947" s="6" t="s">
        <v>6145</v>
      </c>
      <c r="B947" s="7"/>
      <c r="C947" s="7"/>
      <c r="D947" s="7"/>
    </row>
    <row r="948" spans="1:4" x14ac:dyDescent="0.25">
      <c r="A948" s="6" t="s">
        <v>6139</v>
      </c>
      <c r="B948" s="7"/>
      <c r="C948" s="7"/>
      <c r="D948" s="7"/>
    </row>
    <row r="949" spans="1:4" x14ac:dyDescent="0.25">
      <c r="A949" s="6" t="s">
        <v>6204</v>
      </c>
      <c r="B949" s="7"/>
      <c r="C949" s="7"/>
      <c r="D949" s="7"/>
    </row>
    <row r="950" spans="1:4" x14ac:dyDescent="0.25">
      <c r="A950" s="6" t="s">
        <v>6130</v>
      </c>
      <c r="B950" s="7"/>
      <c r="C950" s="7"/>
      <c r="D950" s="7"/>
    </row>
    <row r="951" spans="1:4" x14ac:dyDescent="0.25">
      <c r="A951" s="6" t="s">
        <v>6136</v>
      </c>
      <c r="B951" s="7"/>
      <c r="C951" s="7"/>
      <c r="D951" s="7"/>
    </row>
    <row r="952" spans="1:4" x14ac:dyDescent="0.25">
      <c r="A952" s="6" t="s">
        <v>3820</v>
      </c>
      <c r="B952" s="7"/>
      <c r="C952" s="7"/>
      <c r="D952" s="7"/>
    </row>
    <row r="953" spans="1:4" x14ac:dyDescent="0.25">
      <c r="A953" s="6" t="s">
        <v>3546</v>
      </c>
      <c r="B953" s="7"/>
      <c r="C953" s="7"/>
      <c r="D953" s="7"/>
    </row>
    <row r="954" spans="1:4" x14ac:dyDescent="0.25">
      <c r="A954" s="6" t="s">
        <v>3670</v>
      </c>
      <c r="B954" s="7"/>
      <c r="C954" s="7"/>
      <c r="D954" s="7"/>
    </row>
    <row r="955" spans="1:4" x14ac:dyDescent="0.25">
      <c r="A955" s="6" t="s">
        <v>5660</v>
      </c>
      <c r="B955" s="7"/>
      <c r="C955" s="7"/>
      <c r="D955" s="7"/>
    </row>
    <row r="956" spans="1:4" x14ac:dyDescent="0.25">
      <c r="A956" s="6" t="s">
        <v>3817</v>
      </c>
      <c r="B956" s="7"/>
      <c r="C956" s="7"/>
      <c r="D956" s="7"/>
    </row>
    <row r="957" spans="1:4" x14ac:dyDescent="0.25">
      <c r="A957" s="6" t="s">
        <v>5531</v>
      </c>
      <c r="B957" s="7"/>
      <c r="C957" s="7"/>
      <c r="D957" s="7"/>
    </row>
    <row r="958" spans="1:4" x14ac:dyDescent="0.25">
      <c r="A958" s="6" t="s">
        <v>5619</v>
      </c>
      <c r="B958" s="7"/>
      <c r="C958" s="7"/>
      <c r="D958" s="7"/>
    </row>
    <row r="959" spans="1:4" x14ac:dyDescent="0.25">
      <c r="A959" s="6" t="s">
        <v>5438</v>
      </c>
      <c r="B959" s="7"/>
      <c r="C959" s="7"/>
      <c r="D959" s="7"/>
    </row>
    <row r="960" spans="1:4" x14ac:dyDescent="0.25">
      <c r="A960" s="6" t="s">
        <v>3727</v>
      </c>
      <c r="B960" s="7"/>
      <c r="C960" s="7"/>
      <c r="D960" s="7"/>
    </row>
    <row r="961" spans="1:4" x14ac:dyDescent="0.25">
      <c r="A961" s="6" t="s">
        <v>3549</v>
      </c>
      <c r="B961" s="7"/>
      <c r="C961" s="7"/>
      <c r="D961" s="7"/>
    </row>
    <row r="962" spans="1:4" x14ac:dyDescent="0.25">
      <c r="A962" s="6" t="s">
        <v>358</v>
      </c>
      <c r="B962" s="7"/>
      <c r="C962" s="7"/>
      <c r="D962" s="7"/>
    </row>
    <row r="963" spans="1:4" x14ac:dyDescent="0.25">
      <c r="A963" s="6" t="s">
        <v>8392</v>
      </c>
      <c r="B963" s="7"/>
      <c r="C963" s="7"/>
      <c r="D963" s="7"/>
    </row>
    <row r="964" spans="1:4" x14ac:dyDescent="0.25">
      <c r="A964" s="6" t="s">
        <v>2423</v>
      </c>
      <c r="B964" s="7"/>
      <c r="C964" s="7"/>
      <c r="D964" s="7"/>
    </row>
    <row r="965" spans="1:4" x14ac:dyDescent="0.25">
      <c r="A965" s="6" t="s">
        <v>668</v>
      </c>
      <c r="B965" s="7"/>
      <c r="C965" s="7"/>
      <c r="D965" s="7"/>
    </row>
    <row r="966" spans="1:4" x14ac:dyDescent="0.25">
      <c r="A966" s="6" t="s">
        <v>2029</v>
      </c>
      <c r="B966" s="7"/>
      <c r="C966" s="7"/>
      <c r="D966" s="7"/>
    </row>
    <row r="967" spans="1:4" x14ac:dyDescent="0.25">
      <c r="A967" s="6" t="s">
        <v>5663</v>
      </c>
      <c r="B967" s="7"/>
      <c r="C967" s="7"/>
      <c r="D967" s="7"/>
    </row>
    <row r="968" spans="1:4" x14ac:dyDescent="0.25">
      <c r="A968" s="6" t="s">
        <v>1321</v>
      </c>
      <c r="B968" s="7"/>
      <c r="C968" s="7"/>
      <c r="D968" s="7"/>
    </row>
    <row r="969" spans="1:4" x14ac:dyDescent="0.25">
      <c r="A969" s="6" t="s">
        <v>4080</v>
      </c>
      <c r="B969" s="7">
        <v>4473.95</v>
      </c>
      <c r="C969" s="7">
        <v>3000.5</v>
      </c>
      <c r="D969" s="7">
        <v>2837</v>
      </c>
    </row>
    <row r="970" spans="1:4" x14ac:dyDescent="0.25">
      <c r="A970" s="6" t="s">
        <v>373</v>
      </c>
      <c r="B970" s="7"/>
      <c r="C970" s="7"/>
      <c r="D970" s="7"/>
    </row>
    <row r="971" spans="1:4" x14ac:dyDescent="0.25">
      <c r="A971" s="6" t="s">
        <v>2161</v>
      </c>
      <c r="B971" s="7"/>
      <c r="C971" s="7"/>
      <c r="D971" s="7"/>
    </row>
    <row r="972" spans="1:4" x14ac:dyDescent="0.25">
      <c r="A972" s="6" t="s">
        <v>3889</v>
      </c>
      <c r="B972" s="7"/>
      <c r="C972" s="7"/>
      <c r="D972" s="7"/>
    </row>
    <row r="973" spans="1:4" x14ac:dyDescent="0.25">
      <c r="A973" s="6" t="s">
        <v>8302</v>
      </c>
      <c r="B973" s="7"/>
      <c r="C973" s="7"/>
      <c r="D973" s="7"/>
    </row>
    <row r="974" spans="1:4" x14ac:dyDescent="0.25">
      <c r="A974" s="6" t="s">
        <v>8955</v>
      </c>
      <c r="B974" s="7">
        <v>8947.9000000000015</v>
      </c>
      <c r="C974" s="7">
        <v>6001</v>
      </c>
      <c r="D974" s="7">
        <v>5674</v>
      </c>
    </row>
    <row r="975" spans="1:4" x14ac:dyDescent="0.25">
      <c r="A975" s="6" t="s">
        <v>3823</v>
      </c>
      <c r="B975" s="7"/>
      <c r="C975" s="7"/>
      <c r="D975" s="7"/>
    </row>
    <row r="976" spans="1:4" x14ac:dyDescent="0.25">
      <c r="A976" s="6" t="s">
        <v>1185</v>
      </c>
      <c r="B976" s="7"/>
      <c r="C976" s="7"/>
      <c r="D976" s="7"/>
    </row>
    <row r="977" spans="1:4" x14ac:dyDescent="0.25">
      <c r="A977" s="6" t="s">
        <v>2023</v>
      </c>
      <c r="B977" s="7"/>
      <c r="C977" s="7"/>
      <c r="D977" s="7"/>
    </row>
    <row r="978" spans="1:4" x14ac:dyDescent="0.25">
      <c r="A978" s="6" t="s">
        <v>8631</v>
      </c>
      <c r="B978" s="7"/>
      <c r="C978" s="7"/>
      <c r="D978" s="7"/>
    </row>
    <row r="979" spans="1:4" x14ac:dyDescent="0.25">
      <c r="A979" s="6" t="s">
        <v>1377</v>
      </c>
      <c r="B979" s="7"/>
      <c r="C979" s="7"/>
      <c r="D979" s="7"/>
    </row>
    <row r="980" spans="1:4" x14ac:dyDescent="0.25">
      <c r="A980" s="6" t="s">
        <v>8670</v>
      </c>
      <c r="B980" s="7"/>
      <c r="C980" s="7"/>
      <c r="D980" s="7"/>
    </row>
    <row r="981" spans="1:4" x14ac:dyDescent="0.25">
      <c r="A981" s="6" t="s">
        <v>1550</v>
      </c>
      <c r="B981" s="7"/>
      <c r="C981" s="7"/>
      <c r="D981" s="7"/>
    </row>
    <row r="982" spans="1:4" x14ac:dyDescent="0.25">
      <c r="A982" s="6" t="s">
        <v>4311</v>
      </c>
      <c r="B982" s="7">
        <v>16793.79</v>
      </c>
      <c r="C982" s="7">
        <v>11262.887999999999</v>
      </c>
      <c r="D982" s="7">
        <v>10649.184000000001</v>
      </c>
    </row>
    <row r="983" spans="1:4" x14ac:dyDescent="0.25">
      <c r="A983" s="6" t="s">
        <v>2101</v>
      </c>
      <c r="B983" s="7"/>
      <c r="C983" s="7"/>
      <c r="D983" s="7"/>
    </row>
    <row r="984" spans="1:4" x14ac:dyDescent="0.25">
      <c r="A984" s="6" t="s">
        <v>4331</v>
      </c>
      <c r="B984" s="7">
        <v>8947.9000000000015</v>
      </c>
      <c r="C984" s="7">
        <v>6001</v>
      </c>
      <c r="D984" s="7">
        <v>5674</v>
      </c>
    </row>
    <row r="985" spans="1:4" x14ac:dyDescent="0.25">
      <c r="A985" s="6" t="s">
        <v>3843</v>
      </c>
      <c r="B985" s="7"/>
      <c r="C985" s="7"/>
      <c r="D985" s="7"/>
    </row>
    <row r="986" spans="1:4" x14ac:dyDescent="0.25">
      <c r="A986" s="6" t="s">
        <v>2438</v>
      </c>
      <c r="B986" s="7"/>
      <c r="C986" s="7"/>
      <c r="D986" s="7"/>
    </row>
    <row r="987" spans="1:4" x14ac:dyDescent="0.25">
      <c r="A987" s="6" t="s">
        <v>5152</v>
      </c>
      <c r="B987" s="7"/>
      <c r="C987" s="7"/>
      <c r="D987" s="7"/>
    </row>
    <row r="988" spans="1:4" x14ac:dyDescent="0.25">
      <c r="A988" s="6" t="s">
        <v>2135</v>
      </c>
      <c r="B988" s="7"/>
      <c r="C988" s="7"/>
      <c r="D988" s="7"/>
    </row>
    <row r="989" spans="1:4" x14ac:dyDescent="0.25">
      <c r="A989" s="6" t="s">
        <v>6160</v>
      </c>
      <c r="B989" s="7"/>
      <c r="C989" s="7"/>
      <c r="D989" s="7"/>
    </row>
    <row r="990" spans="1:4" x14ac:dyDescent="0.25">
      <c r="A990" s="6" t="s">
        <v>6064</v>
      </c>
      <c r="B990" s="7"/>
      <c r="C990" s="7"/>
      <c r="D990" s="7"/>
    </row>
    <row r="991" spans="1:4" x14ac:dyDescent="0.25">
      <c r="A991" s="6" t="s">
        <v>6054</v>
      </c>
      <c r="B991" s="7"/>
      <c r="C991" s="7"/>
      <c r="D991" s="7"/>
    </row>
    <row r="992" spans="1:4" x14ac:dyDescent="0.25">
      <c r="A992" s="6" t="s">
        <v>6126</v>
      </c>
      <c r="B992" s="7"/>
      <c r="C992" s="7"/>
      <c r="D992" s="7"/>
    </row>
    <row r="993" spans="1:4" x14ac:dyDescent="0.25">
      <c r="A993" s="6" t="s">
        <v>6047</v>
      </c>
      <c r="B993" s="7"/>
      <c r="C993" s="7"/>
      <c r="D993" s="7"/>
    </row>
    <row r="994" spans="1:4" x14ac:dyDescent="0.25">
      <c r="A994" s="6" t="s">
        <v>6044</v>
      </c>
      <c r="B994" s="7"/>
      <c r="C994" s="7"/>
      <c r="D994" s="7"/>
    </row>
    <row r="995" spans="1:4" x14ac:dyDescent="0.25">
      <c r="A995" s="6" t="s">
        <v>6164</v>
      </c>
      <c r="B995" s="7"/>
      <c r="C995" s="7"/>
      <c r="D995" s="7"/>
    </row>
    <row r="996" spans="1:4" x14ac:dyDescent="0.25">
      <c r="A996" s="6" t="s">
        <v>6103</v>
      </c>
      <c r="B996" s="7"/>
      <c r="C996" s="7"/>
      <c r="D996" s="7"/>
    </row>
    <row r="997" spans="1:4" x14ac:dyDescent="0.25">
      <c r="A997" s="6" t="s">
        <v>6162</v>
      </c>
      <c r="B997" s="7"/>
      <c r="C997" s="7"/>
      <c r="D997" s="7"/>
    </row>
    <row r="998" spans="1:4" x14ac:dyDescent="0.25">
      <c r="A998" s="6" t="s">
        <v>6225</v>
      </c>
      <c r="B998" s="7"/>
      <c r="C998" s="7"/>
      <c r="D998" s="7"/>
    </row>
    <row r="999" spans="1:4" x14ac:dyDescent="0.25">
      <c r="A999" s="6" t="s">
        <v>6098</v>
      </c>
      <c r="B999" s="7"/>
      <c r="C999" s="7"/>
      <c r="D999" s="7"/>
    </row>
    <row r="1000" spans="1:4" x14ac:dyDescent="0.25">
      <c r="A1000" s="6" t="s">
        <v>6066</v>
      </c>
      <c r="B1000" s="7"/>
      <c r="C1000" s="7"/>
      <c r="D1000" s="7"/>
    </row>
    <row r="1001" spans="1:4" x14ac:dyDescent="0.25">
      <c r="A1001" s="6" t="s">
        <v>6214</v>
      </c>
      <c r="B1001" s="7"/>
      <c r="C1001" s="7"/>
      <c r="D1001" s="7"/>
    </row>
    <row r="1002" spans="1:4" x14ac:dyDescent="0.25">
      <c r="A1002" s="6" t="s">
        <v>6212</v>
      </c>
      <c r="B1002" s="7"/>
      <c r="C1002" s="7"/>
      <c r="D1002" s="7"/>
    </row>
    <row r="1003" spans="1:4" x14ac:dyDescent="0.25">
      <c r="A1003" s="6" t="s">
        <v>6150</v>
      </c>
      <c r="B1003" s="7"/>
      <c r="C1003" s="7"/>
      <c r="D1003" s="7"/>
    </row>
    <row r="1004" spans="1:4" x14ac:dyDescent="0.25">
      <c r="A1004" s="6" t="s">
        <v>6222</v>
      </c>
      <c r="B1004" s="7"/>
      <c r="C1004" s="7"/>
      <c r="D1004" s="7"/>
    </row>
    <row r="1005" spans="1:4" x14ac:dyDescent="0.25">
      <c r="A1005" s="6" t="s">
        <v>9012</v>
      </c>
      <c r="B1005" s="7">
        <v>6786.4299999999994</v>
      </c>
      <c r="C1005" s="7">
        <v>4552.2619999999997</v>
      </c>
      <c r="D1005" s="7">
        <v>4303.3780000000006</v>
      </c>
    </row>
    <row r="1006" spans="1:4" x14ac:dyDescent="0.25">
      <c r="A1006" s="6" t="s">
        <v>6188</v>
      </c>
      <c r="B1006" s="7"/>
      <c r="C1006" s="7"/>
      <c r="D1006" s="7"/>
    </row>
    <row r="1007" spans="1:4" x14ac:dyDescent="0.25">
      <c r="A1007" s="6" t="s">
        <v>6229</v>
      </c>
      <c r="B1007" s="7"/>
      <c r="C1007" s="7"/>
      <c r="D1007" s="7"/>
    </row>
    <row r="1008" spans="1:4" x14ac:dyDescent="0.25">
      <c r="A1008" s="6" t="s">
        <v>6124</v>
      </c>
      <c r="B1008" s="7"/>
      <c r="C1008" s="7"/>
      <c r="D1008" s="7"/>
    </row>
    <row r="1009" spans="1:4" x14ac:dyDescent="0.25">
      <c r="A1009" s="6" t="s">
        <v>6166</v>
      </c>
      <c r="B1009" s="7"/>
      <c r="C1009" s="7"/>
      <c r="D1009" s="7"/>
    </row>
    <row r="1010" spans="1:4" x14ac:dyDescent="0.25">
      <c r="A1010" s="6" t="s">
        <v>6101</v>
      </c>
      <c r="B1010" s="7"/>
      <c r="C1010" s="7"/>
      <c r="D1010" s="7"/>
    </row>
    <row r="1011" spans="1:4" x14ac:dyDescent="0.25">
      <c r="A1011" s="6" t="s">
        <v>6056</v>
      </c>
      <c r="B1011" s="7"/>
      <c r="C1011" s="7"/>
      <c r="D1011" s="7"/>
    </row>
    <row r="1012" spans="1:4" x14ac:dyDescent="0.25">
      <c r="A1012" s="6" t="s">
        <v>6218</v>
      </c>
      <c r="B1012" s="7"/>
      <c r="C1012" s="7"/>
      <c r="D1012" s="7"/>
    </row>
    <row r="1013" spans="1:4" x14ac:dyDescent="0.25">
      <c r="A1013" s="6" t="s">
        <v>6223</v>
      </c>
      <c r="B1013" s="7"/>
      <c r="C1013" s="7"/>
      <c r="D1013" s="7"/>
    </row>
    <row r="1014" spans="1:4" x14ac:dyDescent="0.25">
      <c r="A1014" s="6" t="s">
        <v>6239</v>
      </c>
      <c r="B1014" s="7"/>
      <c r="C1014" s="7"/>
      <c r="D1014" s="7"/>
    </row>
    <row r="1015" spans="1:4" x14ac:dyDescent="0.25">
      <c r="A1015" s="6" t="s">
        <v>6121</v>
      </c>
      <c r="B1015" s="7"/>
      <c r="C1015" s="7"/>
      <c r="D1015" s="7"/>
    </row>
    <row r="1016" spans="1:4" x14ac:dyDescent="0.25">
      <c r="A1016" s="6" t="s">
        <v>6192</v>
      </c>
      <c r="B1016" s="7"/>
      <c r="C1016" s="7"/>
      <c r="D1016" s="7"/>
    </row>
    <row r="1017" spans="1:4" x14ac:dyDescent="0.25">
      <c r="A1017" s="6" t="s">
        <v>6190</v>
      </c>
      <c r="B1017" s="7"/>
      <c r="C1017" s="7"/>
      <c r="D1017" s="7"/>
    </row>
    <row r="1018" spans="1:4" x14ac:dyDescent="0.25">
      <c r="A1018" s="6" t="s">
        <v>6153</v>
      </c>
      <c r="B1018" s="7"/>
      <c r="C1018" s="7"/>
      <c r="D1018" s="7"/>
    </row>
    <row r="1019" spans="1:4" x14ac:dyDescent="0.25">
      <c r="A1019" s="6" t="s">
        <v>6105</v>
      </c>
      <c r="B1019" s="7"/>
      <c r="C1019" s="7"/>
      <c r="D1019" s="7"/>
    </row>
    <row r="1020" spans="1:4" x14ac:dyDescent="0.25">
      <c r="A1020" s="6" t="s">
        <v>410</v>
      </c>
      <c r="B1020" s="7"/>
      <c r="C1020" s="7"/>
      <c r="D1020" s="7"/>
    </row>
    <row r="1021" spans="1:4" x14ac:dyDescent="0.25">
      <c r="A1021" s="6" t="s">
        <v>5435</v>
      </c>
      <c r="B1021" s="7"/>
      <c r="C1021" s="7"/>
      <c r="D1021" s="7"/>
    </row>
    <row r="1022" spans="1:4" x14ac:dyDescent="0.25">
      <c r="A1022" s="6" t="s">
        <v>4158</v>
      </c>
      <c r="B1022" s="7">
        <v>8947.9000000000015</v>
      </c>
      <c r="C1022" s="7">
        <v>6001</v>
      </c>
      <c r="D1022" s="7">
        <v>5674</v>
      </c>
    </row>
    <row r="1023" spans="1:4" x14ac:dyDescent="0.25">
      <c r="A1023" s="6" t="s">
        <v>5261</v>
      </c>
      <c r="B1023" s="7">
        <v>0</v>
      </c>
      <c r="C1023" s="7">
        <v>0</v>
      </c>
      <c r="D1023" s="7">
        <v>0</v>
      </c>
    </row>
    <row r="1024" spans="1:4" x14ac:dyDescent="0.25">
      <c r="A1024" s="6" t="s">
        <v>5972</v>
      </c>
      <c r="B1024" s="7"/>
      <c r="C1024" s="7"/>
      <c r="D1024" s="7"/>
    </row>
    <row r="1025" spans="1:4" x14ac:dyDescent="0.25">
      <c r="A1025" s="6" t="s">
        <v>5980</v>
      </c>
      <c r="B1025" s="7"/>
      <c r="C1025" s="7"/>
      <c r="D1025" s="7"/>
    </row>
    <row r="1026" spans="1:4" x14ac:dyDescent="0.25">
      <c r="A1026" s="6" t="s">
        <v>2315</v>
      </c>
      <c r="B1026" s="7"/>
      <c r="C1026" s="7"/>
      <c r="D1026" s="7"/>
    </row>
    <row r="1027" spans="1:4" x14ac:dyDescent="0.25">
      <c r="A1027" s="6" t="s">
        <v>8841</v>
      </c>
      <c r="B1027" s="7">
        <v>2009.1000000000001</v>
      </c>
      <c r="C1027" s="7">
        <v>-733</v>
      </c>
      <c r="D1027" s="7">
        <v>-694</v>
      </c>
    </row>
    <row r="1028" spans="1:4" x14ac:dyDescent="0.25">
      <c r="A1028" s="6" t="s">
        <v>1182</v>
      </c>
      <c r="B1028" s="7"/>
      <c r="C1028" s="7"/>
      <c r="D1028" s="7"/>
    </row>
    <row r="1029" spans="1:4" x14ac:dyDescent="0.25">
      <c r="A1029" s="6" t="s">
        <v>5345</v>
      </c>
      <c r="B1029" s="7"/>
      <c r="C1029" s="7"/>
      <c r="D1029" s="7"/>
    </row>
    <row r="1030" spans="1:4" x14ac:dyDescent="0.25">
      <c r="A1030" s="6" t="s">
        <v>1744</v>
      </c>
      <c r="B1030" s="7"/>
      <c r="C1030" s="7"/>
      <c r="D1030" s="7"/>
    </row>
    <row r="1031" spans="1:4" x14ac:dyDescent="0.25">
      <c r="A1031" s="6" t="s">
        <v>107</v>
      </c>
      <c r="B1031" s="7"/>
      <c r="C1031" s="7"/>
      <c r="D1031" s="7"/>
    </row>
    <row r="1032" spans="1:4" x14ac:dyDescent="0.25">
      <c r="A1032" s="6" t="s">
        <v>1236</v>
      </c>
      <c r="B1032" s="7"/>
      <c r="C1032" s="7"/>
      <c r="D1032" s="7"/>
    </row>
    <row r="1033" spans="1:4" x14ac:dyDescent="0.25">
      <c r="A1033" s="6" t="s">
        <v>1335</v>
      </c>
      <c r="B1033" s="7"/>
      <c r="C1033" s="7"/>
      <c r="D1033" s="7"/>
    </row>
    <row r="1034" spans="1:4" x14ac:dyDescent="0.25">
      <c r="A1034" s="6" t="s">
        <v>1738</v>
      </c>
      <c r="B1034" s="7"/>
      <c r="C1034" s="7"/>
      <c r="D1034" s="7"/>
    </row>
    <row r="1035" spans="1:4" x14ac:dyDescent="0.25">
      <c r="A1035" s="6" t="s">
        <v>1299</v>
      </c>
      <c r="B1035" s="7"/>
      <c r="C1035" s="7"/>
      <c r="D1035" s="7"/>
    </row>
    <row r="1036" spans="1:4" x14ac:dyDescent="0.25">
      <c r="A1036" s="6" t="s">
        <v>1246</v>
      </c>
      <c r="B1036" s="7"/>
      <c r="C1036" s="7"/>
      <c r="D1036" s="7"/>
    </row>
    <row r="1037" spans="1:4" x14ac:dyDescent="0.25">
      <c r="A1037" s="6" t="s">
        <v>2417</v>
      </c>
      <c r="B1037" s="7"/>
      <c r="C1037" s="7"/>
      <c r="D1037" s="7"/>
    </row>
    <row r="1038" spans="1:4" x14ac:dyDescent="0.25">
      <c r="A1038" s="6" t="s">
        <v>401</v>
      </c>
      <c r="B1038" s="7"/>
      <c r="C1038" s="7"/>
      <c r="D1038" s="7"/>
    </row>
    <row r="1039" spans="1:4" x14ac:dyDescent="0.25">
      <c r="A1039" s="6" t="s">
        <v>5215</v>
      </c>
      <c r="B1039" s="7">
        <v>0</v>
      </c>
      <c r="C1039" s="7">
        <v>0</v>
      </c>
      <c r="D1039" s="7">
        <v>0</v>
      </c>
    </row>
    <row r="1040" spans="1:4" x14ac:dyDescent="0.25">
      <c r="A1040" s="6" t="s">
        <v>5969</v>
      </c>
      <c r="B1040" s="7"/>
      <c r="C1040" s="7"/>
      <c r="D1040" s="7"/>
    </row>
    <row r="1041" spans="1:4" x14ac:dyDescent="0.25">
      <c r="A1041" s="6" t="s">
        <v>8354</v>
      </c>
      <c r="B1041" s="7"/>
      <c r="C1041" s="7"/>
      <c r="D1041" s="7"/>
    </row>
    <row r="1042" spans="1:4" x14ac:dyDescent="0.25">
      <c r="A1042" s="6" t="s">
        <v>8357</v>
      </c>
      <c r="B1042" s="7"/>
      <c r="C1042" s="7"/>
      <c r="D1042" s="7"/>
    </row>
    <row r="1043" spans="1:4" x14ac:dyDescent="0.25">
      <c r="A1043" s="6" t="s">
        <v>8359</v>
      </c>
      <c r="B1043" s="7"/>
      <c r="C1043" s="7"/>
      <c r="D1043" s="7"/>
    </row>
    <row r="1044" spans="1:4" x14ac:dyDescent="0.25">
      <c r="A1044" s="6" t="s">
        <v>5188</v>
      </c>
      <c r="B1044" s="7">
        <v>0</v>
      </c>
      <c r="C1044" s="7">
        <v>0</v>
      </c>
      <c r="D1044" s="7">
        <v>0</v>
      </c>
    </row>
    <row r="1045" spans="1:4" x14ac:dyDescent="0.25">
      <c r="A1045" s="6" t="s">
        <v>1959</v>
      </c>
      <c r="B1045" s="7"/>
      <c r="C1045" s="7"/>
      <c r="D1045" s="7"/>
    </row>
    <row r="1046" spans="1:4" x14ac:dyDescent="0.25">
      <c r="A1046" s="6" t="s">
        <v>692</v>
      </c>
      <c r="B1046" s="7"/>
      <c r="C1046" s="7"/>
      <c r="D1046" s="7"/>
    </row>
    <row r="1047" spans="1:4" x14ac:dyDescent="0.25">
      <c r="A1047" s="6" t="s">
        <v>2287</v>
      </c>
      <c r="B1047" s="7"/>
      <c r="C1047" s="7"/>
      <c r="D1047" s="7"/>
    </row>
    <row r="1048" spans="1:4" x14ac:dyDescent="0.25">
      <c r="A1048" s="6" t="s">
        <v>1151</v>
      </c>
      <c r="B1048" s="7"/>
      <c r="C1048" s="7"/>
      <c r="D1048" s="7"/>
    </row>
    <row r="1049" spans="1:4" x14ac:dyDescent="0.25">
      <c r="A1049" s="6" t="s">
        <v>1382</v>
      </c>
      <c r="B1049" s="7"/>
      <c r="C1049" s="7"/>
      <c r="D1049" s="7"/>
    </row>
    <row r="1050" spans="1:4" x14ac:dyDescent="0.25">
      <c r="A1050" s="6" t="s">
        <v>5675</v>
      </c>
      <c r="B1050" s="7"/>
      <c r="C1050" s="7"/>
      <c r="D1050" s="7"/>
    </row>
    <row r="1051" spans="1:4" x14ac:dyDescent="0.25">
      <c r="A1051" s="6" t="s">
        <v>5414</v>
      </c>
      <c r="B1051" s="7"/>
      <c r="C1051" s="7"/>
      <c r="D1051" s="7"/>
    </row>
    <row r="1052" spans="1:4" x14ac:dyDescent="0.25">
      <c r="A1052" s="6" t="s">
        <v>5459</v>
      </c>
      <c r="B1052" s="7"/>
      <c r="C1052" s="7"/>
      <c r="D1052" s="7"/>
    </row>
    <row r="1053" spans="1:4" x14ac:dyDescent="0.25">
      <c r="A1053" s="6" t="s">
        <v>5528</v>
      </c>
      <c r="B1053" s="7"/>
      <c r="C1053" s="7"/>
      <c r="D1053" s="7"/>
    </row>
    <row r="1054" spans="1:4" x14ac:dyDescent="0.25">
      <c r="A1054" s="6" t="s">
        <v>1179</v>
      </c>
      <c r="B1054" s="7"/>
      <c r="C1054" s="7"/>
      <c r="D1054" s="7"/>
    </row>
    <row r="1055" spans="1:4" x14ac:dyDescent="0.25">
      <c r="A1055" s="6" t="s">
        <v>5743</v>
      </c>
      <c r="B1055" s="7"/>
      <c r="C1055" s="7"/>
      <c r="D1055" s="7"/>
    </row>
    <row r="1056" spans="1:4" x14ac:dyDescent="0.25">
      <c r="A1056" s="6" t="s">
        <v>5423</v>
      </c>
      <c r="B1056" s="7"/>
      <c r="C1056" s="7"/>
      <c r="D1056" s="7"/>
    </row>
    <row r="1057" spans="1:4" x14ac:dyDescent="0.25">
      <c r="A1057" s="6" t="s">
        <v>5426</v>
      </c>
      <c r="B1057" s="7"/>
      <c r="C1057" s="7"/>
      <c r="D1057" s="7"/>
    </row>
    <row r="1058" spans="1:4" x14ac:dyDescent="0.25">
      <c r="A1058" s="6" t="s">
        <v>5592</v>
      </c>
      <c r="B1058" s="7"/>
      <c r="C1058" s="7"/>
      <c r="D1058" s="7"/>
    </row>
    <row r="1059" spans="1:4" x14ac:dyDescent="0.25">
      <c r="A1059" s="6" t="s">
        <v>5726</v>
      </c>
      <c r="B1059" s="7"/>
      <c r="C1059" s="7"/>
      <c r="D1059" s="7"/>
    </row>
    <row r="1060" spans="1:4" x14ac:dyDescent="0.25">
      <c r="A1060" s="6" t="s">
        <v>5746</v>
      </c>
      <c r="B1060" s="7"/>
      <c r="C1060" s="7"/>
      <c r="D1060" s="7"/>
    </row>
    <row r="1061" spans="1:4" x14ac:dyDescent="0.25">
      <c r="A1061" s="6" t="s">
        <v>5681</v>
      </c>
      <c r="B1061" s="7"/>
      <c r="C1061" s="7"/>
      <c r="D1061" s="7"/>
    </row>
    <row r="1062" spans="1:4" x14ac:dyDescent="0.25">
      <c r="A1062" s="6" t="s">
        <v>5678</v>
      </c>
      <c r="B1062" s="7"/>
      <c r="C1062" s="7"/>
      <c r="D1062" s="7"/>
    </row>
    <row r="1063" spans="1:4" x14ac:dyDescent="0.25">
      <c r="A1063" s="6" t="s">
        <v>5586</v>
      </c>
      <c r="B1063" s="7"/>
      <c r="C1063" s="7"/>
      <c r="D1063" s="7"/>
    </row>
    <row r="1064" spans="1:4" x14ac:dyDescent="0.25">
      <c r="A1064" s="6" t="s">
        <v>5752</v>
      </c>
      <c r="B1064" s="7"/>
      <c r="C1064" s="7"/>
      <c r="D1064" s="7"/>
    </row>
    <row r="1065" spans="1:4" x14ac:dyDescent="0.25">
      <c r="A1065" s="6" t="s">
        <v>5589</v>
      </c>
      <c r="B1065" s="7"/>
      <c r="C1065" s="7"/>
      <c r="D1065" s="7"/>
    </row>
    <row r="1066" spans="1:4" x14ac:dyDescent="0.25">
      <c r="A1066" s="6" t="s">
        <v>5539</v>
      </c>
      <c r="B1066" s="7"/>
      <c r="C1066" s="7"/>
      <c r="D1066" s="7"/>
    </row>
    <row r="1067" spans="1:4" x14ac:dyDescent="0.25">
      <c r="A1067" s="6" t="s">
        <v>5474</v>
      </c>
      <c r="B1067" s="7"/>
      <c r="C1067" s="7"/>
      <c r="D1067" s="7"/>
    </row>
    <row r="1068" spans="1:4" x14ac:dyDescent="0.25">
      <c r="A1068" s="6" t="s">
        <v>554</v>
      </c>
      <c r="B1068" s="7"/>
      <c r="C1068" s="7"/>
      <c r="D1068" s="7"/>
    </row>
    <row r="1069" spans="1:4" x14ac:dyDescent="0.25">
      <c r="A1069" s="6" t="s">
        <v>3852</v>
      </c>
      <c r="B1069" s="7"/>
      <c r="C1069" s="7"/>
      <c r="D1069" s="7"/>
    </row>
    <row r="1070" spans="1:4" x14ac:dyDescent="0.25">
      <c r="A1070" s="6" t="s">
        <v>784</v>
      </c>
      <c r="B1070" s="7">
        <v>0</v>
      </c>
      <c r="C1070" s="7">
        <v>0</v>
      </c>
      <c r="D1070" s="7">
        <v>0</v>
      </c>
    </row>
    <row r="1071" spans="1:4" x14ac:dyDescent="0.25">
      <c r="A1071" s="6" t="s">
        <v>2254</v>
      </c>
      <c r="B1071" s="7"/>
      <c r="C1071" s="7"/>
      <c r="D1071" s="7"/>
    </row>
    <row r="1072" spans="1:4" x14ac:dyDescent="0.25">
      <c r="A1072" s="6" t="s">
        <v>1159</v>
      </c>
      <c r="B1072" s="7"/>
      <c r="C1072" s="7"/>
      <c r="D1072" s="7"/>
    </row>
    <row r="1073" spans="1:4" x14ac:dyDescent="0.25">
      <c r="A1073" s="6" t="s">
        <v>563</v>
      </c>
      <c r="B1073" s="7"/>
      <c r="C1073" s="7"/>
      <c r="D1073" s="7"/>
    </row>
    <row r="1074" spans="1:4" x14ac:dyDescent="0.25">
      <c r="A1074" s="6" t="s">
        <v>4155</v>
      </c>
      <c r="B1074" s="7">
        <v>7537.15</v>
      </c>
      <c r="C1074" s="7">
        <v>5054.8600000000006</v>
      </c>
      <c r="D1074" s="7">
        <v>4779.4250000000002</v>
      </c>
    </row>
    <row r="1075" spans="1:4" x14ac:dyDescent="0.25">
      <c r="A1075" s="6" t="s">
        <v>4083</v>
      </c>
      <c r="B1075" s="7">
        <v>0</v>
      </c>
      <c r="C1075" s="7">
        <v>17.119999999999891</v>
      </c>
      <c r="D1075" s="7">
        <v>16.720000000000255</v>
      </c>
    </row>
    <row r="1076" spans="1:4" x14ac:dyDescent="0.25">
      <c r="A1076" s="6" t="s">
        <v>5995</v>
      </c>
      <c r="B1076" s="7"/>
      <c r="C1076" s="7"/>
      <c r="D1076" s="7"/>
    </row>
    <row r="1077" spans="1:4" x14ac:dyDescent="0.25">
      <c r="A1077" s="6" t="s">
        <v>5993</v>
      </c>
      <c r="B1077" s="7"/>
      <c r="C1077" s="7"/>
      <c r="D1077" s="7"/>
    </row>
    <row r="1078" spans="1:4" x14ac:dyDescent="0.25">
      <c r="A1078" s="6" t="s">
        <v>5991</v>
      </c>
      <c r="B1078" s="7"/>
      <c r="C1078" s="7"/>
      <c r="D1078" s="7"/>
    </row>
    <row r="1079" spans="1:4" x14ac:dyDescent="0.25">
      <c r="A1079" s="6" t="s">
        <v>5988</v>
      </c>
      <c r="B1079" s="7"/>
      <c r="C1079" s="7"/>
      <c r="D1079" s="7"/>
    </row>
    <row r="1080" spans="1:4" x14ac:dyDescent="0.25">
      <c r="A1080" s="6" t="s">
        <v>6000</v>
      </c>
      <c r="B1080" s="7"/>
      <c r="C1080" s="7"/>
      <c r="D1080" s="7"/>
    </row>
    <row r="1081" spans="1:4" x14ac:dyDescent="0.25">
      <c r="A1081" s="6" t="s">
        <v>8628</v>
      </c>
      <c r="B1081" s="7"/>
      <c r="C1081" s="7"/>
      <c r="D1081" s="7"/>
    </row>
    <row r="1082" spans="1:4" x14ac:dyDescent="0.25">
      <c r="A1082" s="6" t="s">
        <v>1962</v>
      </c>
      <c r="B1082" s="7"/>
      <c r="C1082" s="7"/>
      <c r="D1082" s="7"/>
    </row>
    <row r="1083" spans="1:4" x14ac:dyDescent="0.25">
      <c r="A1083" s="6" t="s">
        <v>1986</v>
      </c>
      <c r="B1083" s="7"/>
      <c r="C1083" s="7"/>
      <c r="D1083" s="7"/>
    </row>
    <row r="1084" spans="1:4" x14ac:dyDescent="0.25">
      <c r="A1084" s="6" t="s">
        <v>8431</v>
      </c>
      <c r="B1084" s="7"/>
      <c r="C1084" s="7"/>
      <c r="D1084" s="7"/>
    </row>
    <row r="1085" spans="1:4" x14ac:dyDescent="0.25">
      <c r="A1085" s="6" t="s">
        <v>8643</v>
      </c>
      <c r="B1085" s="7"/>
      <c r="C1085" s="7"/>
      <c r="D1085" s="7"/>
    </row>
    <row r="1086" spans="1:4" x14ac:dyDescent="0.25">
      <c r="A1086" s="6" t="s">
        <v>1896</v>
      </c>
      <c r="B1086" s="7"/>
      <c r="C1086" s="7"/>
      <c r="D1086" s="7"/>
    </row>
    <row r="1087" spans="1:4" x14ac:dyDescent="0.25">
      <c r="A1087" s="6" t="s">
        <v>2338</v>
      </c>
      <c r="B1087" s="7"/>
      <c r="C1087" s="7"/>
      <c r="D1087" s="7"/>
    </row>
    <row r="1088" spans="1:4" x14ac:dyDescent="0.25">
      <c r="A1088" s="6" t="s">
        <v>8958</v>
      </c>
      <c r="B1088" s="7">
        <v>2009.1000000000001</v>
      </c>
      <c r="C1088" s="7">
        <v>-733</v>
      </c>
      <c r="D1088" s="7">
        <v>-694</v>
      </c>
    </row>
    <row r="1089" spans="1:4" x14ac:dyDescent="0.25">
      <c r="A1089" s="6" t="s">
        <v>1760</v>
      </c>
      <c r="B1089" s="7"/>
      <c r="C1089" s="7"/>
      <c r="D1089" s="7"/>
    </row>
    <row r="1090" spans="1:4" x14ac:dyDescent="0.25">
      <c r="A1090" s="6" t="s">
        <v>8299</v>
      </c>
      <c r="B1090" s="7"/>
      <c r="C1090" s="7"/>
      <c r="D1090" s="7"/>
    </row>
    <row r="1091" spans="1:4" x14ac:dyDescent="0.25">
      <c r="A1091" s="6" t="s">
        <v>707</v>
      </c>
      <c r="B1091" s="7"/>
      <c r="C1091" s="7"/>
      <c r="D1091" s="7"/>
    </row>
    <row r="1092" spans="1:4" x14ac:dyDescent="0.25">
      <c r="A1092" s="6" t="s">
        <v>3225</v>
      </c>
      <c r="B1092" s="7"/>
      <c r="C1092" s="7"/>
      <c r="D1092" s="7"/>
    </row>
    <row r="1093" spans="1:4" x14ac:dyDescent="0.25">
      <c r="A1093" s="6" t="s">
        <v>3114</v>
      </c>
      <c r="B1093" s="7"/>
      <c r="C1093" s="7"/>
      <c r="D1093" s="7"/>
    </row>
    <row r="1094" spans="1:4" x14ac:dyDescent="0.25">
      <c r="A1094" s="6" t="s">
        <v>2990</v>
      </c>
      <c r="B1094" s="7"/>
      <c r="C1094" s="7"/>
      <c r="D1094" s="7"/>
    </row>
    <row r="1095" spans="1:4" x14ac:dyDescent="0.25">
      <c r="A1095" s="6" t="s">
        <v>3207</v>
      </c>
      <c r="B1095" s="7"/>
      <c r="C1095" s="7"/>
      <c r="D1095" s="7"/>
    </row>
    <row r="1096" spans="1:4" x14ac:dyDescent="0.25">
      <c r="A1096" s="6" t="s">
        <v>3262</v>
      </c>
      <c r="B1096" s="7"/>
      <c r="C1096" s="7"/>
      <c r="D1096" s="7"/>
    </row>
    <row r="1097" spans="1:4" x14ac:dyDescent="0.25">
      <c r="A1097" s="6" t="s">
        <v>2935</v>
      </c>
      <c r="B1097" s="7"/>
      <c r="C1097" s="7"/>
      <c r="D1097" s="7"/>
    </row>
    <row r="1098" spans="1:4" x14ac:dyDescent="0.25">
      <c r="A1098" s="6" t="s">
        <v>3166</v>
      </c>
      <c r="B1098" s="7"/>
      <c r="C1098" s="7"/>
      <c r="D1098" s="7"/>
    </row>
    <row r="1099" spans="1:4" x14ac:dyDescent="0.25">
      <c r="A1099" s="6" t="s">
        <v>3222</v>
      </c>
      <c r="B1099" s="7"/>
      <c r="C1099" s="7"/>
      <c r="D1099" s="7"/>
    </row>
    <row r="1100" spans="1:4" x14ac:dyDescent="0.25">
      <c r="A1100" s="6" t="s">
        <v>3204</v>
      </c>
      <c r="B1100" s="7"/>
      <c r="C1100" s="7"/>
      <c r="D1100" s="7"/>
    </row>
    <row r="1101" spans="1:4" x14ac:dyDescent="0.25">
      <c r="A1101" s="6" t="s">
        <v>3236</v>
      </c>
      <c r="B1101" s="7"/>
      <c r="C1101" s="7"/>
      <c r="D1101" s="7"/>
    </row>
    <row r="1102" spans="1:4" x14ac:dyDescent="0.25">
      <c r="A1102" s="6" t="s">
        <v>8419</v>
      </c>
      <c r="B1102" s="7"/>
      <c r="C1102" s="7"/>
      <c r="D1102" s="7"/>
    </row>
    <row r="1103" spans="1:4" x14ac:dyDescent="0.25">
      <c r="A1103" s="6" t="s">
        <v>3292</v>
      </c>
      <c r="B1103" s="7"/>
      <c r="C1103" s="7"/>
      <c r="D1103" s="7"/>
    </row>
    <row r="1104" spans="1:4" x14ac:dyDescent="0.25">
      <c r="A1104" s="6" t="s">
        <v>8689</v>
      </c>
      <c r="B1104" s="7"/>
      <c r="C1104" s="7"/>
      <c r="D1104" s="7"/>
    </row>
    <row r="1105" spans="1:4" x14ac:dyDescent="0.25">
      <c r="A1105" s="6" t="s">
        <v>980</v>
      </c>
      <c r="B1105" s="7"/>
      <c r="C1105" s="7"/>
      <c r="D1105" s="7"/>
    </row>
    <row r="1106" spans="1:4" x14ac:dyDescent="0.25">
      <c r="A1106" s="6" t="s">
        <v>1065</v>
      </c>
      <c r="B1106" s="7"/>
      <c r="C1106" s="7"/>
      <c r="D1106" s="7"/>
    </row>
    <row r="1107" spans="1:4" x14ac:dyDescent="0.25">
      <c r="A1107" s="6" t="s">
        <v>2470</v>
      </c>
      <c r="B1107" s="7"/>
      <c r="C1107" s="7"/>
      <c r="D1107" s="7"/>
    </row>
    <row r="1108" spans="1:4" x14ac:dyDescent="0.25">
      <c r="A1108" s="6" t="s">
        <v>3326</v>
      </c>
      <c r="B1108" s="7"/>
      <c r="C1108" s="7"/>
      <c r="D1108" s="7"/>
    </row>
    <row r="1109" spans="1:4" x14ac:dyDescent="0.25">
      <c r="A1109" s="6" t="s">
        <v>2041</v>
      </c>
      <c r="B1109" s="7"/>
      <c r="C1109" s="7"/>
      <c r="D1109" s="7"/>
    </row>
    <row r="1110" spans="1:4" x14ac:dyDescent="0.25">
      <c r="A1110" s="6" t="s">
        <v>5360</v>
      </c>
      <c r="B1110" s="7"/>
      <c r="C1110" s="7"/>
      <c r="D1110" s="7"/>
    </row>
    <row r="1111" spans="1:4" x14ac:dyDescent="0.25">
      <c r="A1111" s="6" t="s">
        <v>5694</v>
      </c>
      <c r="B1111" s="7"/>
      <c r="C1111" s="7"/>
      <c r="D1111" s="7"/>
    </row>
    <row r="1112" spans="1:4" x14ac:dyDescent="0.25">
      <c r="A1112" s="6" t="s">
        <v>5700</v>
      </c>
      <c r="B1112" s="7"/>
      <c r="C1112" s="7"/>
      <c r="D1112" s="7"/>
    </row>
    <row r="1113" spans="1:4" x14ac:dyDescent="0.25">
      <c r="A1113" s="6" t="s">
        <v>5517</v>
      </c>
      <c r="B1113" s="7"/>
      <c r="C1113" s="7"/>
      <c r="D1113" s="7"/>
    </row>
    <row r="1114" spans="1:4" x14ac:dyDescent="0.25">
      <c r="A1114" s="6" t="s">
        <v>5714</v>
      </c>
      <c r="B1114" s="7"/>
      <c r="C1114" s="7"/>
      <c r="D1114" s="7"/>
    </row>
    <row r="1115" spans="1:4" x14ac:dyDescent="0.25">
      <c r="A1115" s="6" t="s">
        <v>5384</v>
      </c>
      <c r="B1115" s="7"/>
      <c r="C1115" s="7"/>
      <c r="D1115" s="7"/>
    </row>
    <row r="1116" spans="1:4" x14ac:dyDescent="0.25">
      <c r="A1116" s="6" t="s">
        <v>5497</v>
      </c>
      <c r="B1116" s="7"/>
      <c r="C1116" s="7"/>
      <c r="D1116" s="7"/>
    </row>
    <row r="1117" spans="1:4" x14ac:dyDescent="0.25">
      <c r="A1117" s="6" t="s">
        <v>5706</v>
      </c>
      <c r="B1117" s="7"/>
      <c r="C1117" s="7"/>
      <c r="D1117" s="7"/>
    </row>
    <row r="1118" spans="1:4" x14ac:dyDescent="0.25">
      <c r="A1118" s="6" t="s">
        <v>5480</v>
      </c>
      <c r="B1118" s="7"/>
      <c r="C1118" s="7"/>
      <c r="D1118" s="7"/>
    </row>
    <row r="1119" spans="1:4" x14ac:dyDescent="0.25">
      <c r="A1119" s="6" t="s">
        <v>5483</v>
      </c>
      <c r="B1119" s="7"/>
      <c r="C1119" s="7"/>
      <c r="D1119" s="7"/>
    </row>
    <row r="1120" spans="1:4" x14ac:dyDescent="0.25">
      <c r="A1120" s="6" t="s">
        <v>5486</v>
      </c>
      <c r="B1120" s="7"/>
      <c r="C1120" s="7"/>
      <c r="D1120" s="7"/>
    </row>
    <row r="1121" spans="1:4" x14ac:dyDescent="0.25">
      <c r="A1121" s="6" t="s">
        <v>1068</v>
      </c>
      <c r="B1121" s="7"/>
      <c r="C1121" s="7"/>
      <c r="D1121" s="7"/>
    </row>
    <row r="1122" spans="1:4" x14ac:dyDescent="0.25">
      <c r="A1122" s="6" t="s">
        <v>8490</v>
      </c>
      <c r="B1122" s="7"/>
      <c r="C1122" s="7"/>
      <c r="D1122" s="7"/>
    </row>
    <row r="1123" spans="1:4" x14ac:dyDescent="0.25">
      <c r="A1123" s="6" t="s">
        <v>701</v>
      </c>
      <c r="B1123" s="7"/>
      <c r="C1123" s="7"/>
      <c r="D1123" s="7"/>
    </row>
    <row r="1124" spans="1:4" x14ac:dyDescent="0.25">
      <c r="A1124" s="6" t="s">
        <v>2379</v>
      </c>
      <c r="B1124" s="7"/>
      <c r="C1124" s="7"/>
      <c r="D1124" s="7"/>
    </row>
    <row r="1125" spans="1:4" x14ac:dyDescent="0.25">
      <c r="A1125" s="6" t="s">
        <v>8309</v>
      </c>
      <c r="B1125" s="7"/>
      <c r="C1125" s="7"/>
      <c r="D1125" s="7"/>
    </row>
    <row r="1126" spans="1:4" x14ac:dyDescent="0.25">
      <c r="A1126" s="6" t="s">
        <v>2179</v>
      </c>
      <c r="B1126" s="7"/>
      <c r="C1126" s="7"/>
      <c r="D1126" s="7"/>
    </row>
    <row r="1127" spans="1:4" x14ac:dyDescent="0.25">
      <c r="A1127" s="6" t="s">
        <v>992</v>
      </c>
      <c r="B1127" s="7"/>
      <c r="C1127" s="7"/>
      <c r="D1127" s="7"/>
    </row>
    <row r="1128" spans="1:4" x14ac:dyDescent="0.25">
      <c r="A1128" s="6" t="s">
        <v>1568</v>
      </c>
      <c r="B1128" s="7"/>
      <c r="C1128" s="7"/>
      <c r="D1128" s="7"/>
    </row>
    <row r="1129" spans="1:4" x14ac:dyDescent="0.25">
      <c r="A1129" s="6" t="s">
        <v>1435</v>
      </c>
      <c r="B1129" s="7"/>
      <c r="C1129" s="7"/>
      <c r="D1129" s="7"/>
    </row>
    <row r="1130" spans="1:4" x14ac:dyDescent="0.25">
      <c r="A1130" s="6" t="s">
        <v>497</v>
      </c>
      <c r="B1130" s="7"/>
      <c r="C1130" s="7"/>
      <c r="D1130" s="7"/>
    </row>
    <row r="1131" spans="1:4" x14ac:dyDescent="0.25">
      <c r="A1131" s="6" t="s">
        <v>5212</v>
      </c>
      <c r="B1131" s="7">
        <v>0</v>
      </c>
      <c r="C1131" s="7">
        <v>0</v>
      </c>
      <c r="D1131" s="7">
        <v>0</v>
      </c>
    </row>
    <row r="1132" spans="1:4" x14ac:dyDescent="0.25">
      <c r="A1132" s="6" t="s">
        <v>5295</v>
      </c>
      <c r="B1132" s="7"/>
      <c r="C1132" s="7"/>
      <c r="D1132" s="7"/>
    </row>
    <row r="1133" spans="1:4" x14ac:dyDescent="0.25">
      <c r="A1133" s="6" t="s">
        <v>2151</v>
      </c>
      <c r="B1133" s="7"/>
      <c r="C1133" s="7"/>
      <c r="D1133" s="7"/>
    </row>
    <row r="1134" spans="1:4" x14ac:dyDescent="0.25">
      <c r="A1134" s="6" t="s">
        <v>5285</v>
      </c>
      <c r="B1134" s="7"/>
      <c r="C1134" s="7"/>
      <c r="D1134" s="7"/>
    </row>
    <row r="1135" spans="1:4" x14ac:dyDescent="0.25">
      <c r="A1135" s="6" t="s">
        <v>2303</v>
      </c>
      <c r="B1135" s="7"/>
      <c r="C1135" s="7"/>
      <c r="D1135" s="7"/>
    </row>
    <row r="1136" spans="1:4" x14ac:dyDescent="0.25">
      <c r="A1136" s="6" t="s">
        <v>3169</v>
      </c>
      <c r="B1136" s="7"/>
      <c r="C1136" s="7"/>
      <c r="D1136" s="7"/>
    </row>
    <row r="1137" spans="1:4" x14ac:dyDescent="0.25">
      <c r="A1137" s="6" t="s">
        <v>3228</v>
      </c>
      <c r="B1137" s="7"/>
      <c r="C1137" s="7"/>
      <c r="D1137" s="7"/>
    </row>
    <row r="1138" spans="1:4" x14ac:dyDescent="0.25">
      <c r="A1138" s="6" t="s">
        <v>2962</v>
      </c>
      <c r="B1138" s="7"/>
      <c r="C1138" s="7"/>
      <c r="D1138" s="7"/>
    </row>
    <row r="1139" spans="1:4" x14ac:dyDescent="0.25">
      <c r="A1139" s="6" t="s">
        <v>3297</v>
      </c>
      <c r="B1139" s="7"/>
      <c r="C1139" s="7"/>
      <c r="D1139" s="7"/>
    </row>
    <row r="1140" spans="1:4" x14ac:dyDescent="0.25">
      <c r="A1140" s="6" t="s">
        <v>2944</v>
      </c>
      <c r="B1140" s="7"/>
      <c r="C1140" s="7"/>
      <c r="D1140" s="7"/>
    </row>
    <row r="1141" spans="1:4" x14ac:dyDescent="0.25">
      <c r="A1141" s="6" t="s">
        <v>2993</v>
      </c>
      <c r="B1141" s="7"/>
      <c r="C1141" s="7"/>
      <c r="D1141" s="7"/>
    </row>
    <row r="1142" spans="1:4" x14ac:dyDescent="0.25">
      <c r="A1142" s="6" t="s">
        <v>3212</v>
      </c>
      <c r="B1142" s="7"/>
      <c r="C1142" s="7"/>
      <c r="D1142" s="7"/>
    </row>
    <row r="1143" spans="1:4" x14ac:dyDescent="0.25">
      <c r="A1143" s="6" t="s">
        <v>3230</v>
      </c>
      <c r="B1143" s="7"/>
      <c r="C1143" s="7"/>
      <c r="D1143" s="7"/>
    </row>
    <row r="1144" spans="1:4" x14ac:dyDescent="0.25">
      <c r="A1144" s="6" t="s">
        <v>3190</v>
      </c>
      <c r="B1144" s="7"/>
      <c r="C1144" s="7"/>
      <c r="D1144" s="7"/>
    </row>
    <row r="1145" spans="1:4" x14ac:dyDescent="0.25">
      <c r="A1145" s="6" t="s">
        <v>3295</v>
      </c>
      <c r="B1145" s="7"/>
      <c r="C1145" s="7"/>
      <c r="D1145" s="7"/>
    </row>
    <row r="1146" spans="1:4" x14ac:dyDescent="0.25">
      <c r="A1146" s="6" t="s">
        <v>3126</v>
      </c>
      <c r="B1146" s="7"/>
      <c r="C1146" s="7"/>
      <c r="D1146" s="7"/>
    </row>
    <row r="1147" spans="1:4" x14ac:dyDescent="0.25">
      <c r="A1147" s="6" t="s">
        <v>3069</v>
      </c>
      <c r="B1147" s="7"/>
      <c r="C1147" s="7"/>
      <c r="D1147" s="7"/>
    </row>
    <row r="1148" spans="1:4" x14ac:dyDescent="0.25">
      <c r="A1148" s="6" t="s">
        <v>3329</v>
      </c>
      <c r="B1148" s="7"/>
      <c r="C1148" s="7"/>
      <c r="D1148" s="7"/>
    </row>
    <row r="1149" spans="1:4" x14ac:dyDescent="0.25">
      <c r="A1149" s="6" t="s">
        <v>4090</v>
      </c>
      <c r="B1149" s="7">
        <v>5478.5</v>
      </c>
      <c r="C1149" s="7">
        <v>3674</v>
      </c>
      <c r="D1149" s="7">
        <v>3474</v>
      </c>
    </row>
    <row r="1150" spans="1:4" x14ac:dyDescent="0.25">
      <c r="A1150" s="6" t="s">
        <v>4102</v>
      </c>
      <c r="B1150" s="7">
        <v>5478.5</v>
      </c>
      <c r="C1150" s="7">
        <v>3674</v>
      </c>
      <c r="D1150" s="7">
        <v>3474</v>
      </c>
    </row>
    <row r="1151" spans="1:4" x14ac:dyDescent="0.25">
      <c r="A1151" s="6" t="s">
        <v>4099</v>
      </c>
      <c r="B1151" s="7">
        <v>5478.5</v>
      </c>
      <c r="C1151" s="7">
        <v>3674</v>
      </c>
      <c r="D1151" s="7">
        <v>3474</v>
      </c>
    </row>
    <row r="1152" spans="1:4" x14ac:dyDescent="0.25">
      <c r="A1152" s="6" t="s">
        <v>4105</v>
      </c>
      <c r="B1152" s="7">
        <v>5478.5</v>
      </c>
      <c r="C1152" s="7">
        <v>3674</v>
      </c>
      <c r="D1152" s="7">
        <v>3474</v>
      </c>
    </row>
    <row r="1153" spans="1:4" x14ac:dyDescent="0.25">
      <c r="A1153" s="6" t="s">
        <v>4108</v>
      </c>
      <c r="B1153" s="7">
        <v>5478.5</v>
      </c>
      <c r="C1153" s="7">
        <v>3674</v>
      </c>
      <c r="D1153" s="7">
        <v>3474</v>
      </c>
    </row>
    <row r="1154" spans="1:4" x14ac:dyDescent="0.25">
      <c r="A1154" s="6" t="s">
        <v>4087</v>
      </c>
      <c r="B1154" s="7">
        <v>5478.5</v>
      </c>
      <c r="C1154" s="7">
        <v>3674</v>
      </c>
      <c r="D1154" s="7">
        <v>3474</v>
      </c>
    </row>
    <row r="1155" spans="1:4" x14ac:dyDescent="0.25">
      <c r="A1155" s="6" t="s">
        <v>4093</v>
      </c>
      <c r="B1155" s="7">
        <v>5478.5</v>
      </c>
      <c r="C1155" s="7">
        <v>3674</v>
      </c>
      <c r="D1155" s="7">
        <v>3474</v>
      </c>
    </row>
    <row r="1156" spans="1:4" x14ac:dyDescent="0.25">
      <c r="A1156" s="6" t="s">
        <v>4096</v>
      </c>
      <c r="B1156" s="7">
        <v>5478.5</v>
      </c>
      <c r="C1156" s="7">
        <v>3674</v>
      </c>
      <c r="D1156" s="7">
        <v>3474</v>
      </c>
    </row>
    <row r="1157" spans="1:4" x14ac:dyDescent="0.25">
      <c r="A1157" s="6" t="s">
        <v>4111</v>
      </c>
      <c r="B1157" s="7">
        <v>5478.5</v>
      </c>
      <c r="C1157" s="7">
        <v>3674</v>
      </c>
      <c r="D1157" s="7">
        <v>3474</v>
      </c>
    </row>
    <row r="1158" spans="1:4" x14ac:dyDescent="0.25">
      <c r="A1158" s="6" t="s">
        <v>548</v>
      </c>
      <c r="B1158" s="7"/>
      <c r="C1158" s="7"/>
      <c r="D1158" s="7"/>
    </row>
    <row r="1159" spans="1:4" x14ac:dyDescent="0.25">
      <c r="A1159" s="6" t="s">
        <v>8413</v>
      </c>
      <c r="B1159" s="7"/>
      <c r="C1159" s="7"/>
      <c r="D1159" s="7"/>
    </row>
    <row r="1160" spans="1:4" x14ac:dyDescent="0.25">
      <c r="A1160" s="6" t="s">
        <v>1795</v>
      </c>
      <c r="B1160" s="7"/>
      <c r="C1160" s="7"/>
      <c r="D1160" s="7"/>
    </row>
    <row r="1161" spans="1:4" x14ac:dyDescent="0.25">
      <c r="A1161" s="6" t="s">
        <v>1340</v>
      </c>
      <c r="B1161" s="7"/>
      <c r="C1161" s="7"/>
      <c r="D1161" s="7"/>
    </row>
    <row r="1162" spans="1:4" x14ac:dyDescent="0.25">
      <c r="A1162" s="6" t="s">
        <v>2270</v>
      </c>
      <c r="B1162" s="7"/>
      <c r="C1162" s="7"/>
      <c r="D1162" s="7"/>
    </row>
    <row r="1163" spans="1:4" x14ac:dyDescent="0.25">
      <c r="A1163" s="6" t="s">
        <v>1565</v>
      </c>
      <c r="B1163" s="7"/>
      <c r="C1163" s="7"/>
      <c r="D1163" s="7"/>
    </row>
    <row r="1164" spans="1:4" x14ac:dyDescent="0.25">
      <c r="A1164" s="6" t="s">
        <v>989</v>
      </c>
      <c r="B1164" s="7"/>
      <c r="C1164" s="7"/>
      <c r="D1164" s="7"/>
    </row>
    <row r="1165" spans="1:4" x14ac:dyDescent="0.25">
      <c r="A1165" s="6" t="s">
        <v>1972</v>
      </c>
      <c r="B1165" s="7"/>
      <c r="C1165" s="7"/>
      <c r="D1165" s="7"/>
    </row>
    <row r="1166" spans="1:4" x14ac:dyDescent="0.25">
      <c r="A1166" s="6" t="s">
        <v>1857</v>
      </c>
      <c r="B1166" s="7"/>
      <c r="C1166" s="7"/>
      <c r="D1166" s="7"/>
    </row>
    <row r="1167" spans="1:4" x14ac:dyDescent="0.25">
      <c r="A1167" s="6" t="s">
        <v>2122</v>
      </c>
      <c r="B1167" s="7"/>
      <c r="C1167" s="7"/>
      <c r="D1167" s="7"/>
    </row>
    <row r="1168" spans="1:4" x14ac:dyDescent="0.25">
      <c r="A1168" s="6" t="s">
        <v>355</v>
      </c>
      <c r="B1168" s="7"/>
      <c r="C1168" s="7"/>
      <c r="D1168" s="7"/>
    </row>
    <row r="1169" spans="1:4" x14ac:dyDescent="0.25">
      <c r="A1169" s="6" t="s">
        <v>742</v>
      </c>
      <c r="B1169" s="7">
        <v>0</v>
      </c>
      <c r="C1169" s="7">
        <v>0</v>
      </c>
      <c r="D1169" s="7">
        <v>0</v>
      </c>
    </row>
    <row r="1170" spans="1:4" x14ac:dyDescent="0.25">
      <c r="A1170" s="6" t="s">
        <v>5203</v>
      </c>
      <c r="B1170" s="7">
        <v>8947.9000000000015</v>
      </c>
      <c r="C1170" s="7">
        <v>6001</v>
      </c>
      <c r="D1170" s="7">
        <v>5674</v>
      </c>
    </row>
    <row r="1171" spans="1:4" x14ac:dyDescent="0.25">
      <c r="A1171" s="6" t="s">
        <v>8342</v>
      </c>
      <c r="B1171" s="7"/>
      <c r="C1171" s="7"/>
      <c r="D1171" s="7"/>
    </row>
    <row r="1172" spans="1:4" x14ac:dyDescent="0.25">
      <c r="A1172" s="6" t="s">
        <v>4360</v>
      </c>
      <c r="B1172" s="7">
        <v>8947.9000000000015</v>
      </c>
      <c r="C1172" s="7">
        <v>6001</v>
      </c>
      <c r="D1172" s="7">
        <v>5674</v>
      </c>
    </row>
    <row r="1173" spans="1:4" x14ac:dyDescent="0.25">
      <c r="A1173" s="6" t="s">
        <v>3973</v>
      </c>
      <c r="B1173" s="7">
        <v>0</v>
      </c>
      <c r="C1173" s="7">
        <v>0</v>
      </c>
      <c r="D1173" s="7">
        <v>0</v>
      </c>
    </row>
    <row r="1174" spans="1:4" x14ac:dyDescent="0.25">
      <c r="A1174" s="6" t="s">
        <v>3582</v>
      </c>
      <c r="B1174" s="7"/>
      <c r="C1174" s="7"/>
      <c r="D1174" s="7"/>
    </row>
    <row r="1175" spans="1:4" x14ac:dyDescent="0.25">
      <c r="A1175" s="6" t="s">
        <v>3691</v>
      </c>
      <c r="B1175" s="7"/>
      <c r="C1175" s="7"/>
      <c r="D1175" s="7"/>
    </row>
    <row r="1176" spans="1:4" x14ac:dyDescent="0.25">
      <c r="A1176" s="6" t="s">
        <v>3700</v>
      </c>
      <c r="B1176" s="7"/>
      <c r="C1176" s="7"/>
      <c r="D1176" s="7"/>
    </row>
    <row r="1177" spans="1:4" x14ac:dyDescent="0.25">
      <c r="A1177" s="6" t="s">
        <v>3579</v>
      </c>
      <c r="B1177" s="7"/>
      <c r="C1177" s="7"/>
      <c r="D1177" s="7"/>
    </row>
    <row r="1178" spans="1:4" x14ac:dyDescent="0.25">
      <c r="A1178" s="6" t="s">
        <v>3703</v>
      </c>
      <c r="B1178" s="7"/>
      <c r="C1178" s="7"/>
      <c r="D1178" s="7"/>
    </row>
    <row r="1179" spans="1:4" x14ac:dyDescent="0.25">
      <c r="A1179" s="6" t="s">
        <v>3706</v>
      </c>
      <c r="B1179" s="7"/>
      <c r="C1179" s="7"/>
      <c r="D1179" s="7"/>
    </row>
    <row r="1180" spans="1:4" x14ac:dyDescent="0.25">
      <c r="A1180" s="6" t="s">
        <v>3694</v>
      </c>
      <c r="B1180" s="7"/>
      <c r="C1180" s="7"/>
      <c r="D1180" s="7"/>
    </row>
    <row r="1181" spans="1:4" x14ac:dyDescent="0.25">
      <c r="A1181" s="6" t="s">
        <v>3609</v>
      </c>
      <c r="B1181" s="7"/>
      <c r="C1181" s="7"/>
      <c r="D1181" s="7"/>
    </row>
    <row r="1182" spans="1:4" x14ac:dyDescent="0.25">
      <c r="A1182" s="6" t="s">
        <v>595</v>
      </c>
      <c r="B1182" s="7"/>
      <c r="C1182" s="7"/>
      <c r="D1182" s="7"/>
    </row>
    <row r="1183" spans="1:4" x14ac:dyDescent="0.25">
      <c r="A1183" s="6" t="s">
        <v>5959</v>
      </c>
      <c r="B1183" s="7"/>
      <c r="C1183" s="7"/>
      <c r="D1183" s="7"/>
    </row>
    <row r="1184" spans="1:4" x14ac:dyDescent="0.25">
      <c r="A1184" s="6" t="s">
        <v>5956</v>
      </c>
      <c r="B1184" s="7"/>
      <c r="C1184" s="7"/>
      <c r="D1184" s="7"/>
    </row>
    <row r="1185" spans="1:4" x14ac:dyDescent="0.25">
      <c r="A1185" s="6" t="s">
        <v>8296</v>
      </c>
      <c r="B1185" s="7"/>
      <c r="C1185" s="7"/>
      <c r="D1185" s="7"/>
    </row>
    <row r="1186" spans="1:4" x14ac:dyDescent="0.25">
      <c r="A1186" s="6" t="s">
        <v>2453</v>
      </c>
      <c r="B1186" s="7"/>
      <c r="C1186" s="7"/>
      <c r="D1186" s="7"/>
    </row>
    <row r="1187" spans="1:4" x14ac:dyDescent="0.25">
      <c r="A1187" s="6" t="s">
        <v>745</v>
      </c>
      <c r="B1187" s="7">
        <v>0</v>
      </c>
      <c r="C1187" s="7">
        <v>0</v>
      </c>
      <c r="D1187" s="7">
        <v>0</v>
      </c>
    </row>
    <row r="1188" spans="1:4" x14ac:dyDescent="0.25">
      <c r="A1188" s="6" t="s">
        <v>1842</v>
      </c>
      <c r="B1188" s="7"/>
      <c r="C1188" s="7"/>
      <c r="D1188" s="7"/>
    </row>
    <row r="1189" spans="1:4" x14ac:dyDescent="0.25">
      <c r="A1189" s="6" t="s">
        <v>5783</v>
      </c>
      <c r="B1189" s="7"/>
      <c r="C1189" s="7"/>
      <c r="D1189" s="7"/>
    </row>
    <row r="1190" spans="1:4" x14ac:dyDescent="0.25">
      <c r="A1190" s="6" t="s">
        <v>8878</v>
      </c>
      <c r="B1190" s="7">
        <v>4095.79</v>
      </c>
      <c r="C1190" s="7">
        <v>2747.8349999999991</v>
      </c>
      <c r="D1190" s="7">
        <v>2597.1949999999979</v>
      </c>
    </row>
    <row r="1191" spans="1:4" x14ac:dyDescent="0.25">
      <c r="A1191" s="6" t="s">
        <v>5161</v>
      </c>
      <c r="B1191" s="7"/>
      <c r="C1191" s="7"/>
      <c r="D1191" s="7"/>
    </row>
    <row r="1192" spans="1:4" x14ac:dyDescent="0.25">
      <c r="A1192" s="6" t="s">
        <v>5243</v>
      </c>
      <c r="B1192" s="7">
        <v>0</v>
      </c>
      <c r="C1192" s="7">
        <v>0</v>
      </c>
      <c r="D1192" s="7">
        <v>0</v>
      </c>
    </row>
    <row r="1193" spans="1:4" x14ac:dyDescent="0.25">
      <c r="A1193" s="6" t="s">
        <v>5206</v>
      </c>
      <c r="B1193" s="7"/>
      <c r="C1193" s="7">
        <v>0</v>
      </c>
      <c r="D1193" s="7">
        <v>0</v>
      </c>
    </row>
    <row r="1194" spans="1:4" x14ac:dyDescent="0.25">
      <c r="A1194" s="6" t="s">
        <v>2473</v>
      </c>
      <c r="B1194" s="7"/>
      <c r="C1194" s="7"/>
      <c r="D1194" s="7"/>
    </row>
    <row r="1195" spans="1:4" x14ac:dyDescent="0.25">
      <c r="A1195" s="6" t="s">
        <v>500</v>
      </c>
      <c r="B1195" s="7"/>
      <c r="C1195" s="7"/>
      <c r="D1195" s="7"/>
    </row>
    <row r="1196" spans="1:4" x14ac:dyDescent="0.25">
      <c r="A1196" s="6" t="s">
        <v>450</v>
      </c>
      <c r="B1196" s="7"/>
      <c r="C1196" s="7"/>
      <c r="D1196" s="7"/>
    </row>
    <row r="1197" spans="1:4" x14ac:dyDescent="0.25">
      <c r="A1197" s="6" t="s">
        <v>575</v>
      </c>
      <c r="B1197" s="7"/>
      <c r="C1197" s="7"/>
      <c r="D1197" s="7"/>
    </row>
    <row r="1198" spans="1:4" x14ac:dyDescent="0.25">
      <c r="A1198" s="6" t="s">
        <v>5264</v>
      </c>
      <c r="B1198" s="7">
        <v>8947.9000000000015</v>
      </c>
      <c r="C1198" s="7">
        <v>6001</v>
      </c>
      <c r="D1198" s="7">
        <v>5674</v>
      </c>
    </row>
    <row r="1199" spans="1:4" x14ac:dyDescent="0.25">
      <c r="A1199" s="6" t="s">
        <v>723</v>
      </c>
      <c r="B1199" s="7">
        <v>0</v>
      </c>
      <c r="C1199" s="7">
        <v>0</v>
      </c>
      <c r="D1199" s="7">
        <v>0</v>
      </c>
    </row>
    <row r="1200" spans="1:4" x14ac:dyDescent="0.25">
      <c r="A1200" s="6" t="s">
        <v>8475</v>
      </c>
      <c r="B1200" s="7"/>
      <c r="C1200" s="7"/>
      <c r="D1200" s="7"/>
    </row>
    <row r="1201" spans="1:4" x14ac:dyDescent="0.25">
      <c r="A1201" s="6" t="s">
        <v>1313</v>
      </c>
      <c r="B1201" s="7"/>
      <c r="C1201" s="7"/>
      <c r="D1201" s="7"/>
    </row>
    <row r="1202" spans="1:4" x14ac:dyDescent="0.25">
      <c r="A1202" s="6" t="s">
        <v>8800</v>
      </c>
      <c r="B1202" s="7"/>
      <c r="C1202" s="7"/>
      <c r="D1202" s="7"/>
    </row>
    <row r="1203" spans="1:4" x14ac:dyDescent="0.25">
      <c r="A1203" s="6" t="s">
        <v>2188</v>
      </c>
      <c r="B1203" s="7"/>
      <c r="C1203" s="7"/>
      <c r="D1203" s="7"/>
    </row>
    <row r="1204" spans="1:4" x14ac:dyDescent="0.25">
      <c r="A1204" s="6" t="s">
        <v>494</v>
      </c>
      <c r="B1204" s="7"/>
      <c r="C1204" s="7"/>
      <c r="D1204" s="7"/>
    </row>
    <row r="1205" spans="1:4" x14ac:dyDescent="0.25">
      <c r="A1205" s="6" t="s">
        <v>8606</v>
      </c>
      <c r="B1205" s="7"/>
      <c r="C1205" s="7"/>
      <c r="D1205" s="7"/>
    </row>
    <row r="1206" spans="1:4" x14ac:dyDescent="0.25">
      <c r="A1206" s="6" t="s">
        <v>5267</v>
      </c>
      <c r="B1206" s="7">
        <v>8947.9000000000015</v>
      </c>
      <c r="C1206" s="7">
        <v>6001</v>
      </c>
      <c r="D1206" s="7">
        <v>5674</v>
      </c>
    </row>
    <row r="1207" spans="1:4" x14ac:dyDescent="0.25">
      <c r="A1207" s="6" t="s">
        <v>3060</v>
      </c>
      <c r="B1207" s="7"/>
      <c r="C1207" s="7"/>
      <c r="D1207" s="7"/>
    </row>
    <row r="1208" spans="1:4" x14ac:dyDescent="0.25">
      <c r="A1208" s="6" t="s">
        <v>87</v>
      </c>
      <c r="B1208" s="7"/>
      <c r="C1208" s="7"/>
      <c r="D1208" s="7"/>
    </row>
    <row r="1209" spans="1:4" x14ac:dyDescent="0.25">
      <c r="A1209" s="6" t="s">
        <v>1522</v>
      </c>
      <c r="B1209" s="7"/>
      <c r="C1209" s="7"/>
      <c r="D1209" s="7"/>
    </row>
    <row r="1210" spans="1:4" x14ac:dyDescent="0.25">
      <c r="A1210" s="6" t="s">
        <v>569</v>
      </c>
      <c r="B1210" s="7"/>
      <c r="C1210" s="7"/>
      <c r="D1210" s="7"/>
    </row>
    <row r="1211" spans="1:4" x14ac:dyDescent="0.25">
      <c r="A1211" s="6" t="s">
        <v>5977</v>
      </c>
      <c r="B1211" s="7"/>
      <c r="C1211" s="7"/>
      <c r="D1211" s="7"/>
    </row>
    <row r="1212" spans="1:4" x14ac:dyDescent="0.25">
      <c r="A1212" s="6" t="s">
        <v>660</v>
      </c>
      <c r="B1212" s="7"/>
      <c r="C1212" s="7"/>
      <c r="D1212" s="7"/>
    </row>
    <row r="1213" spans="1:4" x14ac:dyDescent="0.25">
      <c r="A1213" s="6" t="s">
        <v>1173</v>
      </c>
      <c r="B1213" s="7"/>
      <c r="C1213" s="7"/>
      <c r="D1213" s="7"/>
    </row>
    <row r="1214" spans="1:4" x14ac:dyDescent="0.25">
      <c r="A1214" s="6" t="s">
        <v>1114</v>
      </c>
      <c r="B1214" s="7"/>
      <c r="C1214" s="7"/>
      <c r="D1214" s="7"/>
    </row>
    <row r="1215" spans="1:4" x14ac:dyDescent="0.25">
      <c r="A1215" s="6" t="s">
        <v>4314</v>
      </c>
      <c r="B1215" s="7"/>
      <c r="C1215" s="7">
        <v>0</v>
      </c>
      <c r="D1215" s="7">
        <v>0</v>
      </c>
    </row>
    <row r="1216" spans="1:4" x14ac:dyDescent="0.25">
      <c r="A1216" s="6" t="s">
        <v>8404</v>
      </c>
      <c r="B1216" s="7"/>
      <c r="C1216" s="7"/>
      <c r="D1216" s="7"/>
    </row>
    <row r="1217" spans="1:4" x14ac:dyDescent="0.25">
      <c r="A1217" s="6" t="s">
        <v>3778</v>
      </c>
      <c r="B1217" s="7"/>
      <c r="C1217" s="7"/>
      <c r="D1217" s="7"/>
    </row>
    <row r="1218" spans="1:4" x14ac:dyDescent="0.25">
      <c r="A1218" s="6" t="s">
        <v>3712</v>
      </c>
      <c r="B1218" s="7"/>
      <c r="C1218" s="7"/>
      <c r="D1218" s="7"/>
    </row>
    <row r="1219" spans="1:4" x14ac:dyDescent="0.25">
      <c r="A1219" s="6" t="s">
        <v>551</v>
      </c>
      <c r="B1219" s="7"/>
      <c r="C1219" s="7"/>
      <c r="D1219" s="7"/>
    </row>
    <row r="1220" spans="1:4" x14ac:dyDescent="0.25">
      <c r="A1220" s="6" t="s">
        <v>6228</v>
      </c>
      <c r="B1220" s="7"/>
      <c r="C1220" s="7"/>
      <c r="D1220" s="7"/>
    </row>
    <row r="1221" spans="1:4" x14ac:dyDescent="0.25">
      <c r="A1221" s="6" t="s">
        <v>6177</v>
      </c>
      <c r="B1221" s="7"/>
      <c r="C1221" s="7"/>
      <c r="D1221" s="7"/>
    </row>
    <row r="1222" spans="1:4" x14ac:dyDescent="0.25">
      <c r="A1222" s="6" t="s">
        <v>6157</v>
      </c>
      <c r="B1222" s="7"/>
      <c r="C1222" s="7"/>
      <c r="D1222" s="7"/>
    </row>
    <row r="1223" spans="1:4" x14ac:dyDescent="0.25">
      <c r="A1223" s="6" t="s">
        <v>6152</v>
      </c>
      <c r="B1223" s="7"/>
      <c r="C1223" s="7"/>
      <c r="D1223" s="7"/>
    </row>
    <row r="1224" spans="1:4" x14ac:dyDescent="0.25">
      <c r="A1224" s="6" t="s">
        <v>6227</v>
      </c>
      <c r="B1224" s="7"/>
      <c r="C1224" s="7"/>
      <c r="D1224" s="7"/>
    </row>
    <row r="1225" spans="1:4" x14ac:dyDescent="0.25">
      <c r="A1225" s="6" t="s">
        <v>6148</v>
      </c>
      <c r="B1225" s="7"/>
      <c r="C1225" s="7"/>
      <c r="D1225" s="7"/>
    </row>
    <row r="1226" spans="1:4" x14ac:dyDescent="0.25">
      <c r="A1226" s="6" t="s">
        <v>8675</v>
      </c>
      <c r="B1226" s="7"/>
      <c r="C1226" s="7"/>
      <c r="D1226" s="7"/>
    </row>
    <row r="1227" spans="1:4" x14ac:dyDescent="0.25">
      <c r="A1227" s="6" t="s">
        <v>5982</v>
      </c>
      <c r="B1227" s="7"/>
      <c r="C1227" s="7"/>
      <c r="D1227" s="7"/>
    </row>
    <row r="1228" spans="1:4" x14ac:dyDescent="0.25">
      <c r="A1228" s="6" t="s">
        <v>5997</v>
      </c>
      <c r="B1228" s="7"/>
      <c r="C1228" s="7"/>
      <c r="D1228" s="7"/>
    </row>
    <row r="1229" spans="1:4" x14ac:dyDescent="0.25">
      <c r="A1229" s="6" t="s">
        <v>3831</v>
      </c>
      <c r="B1229" s="7"/>
      <c r="C1229" s="7"/>
      <c r="D1229" s="7"/>
    </row>
    <row r="1230" spans="1:4" x14ac:dyDescent="0.25">
      <c r="A1230" s="6" t="s">
        <v>2125</v>
      </c>
      <c r="B1230" s="7"/>
      <c r="C1230" s="7"/>
      <c r="D1230" s="7"/>
    </row>
    <row r="1231" spans="1:4" x14ac:dyDescent="0.25">
      <c r="A1231" s="6" t="s">
        <v>2369</v>
      </c>
      <c r="B1231" s="7"/>
      <c r="C1231" s="7"/>
      <c r="D1231" s="7"/>
    </row>
    <row r="1232" spans="1:4" x14ac:dyDescent="0.25">
      <c r="A1232" s="6" t="s">
        <v>1980</v>
      </c>
      <c r="B1232" s="7"/>
      <c r="C1232" s="7"/>
      <c r="D1232" s="7"/>
    </row>
    <row r="1233" spans="1:4" x14ac:dyDescent="0.25">
      <c r="A1233" s="6" t="s">
        <v>3087</v>
      </c>
      <c r="B1233" s="7"/>
      <c r="C1233" s="7"/>
      <c r="D1233" s="7"/>
    </row>
    <row r="1234" spans="1:4" x14ac:dyDescent="0.25">
      <c r="A1234" s="6" t="s">
        <v>8823</v>
      </c>
      <c r="B1234" s="7"/>
      <c r="C1234" s="7"/>
      <c r="D1234" s="7"/>
    </row>
    <row r="1235" spans="1:4" x14ac:dyDescent="0.25">
      <c r="A1235" s="6" t="s">
        <v>8828</v>
      </c>
      <c r="B1235" s="7"/>
      <c r="C1235" s="7"/>
      <c r="D1235" s="7"/>
    </row>
    <row r="1236" spans="1:4" x14ac:dyDescent="0.25">
      <c r="A1236" s="6" t="s">
        <v>2185</v>
      </c>
      <c r="B1236" s="7"/>
      <c r="C1236" s="7"/>
      <c r="D1236" s="7"/>
    </row>
    <row r="1237" spans="1:4" x14ac:dyDescent="0.25">
      <c r="A1237" s="6" t="s">
        <v>5209</v>
      </c>
      <c r="B1237" s="7">
        <v>0</v>
      </c>
      <c r="C1237" s="7">
        <v>0</v>
      </c>
      <c r="D1237" s="7">
        <v>0</v>
      </c>
    </row>
    <row r="1238" spans="1:4" x14ac:dyDescent="0.25">
      <c r="A1238" s="6" t="s">
        <v>2318</v>
      </c>
      <c r="B1238" s="7"/>
      <c r="C1238" s="7"/>
      <c r="D1238" s="7"/>
    </row>
    <row r="1239" spans="1:4" x14ac:dyDescent="0.25">
      <c r="A1239" s="6" t="s">
        <v>1101</v>
      </c>
      <c r="B1239" s="7"/>
      <c r="C1239" s="7"/>
      <c r="D1239" s="7"/>
    </row>
    <row r="1240" spans="1:4" x14ac:dyDescent="0.25">
      <c r="A1240" s="6" t="s">
        <v>713</v>
      </c>
      <c r="B1240" s="7">
        <v>0</v>
      </c>
      <c r="C1240" s="7">
        <v>0</v>
      </c>
      <c r="D1240" s="7">
        <v>0</v>
      </c>
    </row>
    <row r="1241" spans="1:4" x14ac:dyDescent="0.25">
      <c r="A1241" s="6" t="s">
        <v>2220</v>
      </c>
      <c r="B1241" s="7"/>
      <c r="C1241" s="7"/>
      <c r="D1241" s="7"/>
    </row>
    <row r="1242" spans="1:4" x14ac:dyDescent="0.25">
      <c r="A1242" s="6" t="s">
        <v>5918</v>
      </c>
      <c r="B1242" s="7"/>
      <c r="C1242" s="7"/>
      <c r="D1242" s="7"/>
    </row>
    <row r="1243" spans="1:4" x14ac:dyDescent="0.25">
      <c r="A1243" s="6" t="s">
        <v>5944</v>
      </c>
      <c r="B1243" s="7"/>
      <c r="C1243" s="7"/>
      <c r="D1243" s="7"/>
    </row>
    <row r="1244" spans="1:4" x14ac:dyDescent="0.25">
      <c r="A1244" s="6" t="s">
        <v>5906</v>
      </c>
      <c r="B1244" s="7"/>
      <c r="C1244" s="7"/>
      <c r="D1244" s="7"/>
    </row>
    <row r="1245" spans="1:4" x14ac:dyDescent="0.25">
      <c r="A1245" s="6" t="s">
        <v>5903</v>
      </c>
      <c r="B1245" s="7"/>
      <c r="C1245" s="7"/>
      <c r="D1245" s="7"/>
    </row>
    <row r="1246" spans="1:4" x14ac:dyDescent="0.25">
      <c r="A1246" s="6" t="s">
        <v>5915</v>
      </c>
      <c r="B1246" s="7"/>
      <c r="C1246" s="7"/>
      <c r="D1246" s="7"/>
    </row>
    <row r="1247" spans="1:4" x14ac:dyDescent="0.25">
      <c r="A1247" s="6" t="s">
        <v>5909</v>
      </c>
      <c r="B1247" s="7"/>
      <c r="C1247" s="7"/>
      <c r="D1247" s="7"/>
    </row>
    <row r="1248" spans="1:4" x14ac:dyDescent="0.25">
      <c r="A1248" s="6" t="s">
        <v>5930</v>
      </c>
      <c r="B1248" s="7"/>
      <c r="C1248" s="7"/>
      <c r="D1248" s="7"/>
    </row>
    <row r="1249" spans="1:4" x14ac:dyDescent="0.25">
      <c r="A1249" s="6" t="s">
        <v>5900</v>
      </c>
      <c r="B1249" s="7"/>
      <c r="C1249" s="7"/>
      <c r="D1249" s="7"/>
    </row>
    <row r="1250" spans="1:4" x14ac:dyDescent="0.25">
      <c r="A1250" s="6" t="s">
        <v>5933</v>
      </c>
      <c r="B1250" s="7"/>
      <c r="C1250" s="7"/>
      <c r="D1250" s="7"/>
    </row>
    <row r="1251" spans="1:4" x14ac:dyDescent="0.25">
      <c r="A1251" s="6" t="s">
        <v>5924</v>
      </c>
      <c r="B1251" s="7"/>
      <c r="C1251" s="7"/>
      <c r="D1251" s="7"/>
    </row>
    <row r="1252" spans="1:4" x14ac:dyDescent="0.25">
      <c r="A1252" s="6" t="s">
        <v>5941</v>
      </c>
      <c r="B1252" s="7"/>
      <c r="C1252" s="7"/>
      <c r="D1252" s="7"/>
    </row>
    <row r="1253" spans="1:4" x14ac:dyDescent="0.25">
      <c r="A1253" s="6" t="s">
        <v>5921</v>
      </c>
      <c r="B1253" s="7"/>
      <c r="C1253" s="7"/>
      <c r="D1253" s="7"/>
    </row>
    <row r="1254" spans="1:4" x14ac:dyDescent="0.25">
      <c r="A1254" s="6" t="s">
        <v>5938</v>
      </c>
      <c r="B1254" s="7"/>
      <c r="C1254" s="7"/>
      <c r="D1254" s="7"/>
    </row>
    <row r="1255" spans="1:4" x14ac:dyDescent="0.25">
      <c r="A1255" s="6" t="s">
        <v>1316</v>
      </c>
      <c r="B1255" s="7"/>
      <c r="C1255" s="7"/>
      <c r="D1255" s="7"/>
    </row>
    <row r="1256" spans="1:4" x14ac:dyDescent="0.25">
      <c r="A1256" s="6" t="s">
        <v>8546</v>
      </c>
      <c r="B1256" s="7"/>
      <c r="C1256" s="7"/>
      <c r="D1256" s="7"/>
    </row>
    <row r="1257" spans="1:4" x14ac:dyDescent="0.25">
      <c r="A1257" s="6" t="s">
        <v>760</v>
      </c>
      <c r="B1257" s="7">
        <v>0</v>
      </c>
      <c r="C1257" s="7">
        <v>0.22659999999950742</v>
      </c>
      <c r="D1257" s="7">
        <v>0.10620000000017171</v>
      </c>
    </row>
    <row r="1258" spans="1:4" x14ac:dyDescent="0.25">
      <c r="A1258" s="6" t="s">
        <v>8434</v>
      </c>
      <c r="B1258" s="7"/>
      <c r="C1258" s="7"/>
      <c r="D1258" s="7"/>
    </row>
    <row r="1259" spans="1:4" x14ac:dyDescent="0.25">
      <c r="A1259" s="6" t="s">
        <v>4179</v>
      </c>
      <c r="B1259" s="7"/>
      <c r="C1259" s="7">
        <v>0</v>
      </c>
      <c r="D1259" s="7">
        <v>0</v>
      </c>
    </row>
    <row r="1260" spans="1:4" x14ac:dyDescent="0.25">
      <c r="A1260" s="6" t="s">
        <v>1041</v>
      </c>
      <c r="B1260" s="7"/>
      <c r="C1260" s="7"/>
      <c r="D1260" s="7"/>
    </row>
    <row r="1261" spans="1:4" x14ac:dyDescent="0.25">
      <c r="A1261" s="6" t="s">
        <v>1226</v>
      </c>
      <c r="B1261" s="7"/>
      <c r="C1261" s="7"/>
      <c r="D1261" s="7"/>
    </row>
    <row r="1262" spans="1:4" x14ac:dyDescent="0.25">
      <c r="A1262" s="6" t="s">
        <v>1168</v>
      </c>
      <c r="B1262" s="7"/>
      <c r="C1262" s="7"/>
      <c r="D1262" s="7"/>
    </row>
    <row r="1263" spans="1:4" x14ac:dyDescent="0.25">
      <c r="A1263" s="6" t="s">
        <v>4376</v>
      </c>
      <c r="B1263" s="7">
        <v>6779.9699999999993</v>
      </c>
      <c r="C1263" s="7">
        <v>4403.648000000001</v>
      </c>
      <c r="D1263" s="7">
        <v>4164.6080000000002</v>
      </c>
    </row>
    <row r="1264" spans="1:4" x14ac:dyDescent="0.25">
      <c r="A1264" s="6" t="s">
        <v>8401</v>
      </c>
      <c r="B1264" s="7"/>
      <c r="C1264" s="7"/>
      <c r="D1264" s="7"/>
    </row>
    <row r="1265" spans="1:4" x14ac:dyDescent="0.25">
      <c r="A1265" s="6" t="s">
        <v>2208</v>
      </c>
      <c r="B1265" s="7"/>
      <c r="C1265" s="7"/>
      <c r="D1265" s="7"/>
    </row>
    <row r="1266" spans="1:4" x14ac:dyDescent="0.25">
      <c r="A1266" s="6" t="s">
        <v>1406</v>
      </c>
      <c r="B1266" s="7"/>
      <c r="C1266" s="7"/>
      <c r="D1266" s="7"/>
    </row>
    <row r="1267" spans="1:4" x14ac:dyDescent="0.25">
      <c r="A1267" s="6" t="s">
        <v>97</v>
      </c>
      <c r="B1267" s="7"/>
      <c r="C1267" s="7"/>
      <c r="D1267" s="7"/>
    </row>
    <row r="1268" spans="1:4" x14ac:dyDescent="0.25">
      <c r="A1268" s="6" t="s">
        <v>4171</v>
      </c>
      <c r="B1268" s="7">
        <v>1408.1399999999999</v>
      </c>
      <c r="C1268" s="7">
        <v>914.80400000000009</v>
      </c>
      <c r="D1268" s="7">
        <v>864.952</v>
      </c>
    </row>
    <row r="1269" spans="1:4" x14ac:dyDescent="0.25">
      <c r="A1269" s="6" t="s">
        <v>1814</v>
      </c>
      <c r="B1269" s="7"/>
      <c r="C1269" s="7"/>
      <c r="D1269" s="7"/>
    </row>
    <row r="1270" spans="1:4" x14ac:dyDescent="0.25">
      <c r="A1270" s="6" t="s">
        <v>2049</v>
      </c>
      <c r="B1270" s="7"/>
      <c r="C1270" s="7"/>
      <c r="D1270" s="7"/>
    </row>
    <row r="1271" spans="1:4" x14ac:dyDescent="0.25">
      <c r="A1271" s="6" t="s">
        <v>1395</v>
      </c>
      <c r="B1271" s="7"/>
      <c r="C1271" s="7"/>
      <c r="D1271" s="7"/>
    </row>
    <row r="1272" spans="1:4" x14ac:dyDescent="0.25">
      <c r="A1272" s="6" t="s">
        <v>1877</v>
      </c>
      <c r="B1272" s="7"/>
      <c r="C1272" s="7"/>
      <c r="D1272" s="7"/>
    </row>
    <row r="1273" spans="1:4" x14ac:dyDescent="0.25">
      <c r="A1273" s="6" t="s">
        <v>2069</v>
      </c>
      <c r="B1273" s="7"/>
      <c r="C1273" s="7"/>
      <c r="D1273" s="7"/>
    </row>
    <row r="1274" spans="1:4" x14ac:dyDescent="0.25">
      <c r="A1274" s="6" t="s">
        <v>8376</v>
      </c>
      <c r="B1274" s="7"/>
      <c r="C1274" s="7"/>
      <c r="D1274" s="7"/>
    </row>
    <row r="1275" spans="1:4" x14ac:dyDescent="0.25">
      <c r="A1275" s="6" t="s">
        <v>1423</v>
      </c>
      <c r="B1275" s="7"/>
      <c r="C1275" s="7"/>
      <c r="D1275" s="7"/>
    </row>
    <row r="1276" spans="1:4" x14ac:dyDescent="0.25">
      <c r="A1276" s="6" t="s">
        <v>1449</v>
      </c>
      <c r="B1276" s="7"/>
      <c r="C1276" s="7"/>
      <c r="D1276" s="7"/>
    </row>
    <row r="1277" spans="1:4" x14ac:dyDescent="0.25">
      <c r="A1277" s="6" t="s">
        <v>3148</v>
      </c>
      <c r="B1277" s="7"/>
      <c r="C1277" s="7"/>
      <c r="D1277" s="7"/>
    </row>
    <row r="1278" spans="1:4" x14ac:dyDescent="0.25">
      <c r="A1278" s="6" t="s">
        <v>789</v>
      </c>
      <c r="B1278" s="7">
        <v>3622</v>
      </c>
      <c r="C1278" s="7">
        <v>2359.8779999999997</v>
      </c>
      <c r="D1278" s="7">
        <v>2224.8319999999994</v>
      </c>
    </row>
    <row r="1279" spans="1:4" x14ac:dyDescent="0.25">
      <c r="A1279" s="6" t="s">
        <v>8580</v>
      </c>
      <c r="B1279" s="7"/>
      <c r="C1279" s="7"/>
      <c r="D1279" s="7"/>
    </row>
    <row r="1280" spans="1:4" x14ac:dyDescent="0.25">
      <c r="A1280" s="6" t="s">
        <v>1262</v>
      </c>
      <c r="B1280" s="7"/>
      <c r="C1280" s="7"/>
      <c r="D1280" s="7"/>
    </row>
    <row r="1281" spans="1:4" x14ac:dyDescent="0.25">
      <c r="A1281" s="6" t="s">
        <v>1854</v>
      </c>
      <c r="B1281" s="7"/>
      <c r="C1281" s="7"/>
      <c r="D1281" s="7"/>
    </row>
    <row r="1282" spans="1:4" x14ac:dyDescent="0.25">
      <c r="A1282" s="6" t="s">
        <v>633</v>
      </c>
      <c r="B1282" s="7"/>
      <c r="C1282" s="7"/>
      <c r="D1282" s="7"/>
    </row>
    <row r="1283" spans="1:4" x14ac:dyDescent="0.25">
      <c r="A1283" s="6" t="s">
        <v>8466</v>
      </c>
      <c r="B1283" s="7"/>
      <c r="C1283" s="7"/>
      <c r="D1283" s="7"/>
    </row>
    <row r="1284" spans="1:4" x14ac:dyDescent="0.25">
      <c r="A1284" s="6" t="s">
        <v>1165</v>
      </c>
      <c r="B1284" s="7"/>
      <c r="C1284" s="7"/>
      <c r="D1284" s="7"/>
    </row>
    <row r="1285" spans="1:4" x14ac:dyDescent="0.25">
      <c r="A1285" s="6" t="s">
        <v>5737</v>
      </c>
      <c r="B1285" s="7"/>
      <c r="C1285" s="7"/>
      <c r="D1285" s="7"/>
    </row>
    <row r="1286" spans="1:4" x14ac:dyDescent="0.25">
      <c r="A1286" s="6" t="s">
        <v>5703</v>
      </c>
      <c r="B1286" s="7"/>
      <c r="C1286" s="7"/>
      <c r="D1286" s="7"/>
    </row>
    <row r="1287" spans="1:4" x14ac:dyDescent="0.25">
      <c r="A1287" s="6" t="s">
        <v>5672</v>
      </c>
      <c r="B1287" s="7"/>
      <c r="C1287" s="7"/>
      <c r="D1287" s="7"/>
    </row>
    <row r="1288" spans="1:4" x14ac:dyDescent="0.25">
      <c r="A1288" s="6" t="s">
        <v>5723</v>
      </c>
      <c r="B1288" s="7"/>
      <c r="C1288" s="7"/>
      <c r="D1288" s="7"/>
    </row>
    <row r="1289" spans="1:4" x14ac:dyDescent="0.25">
      <c r="A1289" s="6" t="s">
        <v>5749</v>
      </c>
      <c r="B1289" s="7"/>
      <c r="C1289" s="7"/>
      <c r="D1289" s="7"/>
    </row>
    <row r="1290" spans="1:4" x14ac:dyDescent="0.25">
      <c r="A1290" s="6" t="s">
        <v>5276</v>
      </c>
      <c r="B1290" s="7"/>
      <c r="C1290" s="7"/>
      <c r="D1290" s="7"/>
    </row>
    <row r="1291" spans="1:4" x14ac:dyDescent="0.25">
      <c r="A1291" s="6" t="s">
        <v>395</v>
      </c>
      <c r="B1291" s="7"/>
      <c r="C1291" s="7"/>
      <c r="D1291" s="7"/>
    </row>
    <row r="1292" spans="1:4" x14ac:dyDescent="0.25">
      <c r="A1292" s="6" t="s">
        <v>5282</v>
      </c>
      <c r="B1292" s="7"/>
      <c r="C1292" s="7"/>
      <c r="D1292" s="7"/>
    </row>
    <row r="1293" spans="1:4" x14ac:dyDescent="0.25">
      <c r="A1293" s="6" t="s">
        <v>8321</v>
      </c>
      <c r="B1293" s="7"/>
      <c r="C1293" s="7"/>
      <c r="D1293" s="7"/>
    </row>
    <row r="1294" spans="1:4" x14ac:dyDescent="0.25">
      <c r="A1294" s="6" t="s">
        <v>8331</v>
      </c>
      <c r="B1294" s="7"/>
      <c r="C1294" s="7"/>
      <c r="D1294" s="7"/>
    </row>
    <row r="1295" spans="1:4" x14ac:dyDescent="0.25">
      <c r="A1295" s="6" t="s">
        <v>3985</v>
      </c>
      <c r="B1295" s="7">
        <v>0</v>
      </c>
      <c r="C1295" s="7">
        <v>0</v>
      </c>
      <c r="D1295" s="7">
        <v>0</v>
      </c>
    </row>
    <row r="1296" spans="1:4" x14ac:dyDescent="0.25">
      <c r="A1296" s="6" t="s">
        <v>8898</v>
      </c>
      <c r="B1296" s="7">
        <v>45401.66</v>
      </c>
      <c r="C1296" s="7">
        <v>29498</v>
      </c>
      <c r="D1296" s="7">
        <v>27888</v>
      </c>
    </row>
    <row r="1297" spans="1:4" x14ac:dyDescent="0.25">
      <c r="A1297" s="6" t="s">
        <v>1268</v>
      </c>
      <c r="B1297" s="7"/>
      <c r="C1297" s="7"/>
      <c r="D1297" s="7"/>
    </row>
    <row r="1298" spans="1:4" x14ac:dyDescent="0.25">
      <c r="A1298" s="6" t="s">
        <v>3346</v>
      </c>
      <c r="B1298" s="7"/>
      <c r="C1298" s="7"/>
      <c r="D1298" s="7"/>
    </row>
    <row r="1299" spans="1:4" x14ac:dyDescent="0.25">
      <c r="A1299" s="6" t="s">
        <v>8694</v>
      </c>
      <c r="B1299" s="7"/>
      <c r="C1299" s="7"/>
      <c r="D1299" s="7"/>
    </row>
    <row r="1300" spans="1:4" x14ac:dyDescent="0.25">
      <c r="A1300" s="6" t="s">
        <v>5633</v>
      </c>
      <c r="B1300" s="7"/>
      <c r="C1300" s="7"/>
      <c r="D1300" s="7"/>
    </row>
    <row r="1301" spans="1:4" x14ac:dyDescent="0.25">
      <c r="A1301" s="6" t="s">
        <v>3953</v>
      </c>
      <c r="B1301" s="7">
        <v>125353.62000000001</v>
      </c>
      <c r="C1301" s="7">
        <v>81434.868999999992</v>
      </c>
      <c r="D1301" s="7">
        <v>76998.353000000003</v>
      </c>
    </row>
    <row r="1302" spans="1:4" x14ac:dyDescent="0.25">
      <c r="A1302" s="6" t="s">
        <v>8567</v>
      </c>
      <c r="B1302" s="7"/>
      <c r="C1302" s="7"/>
      <c r="D1302" s="7"/>
    </row>
    <row r="1303" spans="1:4" x14ac:dyDescent="0.25">
      <c r="A1303" s="6" t="s">
        <v>3855</v>
      </c>
      <c r="B1303" s="7"/>
      <c r="C1303" s="7"/>
      <c r="D1303" s="7"/>
    </row>
    <row r="1304" spans="1:4" x14ac:dyDescent="0.25">
      <c r="A1304" s="6" t="s">
        <v>772</v>
      </c>
      <c r="B1304" s="7">
        <v>0</v>
      </c>
      <c r="C1304" s="7">
        <v>0</v>
      </c>
      <c r="D1304" s="7">
        <v>0</v>
      </c>
    </row>
    <row r="1305" spans="1:4" x14ac:dyDescent="0.25">
      <c r="A1305" s="6" t="s">
        <v>2032</v>
      </c>
      <c r="B1305" s="7"/>
      <c r="C1305" s="7"/>
      <c r="D1305" s="7"/>
    </row>
    <row r="1306" spans="1:4" x14ac:dyDescent="0.25">
      <c r="A1306" s="6" t="s">
        <v>8766</v>
      </c>
      <c r="B1306" s="7"/>
      <c r="C1306" s="7"/>
      <c r="D1306" s="7"/>
    </row>
    <row r="1307" spans="1:4" x14ac:dyDescent="0.25">
      <c r="A1307" s="6" t="s">
        <v>2191</v>
      </c>
      <c r="B1307" s="7"/>
      <c r="C1307" s="7"/>
      <c r="D1307" s="7"/>
    </row>
    <row r="1308" spans="1:4" x14ac:dyDescent="0.25">
      <c r="A1308" s="6" t="s">
        <v>3364</v>
      </c>
      <c r="B1308" s="7"/>
      <c r="C1308" s="7"/>
      <c r="D1308" s="7"/>
    </row>
    <row r="1309" spans="1:4" x14ac:dyDescent="0.25">
      <c r="A1309" s="6" t="s">
        <v>3358</v>
      </c>
      <c r="B1309" s="7"/>
      <c r="C1309" s="7"/>
      <c r="D1309" s="7"/>
    </row>
    <row r="1310" spans="1:4" x14ac:dyDescent="0.25">
      <c r="A1310" s="6" t="s">
        <v>1757</v>
      </c>
      <c r="B1310" s="7"/>
      <c r="C1310" s="7"/>
      <c r="D1310" s="7"/>
    </row>
    <row r="1311" spans="1:4" x14ac:dyDescent="0.25">
      <c r="A1311" s="6" t="s">
        <v>8794</v>
      </c>
      <c r="B1311" s="7"/>
      <c r="C1311" s="7"/>
      <c r="D1311" s="7"/>
    </row>
    <row r="1312" spans="1:4" x14ac:dyDescent="0.25">
      <c r="A1312" s="6" t="s">
        <v>8603</v>
      </c>
      <c r="B1312" s="7"/>
      <c r="C1312" s="7"/>
      <c r="D1312" s="7"/>
    </row>
    <row r="1313" spans="1:4" x14ac:dyDescent="0.25">
      <c r="A1313" s="6" t="s">
        <v>8463</v>
      </c>
      <c r="B1313" s="7"/>
      <c r="C1313" s="7"/>
      <c r="D1313" s="7"/>
    </row>
    <row r="1314" spans="1:4" x14ac:dyDescent="0.25">
      <c r="A1314" s="6" t="s">
        <v>8941</v>
      </c>
      <c r="B1314" s="7">
        <v>4353.03</v>
      </c>
      <c r="C1314" s="7">
        <v>2827.7799999999988</v>
      </c>
      <c r="D1314" s="7">
        <v>2673.8500000000004</v>
      </c>
    </row>
    <row r="1315" spans="1:4" x14ac:dyDescent="0.25">
      <c r="A1315" s="6" t="s">
        <v>4014</v>
      </c>
      <c r="B1315" s="7">
        <v>0</v>
      </c>
      <c r="C1315" s="7">
        <v>0</v>
      </c>
      <c r="D1315" s="7">
        <v>0</v>
      </c>
    </row>
    <row r="1316" spans="1:4" x14ac:dyDescent="0.25">
      <c r="A1316" s="6" t="s">
        <v>5845</v>
      </c>
      <c r="B1316" s="7"/>
      <c r="C1316" s="7"/>
      <c r="D1316" s="7"/>
    </row>
    <row r="1317" spans="1:4" x14ac:dyDescent="0.25">
      <c r="A1317" s="6" t="s">
        <v>5952</v>
      </c>
      <c r="B1317" s="7"/>
      <c r="C1317" s="7"/>
      <c r="D1317" s="7"/>
    </row>
    <row r="1318" spans="1:4" x14ac:dyDescent="0.25">
      <c r="A1318" s="6" t="s">
        <v>5847</v>
      </c>
      <c r="B1318" s="7"/>
      <c r="C1318" s="7"/>
      <c r="D1318" s="7"/>
    </row>
    <row r="1319" spans="1:4" x14ac:dyDescent="0.25">
      <c r="A1319" s="6" t="s">
        <v>5895</v>
      </c>
      <c r="B1319" s="7"/>
      <c r="C1319" s="7"/>
      <c r="D1319" s="7"/>
    </row>
    <row r="1320" spans="1:4" x14ac:dyDescent="0.25">
      <c r="A1320" s="6" t="s">
        <v>5842</v>
      </c>
      <c r="B1320" s="7"/>
      <c r="C1320" s="7"/>
      <c r="D1320" s="7"/>
    </row>
    <row r="1321" spans="1:4" x14ac:dyDescent="0.25">
      <c r="A1321" s="6" t="s">
        <v>1775</v>
      </c>
      <c r="B1321" s="7"/>
      <c r="C1321" s="7"/>
      <c r="D1321" s="7"/>
    </row>
    <row r="1322" spans="1:4" x14ac:dyDescent="0.25">
      <c r="A1322" s="6" t="s">
        <v>8924</v>
      </c>
      <c r="B1322" s="7">
        <v>12971.9</v>
      </c>
      <c r="C1322" s="7">
        <v>8428</v>
      </c>
      <c r="D1322" s="7">
        <v>7968</v>
      </c>
    </row>
    <row r="1323" spans="1:4" x14ac:dyDescent="0.25">
      <c r="A1323" s="6" t="s">
        <v>8926</v>
      </c>
      <c r="B1323" s="7">
        <v>12971.9</v>
      </c>
      <c r="C1323" s="7">
        <v>8428</v>
      </c>
      <c r="D1323" s="7">
        <v>7968</v>
      </c>
    </row>
    <row r="1324" spans="1:4" x14ac:dyDescent="0.25">
      <c r="A1324" s="6" t="s">
        <v>8908</v>
      </c>
      <c r="B1324" s="7">
        <v>12971.9</v>
      </c>
      <c r="C1324" s="7">
        <v>8428</v>
      </c>
      <c r="D1324" s="7">
        <v>7968</v>
      </c>
    </row>
    <row r="1325" spans="1:4" x14ac:dyDescent="0.25">
      <c r="A1325" s="6" t="s">
        <v>8919</v>
      </c>
      <c r="B1325" s="7">
        <v>12971.9</v>
      </c>
      <c r="C1325" s="7">
        <v>8428</v>
      </c>
      <c r="D1325" s="7">
        <v>7968</v>
      </c>
    </row>
    <row r="1326" spans="1:4" x14ac:dyDescent="0.25">
      <c r="A1326" s="6" t="s">
        <v>8911</v>
      </c>
      <c r="B1326" s="7">
        <v>12971.9</v>
      </c>
      <c r="C1326" s="7">
        <v>8428</v>
      </c>
      <c r="D1326" s="7">
        <v>7968</v>
      </c>
    </row>
    <row r="1327" spans="1:4" x14ac:dyDescent="0.25">
      <c r="A1327" s="6" t="s">
        <v>5182</v>
      </c>
      <c r="B1327" s="7">
        <v>0</v>
      </c>
      <c r="C1327" s="7">
        <v>0</v>
      </c>
      <c r="D1327" s="7">
        <v>0</v>
      </c>
    </row>
    <row r="1328" spans="1:4" x14ac:dyDescent="0.25">
      <c r="A1328" s="6" t="s">
        <v>2020</v>
      </c>
      <c r="B1328" s="7"/>
      <c r="C1328" s="7"/>
      <c r="D1328" s="7"/>
    </row>
    <row r="1329" spans="1:4" x14ac:dyDescent="0.25">
      <c r="A1329" s="6" t="s">
        <v>1647</v>
      </c>
      <c r="B1329" s="7"/>
      <c r="C1329" s="7"/>
      <c r="D1329" s="7"/>
    </row>
    <row r="1330" spans="1:4" x14ac:dyDescent="0.25">
      <c r="A1330" s="6" t="s">
        <v>3343</v>
      </c>
      <c r="B1330" s="7"/>
      <c r="C1330" s="7"/>
      <c r="D1330" s="7"/>
    </row>
    <row r="1331" spans="1:4" x14ac:dyDescent="0.25">
      <c r="A1331" s="6" t="s">
        <v>8540</v>
      </c>
      <c r="B1331" s="7"/>
      <c r="C1331" s="7"/>
      <c r="D1331" s="7"/>
    </row>
    <row r="1332" spans="1:4" x14ac:dyDescent="0.25">
      <c r="A1332" s="6" t="s">
        <v>3072</v>
      </c>
      <c r="B1332" s="7"/>
      <c r="C1332" s="7"/>
      <c r="D1332" s="7"/>
    </row>
    <row r="1333" spans="1:4" x14ac:dyDescent="0.25">
      <c r="A1333" s="6" t="s">
        <v>3063</v>
      </c>
      <c r="B1333" s="7"/>
      <c r="C1333" s="7"/>
      <c r="D1333" s="7"/>
    </row>
    <row r="1334" spans="1:4" x14ac:dyDescent="0.25">
      <c r="A1334" s="6" t="s">
        <v>3315</v>
      </c>
      <c r="B1334" s="7"/>
      <c r="C1334" s="7"/>
      <c r="D1334" s="7"/>
    </row>
    <row r="1335" spans="1:4" x14ac:dyDescent="0.25">
      <c r="A1335" s="6" t="s">
        <v>3151</v>
      </c>
      <c r="B1335" s="7"/>
      <c r="C1335" s="7"/>
      <c r="D1335" s="7"/>
    </row>
    <row r="1336" spans="1:4" x14ac:dyDescent="0.25">
      <c r="A1336" s="6" t="s">
        <v>1874</v>
      </c>
      <c r="B1336" s="7"/>
      <c r="C1336" s="7"/>
      <c r="D1336" s="7"/>
    </row>
    <row r="1337" spans="1:4" x14ac:dyDescent="0.25">
      <c r="A1337" s="6" t="s">
        <v>2341</v>
      </c>
      <c r="B1337" s="7"/>
      <c r="C1337" s="7"/>
      <c r="D1337" s="7"/>
    </row>
    <row r="1338" spans="1:4" x14ac:dyDescent="0.25">
      <c r="A1338" s="6" t="s">
        <v>8348</v>
      </c>
      <c r="B1338" s="7"/>
      <c r="C1338" s="7"/>
      <c r="D1338" s="7"/>
    </row>
    <row r="1339" spans="1:4" x14ac:dyDescent="0.25">
      <c r="A1339" s="6" t="s">
        <v>8961</v>
      </c>
      <c r="B1339" s="7">
        <v>2074.0700000000002</v>
      </c>
      <c r="C1339" s="7">
        <v>-733</v>
      </c>
      <c r="D1339" s="7">
        <v>-694</v>
      </c>
    </row>
    <row r="1340" spans="1:4" x14ac:dyDescent="0.25">
      <c r="A1340" s="6" t="s">
        <v>1354</v>
      </c>
      <c r="B1340" s="7"/>
      <c r="C1340" s="7"/>
      <c r="D1340" s="7"/>
    </row>
    <row r="1341" spans="1:4" x14ac:dyDescent="0.25">
      <c r="A1341" s="6" t="s">
        <v>8533</v>
      </c>
      <c r="B1341" s="7"/>
      <c r="C1341" s="7"/>
      <c r="D1341" s="7"/>
    </row>
    <row r="1342" spans="1:4" x14ac:dyDescent="0.25">
      <c r="A1342" s="6" t="s">
        <v>2279</v>
      </c>
      <c r="B1342" s="7"/>
      <c r="C1342" s="7"/>
      <c r="D1342" s="7"/>
    </row>
    <row r="1343" spans="1:4" x14ac:dyDescent="0.25">
      <c r="A1343" s="6" t="s">
        <v>1781</v>
      </c>
      <c r="B1343" s="7"/>
      <c r="C1343" s="7"/>
      <c r="D1343" s="7"/>
    </row>
    <row r="1344" spans="1:4" x14ac:dyDescent="0.25">
      <c r="A1344" s="6" t="s">
        <v>3988</v>
      </c>
      <c r="B1344" s="7">
        <v>0</v>
      </c>
      <c r="C1344" s="7">
        <v>0</v>
      </c>
      <c r="D1344" s="7">
        <v>0</v>
      </c>
    </row>
    <row r="1345" spans="1:4" x14ac:dyDescent="0.25">
      <c r="A1345" s="6" t="s">
        <v>1845</v>
      </c>
      <c r="B1345" s="7"/>
      <c r="C1345" s="7"/>
      <c r="D1345" s="7"/>
    </row>
    <row r="1346" spans="1:4" x14ac:dyDescent="0.25">
      <c r="A1346" s="6" t="s">
        <v>1420</v>
      </c>
      <c r="B1346" s="7"/>
      <c r="C1346" s="7"/>
      <c r="D1346" s="7"/>
    </row>
    <row r="1347" spans="1:4" x14ac:dyDescent="0.25">
      <c r="A1347" s="6" t="s">
        <v>2078</v>
      </c>
      <c r="B1347" s="7"/>
      <c r="C1347" s="7"/>
      <c r="D1347" s="7"/>
    </row>
    <row r="1348" spans="1:4" x14ac:dyDescent="0.25">
      <c r="A1348" s="6" t="s">
        <v>94</v>
      </c>
      <c r="B1348" s="7"/>
      <c r="C1348" s="7"/>
      <c r="D1348" s="7"/>
    </row>
    <row r="1349" spans="1:4" x14ac:dyDescent="0.25">
      <c r="A1349" s="6" t="s">
        <v>3576</v>
      </c>
      <c r="B1349" s="7"/>
      <c r="C1349" s="7"/>
      <c r="D1349" s="7"/>
    </row>
    <row r="1350" spans="1:4" x14ac:dyDescent="0.25">
      <c r="A1350" s="6" t="s">
        <v>3787</v>
      </c>
      <c r="B1350" s="7"/>
      <c r="C1350" s="7"/>
      <c r="D1350" s="7"/>
    </row>
    <row r="1351" spans="1:4" x14ac:dyDescent="0.25">
      <c r="A1351" s="6" t="s">
        <v>6241</v>
      </c>
      <c r="B1351" s="7"/>
      <c r="C1351" s="7"/>
      <c r="D1351" s="7"/>
    </row>
    <row r="1352" spans="1:4" x14ac:dyDescent="0.25">
      <c r="A1352" s="6" t="s">
        <v>5221</v>
      </c>
      <c r="B1352" s="7">
        <v>0</v>
      </c>
      <c r="C1352" s="7">
        <v>0</v>
      </c>
      <c r="D1352" s="7">
        <v>0</v>
      </c>
    </row>
    <row r="1353" spans="1:4" x14ac:dyDescent="0.25">
      <c r="A1353" s="6" t="s">
        <v>4357</v>
      </c>
      <c r="B1353" s="7">
        <v>9237.27</v>
      </c>
      <c r="C1353" s="7">
        <v>6001</v>
      </c>
      <c r="D1353" s="7">
        <v>5674</v>
      </c>
    </row>
    <row r="1354" spans="1:4" x14ac:dyDescent="0.25">
      <c r="A1354" s="6" t="s">
        <v>1787</v>
      </c>
      <c r="B1354" s="7"/>
      <c r="C1354" s="7"/>
      <c r="D1354" s="7"/>
    </row>
    <row r="1355" spans="1:4" x14ac:dyDescent="0.25">
      <c r="A1355" s="6" t="s">
        <v>1415</v>
      </c>
      <c r="B1355" s="7"/>
      <c r="C1355" s="7"/>
      <c r="D1355" s="7"/>
    </row>
    <row r="1356" spans="1:4" x14ac:dyDescent="0.25">
      <c r="A1356" s="6" t="s">
        <v>1965</v>
      </c>
      <c r="B1356" s="7"/>
      <c r="C1356" s="7"/>
      <c r="D1356" s="7"/>
    </row>
    <row r="1357" spans="1:4" x14ac:dyDescent="0.25">
      <c r="A1357" s="6" t="s">
        <v>3781</v>
      </c>
      <c r="B1357" s="7"/>
      <c r="C1357" s="7"/>
      <c r="D1357" s="7"/>
    </row>
    <row r="1358" spans="1:4" x14ac:dyDescent="0.25">
      <c r="A1358" s="6" t="s">
        <v>3796</v>
      </c>
      <c r="B1358" s="7"/>
      <c r="C1358" s="7"/>
      <c r="D1358" s="7"/>
    </row>
    <row r="1359" spans="1:4" x14ac:dyDescent="0.25">
      <c r="A1359" s="6" t="s">
        <v>3793</v>
      </c>
      <c r="B1359" s="7"/>
      <c r="C1359" s="7"/>
      <c r="D1359" s="7"/>
    </row>
    <row r="1360" spans="1:4" x14ac:dyDescent="0.25">
      <c r="A1360" s="6" t="s">
        <v>3736</v>
      </c>
      <c r="B1360" s="7"/>
      <c r="C1360" s="7"/>
      <c r="D1360" s="7"/>
    </row>
    <row r="1361" spans="1:4" x14ac:dyDescent="0.25">
      <c r="A1361" s="6" t="s">
        <v>657</v>
      </c>
      <c r="B1361" s="7"/>
      <c r="C1361" s="7"/>
      <c r="D1361" s="7"/>
    </row>
    <row r="1362" spans="1:4" x14ac:dyDescent="0.25">
      <c r="A1362" s="6" t="s">
        <v>3052</v>
      </c>
      <c r="B1362" s="7"/>
      <c r="C1362" s="7"/>
      <c r="D1362" s="7"/>
    </row>
    <row r="1363" spans="1:4" x14ac:dyDescent="0.25">
      <c r="A1363" s="6" t="s">
        <v>3215</v>
      </c>
      <c r="B1363" s="7"/>
      <c r="C1363" s="7"/>
      <c r="D1363" s="7"/>
    </row>
    <row r="1364" spans="1:4" x14ac:dyDescent="0.25">
      <c r="A1364" s="6" t="s">
        <v>3175</v>
      </c>
      <c r="B1364" s="7"/>
      <c r="C1364" s="7"/>
      <c r="D1364" s="7"/>
    </row>
    <row r="1365" spans="1:4" x14ac:dyDescent="0.25">
      <c r="A1365" s="6" t="s">
        <v>3183</v>
      </c>
      <c r="B1365" s="7"/>
      <c r="C1365" s="7"/>
      <c r="D1365" s="7"/>
    </row>
    <row r="1366" spans="1:4" x14ac:dyDescent="0.25">
      <c r="A1366" s="6" t="s">
        <v>2947</v>
      </c>
      <c r="B1366" s="7"/>
      <c r="C1366" s="7"/>
      <c r="D1366" s="7"/>
    </row>
    <row r="1367" spans="1:4" x14ac:dyDescent="0.25">
      <c r="A1367" s="6" t="s">
        <v>3046</v>
      </c>
      <c r="B1367" s="7"/>
      <c r="C1367" s="7"/>
      <c r="D1367" s="7"/>
    </row>
    <row r="1368" spans="1:4" x14ac:dyDescent="0.25">
      <c r="A1368" s="6" t="s">
        <v>3172</v>
      </c>
      <c r="B1368" s="7"/>
      <c r="C1368" s="7"/>
      <c r="D1368" s="7"/>
    </row>
    <row r="1369" spans="1:4" x14ac:dyDescent="0.25">
      <c r="A1369" s="6" t="s">
        <v>3210</v>
      </c>
      <c r="B1369" s="7"/>
      <c r="C1369" s="7"/>
      <c r="D1369" s="7"/>
    </row>
    <row r="1370" spans="1:4" x14ac:dyDescent="0.25">
      <c r="A1370" s="6" t="s">
        <v>2988</v>
      </c>
      <c r="B1370" s="7"/>
      <c r="C1370" s="7"/>
      <c r="D1370" s="7"/>
    </row>
    <row r="1371" spans="1:4" x14ac:dyDescent="0.25">
      <c r="A1371" s="6" t="s">
        <v>3199</v>
      </c>
      <c r="B1371" s="7"/>
      <c r="C1371" s="7"/>
      <c r="D1371" s="7"/>
    </row>
    <row r="1372" spans="1:4" x14ac:dyDescent="0.25">
      <c r="A1372" s="6" t="s">
        <v>2996</v>
      </c>
      <c r="B1372" s="7"/>
      <c r="C1372" s="7"/>
      <c r="D1372" s="7"/>
    </row>
    <row r="1373" spans="1:4" x14ac:dyDescent="0.25">
      <c r="A1373" s="6" t="s">
        <v>3217</v>
      </c>
      <c r="B1373" s="7"/>
      <c r="C1373" s="7"/>
      <c r="D1373" s="7"/>
    </row>
    <row r="1374" spans="1:4" x14ac:dyDescent="0.25">
      <c r="A1374" s="6" t="s">
        <v>3248</v>
      </c>
      <c r="B1374" s="7"/>
      <c r="C1374" s="7"/>
      <c r="D1374" s="7"/>
    </row>
    <row r="1375" spans="1:4" x14ac:dyDescent="0.25">
      <c r="A1375" s="6" t="s">
        <v>3242</v>
      </c>
      <c r="B1375" s="7"/>
      <c r="C1375" s="7"/>
      <c r="D1375" s="7"/>
    </row>
    <row r="1376" spans="1:4" x14ac:dyDescent="0.25">
      <c r="A1376" s="6" t="s">
        <v>3282</v>
      </c>
      <c r="B1376" s="7"/>
      <c r="C1376" s="7"/>
      <c r="D1376" s="7"/>
    </row>
    <row r="1377" spans="1:4" x14ac:dyDescent="0.25">
      <c r="A1377" s="6" t="s">
        <v>3192</v>
      </c>
      <c r="B1377" s="7"/>
      <c r="C1377" s="7"/>
      <c r="D1377" s="7"/>
    </row>
    <row r="1378" spans="1:4" x14ac:dyDescent="0.25">
      <c r="A1378" s="6" t="s">
        <v>3181</v>
      </c>
      <c r="B1378" s="7"/>
      <c r="C1378" s="7"/>
      <c r="D1378" s="7"/>
    </row>
    <row r="1379" spans="1:4" x14ac:dyDescent="0.25">
      <c r="A1379" s="6" t="s">
        <v>3049</v>
      </c>
      <c r="B1379" s="7"/>
      <c r="C1379" s="7"/>
      <c r="D1379" s="7"/>
    </row>
    <row r="1380" spans="1:4" x14ac:dyDescent="0.25">
      <c r="A1380" s="6" t="s">
        <v>3178</v>
      </c>
      <c r="B1380" s="7"/>
      <c r="C1380" s="7"/>
      <c r="D1380" s="7"/>
    </row>
    <row r="1381" spans="1:4" x14ac:dyDescent="0.25">
      <c r="A1381" s="6" t="s">
        <v>3194</v>
      </c>
      <c r="B1381" s="7"/>
      <c r="C1381" s="7"/>
      <c r="D1381" s="7"/>
    </row>
    <row r="1382" spans="1:4" x14ac:dyDescent="0.25">
      <c r="A1382" s="6" t="s">
        <v>3766</v>
      </c>
      <c r="B1382" s="7"/>
      <c r="C1382" s="7"/>
      <c r="D1382" s="7"/>
    </row>
    <row r="1383" spans="1:4" x14ac:dyDescent="0.25">
      <c r="A1383" s="6" t="s">
        <v>3196</v>
      </c>
      <c r="B1383" s="7"/>
      <c r="C1383" s="7"/>
      <c r="D1383" s="7"/>
    </row>
    <row r="1384" spans="1:4" x14ac:dyDescent="0.25">
      <c r="A1384" s="6" t="s">
        <v>3188</v>
      </c>
      <c r="B1384" s="7"/>
      <c r="C1384" s="7"/>
      <c r="D1384" s="7"/>
    </row>
    <row r="1385" spans="1:4" x14ac:dyDescent="0.25">
      <c r="A1385" s="6" t="s">
        <v>3799</v>
      </c>
      <c r="B1385" s="7"/>
      <c r="C1385" s="7"/>
      <c r="D1385" s="7"/>
    </row>
    <row r="1386" spans="1:4" x14ac:dyDescent="0.25">
      <c r="A1386" s="6" t="s">
        <v>1050</v>
      </c>
      <c r="B1386" s="7"/>
      <c r="C1386" s="7"/>
      <c r="D1386" s="7"/>
    </row>
    <row r="1387" spans="1:4" x14ac:dyDescent="0.25">
      <c r="A1387" s="6" t="s">
        <v>3772</v>
      </c>
      <c r="B1387" s="7"/>
      <c r="C1387" s="7"/>
      <c r="D1387" s="7"/>
    </row>
    <row r="1388" spans="1:4" x14ac:dyDescent="0.25">
      <c r="A1388" s="6" t="s">
        <v>3775</v>
      </c>
      <c r="B1388" s="7"/>
      <c r="C1388" s="7"/>
      <c r="D1388" s="7"/>
    </row>
    <row r="1389" spans="1:4" x14ac:dyDescent="0.25">
      <c r="A1389" s="6" t="s">
        <v>3769</v>
      </c>
      <c r="B1389" s="7"/>
      <c r="C1389" s="7"/>
      <c r="D1389" s="7"/>
    </row>
    <row r="1390" spans="1:4" x14ac:dyDescent="0.25">
      <c r="A1390" s="6" t="s">
        <v>3802</v>
      </c>
      <c r="B1390" s="7"/>
      <c r="C1390" s="7"/>
      <c r="D1390" s="7"/>
    </row>
    <row r="1391" spans="1:4" x14ac:dyDescent="0.25">
      <c r="A1391" s="6" t="s">
        <v>3688</v>
      </c>
      <c r="B1391" s="7"/>
      <c r="C1391" s="7"/>
      <c r="D1391" s="7"/>
    </row>
    <row r="1392" spans="1:4" x14ac:dyDescent="0.25">
      <c r="A1392" s="6" t="s">
        <v>3558</v>
      </c>
      <c r="B1392" s="7"/>
      <c r="C1392" s="7"/>
      <c r="D1392" s="7"/>
    </row>
    <row r="1393" spans="1:4" x14ac:dyDescent="0.25">
      <c r="A1393" s="6" t="s">
        <v>4000</v>
      </c>
      <c r="B1393" s="7">
        <v>0</v>
      </c>
      <c r="C1393" s="7">
        <v>0</v>
      </c>
      <c r="D1393" s="7">
        <v>0</v>
      </c>
    </row>
    <row r="1394" spans="1:4" x14ac:dyDescent="0.25">
      <c r="A1394" s="6" t="s">
        <v>2128</v>
      </c>
      <c r="B1394" s="7"/>
      <c r="C1394" s="7"/>
      <c r="D1394" s="7"/>
    </row>
    <row r="1395" spans="1:4" x14ac:dyDescent="0.25">
      <c r="A1395" s="6" t="s">
        <v>8667</v>
      </c>
      <c r="B1395" s="7"/>
      <c r="C1395" s="7"/>
      <c r="D1395" s="7"/>
    </row>
    <row r="1396" spans="1:4" x14ac:dyDescent="0.25">
      <c r="A1396" s="6" t="s">
        <v>748</v>
      </c>
      <c r="B1396" s="7">
        <v>0</v>
      </c>
      <c r="C1396" s="7">
        <v>0</v>
      </c>
      <c r="D1396" s="7">
        <v>0</v>
      </c>
    </row>
    <row r="1397" spans="1:4" x14ac:dyDescent="0.25">
      <c r="A1397" s="6" t="s">
        <v>3299</v>
      </c>
      <c r="B1397" s="7"/>
      <c r="C1397" s="7"/>
      <c r="D1397" s="7"/>
    </row>
    <row r="1398" spans="1:4" x14ac:dyDescent="0.25">
      <c r="A1398" s="6" t="s">
        <v>3239</v>
      </c>
      <c r="B1398" s="7"/>
      <c r="C1398" s="7"/>
      <c r="D1398" s="7"/>
    </row>
    <row r="1399" spans="1:4" x14ac:dyDescent="0.25">
      <c r="A1399" s="6" t="s">
        <v>3284</v>
      </c>
      <c r="B1399" s="7"/>
      <c r="C1399" s="7"/>
      <c r="D1399" s="7"/>
    </row>
    <row r="1400" spans="1:4" x14ac:dyDescent="0.25">
      <c r="A1400" s="6" t="s">
        <v>1468</v>
      </c>
      <c r="B1400" s="7"/>
      <c r="C1400" s="7"/>
      <c r="D1400" s="7"/>
    </row>
    <row r="1401" spans="1:4" x14ac:dyDescent="0.25">
      <c r="A1401" s="6" t="s">
        <v>2321</v>
      </c>
      <c r="B1401" s="7"/>
      <c r="C1401" s="7"/>
      <c r="D1401" s="7"/>
    </row>
    <row r="1402" spans="1:4" x14ac:dyDescent="0.25">
      <c r="A1402" s="6" t="s">
        <v>1409</v>
      </c>
      <c r="B1402" s="7"/>
      <c r="C1402" s="7"/>
      <c r="D1402" s="7"/>
    </row>
    <row r="1403" spans="1:4" x14ac:dyDescent="0.25">
      <c r="A1403" s="6" t="s">
        <v>1656</v>
      </c>
      <c r="B1403" s="7"/>
      <c r="C1403" s="7"/>
      <c r="D1403" s="7"/>
    </row>
    <row r="1404" spans="1:4" x14ac:dyDescent="0.25">
      <c r="A1404" s="6" t="s">
        <v>8758</v>
      </c>
      <c r="B1404" s="7"/>
      <c r="C1404" s="7"/>
      <c r="D1404" s="7"/>
    </row>
    <row r="1405" spans="1:4" x14ac:dyDescent="0.25">
      <c r="A1405" s="6" t="s">
        <v>3658</v>
      </c>
      <c r="B1405" s="7"/>
      <c r="C1405" s="7"/>
      <c r="D1405" s="7"/>
    </row>
    <row r="1406" spans="1:4" x14ac:dyDescent="0.25">
      <c r="A1406" s="6" t="s">
        <v>3784</v>
      </c>
      <c r="B1406" s="7"/>
      <c r="C1406" s="7"/>
      <c r="D1406" s="7"/>
    </row>
    <row r="1407" spans="1:4" x14ac:dyDescent="0.25">
      <c r="A1407" s="6" t="s">
        <v>1989</v>
      </c>
      <c r="B1407" s="7"/>
      <c r="C1407" s="7"/>
      <c r="D1407" s="7"/>
    </row>
    <row r="1408" spans="1:4" x14ac:dyDescent="0.25">
      <c r="A1408" s="6" t="s">
        <v>5912</v>
      </c>
      <c r="B1408" s="7"/>
      <c r="C1408" s="7"/>
      <c r="D1408" s="7"/>
    </row>
    <row r="1409" spans="1:4" x14ac:dyDescent="0.25">
      <c r="A1409" s="6" t="s">
        <v>1094</v>
      </c>
      <c r="B1409" s="7"/>
      <c r="C1409" s="7"/>
      <c r="D1409" s="7"/>
    </row>
    <row r="1410" spans="1:4" x14ac:dyDescent="0.25">
      <c r="A1410" s="6" t="s">
        <v>8661</v>
      </c>
      <c r="B1410" s="7"/>
      <c r="C1410" s="7"/>
      <c r="D1410" s="7"/>
    </row>
    <row r="1411" spans="1:4" x14ac:dyDescent="0.25">
      <c r="A1411" s="6" t="s">
        <v>8806</v>
      </c>
      <c r="B1411" s="7"/>
      <c r="C1411" s="7"/>
      <c r="D1411" s="7"/>
    </row>
    <row r="1412" spans="1:4" x14ac:dyDescent="0.25">
      <c r="A1412" s="6" t="s">
        <v>5936</v>
      </c>
      <c r="B1412" s="7"/>
      <c r="C1412" s="7"/>
      <c r="D1412" s="7"/>
    </row>
    <row r="1413" spans="1:4" x14ac:dyDescent="0.25">
      <c r="A1413" s="6" t="s">
        <v>5927</v>
      </c>
      <c r="B1413" s="7"/>
      <c r="C1413" s="7"/>
      <c r="D1413" s="7"/>
    </row>
    <row r="1414" spans="1:4" x14ac:dyDescent="0.25">
      <c r="A1414" s="6" t="s">
        <v>2009</v>
      </c>
      <c r="B1414" s="7"/>
      <c r="C1414" s="7"/>
      <c r="D1414" s="7"/>
    </row>
    <row r="1415" spans="1:4" x14ac:dyDescent="0.25">
      <c r="A1415" s="6" t="s">
        <v>1154</v>
      </c>
      <c r="B1415" s="7"/>
      <c r="C1415" s="7"/>
      <c r="D1415" s="7"/>
    </row>
    <row r="1416" spans="1:4" x14ac:dyDescent="0.25">
      <c r="A1416" s="6" t="s">
        <v>6233</v>
      </c>
      <c r="B1416" s="7"/>
      <c r="C1416" s="7"/>
      <c r="D1416" s="7"/>
    </row>
    <row r="1417" spans="1:4" x14ac:dyDescent="0.25">
      <c r="A1417" s="6" t="s">
        <v>6174</v>
      </c>
      <c r="B1417" s="7"/>
      <c r="C1417" s="7"/>
      <c r="D1417" s="7"/>
    </row>
    <row r="1418" spans="1:4" x14ac:dyDescent="0.25">
      <c r="A1418" s="6" t="s">
        <v>6178</v>
      </c>
      <c r="B1418" s="7"/>
      <c r="C1418" s="7"/>
      <c r="D1418" s="7"/>
    </row>
    <row r="1419" spans="1:4" x14ac:dyDescent="0.25">
      <c r="A1419" s="6" t="s">
        <v>6168</v>
      </c>
      <c r="B1419" s="7"/>
      <c r="C1419" s="7"/>
      <c r="D1419" s="7"/>
    </row>
    <row r="1420" spans="1:4" x14ac:dyDescent="0.25">
      <c r="A1420" s="6" t="s">
        <v>6071</v>
      </c>
      <c r="B1420" s="7"/>
      <c r="C1420" s="7"/>
      <c r="D1420" s="7"/>
    </row>
    <row r="1421" spans="1:4" x14ac:dyDescent="0.25">
      <c r="A1421" s="6" t="s">
        <v>6180</v>
      </c>
      <c r="B1421" s="7"/>
      <c r="C1421" s="7"/>
      <c r="D1421" s="7"/>
    </row>
    <row r="1422" spans="1:4" x14ac:dyDescent="0.25">
      <c r="A1422" s="6" t="s">
        <v>6182</v>
      </c>
      <c r="B1422" s="7"/>
      <c r="C1422" s="7"/>
      <c r="D1422" s="7"/>
    </row>
    <row r="1423" spans="1:4" x14ac:dyDescent="0.25">
      <c r="A1423" s="6" t="s">
        <v>6220</v>
      </c>
      <c r="B1423" s="7"/>
      <c r="C1423" s="7"/>
      <c r="D1423" s="7"/>
    </row>
    <row r="1424" spans="1:4" x14ac:dyDescent="0.25">
      <c r="A1424" s="6" t="s">
        <v>6155</v>
      </c>
      <c r="B1424" s="7"/>
      <c r="C1424" s="7"/>
      <c r="D1424" s="7"/>
    </row>
    <row r="1425" spans="1:4" x14ac:dyDescent="0.25">
      <c r="A1425" s="6" t="s">
        <v>6216</v>
      </c>
      <c r="B1425" s="7"/>
      <c r="C1425" s="7"/>
      <c r="D1425" s="7"/>
    </row>
    <row r="1426" spans="1:4" x14ac:dyDescent="0.25">
      <c r="A1426" s="6" t="s">
        <v>6068</v>
      </c>
      <c r="B1426" s="7"/>
      <c r="C1426" s="7"/>
      <c r="D1426" s="7"/>
    </row>
    <row r="1427" spans="1:4" x14ac:dyDescent="0.25">
      <c r="A1427" s="6" t="s">
        <v>6170</v>
      </c>
      <c r="B1427" s="7"/>
      <c r="C1427" s="7"/>
      <c r="D1427" s="7"/>
    </row>
    <row r="1428" spans="1:4" x14ac:dyDescent="0.25">
      <c r="A1428" s="6" t="s">
        <v>6172</v>
      </c>
      <c r="B1428" s="7"/>
      <c r="C1428" s="7"/>
      <c r="D1428" s="7"/>
    </row>
    <row r="1429" spans="1:4" x14ac:dyDescent="0.25">
      <c r="A1429" s="6" t="s">
        <v>8345</v>
      </c>
      <c r="B1429" s="7"/>
      <c r="C1429" s="7"/>
      <c r="D1429" s="7"/>
    </row>
    <row r="1430" spans="1:4" x14ac:dyDescent="0.25">
      <c r="A1430" s="6" t="s">
        <v>8469</v>
      </c>
      <c r="B1430" s="7"/>
      <c r="C1430" s="7"/>
      <c r="D1430" s="7"/>
    </row>
    <row r="1431" spans="1:4" x14ac:dyDescent="0.25">
      <c r="A1431" s="6" t="s">
        <v>1162</v>
      </c>
      <c r="B1431" s="7"/>
      <c r="C1431" s="7"/>
      <c r="D1431" s="7"/>
    </row>
    <row r="1432" spans="1:4" x14ac:dyDescent="0.25">
      <c r="A1432" s="6" t="s">
        <v>3730</v>
      </c>
      <c r="B1432" s="7"/>
      <c r="C1432" s="7"/>
      <c r="D1432" s="7"/>
    </row>
    <row r="1433" spans="1:4" x14ac:dyDescent="0.25">
      <c r="A1433" s="6" t="s">
        <v>3733</v>
      </c>
      <c r="B1433" s="7"/>
      <c r="C1433" s="7"/>
      <c r="D1433" s="7"/>
    </row>
    <row r="1434" spans="1:4" x14ac:dyDescent="0.25">
      <c r="A1434" s="6" t="s">
        <v>1792</v>
      </c>
      <c r="B1434" s="7"/>
      <c r="C1434" s="7"/>
      <c r="D1434" s="7"/>
    </row>
    <row r="1435" spans="1:4" x14ac:dyDescent="0.25">
      <c r="A1435" s="6" t="s">
        <v>8577</v>
      </c>
      <c r="B1435" s="7"/>
      <c r="C1435" s="7"/>
      <c r="D1435" s="7"/>
    </row>
    <row r="1436" spans="1:4" x14ac:dyDescent="0.25">
      <c r="A1436" s="6" t="s">
        <v>9206</v>
      </c>
      <c r="B1436" s="7">
        <v>90346.642662115948</v>
      </c>
      <c r="C1436" s="7">
        <v>7370033.3164000027</v>
      </c>
      <c r="D1436" s="7">
        <v>6967916.0565399975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J5018"/>
  <sheetViews>
    <sheetView tabSelected="1" workbookViewId="0">
      <pane ySplit="1" topLeftCell="A54" activePane="bottomLeft" state="frozen"/>
      <selection pane="bottomLeft" activeCell="P2226" sqref="P2226"/>
    </sheetView>
  </sheetViews>
  <sheetFormatPr defaultRowHeight="15" x14ac:dyDescent="0.25"/>
  <cols>
    <col min="1" max="1" width="9.140625" style="8"/>
    <col min="2" max="2" width="17.85546875" style="8" bestFit="1" customWidth="1"/>
    <col min="3" max="3" width="14" style="8" bestFit="1" customWidth="1"/>
    <col min="4" max="4" width="9.140625" style="8"/>
    <col min="5" max="5" width="6.7109375" style="8" customWidth="1"/>
    <col min="6" max="6" width="21" style="8" customWidth="1"/>
    <col min="7" max="7" width="11.7109375" style="8" customWidth="1"/>
    <col min="8" max="9" width="9.140625" style="8"/>
    <col min="10" max="10" width="14.28515625" style="9" bestFit="1" customWidth="1"/>
    <col min="11" max="11" width="11.5703125" style="9" bestFit="1" customWidth="1"/>
    <col min="12" max="12" width="15.140625" style="8" customWidth="1"/>
    <col min="13" max="13" width="14.28515625" style="14" bestFit="1" customWidth="1"/>
    <col min="14" max="17" width="9.140625" style="8"/>
    <col min="18" max="18" width="15.7109375" style="8" customWidth="1"/>
    <col min="19" max="19" width="17.5703125" style="12" bestFit="1" customWidth="1"/>
    <col min="20" max="22" width="15.7109375" style="12" customWidth="1"/>
    <col min="23" max="24" width="15.7109375" style="4" customWidth="1"/>
  </cols>
  <sheetData>
    <row r="1" spans="1:36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9" t="s">
        <v>10</v>
      </c>
      <c r="L1" s="8" t="s">
        <v>11</v>
      </c>
      <c r="M1" s="14" t="s">
        <v>9204</v>
      </c>
      <c r="N1" s="8" t="s">
        <v>12</v>
      </c>
      <c r="O1" s="8" t="s">
        <v>13</v>
      </c>
      <c r="P1" s="8" t="s">
        <v>14</v>
      </c>
      <c r="Q1" s="8" t="s">
        <v>9312</v>
      </c>
      <c r="R1" s="8" t="s">
        <v>15</v>
      </c>
      <c r="S1" s="12" t="s">
        <v>9201</v>
      </c>
      <c r="T1" s="12" t="s">
        <v>9200</v>
      </c>
      <c r="U1" s="12" t="s">
        <v>9203</v>
      </c>
      <c r="V1" s="12" t="s">
        <v>9202</v>
      </c>
      <c r="W1" s="4" t="s">
        <v>9311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</row>
    <row r="2" spans="1:36" hidden="1" x14ac:dyDescent="0.25">
      <c r="A2">
        <v>2</v>
      </c>
      <c r="B2" t="s">
        <v>1888</v>
      </c>
      <c r="C2">
        <v>132310010120</v>
      </c>
      <c r="D2" t="s">
        <v>1889</v>
      </c>
      <c r="E2"/>
      <c r="F2" t="s">
        <v>1890</v>
      </c>
      <c r="G2" s="1">
        <v>43474</v>
      </c>
      <c r="H2" t="s">
        <v>31</v>
      </c>
      <c r="I2" t="s">
        <v>32</v>
      </c>
      <c r="J2">
        <v>1234893.45</v>
      </c>
      <c r="K2">
        <v>24697.87</v>
      </c>
      <c r="L2">
        <v>0</v>
      </c>
      <c r="M2"/>
      <c r="N2">
        <v>0</v>
      </c>
      <c r="O2">
        <v>0</v>
      </c>
      <c r="P2" t="s">
        <v>117</v>
      </c>
      <c r="Q2"/>
      <c r="R2">
        <v>393</v>
      </c>
      <c r="S2" s="2">
        <f>_xlfn.XLOOKUP(P2,rif_fee_schedule!$A$2:$A$84,rif_fee_schedule!C$2:C$84, 0)</f>
        <v>2634</v>
      </c>
      <c r="T2" s="2">
        <f>_xlfn.XLOOKUP(P2,rif_fee_schedule!$A$2:$A$84,rif_fee_schedule!D$2:D$84, 0)</f>
        <v>2490</v>
      </c>
      <c r="U2" s="4">
        <f>S2*R2</f>
        <v>1035162</v>
      </c>
      <c r="V2" s="4">
        <f>T2*R2</f>
        <v>978570</v>
      </c>
      <c r="W2"/>
      <c r="X2"/>
      <c r="Y2" s="3">
        <v>272008405.74000001</v>
      </c>
      <c r="Z2" s="3">
        <v>5573244.3300000001</v>
      </c>
      <c r="AA2" s="3">
        <v>0</v>
      </c>
      <c r="AB2">
        <v>0</v>
      </c>
      <c r="AC2" s="3">
        <v>0</v>
      </c>
      <c r="AD2" s="2">
        <v>-7297347.0099999998</v>
      </c>
      <c r="AE2" s="3">
        <v>599122533.62</v>
      </c>
      <c r="AF2" s="3">
        <v>12164932.65</v>
      </c>
      <c r="AG2" s="3">
        <v>2628720.44</v>
      </c>
      <c r="AH2" s="3">
        <v>103699.7</v>
      </c>
      <c r="AI2" s="3">
        <v>2074</v>
      </c>
      <c r="AJ2" s="2">
        <v>-10188946.82</v>
      </c>
    </row>
    <row r="3" spans="1:36" hidden="1" x14ac:dyDescent="0.25">
      <c r="A3">
        <v>2</v>
      </c>
      <c r="B3" t="s">
        <v>1888</v>
      </c>
      <c r="C3">
        <v>132310010120</v>
      </c>
      <c r="D3" t="s">
        <v>1889</v>
      </c>
      <c r="E3"/>
      <c r="F3" t="s">
        <v>1890</v>
      </c>
      <c r="G3" s="1">
        <v>43474</v>
      </c>
      <c r="H3" t="s">
        <v>31</v>
      </c>
      <c r="I3" t="s">
        <v>32</v>
      </c>
      <c r="J3">
        <v>1234893.45</v>
      </c>
      <c r="K3">
        <v>24697.87</v>
      </c>
      <c r="L3">
        <v>0</v>
      </c>
      <c r="M3"/>
      <c r="N3">
        <v>0</v>
      </c>
      <c r="O3">
        <v>0</v>
      </c>
      <c r="P3" t="s">
        <v>695</v>
      </c>
      <c r="Q3"/>
      <c r="R3" s="2">
        <v>-5472</v>
      </c>
      <c r="S3" s="2">
        <f>_xlfn.XLOOKUP(P3,rif_fee_schedule!$A$2:$A$84,rif_fee_schedule!C$2:C$84, 0)</f>
        <v>9.7680000000000007</v>
      </c>
      <c r="T3" s="2">
        <f>_xlfn.XLOOKUP(P3,rif_fee_schedule!$A$2:$A$84,rif_fee_schedule!D$2:D$84, 0)</f>
        <v>9.2360000000000007</v>
      </c>
      <c r="U3" s="4">
        <f t="shared" ref="U3:U50" si="0">S3*R3</f>
        <v>-53450.496000000006</v>
      </c>
      <c r="V3" s="4">
        <f t="shared" ref="V3:V50" si="1">T3*R3</f>
        <v>-50539.392000000007</v>
      </c>
      <c r="W3" s="2"/>
      <c r="X3" s="2"/>
      <c r="Y3" s="3">
        <v>272008405.74000001</v>
      </c>
      <c r="Z3" s="3">
        <v>5573244.3300000001</v>
      </c>
      <c r="AA3" s="3">
        <v>0</v>
      </c>
      <c r="AB3">
        <v>0</v>
      </c>
      <c r="AC3" s="3">
        <v>0</v>
      </c>
      <c r="AD3" s="2">
        <v>-7297347.0099999998</v>
      </c>
      <c r="AE3" s="3">
        <v>599122533.62</v>
      </c>
      <c r="AF3" s="3">
        <v>12164932.65</v>
      </c>
      <c r="AG3" s="3">
        <v>2628720.44</v>
      </c>
      <c r="AH3" s="3">
        <v>103699.7</v>
      </c>
      <c r="AI3" s="3">
        <v>2074</v>
      </c>
      <c r="AJ3" s="2">
        <v>-10188946.82</v>
      </c>
    </row>
    <row r="4" spans="1:36" hidden="1" x14ac:dyDescent="0.25">
      <c r="A4">
        <v>2</v>
      </c>
      <c r="B4" t="s">
        <v>1888</v>
      </c>
      <c r="C4">
        <v>132310010120</v>
      </c>
      <c r="D4" t="s">
        <v>1889</v>
      </c>
      <c r="E4"/>
      <c r="F4" t="s">
        <v>1890</v>
      </c>
      <c r="G4" s="1">
        <v>43474</v>
      </c>
      <c r="H4" t="s">
        <v>31</v>
      </c>
      <c r="I4" t="s">
        <v>32</v>
      </c>
      <c r="J4">
        <v>1234893.45</v>
      </c>
      <c r="K4">
        <v>24697.87</v>
      </c>
      <c r="L4">
        <v>0</v>
      </c>
      <c r="M4"/>
      <c r="N4">
        <v>0</v>
      </c>
      <c r="O4">
        <v>0</v>
      </c>
      <c r="P4" t="s">
        <v>695</v>
      </c>
      <c r="Q4"/>
      <c r="R4" s="2">
        <v>-14000</v>
      </c>
      <c r="S4" s="2">
        <f>_xlfn.XLOOKUP(P4,rif_fee_schedule!$A$2:$A$84,rif_fee_schedule!C$2:C$84, 0)</f>
        <v>9.7680000000000007</v>
      </c>
      <c r="T4" s="2">
        <f>_xlfn.XLOOKUP(P4,rif_fee_schedule!$A$2:$A$84,rif_fee_schedule!D$2:D$84, 0)</f>
        <v>9.2360000000000007</v>
      </c>
      <c r="U4" s="4">
        <f t="shared" si="0"/>
        <v>-136752</v>
      </c>
      <c r="V4" s="4">
        <f t="shared" si="1"/>
        <v>-129304.00000000001</v>
      </c>
      <c r="W4" s="2"/>
      <c r="X4" s="2"/>
      <c r="Y4" s="3">
        <v>272008405.74000001</v>
      </c>
      <c r="Z4" s="3">
        <v>5573244.3300000001</v>
      </c>
      <c r="AA4" s="3">
        <v>0</v>
      </c>
      <c r="AB4">
        <v>0</v>
      </c>
      <c r="AC4" s="3">
        <v>0</v>
      </c>
      <c r="AD4" s="2">
        <v>-7297347.0099999998</v>
      </c>
      <c r="AE4" s="3">
        <v>599122533.62</v>
      </c>
      <c r="AF4" s="3">
        <v>12164932.65</v>
      </c>
      <c r="AG4" s="3">
        <v>2628720.44</v>
      </c>
      <c r="AH4" s="3">
        <v>103699.7</v>
      </c>
      <c r="AI4" s="3">
        <v>2074</v>
      </c>
      <c r="AJ4" s="2">
        <v>-10188946.82</v>
      </c>
    </row>
    <row r="5" spans="1:36" hidden="1" x14ac:dyDescent="0.25">
      <c r="A5">
        <v>2</v>
      </c>
      <c r="B5" t="s">
        <v>1891</v>
      </c>
      <c r="C5">
        <v>132310010120</v>
      </c>
      <c r="D5" t="s">
        <v>1889</v>
      </c>
      <c r="E5"/>
      <c r="F5" t="s">
        <v>1892</v>
      </c>
      <c r="G5" s="1">
        <v>43474</v>
      </c>
      <c r="H5" t="s">
        <v>31</v>
      </c>
      <c r="I5" t="s">
        <v>32</v>
      </c>
      <c r="J5">
        <v>1077714.32</v>
      </c>
      <c r="K5">
        <v>21554.28</v>
      </c>
      <c r="L5">
        <v>0</v>
      </c>
      <c r="M5"/>
      <c r="N5">
        <v>0</v>
      </c>
      <c r="O5">
        <v>0</v>
      </c>
      <c r="P5" t="s">
        <v>117</v>
      </c>
      <c r="Q5"/>
      <c r="R5">
        <v>393</v>
      </c>
      <c r="S5" s="2">
        <f>_xlfn.XLOOKUP(P5,rif_fee_schedule!$A$2:$A$84,rif_fee_schedule!C$2:C$84, 0)</f>
        <v>2634</v>
      </c>
      <c r="T5" s="2">
        <f>_xlfn.XLOOKUP(P5,rif_fee_schedule!$A$2:$A$84,rif_fee_schedule!D$2:D$84, 0)</f>
        <v>2490</v>
      </c>
      <c r="U5" s="4">
        <f t="shared" si="0"/>
        <v>1035162</v>
      </c>
      <c r="V5" s="4">
        <f t="shared" si="1"/>
        <v>978570</v>
      </c>
      <c r="W5"/>
      <c r="X5"/>
      <c r="Y5" s="3">
        <v>272008405.74000001</v>
      </c>
      <c r="Z5" s="3">
        <v>5573244.3300000001</v>
      </c>
      <c r="AA5" s="3">
        <v>0</v>
      </c>
      <c r="AB5">
        <v>0</v>
      </c>
      <c r="AC5" s="3">
        <v>0</v>
      </c>
      <c r="AD5" s="2">
        <v>-7297347.0099999998</v>
      </c>
      <c r="AE5" s="3">
        <v>599122533.62</v>
      </c>
      <c r="AF5" s="3">
        <v>12164932.65</v>
      </c>
      <c r="AG5" s="3">
        <v>2628720.44</v>
      </c>
      <c r="AH5" s="3">
        <v>103699.7</v>
      </c>
      <c r="AI5" s="3">
        <v>2074</v>
      </c>
      <c r="AJ5" s="2">
        <v>-10188946.82</v>
      </c>
    </row>
    <row r="6" spans="1:36" hidden="1" x14ac:dyDescent="0.25">
      <c r="A6">
        <v>2</v>
      </c>
      <c r="B6" t="s">
        <v>1891</v>
      </c>
      <c r="C6">
        <v>132310010120</v>
      </c>
      <c r="D6" t="s">
        <v>1889</v>
      </c>
      <c r="E6"/>
      <c r="F6" t="s">
        <v>1892</v>
      </c>
      <c r="G6" s="1">
        <v>43474</v>
      </c>
      <c r="H6" t="s">
        <v>31</v>
      </c>
      <c r="I6" t="s">
        <v>32</v>
      </c>
      <c r="J6">
        <v>1077714.32</v>
      </c>
      <c r="K6">
        <v>21554.28</v>
      </c>
      <c r="L6">
        <v>0</v>
      </c>
      <c r="M6"/>
      <c r="N6">
        <v>0</v>
      </c>
      <c r="O6">
        <v>0</v>
      </c>
      <c r="P6" t="s">
        <v>609</v>
      </c>
      <c r="Q6"/>
      <c r="R6" s="2">
        <v>-5472</v>
      </c>
      <c r="S6" s="2">
        <f>_xlfn.XLOOKUP(P6,rif_fee_schedule!$A$2:$A$84,rif_fee_schedule!C$2:C$84, 0)</f>
        <v>15.29</v>
      </c>
      <c r="T6" s="2">
        <f>_xlfn.XLOOKUP(P6,rif_fee_schedule!$A$2:$A$84,rif_fee_schedule!D$2:D$84, 0)</f>
        <v>14.457000000000001</v>
      </c>
      <c r="U6" s="4">
        <f t="shared" si="0"/>
        <v>-83666.87999999999</v>
      </c>
      <c r="V6" s="4">
        <f t="shared" si="1"/>
        <v>-79108.703999999998</v>
      </c>
      <c r="W6" s="2"/>
      <c r="X6" s="2"/>
      <c r="Y6" s="3">
        <v>272008405.74000001</v>
      </c>
      <c r="Z6" s="3">
        <v>5573244.3300000001</v>
      </c>
      <c r="AA6" s="3">
        <v>0</v>
      </c>
      <c r="AB6">
        <v>0</v>
      </c>
      <c r="AC6" s="3">
        <v>0</v>
      </c>
      <c r="AD6" s="2">
        <v>-7297347.0099999998</v>
      </c>
      <c r="AE6" s="3">
        <v>599122533.62</v>
      </c>
      <c r="AF6" s="3">
        <v>12164932.65</v>
      </c>
      <c r="AG6" s="3">
        <v>2628720.44</v>
      </c>
      <c r="AH6" s="3">
        <v>103699.7</v>
      </c>
      <c r="AI6" s="3">
        <v>2074</v>
      </c>
      <c r="AJ6" s="2">
        <v>-10188946.82</v>
      </c>
    </row>
    <row r="7" spans="1:36" hidden="1" x14ac:dyDescent="0.25">
      <c r="A7">
        <v>2</v>
      </c>
      <c r="B7" t="s">
        <v>1891</v>
      </c>
      <c r="C7">
        <v>132310010120</v>
      </c>
      <c r="D7" t="s">
        <v>1889</v>
      </c>
      <c r="E7"/>
      <c r="F7" t="s">
        <v>1892</v>
      </c>
      <c r="G7" s="1">
        <v>43474</v>
      </c>
      <c r="H7" t="s">
        <v>31</v>
      </c>
      <c r="I7" t="s">
        <v>32</v>
      </c>
      <c r="J7">
        <v>1077714.32</v>
      </c>
      <c r="K7">
        <v>21554.28</v>
      </c>
      <c r="L7">
        <v>0</v>
      </c>
      <c r="M7"/>
      <c r="N7">
        <v>0</v>
      </c>
      <c r="O7">
        <v>0</v>
      </c>
      <c r="P7" t="s">
        <v>609</v>
      </c>
      <c r="Q7"/>
      <c r="R7" s="2">
        <v>-14000</v>
      </c>
      <c r="S7" s="2">
        <f>_xlfn.XLOOKUP(P7,rif_fee_schedule!$A$2:$A$84,rif_fee_schedule!C$2:C$84, 0)</f>
        <v>15.29</v>
      </c>
      <c r="T7" s="2">
        <f>_xlfn.XLOOKUP(P7,rif_fee_schedule!$A$2:$A$84,rif_fee_schedule!D$2:D$84, 0)</f>
        <v>14.457000000000001</v>
      </c>
      <c r="U7" s="4">
        <f t="shared" si="0"/>
        <v>-214060</v>
      </c>
      <c r="V7" s="4">
        <f t="shared" si="1"/>
        <v>-202398</v>
      </c>
      <c r="W7" s="2"/>
      <c r="X7" s="2"/>
      <c r="Y7" s="3">
        <v>272008405.74000001</v>
      </c>
      <c r="Z7" s="3">
        <v>5573244.3300000001</v>
      </c>
      <c r="AA7" s="3">
        <v>0</v>
      </c>
      <c r="AB7">
        <v>0</v>
      </c>
      <c r="AC7" s="3">
        <v>0</v>
      </c>
      <c r="AD7" s="2">
        <v>-7297347.0099999998</v>
      </c>
      <c r="AE7" s="3">
        <v>599122533.62</v>
      </c>
      <c r="AF7" s="3">
        <v>12164932.65</v>
      </c>
      <c r="AG7" s="3">
        <v>2628720.44</v>
      </c>
      <c r="AH7" s="3">
        <v>103699.7</v>
      </c>
      <c r="AI7" s="3">
        <v>2074</v>
      </c>
      <c r="AJ7" s="2">
        <v>-10188946.82</v>
      </c>
    </row>
    <row r="8" spans="1:36" hidden="1" x14ac:dyDescent="0.25">
      <c r="A8">
        <v>6</v>
      </c>
      <c r="B8" t="s">
        <v>6325</v>
      </c>
      <c r="C8">
        <v>3060180000420</v>
      </c>
      <c r="D8" t="s">
        <v>124</v>
      </c>
      <c r="E8"/>
      <c r="F8"/>
      <c r="G8" s="1">
        <v>43747</v>
      </c>
      <c r="H8" t="s">
        <v>31</v>
      </c>
      <c r="I8" t="s">
        <v>32</v>
      </c>
      <c r="J8">
        <v>241987.35</v>
      </c>
      <c r="K8">
        <v>4839.75</v>
      </c>
      <c r="L8">
        <v>0</v>
      </c>
      <c r="M8"/>
      <c r="N8">
        <v>0</v>
      </c>
      <c r="O8">
        <v>0</v>
      </c>
      <c r="P8" t="s">
        <v>170</v>
      </c>
      <c r="Q8"/>
      <c r="R8" s="2">
        <v>4407</v>
      </c>
      <c r="S8" s="2">
        <f>_xlfn.XLOOKUP(P8,rif_fee_schedule!$A$2:$A$84,rif_fee_schedule!C$2:C$84, 0)</f>
        <v>5.0999999999999996</v>
      </c>
      <c r="T8" s="2">
        <f>_xlfn.XLOOKUP(P8,rif_fee_schedule!$A$2:$A$84,rif_fee_schedule!D$2:D$84, 0)</f>
        <v>4.8230000000000004</v>
      </c>
      <c r="U8" s="4">
        <f t="shared" si="0"/>
        <v>22475.699999999997</v>
      </c>
      <c r="V8" s="4">
        <f t="shared" si="1"/>
        <v>21254.961000000003</v>
      </c>
      <c r="W8" s="2"/>
      <c r="X8" s="2"/>
      <c r="Y8" s="3">
        <v>43269262.359999999</v>
      </c>
      <c r="Z8" s="3">
        <v>874367.57</v>
      </c>
      <c r="AA8" s="3">
        <v>433279.63</v>
      </c>
      <c r="AB8">
        <v>0</v>
      </c>
      <c r="AC8" s="3">
        <v>0</v>
      </c>
      <c r="AD8" s="2">
        <v>374512.67</v>
      </c>
      <c r="AE8" s="3">
        <v>599122533.62</v>
      </c>
      <c r="AF8" s="3">
        <v>12164932.65</v>
      </c>
      <c r="AG8" s="3">
        <v>2628720.44</v>
      </c>
      <c r="AH8" s="3">
        <v>103699.7</v>
      </c>
      <c r="AI8" s="3">
        <v>2074</v>
      </c>
      <c r="AJ8" s="2">
        <v>-10188946.82</v>
      </c>
    </row>
    <row r="9" spans="1:36" hidden="1" x14ac:dyDescent="0.25">
      <c r="A9">
        <v>6</v>
      </c>
      <c r="B9" t="s">
        <v>6325</v>
      </c>
      <c r="C9">
        <v>3060180000420</v>
      </c>
      <c r="D9" t="s">
        <v>124</v>
      </c>
      <c r="E9"/>
      <c r="F9"/>
      <c r="G9" s="1">
        <v>43747</v>
      </c>
      <c r="H9" t="s">
        <v>31</v>
      </c>
      <c r="I9" t="s">
        <v>32</v>
      </c>
      <c r="J9">
        <v>241987.35</v>
      </c>
      <c r="K9">
        <v>4839.75</v>
      </c>
      <c r="L9">
        <v>0</v>
      </c>
      <c r="M9"/>
      <c r="N9">
        <v>0</v>
      </c>
      <c r="O9">
        <v>0</v>
      </c>
      <c r="P9" t="s">
        <v>6326</v>
      </c>
      <c r="Q9"/>
      <c r="R9">
        <v>42</v>
      </c>
      <c r="S9" s="2">
        <f>_xlfn.XLOOKUP(P9,rif_fee_schedule!$A$2:$A$84,rif_fee_schedule!C$2:C$84, 0)</f>
        <v>1289</v>
      </c>
      <c r="T9" s="2">
        <f>_xlfn.XLOOKUP(P9,rif_fee_schedule!$A$2:$A$84,rif_fee_schedule!D$2:D$84, 0)</f>
        <v>1219</v>
      </c>
      <c r="U9" s="4">
        <f t="shared" si="0"/>
        <v>54138</v>
      </c>
      <c r="V9" s="4">
        <f t="shared" si="1"/>
        <v>51198</v>
      </c>
      <c r="W9"/>
      <c r="X9"/>
      <c r="Y9" s="3">
        <v>43269262.359999999</v>
      </c>
      <c r="Z9" s="3">
        <v>874367.57</v>
      </c>
      <c r="AA9" s="3">
        <v>433279.63</v>
      </c>
      <c r="AB9">
        <v>0</v>
      </c>
      <c r="AC9" s="3">
        <v>0</v>
      </c>
      <c r="AD9" s="2">
        <v>374512.67</v>
      </c>
      <c r="AE9" s="3">
        <v>599122533.62</v>
      </c>
      <c r="AF9" s="3">
        <v>12164932.65</v>
      </c>
      <c r="AG9" s="3">
        <v>2628720.44</v>
      </c>
      <c r="AH9" s="3">
        <v>103699.7</v>
      </c>
      <c r="AI9" s="3">
        <v>2074</v>
      </c>
      <c r="AJ9" s="2">
        <v>-10188946.82</v>
      </c>
    </row>
    <row r="10" spans="1:36" hidden="1" x14ac:dyDescent="0.25">
      <c r="A10">
        <v>6</v>
      </c>
      <c r="B10" t="s">
        <v>6325</v>
      </c>
      <c r="C10">
        <v>3060180000420</v>
      </c>
      <c r="D10" t="s">
        <v>124</v>
      </c>
      <c r="E10"/>
      <c r="F10"/>
      <c r="G10" s="1">
        <v>43747</v>
      </c>
      <c r="H10" t="s">
        <v>31</v>
      </c>
      <c r="I10" t="s">
        <v>32</v>
      </c>
      <c r="J10">
        <v>241987.35</v>
      </c>
      <c r="K10">
        <v>4839.75</v>
      </c>
      <c r="L10">
        <v>0</v>
      </c>
      <c r="M10"/>
      <c r="N10">
        <v>0</v>
      </c>
      <c r="O10">
        <v>0</v>
      </c>
      <c r="P10" t="s">
        <v>154</v>
      </c>
      <c r="Q10"/>
      <c r="R10">
        <v>100</v>
      </c>
      <c r="S10" s="2">
        <f>_xlfn.XLOOKUP(P10,rif_fee_schedule!$A$2:$A$84,rif_fee_schedule!C$2:C$84, 0)</f>
        <v>750</v>
      </c>
      <c r="T10" s="2">
        <f>_xlfn.XLOOKUP(P10,rif_fee_schedule!$A$2:$A$84,rif_fee_schedule!D$2:D$84, 0)</f>
        <v>709</v>
      </c>
      <c r="U10" s="4">
        <f t="shared" si="0"/>
        <v>75000</v>
      </c>
      <c r="V10" s="4">
        <f t="shared" si="1"/>
        <v>70900</v>
      </c>
      <c r="W10"/>
      <c r="X10"/>
      <c r="Y10" s="3">
        <v>43269262.359999999</v>
      </c>
      <c r="Z10" s="3">
        <v>874367.57</v>
      </c>
      <c r="AA10" s="3">
        <v>433279.63</v>
      </c>
      <c r="AB10">
        <v>0</v>
      </c>
      <c r="AC10" s="3">
        <v>0</v>
      </c>
      <c r="AD10" s="2">
        <v>374512.67</v>
      </c>
      <c r="AE10" s="3">
        <v>599122533.62</v>
      </c>
      <c r="AF10" s="3">
        <v>12164932.65</v>
      </c>
      <c r="AG10" s="3">
        <v>2628720.44</v>
      </c>
      <c r="AH10" s="3">
        <v>103699.7</v>
      </c>
      <c r="AI10" s="3">
        <v>2074</v>
      </c>
      <c r="AJ10" s="2">
        <v>-10188946.82</v>
      </c>
    </row>
    <row r="11" spans="1:36" hidden="1" x14ac:dyDescent="0.25">
      <c r="A11">
        <v>7</v>
      </c>
      <c r="B11" t="s">
        <v>8324</v>
      </c>
      <c r="C11">
        <v>341080090240</v>
      </c>
      <c r="D11" t="s">
        <v>8325</v>
      </c>
      <c r="E11"/>
      <c r="F11" t="s">
        <v>8326</v>
      </c>
      <c r="G11" s="1">
        <v>43724</v>
      </c>
      <c r="H11" t="s">
        <v>31</v>
      </c>
      <c r="I11" t="s">
        <v>38</v>
      </c>
      <c r="J11">
        <v>6663.53</v>
      </c>
      <c r="K11">
        <v>133.27000000000001</v>
      </c>
      <c r="L11">
        <v>0</v>
      </c>
      <c r="M11"/>
      <c r="N11">
        <v>0</v>
      </c>
      <c r="O11">
        <v>0</v>
      </c>
      <c r="P11" t="s">
        <v>45</v>
      </c>
      <c r="Q11"/>
      <c r="R11" s="2">
        <v>-1600</v>
      </c>
      <c r="S11" s="2">
        <f>_xlfn.XLOOKUP(P11,rif_fee_schedule!$A$2:$A$84,rif_fee_schedule!C$2:C$84, 0)</f>
        <v>11.821</v>
      </c>
      <c r="T11" s="2">
        <f>_xlfn.XLOOKUP(P11,rif_fee_schedule!$A$2:$A$84,rif_fee_schedule!D$2:D$84, 0)</f>
        <v>11.177</v>
      </c>
      <c r="U11" s="4">
        <f t="shared" si="0"/>
        <v>-18913.599999999999</v>
      </c>
      <c r="V11" s="4">
        <f t="shared" si="1"/>
        <v>-17883.2</v>
      </c>
      <c r="W11" s="2"/>
      <c r="X11" s="2"/>
      <c r="Y11" s="3">
        <v>53911680.950000003</v>
      </c>
      <c r="Z11" s="3">
        <v>1078233.76</v>
      </c>
      <c r="AA11" s="3">
        <v>0</v>
      </c>
      <c r="AB11">
        <v>0</v>
      </c>
      <c r="AC11" s="3">
        <v>0</v>
      </c>
      <c r="AD11" s="2">
        <v>-682358.32</v>
      </c>
      <c r="AE11" s="3">
        <v>599122533.62</v>
      </c>
      <c r="AF11" s="3">
        <v>12164932.65</v>
      </c>
      <c r="AG11" s="3">
        <v>2628720.44</v>
      </c>
      <c r="AH11" s="3">
        <v>103699.7</v>
      </c>
      <c r="AI11" s="3">
        <v>2074</v>
      </c>
      <c r="AJ11" s="2">
        <v>-10188946.82</v>
      </c>
    </row>
    <row r="12" spans="1:36" hidden="1" x14ac:dyDescent="0.25">
      <c r="A12">
        <v>7</v>
      </c>
      <c r="B12" t="s">
        <v>8324</v>
      </c>
      <c r="C12">
        <v>341080090240</v>
      </c>
      <c r="D12" t="s">
        <v>8325</v>
      </c>
      <c r="E12"/>
      <c r="F12" t="s">
        <v>8326</v>
      </c>
      <c r="G12" s="1">
        <v>43724</v>
      </c>
      <c r="H12" t="s">
        <v>31</v>
      </c>
      <c r="I12" t="s">
        <v>38</v>
      </c>
      <c r="J12">
        <v>6663.53</v>
      </c>
      <c r="K12">
        <v>133.27000000000001</v>
      </c>
      <c r="L12">
        <v>0</v>
      </c>
      <c r="M12"/>
      <c r="N12">
        <v>0</v>
      </c>
      <c r="O12">
        <v>0</v>
      </c>
      <c r="P12" t="s">
        <v>1837</v>
      </c>
      <c r="Q12"/>
      <c r="R12" s="2">
        <v>1600</v>
      </c>
      <c r="S12" s="2">
        <f>_xlfn.XLOOKUP(P12,rif_fee_schedule!$A$2:$A$84,rif_fee_schedule!C$2:C$84, 0)</f>
        <v>0</v>
      </c>
      <c r="T12" s="2">
        <f>_xlfn.XLOOKUP(P12,rif_fee_schedule!$A$2:$A$84,rif_fee_schedule!D$2:D$84, 0)</f>
        <v>0</v>
      </c>
      <c r="U12" s="4">
        <f t="shared" si="0"/>
        <v>0</v>
      </c>
      <c r="V12" s="4">
        <f t="shared" si="1"/>
        <v>0</v>
      </c>
      <c r="W12" s="2"/>
      <c r="X12" s="2"/>
      <c r="Y12" s="3">
        <v>53911680.950000003</v>
      </c>
      <c r="Z12" s="3">
        <v>1078233.76</v>
      </c>
      <c r="AA12" s="3">
        <v>0</v>
      </c>
      <c r="AB12">
        <v>0</v>
      </c>
      <c r="AC12" s="3">
        <v>0</v>
      </c>
      <c r="AD12" s="2">
        <v>-682358.32</v>
      </c>
      <c r="AE12" s="3">
        <v>599122533.62</v>
      </c>
      <c r="AF12" s="3">
        <v>12164932.65</v>
      </c>
      <c r="AG12" s="3">
        <v>2628720.44</v>
      </c>
      <c r="AH12" s="3">
        <v>103699.7</v>
      </c>
      <c r="AI12" s="3">
        <v>2074</v>
      </c>
      <c r="AJ12" s="2">
        <v>-10188946.82</v>
      </c>
    </row>
    <row r="13" spans="1:36" hidden="1" x14ac:dyDescent="0.25">
      <c r="A13">
        <v>8</v>
      </c>
      <c r="B13" t="s">
        <v>8775</v>
      </c>
      <c r="C13">
        <v>242030010031</v>
      </c>
      <c r="D13" t="s">
        <v>8776</v>
      </c>
      <c r="E13"/>
      <c r="F13" t="s">
        <v>8777</v>
      </c>
      <c r="G13" s="1">
        <v>43577</v>
      </c>
      <c r="H13" t="s">
        <v>31</v>
      </c>
      <c r="I13" t="s">
        <v>38</v>
      </c>
      <c r="J13">
        <v>11774.18</v>
      </c>
      <c r="K13">
        <v>235.48</v>
      </c>
      <c r="L13">
        <v>0</v>
      </c>
      <c r="M13"/>
      <c r="N13">
        <v>0</v>
      </c>
      <c r="O13">
        <v>0</v>
      </c>
      <c r="P13" t="s">
        <v>1837</v>
      </c>
      <c r="Q13"/>
      <c r="R13" s="2">
        <v>1335</v>
      </c>
      <c r="S13" s="2">
        <f>_xlfn.XLOOKUP(P13,rif_fee_schedule!$A$2:$A$84,rif_fee_schedule!C$2:C$84, 0)</f>
        <v>0</v>
      </c>
      <c r="T13" s="2">
        <f>_xlfn.XLOOKUP(P13,rif_fee_schedule!$A$2:$A$84,rif_fee_schedule!D$2:D$84, 0)</f>
        <v>0</v>
      </c>
      <c r="U13" s="4">
        <f t="shared" si="0"/>
        <v>0</v>
      </c>
      <c r="V13" s="4">
        <f t="shared" si="1"/>
        <v>0</v>
      </c>
      <c r="W13" s="2"/>
      <c r="X13" s="2"/>
      <c r="Y13" s="3">
        <v>38230434.439999998</v>
      </c>
      <c r="Z13" s="3">
        <v>764608.82</v>
      </c>
      <c r="AA13" s="3">
        <v>0</v>
      </c>
      <c r="AB13">
        <v>0</v>
      </c>
      <c r="AC13" s="3">
        <v>0</v>
      </c>
      <c r="AD13" s="2">
        <v>-229524.99</v>
      </c>
      <c r="AE13" s="3">
        <v>599122533.62</v>
      </c>
      <c r="AF13" s="3">
        <v>12164932.65</v>
      </c>
      <c r="AG13" s="3">
        <v>2628720.44</v>
      </c>
      <c r="AH13" s="3">
        <v>103699.7</v>
      </c>
      <c r="AI13" s="3">
        <v>2074</v>
      </c>
      <c r="AJ13" s="2">
        <v>-10188946.82</v>
      </c>
    </row>
    <row r="14" spans="1:36" hidden="1" x14ac:dyDescent="0.25">
      <c r="A14">
        <v>2</v>
      </c>
      <c r="B14" t="s">
        <v>1586</v>
      </c>
      <c r="C14">
        <v>131260750010</v>
      </c>
      <c r="D14" t="s">
        <v>1587</v>
      </c>
      <c r="E14"/>
      <c r="F14" t="s">
        <v>1588</v>
      </c>
      <c r="G14" s="1">
        <v>43685</v>
      </c>
      <c r="H14" t="s">
        <v>31</v>
      </c>
      <c r="I14" t="s">
        <v>38</v>
      </c>
      <c r="J14">
        <v>4087.64</v>
      </c>
      <c r="K14">
        <v>81.75</v>
      </c>
      <c r="L14">
        <v>0</v>
      </c>
      <c r="M14"/>
      <c r="N14">
        <v>0</v>
      </c>
      <c r="O14">
        <v>0</v>
      </c>
      <c r="P14" t="s">
        <v>90</v>
      </c>
      <c r="Q14"/>
      <c r="R14" s="2">
        <v>14667</v>
      </c>
      <c r="S14" s="2">
        <f>_xlfn.XLOOKUP(P14,rif_fee_schedule!$A$2:$A$84,rif_fee_schedule!C$2:C$84, 0)</f>
        <v>8.8330000000000002</v>
      </c>
      <c r="T14" s="2">
        <f>_xlfn.XLOOKUP(P14,rif_fee_schedule!$A$2:$A$84,rif_fee_schedule!D$2:D$84, 0)</f>
        <v>8.3520000000000003</v>
      </c>
      <c r="U14" s="4">
        <f t="shared" si="0"/>
        <v>129553.611</v>
      </c>
      <c r="V14" s="4">
        <f t="shared" si="1"/>
        <v>122498.784</v>
      </c>
      <c r="W14" s="2"/>
      <c r="X14" s="2"/>
      <c r="Y14" s="3">
        <v>272008405.74000001</v>
      </c>
      <c r="Z14" s="3">
        <v>5573244.3300000001</v>
      </c>
      <c r="AA14" s="3">
        <v>0</v>
      </c>
      <c r="AB14">
        <v>0</v>
      </c>
      <c r="AC14" s="3">
        <v>0</v>
      </c>
      <c r="AD14" s="2">
        <v>-7297347.0099999998</v>
      </c>
      <c r="AE14" s="3">
        <v>599122533.62</v>
      </c>
      <c r="AF14" s="3">
        <v>12164932.65</v>
      </c>
      <c r="AG14" s="3">
        <v>2628720.44</v>
      </c>
      <c r="AH14" s="3">
        <v>103699.7</v>
      </c>
      <c r="AI14" s="3">
        <v>2074</v>
      </c>
      <c r="AJ14" s="2">
        <v>-10188946.82</v>
      </c>
    </row>
    <row r="15" spans="1:36" hidden="1" x14ac:dyDescent="0.25">
      <c r="A15">
        <v>2</v>
      </c>
      <c r="B15" t="s">
        <v>1586</v>
      </c>
      <c r="C15">
        <v>131260750010</v>
      </c>
      <c r="D15" t="s">
        <v>1587</v>
      </c>
      <c r="E15"/>
      <c r="F15" t="s">
        <v>1588</v>
      </c>
      <c r="G15" s="1">
        <v>43685</v>
      </c>
      <c r="H15" t="s">
        <v>31</v>
      </c>
      <c r="I15" t="s">
        <v>38</v>
      </c>
      <c r="J15">
        <v>4087.64</v>
      </c>
      <c r="K15">
        <v>81.75</v>
      </c>
      <c r="L15">
        <v>0</v>
      </c>
      <c r="M15"/>
      <c r="N15">
        <v>0</v>
      </c>
      <c r="O15">
        <v>0</v>
      </c>
      <c r="P15" t="s">
        <v>43</v>
      </c>
      <c r="Q15"/>
      <c r="R15" s="2">
        <v>-19477</v>
      </c>
      <c r="S15" s="2">
        <f>_xlfn.XLOOKUP(P15,rif_fee_schedule!$A$2:$A$84,rif_fee_schedule!C$2:C$84, 0)</f>
        <v>3.1459999999999999</v>
      </c>
      <c r="T15" s="2">
        <f>_xlfn.XLOOKUP(P15,rif_fee_schedule!$A$2:$A$84,rif_fee_schedule!D$2:D$84, 0)</f>
        <v>2.9740000000000002</v>
      </c>
      <c r="U15" s="4">
        <f t="shared" si="0"/>
        <v>-61274.642</v>
      </c>
      <c r="V15" s="4">
        <f t="shared" si="1"/>
        <v>-57924.598000000005</v>
      </c>
      <c r="W15" s="2"/>
      <c r="X15" s="2"/>
      <c r="Y15" s="3">
        <v>272008405.74000001</v>
      </c>
      <c r="Z15" s="3">
        <v>5573244.3300000001</v>
      </c>
      <c r="AA15" s="3">
        <v>0</v>
      </c>
      <c r="AB15">
        <v>0</v>
      </c>
      <c r="AC15" s="3">
        <v>0</v>
      </c>
      <c r="AD15" s="2">
        <v>-7297347.0099999998</v>
      </c>
      <c r="AE15" s="3">
        <v>599122533.62</v>
      </c>
      <c r="AF15" s="3">
        <v>12164932.65</v>
      </c>
      <c r="AG15" s="3">
        <v>2628720.44</v>
      </c>
      <c r="AH15" s="3">
        <v>103699.7</v>
      </c>
      <c r="AI15" s="3">
        <v>2074</v>
      </c>
      <c r="AJ15" s="2">
        <v>-10188946.82</v>
      </c>
    </row>
    <row r="16" spans="1:36" hidden="1" x14ac:dyDescent="0.25">
      <c r="A16">
        <v>6</v>
      </c>
      <c r="B16" t="s">
        <v>5786</v>
      </c>
      <c r="C16">
        <v>1079170030010</v>
      </c>
      <c r="D16" t="s">
        <v>5787</v>
      </c>
      <c r="E16"/>
      <c r="F16" t="s">
        <v>5788</v>
      </c>
      <c r="G16" s="1">
        <v>43719</v>
      </c>
      <c r="H16" t="s">
        <v>31</v>
      </c>
      <c r="I16" t="s">
        <v>38</v>
      </c>
      <c r="J16">
        <v>8156.91</v>
      </c>
      <c r="K16">
        <v>163.13</v>
      </c>
      <c r="L16">
        <v>0</v>
      </c>
      <c r="M16"/>
      <c r="N16">
        <v>0</v>
      </c>
      <c r="O16">
        <v>0</v>
      </c>
      <c r="P16" t="s">
        <v>1837</v>
      </c>
      <c r="Q16"/>
      <c r="R16" s="2">
        <v>1183</v>
      </c>
      <c r="S16" s="2">
        <f>_xlfn.XLOOKUP(P16,rif_fee_schedule!$A$2:$A$84,rif_fee_schedule!C$2:C$84, 0)</f>
        <v>0</v>
      </c>
      <c r="T16" s="2">
        <f>_xlfn.XLOOKUP(P16,rif_fee_schedule!$A$2:$A$84,rif_fee_schedule!D$2:D$84, 0)</f>
        <v>0</v>
      </c>
      <c r="U16" s="4">
        <f t="shared" si="0"/>
        <v>0</v>
      </c>
      <c r="V16" s="4">
        <f t="shared" si="1"/>
        <v>0</v>
      </c>
      <c r="W16" s="2"/>
      <c r="X16" s="2"/>
      <c r="Y16" s="3">
        <v>43269262.359999999</v>
      </c>
      <c r="Z16" s="3">
        <v>874367.57</v>
      </c>
      <c r="AA16" s="3">
        <v>433279.63</v>
      </c>
      <c r="AB16">
        <v>0</v>
      </c>
      <c r="AC16" s="3">
        <v>0</v>
      </c>
      <c r="AD16" s="2">
        <v>374512.67</v>
      </c>
      <c r="AE16" s="3">
        <v>599122533.62</v>
      </c>
      <c r="AF16" s="3">
        <v>12164932.65</v>
      </c>
      <c r="AG16" s="3">
        <v>2628720.44</v>
      </c>
      <c r="AH16" s="3">
        <v>103699.7</v>
      </c>
      <c r="AI16" s="3">
        <v>2074</v>
      </c>
      <c r="AJ16" s="2">
        <v>-10188946.82</v>
      </c>
    </row>
    <row r="17" spans="1:36" hidden="1" x14ac:dyDescent="0.25">
      <c r="A17">
        <v>6</v>
      </c>
      <c r="B17" t="s">
        <v>5786</v>
      </c>
      <c r="C17">
        <v>1079170030010</v>
      </c>
      <c r="D17" t="s">
        <v>5787</v>
      </c>
      <c r="E17"/>
      <c r="F17" t="s">
        <v>5788</v>
      </c>
      <c r="G17" s="1">
        <v>43719</v>
      </c>
      <c r="H17" t="s">
        <v>31</v>
      </c>
      <c r="I17" t="s">
        <v>38</v>
      </c>
      <c r="J17">
        <v>8156.91</v>
      </c>
      <c r="K17">
        <v>163.13</v>
      </c>
      <c r="L17">
        <v>0</v>
      </c>
      <c r="M17"/>
      <c r="N17">
        <v>0</v>
      </c>
      <c r="O17">
        <v>0</v>
      </c>
      <c r="P17" t="s">
        <v>45</v>
      </c>
      <c r="Q17"/>
      <c r="R17" s="2">
        <v>-1183</v>
      </c>
      <c r="S17" s="2">
        <f>_xlfn.XLOOKUP(P17,rif_fee_schedule!$A$2:$A$84,rif_fee_schedule!C$2:C$84, 0)</f>
        <v>11.821</v>
      </c>
      <c r="T17" s="2">
        <f>_xlfn.XLOOKUP(P17,rif_fee_schedule!$A$2:$A$84,rif_fee_schedule!D$2:D$84, 0)</f>
        <v>11.177</v>
      </c>
      <c r="U17" s="4">
        <f t="shared" si="0"/>
        <v>-13984.243</v>
      </c>
      <c r="V17" s="4">
        <f t="shared" si="1"/>
        <v>-13222.391</v>
      </c>
      <c r="W17" s="2"/>
      <c r="X17" s="2"/>
      <c r="Y17" s="3">
        <v>43269262.359999999</v>
      </c>
      <c r="Z17" s="3">
        <v>874367.57</v>
      </c>
      <c r="AA17" s="3">
        <v>433279.63</v>
      </c>
      <c r="AB17">
        <v>0</v>
      </c>
      <c r="AC17" s="3">
        <v>0</v>
      </c>
      <c r="AD17" s="2">
        <v>374512.67</v>
      </c>
      <c r="AE17" s="3">
        <v>599122533.62</v>
      </c>
      <c r="AF17" s="3">
        <v>12164932.65</v>
      </c>
      <c r="AG17" s="3">
        <v>2628720.44</v>
      </c>
      <c r="AH17" s="3">
        <v>103699.7</v>
      </c>
      <c r="AI17" s="3">
        <v>2074</v>
      </c>
      <c r="AJ17" s="2">
        <v>-10188946.82</v>
      </c>
    </row>
    <row r="18" spans="1:36" hidden="1" x14ac:dyDescent="0.25">
      <c r="A18">
        <v>6</v>
      </c>
      <c r="B18" t="s">
        <v>5334</v>
      </c>
      <c r="C18">
        <v>1079070210560</v>
      </c>
      <c r="D18" t="s">
        <v>5335</v>
      </c>
      <c r="E18"/>
      <c r="F18" t="s">
        <v>5336</v>
      </c>
      <c r="G18" s="1">
        <v>43690</v>
      </c>
      <c r="H18" t="s">
        <v>31</v>
      </c>
      <c r="I18" t="s">
        <v>38</v>
      </c>
      <c r="J18">
        <v>5164.5600000000004</v>
      </c>
      <c r="K18">
        <v>103.29</v>
      </c>
      <c r="L18">
        <v>0</v>
      </c>
      <c r="M18"/>
      <c r="N18">
        <v>0</v>
      </c>
      <c r="O18">
        <v>0</v>
      </c>
      <c r="P18" t="s">
        <v>77</v>
      </c>
      <c r="Q18"/>
      <c r="R18">
        <v>-1</v>
      </c>
      <c r="S18" s="2">
        <f>_xlfn.XLOOKUP(P18,rif_fee_schedule!$A$2:$A$84,rif_fee_schedule!C$2:C$84, 0)</f>
        <v>6001</v>
      </c>
      <c r="T18" s="2">
        <f>_xlfn.XLOOKUP(P18,rif_fee_schedule!$A$2:$A$84,rif_fee_schedule!D$2:D$84, 0)</f>
        <v>5674</v>
      </c>
      <c r="U18" s="4">
        <f t="shared" si="0"/>
        <v>-6001</v>
      </c>
      <c r="V18" s="4">
        <f t="shared" si="1"/>
        <v>-5674</v>
      </c>
      <c r="W18"/>
      <c r="X18"/>
      <c r="Y18" s="3">
        <v>43269262.359999999</v>
      </c>
      <c r="Z18" s="3">
        <v>874367.57</v>
      </c>
      <c r="AA18" s="3">
        <v>433279.63</v>
      </c>
      <c r="AB18">
        <v>0</v>
      </c>
      <c r="AC18" s="3">
        <v>0</v>
      </c>
      <c r="AD18" s="2">
        <v>374512.67</v>
      </c>
      <c r="AE18" s="3">
        <v>599122533.62</v>
      </c>
      <c r="AF18" s="3">
        <v>12164932.65</v>
      </c>
      <c r="AG18" s="3">
        <v>2628720.44</v>
      </c>
      <c r="AH18" s="3">
        <v>103699.7</v>
      </c>
      <c r="AI18" s="3">
        <v>2074</v>
      </c>
      <c r="AJ18" s="2">
        <v>-10188946.82</v>
      </c>
    </row>
    <row r="19" spans="1:36" hidden="1" x14ac:dyDescent="0.25">
      <c r="A19">
        <v>6</v>
      </c>
      <c r="B19" t="s">
        <v>5334</v>
      </c>
      <c r="C19">
        <v>1079070210560</v>
      </c>
      <c r="D19" t="s">
        <v>5335</v>
      </c>
      <c r="E19"/>
      <c r="F19" t="s">
        <v>5336</v>
      </c>
      <c r="G19" s="1">
        <v>43690</v>
      </c>
      <c r="H19" t="s">
        <v>31</v>
      </c>
      <c r="I19" t="s">
        <v>38</v>
      </c>
      <c r="J19">
        <v>5164.5600000000004</v>
      </c>
      <c r="K19">
        <v>103.29</v>
      </c>
      <c r="L19">
        <v>0</v>
      </c>
      <c r="M19"/>
      <c r="N19">
        <v>0</v>
      </c>
      <c r="O19">
        <v>0</v>
      </c>
      <c r="P19" t="s">
        <v>72</v>
      </c>
      <c r="Q19"/>
      <c r="R19" s="2">
        <v>2522</v>
      </c>
      <c r="S19" s="2">
        <f>_xlfn.XLOOKUP(P19,rif_fee_schedule!$A$2:$A$84,rif_fee_schedule!C$2:C$84, 0)</f>
        <v>9.7780000000000005</v>
      </c>
      <c r="T19" s="2">
        <f>_xlfn.XLOOKUP(P19,rif_fee_schedule!$A$2:$A$84,rif_fee_schedule!D$2:D$84, 0)</f>
        <v>9.2460000000000004</v>
      </c>
      <c r="U19" s="4">
        <f t="shared" si="0"/>
        <v>24660.116000000002</v>
      </c>
      <c r="V19" s="4">
        <f t="shared" si="1"/>
        <v>23318.412</v>
      </c>
      <c r="W19" s="2"/>
      <c r="X19" s="2"/>
      <c r="Y19" s="3">
        <v>43269262.359999999</v>
      </c>
      <c r="Z19" s="3">
        <v>874367.57</v>
      </c>
      <c r="AA19" s="3">
        <v>433279.63</v>
      </c>
      <c r="AB19">
        <v>0</v>
      </c>
      <c r="AC19" s="3">
        <v>0</v>
      </c>
      <c r="AD19" s="2">
        <v>374512.67</v>
      </c>
      <c r="AE19" s="3">
        <v>599122533.62</v>
      </c>
      <c r="AF19" s="3">
        <v>12164932.65</v>
      </c>
      <c r="AG19" s="3">
        <v>2628720.44</v>
      </c>
      <c r="AH19" s="3">
        <v>103699.7</v>
      </c>
      <c r="AI19" s="3">
        <v>2074</v>
      </c>
      <c r="AJ19" s="2">
        <v>-10188946.82</v>
      </c>
    </row>
    <row r="20" spans="1:36" hidden="1" x14ac:dyDescent="0.25">
      <c r="A20">
        <v>2</v>
      </c>
      <c r="B20" t="s">
        <v>1614</v>
      </c>
      <c r="C20">
        <v>131270161210</v>
      </c>
      <c r="D20" t="s">
        <v>1615</v>
      </c>
      <c r="E20"/>
      <c r="F20" t="s">
        <v>1616</v>
      </c>
      <c r="G20" s="1">
        <v>43803</v>
      </c>
      <c r="H20" t="s">
        <v>31</v>
      </c>
      <c r="I20" t="s">
        <v>38</v>
      </c>
      <c r="J20">
        <v>6725.49</v>
      </c>
      <c r="K20">
        <v>134.51</v>
      </c>
      <c r="L20">
        <v>0</v>
      </c>
      <c r="M20"/>
      <c r="N20">
        <v>0</v>
      </c>
      <c r="O20">
        <v>0</v>
      </c>
      <c r="P20" t="s">
        <v>90</v>
      </c>
      <c r="Q20"/>
      <c r="R20" s="2">
        <v>10118</v>
      </c>
      <c r="S20" s="2">
        <f>_xlfn.XLOOKUP(P20,rif_fee_schedule!$A$2:$A$84,rif_fee_schedule!C$2:C$84, 0)</f>
        <v>8.8330000000000002</v>
      </c>
      <c r="T20" s="2">
        <f>_xlfn.XLOOKUP(P20,rif_fee_schedule!$A$2:$A$84,rif_fee_schedule!D$2:D$84, 0)</f>
        <v>8.3520000000000003</v>
      </c>
      <c r="U20" s="4">
        <f t="shared" si="0"/>
        <v>89372.294000000009</v>
      </c>
      <c r="V20" s="4">
        <f t="shared" si="1"/>
        <v>84505.536000000007</v>
      </c>
      <c r="W20" s="2"/>
      <c r="X20" s="2"/>
      <c r="Y20" s="3">
        <v>272008405.74000001</v>
      </c>
      <c r="Z20" s="3">
        <v>5573244.3300000001</v>
      </c>
      <c r="AA20" s="3">
        <v>0</v>
      </c>
      <c r="AB20">
        <v>0</v>
      </c>
      <c r="AC20" s="3">
        <v>0</v>
      </c>
      <c r="AD20" s="2">
        <v>-7297347.0099999998</v>
      </c>
      <c r="AE20" s="3">
        <v>599122533.62</v>
      </c>
      <c r="AF20" s="3">
        <v>12164932.65</v>
      </c>
      <c r="AG20" s="3">
        <v>2628720.44</v>
      </c>
      <c r="AH20" s="3">
        <v>103699.7</v>
      </c>
      <c r="AI20" s="3">
        <v>2074</v>
      </c>
      <c r="AJ20" s="2">
        <v>-10188946.82</v>
      </c>
    </row>
    <row r="21" spans="1:36" hidden="1" x14ac:dyDescent="0.25">
      <c r="A21">
        <v>2</v>
      </c>
      <c r="B21" t="s">
        <v>1614</v>
      </c>
      <c r="C21">
        <v>131270161210</v>
      </c>
      <c r="D21" t="s">
        <v>1615</v>
      </c>
      <c r="E21"/>
      <c r="F21" t="s">
        <v>1616</v>
      </c>
      <c r="G21" s="1">
        <v>43803</v>
      </c>
      <c r="H21" t="s">
        <v>31</v>
      </c>
      <c r="I21" t="s">
        <v>38</v>
      </c>
      <c r="J21">
        <v>6725.49</v>
      </c>
      <c r="K21">
        <v>134.51</v>
      </c>
      <c r="L21">
        <v>0</v>
      </c>
      <c r="M21"/>
      <c r="N21">
        <v>0</v>
      </c>
      <c r="O21">
        <v>0</v>
      </c>
      <c r="P21" t="s">
        <v>44</v>
      </c>
      <c r="Q21"/>
      <c r="R21" s="2">
        <v>-10118</v>
      </c>
      <c r="S21" s="2">
        <f>_xlfn.XLOOKUP(P21,rif_fee_schedule!$A$2:$A$84,rif_fee_schedule!C$2:C$84, 0)</f>
        <v>2.423</v>
      </c>
      <c r="T21" s="2">
        <f>_xlfn.XLOOKUP(P21,rif_fee_schedule!$A$2:$A$84,rif_fee_schedule!D$2:D$84, 0)</f>
        <v>2.2909999999999999</v>
      </c>
      <c r="U21" s="4">
        <f t="shared" si="0"/>
        <v>-24515.914000000001</v>
      </c>
      <c r="V21" s="4">
        <f t="shared" si="1"/>
        <v>-23180.338</v>
      </c>
      <c r="W21" s="2"/>
      <c r="X21" s="2"/>
      <c r="Y21" s="3">
        <v>272008405.74000001</v>
      </c>
      <c r="Z21" s="3">
        <v>5573244.3300000001</v>
      </c>
      <c r="AA21" s="3">
        <v>0</v>
      </c>
      <c r="AB21">
        <v>0</v>
      </c>
      <c r="AC21" s="3">
        <v>0</v>
      </c>
      <c r="AD21" s="2">
        <v>-7297347.0099999998</v>
      </c>
      <c r="AE21" s="3">
        <v>599122533.62</v>
      </c>
      <c r="AF21" s="3">
        <v>12164932.65</v>
      </c>
      <c r="AG21" s="3">
        <v>2628720.44</v>
      </c>
      <c r="AH21" s="3">
        <v>103699.7</v>
      </c>
      <c r="AI21" s="3">
        <v>2074</v>
      </c>
      <c r="AJ21" s="2">
        <v>-10188946.82</v>
      </c>
    </row>
    <row r="22" spans="1:36" hidden="1" x14ac:dyDescent="0.25">
      <c r="A22">
        <v>9.1</v>
      </c>
      <c r="B22" t="s">
        <v>8887</v>
      </c>
      <c r="C22">
        <v>430021950460</v>
      </c>
      <c r="D22" t="s">
        <v>8888</v>
      </c>
      <c r="E22"/>
      <c r="F22"/>
      <c r="G22" s="1">
        <v>43734</v>
      </c>
      <c r="H22" t="s">
        <v>31</v>
      </c>
      <c r="I22" t="s">
        <v>32</v>
      </c>
      <c r="J22">
        <v>8369.7099999999991</v>
      </c>
      <c r="K22">
        <v>167.4</v>
      </c>
      <c r="L22">
        <v>0</v>
      </c>
      <c r="M22" s="4">
        <f>SUM(J22:L22)</f>
        <v>8537.1099999999988</v>
      </c>
      <c r="N22">
        <v>0</v>
      </c>
      <c r="O22">
        <v>0</v>
      </c>
      <c r="P22" t="s">
        <v>43</v>
      </c>
      <c r="Q22"/>
      <c r="R22" s="2">
        <v>-4870</v>
      </c>
      <c r="S22" s="2">
        <f>_xlfn.XLOOKUP(P22,rif_fee_schedule!$A$2:$A$84,rif_fee_schedule!C$2:C$84, 0)</f>
        <v>3.1459999999999999</v>
      </c>
      <c r="T22" s="2">
        <f>_xlfn.XLOOKUP(P22,rif_fee_schedule!$A$2:$A$84,rif_fee_schedule!D$2:D$84, 0)</f>
        <v>2.9740000000000002</v>
      </c>
      <c r="U22" s="4">
        <f t="shared" si="0"/>
        <v>-15321.02</v>
      </c>
      <c r="V22" s="4">
        <f t="shared" si="1"/>
        <v>-14483.380000000001</v>
      </c>
      <c r="Y22" s="3">
        <v>13894747.220000001</v>
      </c>
      <c r="Z22" s="3">
        <v>290518.01</v>
      </c>
      <c r="AA22" s="3">
        <v>0</v>
      </c>
      <c r="AB22">
        <v>0</v>
      </c>
      <c r="AC22" s="3">
        <v>0</v>
      </c>
      <c r="AD22" s="2">
        <v>-156592.79</v>
      </c>
      <c r="AE22" s="3">
        <v>599122533.62</v>
      </c>
      <c r="AF22" s="3">
        <v>12164932.65</v>
      </c>
      <c r="AG22" s="3">
        <v>2628720.44</v>
      </c>
      <c r="AH22" s="3">
        <v>103699.7</v>
      </c>
      <c r="AI22" s="3">
        <v>2074</v>
      </c>
      <c r="AJ22" s="2">
        <v>-10188946.82</v>
      </c>
    </row>
    <row r="23" spans="1:36" hidden="1" x14ac:dyDescent="0.25">
      <c r="A23">
        <v>9.1</v>
      </c>
      <c r="B23" t="s">
        <v>8887</v>
      </c>
      <c r="C23">
        <v>430021950460</v>
      </c>
      <c r="D23" t="s">
        <v>8888</v>
      </c>
      <c r="E23"/>
      <c r="F23"/>
      <c r="G23" s="1">
        <v>43734</v>
      </c>
      <c r="H23" t="s">
        <v>31</v>
      </c>
      <c r="I23" t="s">
        <v>32</v>
      </c>
      <c r="J23">
        <v>8369.7099999999991</v>
      </c>
      <c r="K23">
        <v>167.4</v>
      </c>
      <c r="L23">
        <v>0</v>
      </c>
      <c r="M23" s="4">
        <f>SUM(J23:L23)</f>
        <v>8537.1099999999988</v>
      </c>
      <c r="N23">
        <v>0</v>
      </c>
      <c r="O23">
        <v>0</v>
      </c>
      <c r="P23" t="s">
        <v>72</v>
      </c>
      <c r="Q23"/>
      <c r="R23" s="2">
        <v>4870</v>
      </c>
      <c r="S23" s="2">
        <f>_xlfn.XLOOKUP(P23,rif_fee_schedule!$A$2:$A$84,rif_fee_schedule!C$2:C$84, 0)</f>
        <v>9.7780000000000005</v>
      </c>
      <c r="T23" s="2">
        <f>_xlfn.XLOOKUP(P23,rif_fee_schedule!$A$2:$A$84,rif_fee_schedule!D$2:D$84, 0)</f>
        <v>9.2460000000000004</v>
      </c>
      <c r="U23" s="4">
        <f t="shared" si="0"/>
        <v>47618.86</v>
      </c>
      <c r="V23" s="4">
        <f t="shared" si="1"/>
        <v>45028.020000000004</v>
      </c>
      <c r="Y23" s="3">
        <v>13894747.220000001</v>
      </c>
      <c r="Z23" s="3">
        <v>290518.01</v>
      </c>
      <c r="AA23" s="3">
        <v>0</v>
      </c>
      <c r="AB23">
        <v>0</v>
      </c>
      <c r="AC23" s="3">
        <v>0</v>
      </c>
      <c r="AD23" s="2">
        <v>-156592.79</v>
      </c>
      <c r="AE23" s="3">
        <v>599122533.62</v>
      </c>
      <c r="AF23" s="3">
        <v>12164932.65</v>
      </c>
      <c r="AG23" s="3">
        <v>2628720.44</v>
      </c>
      <c r="AH23" s="3">
        <v>103699.7</v>
      </c>
      <c r="AI23" s="3">
        <v>2074</v>
      </c>
      <c r="AJ23" s="2">
        <v>-10188946.82</v>
      </c>
    </row>
    <row r="24" spans="1:36" hidden="1" x14ac:dyDescent="0.25">
      <c r="A24">
        <v>9.1</v>
      </c>
      <c r="B24" t="s">
        <v>9002</v>
      </c>
      <c r="C24">
        <v>431180011020</v>
      </c>
      <c r="D24" t="s">
        <v>9003</v>
      </c>
      <c r="E24"/>
      <c r="F24" t="s">
        <v>9004</v>
      </c>
      <c r="G24" s="1">
        <v>43805</v>
      </c>
      <c r="H24" t="s">
        <v>31</v>
      </c>
      <c r="I24" t="s">
        <v>38</v>
      </c>
      <c r="J24">
        <v>479.7</v>
      </c>
      <c r="K24">
        <v>9.6</v>
      </c>
      <c r="L24">
        <v>0</v>
      </c>
      <c r="M24" s="4">
        <f>SUM(J24:L24)</f>
        <v>489.3</v>
      </c>
      <c r="N24">
        <v>0</v>
      </c>
      <c r="O24">
        <v>0</v>
      </c>
      <c r="P24" t="s">
        <v>45</v>
      </c>
      <c r="Q24"/>
      <c r="R24">
        <v>-699</v>
      </c>
      <c r="S24" s="2">
        <f>_xlfn.XLOOKUP(P24,rif_fee_schedule!$A$2:$A$84,rif_fee_schedule!C$2:C$84, 0)</f>
        <v>11.821</v>
      </c>
      <c r="T24" s="2">
        <f>_xlfn.XLOOKUP(P24,rif_fee_schedule!$A$2:$A$84,rif_fee_schedule!D$2:D$84, 0)</f>
        <v>11.177</v>
      </c>
      <c r="U24" s="4">
        <f t="shared" si="0"/>
        <v>-8262.878999999999</v>
      </c>
      <c r="V24" s="4">
        <f t="shared" si="1"/>
        <v>-7812.723</v>
      </c>
      <c r="W24"/>
      <c r="X24"/>
      <c r="Y24" s="3">
        <v>13894747.220000001</v>
      </c>
      <c r="Z24" s="3">
        <v>290518.01</v>
      </c>
      <c r="AA24" s="3">
        <v>0</v>
      </c>
      <c r="AB24">
        <v>0</v>
      </c>
      <c r="AC24" s="3">
        <v>0</v>
      </c>
      <c r="AD24" s="2">
        <v>-156592.79</v>
      </c>
      <c r="AE24" s="3">
        <v>599122533.62</v>
      </c>
      <c r="AF24" s="3">
        <v>12164932.65</v>
      </c>
      <c r="AG24" s="3">
        <v>2628720.44</v>
      </c>
      <c r="AH24" s="3">
        <v>103699.7</v>
      </c>
      <c r="AI24" s="3">
        <v>2074</v>
      </c>
      <c r="AJ24" s="2">
        <v>-10188946.82</v>
      </c>
    </row>
    <row r="25" spans="1:36" hidden="1" x14ac:dyDescent="0.25">
      <c r="A25">
        <v>9.1</v>
      </c>
      <c r="B25" t="s">
        <v>9002</v>
      </c>
      <c r="C25">
        <v>431180011020</v>
      </c>
      <c r="D25" t="s">
        <v>9003</v>
      </c>
      <c r="E25"/>
      <c r="F25" t="s">
        <v>9004</v>
      </c>
      <c r="G25" s="1">
        <v>43805</v>
      </c>
      <c r="H25" t="s">
        <v>31</v>
      </c>
      <c r="I25" t="s">
        <v>38</v>
      </c>
      <c r="J25">
        <v>479.7</v>
      </c>
      <c r="K25">
        <v>9.6</v>
      </c>
      <c r="L25">
        <v>0</v>
      </c>
      <c r="M25" s="4">
        <f>SUM(J25:L25)</f>
        <v>489.3</v>
      </c>
      <c r="N25">
        <v>0</v>
      </c>
      <c r="O25">
        <v>0</v>
      </c>
      <c r="P25" t="s">
        <v>82</v>
      </c>
      <c r="Q25"/>
      <c r="R25">
        <v>699</v>
      </c>
      <c r="S25" s="2">
        <f>_xlfn.XLOOKUP(P25,rif_fee_schedule!$A$2:$A$84,rif_fee_schedule!C$2:C$84, 0)</f>
        <v>22.58</v>
      </c>
      <c r="T25" s="2">
        <f>_xlfn.XLOOKUP(P25,rif_fee_schedule!$A$2:$A$84,rif_fee_schedule!D$2:D$84, 0)</f>
        <v>21.35</v>
      </c>
      <c r="U25" s="4">
        <f t="shared" si="0"/>
        <v>15783.419999999998</v>
      </c>
      <c r="V25" s="4">
        <f t="shared" si="1"/>
        <v>14923.650000000001</v>
      </c>
      <c r="W25"/>
      <c r="X25"/>
      <c r="Y25" s="3">
        <v>13894747.220000001</v>
      </c>
      <c r="Z25" s="3">
        <v>290518.01</v>
      </c>
      <c r="AA25" s="3">
        <v>0</v>
      </c>
      <c r="AB25">
        <v>0</v>
      </c>
      <c r="AC25" s="3">
        <v>0</v>
      </c>
      <c r="AD25" s="2">
        <v>-156592.79</v>
      </c>
      <c r="AE25" s="3">
        <v>599122533.62</v>
      </c>
      <c r="AF25" s="3">
        <v>12164932.65</v>
      </c>
      <c r="AG25" s="3">
        <v>2628720.44</v>
      </c>
      <c r="AH25" s="3">
        <v>103699.7</v>
      </c>
      <c r="AI25" s="3">
        <v>2074</v>
      </c>
      <c r="AJ25" s="2">
        <v>-10188946.82</v>
      </c>
    </row>
    <row r="26" spans="1:36" hidden="1" x14ac:dyDescent="0.25">
      <c r="A26">
        <v>2</v>
      </c>
      <c r="B26" t="s">
        <v>1503</v>
      </c>
      <c r="C26">
        <v>131250360060</v>
      </c>
      <c r="D26" t="s">
        <v>1504</v>
      </c>
      <c r="E26"/>
      <c r="F26" t="s">
        <v>1505</v>
      </c>
      <c r="G26" s="1">
        <v>43494</v>
      </c>
      <c r="H26" t="s">
        <v>31</v>
      </c>
      <c r="I26" t="s">
        <v>32</v>
      </c>
      <c r="J26">
        <v>110328.18</v>
      </c>
      <c r="K26">
        <v>2206.5700000000002</v>
      </c>
      <c r="L26">
        <v>0</v>
      </c>
      <c r="M26"/>
      <c r="N26">
        <v>0</v>
      </c>
      <c r="O26">
        <v>0</v>
      </c>
      <c r="P26" t="s">
        <v>112</v>
      </c>
      <c r="Q26"/>
      <c r="R26" s="2">
        <v>2500</v>
      </c>
      <c r="S26" s="2">
        <f>_xlfn.XLOOKUP(P26,rif_fee_schedule!$A$2:$A$84,rif_fee_schedule!C$2:C$84, 0)</f>
        <v>32.612000000000002</v>
      </c>
      <c r="T26" s="2">
        <f>_xlfn.XLOOKUP(P26,rif_fee_schedule!$A$2:$A$84,rif_fee_schedule!D$2:D$84, 0)</f>
        <v>30.835000000000001</v>
      </c>
      <c r="U26" s="4">
        <f t="shared" si="0"/>
        <v>81530</v>
      </c>
      <c r="V26" s="4">
        <f t="shared" si="1"/>
        <v>77087.5</v>
      </c>
      <c r="W26" s="2"/>
      <c r="X26" s="2"/>
      <c r="Y26" s="3">
        <v>272008405.74000001</v>
      </c>
      <c r="Z26" s="3">
        <v>5573244.3300000001</v>
      </c>
      <c r="AA26" s="3">
        <v>0</v>
      </c>
      <c r="AB26">
        <v>0</v>
      </c>
      <c r="AC26" s="3">
        <v>0</v>
      </c>
      <c r="AD26" s="2">
        <v>-7297347.0099999998</v>
      </c>
      <c r="AE26" s="3">
        <v>599122533.62</v>
      </c>
      <c r="AF26" s="3">
        <v>12164932.65</v>
      </c>
      <c r="AG26" s="3">
        <v>2628720.44</v>
      </c>
      <c r="AH26" s="3">
        <v>103699.7</v>
      </c>
      <c r="AI26" s="3">
        <v>2074</v>
      </c>
      <c r="AJ26" s="2">
        <v>-10188946.82</v>
      </c>
    </row>
    <row r="27" spans="1:36" hidden="1" x14ac:dyDescent="0.25">
      <c r="A27">
        <v>2</v>
      </c>
      <c r="B27" t="s">
        <v>1503</v>
      </c>
      <c r="C27">
        <v>131250360060</v>
      </c>
      <c r="D27" t="s">
        <v>1504</v>
      </c>
      <c r="E27"/>
      <c r="F27" t="s">
        <v>1505</v>
      </c>
      <c r="G27" s="1">
        <v>43494</v>
      </c>
      <c r="H27" t="s">
        <v>31</v>
      </c>
      <c r="I27" t="s">
        <v>32</v>
      </c>
      <c r="J27">
        <v>110328.18</v>
      </c>
      <c r="K27">
        <v>2206.5700000000002</v>
      </c>
      <c r="L27">
        <v>0</v>
      </c>
      <c r="M27"/>
      <c r="N27">
        <v>0</v>
      </c>
      <c r="O27">
        <v>0</v>
      </c>
      <c r="P27" t="s">
        <v>44</v>
      </c>
      <c r="Q27"/>
      <c r="R27" s="2">
        <v>-2500</v>
      </c>
      <c r="S27" s="2">
        <f>_xlfn.XLOOKUP(P27,rif_fee_schedule!$A$2:$A$84,rif_fee_schedule!C$2:C$84, 0)</f>
        <v>2.423</v>
      </c>
      <c r="T27" s="2">
        <f>_xlfn.XLOOKUP(P27,rif_fee_schedule!$A$2:$A$84,rif_fee_schedule!D$2:D$84, 0)</f>
        <v>2.2909999999999999</v>
      </c>
      <c r="U27" s="4">
        <f t="shared" si="0"/>
        <v>-6057.5</v>
      </c>
      <c r="V27" s="4">
        <f t="shared" si="1"/>
        <v>-5727.5</v>
      </c>
      <c r="W27" s="2"/>
      <c r="X27" s="2"/>
      <c r="Y27" s="3">
        <v>272008405.74000001</v>
      </c>
      <c r="Z27" s="3">
        <v>5573244.3300000001</v>
      </c>
      <c r="AA27" s="3">
        <v>0</v>
      </c>
      <c r="AB27">
        <v>0</v>
      </c>
      <c r="AC27" s="3">
        <v>0</v>
      </c>
      <c r="AD27" s="2">
        <v>-7297347.0099999998</v>
      </c>
      <c r="AE27" s="3">
        <v>599122533.62</v>
      </c>
      <c r="AF27" s="3">
        <v>12164932.65</v>
      </c>
      <c r="AG27" s="3">
        <v>2628720.44</v>
      </c>
      <c r="AH27" s="3">
        <v>103699.7</v>
      </c>
      <c r="AI27" s="3">
        <v>2074</v>
      </c>
      <c r="AJ27" s="2">
        <v>-10188946.82</v>
      </c>
    </row>
    <row r="28" spans="1:36" hidden="1" x14ac:dyDescent="0.25">
      <c r="A28">
        <v>2</v>
      </c>
      <c r="B28" t="s">
        <v>1718</v>
      </c>
      <c r="C28">
        <v>131370250011</v>
      </c>
      <c r="D28" t="s">
        <v>1719</v>
      </c>
      <c r="E28"/>
      <c r="F28" t="s">
        <v>1720</v>
      </c>
      <c r="G28" s="1">
        <v>43530</v>
      </c>
      <c r="H28" t="s">
        <v>31</v>
      </c>
      <c r="I28" t="s">
        <v>32</v>
      </c>
      <c r="J28">
        <v>33367085.120000001</v>
      </c>
      <c r="K28">
        <v>667341.69999999995</v>
      </c>
      <c r="L28">
        <v>0</v>
      </c>
      <c r="M28"/>
      <c r="N28">
        <v>0</v>
      </c>
      <c r="O28">
        <v>0</v>
      </c>
      <c r="P28" t="s">
        <v>1722</v>
      </c>
      <c r="Q28"/>
      <c r="R28" s="2">
        <v>1566517</v>
      </c>
      <c r="S28" s="2">
        <f>_xlfn.XLOOKUP(P28,rif_fee_schedule!$A$2:$A$84,rif_fee_schedule!C$2:C$84, 0)</f>
        <v>12.103</v>
      </c>
      <c r="T28" s="2">
        <f>_xlfn.XLOOKUP(P28,rif_fee_schedule!$A$2:$A$84,rif_fee_schedule!D$2:D$84, 0)</f>
        <v>11.444000000000001</v>
      </c>
      <c r="U28" s="4">
        <f t="shared" si="0"/>
        <v>18959555.250999998</v>
      </c>
      <c r="V28" s="4">
        <f t="shared" si="1"/>
        <v>17927220.548</v>
      </c>
      <c r="W28" s="2"/>
      <c r="X28" s="2"/>
      <c r="Y28" s="3">
        <v>272008405.74000001</v>
      </c>
      <c r="Z28" s="3">
        <v>5573244.3300000001</v>
      </c>
      <c r="AA28" s="3">
        <v>0</v>
      </c>
      <c r="AB28">
        <v>0</v>
      </c>
      <c r="AC28" s="3">
        <v>0</v>
      </c>
      <c r="AD28" s="2">
        <v>-7297347.0099999998</v>
      </c>
      <c r="AE28" s="3">
        <v>599122533.62</v>
      </c>
      <c r="AF28" s="3">
        <v>12164932.65</v>
      </c>
      <c r="AG28" s="3">
        <v>2628720.44</v>
      </c>
      <c r="AH28" s="3">
        <v>103699.7</v>
      </c>
      <c r="AI28" s="3">
        <v>2074</v>
      </c>
      <c r="AJ28" s="2">
        <v>-10188946.82</v>
      </c>
    </row>
    <row r="29" spans="1:36" hidden="1" x14ac:dyDescent="0.25">
      <c r="A29">
        <v>2</v>
      </c>
      <c r="B29" t="s">
        <v>1718</v>
      </c>
      <c r="C29">
        <v>131370250011</v>
      </c>
      <c r="D29" t="s">
        <v>1719</v>
      </c>
      <c r="E29"/>
      <c r="F29" t="s">
        <v>1720</v>
      </c>
      <c r="G29" s="1">
        <v>43530</v>
      </c>
      <c r="H29" t="s">
        <v>31</v>
      </c>
      <c r="I29" t="s">
        <v>32</v>
      </c>
      <c r="J29">
        <v>33367085.120000001</v>
      </c>
      <c r="K29">
        <v>667341.69999999995</v>
      </c>
      <c r="L29">
        <v>0</v>
      </c>
      <c r="M29"/>
      <c r="N29">
        <v>0</v>
      </c>
      <c r="O29">
        <v>0</v>
      </c>
      <c r="P29" t="s">
        <v>78</v>
      </c>
      <c r="Q29"/>
      <c r="R29" s="2">
        <v>1700</v>
      </c>
      <c r="S29" s="2">
        <f>_xlfn.XLOOKUP(P29,rif_fee_schedule!$A$2:$A$84,rif_fee_schedule!C$2:C$84, 0)</f>
        <v>5593</v>
      </c>
      <c r="T29" s="2">
        <f>_xlfn.XLOOKUP(P29,rif_fee_schedule!$A$2:$A$84,rif_fee_schedule!D$2:D$84, 0)</f>
        <v>5288</v>
      </c>
      <c r="U29" s="4">
        <f t="shared" si="0"/>
        <v>9508100</v>
      </c>
      <c r="V29" s="4">
        <f t="shared" si="1"/>
        <v>8989600</v>
      </c>
      <c r="W29" s="2"/>
      <c r="X29" s="2"/>
      <c r="Y29" s="3">
        <v>272008405.74000001</v>
      </c>
      <c r="Z29" s="3">
        <v>5573244.3300000001</v>
      </c>
      <c r="AA29" s="3">
        <v>0</v>
      </c>
      <c r="AB29">
        <v>0</v>
      </c>
      <c r="AC29" s="3">
        <v>0</v>
      </c>
      <c r="AD29" s="2">
        <v>-7297347.0099999998</v>
      </c>
      <c r="AE29" s="3">
        <v>599122533.62</v>
      </c>
      <c r="AF29" s="3">
        <v>12164932.65</v>
      </c>
      <c r="AG29" s="3">
        <v>2628720.44</v>
      </c>
      <c r="AH29" s="3">
        <v>103699.7</v>
      </c>
      <c r="AI29" s="3">
        <v>2074</v>
      </c>
      <c r="AJ29" s="2">
        <v>-10188946.82</v>
      </c>
    </row>
    <row r="30" spans="1:36" hidden="1" x14ac:dyDescent="0.25">
      <c r="A30">
        <v>2</v>
      </c>
      <c r="B30" t="s">
        <v>1718</v>
      </c>
      <c r="C30">
        <v>131370250011</v>
      </c>
      <c r="D30" t="s">
        <v>1719</v>
      </c>
      <c r="E30"/>
      <c r="F30" t="s">
        <v>1720</v>
      </c>
      <c r="G30" s="1">
        <v>43530</v>
      </c>
      <c r="H30" t="s">
        <v>31</v>
      </c>
      <c r="I30" t="s">
        <v>32</v>
      </c>
      <c r="J30">
        <v>33367085.120000001</v>
      </c>
      <c r="K30">
        <v>667341.69999999995</v>
      </c>
      <c r="L30">
        <v>0</v>
      </c>
      <c r="M30"/>
      <c r="N30">
        <v>0</v>
      </c>
      <c r="O30">
        <v>0</v>
      </c>
      <c r="P30" t="s">
        <v>1721</v>
      </c>
      <c r="Q30"/>
      <c r="R30" s="2">
        <v>-347177</v>
      </c>
      <c r="S30" s="2">
        <f>_xlfn.XLOOKUP(P30,rif_fee_schedule!$A$2:$A$84,rif_fee_schedule!C$2:C$84, 0)</f>
        <v>16.251999999999999</v>
      </c>
      <c r="T30" s="2">
        <f>_xlfn.XLOOKUP(P30,rif_fee_schedule!$A$2:$A$84,rif_fee_schedule!D$2:D$84, 0)</f>
        <v>15.367000000000001</v>
      </c>
      <c r="U30" s="4">
        <f t="shared" si="0"/>
        <v>-5642320.6039999994</v>
      </c>
      <c r="V30" s="4">
        <f t="shared" si="1"/>
        <v>-5335068.9590000007</v>
      </c>
      <c r="W30" s="2"/>
      <c r="X30" s="2"/>
      <c r="Y30" s="3">
        <v>272008405.74000001</v>
      </c>
      <c r="Z30" s="3">
        <v>5573244.3300000001</v>
      </c>
      <c r="AA30" s="3">
        <v>0</v>
      </c>
      <c r="AB30">
        <v>0</v>
      </c>
      <c r="AC30" s="3">
        <v>0</v>
      </c>
      <c r="AD30" s="2">
        <v>-7297347.0099999998</v>
      </c>
      <c r="AE30" s="3">
        <v>599122533.62</v>
      </c>
      <c r="AF30" s="3">
        <v>12164932.65</v>
      </c>
      <c r="AG30" s="3">
        <v>2628720.44</v>
      </c>
      <c r="AH30" s="3">
        <v>103699.7</v>
      </c>
      <c r="AI30" s="3">
        <v>2074</v>
      </c>
      <c r="AJ30" s="2">
        <v>-10188946.82</v>
      </c>
    </row>
    <row r="31" spans="1:36" hidden="1" x14ac:dyDescent="0.25">
      <c r="A31">
        <v>2</v>
      </c>
      <c r="B31" t="s">
        <v>1010</v>
      </c>
      <c r="C31">
        <v>102000801150</v>
      </c>
      <c r="D31" t="s">
        <v>1011</v>
      </c>
      <c r="E31"/>
      <c r="F31" t="s">
        <v>124</v>
      </c>
      <c r="G31" s="1">
        <v>43756</v>
      </c>
      <c r="H31" t="s">
        <v>31</v>
      </c>
      <c r="I31" t="s">
        <v>32</v>
      </c>
      <c r="J31">
        <v>325440.39</v>
      </c>
      <c r="K31">
        <v>6508.81</v>
      </c>
      <c r="L31">
        <v>0</v>
      </c>
      <c r="M31"/>
      <c r="N31">
        <v>0</v>
      </c>
      <c r="O31">
        <v>0</v>
      </c>
      <c r="P31" t="s">
        <v>1012</v>
      </c>
      <c r="Q31"/>
      <c r="R31">
        <v>100</v>
      </c>
      <c r="S31" s="2">
        <f>_xlfn.XLOOKUP(P31,rif_fee_schedule!$A$2:$A$84,rif_fee_schedule!C$2:C$84, 0)</f>
        <v>2157</v>
      </c>
      <c r="T31" s="2">
        <f>_xlfn.XLOOKUP(P31,rif_fee_schedule!$A$2:$A$84,rif_fee_schedule!D$2:D$84, 0)</f>
        <v>2039</v>
      </c>
      <c r="U31" s="4">
        <f t="shared" si="0"/>
        <v>215700</v>
      </c>
      <c r="V31" s="4">
        <f t="shared" si="1"/>
        <v>203900</v>
      </c>
      <c r="W31"/>
      <c r="X31"/>
      <c r="Y31" s="3">
        <v>272008405.74000001</v>
      </c>
      <c r="Z31" s="3">
        <v>5573244.3300000001</v>
      </c>
      <c r="AA31" s="3">
        <v>0</v>
      </c>
      <c r="AB31">
        <v>0</v>
      </c>
      <c r="AC31" s="3">
        <v>0</v>
      </c>
      <c r="AD31" s="2">
        <v>-7297347.0099999998</v>
      </c>
      <c r="AE31" s="3">
        <v>599122533.62</v>
      </c>
      <c r="AF31" s="3">
        <v>12164932.65</v>
      </c>
      <c r="AG31" s="3">
        <v>2628720.44</v>
      </c>
      <c r="AH31" s="3">
        <v>103699.7</v>
      </c>
      <c r="AI31" s="3">
        <v>2074</v>
      </c>
      <c r="AJ31" s="2">
        <v>-10188946.82</v>
      </c>
    </row>
    <row r="32" spans="1:36" hidden="1" x14ac:dyDescent="0.25">
      <c r="A32">
        <v>7</v>
      </c>
      <c r="B32" t="s">
        <v>8385</v>
      </c>
      <c r="C32">
        <v>341170050360</v>
      </c>
      <c r="D32" t="s">
        <v>8386</v>
      </c>
      <c r="E32"/>
      <c r="F32"/>
      <c r="G32" s="1">
        <v>43479</v>
      </c>
      <c r="H32" t="s">
        <v>31</v>
      </c>
      <c r="I32" t="s">
        <v>32</v>
      </c>
      <c r="J32">
        <v>47.68</v>
      </c>
      <c r="K32">
        <v>0.95</v>
      </c>
      <c r="L32">
        <v>0</v>
      </c>
      <c r="M32"/>
      <c r="N32">
        <v>0</v>
      </c>
      <c r="O32">
        <v>0</v>
      </c>
      <c r="P32" t="s">
        <v>112</v>
      </c>
      <c r="Q32"/>
      <c r="R32">
        <v>1</v>
      </c>
      <c r="S32" s="2">
        <f>_xlfn.XLOOKUP(P32,rif_fee_schedule!$A$2:$A$84,rif_fee_schedule!C$2:C$84, 0)</f>
        <v>32.612000000000002</v>
      </c>
      <c r="T32" s="2">
        <f>_xlfn.XLOOKUP(P32,rif_fee_schedule!$A$2:$A$84,rif_fee_schedule!D$2:D$84, 0)</f>
        <v>30.835000000000001</v>
      </c>
      <c r="U32" s="4">
        <f t="shared" si="0"/>
        <v>32.612000000000002</v>
      </c>
      <c r="V32" s="4">
        <f t="shared" si="1"/>
        <v>30.835000000000001</v>
      </c>
      <c r="W32"/>
      <c r="X32"/>
      <c r="Y32" s="3">
        <v>53911680.950000003</v>
      </c>
      <c r="Z32" s="3">
        <v>1078233.76</v>
      </c>
      <c r="AA32" s="3">
        <v>0</v>
      </c>
      <c r="AB32">
        <v>0</v>
      </c>
      <c r="AC32" s="3">
        <v>0</v>
      </c>
      <c r="AD32" s="2">
        <v>-682358.32</v>
      </c>
      <c r="AE32" s="3">
        <v>599122533.62</v>
      </c>
      <c r="AF32" s="3">
        <v>12164932.65</v>
      </c>
      <c r="AG32" s="3">
        <v>2628720.44</v>
      </c>
      <c r="AH32" s="3">
        <v>103699.7</v>
      </c>
      <c r="AI32" s="3">
        <v>2074</v>
      </c>
      <c r="AJ32" s="2">
        <v>-10188946.82</v>
      </c>
    </row>
    <row r="33" spans="1:36" hidden="1" x14ac:dyDescent="0.25">
      <c r="A33">
        <v>2</v>
      </c>
      <c r="B33" t="s">
        <v>2001</v>
      </c>
      <c r="C33">
        <v>141040360450</v>
      </c>
      <c r="D33" t="s">
        <v>2002</v>
      </c>
      <c r="E33"/>
      <c r="F33"/>
      <c r="G33" s="1">
        <v>43805</v>
      </c>
      <c r="H33" t="s">
        <v>31</v>
      </c>
      <c r="I33" t="s">
        <v>32</v>
      </c>
      <c r="J33">
        <v>1436.82</v>
      </c>
      <c r="K33">
        <v>28.74</v>
      </c>
      <c r="L33">
        <v>0</v>
      </c>
      <c r="M33"/>
      <c r="N33">
        <v>0</v>
      </c>
      <c r="O33">
        <v>0</v>
      </c>
      <c r="P33" t="s">
        <v>113</v>
      </c>
      <c r="Q33"/>
      <c r="R33">
        <v>-4</v>
      </c>
      <c r="S33" s="2">
        <f>_xlfn.XLOOKUP(P33,rif_fee_schedule!$A$2:$A$84,rif_fee_schedule!C$2:C$84, 0)</f>
        <v>4214</v>
      </c>
      <c r="T33" s="2">
        <f>_xlfn.XLOOKUP(P33,rif_fee_schedule!$A$2:$A$84,rif_fee_schedule!D$2:D$84, 0)</f>
        <v>3984</v>
      </c>
      <c r="U33" s="4">
        <f t="shared" si="0"/>
        <v>-16856</v>
      </c>
      <c r="V33" s="4">
        <f t="shared" si="1"/>
        <v>-15936</v>
      </c>
      <c r="W33"/>
      <c r="X33"/>
      <c r="Y33" s="3">
        <v>272008405.74000001</v>
      </c>
      <c r="Z33" s="3">
        <v>5573244.3300000001</v>
      </c>
      <c r="AA33" s="3">
        <v>0</v>
      </c>
      <c r="AB33">
        <v>0</v>
      </c>
      <c r="AC33" s="3">
        <v>0</v>
      </c>
      <c r="AD33" s="2">
        <v>-7297347.0099999998</v>
      </c>
      <c r="AE33" s="3">
        <v>599122533.62</v>
      </c>
      <c r="AF33" s="3">
        <v>12164932.65</v>
      </c>
      <c r="AG33" s="3">
        <v>2628720.44</v>
      </c>
      <c r="AH33" s="3">
        <v>103699.7</v>
      </c>
      <c r="AI33" s="3">
        <v>2074</v>
      </c>
      <c r="AJ33" s="2">
        <v>-10188946.82</v>
      </c>
    </row>
    <row r="34" spans="1:36" hidden="1" x14ac:dyDescent="0.25">
      <c r="A34">
        <v>2</v>
      </c>
      <c r="B34" t="s">
        <v>2001</v>
      </c>
      <c r="C34">
        <v>141040360450</v>
      </c>
      <c r="D34" t="s">
        <v>2002</v>
      </c>
      <c r="E34"/>
      <c r="F34"/>
      <c r="G34" s="1">
        <v>43805</v>
      </c>
      <c r="H34" t="s">
        <v>31</v>
      </c>
      <c r="I34" t="s">
        <v>32</v>
      </c>
      <c r="J34">
        <v>1436.82</v>
      </c>
      <c r="K34">
        <v>28.74</v>
      </c>
      <c r="L34">
        <v>0</v>
      </c>
      <c r="M34"/>
      <c r="N34">
        <v>0</v>
      </c>
      <c r="O34">
        <v>0</v>
      </c>
      <c r="P34" t="s">
        <v>82</v>
      </c>
      <c r="Q34"/>
      <c r="R34" s="2">
        <v>1740</v>
      </c>
      <c r="S34" s="2">
        <f>_xlfn.XLOOKUP(P34,rif_fee_schedule!$A$2:$A$84,rif_fee_schedule!C$2:C$84, 0)</f>
        <v>22.58</v>
      </c>
      <c r="T34" s="2">
        <f>_xlfn.XLOOKUP(P34,rif_fee_schedule!$A$2:$A$84,rif_fee_schedule!D$2:D$84, 0)</f>
        <v>21.35</v>
      </c>
      <c r="U34" s="4">
        <f t="shared" si="0"/>
        <v>39289.199999999997</v>
      </c>
      <c r="V34" s="4">
        <f t="shared" si="1"/>
        <v>37149</v>
      </c>
      <c r="W34" s="2"/>
      <c r="X34" s="2"/>
      <c r="Y34" s="3">
        <v>272008405.74000001</v>
      </c>
      <c r="Z34" s="3">
        <v>5573244.3300000001</v>
      </c>
      <c r="AA34" s="3">
        <v>0</v>
      </c>
      <c r="AB34">
        <v>0</v>
      </c>
      <c r="AC34" s="3">
        <v>0</v>
      </c>
      <c r="AD34" s="2">
        <v>-7297347.0099999998</v>
      </c>
      <c r="AE34" s="3">
        <v>599122533.62</v>
      </c>
      <c r="AF34" s="3">
        <v>12164932.65</v>
      </c>
      <c r="AG34" s="3">
        <v>2628720.44</v>
      </c>
      <c r="AH34" s="3">
        <v>103699.7</v>
      </c>
      <c r="AI34" s="3">
        <v>2074</v>
      </c>
      <c r="AJ34" s="2">
        <v>-10188946.82</v>
      </c>
    </row>
    <row r="35" spans="1:36" hidden="1" x14ac:dyDescent="0.25">
      <c r="A35">
        <v>8</v>
      </c>
      <c r="B35" t="s">
        <v>8750</v>
      </c>
      <c r="C35">
        <v>232340190580</v>
      </c>
      <c r="D35" t="s">
        <v>8751</v>
      </c>
      <c r="E35"/>
      <c r="F35" t="s">
        <v>783</v>
      </c>
      <c r="G35" s="1">
        <v>43746</v>
      </c>
      <c r="H35" t="s">
        <v>31</v>
      </c>
      <c r="I35" t="s">
        <v>32</v>
      </c>
      <c r="J35">
        <v>0</v>
      </c>
      <c r="K35">
        <v>0</v>
      </c>
      <c r="L35">
        <v>0</v>
      </c>
      <c r="M35"/>
      <c r="N35">
        <v>0</v>
      </c>
      <c r="O35">
        <v>0</v>
      </c>
      <c r="P35" t="s">
        <v>90</v>
      </c>
      <c r="Q35"/>
      <c r="R35" s="2">
        <v>3460</v>
      </c>
      <c r="S35" s="2">
        <f>_xlfn.XLOOKUP(P35,rif_fee_schedule!$A$2:$A$84,rif_fee_schedule!C$2:C$84, 0)</f>
        <v>8.8330000000000002</v>
      </c>
      <c r="T35" s="2">
        <f>_xlfn.XLOOKUP(P35,rif_fee_schedule!$A$2:$A$84,rif_fee_schedule!D$2:D$84, 0)</f>
        <v>8.3520000000000003</v>
      </c>
      <c r="U35" s="4">
        <f t="shared" si="0"/>
        <v>30562.18</v>
      </c>
      <c r="V35" s="4">
        <f t="shared" si="1"/>
        <v>28897.920000000002</v>
      </c>
      <c r="W35" s="2"/>
      <c r="X35" s="2"/>
      <c r="Y35" s="3">
        <v>38230434.439999998</v>
      </c>
      <c r="Z35" s="3">
        <v>764608.82</v>
      </c>
      <c r="AA35" s="3">
        <v>0</v>
      </c>
      <c r="AB35">
        <v>0</v>
      </c>
      <c r="AC35" s="3">
        <v>0</v>
      </c>
      <c r="AD35" s="2">
        <v>-229524.99</v>
      </c>
      <c r="AE35" s="3">
        <v>599122533.62</v>
      </c>
      <c r="AF35" s="3">
        <v>12164932.65</v>
      </c>
      <c r="AG35" s="3">
        <v>2628720.44</v>
      </c>
      <c r="AH35" s="3">
        <v>103699.7</v>
      </c>
      <c r="AI35" s="3">
        <v>2074</v>
      </c>
      <c r="AJ35" s="2">
        <v>-10188946.82</v>
      </c>
    </row>
    <row r="36" spans="1:36" hidden="1" x14ac:dyDescent="0.25">
      <c r="A36">
        <v>8</v>
      </c>
      <c r="B36" t="s">
        <v>8750</v>
      </c>
      <c r="C36">
        <v>232340190580</v>
      </c>
      <c r="D36" t="s">
        <v>8751</v>
      </c>
      <c r="E36"/>
      <c r="F36" t="s">
        <v>783</v>
      </c>
      <c r="G36" s="1">
        <v>43746</v>
      </c>
      <c r="H36" t="s">
        <v>31</v>
      </c>
      <c r="I36" t="s">
        <v>32</v>
      </c>
      <c r="J36">
        <v>0</v>
      </c>
      <c r="K36">
        <v>0</v>
      </c>
      <c r="L36">
        <v>0</v>
      </c>
      <c r="M36"/>
      <c r="N36">
        <v>0</v>
      </c>
      <c r="O36">
        <v>0</v>
      </c>
      <c r="P36" t="s">
        <v>106</v>
      </c>
      <c r="Q36"/>
      <c r="R36">
        <v>-7.0000000000000007E-2</v>
      </c>
      <c r="S36" s="2">
        <f>_xlfn.XLOOKUP(P36,rif_fee_schedule!$A$2:$A$84,rif_fee_schedule!C$2:C$84, 0)</f>
        <v>0</v>
      </c>
      <c r="T36" s="2">
        <f>_xlfn.XLOOKUP(P36,rif_fee_schedule!$A$2:$A$84,rif_fee_schedule!D$2:D$84, 0)</f>
        <v>0</v>
      </c>
      <c r="U36" s="4">
        <f t="shared" si="0"/>
        <v>0</v>
      </c>
      <c r="V36" s="4">
        <f t="shared" si="1"/>
        <v>0</v>
      </c>
      <c r="W36"/>
      <c r="X36"/>
      <c r="Y36" s="3">
        <v>38230434.439999998</v>
      </c>
      <c r="Z36" s="3">
        <v>764608.82</v>
      </c>
      <c r="AA36" s="3">
        <v>0</v>
      </c>
      <c r="AB36">
        <v>0</v>
      </c>
      <c r="AC36" s="3">
        <v>0</v>
      </c>
      <c r="AD36" s="2">
        <v>-229524.99</v>
      </c>
      <c r="AE36" s="3">
        <v>599122533.62</v>
      </c>
      <c r="AF36" s="3">
        <v>12164932.65</v>
      </c>
      <c r="AG36" s="3">
        <v>2628720.44</v>
      </c>
      <c r="AH36" s="3">
        <v>103699.7</v>
      </c>
      <c r="AI36" s="3">
        <v>2074</v>
      </c>
      <c r="AJ36" s="2">
        <v>-10188946.82</v>
      </c>
    </row>
    <row r="37" spans="1:36" hidden="1" x14ac:dyDescent="0.25">
      <c r="A37">
        <v>8</v>
      </c>
      <c r="B37" t="s">
        <v>8750</v>
      </c>
      <c r="C37">
        <v>232340190580</v>
      </c>
      <c r="D37" t="s">
        <v>8751</v>
      </c>
      <c r="E37"/>
      <c r="F37" t="s">
        <v>783</v>
      </c>
      <c r="G37" s="1">
        <v>43746</v>
      </c>
      <c r="H37" t="s">
        <v>31</v>
      </c>
      <c r="I37" t="s">
        <v>32</v>
      </c>
      <c r="J37">
        <v>0</v>
      </c>
      <c r="K37">
        <v>0</v>
      </c>
      <c r="L37">
        <v>0</v>
      </c>
      <c r="M37"/>
      <c r="N37">
        <v>0</v>
      </c>
      <c r="O37">
        <v>0</v>
      </c>
      <c r="P37" t="s">
        <v>8752</v>
      </c>
      <c r="Q37"/>
      <c r="R37">
        <v>-501.76</v>
      </c>
      <c r="S37" s="2">
        <f>_xlfn.XLOOKUP(P37,rif_fee_schedule!$A$2:$A$84,rif_fee_schedule!C$2:C$84, 0)</f>
        <v>0</v>
      </c>
      <c r="T37" s="2">
        <f>_xlfn.XLOOKUP(P37,rif_fee_schedule!$A$2:$A$84,rif_fee_schedule!D$2:D$84, 0)</f>
        <v>0</v>
      </c>
      <c r="U37" s="4">
        <f t="shared" si="0"/>
        <v>0</v>
      </c>
      <c r="V37" s="4">
        <f t="shared" si="1"/>
        <v>0</v>
      </c>
      <c r="W37"/>
      <c r="X37"/>
      <c r="Y37" s="3">
        <v>38230434.439999998</v>
      </c>
      <c r="Z37" s="3">
        <v>764608.82</v>
      </c>
      <c r="AA37" s="3">
        <v>0</v>
      </c>
      <c r="AB37">
        <v>0</v>
      </c>
      <c r="AC37" s="3">
        <v>0</v>
      </c>
      <c r="AD37" s="2">
        <v>-229524.99</v>
      </c>
      <c r="AE37" s="3">
        <v>599122533.62</v>
      </c>
      <c r="AF37" s="3">
        <v>12164932.65</v>
      </c>
      <c r="AG37" s="3">
        <v>2628720.44</v>
      </c>
      <c r="AH37" s="3">
        <v>103699.7</v>
      </c>
      <c r="AI37" s="3">
        <v>2074</v>
      </c>
      <c r="AJ37" s="2">
        <v>-10188946.82</v>
      </c>
    </row>
    <row r="38" spans="1:36" hidden="1" x14ac:dyDescent="0.25">
      <c r="A38">
        <v>5</v>
      </c>
      <c r="B38" t="s">
        <v>4959</v>
      </c>
      <c r="C38">
        <v>3059090140010</v>
      </c>
      <c r="D38" t="s">
        <v>124</v>
      </c>
      <c r="E38"/>
      <c r="F38"/>
      <c r="G38" s="1">
        <v>43482</v>
      </c>
      <c r="H38" t="s">
        <v>31</v>
      </c>
      <c r="I38" t="s">
        <v>32</v>
      </c>
      <c r="J38">
        <v>586365.71</v>
      </c>
      <c r="K38">
        <v>11727.31</v>
      </c>
      <c r="L38">
        <v>0</v>
      </c>
      <c r="M38"/>
      <c r="N38">
        <v>0</v>
      </c>
      <c r="O38">
        <v>0</v>
      </c>
      <c r="P38" t="s">
        <v>113</v>
      </c>
      <c r="Q38"/>
      <c r="R38">
        <v>90</v>
      </c>
      <c r="S38" s="2">
        <f>_xlfn.XLOOKUP(P38,rif_fee_schedule!$A$2:$A$84,rif_fee_schedule!C$2:C$84, 0)</f>
        <v>4214</v>
      </c>
      <c r="T38" s="2">
        <f>_xlfn.XLOOKUP(P38,rif_fee_schedule!$A$2:$A$84,rif_fee_schedule!D$2:D$84, 0)</f>
        <v>3984</v>
      </c>
      <c r="U38" s="4">
        <f t="shared" si="0"/>
        <v>379260</v>
      </c>
      <c r="V38" s="4">
        <f t="shared" si="1"/>
        <v>358560</v>
      </c>
      <c r="W38"/>
      <c r="X38"/>
      <c r="Y38" s="3">
        <v>23913047.239999998</v>
      </c>
      <c r="Z38" s="3">
        <v>478708.65</v>
      </c>
      <c r="AA38" s="3">
        <v>0</v>
      </c>
      <c r="AB38">
        <v>0</v>
      </c>
      <c r="AC38" s="3">
        <v>0</v>
      </c>
      <c r="AD38" s="2">
        <v>-227120.25</v>
      </c>
      <c r="AE38" s="3">
        <v>599122533.62</v>
      </c>
      <c r="AF38" s="3">
        <v>12164932.65</v>
      </c>
      <c r="AG38" s="3">
        <v>2628720.44</v>
      </c>
      <c r="AH38" s="3">
        <v>103699.7</v>
      </c>
      <c r="AI38" s="3">
        <v>2074</v>
      </c>
      <c r="AJ38" s="2">
        <v>-10188946.82</v>
      </c>
    </row>
    <row r="39" spans="1:36" hidden="1" x14ac:dyDescent="0.25">
      <c r="A39">
        <v>2</v>
      </c>
      <c r="B39" t="s">
        <v>2497</v>
      </c>
      <c r="C39">
        <v>3021340120080</v>
      </c>
      <c r="D39" t="s">
        <v>2498</v>
      </c>
      <c r="E39"/>
      <c r="F39"/>
      <c r="G39" s="1">
        <v>43677</v>
      </c>
      <c r="H39" t="s">
        <v>31</v>
      </c>
      <c r="I39" t="s">
        <v>32</v>
      </c>
      <c r="J39">
        <v>0</v>
      </c>
      <c r="K39">
        <v>0</v>
      </c>
      <c r="L39">
        <v>0</v>
      </c>
      <c r="M39"/>
      <c r="N39">
        <v>0</v>
      </c>
      <c r="O39">
        <v>0</v>
      </c>
      <c r="P39" t="s">
        <v>45</v>
      </c>
      <c r="Q39"/>
      <c r="R39">
        <v>0</v>
      </c>
      <c r="S39" s="2">
        <f>_xlfn.XLOOKUP(P39,rif_fee_schedule!$A$2:$A$84,rif_fee_schedule!C$2:C$84, 0)</f>
        <v>11.821</v>
      </c>
      <c r="T39" s="2">
        <f>_xlfn.XLOOKUP(P39,rif_fee_schedule!$A$2:$A$84,rif_fee_schedule!D$2:D$84, 0)</f>
        <v>11.177</v>
      </c>
      <c r="U39" s="4">
        <f t="shared" si="0"/>
        <v>0</v>
      </c>
      <c r="V39" s="4">
        <f t="shared" si="1"/>
        <v>0</v>
      </c>
      <c r="W39"/>
      <c r="X39"/>
      <c r="Y39" s="3">
        <v>272008405.74000001</v>
      </c>
      <c r="Z39" s="3">
        <v>5573244.3300000001</v>
      </c>
      <c r="AA39" s="3">
        <v>0</v>
      </c>
      <c r="AB39">
        <v>0</v>
      </c>
      <c r="AC39" s="3">
        <v>0</v>
      </c>
      <c r="AD39" s="2">
        <v>-7297347.0099999998</v>
      </c>
      <c r="AE39" s="3">
        <v>599122533.62</v>
      </c>
      <c r="AF39" s="3">
        <v>12164932.65</v>
      </c>
      <c r="AG39" s="3">
        <v>2628720.44</v>
      </c>
      <c r="AH39" s="3">
        <v>103699.7</v>
      </c>
      <c r="AI39" s="3">
        <v>2074</v>
      </c>
      <c r="AJ39" s="2">
        <v>-10188946.82</v>
      </c>
    </row>
    <row r="40" spans="1:36" hidden="1" x14ac:dyDescent="0.25">
      <c r="A40">
        <v>2</v>
      </c>
      <c r="B40" t="s">
        <v>2648</v>
      </c>
      <c r="C40">
        <v>3031100110310</v>
      </c>
      <c r="D40" t="s">
        <v>2649</v>
      </c>
      <c r="E40"/>
      <c r="F40" t="s">
        <v>2650</v>
      </c>
      <c r="G40" s="1">
        <v>43482</v>
      </c>
      <c r="H40" t="s">
        <v>31</v>
      </c>
      <c r="I40" t="s">
        <v>32</v>
      </c>
      <c r="J40">
        <v>73914.92</v>
      </c>
      <c r="K40">
        <v>1478.3</v>
      </c>
      <c r="L40">
        <v>0</v>
      </c>
      <c r="M40"/>
      <c r="N40">
        <v>0</v>
      </c>
      <c r="O40">
        <v>0</v>
      </c>
      <c r="P40" t="s">
        <v>113</v>
      </c>
      <c r="Q40"/>
      <c r="R40">
        <v>12</v>
      </c>
      <c r="S40" s="2">
        <f>_xlfn.XLOOKUP(P40,rif_fee_schedule!$A$2:$A$84,rif_fee_schedule!C$2:C$84, 0)</f>
        <v>4214</v>
      </c>
      <c r="T40" s="2">
        <f>_xlfn.XLOOKUP(P40,rif_fee_schedule!$A$2:$A$84,rif_fee_schedule!D$2:D$84, 0)</f>
        <v>3984</v>
      </c>
      <c r="U40" s="4">
        <f t="shared" si="0"/>
        <v>50568</v>
      </c>
      <c r="V40" s="4">
        <f t="shared" si="1"/>
        <v>47808</v>
      </c>
      <c r="W40"/>
      <c r="X40"/>
      <c r="Y40" s="3">
        <v>272008405.74000001</v>
      </c>
      <c r="Z40" s="3">
        <v>5573244.3300000001</v>
      </c>
      <c r="AA40" s="3">
        <v>0</v>
      </c>
      <c r="AB40">
        <v>0</v>
      </c>
      <c r="AC40" s="3">
        <v>0</v>
      </c>
      <c r="AD40" s="2">
        <v>-7297347.0099999998</v>
      </c>
      <c r="AE40" s="3">
        <v>599122533.62</v>
      </c>
      <c r="AF40" s="3">
        <v>12164932.65</v>
      </c>
      <c r="AG40" s="3">
        <v>2628720.44</v>
      </c>
      <c r="AH40" s="3">
        <v>103699.7</v>
      </c>
      <c r="AI40" s="3">
        <v>2074</v>
      </c>
      <c r="AJ40" s="2">
        <v>-10188946.82</v>
      </c>
    </row>
    <row r="41" spans="1:36" hidden="1" x14ac:dyDescent="0.25">
      <c r="A41">
        <v>3</v>
      </c>
      <c r="B41" t="s">
        <v>3897</v>
      </c>
      <c r="C41">
        <v>3421080040120</v>
      </c>
      <c r="D41" t="s">
        <v>3898</v>
      </c>
      <c r="E41"/>
      <c r="F41" t="s">
        <v>3899</v>
      </c>
      <c r="G41" s="1">
        <v>43749</v>
      </c>
      <c r="H41" t="s">
        <v>31</v>
      </c>
      <c r="I41" t="s">
        <v>32</v>
      </c>
      <c r="J41">
        <v>0</v>
      </c>
      <c r="K41">
        <v>0</v>
      </c>
      <c r="L41">
        <v>0</v>
      </c>
      <c r="M41"/>
      <c r="N41">
        <v>0</v>
      </c>
      <c r="O41">
        <v>0</v>
      </c>
      <c r="P41" t="s">
        <v>349</v>
      </c>
      <c r="Q41"/>
      <c r="R41" s="2">
        <v>-11948</v>
      </c>
      <c r="S41" s="2">
        <f>_xlfn.XLOOKUP(P41,rif_fee_schedule!$A$2:$A$84,rif_fee_schedule!C$2:C$84, 0)</f>
        <v>8.4160000000000004</v>
      </c>
      <c r="T41" s="2">
        <f>_xlfn.XLOOKUP(P41,rif_fee_schedule!$A$2:$A$84,rif_fee_schedule!D$2:D$84, 0)</f>
        <v>7.9569999999999999</v>
      </c>
      <c r="U41" s="4">
        <f t="shared" si="0"/>
        <v>-100554.368</v>
      </c>
      <c r="V41" s="4">
        <f t="shared" si="1"/>
        <v>-95070.236000000004</v>
      </c>
      <c r="W41" s="2"/>
      <c r="X41" s="2"/>
      <c r="Y41" s="3">
        <v>23988344.25</v>
      </c>
      <c r="Z41" s="3">
        <v>491993.61</v>
      </c>
      <c r="AA41" s="3">
        <v>633517.25</v>
      </c>
      <c r="AB41">
        <v>0</v>
      </c>
      <c r="AC41" s="3">
        <v>0</v>
      </c>
      <c r="AD41" s="2">
        <v>2811604.2</v>
      </c>
      <c r="AE41" s="3">
        <v>599122533.62</v>
      </c>
      <c r="AF41" s="3">
        <v>12164932.65</v>
      </c>
      <c r="AG41" s="3">
        <v>2628720.44</v>
      </c>
      <c r="AH41" s="3">
        <v>103699.7</v>
      </c>
      <c r="AI41" s="3">
        <v>2074</v>
      </c>
      <c r="AJ41" s="2">
        <v>-10188946.82</v>
      </c>
    </row>
    <row r="42" spans="1:36" hidden="1" x14ac:dyDescent="0.25">
      <c r="A42">
        <v>3</v>
      </c>
      <c r="B42" t="s">
        <v>3897</v>
      </c>
      <c r="C42">
        <v>3421080040120</v>
      </c>
      <c r="D42" t="s">
        <v>3898</v>
      </c>
      <c r="E42"/>
      <c r="F42" t="s">
        <v>3899</v>
      </c>
      <c r="G42" s="1">
        <v>43749</v>
      </c>
      <c r="H42" t="s">
        <v>31</v>
      </c>
      <c r="I42" t="s">
        <v>32</v>
      </c>
      <c r="J42">
        <v>0</v>
      </c>
      <c r="K42">
        <v>0</v>
      </c>
      <c r="L42">
        <v>0</v>
      </c>
      <c r="M42"/>
      <c r="N42">
        <v>0</v>
      </c>
      <c r="O42">
        <v>0</v>
      </c>
      <c r="P42" t="s">
        <v>349</v>
      </c>
      <c r="Q42"/>
      <c r="R42" s="2">
        <v>11948</v>
      </c>
      <c r="S42" s="2">
        <f>_xlfn.XLOOKUP(P42,rif_fee_schedule!$A$2:$A$84,rif_fee_schedule!C$2:C$84, 0)</f>
        <v>8.4160000000000004</v>
      </c>
      <c r="T42" s="2">
        <f>_xlfn.XLOOKUP(P42,rif_fee_schedule!$A$2:$A$84,rif_fee_schedule!D$2:D$84, 0)</f>
        <v>7.9569999999999999</v>
      </c>
      <c r="U42" s="4">
        <f t="shared" si="0"/>
        <v>100554.368</v>
      </c>
      <c r="V42" s="4">
        <f t="shared" si="1"/>
        <v>95070.236000000004</v>
      </c>
      <c r="W42" s="2"/>
      <c r="X42" s="2"/>
      <c r="Y42" s="3">
        <v>23988344.25</v>
      </c>
      <c r="Z42" s="3">
        <v>491993.61</v>
      </c>
      <c r="AA42" s="3">
        <v>633517.25</v>
      </c>
      <c r="AB42">
        <v>0</v>
      </c>
      <c r="AC42" s="3">
        <v>0</v>
      </c>
      <c r="AD42" s="2">
        <v>2811604.2</v>
      </c>
      <c r="AE42" s="3">
        <v>599122533.62</v>
      </c>
      <c r="AF42" s="3">
        <v>12164932.65</v>
      </c>
      <c r="AG42" s="3">
        <v>2628720.44</v>
      </c>
      <c r="AH42" s="3">
        <v>103699.7</v>
      </c>
      <c r="AI42" s="3">
        <v>2074</v>
      </c>
      <c r="AJ42" s="2">
        <v>-10188946.82</v>
      </c>
    </row>
    <row r="43" spans="1:36" hidden="1" x14ac:dyDescent="0.25">
      <c r="A43">
        <v>8</v>
      </c>
      <c r="B43" t="s">
        <v>8699</v>
      </c>
      <c r="C43">
        <v>232330120650</v>
      </c>
      <c r="D43" t="s">
        <v>8700</v>
      </c>
      <c r="E43"/>
      <c r="F43" t="s">
        <v>8701</v>
      </c>
      <c r="G43" s="1">
        <v>43531</v>
      </c>
      <c r="H43" t="s">
        <v>31</v>
      </c>
      <c r="I43" t="s">
        <v>38</v>
      </c>
      <c r="J43">
        <v>14057.33</v>
      </c>
      <c r="K43">
        <v>281.14999999999998</v>
      </c>
      <c r="L43">
        <v>0</v>
      </c>
      <c r="M43"/>
      <c r="N43">
        <v>0</v>
      </c>
      <c r="O43">
        <v>0</v>
      </c>
      <c r="P43" t="s">
        <v>43</v>
      </c>
      <c r="Q43"/>
      <c r="R43" s="2">
        <v>-3477</v>
      </c>
      <c r="S43" s="2">
        <f>_xlfn.XLOOKUP(P43,rif_fee_schedule!$A$2:$A$84,rif_fee_schedule!C$2:C$84, 0)</f>
        <v>3.1459999999999999</v>
      </c>
      <c r="T43" s="2">
        <f>_xlfn.XLOOKUP(P43,rif_fee_schedule!$A$2:$A$84,rif_fee_schedule!D$2:D$84, 0)</f>
        <v>2.9740000000000002</v>
      </c>
      <c r="U43" s="4">
        <f t="shared" si="0"/>
        <v>-10938.642</v>
      </c>
      <c r="V43" s="4">
        <f t="shared" si="1"/>
        <v>-10340.598</v>
      </c>
      <c r="W43" s="2"/>
      <c r="X43" s="2"/>
      <c r="Y43" s="3">
        <v>38230434.439999998</v>
      </c>
      <c r="Z43" s="3">
        <v>764608.82</v>
      </c>
      <c r="AA43" s="3">
        <v>0</v>
      </c>
      <c r="AB43">
        <v>0</v>
      </c>
      <c r="AC43" s="3">
        <v>0</v>
      </c>
      <c r="AD43" s="2">
        <v>-229524.99</v>
      </c>
      <c r="AE43" s="3">
        <v>599122533.62</v>
      </c>
      <c r="AF43" s="3">
        <v>12164932.65</v>
      </c>
      <c r="AG43" s="3">
        <v>2628720.44</v>
      </c>
      <c r="AH43" s="3">
        <v>103699.7</v>
      </c>
      <c r="AI43" s="3">
        <v>2074</v>
      </c>
      <c r="AJ43" s="2">
        <v>-10188946.82</v>
      </c>
    </row>
    <row r="44" spans="1:36" hidden="1" x14ac:dyDescent="0.25">
      <c r="A44">
        <v>8</v>
      </c>
      <c r="B44" t="s">
        <v>8699</v>
      </c>
      <c r="C44">
        <v>232330120650</v>
      </c>
      <c r="D44" t="s">
        <v>8700</v>
      </c>
      <c r="E44"/>
      <c r="F44" t="s">
        <v>8701</v>
      </c>
      <c r="G44" s="1">
        <v>43531</v>
      </c>
      <c r="H44" t="s">
        <v>31</v>
      </c>
      <c r="I44" t="s">
        <v>38</v>
      </c>
      <c r="J44">
        <v>14057.33</v>
      </c>
      <c r="K44">
        <v>281.14999999999998</v>
      </c>
      <c r="L44">
        <v>0</v>
      </c>
      <c r="M44"/>
      <c r="N44">
        <v>0</v>
      </c>
      <c r="O44">
        <v>0</v>
      </c>
      <c r="P44" t="s">
        <v>72</v>
      </c>
      <c r="Q44"/>
      <c r="R44" s="2">
        <v>-7045</v>
      </c>
      <c r="S44" s="2">
        <f>_xlfn.XLOOKUP(P44,rif_fee_schedule!$A$2:$A$84,rif_fee_schedule!C$2:C$84, 0)</f>
        <v>9.7780000000000005</v>
      </c>
      <c r="T44" s="2">
        <f>_xlfn.XLOOKUP(P44,rif_fee_schedule!$A$2:$A$84,rif_fee_schedule!D$2:D$84, 0)</f>
        <v>9.2460000000000004</v>
      </c>
      <c r="U44" s="4">
        <f t="shared" si="0"/>
        <v>-68886.010000000009</v>
      </c>
      <c r="V44" s="4">
        <f t="shared" si="1"/>
        <v>-65138.07</v>
      </c>
      <c r="W44" s="2"/>
      <c r="X44" s="2"/>
      <c r="Y44" s="3">
        <v>38230434.439999998</v>
      </c>
      <c r="Z44" s="3">
        <v>764608.82</v>
      </c>
      <c r="AA44" s="3">
        <v>0</v>
      </c>
      <c r="AB44">
        <v>0</v>
      </c>
      <c r="AC44" s="3">
        <v>0</v>
      </c>
      <c r="AD44" s="2">
        <v>-229524.99</v>
      </c>
      <c r="AE44" s="3">
        <v>599122533.62</v>
      </c>
      <c r="AF44" s="3">
        <v>12164932.65</v>
      </c>
      <c r="AG44" s="3">
        <v>2628720.44</v>
      </c>
      <c r="AH44" s="3">
        <v>103699.7</v>
      </c>
      <c r="AI44" s="3">
        <v>2074</v>
      </c>
      <c r="AJ44" s="2">
        <v>-10188946.82</v>
      </c>
    </row>
    <row r="45" spans="1:36" hidden="1" x14ac:dyDescent="0.25">
      <c r="A45">
        <v>8</v>
      </c>
      <c r="B45" t="s">
        <v>8699</v>
      </c>
      <c r="C45">
        <v>232330120650</v>
      </c>
      <c r="D45" t="s">
        <v>8700</v>
      </c>
      <c r="E45"/>
      <c r="F45" t="s">
        <v>8701</v>
      </c>
      <c r="G45" s="1">
        <v>43531</v>
      </c>
      <c r="H45" t="s">
        <v>31</v>
      </c>
      <c r="I45" t="s">
        <v>38</v>
      </c>
      <c r="J45">
        <v>14057.33</v>
      </c>
      <c r="K45">
        <v>281.14999999999998</v>
      </c>
      <c r="L45">
        <v>0</v>
      </c>
      <c r="M45"/>
      <c r="N45">
        <v>0</v>
      </c>
      <c r="O45">
        <v>0</v>
      </c>
      <c r="P45" t="s">
        <v>45</v>
      </c>
      <c r="Q45"/>
      <c r="R45" s="2">
        <v>7940</v>
      </c>
      <c r="S45" s="2">
        <f>_xlfn.XLOOKUP(P45,rif_fee_schedule!$A$2:$A$84,rif_fee_schedule!C$2:C$84, 0)</f>
        <v>11.821</v>
      </c>
      <c r="T45" s="2">
        <f>_xlfn.XLOOKUP(P45,rif_fee_schedule!$A$2:$A$84,rif_fee_schedule!D$2:D$84, 0)</f>
        <v>11.177</v>
      </c>
      <c r="U45" s="4">
        <f t="shared" si="0"/>
        <v>93858.739999999991</v>
      </c>
      <c r="V45" s="4">
        <f t="shared" si="1"/>
        <v>88745.37999999999</v>
      </c>
      <c r="W45" s="2"/>
      <c r="X45" s="2"/>
      <c r="Y45" s="3">
        <v>38230434.439999998</v>
      </c>
      <c r="Z45" s="3">
        <v>764608.82</v>
      </c>
      <c r="AA45" s="3">
        <v>0</v>
      </c>
      <c r="AB45">
        <v>0</v>
      </c>
      <c r="AC45" s="3">
        <v>0</v>
      </c>
      <c r="AD45" s="2">
        <v>-229524.99</v>
      </c>
      <c r="AE45" s="3">
        <v>599122533.62</v>
      </c>
      <c r="AF45" s="3">
        <v>12164932.65</v>
      </c>
      <c r="AG45" s="3">
        <v>2628720.44</v>
      </c>
      <c r="AH45" s="3">
        <v>103699.7</v>
      </c>
      <c r="AI45" s="3">
        <v>2074</v>
      </c>
      <c r="AJ45" s="2">
        <v>-10188946.82</v>
      </c>
    </row>
    <row r="46" spans="1:36" hidden="1" x14ac:dyDescent="0.25">
      <c r="A46">
        <v>7</v>
      </c>
      <c r="B46" t="s">
        <v>8448</v>
      </c>
      <c r="C46">
        <v>341300150030</v>
      </c>
      <c r="D46" t="s">
        <v>8449</v>
      </c>
      <c r="E46"/>
      <c r="F46" t="s">
        <v>8450</v>
      </c>
      <c r="G46" s="1">
        <v>43809</v>
      </c>
      <c r="H46" t="s">
        <v>31</v>
      </c>
      <c r="I46" t="s">
        <v>38</v>
      </c>
      <c r="J46">
        <v>841532.35</v>
      </c>
      <c r="K46">
        <v>16830.650000000001</v>
      </c>
      <c r="L46">
        <v>0</v>
      </c>
      <c r="M46"/>
      <c r="N46">
        <v>0</v>
      </c>
      <c r="O46">
        <v>0</v>
      </c>
      <c r="P46" t="s">
        <v>4353</v>
      </c>
      <c r="Q46"/>
      <c r="R46">
        <v>375</v>
      </c>
      <c r="S46" s="2">
        <f>_xlfn.XLOOKUP(P46,rif_fee_schedule!$A$2:$A$84,rif_fee_schedule!C$2:C$84, 0)</f>
        <v>1487</v>
      </c>
      <c r="T46" s="2">
        <f>_xlfn.XLOOKUP(P46,rif_fee_schedule!$A$2:$A$84,rif_fee_schedule!D$2:D$84, 0)</f>
        <v>1406</v>
      </c>
      <c r="U46" s="4">
        <f t="shared" si="0"/>
        <v>557625</v>
      </c>
      <c r="V46" s="4">
        <f t="shared" si="1"/>
        <v>527250</v>
      </c>
      <c r="W46"/>
      <c r="X46"/>
      <c r="Y46" s="3">
        <v>53911680.950000003</v>
      </c>
      <c r="Z46" s="3">
        <v>1078233.76</v>
      </c>
      <c r="AA46" s="3">
        <v>0</v>
      </c>
      <c r="AB46">
        <v>0</v>
      </c>
      <c r="AC46" s="3">
        <v>0</v>
      </c>
      <c r="AD46" s="2">
        <v>-682358.32</v>
      </c>
      <c r="AE46" s="3">
        <v>599122533.62</v>
      </c>
      <c r="AF46" s="3">
        <v>12164932.65</v>
      </c>
      <c r="AG46" s="3">
        <v>2628720.44</v>
      </c>
      <c r="AH46" s="3">
        <v>103699.7</v>
      </c>
      <c r="AI46" s="3">
        <v>2074</v>
      </c>
      <c r="AJ46" s="2">
        <v>-10188946.82</v>
      </c>
    </row>
    <row r="47" spans="1:36" hidden="1" x14ac:dyDescent="0.25">
      <c r="A47">
        <v>3.1</v>
      </c>
      <c r="B47" t="s">
        <v>3967</v>
      </c>
      <c r="C47">
        <v>622210070020</v>
      </c>
      <c r="D47" t="s">
        <v>3968</v>
      </c>
      <c r="E47"/>
      <c r="F47" t="s">
        <v>3969</v>
      </c>
      <c r="G47" s="1">
        <v>43700</v>
      </c>
      <c r="H47" t="s">
        <v>31</v>
      </c>
      <c r="I47" t="s">
        <v>38</v>
      </c>
      <c r="J47">
        <v>14750.97</v>
      </c>
      <c r="K47">
        <v>295.02</v>
      </c>
      <c r="L47">
        <v>0</v>
      </c>
      <c r="M47" s="4">
        <f>SUM(J47:L47)</f>
        <v>15045.99</v>
      </c>
      <c r="N47">
        <v>0</v>
      </c>
      <c r="O47">
        <v>0</v>
      </c>
      <c r="P47" t="s">
        <v>45</v>
      </c>
      <c r="Q47"/>
      <c r="R47" s="2">
        <v>-2245</v>
      </c>
      <c r="S47" s="2">
        <f>_xlfn.XLOOKUP(P47,rif_fee_schedule!$A$2:$A$84,rif_fee_schedule!C$2:C$84, 0)</f>
        <v>11.821</v>
      </c>
      <c r="T47" s="2">
        <f>_xlfn.XLOOKUP(P47,rif_fee_schedule!$A$2:$A$84,rif_fee_schedule!D$2:D$84, 0)</f>
        <v>11.177</v>
      </c>
      <c r="U47" s="4">
        <f t="shared" si="0"/>
        <v>-26538.145</v>
      </c>
      <c r="V47" s="4">
        <f t="shared" si="1"/>
        <v>-25092.364999999998</v>
      </c>
      <c r="W47" s="2"/>
      <c r="X47" s="2"/>
      <c r="Y47" s="3">
        <v>34362078.990000002</v>
      </c>
      <c r="Z47" s="3">
        <v>687512.03</v>
      </c>
      <c r="AA47" s="3">
        <v>0</v>
      </c>
      <c r="AB47">
        <v>0</v>
      </c>
      <c r="AC47" s="3">
        <v>0</v>
      </c>
      <c r="AD47" s="2">
        <v>-175934.14</v>
      </c>
      <c r="AE47" s="3">
        <v>599122533.62</v>
      </c>
      <c r="AF47" s="3">
        <v>12164932.65</v>
      </c>
      <c r="AG47" s="3">
        <v>2628720.44</v>
      </c>
      <c r="AH47" s="3">
        <v>103699.7</v>
      </c>
      <c r="AI47" s="3">
        <v>2074</v>
      </c>
      <c r="AJ47" s="2">
        <v>-10188946.82</v>
      </c>
    </row>
    <row r="48" spans="1:36" hidden="1" x14ac:dyDescent="0.25">
      <c r="A48">
        <v>3.1</v>
      </c>
      <c r="B48" t="s">
        <v>3967</v>
      </c>
      <c r="C48">
        <v>622210070020</v>
      </c>
      <c r="D48" t="s">
        <v>3968</v>
      </c>
      <c r="E48"/>
      <c r="F48" t="s">
        <v>3969</v>
      </c>
      <c r="G48" s="1">
        <v>43700</v>
      </c>
      <c r="H48" t="s">
        <v>31</v>
      </c>
      <c r="I48" t="s">
        <v>38</v>
      </c>
      <c r="J48">
        <v>14750.97</v>
      </c>
      <c r="K48">
        <v>295.02</v>
      </c>
      <c r="L48">
        <v>0</v>
      </c>
      <c r="M48" s="4">
        <f>SUM(J48:L48)</f>
        <v>15045.99</v>
      </c>
      <c r="N48">
        <v>0</v>
      </c>
      <c r="O48">
        <v>0</v>
      </c>
      <c r="P48" t="s">
        <v>1837</v>
      </c>
      <c r="Q48"/>
      <c r="R48" s="2">
        <v>2245</v>
      </c>
      <c r="S48" s="2">
        <f>_xlfn.XLOOKUP(P48,rif_fee_schedule!$A$2:$A$84,rif_fee_schedule!C$2:C$84, 0)</f>
        <v>0</v>
      </c>
      <c r="T48" s="2">
        <f>_xlfn.XLOOKUP(P48,rif_fee_schedule!$A$2:$A$84,rif_fee_schedule!D$2:D$84, 0)</f>
        <v>0</v>
      </c>
      <c r="U48" s="4">
        <f t="shared" si="0"/>
        <v>0</v>
      </c>
      <c r="V48" s="4">
        <f t="shared" si="1"/>
        <v>0</v>
      </c>
      <c r="W48" s="2"/>
      <c r="X48" s="2"/>
      <c r="Y48" s="3">
        <v>34362078.990000002</v>
      </c>
      <c r="Z48" s="3">
        <v>687512.03</v>
      </c>
      <c r="AA48" s="3">
        <v>0</v>
      </c>
      <c r="AB48">
        <v>0</v>
      </c>
      <c r="AC48" s="3">
        <v>0</v>
      </c>
      <c r="AD48" s="2">
        <v>-175934.14</v>
      </c>
      <c r="AE48" s="3">
        <v>599122533.62</v>
      </c>
      <c r="AF48" s="3">
        <v>12164932.65</v>
      </c>
      <c r="AG48" s="3">
        <v>2628720.44</v>
      </c>
      <c r="AH48" s="3">
        <v>103699.7</v>
      </c>
      <c r="AI48" s="3">
        <v>2074</v>
      </c>
      <c r="AJ48" s="2">
        <v>-10188946.82</v>
      </c>
    </row>
    <row r="49" spans="1:36" hidden="1" x14ac:dyDescent="0.25">
      <c r="A49">
        <v>7</v>
      </c>
      <c r="B49" t="s">
        <v>8379</v>
      </c>
      <c r="C49">
        <v>341170081230</v>
      </c>
      <c r="D49" t="s">
        <v>8380</v>
      </c>
      <c r="E49"/>
      <c r="F49" t="s">
        <v>8381</v>
      </c>
      <c r="G49" s="1">
        <v>43791</v>
      </c>
      <c r="H49" t="s">
        <v>31</v>
      </c>
      <c r="I49" t="s">
        <v>38</v>
      </c>
      <c r="J49">
        <v>733</v>
      </c>
      <c r="K49">
        <v>14.66</v>
      </c>
      <c r="L49">
        <v>0</v>
      </c>
      <c r="M49"/>
      <c r="N49">
        <v>0</v>
      </c>
      <c r="O49">
        <v>0</v>
      </c>
      <c r="P49" t="s">
        <v>82</v>
      </c>
      <c r="Q49"/>
      <c r="R49" s="2">
        <v>1466</v>
      </c>
      <c r="S49" s="2">
        <f>_xlfn.XLOOKUP(P49,rif_fee_schedule!$A$2:$A$84,rif_fee_schedule!C$2:C$84, 0)</f>
        <v>22.58</v>
      </c>
      <c r="T49" s="2">
        <f>_xlfn.XLOOKUP(P49,rif_fee_schedule!$A$2:$A$84,rif_fee_schedule!D$2:D$84, 0)</f>
        <v>21.35</v>
      </c>
      <c r="U49" s="4">
        <f t="shared" si="0"/>
        <v>33102.28</v>
      </c>
      <c r="V49" s="4">
        <f t="shared" si="1"/>
        <v>31299.100000000002</v>
      </c>
      <c r="W49" s="2"/>
      <c r="X49" s="2"/>
      <c r="Y49" s="3">
        <v>53911680.950000003</v>
      </c>
      <c r="Z49" s="3">
        <v>1078233.76</v>
      </c>
      <c r="AA49" s="3">
        <v>0</v>
      </c>
      <c r="AB49">
        <v>0</v>
      </c>
      <c r="AC49" s="3">
        <v>0</v>
      </c>
      <c r="AD49" s="2">
        <v>-682358.32</v>
      </c>
      <c r="AE49" s="3">
        <v>599122533.62</v>
      </c>
      <c r="AF49" s="3">
        <v>12164932.65</v>
      </c>
      <c r="AG49" s="3">
        <v>2628720.44</v>
      </c>
      <c r="AH49" s="3">
        <v>103699.7</v>
      </c>
      <c r="AI49" s="3">
        <v>2074</v>
      </c>
      <c r="AJ49" s="2">
        <v>-10188946.82</v>
      </c>
    </row>
    <row r="50" spans="1:36" hidden="1" x14ac:dyDescent="0.25">
      <c r="A50">
        <v>7</v>
      </c>
      <c r="B50" t="s">
        <v>8379</v>
      </c>
      <c r="C50">
        <v>341170081230</v>
      </c>
      <c r="D50" t="s">
        <v>8380</v>
      </c>
      <c r="E50"/>
      <c r="F50" t="s">
        <v>8381</v>
      </c>
      <c r="G50" s="1">
        <v>43791</v>
      </c>
      <c r="H50" t="s">
        <v>31</v>
      </c>
      <c r="I50" t="s">
        <v>38</v>
      </c>
      <c r="J50">
        <v>733</v>
      </c>
      <c r="K50">
        <v>14.66</v>
      </c>
      <c r="L50">
        <v>0</v>
      </c>
      <c r="M50"/>
      <c r="N50">
        <v>0</v>
      </c>
      <c r="O50">
        <v>0</v>
      </c>
      <c r="P50" t="s">
        <v>72</v>
      </c>
      <c r="Q50"/>
      <c r="R50" s="2">
        <v>-1466</v>
      </c>
      <c r="S50" s="2">
        <f>_xlfn.XLOOKUP(P50,rif_fee_schedule!$A$2:$A$84,rif_fee_schedule!C$2:C$84, 0)</f>
        <v>9.7780000000000005</v>
      </c>
      <c r="T50" s="2">
        <f>_xlfn.XLOOKUP(P50,rif_fee_schedule!$A$2:$A$84,rif_fee_schedule!D$2:D$84, 0)</f>
        <v>9.2460000000000004</v>
      </c>
      <c r="U50" s="4">
        <f t="shared" si="0"/>
        <v>-14334.548000000001</v>
      </c>
      <c r="V50" s="4">
        <f t="shared" si="1"/>
        <v>-13554.636</v>
      </c>
      <c r="W50" s="2"/>
      <c r="X50" s="2"/>
      <c r="Y50" s="3">
        <v>53911680.950000003</v>
      </c>
      <c r="Z50" s="3">
        <v>1078233.76</v>
      </c>
      <c r="AA50" s="3">
        <v>0</v>
      </c>
      <c r="AB50">
        <v>0</v>
      </c>
      <c r="AC50" s="3">
        <v>0</v>
      </c>
      <c r="AD50" s="2">
        <v>-682358.32</v>
      </c>
      <c r="AE50" s="3">
        <v>599122533.62</v>
      </c>
      <c r="AF50" s="3">
        <v>12164932.65</v>
      </c>
      <c r="AG50" s="3">
        <v>2628720.44</v>
      </c>
      <c r="AH50" s="3">
        <v>103699.7</v>
      </c>
      <c r="AI50" s="3">
        <v>2074</v>
      </c>
      <c r="AJ50" s="2">
        <v>-10188946.82</v>
      </c>
    </row>
    <row r="51" spans="1:36" hidden="1" x14ac:dyDescent="0.25">
      <c r="A51" s="8">
        <v>5</v>
      </c>
      <c r="B51" s="8" t="s">
        <v>5080</v>
      </c>
      <c r="C51" s="8">
        <v>3059260000060</v>
      </c>
      <c r="D51" s="8" t="s">
        <v>5081</v>
      </c>
      <c r="F51" s="8" t="s">
        <v>5082</v>
      </c>
      <c r="G51" s="10">
        <v>43607</v>
      </c>
      <c r="H51" s="8" t="s">
        <v>31</v>
      </c>
      <c r="I51" s="8" t="s">
        <v>38</v>
      </c>
      <c r="J51" s="9">
        <v>146326.9</v>
      </c>
      <c r="K51" s="9">
        <v>2926.54</v>
      </c>
      <c r="L51" s="8">
        <v>0</v>
      </c>
      <c r="M51" s="14">
        <f t="shared" ref="M51:M114" si="2">SUM(J51:L51)</f>
        <v>149253.44</v>
      </c>
      <c r="N51" s="8">
        <v>0</v>
      </c>
      <c r="O51" s="8">
        <v>0</v>
      </c>
      <c r="P51" s="8" t="s">
        <v>1721</v>
      </c>
      <c r="R51" s="11">
        <v>10458</v>
      </c>
      <c r="S51" s="13">
        <f>_xlfn.XLOOKUP(P51,rif_fee_schedule!$A$2:$A$84,rif_fee_schedule!C$2:C$84, 0)*1.628</f>
        <v>26.458255999999995</v>
      </c>
      <c r="T51" s="13">
        <f>_xlfn.XLOOKUP(P51,rif_fee_schedule!$A$2:$A$84,rif_fee_schedule!D$2:D$84, 0)</f>
        <v>15.367000000000001</v>
      </c>
      <c r="U51" s="14">
        <f t="shared" ref="U51:U114" si="3">S51*R51</f>
        <v>276700.44124799996</v>
      </c>
      <c r="V51" s="14">
        <f t="shared" ref="V51:V114" si="4">T51*R51</f>
        <v>160708.08600000001</v>
      </c>
      <c r="W51" s="2"/>
      <c r="Y51" s="3">
        <v>23913047.239999998</v>
      </c>
      <c r="Z51" s="3">
        <v>478708.65</v>
      </c>
      <c r="AA51" s="3">
        <v>0</v>
      </c>
      <c r="AB51">
        <v>0</v>
      </c>
      <c r="AC51" s="3">
        <v>0</v>
      </c>
      <c r="AD51" s="2">
        <v>-227120.25</v>
      </c>
      <c r="AE51" s="3">
        <v>599122533.62</v>
      </c>
      <c r="AF51" s="3">
        <v>12164932.65</v>
      </c>
      <c r="AG51" s="3">
        <v>2628720.44</v>
      </c>
      <c r="AH51" s="3">
        <v>103699.7</v>
      </c>
      <c r="AI51" s="3">
        <v>2074</v>
      </c>
      <c r="AJ51" s="2">
        <v>-10188946.82</v>
      </c>
    </row>
    <row r="52" spans="1:36" hidden="1" x14ac:dyDescent="0.25">
      <c r="A52" s="8">
        <v>5</v>
      </c>
      <c r="B52" s="8" t="s">
        <v>5083</v>
      </c>
      <c r="C52" s="8">
        <v>3059260000060</v>
      </c>
      <c r="D52" s="8" t="s">
        <v>5081</v>
      </c>
      <c r="F52" s="8" t="s">
        <v>5084</v>
      </c>
      <c r="G52" s="10">
        <v>43521</v>
      </c>
      <c r="H52" s="8" t="s">
        <v>31</v>
      </c>
      <c r="I52" s="8" t="s">
        <v>38</v>
      </c>
      <c r="J52" s="9">
        <v>0</v>
      </c>
      <c r="K52" s="9">
        <v>0</v>
      </c>
      <c r="L52" s="8">
        <v>0</v>
      </c>
      <c r="M52" s="14">
        <f t="shared" si="2"/>
        <v>0</v>
      </c>
      <c r="N52" s="8">
        <v>0</v>
      </c>
      <c r="O52" s="8">
        <v>0</v>
      </c>
      <c r="P52" s="8" t="s">
        <v>90</v>
      </c>
      <c r="R52" s="8">
        <v>0</v>
      </c>
      <c r="S52" s="13">
        <f>_xlfn.XLOOKUP(P52,rif_fee_schedule!$A$2:$A$84,rif_fee_schedule!C$2:C$84, 0)*1.628</f>
        <v>14.380123999999999</v>
      </c>
      <c r="T52" s="13">
        <f>_xlfn.XLOOKUP(P52,rif_fee_schedule!$A$2:$A$84,rif_fee_schedule!D$2:D$84, 0)</f>
        <v>8.3520000000000003</v>
      </c>
      <c r="U52" s="14">
        <f t="shared" si="3"/>
        <v>0</v>
      </c>
      <c r="V52" s="14">
        <f t="shared" si="4"/>
        <v>0</v>
      </c>
      <c r="W52"/>
      <c r="Y52" s="3">
        <v>23913047.239999998</v>
      </c>
      <c r="Z52" s="3">
        <v>478708.65</v>
      </c>
      <c r="AA52" s="3">
        <v>0</v>
      </c>
      <c r="AB52">
        <v>0</v>
      </c>
      <c r="AC52" s="3">
        <v>0</v>
      </c>
      <c r="AD52" s="2">
        <v>-227120.25</v>
      </c>
      <c r="AE52" s="3">
        <v>599122533.62</v>
      </c>
      <c r="AF52" s="3">
        <v>12164932.65</v>
      </c>
      <c r="AG52" s="3">
        <v>2628720.44</v>
      </c>
      <c r="AH52" s="3">
        <v>103699.7</v>
      </c>
      <c r="AI52" s="3">
        <v>2074</v>
      </c>
      <c r="AJ52" s="2">
        <v>-10188946.82</v>
      </c>
    </row>
    <row r="53" spans="1:36" hidden="1" x14ac:dyDescent="0.25">
      <c r="A53" s="8">
        <v>1</v>
      </c>
      <c r="B53" s="8" t="s">
        <v>178</v>
      </c>
      <c r="C53" s="8">
        <v>3040150050750</v>
      </c>
      <c r="D53" s="8" t="s">
        <v>179</v>
      </c>
      <c r="G53" s="10">
        <v>43733</v>
      </c>
      <c r="H53" s="8" t="s">
        <v>31</v>
      </c>
      <c r="I53" s="8" t="s">
        <v>32</v>
      </c>
      <c r="J53" s="9">
        <v>120356.45</v>
      </c>
      <c r="K53" s="9">
        <v>2407.13</v>
      </c>
      <c r="L53" s="8">
        <v>0</v>
      </c>
      <c r="M53" s="14">
        <f t="shared" si="2"/>
        <v>122763.58</v>
      </c>
      <c r="N53" s="8">
        <v>0</v>
      </c>
      <c r="O53" s="8">
        <v>0</v>
      </c>
      <c r="P53" s="8" t="s">
        <v>72</v>
      </c>
      <c r="R53" s="8">
        <v>-979</v>
      </c>
      <c r="S53" s="13">
        <f>_xlfn.XLOOKUP(P53,rif_fee_schedule!$A$2:$A$84,rif_fee_schedule!C$2:C$84, 0)*1.628</f>
        <v>15.918583999999999</v>
      </c>
      <c r="T53" s="13">
        <f>_xlfn.XLOOKUP(P53,rif_fee_schedule!$A$2:$A$84,rif_fee_schedule!D$2:D$84, 0)</f>
        <v>9.2460000000000004</v>
      </c>
      <c r="U53" s="14">
        <f t="shared" si="3"/>
        <v>-15584.293736</v>
      </c>
      <c r="V53" s="14">
        <f t="shared" si="4"/>
        <v>-9051.8340000000007</v>
      </c>
      <c r="W53"/>
      <c r="Y53" s="3">
        <v>74696854.359999999</v>
      </c>
      <c r="Z53" s="3">
        <v>1494936.99</v>
      </c>
      <c r="AA53" s="3">
        <v>1189721.74</v>
      </c>
      <c r="AB53" s="2">
        <v>103699.7</v>
      </c>
      <c r="AC53" s="3">
        <v>2074</v>
      </c>
      <c r="AD53" s="2">
        <v>-3422401.68</v>
      </c>
      <c r="AE53" s="3">
        <v>599122533.62</v>
      </c>
      <c r="AF53" s="3">
        <v>12164932.65</v>
      </c>
      <c r="AG53" s="3">
        <v>2628720.44</v>
      </c>
      <c r="AH53" s="3">
        <v>103699.7</v>
      </c>
      <c r="AI53" s="3">
        <v>2074</v>
      </c>
      <c r="AJ53" s="2">
        <v>-10188946.82</v>
      </c>
    </row>
    <row r="54" spans="1:36" hidden="1" x14ac:dyDescent="0.25">
      <c r="A54" s="8">
        <v>1</v>
      </c>
      <c r="B54" s="8" t="s">
        <v>178</v>
      </c>
      <c r="C54" s="8">
        <v>3040150050750</v>
      </c>
      <c r="D54" s="8" t="s">
        <v>179</v>
      </c>
      <c r="G54" s="10">
        <v>43733</v>
      </c>
      <c r="H54" s="8" t="s">
        <v>31</v>
      </c>
      <c r="I54" s="8" t="s">
        <v>32</v>
      </c>
      <c r="J54" s="9">
        <v>120356.45</v>
      </c>
      <c r="K54" s="9">
        <v>2407.13</v>
      </c>
      <c r="L54" s="8">
        <v>0</v>
      </c>
      <c r="M54" s="14">
        <f t="shared" si="2"/>
        <v>122763.58</v>
      </c>
      <c r="N54" s="8">
        <v>0</v>
      </c>
      <c r="O54" s="8">
        <v>0</v>
      </c>
      <c r="P54" s="8" t="s">
        <v>180</v>
      </c>
      <c r="R54" s="11">
        <v>4753</v>
      </c>
      <c r="S54" s="13">
        <f>_xlfn.XLOOKUP(P54,rif_fee_schedule!$A$2:$A$84,rif_fee_schedule!C$2:C$84, 0)*1.628</f>
        <v>32.683728000000002</v>
      </c>
      <c r="T54" s="13">
        <f>_xlfn.XLOOKUP(P54,rif_fee_schedule!$A$2:$A$84,rif_fee_schedule!D$2:D$84, 0)</f>
        <v>18.981999999999999</v>
      </c>
      <c r="U54" s="14">
        <f>S54*R54</f>
        <v>155345.75918400002</v>
      </c>
      <c r="V54" s="14">
        <f t="shared" si="4"/>
        <v>90221.445999999996</v>
      </c>
      <c r="W54" s="2"/>
      <c r="Y54" s="3">
        <v>74696854.359999999</v>
      </c>
      <c r="Z54" s="3">
        <v>1494936.99</v>
      </c>
      <c r="AA54" s="3">
        <v>1189721.74</v>
      </c>
      <c r="AB54" s="2">
        <v>103699.7</v>
      </c>
      <c r="AC54" s="3">
        <v>2074</v>
      </c>
      <c r="AD54" s="2">
        <v>-3422401.68</v>
      </c>
      <c r="AE54" s="3">
        <v>599122533.62</v>
      </c>
      <c r="AF54" s="3">
        <v>12164932.65</v>
      </c>
      <c r="AG54" s="3">
        <v>2628720.44</v>
      </c>
      <c r="AH54" s="3">
        <v>103699.7</v>
      </c>
      <c r="AI54" s="3">
        <v>2074</v>
      </c>
      <c r="AJ54" s="2">
        <v>-10188946.82</v>
      </c>
    </row>
    <row r="55" spans="1:36" hidden="1" x14ac:dyDescent="0.25">
      <c r="A55" s="8">
        <v>5</v>
      </c>
      <c r="B55" s="8" t="s">
        <v>4719</v>
      </c>
      <c r="C55" s="8">
        <v>3049340210060</v>
      </c>
      <c r="D55" s="8" t="s">
        <v>4720</v>
      </c>
      <c r="G55" s="10">
        <v>43563</v>
      </c>
      <c r="H55" s="8" t="s">
        <v>31</v>
      </c>
      <c r="I55" s="8" t="s">
        <v>32</v>
      </c>
      <c r="J55" s="9">
        <v>5471.79</v>
      </c>
      <c r="K55" s="9">
        <v>109.44</v>
      </c>
      <c r="L55" s="8">
        <v>0</v>
      </c>
      <c r="M55" s="14">
        <f t="shared" si="2"/>
        <v>5581.23</v>
      </c>
      <c r="N55" s="8">
        <v>0</v>
      </c>
      <c r="O55" s="8">
        <v>0</v>
      </c>
      <c r="P55" s="8" t="s">
        <v>180</v>
      </c>
      <c r="R55" s="8">
        <v>379</v>
      </c>
      <c r="S55" s="13">
        <f>_xlfn.XLOOKUP(P55,rif_fee_schedule!$A$2:$A$84,rif_fee_schedule!C$2:C$84, 0)*1.628</f>
        <v>32.683728000000002</v>
      </c>
      <c r="T55" s="13">
        <f>_xlfn.XLOOKUP(P55,rif_fee_schedule!$A$2:$A$84,rif_fee_schedule!D$2:D$84, 0)</f>
        <v>18.981999999999999</v>
      </c>
      <c r="U55" s="14">
        <f t="shared" si="3"/>
        <v>12387.132912000001</v>
      </c>
      <c r="V55" s="14">
        <f t="shared" si="4"/>
        <v>7194.1779999999999</v>
      </c>
      <c r="W55"/>
      <c r="Y55" s="3">
        <v>23913047.239999998</v>
      </c>
      <c r="Z55" s="3">
        <v>478708.65</v>
      </c>
      <c r="AA55" s="3">
        <v>0</v>
      </c>
      <c r="AB55">
        <v>0</v>
      </c>
      <c r="AC55" s="3">
        <v>0</v>
      </c>
      <c r="AD55" s="2">
        <v>-227120.25</v>
      </c>
      <c r="AE55" s="3">
        <v>599122533.62</v>
      </c>
      <c r="AF55" s="3">
        <v>12164932.65</v>
      </c>
      <c r="AG55" s="3">
        <v>2628720.44</v>
      </c>
      <c r="AH55" s="3">
        <v>103699.7</v>
      </c>
      <c r="AI55" s="3">
        <v>2074</v>
      </c>
      <c r="AJ55" s="2">
        <v>-10188946.82</v>
      </c>
    </row>
    <row r="56" spans="1:36" hidden="1" x14ac:dyDescent="0.25">
      <c r="A56" s="8">
        <v>5</v>
      </c>
      <c r="B56" s="8" t="s">
        <v>4719</v>
      </c>
      <c r="C56" s="8">
        <v>3049340210060</v>
      </c>
      <c r="D56" s="8" t="s">
        <v>4720</v>
      </c>
      <c r="G56" s="10">
        <v>43563</v>
      </c>
      <c r="H56" s="8" t="s">
        <v>31</v>
      </c>
      <c r="I56" s="8" t="s">
        <v>32</v>
      </c>
      <c r="J56" s="9">
        <v>5471.79</v>
      </c>
      <c r="K56" s="9">
        <v>109.44</v>
      </c>
      <c r="L56" s="8">
        <v>0</v>
      </c>
      <c r="M56" s="14">
        <f t="shared" si="2"/>
        <v>5581.23</v>
      </c>
      <c r="N56" s="8">
        <v>0</v>
      </c>
      <c r="O56" s="8">
        <v>0</v>
      </c>
      <c r="P56" s="8" t="s">
        <v>72</v>
      </c>
      <c r="R56" s="8">
        <v>-379</v>
      </c>
      <c r="S56" s="13">
        <f>_xlfn.XLOOKUP(P56,rif_fee_schedule!$A$2:$A$84,rif_fee_schedule!C$2:C$84, 0)*1.628</f>
        <v>15.918583999999999</v>
      </c>
      <c r="T56" s="13">
        <f>_xlfn.XLOOKUP(P56,rif_fee_schedule!$A$2:$A$84,rif_fee_schedule!D$2:D$84, 0)</f>
        <v>9.2460000000000004</v>
      </c>
      <c r="U56" s="14">
        <f t="shared" si="3"/>
        <v>-6033.1433360000001</v>
      </c>
      <c r="V56" s="14">
        <f t="shared" si="4"/>
        <v>-3504.2340000000004</v>
      </c>
      <c r="W56"/>
      <c r="Y56" s="3">
        <v>23913047.239999998</v>
      </c>
      <c r="Z56" s="3">
        <v>478708.65</v>
      </c>
      <c r="AA56" s="3">
        <v>0</v>
      </c>
      <c r="AB56">
        <v>0</v>
      </c>
      <c r="AC56" s="3">
        <v>0</v>
      </c>
      <c r="AD56" s="2">
        <v>-227120.25</v>
      </c>
      <c r="AE56" s="3">
        <v>599122533.62</v>
      </c>
      <c r="AF56" s="3">
        <v>12164932.65</v>
      </c>
      <c r="AG56" s="3">
        <v>2628720.44</v>
      </c>
      <c r="AH56" s="3">
        <v>103699.7</v>
      </c>
      <c r="AI56" s="3">
        <v>2074</v>
      </c>
      <c r="AJ56" s="2">
        <v>-10188946.82</v>
      </c>
    </row>
    <row r="57" spans="1:36" s="23" customFormat="1" hidden="1" x14ac:dyDescent="0.25">
      <c r="A57" s="15">
        <v>3.1</v>
      </c>
      <c r="B57" s="16" t="s">
        <v>4224</v>
      </c>
      <c r="C57" s="16">
        <v>3022030030020</v>
      </c>
      <c r="D57" s="16" t="s">
        <v>4225</v>
      </c>
      <c r="E57" s="16"/>
      <c r="F57" s="16"/>
      <c r="G57" s="17">
        <v>43467</v>
      </c>
      <c r="H57" s="16" t="s">
        <v>31</v>
      </c>
      <c r="I57" s="16" t="s">
        <v>32</v>
      </c>
      <c r="J57" s="18">
        <v>344433.71</v>
      </c>
      <c r="K57" s="18">
        <v>6888.67</v>
      </c>
      <c r="L57" s="16">
        <v>0</v>
      </c>
      <c r="M57" s="19">
        <f t="shared" si="2"/>
        <v>351322.38</v>
      </c>
      <c r="N57" s="16">
        <v>0</v>
      </c>
      <c r="O57" s="16">
        <v>0</v>
      </c>
      <c r="P57" s="16" t="s">
        <v>629</v>
      </c>
      <c r="Q57" s="16"/>
      <c r="R57" s="16">
        <v>36</v>
      </c>
      <c r="S57" s="20">
        <f>_xlfn.XLOOKUP(P57,rif_fee_schedule!$A$2:$A$84,rif_fee_schedule!C$2:C$84, 0)*1.628</f>
        <v>6370.3639999999996</v>
      </c>
      <c r="T57" s="20">
        <f>_xlfn.XLOOKUP(P57,rif_fee_schedule!$A$2:$A$84,rif_fee_schedule!D$2:D$84, 0)</f>
        <v>3699</v>
      </c>
      <c r="U57" s="19">
        <f t="shared" si="3"/>
        <v>229333.10399999999</v>
      </c>
      <c r="V57" s="19">
        <f t="shared" si="4"/>
        <v>133164</v>
      </c>
      <c r="W57" s="47">
        <f>M57/(ABS(SUM(U57:U59)))</f>
        <v>0.83043726101160142</v>
      </c>
      <c r="X57" s="21">
        <f>U57*W$57</f>
        <v>190446.75474504873</v>
      </c>
      <c r="Y57" s="22">
        <v>34362078.990000002</v>
      </c>
      <c r="Z57" s="22">
        <v>687512.03</v>
      </c>
      <c r="AA57" s="22">
        <v>0</v>
      </c>
      <c r="AB57" s="23">
        <v>0</v>
      </c>
      <c r="AC57" s="22">
        <v>0</v>
      </c>
      <c r="AD57" s="24">
        <v>-175934.14</v>
      </c>
      <c r="AE57" s="22">
        <v>599122533.62</v>
      </c>
      <c r="AF57" s="22">
        <v>12164932.65</v>
      </c>
      <c r="AG57" s="22">
        <v>2628720.44</v>
      </c>
      <c r="AH57" s="22">
        <v>103699.7</v>
      </c>
      <c r="AI57" s="22">
        <v>2074</v>
      </c>
      <c r="AJ57" s="24">
        <v>-10188946.82</v>
      </c>
    </row>
    <row r="58" spans="1:36" s="43" customFormat="1" hidden="1" x14ac:dyDescent="0.25">
      <c r="A58" s="46">
        <v>3.1</v>
      </c>
      <c r="B58" s="36" t="s">
        <v>4224</v>
      </c>
      <c r="C58" s="36">
        <v>3022030030020</v>
      </c>
      <c r="D58" s="36" t="s">
        <v>4225</v>
      </c>
      <c r="E58" s="36"/>
      <c r="F58" s="36"/>
      <c r="G58" s="37">
        <v>43467</v>
      </c>
      <c r="H58" s="36" t="s">
        <v>31</v>
      </c>
      <c r="I58" s="36" t="s">
        <v>32</v>
      </c>
      <c r="J58" s="38">
        <v>344433.71</v>
      </c>
      <c r="K58" s="38">
        <v>6888.67</v>
      </c>
      <c r="L58" s="36">
        <v>0</v>
      </c>
      <c r="M58" s="39">
        <f t="shared" si="2"/>
        <v>351322.38</v>
      </c>
      <c r="N58" s="36">
        <v>0</v>
      </c>
      <c r="O58" s="36">
        <v>0</v>
      </c>
      <c r="P58" s="36" t="s">
        <v>44</v>
      </c>
      <c r="Q58" s="36"/>
      <c r="R58" s="45">
        <v>-4580</v>
      </c>
      <c r="S58" s="40">
        <f>_xlfn.XLOOKUP(P58,rif_fee_schedule!$A$2:$A$84,rif_fee_schedule!C$2:C$84, 0)*1.628</f>
        <v>3.9446439999999998</v>
      </c>
      <c r="T58" s="40">
        <f>_xlfn.XLOOKUP(P58,rif_fee_schedule!$A$2:$A$84,rif_fee_schedule!D$2:D$84, 0)</f>
        <v>2.2909999999999999</v>
      </c>
      <c r="U58" s="39">
        <f t="shared" si="3"/>
        <v>-18066.469519999999</v>
      </c>
      <c r="V58" s="39">
        <f t="shared" si="4"/>
        <v>-10492.779999999999</v>
      </c>
      <c r="W58" s="41"/>
      <c r="X58" s="41">
        <f>U58*W$57</f>
        <v>-15003.069464338381</v>
      </c>
      <c r="Y58" s="42">
        <v>34362078.990000002</v>
      </c>
      <c r="Z58" s="42">
        <v>687512.03</v>
      </c>
      <c r="AA58" s="42">
        <v>0</v>
      </c>
      <c r="AB58" s="43">
        <v>0</v>
      </c>
      <c r="AC58" s="42">
        <v>0</v>
      </c>
      <c r="AD58" s="44">
        <v>-175934.14</v>
      </c>
      <c r="AE58" s="42">
        <v>599122533.62</v>
      </c>
      <c r="AF58" s="42">
        <v>12164932.65</v>
      </c>
      <c r="AG58" s="42">
        <v>2628720.44</v>
      </c>
      <c r="AH58" s="42">
        <v>103699.7</v>
      </c>
      <c r="AI58" s="42">
        <v>2074</v>
      </c>
      <c r="AJ58" s="44">
        <v>-10188946.82</v>
      </c>
    </row>
    <row r="59" spans="1:36" s="34" customFormat="1" ht="15.75" hidden="1" thickBot="1" x14ac:dyDescent="0.3">
      <c r="A59" s="25">
        <v>3.1</v>
      </c>
      <c r="B59" s="26" t="s">
        <v>4224</v>
      </c>
      <c r="C59" s="26">
        <v>3022030030020</v>
      </c>
      <c r="D59" s="26" t="s">
        <v>4225</v>
      </c>
      <c r="E59" s="26"/>
      <c r="F59" s="26"/>
      <c r="G59" s="27">
        <v>43467</v>
      </c>
      <c r="H59" s="26" t="s">
        <v>31</v>
      </c>
      <c r="I59" s="26" t="s">
        <v>32</v>
      </c>
      <c r="J59" s="28">
        <v>344433.71</v>
      </c>
      <c r="K59" s="28">
        <v>6888.67</v>
      </c>
      <c r="L59" s="26">
        <v>0</v>
      </c>
      <c r="M59" s="29">
        <f t="shared" si="2"/>
        <v>351322.38</v>
      </c>
      <c r="N59" s="26">
        <v>0</v>
      </c>
      <c r="O59" s="26">
        <v>0</v>
      </c>
      <c r="P59" s="26" t="s">
        <v>90</v>
      </c>
      <c r="Q59" s="26"/>
      <c r="R59" s="30">
        <v>14728</v>
      </c>
      <c r="S59" s="31">
        <f>_xlfn.XLOOKUP(P59,rif_fee_schedule!$A$2:$A$84,rif_fee_schedule!C$2:C$84, 0)*1.628</f>
        <v>14.380123999999999</v>
      </c>
      <c r="T59" s="31">
        <f>_xlfn.XLOOKUP(P59,rif_fee_schedule!$A$2:$A$84,rif_fee_schedule!D$2:D$84, 0)</f>
        <v>8.3520000000000003</v>
      </c>
      <c r="U59" s="29">
        <f t="shared" si="3"/>
        <v>211790.46627199999</v>
      </c>
      <c r="V59" s="29">
        <f t="shared" si="4"/>
        <v>123008.25600000001</v>
      </c>
      <c r="W59" s="32"/>
      <c r="X59" s="32">
        <f>U59*W$57</f>
        <v>175878.69471928963</v>
      </c>
      <c r="Y59" s="33">
        <v>34362078.990000002</v>
      </c>
      <c r="Z59" s="33">
        <v>687512.03</v>
      </c>
      <c r="AA59" s="33">
        <v>0</v>
      </c>
      <c r="AB59" s="34">
        <v>0</v>
      </c>
      <c r="AC59" s="33">
        <v>0</v>
      </c>
      <c r="AD59" s="35">
        <v>-175934.14</v>
      </c>
      <c r="AE59" s="33">
        <v>599122533.62</v>
      </c>
      <c r="AF59" s="33">
        <v>12164932.65</v>
      </c>
      <c r="AG59" s="33">
        <v>2628720.44</v>
      </c>
      <c r="AH59" s="33">
        <v>103699.7</v>
      </c>
      <c r="AI59" s="33">
        <v>2074</v>
      </c>
      <c r="AJ59" s="35">
        <v>-10188946.82</v>
      </c>
    </row>
    <row r="60" spans="1:36" hidden="1" x14ac:dyDescent="0.25">
      <c r="A60" s="8">
        <v>4</v>
      </c>
      <c r="B60" s="8" t="s">
        <v>4403</v>
      </c>
      <c r="C60" s="8">
        <v>3039520000063</v>
      </c>
      <c r="D60" s="8" t="s">
        <v>4404</v>
      </c>
      <c r="F60" s="8" t="s">
        <v>4170</v>
      </c>
      <c r="G60" s="10">
        <v>43621</v>
      </c>
      <c r="H60" s="8" t="s">
        <v>31</v>
      </c>
      <c r="I60" s="8" t="s">
        <v>32</v>
      </c>
      <c r="J60" s="9">
        <v>0</v>
      </c>
      <c r="K60" s="9">
        <v>0</v>
      </c>
      <c r="L60" s="8">
        <v>0</v>
      </c>
      <c r="M60" s="14">
        <f t="shared" si="2"/>
        <v>0</v>
      </c>
      <c r="N60" s="8">
        <v>0</v>
      </c>
      <c r="O60" s="8">
        <v>0</v>
      </c>
      <c r="P60" s="8" t="s">
        <v>72</v>
      </c>
      <c r="R60" s="11">
        <v>6058</v>
      </c>
      <c r="S60" s="13">
        <f>_xlfn.XLOOKUP(P60,rif_fee_schedule!$A$2:$A$84,rif_fee_schedule!C$2:C$84, 0)*1.628</f>
        <v>15.918583999999999</v>
      </c>
      <c r="T60" s="13">
        <f>_xlfn.XLOOKUP(P60,rif_fee_schedule!$A$2:$A$84,rif_fee_schedule!D$2:D$84, 0)</f>
        <v>9.2460000000000004</v>
      </c>
      <c r="U60" s="14">
        <f t="shared" si="3"/>
        <v>96434.781871999992</v>
      </c>
      <c r="V60" s="14">
        <f t="shared" si="4"/>
        <v>56012.268000000004</v>
      </c>
      <c r="W60" s="2"/>
      <c r="Y60" s="3">
        <v>3995300.98</v>
      </c>
      <c r="Z60" s="3">
        <v>83905.98</v>
      </c>
      <c r="AA60" s="3">
        <v>372201.82</v>
      </c>
      <c r="AB60">
        <v>0</v>
      </c>
      <c r="AC60" s="3">
        <v>0</v>
      </c>
      <c r="AD60" s="2">
        <v>611247.02</v>
      </c>
      <c r="AE60" s="3">
        <v>599122533.62</v>
      </c>
      <c r="AF60" s="3">
        <v>12164932.65</v>
      </c>
      <c r="AG60" s="3">
        <v>2628720.44</v>
      </c>
      <c r="AH60" s="3">
        <v>103699.7</v>
      </c>
      <c r="AI60" s="3">
        <v>2074</v>
      </c>
      <c r="AJ60" s="2">
        <v>-10188946.82</v>
      </c>
    </row>
    <row r="61" spans="1:36" hidden="1" x14ac:dyDescent="0.25">
      <c r="A61" s="8">
        <v>4</v>
      </c>
      <c r="B61" s="8" t="s">
        <v>4403</v>
      </c>
      <c r="C61" s="8">
        <v>3039520000063</v>
      </c>
      <c r="D61" s="8" t="s">
        <v>4404</v>
      </c>
      <c r="F61" s="8" t="s">
        <v>4170</v>
      </c>
      <c r="G61" s="10">
        <v>43621</v>
      </c>
      <c r="H61" s="8" t="s">
        <v>31</v>
      </c>
      <c r="I61" s="8" t="s">
        <v>32</v>
      </c>
      <c r="J61" s="9">
        <v>0</v>
      </c>
      <c r="K61" s="9">
        <v>0</v>
      </c>
      <c r="L61" s="8">
        <v>0</v>
      </c>
      <c r="M61" s="14">
        <f t="shared" si="2"/>
        <v>0</v>
      </c>
      <c r="N61" s="8">
        <v>0</v>
      </c>
      <c r="O61" s="8">
        <v>0</v>
      </c>
      <c r="P61" s="8" t="s">
        <v>106</v>
      </c>
      <c r="R61" s="11">
        <v>-84705.98</v>
      </c>
      <c r="S61" s="13">
        <f>_xlfn.XLOOKUP(P61,rif_fee_schedule!$A$2:$A$84,rif_fee_schedule!C$2:C$84, 0)*1.628</f>
        <v>0</v>
      </c>
      <c r="T61" s="13">
        <f>_xlfn.XLOOKUP(P61,rif_fee_schedule!$A$2:$A$84,rif_fee_schedule!D$2:D$84, 0)</f>
        <v>0</v>
      </c>
      <c r="U61" s="14">
        <f t="shared" si="3"/>
        <v>0</v>
      </c>
      <c r="V61" s="14">
        <f t="shared" si="4"/>
        <v>0</v>
      </c>
      <c r="W61" s="2"/>
      <c r="Y61" s="3">
        <v>3995300.98</v>
      </c>
      <c r="Z61" s="3">
        <v>83905.98</v>
      </c>
      <c r="AA61" s="3">
        <v>372201.82</v>
      </c>
      <c r="AB61">
        <v>0</v>
      </c>
      <c r="AC61" s="3">
        <v>0</v>
      </c>
      <c r="AD61" s="2">
        <v>611247.02</v>
      </c>
      <c r="AE61" s="3">
        <v>599122533.62</v>
      </c>
      <c r="AF61" s="3">
        <v>12164932.65</v>
      </c>
      <c r="AG61" s="3">
        <v>2628720.44</v>
      </c>
      <c r="AH61" s="3">
        <v>103699.7</v>
      </c>
      <c r="AI61" s="3">
        <v>2074</v>
      </c>
      <c r="AJ61" s="2">
        <v>-10188946.82</v>
      </c>
    </row>
    <row r="62" spans="1:36" hidden="1" x14ac:dyDescent="0.25">
      <c r="A62" s="8">
        <v>5</v>
      </c>
      <c r="B62" s="8" t="s">
        <v>4897</v>
      </c>
      <c r="C62" s="8">
        <v>3050320120190</v>
      </c>
      <c r="D62" s="8" t="s">
        <v>4898</v>
      </c>
      <c r="F62" s="8" t="s">
        <v>4899</v>
      </c>
      <c r="G62" s="10">
        <v>43608</v>
      </c>
      <c r="H62" s="8" t="s">
        <v>31</v>
      </c>
      <c r="I62" s="8" t="s">
        <v>38</v>
      </c>
      <c r="J62" s="9">
        <v>0</v>
      </c>
      <c r="K62" s="9">
        <v>149.29</v>
      </c>
      <c r="L62" s="8">
        <v>0</v>
      </c>
      <c r="M62" s="14">
        <f t="shared" si="2"/>
        <v>149.29</v>
      </c>
      <c r="N62" s="8">
        <v>0</v>
      </c>
      <c r="O62" s="8">
        <v>0</v>
      </c>
      <c r="P62" s="8" t="s">
        <v>274</v>
      </c>
      <c r="R62" s="8">
        <v>1</v>
      </c>
      <c r="S62" s="13">
        <f>_xlfn.XLOOKUP(P62,rif_fee_schedule!$A$2:$A$84,rif_fee_schedule!C$2:C$84, 0)*1.628</f>
        <v>0</v>
      </c>
      <c r="T62" s="13">
        <f>_xlfn.XLOOKUP(P62,rif_fee_schedule!$A$2:$A$84,rif_fee_schedule!D$2:D$84, 0)</f>
        <v>0</v>
      </c>
      <c r="U62" s="14">
        <f t="shared" si="3"/>
        <v>0</v>
      </c>
      <c r="V62" s="14">
        <f t="shared" si="4"/>
        <v>0</v>
      </c>
      <c r="W62"/>
      <c r="Y62" s="3">
        <v>23913047.239999998</v>
      </c>
      <c r="Z62" s="3">
        <v>478708.65</v>
      </c>
      <c r="AA62" s="3">
        <v>0</v>
      </c>
      <c r="AB62">
        <v>0</v>
      </c>
      <c r="AC62" s="3">
        <v>0</v>
      </c>
      <c r="AD62" s="2">
        <v>-227120.25</v>
      </c>
      <c r="AE62" s="3">
        <v>599122533.62</v>
      </c>
      <c r="AF62" s="3">
        <v>12164932.65</v>
      </c>
      <c r="AG62" s="3">
        <v>2628720.44</v>
      </c>
      <c r="AH62" s="3">
        <v>103699.7</v>
      </c>
      <c r="AI62" s="3">
        <v>2074</v>
      </c>
      <c r="AJ62" s="2">
        <v>-10188946.82</v>
      </c>
    </row>
    <row r="63" spans="1:36" hidden="1" x14ac:dyDescent="0.25">
      <c r="A63" s="8">
        <v>5</v>
      </c>
      <c r="B63" s="8" t="s">
        <v>4865</v>
      </c>
      <c r="C63" s="8">
        <v>3050320000935</v>
      </c>
      <c r="D63" s="8" t="s">
        <v>4866</v>
      </c>
      <c r="F63" s="8" t="s">
        <v>4867</v>
      </c>
      <c r="G63" s="10">
        <v>43615</v>
      </c>
      <c r="H63" s="8" t="s">
        <v>31</v>
      </c>
      <c r="I63" s="8" t="s">
        <v>38</v>
      </c>
      <c r="J63" s="9">
        <v>0</v>
      </c>
      <c r="K63" s="9">
        <v>149.29</v>
      </c>
      <c r="L63" s="8">
        <v>0</v>
      </c>
      <c r="M63" s="14">
        <f t="shared" si="2"/>
        <v>149.29</v>
      </c>
      <c r="N63" s="8">
        <v>0</v>
      </c>
      <c r="O63" s="8">
        <v>0</v>
      </c>
      <c r="P63" s="8" t="s">
        <v>274</v>
      </c>
      <c r="R63" s="8">
        <v>1</v>
      </c>
      <c r="S63" s="13">
        <f>_xlfn.XLOOKUP(P63,rif_fee_schedule!$A$2:$A$84,rif_fee_schedule!C$2:C$84, 0)*1.628</f>
        <v>0</v>
      </c>
      <c r="T63" s="13">
        <f>_xlfn.XLOOKUP(P63,rif_fee_schedule!$A$2:$A$84,rif_fee_schedule!D$2:D$84, 0)</f>
        <v>0</v>
      </c>
      <c r="U63" s="14">
        <f t="shared" si="3"/>
        <v>0</v>
      </c>
      <c r="V63" s="14">
        <f t="shared" si="4"/>
        <v>0</v>
      </c>
      <c r="W63"/>
      <c r="Y63" s="3">
        <v>23913047.239999998</v>
      </c>
      <c r="Z63" s="3">
        <v>478708.65</v>
      </c>
      <c r="AA63" s="3">
        <v>0</v>
      </c>
      <c r="AB63">
        <v>0</v>
      </c>
      <c r="AC63" s="3">
        <v>0</v>
      </c>
      <c r="AD63" s="2">
        <v>-227120.25</v>
      </c>
      <c r="AE63" s="3">
        <v>599122533.62</v>
      </c>
      <c r="AF63" s="3">
        <v>12164932.65</v>
      </c>
      <c r="AG63" s="3">
        <v>2628720.44</v>
      </c>
      <c r="AH63" s="3">
        <v>103699.7</v>
      </c>
      <c r="AI63" s="3">
        <v>2074</v>
      </c>
      <c r="AJ63" s="2">
        <v>-10188946.82</v>
      </c>
    </row>
    <row r="64" spans="1:36" hidden="1" x14ac:dyDescent="0.25">
      <c r="A64" s="8">
        <v>1.1000000000000001</v>
      </c>
      <c r="B64" s="8" t="s">
        <v>797</v>
      </c>
      <c r="C64" s="8">
        <v>3030140290010</v>
      </c>
      <c r="D64" s="8" t="s">
        <v>798</v>
      </c>
      <c r="F64" s="8" t="s">
        <v>799</v>
      </c>
      <c r="G64" s="10">
        <v>43536</v>
      </c>
      <c r="H64" s="8" t="s">
        <v>31</v>
      </c>
      <c r="I64" s="8" t="s">
        <v>38</v>
      </c>
      <c r="J64" s="9">
        <v>7684.39</v>
      </c>
      <c r="K64" s="9">
        <v>153.69</v>
      </c>
      <c r="L64" s="8">
        <v>0</v>
      </c>
      <c r="M64" s="14">
        <f t="shared" si="2"/>
        <v>7838.08</v>
      </c>
      <c r="N64" s="8">
        <v>0</v>
      </c>
      <c r="O64" s="8">
        <v>0</v>
      </c>
      <c r="P64" s="8" t="s">
        <v>43</v>
      </c>
      <c r="R64" s="11">
        <v>3310</v>
      </c>
      <c r="S64" s="13">
        <f>_xlfn.XLOOKUP(P64,rif_fee_schedule!$A$2:$A$84,rif_fee_schedule!C$2:C$84, 0)*1.628</f>
        <v>5.1216879999999998</v>
      </c>
      <c r="T64" s="13">
        <f>_xlfn.XLOOKUP(P64,rif_fee_schedule!$A$2:$A$84,rif_fee_schedule!D$2:D$84, 0)</f>
        <v>2.9740000000000002</v>
      </c>
      <c r="U64" s="14">
        <f t="shared" si="3"/>
        <v>16952.78728</v>
      </c>
      <c r="V64" s="14">
        <f t="shared" si="4"/>
        <v>9843.94</v>
      </c>
      <c r="W64" s="2"/>
      <c r="Y64" s="3">
        <v>13538989.02</v>
      </c>
      <c r="Z64" s="3">
        <v>280635.13</v>
      </c>
      <c r="AA64" s="3">
        <v>0</v>
      </c>
      <c r="AB64">
        <v>0</v>
      </c>
      <c r="AC64" s="3">
        <v>0</v>
      </c>
      <c r="AD64" s="2">
        <v>-2316507.67</v>
      </c>
      <c r="AE64" s="3">
        <v>599122533.62</v>
      </c>
      <c r="AF64" s="3">
        <v>12164932.65</v>
      </c>
      <c r="AG64" s="3">
        <v>2628720.44</v>
      </c>
      <c r="AH64" s="3">
        <v>103699.7</v>
      </c>
      <c r="AI64" s="3">
        <v>2074</v>
      </c>
      <c r="AJ64" s="2">
        <v>-10188946.82</v>
      </c>
    </row>
    <row r="65" spans="1:36" hidden="1" x14ac:dyDescent="0.25">
      <c r="A65" s="8">
        <v>6</v>
      </c>
      <c r="B65" s="8" t="s">
        <v>7127</v>
      </c>
      <c r="C65" s="8">
        <v>3069130030540</v>
      </c>
      <c r="D65" s="8" t="s">
        <v>7128</v>
      </c>
      <c r="F65" s="8" t="s">
        <v>7129</v>
      </c>
      <c r="G65" s="10">
        <v>43565</v>
      </c>
      <c r="H65" s="8" t="s">
        <v>31</v>
      </c>
      <c r="I65" s="8" t="s">
        <v>38</v>
      </c>
      <c r="J65" s="9">
        <v>8689.69</v>
      </c>
      <c r="K65" s="9">
        <v>173.79</v>
      </c>
      <c r="L65" s="8">
        <v>0</v>
      </c>
      <c r="M65" s="14">
        <f t="shared" si="2"/>
        <v>8863.4800000000014</v>
      </c>
      <c r="N65" s="8">
        <v>0</v>
      </c>
      <c r="O65" s="8">
        <v>0</v>
      </c>
      <c r="P65" s="8" t="s">
        <v>77</v>
      </c>
      <c r="R65" s="8">
        <v>1</v>
      </c>
      <c r="S65" s="13">
        <f>_xlfn.XLOOKUP(P65,rif_fee_schedule!$A$2:$A$84,rif_fee_schedule!C$2:C$84, 0)*1.628</f>
        <v>9769.6279999999988</v>
      </c>
      <c r="T65" s="13">
        <f>_xlfn.XLOOKUP(P65,rif_fee_schedule!$A$2:$A$84,rif_fee_schedule!D$2:D$84, 0)</f>
        <v>5674</v>
      </c>
      <c r="U65" s="14">
        <f t="shared" si="3"/>
        <v>9769.6279999999988</v>
      </c>
      <c r="V65" s="14">
        <f t="shared" si="4"/>
        <v>5674</v>
      </c>
      <c r="W65"/>
      <c r="Y65" s="3">
        <v>43269262.359999999</v>
      </c>
      <c r="Z65" s="3">
        <v>874367.57</v>
      </c>
      <c r="AA65" s="3">
        <v>433279.63</v>
      </c>
      <c r="AB65">
        <v>0</v>
      </c>
      <c r="AC65" s="3">
        <v>0</v>
      </c>
      <c r="AD65" s="2">
        <v>374512.67</v>
      </c>
      <c r="AE65" s="3">
        <v>599122533.62</v>
      </c>
      <c r="AF65" s="3">
        <v>12164932.65</v>
      </c>
      <c r="AG65" s="3">
        <v>2628720.44</v>
      </c>
      <c r="AH65" s="3">
        <v>103699.7</v>
      </c>
      <c r="AI65" s="3">
        <v>2074</v>
      </c>
      <c r="AJ65" s="2">
        <v>-10188946.82</v>
      </c>
    </row>
    <row r="66" spans="1:36" hidden="1" x14ac:dyDescent="0.25">
      <c r="A66" s="8">
        <v>5</v>
      </c>
      <c r="B66" s="8" t="s">
        <v>4868</v>
      </c>
      <c r="C66" s="8">
        <v>3050320130840</v>
      </c>
      <c r="D66" s="8" t="s">
        <v>4869</v>
      </c>
      <c r="F66" s="8" t="s">
        <v>4870</v>
      </c>
      <c r="G66" s="10">
        <v>43592</v>
      </c>
      <c r="H66" s="8" t="s">
        <v>31</v>
      </c>
      <c r="I66" s="8" t="s">
        <v>38</v>
      </c>
      <c r="J66" s="9">
        <v>0</v>
      </c>
      <c r="K66" s="9">
        <v>0</v>
      </c>
      <c r="L66" s="8">
        <v>0</v>
      </c>
      <c r="M66" s="14">
        <f t="shared" si="2"/>
        <v>0</v>
      </c>
      <c r="N66" s="8">
        <v>0</v>
      </c>
      <c r="O66" s="8">
        <v>0</v>
      </c>
      <c r="P66" s="8" t="s">
        <v>274</v>
      </c>
      <c r="R66" s="8">
        <v>0</v>
      </c>
      <c r="S66" s="13">
        <f>_xlfn.XLOOKUP(P66,rif_fee_schedule!$A$2:$A$84,rif_fee_schedule!C$2:C$84, 0)*1.628</f>
        <v>0</v>
      </c>
      <c r="T66" s="13">
        <f>_xlfn.XLOOKUP(P66,rif_fee_schedule!$A$2:$A$84,rif_fee_schedule!D$2:D$84, 0)</f>
        <v>0</v>
      </c>
      <c r="U66" s="14">
        <f t="shared" si="3"/>
        <v>0</v>
      </c>
      <c r="V66" s="14">
        <f t="shared" si="4"/>
        <v>0</v>
      </c>
      <c r="W66"/>
      <c r="Y66" s="3">
        <v>23913047.239999998</v>
      </c>
      <c r="Z66" s="3">
        <v>478708.65</v>
      </c>
      <c r="AA66" s="3">
        <v>0</v>
      </c>
      <c r="AB66">
        <v>0</v>
      </c>
      <c r="AC66" s="3">
        <v>0</v>
      </c>
      <c r="AD66" s="2">
        <v>-227120.25</v>
      </c>
      <c r="AE66" s="3">
        <v>599122533.62</v>
      </c>
      <c r="AF66" s="3">
        <v>12164932.65</v>
      </c>
      <c r="AG66" s="3">
        <v>2628720.44</v>
      </c>
      <c r="AH66" s="3">
        <v>103699.7</v>
      </c>
      <c r="AI66" s="3">
        <v>2074</v>
      </c>
      <c r="AJ66" s="2">
        <v>-10188946.82</v>
      </c>
    </row>
    <row r="67" spans="1:36" hidden="1" x14ac:dyDescent="0.25">
      <c r="A67" s="8">
        <v>5</v>
      </c>
      <c r="B67" s="8" t="s">
        <v>4881</v>
      </c>
      <c r="C67" s="8">
        <v>3050320130845</v>
      </c>
      <c r="D67" s="8" t="s">
        <v>4882</v>
      </c>
      <c r="F67" s="8" t="s">
        <v>4883</v>
      </c>
      <c r="G67" s="10">
        <v>43591</v>
      </c>
      <c r="H67" s="8" t="s">
        <v>31</v>
      </c>
      <c r="I67" s="8" t="s">
        <v>38</v>
      </c>
      <c r="J67" s="9">
        <v>0</v>
      </c>
      <c r="K67" s="9">
        <v>149.29</v>
      </c>
      <c r="L67" s="8">
        <v>0</v>
      </c>
      <c r="M67" s="14">
        <f t="shared" si="2"/>
        <v>149.29</v>
      </c>
      <c r="N67" s="8">
        <v>0</v>
      </c>
      <c r="O67" s="8">
        <v>0</v>
      </c>
      <c r="P67" s="8" t="s">
        <v>274</v>
      </c>
      <c r="R67" s="8">
        <v>1</v>
      </c>
      <c r="S67" s="13">
        <f>_xlfn.XLOOKUP(P67,rif_fee_schedule!$A$2:$A$84,rif_fee_schedule!C$2:C$84, 0)*1.628</f>
        <v>0</v>
      </c>
      <c r="T67" s="13">
        <f>_xlfn.XLOOKUP(P67,rif_fee_schedule!$A$2:$A$84,rif_fee_schedule!D$2:D$84, 0)</f>
        <v>0</v>
      </c>
      <c r="U67" s="14">
        <f t="shared" si="3"/>
        <v>0</v>
      </c>
      <c r="V67" s="14">
        <f t="shared" si="4"/>
        <v>0</v>
      </c>
      <c r="W67"/>
      <c r="Y67" s="3">
        <v>23913047.239999998</v>
      </c>
      <c r="Z67" s="3">
        <v>478708.65</v>
      </c>
      <c r="AA67" s="3">
        <v>0</v>
      </c>
      <c r="AB67">
        <v>0</v>
      </c>
      <c r="AC67" s="3">
        <v>0</v>
      </c>
      <c r="AD67" s="2">
        <v>-227120.25</v>
      </c>
      <c r="AE67" s="3">
        <v>599122533.62</v>
      </c>
      <c r="AF67" s="3">
        <v>12164932.65</v>
      </c>
      <c r="AG67" s="3">
        <v>2628720.44</v>
      </c>
      <c r="AH67" s="3">
        <v>103699.7</v>
      </c>
      <c r="AI67" s="3">
        <v>2074</v>
      </c>
      <c r="AJ67" s="2">
        <v>-10188946.82</v>
      </c>
    </row>
    <row r="68" spans="1:36" hidden="1" x14ac:dyDescent="0.25">
      <c r="A68" s="8">
        <v>5</v>
      </c>
      <c r="B68" s="8" t="s">
        <v>4965</v>
      </c>
      <c r="C68" s="8">
        <v>3059100470010</v>
      </c>
      <c r="D68" s="8" t="s">
        <v>4966</v>
      </c>
      <c r="G68" s="10">
        <v>43549</v>
      </c>
      <c r="H68" s="8" t="s">
        <v>31</v>
      </c>
      <c r="I68" s="8" t="s">
        <v>32</v>
      </c>
      <c r="J68" s="9">
        <v>0</v>
      </c>
      <c r="K68" s="9">
        <v>0</v>
      </c>
      <c r="L68" s="8">
        <v>0</v>
      </c>
      <c r="M68" s="14">
        <f t="shared" si="2"/>
        <v>0</v>
      </c>
      <c r="N68" s="8">
        <v>0</v>
      </c>
      <c r="O68" s="8">
        <v>0</v>
      </c>
      <c r="P68" s="8" t="s">
        <v>45</v>
      </c>
      <c r="R68" s="11">
        <v>4232</v>
      </c>
      <c r="S68" s="13">
        <f>_xlfn.XLOOKUP(P68,rif_fee_schedule!$A$2:$A$84,rif_fee_schedule!C$2:C$84, 0)*1.628</f>
        <v>19.244587999999997</v>
      </c>
      <c r="T68" s="13">
        <f>_xlfn.XLOOKUP(P68,rif_fee_schedule!$A$2:$A$84,rif_fee_schedule!D$2:D$84, 0)</f>
        <v>11.177</v>
      </c>
      <c r="U68" s="14">
        <f t="shared" si="3"/>
        <v>81443.096415999986</v>
      </c>
      <c r="V68" s="14">
        <f t="shared" si="4"/>
        <v>47301.063999999998</v>
      </c>
      <c r="W68" s="2"/>
      <c r="Y68" s="3">
        <v>23913047.239999998</v>
      </c>
      <c r="Z68" s="3">
        <v>478708.65</v>
      </c>
      <c r="AA68" s="3">
        <v>0</v>
      </c>
      <c r="AB68">
        <v>0</v>
      </c>
      <c r="AC68" s="3">
        <v>0</v>
      </c>
      <c r="AD68" s="2">
        <v>-227120.25</v>
      </c>
      <c r="AE68" s="3">
        <v>599122533.62</v>
      </c>
      <c r="AF68" s="3">
        <v>12164932.65</v>
      </c>
      <c r="AG68" s="3">
        <v>2628720.44</v>
      </c>
      <c r="AH68" s="3">
        <v>103699.7</v>
      </c>
      <c r="AI68" s="3">
        <v>2074</v>
      </c>
      <c r="AJ68" s="2">
        <v>-10188946.82</v>
      </c>
    </row>
    <row r="69" spans="1:36" hidden="1" x14ac:dyDescent="0.25">
      <c r="A69" s="8">
        <v>5</v>
      </c>
      <c r="B69" s="8" t="s">
        <v>4965</v>
      </c>
      <c r="C69" s="8">
        <v>3059100470010</v>
      </c>
      <c r="D69" s="8" t="s">
        <v>4966</v>
      </c>
      <c r="G69" s="10">
        <v>43549</v>
      </c>
      <c r="H69" s="8" t="s">
        <v>31</v>
      </c>
      <c r="I69" s="8" t="s">
        <v>32</v>
      </c>
      <c r="J69" s="9">
        <v>0</v>
      </c>
      <c r="K69" s="9">
        <v>0</v>
      </c>
      <c r="L69" s="8">
        <v>0</v>
      </c>
      <c r="M69" s="14">
        <f t="shared" si="2"/>
        <v>0</v>
      </c>
      <c r="N69" s="8">
        <v>0</v>
      </c>
      <c r="O69" s="8">
        <v>0</v>
      </c>
      <c r="P69" s="8" t="s">
        <v>45</v>
      </c>
      <c r="R69" s="11">
        <v>-4232</v>
      </c>
      <c r="S69" s="13">
        <f>_xlfn.XLOOKUP(P69,rif_fee_schedule!$A$2:$A$84,rif_fee_schedule!C$2:C$84, 0)*1.628</f>
        <v>19.244587999999997</v>
      </c>
      <c r="T69" s="13">
        <f>_xlfn.XLOOKUP(P69,rif_fee_schedule!$A$2:$A$84,rif_fee_schedule!D$2:D$84, 0)</f>
        <v>11.177</v>
      </c>
      <c r="U69" s="14">
        <f t="shared" si="3"/>
        <v>-81443.096415999986</v>
      </c>
      <c r="V69" s="14">
        <f t="shared" si="4"/>
        <v>-47301.063999999998</v>
      </c>
      <c r="W69" s="2"/>
      <c r="Y69" s="3">
        <v>23913047.239999998</v>
      </c>
      <c r="Z69" s="3">
        <v>478708.65</v>
      </c>
      <c r="AA69" s="3">
        <v>0</v>
      </c>
      <c r="AB69">
        <v>0</v>
      </c>
      <c r="AC69" s="3">
        <v>0</v>
      </c>
      <c r="AD69" s="2">
        <v>-227120.25</v>
      </c>
      <c r="AE69" s="3">
        <v>599122533.62</v>
      </c>
      <c r="AF69" s="3">
        <v>12164932.65</v>
      </c>
      <c r="AG69" s="3">
        <v>2628720.44</v>
      </c>
      <c r="AH69" s="3">
        <v>103699.7</v>
      </c>
      <c r="AI69" s="3">
        <v>2074</v>
      </c>
      <c r="AJ69" s="2">
        <v>-10188946.82</v>
      </c>
    </row>
    <row r="70" spans="1:36" hidden="1" x14ac:dyDescent="0.25">
      <c r="A70" s="8">
        <v>1.1000000000000001</v>
      </c>
      <c r="B70" s="8" t="s">
        <v>949</v>
      </c>
      <c r="C70" s="8">
        <v>3040350001435</v>
      </c>
      <c r="D70" s="8" t="s">
        <v>950</v>
      </c>
      <c r="G70" s="10">
        <v>43494</v>
      </c>
      <c r="H70" s="8" t="s">
        <v>31</v>
      </c>
      <c r="I70" s="8" t="s">
        <v>32</v>
      </c>
      <c r="J70" s="9">
        <v>751432.8</v>
      </c>
      <c r="K70" s="9">
        <v>15028.66</v>
      </c>
      <c r="L70" s="8">
        <v>0</v>
      </c>
      <c r="M70" s="14">
        <f t="shared" si="2"/>
        <v>766461.46000000008</v>
      </c>
      <c r="N70" s="8">
        <v>0</v>
      </c>
      <c r="O70" s="8">
        <v>0</v>
      </c>
      <c r="P70" s="8" t="s">
        <v>951</v>
      </c>
      <c r="R70" s="8">
        <v>224</v>
      </c>
      <c r="S70" s="13">
        <f>_xlfn.XLOOKUP(P70,rif_fee_schedule!$A$2:$A$84,rif_fee_schedule!C$2:C$84, 0)*1.628</f>
        <v>0</v>
      </c>
      <c r="T70" s="13">
        <f>_xlfn.XLOOKUP(P70,rif_fee_schedule!$A$2:$A$84,rif_fee_schedule!D$2:D$84, 0)</f>
        <v>0</v>
      </c>
      <c r="U70" s="14">
        <f t="shared" si="3"/>
        <v>0</v>
      </c>
      <c r="V70" s="14">
        <f t="shared" si="4"/>
        <v>0</v>
      </c>
      <c r="Y70" s="3">
        <v>13538989.02</v>
      </c>
      <c r="Z70" s="3">
        <v>280635.13</v>
      </c>
      <c r="AA70" s="3">
        <v>0</v>
      </c>
      <c r="AB70">
        <v>0</v>
      </c>
      <c r="AC70" s="3">
        <v>0</v>
      </c>
      <c r="AD70" s="2">
        <v>-2316507.67</v>
      </c>
      <c r="AE70" s="3">
        <v>599122533.62</v>
      </c>
      <c r="AF70" s="3">
        <v>12164932.65</v>
      </c>
      <c r="AG70" s="3">
        <v>2628720.44</v>
      </c>
      <c r="AH70" s="3">
        <v>103699.7</v>
      </c>
      <c r="AI70" s="3">
        <v>2074</v>
      </c>
      <c r="AJ70" s="2">
        <v>-10188946.82</v>
      </c>
    </row>
    <row r="71" spans="1:36" hidden="1" x14ac:dyDescent="0.25">
      <c r="A71" s="8">
        <v>1.1000000000000001</v>
      </c>
      <c r="B71" s="8" t="s">
        <v>949</v>
      </c>
      <c r="C71" s="8">
        <v>3040350001435</v>
      </c>
      <c r="D71" s="8" t="s">
        <v>950</v>
      </c>
      <c r="G71" s="10">
        <v>43494</v>
      </c>
      <c r="H71" s="8" t="s">
        <v>31</v>
      </c>
      <c r="I71" s="8" t="s">
        <v>32</v>
      </c>
      <c r="J71" s="9">
        <v>751432.8</v>
      </c>
      <c r="K71" s="9">
        <v>15028.66</v>
      </c>
      <c r="L71" s="8">
        <v>0</v>
      </c>
      <c r="M71" s="14">
        <f t="shared" si="2"/>
        <v>766461.46000000008</v>
      </c>
      <c r="N71" s="8">
        <v>0</v>
      </c>
      <c r="O71" s="8">
        <v>0</v>
      </c>
      <c r="P71" s="8" t="s">
        <v>185</v>
      </c>
      <c r="R71" s="11">
        <v>4147</v>
      </c>
      <c r="S71" s="13">
        <f>_xlfn.XLOOKUP(P71,rif_fee_schedule!$A$2:$A$84,rif_fee_schedule!C$2:C$84, 0)*1.628</f>
        <v>0</v>
      </c>
      <c r="T71" s="13">
        <f>_xlfn.XLOOKUP(P71,rif_fee_schedule!$A$2:$A$84,rif_fee_schedule!D$2:D$84, 0)</f>
        <v>0</v>
      </c>
      <c r="U71" s="14">
        <f t="shared" si="3"/>
        <v>0</v>
      </c>
      <c r="V71" s="14">
        <f t="shared" si="4"/>
        <v>0</v>
      </c>
      <c r="Y71" s="3">
        <v>13538989.02</v>
      </c>
      <c r="Z71" s="3">
        <v>280635.13</v>
      </c>
      <c r="AA71" s="3">
        <v>0</v>
      </c>
      <c r="AB71">
        <v>0</v>
      </c>
      <c r="AC71" s="3">
        <v>0</v>
      </c>
      <c r="AD71" s="2">
        <v>-2316507.67</v>
      </c>
      <c r="AE71" s="3">
        <v>599122533.62</v>
      </c>
      <c r="AF71" s="3">
        <v>12164932.65</v>
      </c>
      <c r="AG71" s="3">
        <v>2628720.44</v>
      </c>
      <c r="AH71" s="3">
        <v>103699.7</v>
      </c>
      <c r="AI71" s="3">
        <v>2074</v>
      </c>
      <c r="AJ71" s="2">
        <v>-10188946.82</v>
      </c>
    </row>
    <row r="72" spans="1:36" hidden="1" x14ac:dyDescent="0.25">
      <c r="A72" s="8">
        <v>2</v>
      </c>
      <c r="B72" s="8" t="s">
        <v>2906</v>
      </c>
      <c r="C72" s="8">
        <v>3031280113150</v>
      </c>
      <c r="D72" s="8" t="s">
        <v>2907</v>
      </c>
      <c r="F72" s="8" t="s">
        <v>2908</v>
      </c>
      <c r="G72" s="10">
        <v>43608</v>
      </c>
      <c r="H72" s="8" t="s">
        <v>31</v>
      </c>
      <c r="I72" s="8" t="s">
        <v>38</v>
      </c>
      <c r="J72" s="9">
        <v>10060.98</v>
      </c>
      <c r="K72" s="9">
        <v>201.22</v>
      </c>
      <c r="L72" s="8">
        <v>0</v>
      </c>
      <c r="M72" s="14">
        <f t="shared" si="2"/>
        <v>10262.199999999999</v>
      </c>
      <c r="N72" s="8">
        <v>0</v>
      </c>
      <c r="O72" s="8">
        <v>0</v>
      </c>
      <c r="P72" s="8" t="s">
        <v>114</v>
      </c>
      <c r="R72" s="8">
        <v>2</v>
      </c>
      <c r="S72" s="13">
        <f>_xlfn.XLOOKUP(P72,rif_fee_schedule!$A$2:$A$84,rif_fee_schedule!C$2:C$84, 0)*1.628</f>
        <v>4288.152</v>
      </c>
      <c r="T72" s="13">
        <f>_xlfn.XLOOKUP(P72,rif_fee_schedule!$A$2:$A$84,rif_fee_schedule!D$2:D$84, 0)</f>
        <v>2490</v>
      </c>
      <c r="U72" s="14">
        <f t="shared" si="3"/>
        <v>8576.3040000000001</v>
      </c>
      <c r="V72" s="14">
        <f t="shared" si="4"/>
        <v>4980</v>
      </c>
      <c r="W72"/>
      <c r="Y72" s="3">
        <v>272008405.74000001</v>
      </c>
      <c r="Z72" s="3">
        <v>5573244.3300000001</v>
      </c>
      <c r="AA72" s="3">
        <v>0</v>
      </c>
      <c r="AB72">
        <v>0</v>
      </c>
      <c r="AC72" s="3">
        <v>0</v>
      </c>
      <c r="AD72" s="2">
        <v>-7297347.0099999998</v>
      </c>
      <c r="AE72" s="3">
        <v>599122533.62</v>
      </c>
      <c r="AF72" s="3">
        <v>12164932.65</v>
      </c>
      <c r="AG72" s="3">
        <v>2628720.44</v>
      </c>
      <c r="AH72" s="3">
        <v>103699.7</v>
      </c>
      <c r="AI72" s="3">
        <v>2074</v>
      </c>
      <c r="AJ72" s="2">
        <v>-10188946.82</v>
      </c>
    </row>
    <row r="73" spans="1:36" hidden="1" x14ac:dyDescent="0.25">
      <c r="A73" s="8">
        <v>1</v>
      </c>
      <c r="B73" s="8" t="s">
        <v>310</v>
      </c>
      <c r="C73" s="8">
        <v>3040270080120</v>
      </c>
      <c r="D73" s="8" t="s">
        <v>311</v>
      </c>
      <c r="F73" s="8" t="s">
        <v>312</v>
      </c>
      <c r="G73" s="10">
        <v>43804</v>
      </c>
      <c r="H73" s="8" t="s">
        <v>31</v>
      </c>
      <c r="I73" s="8" t="s">
        <v>38</v>
      </c>
      <c r="J73" s="9">
        <v>77431.17</v>
      </c>
      <c r="K73" s="9">
        <v>1548.62</v>
      </c>
      <c r="L73" s="8">
        <v>0</v>
      </c>
      <c r="M73" s="14">
        <f t="shared" si="2"/>
        <v>78979.789999999994</v>
      </c>
      <c r="N73" s="8">
        <v>25000</v>
      </c>
      <c r="O73" s="8">
        <v>500</v>
      </c>
      <c r="P73" s="8" t="s">
        <v>72</v>
      </c>
      <c r="R73" s="11">
        <v>4060</v>
      </c>
      <c r="S73" s="13">
        <f>_xlfn.XLOOKUP(P73,rif_fee_schedule!$A$2:$A$84,rif_fee_schedule!C$2:C$84, 0)*1.628</f>
        <v>15.918583999999999</v>
      </c>
      <c r="T73" s="13">
        <f>_xlfn.XLOOKUP(P73,rif_fee_schedule!$A$2:$A$84,rif_fee_schedule!D$2:D$84, 0)</f>
        <v>9.2460000000000004</v>
      </c>
      <c r="U73" s="14">
        <f t="shared" si="3"/>
        <v>64629.45104</v>
      </c>
      <c r="V73" s="14">
        <f t="shared" si="4"/>
        <v>37538.76</v>
      </c>
      <c r="W73" s="2"/>
      <c r="Y73" s="3">
        <v>74696854.359999999</v>
      </c>
      <c r="Z73" s="3">
        <v>1494936.99</v>
      </c>
      <c r="AA73" s="3">
        <v>1189721.74</v>
      </c>
      <c r="AB73" s="2">
        <v>103699.7</v>
      </c>
      <c r="AC73" s="3">
        <v>2074</v>
      </c>
      <c r="AD73" s="2">
        <v>-3422401.68</v>
      </c>
      <c r="AE73" s="3">
        <v>599122533.62</v>
      </c>
      <c r="AF73" s="3">
        <v>12164932.65</v>
      </c>
      <c r="AG73" s="3">
        <v>2628720.44</v>
      </c>
      <c r="AH73" s="3">
        <v>103699.7</v>
      </c>
      <c r="AI73" s="3">
        <v>2074</v>
      </c>
      <c r="AJ73" s="2">
        <v>-10188946.82</v>
      </c>
    </row>
    <row r="74" spans="1:36" hidden="1" x14ac:dyDescent="0.25">
      <c r="A74" s="8">
        <v>1</v>
      </c>
      <c r="B74" s="8" t="s">
        <v>310</v>
      </c>
      <c r="C74" s="8">
        <v>3040270080120</v>
      </c>
      <c r="D74" s="8" t="s">
        <v>311</v>
      </c>
      <c r="F74" s="8" t="s">
        <v>312</v>
      </c>
      <c r="G74" s="10">
        <v>43804</v>
      </c>
      <c r="H74" s="8" t="s">
        <v>31</v>
      </c>
      <c r="I74" s="8" t="s">
        <v>38</v>
      </c>
      <c r="J74" s="9">
        <v>77431.17</v>
      </c>
      <c r="K74" s="9">
        <v>1548.62</v>
      </c>
      <c r="L74" s="8">
        <v>0</v>
      </c>
      <c r="M74" s="14">
        <f t="shared" si="2"/>
        <v>78979.789999999994</v>
      </c>
      <c r="N74" s="8">
        <v>25000</v>
      </c>
      <c r="O74" s="8">
        <v>500</v>
      </c>
      <c r="P74" s="8" t="s">
        <v>313</v>
      </c>
      <c r="R74" s="11">
        <v>1072</v>
      </c>
      <c r="S74" s="13">
        <f>_xlfn.XLOOKUP(P74,rif_fee_schedule!$A$2:$A$84,rif_fee_schedule!C$2:C$84, 0)*1.628</f>
        <v>18.259647999999999</v>
      </c>
      <c r="T74" s="13">
        <f>_xlfn.XLOOKUP(P74,rif_fee_schedule!$A$2:$A$84,rif_fee_schedule!D$2:D$84, 0)</f>
        <v>10.605</v>
      </c>
      <c r="U74" s="14">
        <f t="shared" si="3"/>
        <v>19574.342655999997</v>
      </c>
      <c r="V74" s="14">
        <f t="shared" si="4"/>
        <v>11368.560000000001</v>
      </c>
      <c r="W74" s="2"/>
      <c r="Y74" s="3">
        <v>74696854.359999999</v>
      </c>
      <c r="Z74" s="3">
        <v>1494936.99</v>
      </c>
      <c r="AA74" s="3">
        <v>1189721.74</v>
      </c>
      <c r="AB74" s="2">
        <v>103699.7</v>
      </c>
      <c r="AC74" s="3">
        <v>2074</v>
      </c>
      <c r="AD74" s="2">
        <v>-3422401.68</v>
      </c>
      <c r="AE74" s="3">
        <v>599122533.62</v>
      </c>
      <c r="AF74" s="3">
        <v>12164932.65</v>
      </c>
      <c r="AG74" s="3">
        <v>2628720.44</v>
      </c>
      <c r="AH74" s="3">
        <v>103699.7</v>
      </c>
      <c r="AI74" s="3">
        <v>2074</v>
      </c>
      <c r="AJ74" s="2">
        <v>-10188946.82</v>
      </c>
    </row>
    <row r="75" spans="1:36" hidden="1" x14ac:dyDescent="0.25">
      <c r="A75" s="8">
        <v>5</v>
      </c>
      <c r="B75" s="8" t="s">
        <v>4745</v>
      </c>
      <c r="C75" s="8">
        <v>3050040000050</v>
      </c>
      <c r="D75" s="8" t="s">
        <v>4746</v>
      </c>
      <c r="F75" s="8" t="s">
        <v>104</v>
      </c>
      <c r="G75" s="10">
        <v>43754</v>
      </c>
      <c r="H75" s="8" t="s">
        <v>31</v>
      </c>
      <c r="I75" s="8" t="s">
        <v>32</v>
      </c>
      <c r="J75" s="9">
        <v>0</v>
      </c>
      <c r="K75" s="9">
        <v>0</v>
      </c>
      <c r="L75" s="8">
        <v>0</v>
      </c>
      <c r="M75" s="14">
        <f t="shared" si="2"/>
        <v>0</v>
      </c>
      <c r="N75" s="8">
        <v>0</v>
      </c>
      <c r="O75" s="8">
        <v>0</v>
      </c>
      <c r="P75" s="8" t="s">
        <v>180</v>
      </c>
      <c r="R75" s="11">
        <v>-9240</v>
      </c>
      <c r="S75" s="13">
        <f>_xlfn.XLOOKUP(P75,rif_fee_schedule!$A$2:$A$84,rif_fee_schedule!C$2:C$84, 0)*1.628</f>
        <v>32.683728000000002</v>
      </c>
      <c r="T75" s="13">
        <f>_xlfn.XLOOKUP(P75,rif_fee_schedule!$A$2:$A$84,rif_fee_schedule!D$2:D$84, 0)</f>
        <v>18.981999999999999</v>
      </c>
      <c r="U75" s="14">
        <f t="shared" si="3"/>
        <v>-301997.64672000002</v>
      </c>
      <c r="V75" s="14">
        <f t="shared" si="4"/>
        <v>-175393.68</v>
      </c>
      <c r="W75" s="2"/>
      <c r="Y75" s="3">
        <v>23913047.239999998</v>
      </c>
      <c r="Z75" s="3">
        <v>478708.65</v>
      </c>
      <c r="AA75" s="3">
        <v>0</v>
      </c>
      <c r="AB75">
        <v>0</v>
      </c>
      <c r="AC75" s="3">
        <v>0</v>
      </c>
      <c r="AD75" s="2">
        <v>-227120.25</v>
      </c>
      <c r="AE75" s="3">
        <v>599122533.62</v>
      </c>
      <c r="AF75" s="3">
        <v>12164932.65</v>
      </c>
      <c r="AG75" s="3">
        <v>2628720.44</v>
      </c>
      <c r="AH75" s="3">
        <v>103699.7</v>
      </c>
      <c r="AI75" s="3">
        <v>2074</v>
      </c>
      <c r="AJ75" s="2">
        <v>-10188946.82</v>
      </c>
    </row>
    <row r="76" spans="1:36" hidden="1" x14ac:dyDescent="0.25">
      <c r="A76" s="8">
        <v>5</v>
      </c>
      <c r="B76" s="8" t="s">
        <v>4745</v>
      </c>
      <c r="C76" s="8">
        <v>3050040000050</v>
      </c>
      <c r="D76" s="8" t="s">
        <v>4746</v>
      </c>
      <c r="F76" s="8" t="s">
        <v>104</v>
      </c>
      <c r="G76" s="10">
        <v>43754</v>
      </c>
      <c r="H76" s="8" t="s">
        <v>31</v>
      </c>
      <c r="I76" s="8" t="s">
        <v>32</v>
      </c>
      <c r="J76" s="9">
        <v>0</v>
      </c>
      <c r="K76" s="9">
        <v>0</v>
      </c>
      <c r="L76" s="8">
        <v>0</v>
      </c>
      <c r="M76" s="14">
        <f t="shared" si="2"/>
        <v>0</v>
      </c>
      <c r="N76" s="8">
        <v>0</v>
      </c>
      <c r="O76" s="8">
        <v>0</v>
      </c>
      <c r="P76" s="8" t="s">
        <v>180</v>
      </c>
      <c r="R76" s="11">
        <v>9240</v>
      </c>
      <c r="S76" s="13">
        <f>_xlfn.XLOOKUP(P76,rif_fee_schedule!$A$2:$A$84,rif_fee_schedule!C$2:C$84, 0)*1.628</f>
        <v>32.683728000000002</v>
      </c>
      <c r="T76" s="13">
        <f>_xlfn.XLOOKUP(P76,rif_fee_schedule!$A$2:$A$84,rif_fee_schedule!D$2:D$84, 0)</f>
        <v>18.981999999999999</v>
      </c>
      <c r="U76" s="14">
        <f t="shared" si="3"/>
        <v>301997.64672000002</v>
      </c>
      <c r="V76" s="14">
        <f t="shared" si="4"/>
        <v>175393.68</v>
      </c>
      <c r="W76" s="2"/>
      <c r="Y76" s="3">
        <v>23913047.239999998</v>
      </c>
      <c r="Z76" s="3">
        <v>478708.65</v>
      </c>
      <c r="AA76" s="3">
        <v>0</v>
      </c>
      <c r="AB76">
        <v>0</v>
      </c>
      <c r="AC76" s="3">
        <v>0</v>
      </c>
      <c r="AD76" s="2">
        <v>-227120.25</v>
      </c>
      <c r="AE76" s="3">
        <v>599122533.62</v>
      </c>
      <c r="AF76" s="3">
        <v>12164932.65</v>
      </c>
      <c r="AG76" s="3">
        <v>2628720.44</v>
      </c>
      <c r="AH76" s="3">
        <v>103699.7</v>
      </c>
      <c r="AI76" s="3">
        <v>2074</v>
      </c>
      <c r="AJ76" s="2">
        <v>-10188946.82</v>
      </c>
    </row>
    <row r="77" spans="1:36" hidden="1" x14ac:dyDescent="0.25">
      <c r="A77" s="8">
        <v>6</v>
      </c>
      <c r="B77" s="8" t="s">
        <v>7133</v>
      </c>
      <c r="C77" s="8">
        <v>3069130001331</v>
      </c>
      <c r="D77" s="8" t="s">
        <v>7134</v>
      </c>
      <c r="F77" s="8" t="s">
        <v>7135</v>
      </c>
      <c r="G77" s="10">
        <v>43530</v>
      </c>
      <c r="H77" s="8" t="s">
        <v>31</v>
      </c>
      <c r="I77" s="8" t="s">
        <v>38</v>
      </c>
      <c r="J77" s="9">
        <v>8983.85</v>
      </c>
      <c r="K77" s="9">
        <v>179.68</v>
      </c>
      <c r="L77" s="8">
        <v>0</v>
      </c>
      <c r="M77" s="14">
        <f t="shared" si="2"/>
        <v>9163.5300000000007</v>
      </c>
      <c r="N77" s="8">
        <v>0</v>
      </c>
      <c r="O77" s="8">
        <v>0</v>
      </c>
      <c r="P77" s="8" t="s">
        <v>77</v>
      </c>
      <c r="R77" s="8">
        <v>1</v>
      </c>
      <c r="S77" s="13">
        <f>_xlfn.XLOOKUP(P77,rif_fee_schedule!$A$2:$A$84,rif_fee_schedule!C$2:C$84, 0)*1.628</f>
        <v>9769.6279999999988</v>
      </c>
      <c r="T77" s="13">
        <f>_xlfn.XLOOKUP(P77,rif_fee_schedule!$A$2:$A$84,rif_fee_schedule!D$2:D$84, 0)</f>
        <v>5674</v>
      </c>
      <c r="U77" s="14">
        <f t="shared" si="3"/>
        <v>9769.6279999999988</v>
      </c>
      <c r="V77" s="14">
        <f t="shared" si="4"/>
        <v>5674</v>
      </c>
      <c r="W77"/>
      <c r="Y77" s="3">
        <v>43269262.359999999</v>
      </c>
      <c r="Z77" s="3">
        <v>874367.57</v>
      </c>
      <c r="AA77" s="3">
        <v>433279.63</v>
      </c>
      <c r="AB77">
        <v>0</v>
      </c>
      <c r="AC77" s="3">
        <v>0</v>
      </c>
      <c r="AD77" s="2">
        <v>374512.67</v>
      </c>
      <c r="AE77" s="3">
        <v>599122533.62</v>
      </c>
      <c r="AF77" s="3">
        <v>12164932.65</v>
      </c>
      <c r="AG77" s="3">
        <v>2628720.44</v>
      </c>
      <c r="AH77" s="3">
        <v>103699.7</v>
      </c>
      <c r="AI77" s="3">
        <v>2074</v>
      </c>
      <c r="AJ77" s="2">
        <v>-10188946.82</v>
      </c>
    </row>
    <row r="78" spans="1:36" hidden="1" x14ac:dyDescent="0.25">
      <c r="A78" s="8">
        <v>1</v>
      </c>
      <c r="B78" s="8" t="s">
        <v>346</v>
      </c>
      <c r="C78" s="8">
        <v>3040300650030</v>
      </c>
      <c r="D78" s="8" t="s">
        <v>347</v>
      </c>
      <c r="F78" s="8" t="s">
        <v>348</v>
      </c>
      <c r="G78" s="10">
        <v>43579</v>
      </c>
      <c r="H78" s="8" t="s">
        <v>31</v>
      </c>
      <c r="I78" s="8" t="s">
        <v>38</v>
      </c>
      <c r="J78" s="9">
        <v>32014.61</v>
      </c>
      <c r="K78" s="9">
        <v>640.29</v>
      </c>
      <c r="L78" s="8">
        <v>0</v>
      </c>
      <c r="M78" s="14">
        <f t="shared" si="2"/>
        <v>32654.9</v>
      </c>
      <c r="N78" s="8">
        <v>0</v>
      </c>
      <c r="O78" s="8">
        <v>0</v>
      </c>
      <c r="P78" s="8" t="s">
        <v>349</v>
      </c>
      <c r="R78" s="11">
        <v>2541</v>
      </c>
      <c r="S78" s="13">
        <f>_xlfn.XLOOKUP(P78,rif_fee_schedule!$A$2:$A$84,rif_fee_schedule!C$2:C$84, 0)*1.628</f>
        <v>13.701248</v>
      </c>
      <c r="T78" s="13">
        <f>_xlfn.XLOOKUP(P78,rif_fee_schedule!$A$2:$A$84,rif_fee_schedule!D$2:D$84, 0)</f>
        <v>7.9569999999999999</v>
      </c>
      <c r="U78" s="14">
        <f t="shared" si="3"/>
        <v>34814.871167999998</v>
      </c>
      <c r="V78" s="14">
        <f t="shared" si="4"/>
        <v>20218.737000000001</v>
      </c>
      <c r="W78" s="2"/>
      <c r="Y78" s="3">
        <v>74696854.359999999</v>
      </c>
      <c r="Z78" s="3">
        <v>1494936.99</v>
      </c>
      <c r="AA78" s="3">
        <v>1189721.74</v>
      </c>
      <c r="AB78" s="2">
        <v>103699.7</v>
      </c>
      <c r="AC78" s="3">
        <v>2074</v>
      </c>
      <c r="AD78" s="2">
        <v>-3422401.68</v>
      </c>
      <c r="AE78" s="3">
        <v>599122533.62</v>
      </c>
      <c r="AF78" s="3">
        <v>12164932.65</v>
      </c>
      <c r="AG78" s="3">
        <v>2628720.44</v>
      </c>
      <c r="AH78" s="3">
        <v>103699.7</v>
      </c>
      <c r="AI78" s="3">
        <v>2074</v>
      </c>
      <c r="AJ78" s="2">
        <v>-10188946.82</v>
      </c>
    </row>
    <row r="79" spans="1:36" s="23" customFormat="1" hidden="1" x14ac:dyDescent="0.25">
      <c r="A79" s="15">
        <v>3</v>
      </c>
      <c r="B79" s="16" t="s">
        <v>3513</v>
      </c>
      <c r="C79" s="16">
        <v>3021070160010</v>
      </c>
      <c r="D79" s="16" t="s">
        <v>3514</v>
      </c>
      <c r="E79" s="16"/>
      <c r="F79" s="16" t="s">
        <v>3515</v>
      </c>
      <c r="G79" s="17">
        <v>43770</v>
      </c>
      <c r="H79" s="16" t="s">
        <v>31</v>
      </c>
      <c r="I79" s="16" t="s">
        <v>38</v>
      </c>
      <c r="J79" s="18">
        <v>144765.67000000001</v>
      </c>
      <c r="K79" s="18">
        <v>2895.31</v>
      </c>
      <c r="L79" s="16">
        <v>0</v>
      </c>
      <c r="M79" s="19">
        <f t="shared" si="2"/>
        <v>147660.98000000001</v>
      </c>
      <c r="N79" s="16">
        <v>0</v>
      </c>
      <c r="O79" s="16">
        <v>0</v>
      </c>
      <c r="P79" s="16" t="s">
        <v>695</v>
      </c>
      <c r="Q79" s="16"/>
      <c r="R79" s="48">
        <v>22561</v>
      </c>
      <c r="S79" s="20">
        <f>_xlfn.XLOOKUP(P79,rif_fee_schedule!$A$2:$A$84,rif_fee_schedule!C$2:C$84, 0)*1.628</f>
        <v>15.902304000000001</v>
      </c>
      <c r="T79" s="20">
        <f>_xlfn.XLOOKUP(P79,rif_fee_schedule!$A$2:$A$84,rif_fee_schedule!D$2:D$84, 0)</f>
        <v>9.2360000000000007</v>
      </c>
      <c r="U79" s="19">
        <f t="shared" si="3"/>
        <v>358771.88054400001</v>
      </c>
      <c r="V79" s="19">
        <f t="shared" si="4"/>
        <v>208373.39600000001</v>
      </c>
      <c r="W79" s="24">
        <f>M79/(ABS(SUM(U79:U82)))</f>
        <v>0.80570501030882069</v>
      </c>
      <c r="X79" s="21">
        <f>U79*W$79</f>
        <v>289064.3017122185</v>
      </c>
      <c r="Y79" s="22">
        <v>23988344.25</v>
      </c>
      <c r="Z79" s="22">
        <v>491993.61</v>
      </c>
      <c r="AA79" s="22">
        <v>633517.25</v>
      </c>
      <c r="AB79" s="23">
        <v>0</v>
      </c>
      <c r="AC79" s="22">
        <v>0</v>
      </c>
      <c r="AD79" s="24">
        <v>2811604.2</v>
      </c>
      <c r="AE79" s="22">
        <v>599122533.62</v>
      </c>
      <c r="AF79" s="22">
        <v>12164932.65</v>
      </c>
      <c r="AG79" s="22">
        <v>2628720.44</v>
      </c>
      <c r="AH79" s="22">
        <v>103699.7</v>
      </c>
      <c r="AI79" s="22">
        <v>2074</v>
      </c>
      <c r="AJ79" s="24">
        <v>-10188946.82</v>
      </c>
    </row>
    <row r="80" spans="1:36" s="43" customFormat="1" hidden="1" x14ac:dyDescent="0.25">
      <c r="A80" s="46">
        <v>3</v>
      </c>
      <c r="B80" s="36" t="s">
        <v>3513</v>
      </c>
      <c r="C80" s="36">
        <v>3021070160010</v>
      </c>
      <c r="D80" s="36" t="s">
        <v>3514</v>
      </c>
      <c r="E80" s="36"/>
      <c r="F80" s="36" t="s">
        <v>3515</v>
      </c>
      <c r="G80" s="37">
        <v>43770</v>
      </c>
      <c r="H80" s="36" t="s">
        <v>31</v>
      </c>
      <c r="I80" s="36" t="s">
        <v>38</v>
      </c>
      <c r="J80" s="38">
        <v>144765.67000000001</v>
      </c>
      <c r="K80" s="38">
        <v>2895.31</v>
      </c>
      <c r="L80" s="36">
        <v>0</v>
      </c>
      <c r="M80" s="39">
        <f t="shared" si="2"/>
        <v>147660.98000000001</v>
      </c>
      <c r="N80" s="36">
        <v>0</v>
      </c>
      <c r="O80" s="36">
        <v>0</v>
      </c>
      <c r="P80" s="36" t="s">
        <v>90</v>
      </c>
      <c r="Q80" s="36"/>
      <c r="R80" s="45">
        <v>-19176</v>
      </c>
      <c r="S80" s="40">
        <f>_xlfn.XLOOKUP(P80,rif_fee_schedule!$A$2:$A$84,rif_fee_schedule!C$2:C$84, 0)*1.628</f>
        <v>14.380123999999999</v>
      </c>
      <c r="T80" s="40">
        <f>_xlfn.XLOOKUP(P80,rif_fee_schedule!$A$2:$A$84,rif_fee_schedule!D$2:D$84, 0)</f>
        <v>8.3520000000000003</v>
      </c>
      <c r="U80" s="39">
        <f t="shared" si="3"/>
        <v>-275753.25782399997</v>
      </c>
      <c r="V80" s="39">
        <f t="shared" si="4"/>
        <v>-160157.95200000002</v>
      </c>
      <c r="W80" s="44"/>
      <c r="X80" s="41">
        <f t="shared" ref="X80:X82" si="5">U80*W$79</f>
        <v>-222175.78143777678</v>
      </c>
      <c r="Y80" s="42">
        <v>23988344.25</v>
      </c>
      <c r="Z80" s="42">
        <v>491993.61</v>
      </c>
      <c r="AA80" s="42">
        <v>633517.25</v>
      </c>
      <c r="AB80" s="43">
        <v>0</v>
      </c>
      <c r="AC80" s="42">
        <v>0</v>
      </c>
      <c r="AD80" s="44">
        <v>2811604.2</v>
      </c>
      <c r="AE80" s="42">
        <v>599122533.62</v>
      </c>
      <c r="AF80" s="42">
        <v>12164932.65</v>
      </c>
      <c r="AG80" s="42">
        <v>2628720.44</v>
      </c>
      <c r="AH80" s="42">
        <v>103699.7</v>
      </c>
      <c r="AI80" s="42">
        <v>2074</v>
      </c>
      <c r="AJ80" s="44">
        <v>-10188946.82</v>
      </c>
    </row>
    <row r="81" spans="1:36" s="43" customFormat="1" hidden="1" x14ac:dyDescent="0.25">
      <c r="A81" s="46">
        <v>3</v>
      </c>
      <c r="B81" s="36" t="s">
        <v>3513</v>
      </c>
      <c r="C81" s="36">
        <v>3021070160010</v>
      </c>
      <c r="D81" s="36" t="s">
        <v>3514</v>
      </c>
      <c r="E81" s="36"/>
      <c r="F81" s="36" t="s">
        <v>3515</v>
      </c>
      <c r="G81" s="37">
        <v>43770</v>
      </c>
      <c r="H81" s="36" t="s">
        <v>31</v>
      </c>
      <c r="I81" s="36" t="s">
        <v>38</v>
      </c>
      <c r="J81" s="38">
        <v>144765.67000000001</v>
      </c>
      <c r="K81" s="38">
        <v>2895.31</v>
      </c>
      <c r="L81" s="36">
        <v>0</v>
      </c>
      <c r="M81" s="39">
        <f t="shared" si="2"/>
        <v>147660.98000000001</v>
      </c>
      <c r="N81" s="36">
        <v>0</v>
      </c>
      <c r="O81" s="36">
        <v>0</v>
      </c>
      <c r="P81" s="36" t="s">
        <v>177</v>
      </c>
      <c r="Q81" s="36"/>
      <c r="R81" s="36">
        <v>-6</v>
      </c>
      <c r="S81" s="40">
        <f>_xlfn.XLOOKUP(P81,rif_fee_schedule!$A$2:$A$84,rif_fee_schedule!C$2:C$84, 0)*1.628</f>
        <v>12361.403999999999</v>
      </c>
      <c r="T81" s="40">
        <f>_xlfn.XLOOKUP(P81,rif_fee_schedule!$A$2:$A$84,rif_fee_schedule!D$2:D$84, 0)</f>
        <v>7179</v>
      </c>
      <c r="U81" s="39">
        <f t="shared" si="3"/>
        <v>-74168.423999999999</v>
      </c>
      <c r="V81" s="39">
        <f t="shared" si="4"/>
        <v>-43074</v>
      </c>
      <c r="X81" s="41">
        <f t="shared" si="5"/>
        <v>-59757.87082350898</v>
      </c>
      <c r="Y81" s="42">
        <v>23988344.25</v>
      </c>
      <c r="Z81" s="42">
        <v>491993.61</v>
      </c>
      <c r="AA81" s="42">
        <v>633517.25</v>
      </c>
      <c r="AB81" s="43">
        <v>0</v>
      </c>
      <c r="AC81" s="42">
        <v>0</v>
      </c>
      <c r="AD81" s="44">
        <v>2811604.2</v>
      </c>
      <c r="AE81" s="42">
        <v>599122533.62</v>
      </c>
      <c r="AF81" s="42">
        <v>12164932.65</v>
      </c>
      <c r="AG81" s="42">
        <v>2628720.44</v>
      </c>
      <c r="AH81" s="42">
        <v>103699.7</v>
      </c>
      <c r="AI81" s="42">
        <v>2074</v>
      </c>
      <c r="AJ81" s="44">
        <v>-10188946.82</v>
      </c>
    </row>
    <row r="82" spans="1:36" s="34" customFormat="1" ht="15.75" hidden="1" thickBot="1" x14ac:dyDescent="0.3">
      <c r="A82" s="25">
        <v>3</v>
      </c>
      <c r="B82" s="26" t="s">
        <v>3513</v>
      </c>
      <c r="C82" s="26">
        <v>3021070160010</v>
      </c>
      <c r="D82" s="26" t="s">
        <v>3514</v>
      </c>
      <c r="E82" s="26"/>
      <c r="F82" s="26" t="s">
        <v>3515</v>
      </c>
      <c r="G82" s="27">
        <v>43770</v>
      </c>
      <c r="H82" s="26" t="s">
        <v>31</v>
      </c>
      <c r="I82" s="26" t="s">
        <v>38</v>
      </c>
      <c r="J82" s="28">
        <v>144765.67000000001</v>
      </c>
      <c r="K82" s="28">
        <v>2895.31</v>
      </c>
      <c r="L82" s="26">
        <v>0</v>
      </c>
      <c r="M82" s="29">
        <f t="shared" si="2"/>
        <v>147660.98000000001</v>
      </c>
      <c r="N82" s="26">
        <v>0</v>
      </c>
      <c r="O82" s="26">
        <v>0</v>
      </c>
      <c r="P82" s="26" t="s">
        <v>609</v>
      </c>
      <c r="Q82" s="26"/>
      <c r="R82" s="30">
        <v>7007</v>
      </c>
      <c r="S82" s="31">
        <f>_xlfn.XLOOKUP(P82,rif_fee_schedule!$A$2:$A$84,rif_fee_schedule!C$2:C$84, 0)*1.628</f>
        <v>24.892119999999998</v>
      </c>
      <c r="T82" s="31">
        <f>_xlfn.XLOOKUP(P82,rif_fee_schedule!$A$2:$A$84,rif_fee_schedule!D$2:D$84, 0)</f>
        <v>14.457000000000001</v>
      </c>
      <c r="U82" s="29">
        <f t="shared" si="3"/>
        <v>174419.08484</v>
      </c>
      <c r="V82" s="29">
        <f t="shared" si="4"/>
        <v>101300.19900000001</v>
      </c>
      <c r="W82" s="35"/>
      <c r="X82" s="32">
        <f t="shared" si="5"/>
        <v>140530.33054906726</v>
      </c>
      <c r="Y82" s="33">
        <v>23988344.25</v>
      </c>
      <c r="Z82" s="33">
        <v>491993.61</v>
      </c>
      <c r="AA82" s="33">
        <v>633517.25</v>
      </c>
      <c r="AB82" s="34">
        <v>0</v>
      </c>
      <c r="AC82" s="33">
        <v>0</v>
      </c>
      <c r="AD82" s="35">
        <v>2811604.2</v>
      </c>
      <c r="AE82" s="33">
        <v>599122533.62</v>
      </c>
      <c r="AF82" s="33">
        <v>12164932.65</v>
      </c>
      <c r="AG82" s="33">
        <v>2628720.44</v>
      </c>
      <c r="AH82" s="33">
        <v>103699.7</v>
      </c>
      <c r="AI82" s="33">
        <v>2074</v>
      </c>
      <c r="AJ82" s="35">
        <v>-10188946.82</v>
      </c>
    </row>
    <row r="83" spans="1:36" hidden="1" x14ac:dyDescent="0.25">
      <c r="A83" s="8">
        <v>6</v>
      </c>
      <c r="B83" s="8" t="s">
        <v>7559</v>
      </c>
      <c r="C83" s="8">
        <v>3069270000430</v>
      </c>
      <c r="D83" s="8" t="s">
        <v>7560</v>
      </c>
      <c r="F83" s="8" t="s">
        <v>7561</v>
      </c>
      <c r="G83" s="10">
        <v>43539</v>
      </c>
      <c r="H83" s="8" t="s">
        <v>31</v>
      </c>
      <c r="I83" s="8" t="s">
        <v>38</v>
      </c>
      <c r="J83" s="9">
        <v>61420.67</v>
      </c>
      <c r="K83" s="9">
        <v>1228.4100000000001</v>
      </c>
      <c r="L83" s="8">
        <v>0</v>
      </c>
      <c r="M83" s="14">
        <f t="shared" si="2"/>
        <v>62649.08</v>
      </c>
      <c r="N83" s="8">
        <v>0</v>
      </c>
      <c r="O83" s="8">
        <v>0</v>
      </c>
      <c r="P83" s="8" t="s">
        <v>4934</v>
      </c>
      <c r="R83" s="8">
        <v>13</v>
      </c>
      <c r="S83" s="13">
        <f>_xlfn.XLOOKUP(P83,rif_fee_schedule!$A$2:$A$84,rif_fee_schedule!C$2:C$84, 0)*1.628</f>
        <v>0</v>
      </c>
      <c r="T83" s="13">
        <f>_xlfn.XLOOKUP(P83,rif_fee_schedule!$A$2:$A$84,rif_fee_schedule!D$2:D$84, 0)</f>
        <v>0</v>
      </c>
      <c r="U83" s="14">
        <f t="shared" si="3"/>
        <v>0</v>
      </c>
      <c r="V83" s="14">
        <f t="shared" si="4"/>
        <v>0</v>
      </c>
      <c r="W83"/>
      <c r="Y83" s="3">
        <v>43269262.359999999</v>
      </c>
      <c r="Z83" s="3">
        <v>874367.57</v>
      </c>
      <c r="AA83" s="3">
        <v>433279.63</v>
      </c>
      <c r="AB83">
        <v>0</v>
      </c>
      <c r="AC83" s="3">
        <v>0</v>
      </c>
      <c r="AD83" s="2">
        <v>374512.67</v>
      </c>
      <c r="AE83" s="3">
        <v>599122533.62</v>
      </c>
      <c r="AF83" s="3">
        <v>12164932.65</v>
      </c>
      <c r="AG83" s="3">
        <v>2628720.44</v>
      </c>
      <c r="AH83" s="3">
        <v>103699.7</v>
      </c>
      <c r="AI83" s="3">
        <v>2074</v>
      </c>
      <c r="AJ83" s="2">
        <v>-10188946.82</v>
      </c>
    </row>
    <row r="84" spans="1:36" hidden="1" x14ac:dyDescent="0.25">
      <c r="A84" s="8">
        <v>6</v>
      </c>
      <c r="B84" s="8" t="s">
        <v>7578</v>
      </c>
      <c r="C84" s="8">
        <v>3069270000430</v>
      </c>
      <c r="D84" s="8" t="s">
        <v>7560</v>
      </c>
      <c r="F84" s="8" t="s">
        <v>7550</v>
      </c>
      <c r="G84" s="10">
        <v>43539</v>
      </c>
      <c r="H84" s="8" t="s">
        <v>31</v>
      </c>
      <c r="I84" s="8" t="s">
        <v>38</v>
      </c>
      <c r="J84" s="9">
        <v>0</v>
      </c>
      <c r="K84" s="9">
        <v>0</v>
      </c>
      <c r="L84" s="8">
        <v>0</v>
      </c>
      <c r="M84" s="14">
        <f t="shared" si="2"/>
        <v>0</v>
      </c>
      <c r="N84" s="8">
        <v>0</v>
      </c>
      <c r="O84" s="8">
        <v>0</v>
      </c>
      <c r="P84" s="8" t="s">
        <v>4934</v>
      </c>
      <c r="R84" s="8">
        <v>0</v>
      </c>
      <c r="S84" s="13">
        <f>_xlfn.XLOOKUP(P84,rif_fee_schedule!$A$2:$A$84,rif_fee_schedule!C$2:C$84, 0)*1.628</f>
        <v>0</v>
      </c>
      <c r="T84" s="13">
        <f>_xlfn.XLOOKUP(P84,rif_fee_schedule!$A$2:$A$84,rif_fee_schedule!D$2:D$84, 0)</f>
        <v>0</v>
      </c>
      <c r="U84" s="14">
        <f t="shared" si="3"/>
        <v>0</v>
      </c>
      <c r="V84" s="14">
        <f t="shared" si="4"/>
        <v>0</v>
      </c>
      <c r="W84"/>
      <c r="Y84" s="3">
        <v>43269262.359999999</v>
      </c>
      <c r="Z84" s="3">
        <v>874367.57</v>
      </c>
      <c r="AA84" s="3">
        <v>433279.63</v>
      </c>
      <c r="AB84">
        <v>0</v>
      </c>
      <c r="AC84" s="3">
        <v>0</v>
      </c>
      <c r="AD84" s="2">
        <v>374512.67</v>
      </c>
      <c r="AE84" s="3">
        <v>599122533.62</v>
      </c>
      <c r="AF84" s="3">
        <v>12164932.65</v>
      </c>
      <c r="AG84" s="3">
        <v>2628720.44</v>
      </c>
      <c r="AH84" s="3">
        <v>103699.7</v>
      </c>
      <c r="AI84" s="3">
        <v>2074</v>
      </c>
      <c r="AJ84" s="2">
        <v>-10188946.82</v>
      </c>
    </row>
    <row r="85" spans="1:36" hidden="1" x14ac:dyDescent="0.25">
      <c r="A85" s="8">
        <v>6</v>
      </c>
      <c r="B85" s="8" t="s">
        <v>7571</v>
      </c>
      <c r="C85" s="8">
        <v>3069270000430</v>
      </c>
      <c r="D85" s="8" t="s">
        <v>7565</v>
      </c>
      <c r="F85" s="8" t="s">
        <v>7572</v>
      </c>
      <c r="G85" s="10">
        <v>43629</v>
      </c>
      <c r="H85" s="8" t="s">
        <v>31</v>
      </c>
      <c r="I85" s="8" t="s">
        <v>38</v>
      </c>
      <c r="J85" s="9">
        <v>0</v>
      </c>
      <c r="K85" s="9">
        <v>0</v>
      </c>
      <c r="L85" s="8">
        <v>0</v>
      </c>
      <c r="M85" s="14">
        <f t="shared" si="2"/>
        <v>0</v>
      </c>
      <c r="N85" s="8">
        <v>0</v>
      </c>
      <c r="O85" s="8">
        <v>0</v>
      </c>
      <c r="P85" s="8" t="s">
        <v>4934</v>
      </c>
      <c r="R85" s="8">
        <v>0</v>
      </c>
      <c r="S85" s="13">
        <f>_xlfn.XLOOKUP(P85,rif_fee_schedule!$A$2:$A$84,rif_fee_schedule!C$2:C$84, 0)*1.628</f>
        <v>0</v>
      </c>
      <c r="T85" s="13">
        <f>_xlfn.XLOOKUP(P85,rif_fee_schedule!$A$2:$A$84,rif_fee_schedule!D$2:D$84, 0)</f>
        <v>0</v>
      </c>
      <c r="U85" s="14">
        <f t="shared" si="3"/>
        <v>0</v>
      </c>
      <c r="V85" s="14">
        <f t="shared" si="4"/>
        <v>0</v>
      </c>
      <c r="W85"/>
      <c r="Y85" s="3">
        <v>43269262.359999999</v>
      </c>
      <c r="Z85" s="3">
        <v>874367.57</v>
      </c>
      <c r="AA85" s="3">
        <v>433279.63</v>
      </c>
      <c r="AB85">
        <v>0</v>
      </c>
      <c r="AC85" s="3">
        <v>0</v>
      </c>
      <c r="AD85" s="2">
        <v>374512.67</v>
      </c>
      <c r="AE85" s="3">
        <v>599122533.62</v>
      </c>
      <c r="AF85" s="3">
        <v>12164932.65</v>
      </c>
      <c r="AG85" s="3">
        <v>2628720.44</v>
      </c>
      <c r="AH85" s="3">
        <v>103699.7</v>
      </c>
      <c r="AI85" s="3">
        <v>2074</v>
      </c>
      <c r="AJ85" s="2">
        <v>-10188946.82</v>
      </c>
    </row>
    <row r="86" spans="1:36" hidden="1" x14ac:dyDescent="0.25">
      <c r="A86" s="8">
        <v>6</v>
      </c>
      <c r="B86" s="8" t="s">
        <v>7564</v>
      </c>
      <c r="C86" s="8">
        <v>3069270000430</v>
      </c>
      <c r="D86" s="8" t="s">
        <v>7565</v>
      </c>
      <c r="F86" s="8" t="s">
        <v>7566</v>
      </c>
      <c r="G86" s="10">
        <v>43629</v>
      </c>
      <c r="H86" s="8" t="s">
        <v>31</v>
      </c>
      <c r="I86" s="8" t="s">
        <v>38</v>
      </c>
      <c r="J86" s="9">
        <v>33072.67</v>
      </c>
      <c r="K86" s="9">
        <v>661.45</v>
      </c>
      <c r="L86" s="8">
        <v>0</v>
      </c>
      <c r="M86" s="14">
        <f t="shared" si="2"/>
        <v>33734.119999999995</v>
      </c>
      <c r="N86" s="8">
        <v>0</v>
      </c>
      <c r="O86" s="8">
        <v>0</v>
      </c>
      <c r="P86" s="8" t="s">
        <v>4934</v>
      </c>
      <c r="R86" s="8">
        <v>7</v>
      </c>
      <c r="S86" s="13">
        <f>_xlfn.XLOOKUP(P86,rif_fee_schedule!$A$2:$A$84,rif_fee_schedule!C$2:C$84, 0)*1.628</f>
        <v>0</v>
      </c>
      <c r="T86" s="13">
        <f>_xlfn.XLOOKUP(P86,rif_fee_schedule!$A$2:$A$84,rif_fee_schedule!D$2:D$84, 0)</f>
        <v>0</v>
      </c>
      <c r="U86" s="14">
        <f t="shared" si="3"/>
        <v>0</v>
      </c>
      <c r="V86" s="14">
        <f t="shared" si="4"/>
        <v>0</v>
      </c>
      <c r="W86"/>
      <c r="Y86" s="3">
        <v>43269262.359999999</v>
      </c>
      <c r="Z86" s="3">
        <v>874367.57</v>
      </c>
      <c r="AA86" s="3">
        <v>433279.63</v>
      </c>
      <c r="AB86">
        <v>0</v>
      </c>
      <c r="AC86" s="3">
        <v>0</v>
      </c>
      <c r="AD86" s="2">
        <v>374512.67</v>
      </c>
      <c r="AE86" s="3">
        <v>599122533.62</v>
      </c>
      <c r="AF86" s="3">
        <v>12164932.65</v>
      </c>
      <c r="AG86" s="3">
        <v>2628720.44</v>
      </c>
      <c r="AH86" s="3">
        <v>103699.7</v>
      </c>
      <c r="AI86" s="3">
        <v>2074</v>
      </c>
      <c r="AJ86" s="2">
        <v>-10188946.82</v>
      </c>
    </row>
    <row r="87" spans="1:36" hidden="1" x14ac:dyDescent="0.25">
      <c r="A87" s="8">
        <v>6</v>
      </c>
      <c r="B87" s="8" t="s">
        <v>7575</v>
      </c>
      <c r="C87" s="8">
        <v>3069270130010</v>
      </c>
      <c r="D87" s="8" t="s">
        <v>7576</v>
      </c>
      <c r="F87" s="8" t="s">
        <v>7577</v>
      </c>
      <c r="G87" s="10">
        <v>43539</v>
      </c>
      <c r="H87" s="8" t="s">
        <v>31</v>
      </c>
      <c r="I87" s="8" t="s">
        <v>38</v>
      </c>
      <c r="J87" s="9">
        <v>51971.33</v>
      </c>
      <c r="K87" s="9">
        <v>1039.43</v>
      </c>
      <c r="L87" s="8">
        <v>0</v>
      </c>
      <c r="M87" s="14">
        <f t="shared" si="2"/>
        <v>53010.76</v>
      </c>
      <c r="N87" s="8">
        <v>0</v>
      </c>
      <c r="O87" s="8">
        <v>0</v>
      </c>
      <c r="P87" s="8" t="s">
        <v>4934</v>
      </c>
      <c r="R87" s="8">
        <v>11</v>
      </c>
      <c r="S87" s="13">
        <f>_xlfn.XLOOKUP(P87,rif_fee_schedule!$A$2:$A$84,rif_fee_schedule!C$2:C$84, 0)*1.628</f>
        <v>0</v>
      </c>
      <c r="T87" s="13">
        <f>_xlfn.XLOOKUP(P87,rif_fee_schedule!$A$2:$A$84,rif_fee_schedule!D$2:D$84, 0)</f>
        <v>0</v>
      </c>
      <c r="U87" s="14">
        <f t="shared" si="3"/>
        <v>0</v>
      </c>
      <c r="V87" s="14">
        <f t="shared" si="4"/>
        <v>0</v>
      </c>
      <c r="W87"/>
      <c r="Y87" s="3">
        <v>43269262.359999999</v>
      </c>
      <c r="Z87" s="3">
        <v>874367.57</v>
      </c>
      <c r="AA87" s="3">
        <v>433279.63</v>
      </c>
      <c r="AB87">
        <v>0</v>
      </c>
      <c r="AC87" s="3">
        <v>0</v>
      </c>
      <c r="AD87" s="2">
        <v>374512.67</v>
      </c>
      <c r="AE87" s="3">
        <v>599122533.62</v>
      </c>
      <c r="AF87" s="3">
        <v>12164932.65</v>
      </c>
      <c r="AG87" s="3">
        <v>2628720.44</v>
      </c>
      <c r="AH87" s="3">
        <v>103699.7</v>
      </c>
      <c r="AI87" s="3">
        <v>2074</v>
      </c>
      <c r="AJ87" s="2">
        <v>-10188946.82</v>
      </c>
    </row>
    <row r="88" spans="1:36" hidden="1" x14ac:dyDescent="0.25">
      <c r="A88" s="8">
        <v>6</v>
      </c>
      <c r="B88" s="8" t="s">
        <v>7579</v>
      </c>
      <c r="C88" s="8">
        <v>3069270130010</v>
      </c>
      <c r="D88" s="8" t="s">
        <v>7576</v>
      </c>
      <c r="F88" s="8" t="s">
        <v>7580</v>
      </c>
      <c r="G88" s="10">
        <v>43539</v>
      </c>
      <c r="H88" s="8" t="s">
        <v>31</v>
      </c>
      <c r="I88" s="8" t="s">
        <v>38</v>
      </c>
      <c r="J88" s="9">
        <v>0</v>
      </c>
      <c r="K88" s="9">
        <v>0</v>
      </c>
      <c r="L88" s="8">
        <v>0</v>
      </c>
      <c r="M88" s="14">
        <f t="shared" si="2"/>
        <v>0</v>
      </c>
      <c r="N88" s="8">
        <v>0</v>
      </c>
      <c r="O88" s="8">
        <v>0</v>
      </c>
      <c r="P88" s="8" t="s">
        <v>4934</v>
      </c>
      <c r="R88" s="8">
        <v>0</v>
      </c>
      <c r="S88" s="13">
        <f>_xlfn.XLOOKUP(P88,rif_fee_schedule!$A$2:$A$84,rif_fee_schedule!C$2:C$84, 0)*1.628</f>
        <v>0</v>
      </c>
      <c r="T88" s="13">
        <f>_xlfn.XLOOKUP(P88,rif_fee_schedule!$A$2:$A$84,rif_fee_schedule!D$2:D$84, 0)</f>
        <v>0</v>
      </c>
      <c r="U88" s="14">
        <f t="shared" si="3"/>
        <v>0</v>
      </c>
      <c r="V88" s="14">
        <f t="shared" si="4"/>
        <v>0</v>
      </c>
      <c r="W88"/>
      <c r="Y88" s="3">
        <v>43269262.359999999</v>
      </c>
      <c r="Z88" s="3">
        <v>874367.57</v>
      </c>
      <c r="AA88" s="3">
        <v>433279.63</v>
      </c>
      <c r="AB88">
        <v>0</v>
      </c>
      <c r="AC88" s="3">
        <v>0</v>
      </c>
      <c r="AD88" s="2">
        <v>374512.67</v>
      </c>
      <c r="AE88" s="3">
        <v>599122533.62</v>
      </c>
      <c r="AF88" s="3">
        <v>12164932.65</v>
      </c>
      <c r="AG88" s="3">
        <v>2628720.44</v>
      </c>
      <c r="AH88" s="3">
        <v>103699.7</v>
      </c>
      <c r="AI88" s="3">
        <v>2074</v>
      </c>
      <c r="AJ88" s="2">
        <v>-10188946.82</v>
      </c>
    </row>
    <row r="89" spans="1:36" hidden="1" x14ac:dyDescent="0.25">
      <c r="A89" s="8">
        <v>6</v>
      </c>
      <c r="B89" s="8" t="s">
        <v>7573</v>
      </c>
      <c r="C89" s="8">
        <v>3069270130010</v>
      </c>
      <c r="D89" s="8" t="s">
        <v>7574</v>
      </c>
      <c r="F89" s="8" t="s">
        <v>7522</v>
      </c>
      <c r="G89" s="10">
        <v>43599</v>
      </c>
      <c r="H89" s="8" t="s">
        <v>31</v>
      </c>
      <c r="I89" s="8" t="s">
        <v>38</v>
      </c>
      <c r="J89" s="9">
        <v>51971.33</v>
      </c>
      <c r="K89" s="9">
        <v>1039.43</v>
      </c>
      <c r="L89" s="8">
        <v>0</v>
      </c>
      <c r="M89" s="14">
        <f t="shared" si="2"/>
        <v>53010.76</v>
      </c>
      <c r="N89" s="8">
        <v>0</v>
      </c>
      <c r="O89" s="8">
        <v>0</v>
      </c>
      <c r="P89" s="8" t="s">
        <v>4934</v>
      </c>
      <c r="R89" s="8">
        <v>11</v>
      </c>
      <c r="S89" s="13">
        <f>_xlfn.XLOOKUP(P89,rif_fee_schedule!$A$2:$A$84,rif_fee_schedule!C$2:C$84, 0)*1.628</f>
        <v>0</v>
      </c>
      <c r="T89" s="13">
        <f>_xlfn.XLOOKUP(P89,rif_fee_schedule!$A$2:$A$84,rif_fee_schedule!D$2:D$84, 0)</f>
        <v>0</v>
      </c>
      <c r="U89" s="14">
        <f t="shared" si="3"/>
        <v>0</v>
      </c>
      <c r="V89" s="14">
        <f t="shared" si="4"/>
        <v>0</v>
      </c>
      <c r="W89"/>
      <c r="Y89" s="3">
        <v>43269262.359999999</v>
      </c>
      <c r="Z89" s="3">
        <v>874367.57</v>
      </c>
      <c r="AA89" s="3">
        <v>433279.63</v>
      </c>
      <c r="AB89">
        <v>0</v>
      </c>
      <c r="AC89" s="3">
        <v>0</v>
      </c>
      <c r="AD89" s="2">
        <v>374512.67</v>
      </c>
      <c r="AE89" s="3">
        <v>599122533.62</v>
      </c>
      <c r="AF89" s="3">
        <v>12164932.65</v>
      </c>
      <c r="AG89" s="3">
        <v>2628720.44</v>
      </c>
      <c r="AH89" s="3">
        <v>103699.7</v>
      </c>
      <c r="AI89" s="3">
        <v>2074</v>
      </c>
      <c r="AJ89" s="2">
        <v>-10188946.82</v>
      </c>
    </row>
    <row r="90" spans="1:36" hidden="1" x14ac:dyDescent="0.25">
      <c r="A90" s="8">
        <v>6</v>
      </c>
      <c r="B90" s="8" t="s">
        <v>7554</v>
      </c>
      <c r="C90" s="8">
        <v>3069270000430</v>
      </c>
      <c r="D90" s="8" t="s">
        <v>7549</v>
      </c>
      <c r="F90" s="8" t="s">
        <v>7555</v>
      </c>
      <c r="G90" s="10">
        <v>43539</v>
      </c>
      <c r="H90" s="8" t="s">
        <v>31</v>
      </c>
      <c r="I90" s="8" t="s">
        <v>38</v>
      </c>
      <c r="J90" s="9">
        <v>33072.67</v>
      </c>
      <c r="K90" s="9">
        <v>661.45</v>
      </c>
      <c r="L90" s="8">
        <v>0</v>
      </c>
      <c r="M90" s="14">
        <f t="shared" si="2"/>
        <v>33734.119999999995</v>
      </c>
      <c r="N90" s="8">
        <v>0</v>
      </c>
      <c r="O90" s="8">
        <v>0</v>
      </c>
      <c r="P90" s="8" t="s">
        <v>4934</v>
      </c>
      <c r="R90" s="8">
        <v>7</v>
      </c>
      <c r="S90" s="13">
        <f>_xlfn.XLOOKUP(P90,rif_fee_schedule!$A$2:$A$84,rif_fee_schedule!C$2:C$84, 0)*1.628</f>
        <v>0</v>
      </c>
      <c r="T90" s="13">
        <f>_xlfn.XLOOKUP(P90,rif_fee_schedule!$A$2:$A$84,rif_fee_schedule!D$2:D$84, 0)</f>
        <v>0</v>
      </c>
      <c r="U90" s="14">
        <f t="shared" si="3"/>
        <v>0</v>
      </c>
      <c r="V90" s="14">
        <f t="shared" si="4"/>
        <v>0</v>
      </c>
      <c r="W90"/>
      <c r="Y90" s="3">
        <v>43269262.359999999</v>
      </c>
      <c r="Z90" s="3">
        <v>874367.57</v>
      </c>
      <c r="AA90" s="3">
        <v>433279.63</v>
      </c>
      <c r="AB90">
        <v>0</v>
      </c>
      <c r="AC90" s="3">
        <v>0</v>
      </c>
      <c r="AD90" s="2">
        <v>374512.67</v>
      </c>
      <c r="AE90" s="3">
        <v>599122533.62</v>
      </c>
      <c r="AF90" s="3">
        <v>12164932.65</v>
      </c>
      <c r="AG90" s="3">
        <v>2628720.44</v>
      </c>
      <c r="AH90" s="3">
        <v>103699.7</v>
      </c>
      <c r="AI90" s="3">
        <v>2074</v>
      </c>
      <c r="AJ90" s="2">
        <v>-10188946.82</v>
      </c>
    </row>
    <row r="91" spans="1:36" hidden="1" x14ac:dyDescent="0.25">
      <c r="A91" s="8">
        <v>6</v>
      </c>
      <c r="B91" s="8" t="s">
        <v>7548</v>
      </c>
      <c r="C91" s="8">
        <v>3069270000430</v>
      </c>
      <c r="D91" s="8" t="s">
        <v>7549</v>
      </c>
      <c r="F91" s="8" t="s">
        <v>7550</v>
      </c>
      <c r="G91" s="10">
        <v>43539</v>
      </c>
      <c r="H91" s="8" t="s">
        <v>31</v>
      </c>
      <c r="I91" s="8" t="s">
        <v>38</v>
      </c>
      <c r="J91" s="9">
        <v>0</v>
      </c>
      <c r="K91" s="9">
        <v>0</v>
      </c>
      <c r="L91" s="8">
        <v>0</v>
      </c>
      <c r="M91" s="14">
        <f t="shared" si="2"/>
        <v>0</v>
      </c>
      <c r="N91" s="8">
        <v>0</v>
      </c>
      <c r="O91" s="8">
        <v>0</v>
      </c>
      <c r="P91" s="8" t="s">
        <v>4934</v>
      </c>
      <c r="R91" s="8">
        <v>0</v>
      </c>
      <c r="S91" s="13">
        <f>_xlfn.XLOOKUP(P91,rif_fee_schedule!$A$2:$A$84,rif_fee_schedule!C$2:C$84, 0)*1.628</f>
        <v>0</v>
      </c>
      <c r="T91" s="13">
        <f>_xlfn.XLOOKUP(P91,rif_fee_schedule!$A$2:$A$84,rif_fee_schedule!D$2:D$84, 0)</f>
        <v>0</v>
      </c>
      <c r="U91" s="14">
        <f t="shared" si="3"/>
        <v>0</v>
      </c>
      <c r="V91" s="14">
        <f t="shared" si="4"/>
        <v>0</v>
      </c>
      <c r="W91"/>
      <c r="Y91" s="3">
        <v>43269262.359999999</v>
      </c>
      <c r="Z91" s="3">
        <v>874367.57</v>
      </c>
      <c r="AA91" s="3">
        <v>433279.63</v>
      </c>
      <c r="AB91">
        <v>0</v>
      </c>
      <c r="AC91" s="3">
        <v>0</v>
      </c>
      <c r="AD91" s="2">
        <v>374512.67</v>
      </c>
      <c r="AE91" s="3">
        <v>599122533.62</v>
      </c>
      <c r="AF91" s="3">
        <v>12164932.65</v>
      </c>
      <c r="AG91" s="3">
        <v>2628720.44</v>
      </c>
      <c r="AH91" s="3">
        <v>103699.7</v>
      </c>
      <c r="AI91" s="3">
        <v>2074</v>
      </c>
      <c r="AJ91" s="2">
        <v>-10188946.82</v>
      </c>
    </row>
    <row r="92" spans="1:36" hidden="1" x14ac:dyDescent="0.25">
      <c r="A92" s="8">
        <v>6</v>
      </c>
      <c r="B92" s="8" t="s">
        <v>7520</v>
      </c>
      <c r="C92" s="8">
        <v>3069270000430</v>
      </c>
      <c r="D92" s="8" t="s">
        <v>7521</v>
      </c>
      <c r="F92" s="8" t="s">
        <v>7522</v>
      </c>
      <c r="G92" s="10">
        <v>43599</v>
      </c>
      <c r="H92" s="8" t="s">
        <v>31</v>
      </c>
      <c r="I92" s="8" t="s">
        <v>38</v>
      </c>
      <c r="J92" s="9">
        <v>33072.67</v>
      </c>
      <c r="K92" s="9">
        <v>661.45</v>
      </c>
      <c r="L92" s="8">
        <v>0</v>
      </c>
      <c r="M92" s="14">
        <f t="shared" si="2"/>
        <v>33734.119999999995</v>
      </c>
      <c r="N92" s="8">
        <v>0</v>
      </c>
      <c r="O92" s="8">
        <v>0</v>
      </c>
      <c r="P92" s="8" t="s">
        <v>4934</v>
      </c>
      <c r="R92" s="8">
        <v>7</v>
      </c>
      <c r="S92" s="13">
        <f>_xlfn.XLOOKUP(P92,rif_fee_schedule!$A$2:$A$84,rif_fee_schedule!C$2:C$84, 0)*1.628</f>
        <v>0</v>
      </c>
      <c r="T92" s="13">
        <f>_xlfn.XLOOKUP(P92,rif_fee_schedule!$A$2:$A$84,rif_fee_schedule!D$2:D$84, 0)</f>
        <v>0</v>
      </c>
      <c r="U92" s="14">
        <f t="shared" si="3"/>
        <v>0</v>
      </c>
      <c r="V92" s="14">
        <f t="shared" si="4"/>
        <v>0</v>
      </c>
      <c r="W92"/>
      <c r="Y92" s="3">
        <v>43269262.359999999</v>
      </c>
      <c r="Z92" s="3">
        <v>874367.57</v>
      </c>
      <c r="AA92" s="3">
        <v>433279.63</v>
      </c>
      <c r="AB92">
        <v>0</v>
      </c>
      <c r="AC92" s="3">
        <v>0</v>
      </c>
      <c r="AD92" s="2">
        <v>374512.67</v>
      </c>
      <c r="AE92" s="3">
        <v>599122533.62</v>
      </c>
      <c r="AF92" s="3">
        <v>12164932.65</v>
      </c>
      <c r="AG92" s="3">
        <v>2628720.44</v>
      </c>
      <c r="AH92" s="3">
        <v>103699.7</v>
      </c>
      <c r="AI92" s="3">
        <v>2074</v>
      </c>
      <c r="AJ92" s="2">
        <v>-10188946.82</v>
      </c>
    </row>
    <row r="93" spans="1:36" hidden="1" x14ac:dyDescent="0.25">
      <c r="A93" s="8">
        <v>6</v>
      </c>
      <c r="B93" s="8" t="s">
        <v>8147</v>
      </c>
      <c r="C93" s="8">
        <v>3079070160070</v>
      </c>
      <c r="D93" s="8" t="s">
        <v>8148</v>
      </c>
      <c r="F93" s="8" t="s">
        <v>8149</v>
      </c>
      <c r="G93" s="10">
        <v>43493</v>
      </c>
      <c r="H93" s="8" t="s">
        <v>31</v>
      </c>
      <c r="I93" s="8" t="s">
        <v>38</v>
      </c>
      <c r="J93" s="9">
        <v>8983.85</v>
      </c>
      <c r="K93" s="9">
        <v>179.68</v>
      </c>
      <c r="L93" s="8">
        <v>0</v>
      </c>
      <c r="M93" s="14">
        <f t="shared" si="2"/>
        <v>9163.5300000000007</v>
      </c>
      <c r="N93" s="8">
        <v>0</v>
      </c>
      <c r="O93" s="8">
        <v>0</v>
      </c>
      <c r="P93" s="8" t="s">
        <v>77</v>
      </c>
      <c r="R93" s="8">
        <v>1</v>
      </c>
      <c r="S93" s="13">
        <f>_xlfn.XLOOKUP(P93,rif_fee_schedule!$A$2:$A$84,rif_fee_schedule!C$2:C$84, 0)*1.628</f>
        <v>9769.6279999999988</v>
      </c>
      <c r="T93" s="13">
        <f>_xlfn.XLOOKUP(P93,rif_fee_schedule!$A$2:$A$84,rif_fee_schedule!D$2:D$84, 0)</f>
        <v>5674</v>
      </c>
      <c r="U93" s="14">
        <f t="shared" si="3"/>
        <v>9769.6279999999988</v>
      </c>
      <c r="V93" s="14">
        <f t="shared" si="4"/>
        <v>5674</v>
      </c>
      <c r="W93"/>
      <c r="Y93" s="3">
        <v>43269262.359999999</v>
      </c>
      <c r="Z93" s="3">
        <v>874367.57</v>
      </c>
      <c r="AA93" s="3">
        <v>433279.63</v>
      </c>
      <c r="AB93">
        <v>0</v>
      </c>
      <c r="AC93" s="3">
        <v>0</v>
      </c>
      <c r="AD93" s="2">
        <v>374512.67</v>
      </c>
      <c r="AE93" s="3">
        <v>599122533.62</v>
      </c>
      <c r="AF93" s="3">
        <v>12164932.65</v>
      </c>
      <c r="AG93" s="3">
        <v>2628720.44</v>
      </c>
      <c r="AH93" s="3">
        <v>103699.7</v>
      </c>
      <c r="AI93" s="3">
        <v>2074</v>
      </c>
      <c r="AJ93" s="2">
        <v>-10188946.82</v>
      </c>
    </row>
    <row r="94" spans="1:36" hidden="1" x14ac:dyDescent="0.25">
      <c r="A94" s="8">
        <v>6</v>
      </c>
      <c r="B94" s="8" t="s">
        <v>8144</v>
      </c>
      <c r="C94" s="8">
        <v>3079070160070</v>
      </c>
      <c r="D94" s="8" t="s">
        <v>8145</v>
      </c>
      <c r="F94" s="8" t="s">
        <v>8146</v>
      </c>
      <c r="G94" s="10">
        <v>43493</v>
      </c>
      <c r="H94" s="8" t="s">
        <v>31</v>
      </c>
      <c r="I94" s="8" t="s">
        <v>38</v>
      </c>
      <c r="J94" s="9">
        <v>8983.85</v>
      </c>
      <c r="K94" s="9">
        <v>179.68</v>
      </c>
      <c r="L94" s="8">
        <v>0</v>
      </c>
      <c r="M94" s="14">
        <f t="shared" si="2"/>
        <v>9163.5300000000007</v>
      </c>
      <c r="N94" s="8">
        <v>0</v>
      </c>
      <c r="O94" s="8">
        <v>0</v>
      </c>
      <c r="P94" s="8" t="s">
        <v>77</v>
      </c>
      <c r="R94" s="8">
        <v>1</v>
      </c>
      <c r="S94" s="13">
        <f>_xlfn.XLOOKUP(P94,rif_fee_schedule!$A$2:$A$84,rif_fee_schedule!C$2:C$84, 0)*1.628</f>
        <v>9769.6279999999988</v>
      </c>
      <c r="T94" s="13">
        <f>_xlfn.XLOOKUP(P94,rif_fee_schedule!$A$2:$A$84,rif_fee_schedule!D$2:D$84, 0)</f>
        <v>5674</v>
      </c>
      <c r="U94" s="14">
        <f t="shared" si="3"/>
        <v>9769.6279999999988</v>
      </c>
      <c r="V94" s="14">
        <f t="shared" si="4"/>
        <v>5674</v>
      </c>
      <c r="W94"/>
      <c r="Y94" s="3">
        <v>43269262.359999999</v>
      </c>
      <c r="Z94" s="3">
        <v>874367.57</v>
      </c>
      <c r="AA94" s="3">
        <v>433279.63</v>
      </c>
      <c r="AB94">
        <v>0</v>
      </c>
      <c r="AC94" s="3">
        <v>0</v>
      </c>
      <c r="AD94" s="2">
        <v>374512.67</v>
      </c>
      <c r="AE94" s="3">
        <v>599122533.62</v>
      </c>
      <c r="AF94" s="3">
        <v>12164932.65</v>
      </c>
      <c r="AG94" s="3">
        <v>2628720.44</v>
      </c>
      <c r="AH94" s="3">
        <v>103699.7</v>
      </c>
      <c r="AI94" s="3">
        <v>2074</v>
      </c>
      <c r="AJ94" s="2">
        <v>-10188946.82</v>
      </c>
    </row>
    <row r="95" spans="1:36" hidden="1" x14ac:dyDescent="0.25">
      <c r="A95" s="8">
        <v>6</v>
      </c>
      <c r="B95" s="8" t="s">
        <v>8159</v>
      </c>
      <c r="C95" s="8">
        <v>3079070160070</v>
      </c>
      <c r="D95" s="8" t="s">
        <v>8160</v>
      </c>
      <c r="F95" s="8" t="s">
        <v>8161</v>
      </c>
      <c r="G95" s="10">
        <v>43759</v>
      </c>
      <c r="H95" s="8" t="s">
        <v>31</v>
      </c>
      <c r="I95" s="8" t="s">
        <v>38</v>
      </c>
      <c r="J95" s="9">
        <v>8983.85</v>
      </c>
      <c r="K95" s="9">
        <v>179.68</v>
      </c>
      <c r="L95" s="8">
        <v>0</v>
      </c>
      <c r="M95" s="14">
        <f t="shared" si="2"/>
        <v>9163.5300000000007</v>
      </c>
      <c r="N95" s="8">
        <v>0</v>
      </c>
      <c r="O95" s="8">
        <v>0</v>
      </c>
      <c r="P95" s="8" t="s">
        <v>77</v>
      </c>
      <c r="R95" s="8">
        <v>1</v>
      </c>
      <c r="S95" s="13">
        <f>_xlfn.XLOOKUP(P95,rif_fee_schedule!$A$2:$A$84,rif_fee_schedule!C$2:C$84, 0)*1.628</f>
        <v>9769.6279999999988</v>
      </c>
      <c r="T95" s="13">
        <f>_xlfn.XLOOKUP(P95,rif_fee_schedule!$A$2:$A$84,rif_fee_schedule!D$2:D$84, 0)</f>
        <v>5674</v>
      </c>
      <c r="U95" s="14">
        <f t="shared" si="3"/>
        <v>9769.6279999999988</v>
      </c>
      <c r="V95" s="14">
        <f t="shared" si="4"/>
        <v>5674</v>
      </c>
      <c r="W95"/>
      <c r="Y95" s="3">
        <v>43269262.359999999</v>
      </c>
      <c r="Z95" s="3">
        <v>874367.57</v>
      </c>
      <c r="AA95" s="3">
        <v>433279.63</v>
      </c>
      <c r="AB95">
        <v>0</v>
      </c>
      <c r="AC95" s="3">
        <v>0</v>
      </c>
      <c r="AD95" s="2">
        <v>374512.67</v>
      </c>
      <c r="AE95" s="3">
        <v>599122533.62</v>
      </c>
      <c r="AF95" s="3">
        <v>12164932.65</v>
      </c>
      <c r="AG95" s="3">
        <v>2628720.44</v>
      </c>
      <c r="AH95" s="3">
        <v>103699.7</v>
      </c>
      <c r="AI95" s="3">
        <v>2074</v>
      </c>
      <c r="AJ95" s="2">
        <v>-10188946.82</v>
      </c>
    </row>
    <row r="96" spans="1:36" hidden="1" x14ac:dyDescent="0.25">
      <c r="A96" s="8">
        <v>6</v>
      </c>
      <c r="B96" s="8" t="s">
        <v>8156</v>
      </c>
      <c r="C96" s="8">
        <v>3079070160070</v>
      </c>
      <c r="D96" s="8" t="s">
        <v>8157</v>
      </c>
      <c r="F96" s="8" t="s">
        <v>8158</v>
      </c>
      <c r="G96" s="10">
        <v>43759</v>
      </c>
      <c r="H96" s="8" t="s">
        <v>31</v>
      </c>
      <c r="I96" s="8" t="s">
        <v>38</v>
      </c>
      <c r="J96" s="9">
        <v>0</v>
      </c>
      <c r="K96" s="9">
        <v>0</v>
      </c>
      <c r="L96" s="8">
        <v>0</v>
      </c>
      <c r="M96" s="14">
        <f t="shared" si="2"/>
        <v>0</v>
      </c>
      <c r="N96" s="8">
        <v>0</v>
      </c>
      <c r="O96" s="8">
        <v>0</v>
      </c>
      <c r="P96" s="8" t="s">
        <v>77</v>
      </c>
      <c r="R96" s="8">
        <v>0</v>
      </c>
      <c r="S96" s="13">
        <f>_xlfn.XLOOKUP(P96,rif_fee_schedule!$A$2:$A$84,rif_fee_schedule!C$2:C$84, 0)*1.628</f>
        <v>9769.6279999999988</v>
      </c>
      <c r="T96" s="13">
        <f>_xlfn.XLOOKUP(P96,rif_fee_schedule!$A$2:$A$84,rif_fee_schedule!D$2:D$84, 0)</f>
        <v>5674</v>
      </c>
      <c r="U96" s="14">
        <f t="shared" si="3"/>
        <v>0</v>
      </c>
      <c r="V96" s="14">
        <f t="shared" si="4"/>
        <v>0</v>
      </c>
      <c r="W96"/>
      <c r="Y96" s="3">
        <v>43269262.359999999</v>
      </c>
      <c r="Z96" s="3">
        <v>874367.57</v>
      </c>
      <c r="AA96" s="3">
        <v>433279.63</v>
      </c>
      <c r="AB96">
        <v>0</v>
      </c>
      <c r="AC96" s="3">
        <v>0</v>
      </c>
      <c r="AD96" s="2">
        <v>374512.67</v>
      </c>
      <c r="AE96" s="3">
        <v>599122533.62</v>
      </c>
      <c r="AF96" s="3">
        <v>12164932.65</v>
      </c>
      <c r="AG96" s="3">
        <v>2628720.44</v>
      </c>
      <c r="AH96" s="3">
        <v>103699.7</v>
      </c>
      <c r="AI96" s="3">
        <v>2074</v>
      </c>
      <c r="AJ96" s="2">
        <v>-10188946.82</v>
      </c>
    </row>
    <row r="97" spans="1:36" hidden="1" x14ac:dyDescent="0.25">
      <c r="A97" s="8">
        <v>6</v>
      </c>
      <c r="B97" s="8" t="s">
        <v>8153</v>
      </c>
      <c r="C97" s="8">
        <v>3079070160070</v>
      </c>
      <c r="D97" s="8" t="s">
        <v>8154</v>
      </c>
      <c r="F97" s="8" t="s">
        <v>8155</v>
      </c>
      <c r="G97" s="10">
        <v>43756</v>
      </c>
      <c r="H97" s="8" t="s">
        <v>31</v>
      </c>
      <c r="I97" s="8" t="s">
        <v>38</v>
      </c>
      <c r="J97" s="9">
        <v>8983.85</v>
      </c>
      <c r="K97" s="9">
        <v>179.68</v>
      </c>
      <c r="L97" s="8">
        <v>0</v>
      </c>
      <c r="M97" s="14">
        <f t="shared" si="2"/>
        <v>9163.5300000000007</v>
      </c>
      <c r="N97" s="8">
        <v>0</v>
      </c>
      <c r="O97" s="8">
        <v>0</v>
      </c>
      <c r="P97" s="8" t="s">
        <v>77</v>
      </c>
      <c r="R97" s="8">
        <v>1</v>
      </c>
      <c r="S97" s="13">
        <f>_xlfn.XLOOKUP(P97,rif_fee_schedule!$A$2:$A$84,rif_fee_schedule!C$2:C$84, 0)*1.628</f>
        <v>9769.6279999999988</v>
      </c>
      <c r="T97" s="13">
        <f>_xlfn.XLOOKUP(P97,rif_fee_schedule!$A$2:$A$84,rif_fee_schedule!D$2:D$84, 0)</f>
        <v>5674</v>
      </c>
      <c r="U97" s="14">
        <f t="shared" si="3"/>
        <v>9769.6279999999988</v>
      </c>
      <c r="V97" s="14">
        <f t="shared" si="4"/>
        <v>5674</v>
      </c>
      <c r="W97"/>
      <c r="Y97" s="3">
        <v>43269262.359999999</v>
      </c>
      <c r="Z97" s="3">
        <v>874367.57</v>
      </c>
      <c r="AA97" s="3">
        <v>433279.63</v>
      </c>
      <c r="AB97">
        <v>0</v>
      </c>
      <c r="AC97" s="3">
        <v>0</v>
      </c>
      <c r="AD97" s="2">
        <v>374512.67</v>
      </c>
      <c r="AE97" s="3">
        <v>599122533.62</v>
      </c>
      <c r="AF97" s="3">
        <v>12164932.65</v>
      </c>
      <c r="AG97" s="3">
        <v>2628720.44</v>
      </c>
      <c r="AH97" s="3">
        <v>103699.7</v>
      </c>
      <c r="AI97" s="3">
        <v>2074</v>
      </c>
      <c r="AJ97" s="2">
        <v>-10188946.82</v>
      </c>
    </row>
    <row r="98" spans="1:36" hidden="1" x14ac:dyDescent="0.25">
      <c r="A98" s="8">
        <v>6</v>
      </c>
      <c r="B98" s="8" t="s">
        <v>8150</v>
      </c>
      <c r="C98" s="8">
        <v>3079070160070</v>
      </c>
      <c r="D98" s="8" t="s">
        <v>8151</v>
      </c>
      <c r="F98" s="8" t="s">
        <v>8152</v>
      </c>
      <c r="G98" s="10">
        <v>43756</v>
      </c>
      <c r="H98" s="8" t="s">
        <v>31</v>
      </c>
      <c r="I98" s="8" t="s">
        <v>38</v>
      </c>
      <c r="J98" s="9">
        <v>8983.85</v>
      </c>
      <c r="K98" s="9">
        <v>179.68</v>
      </c>
      <c r="L98" s="8">
        <v>0</v>
      </c>
      <c r="M98" s="14">
        <f t="shared" si="2"/>
        <v>9163.5300000000007</v>
      </c>
      <c r="N98" s="8">
        <v>0</v>
      </c>
      <c r="O98" s="8">
        <v>0</v>
      </c>
      <c r="P98" s="8" t="s">
        <v>77</v>
      </c>
      <c r="R98" s="8">
        <v>1</v>
      </c>
      <c r="S98" s="13">
        <f>_xlfn.XLOOKUP(P98,rif_fee_schedule!$A$2:$A$84,rif_fee_schedule!C$2:C$84, 0)*1.628</f>
        <v>9769.6279999999988</v>
      </c>
      <c r="T98" s="13">
        <f>_xlfn.XLOOKUP(P98,rif_fee_schedule!$A$2:$A$84,rif_fee_schedule!D$2:D$84, 0)</f>
        <v>5674</v>
      </c>
      <c r="U98" s="14">
        <f t="shared" si="3"/>
        <v>9769.6279999999988</v>
      </c>
      <c r="V98" s="14">
        <f t="shared" si="4"/>
        <v>5674</v>
      </c>
      <c r="W98"/>
      <c r="Y98" s="3">
        <v>43269262.359999999</v>
      </c>
      <c r="Z98" s="3">
        <v>874367.57</v>
      </c>
      <c r="AA98" s="3">
        <v>433279.63</v>
      </c>
      <c r="AB98">
        <v>0</v>
      </c>
      <c r="AC98" s="3">
        <v>0</v>
      </c>
      <c r="AD98" s="2">
        <v>374512.67</v>
      </c>
      <c r="AE98" s="3">
        <v>599122533.62</v>
      </c>
      <c r="AF98" s="3">
        <v>12164932.65</v>
      </c>
      <c r="AG98" s="3">
        <v>2628720.44</v>
      </c>
      <c r="AH98" s="3">
        <v>103699.7</v>
      </c>
      <c r="AI98" s="3">
        <v>2074</v>
      </c>
      <c r="AJ98" s="2">
        <v>-10188946.82</v>
      </c>
    </row>
    <row r="99" spans="1:36" hidden="1" x14ac:dyDescent="0.25">
      <c r="A99" s="8">
        <v>6</v>
      </c>
      <c r="B99" s="8" t="s">
        <v>7152</v>
      </c>
      <c r="C99" s="8">
        <v>3069130030450</v>
      </c>
      <c r="D99" s="8" t="s">
        <v>7153</v>
      </c>
      <c r="G99" s="10">
        <v>43482</v>
      </c>
      <c r="H99" s="8" t="s">
        <v>31</v>
      </c>
      <c r="I99" s="8" t="s">
        <v>32</v>
      </c>
      <c r="J99" s="9">
        <v>8983.85</v>
      </c>
      <c r="K99" s="9">
        <v>179.68</v>
      </c>
      <c r="L99" s="8">
        <v>0</v>
      </c>
      <c r="M99" s="14">
        <f t="shared" si="2"/>
        <v>9163.5300000000007</v>
      </c>
      <c r="N99" s="8">
        <v>0</v>
      </c>
      <c r="O99" s="8">
        <v>0</v>
      </c>
      <c r="P99" s="8" t="s">
        <v>77</v>
      </c>
      <c r="R99" s="8">
        <v>1</v>
      </c>
      <c r="S99" s="13">
        <f>_xlfn.XLOOKUP(P99,rif_fee_schedule!$A$2:$A$84,rif_fee_schedule!C$2:C$84, 0)*1.628</f>
        <v>9769.6279999999988</v>
      </c>
      <c r="T99" s="13">
        <f>_xlfn.XLOOKUP(P99,rif_fee_schedule!$A$2:$A$84,rif_fee_schedule!D$2:D$84, 0)</f>
        <v>5674</v>
      </c>
      <c r="U99" s="14">
        <f t="shared" si="3"/>
        <v>9769.6279999999988</v>
      </c>
      <c r="V99" s="14">
        <f t="shared" si="4"/>
        <v>5674</v>
      </c>
      <c r="W99"/>
      <c r="Y99" s="3">
        <v>43269262.359999999</v>
      </c>
      <c r="Z99" s="3">
        <v>874367.57</v>
      </c>
      <c r="AA99" s="3">
        <v>433279.63</v>
      </c>
      <c r="AB99">
        <v>0</v>
      </c>
      <c r="AC99" s="3">
        <v>0</v>
      </c>
      <c r="AD99" s="2">
        <v>374512.67</v>
      </c>
      <c r="AE99" s="3">
        <v>599122533.62</v>
      </c>
      <c r="AF99" s="3">
        <v>12164932.65</v>
      </c>
      <c r="AG99" s="3">
        <v>2628720.44</v>
      </c>
      <c r="AH99" s="3">
        <v>103699.7</v>
      </c>
      <c r="AI99" s="3">
        <v>2074</v>
      </c>
      <c r="AJ99" s="2">
        <v>-10188946.82</v>
      </c>
    </row>
    <row r="100" spans="1:36" hidden="1" x14ac:dyDescent="0.25">
      <c r="A100" s="8">
        <v>3.1</v>
      </c>
      <c r="B100" s="8" t="s">
        <v>4280</v>
      </c>
      <c r="C100" s="8">
        <v>3022190630050</v>
      </c>
      <c r="D100" s="8" t="s">
        <v>4281</v>
      </c>
      <c r="G100" s="10">
        <v>43490</v>
      </c>
      <c r="H100" s="8" t="s">
        <v>31</v>
      </c>
      <c r="I100" s="8" t="s">
        <v>32</v>
      </c>
      <c r="J100" s="9">
        <v>8494.31</v>
      </c>
      <c r="K100" s="9">
        <v>169.89</v>
      </c>
      <c r="L100" s="8">
        <v>0</v>
      </c>
      <c r="M100" s="14">
        <f t="shared" si="2"/>
        <v>8664.1999999999989</v>
      </c>
      <c r="N100" s="8">
        <v>0</v>
      </c>
      <c r="O100" s="8">
        <v>0</v>
      </c>
      <c r="P100" s="8" t="s">
        <v>77</v>
      </c>
      <c r="R100" s="8">
        <v>1</v>
      </c>
      <c r="S100" s="13">
        <f>_xlfn.XLOOKUP(P100,rif_fee_schedule!$A$2:$A$84,rif_fee_schedule!C$2:C$84, 0)*1.628</f>
        <v>9769.6279999999988</v>
      </c>
      <c r="T100" s="13">
        <f>_xlfn.XLOOKUP(P100,rif_fee_schedule!$A$2:$A$84,rif_fee_schedule!D$2:D$84, 0)</f>
        <v>5674</v>
      </c>
      <c r="U100" s="14">
        <f t="shared" si="3"/>
        <v>9769.6279999999988</v>
      </c>
      <c r="V100" s="14">
        <f t="shared" si="4"/>
        <v>5674</v>
      </c>
      <c r="Y100" s="3">
        <v>34362078.990000002</v>
      </c>
      <c r="Z100" s="3">
        <v>687512.03</v>
      </c>
      <c r="AA100" s="3">
        <v>0</v>
      </c>
      <c r="AB100">
        <v>0</v>
      </c>
      <c r="AC100" s="3">
        <v>0</v>
      </c>
      <c r="AD100" s="2">
        <v>-175934.14</v>
      </c>
      <c r="AE100" s="3">
        <v>599122533.62</v>
      </c>
      <c r="AF100" s="3">
        <v>12164932.65</v>
      </c>
      <c r="AG100" s="3">
        <v>2628720.44</v>
      </c>
      <c r="AH100" s="3">
        <v>103699.7</v>
      </c>
      <c r="AI100" s="3">
        <v>2074</v>
      </c>
      <c r="AJ100" s="2">
        <v>-10188946.82</v>
      </c>
    </row>
    <row r="101" spans="1:36" hidden="1" x14ac:dyDescent="0.25">
      <c r="A101" s="8">
        <v>2</v>
      </c>
      <c r="B101" s="8" t="s">
        <v>2929</v>
      </c>
      <c r="C101" s="8">
        <v>3031020060010</v>
      </c>
      <c r="D101" s="8" t="s">
        <v>2930</v>
      </c>
      <c r="F101" s="8" t="s">
        <v>2931</v>
      </c>
      <c r="G101" s="10">
        <v>43536</v>
      </c>
      <c r="H101" s="8" t="s">
        <v>31</v>
      </c>
      <c r="I101" s="8" t="s">
        <v>38</v>
      </c>
      <c r="J101" s="9">
        <v>1907.26</v>
      </c>
      <c r="K101" s="9">
        <v>38.14</v>
      </c>
      <c r="L101" s="8">
        <v>0</v>
      </c>
      <c r="M101" s="14">
        <f t="shared" si="2"/>
        <v>1945.4</v>
      </c>
      <c r="N101" s="8">
        <v>0</v>
      </c>
      <c r="O101" s="8">
        <v>0</v>
      </c>
      <c r="P101" s="8" t="s">
        <v>77</v>
      </c>
      <c r="R101" s="8">
        <v>-1</v>
      </c>
      <c r="S101" s="13">
        <f>_xlfn.XLOOKUP(P101,rif_fee_schedule!$A$2:$A$84,rif_fee_schedule!C$2:C$84, 0)*1.628</f>
        <v>9769.6279999999988</v>
      </c>
      <c r="T101" s="13">
        <f>_xlfn.XLOOKUP(P101,rif_fee_schedule!$A$2:$A$84,rif_fee_schedule!D$2:D$84, 0)</f>
        <v>5674</v>
      </c>
      <c r="U101" s="14">
        <f t="shared" si="3"/>
        <v>-9769.6279999999988</v>
      </c>
      <c r="V101" s="14">
        <f t="shared" si="4"/>
        <v>-5674</v>
      </c>
      <c r="W101"/>
      <c r="Y101" s="3">
        <v>272008405.74000001</v>
      </c>
      <c r="Z101" s="3">
        <v>5573244.3300000001</v>
      </c>
      <c r="AA101" s="3">
        <v>0</v>
      </c>
      <c r="AB101">
        <v>0</v>
      </c>
      <c r="AC101" s="3">
        <v>0</v>
      </c>
      <c r="AD101" s="2">
        <v>-7297347.0099999998</v>
      </c>
      <c r="AE101" s="3">
        <v>599122533.62</v>
      </c>
      <c r="AF101" s="3">
        <v>12164932.65</v>
      </c>
      <c r="AG101" s="3">
        <v>2628720.44</v>
      </c>
      <c r="AH101" s="3">
        <v>103699.7</v>
      </c>
      <c r="AI101" s="3">
        <v>2074</v>
      </c>
      <c r="AJ101" s="2">
        <v>-10188946.82</v>
      </c>
    </row>
    <row r="102" spans="1:36" hidden="1" x14ac:dyDescent="0.25">
      <c r="A102" s="8">
        <v>2</v>
      </c>
      <c r="B102" s="8" t="s">
        <v>2929</v>
      </c>
      <c r="C102" s="8">
        <v>3031020060010</v>
      </c>
      <c r="D102" s="8" t="s">
        <v>2930</v>
      </c>
      <c r="F102" s="8" t="s">
        <v>2931</v>
      </c>
      <c r="G102" s="10">
        <v>43536</v>
      </c>
      <c r="H102" s="8" t="s">
        <v>31</v>
      </c>
      <c r="I102" s="8" t="s">
        <v>38</v>
      </c>
      <c r="J102" s="9">
        <v>1907.26</v>
      </c>
      <c r="K102" s="9">
        <v>38.14</v>
      </c>
      <c r="L102" s="8">
        <v>0</v>
      </c>
      <c r="M102" s="14">
        <f t="shared" si="2"/>
        <v>1945.4</v>
      </c>
      <c r="N102" s="8">
        <v>0</v>
      </c>
      <c r="O102" s="8">
        <v>0</v>
      </c>
      <c r="P102" s="8" t="s">
        <v>114</v>
      </c>
      <c r="R102" s="8">
        <v>2</v>
      </c>
      <c r="S102" s="13">
        <f>_xlfn.XLOOKUP(P102,rif_fee_schedule!$A$2:$A$84,rif_fee_schedule!C$2:C$84, 0)*1.628</f>
        <v>4288.152</v>
      </c>
      <c r="T102" s="13">
        <f>_xlfn.XLOOKUP(P102,rif_fee_schedule!$A$2:$A$84,rif_fee_schedule!D$2:D$84, 0)</f>
        <v>2490</v>
      </c>
      <c r="U102" s="14">
        <f t="shared" si="3"/>
        <v>8576.3040000000001</v>
      </c>
      <c r="V102" s="14">
        <f t="shared" si="4"/>
        <v>4980</v>
      </c>
      <c r="W102"/>
      <c r="Y102" s="3">
        <v>272008405.74000001</v>
      </c>
      <c r="Z102" s="3">
        <v>5573244.3300000001</v>
      </c>
      <c r="AA102" s="3">
        <v>0</v>
      </c>
      <c r="AB102">
        <v>0</v>
      </c>
      <c r="AC102" s="3">
        <v>0</v>
      </c>
      <c r="AD102" s="2">
        <v>-7297347.0099999998</v>
      </c>
      <c r="AE102" s="3">
        <v>599122533.62</v>
      </c>
      <c r="AF102" s="3">
        <v>12164932.65</v>
      </c>
      <c r="AG102" s="3">
        <v>2628720.44</v>
      </c>
      <c r="AH102" s="3">
        <v>103699.7</v>
      </c>
      <c r="AI102" s="3">
        <v>2074</v>
      </c>
      <c r="AJ102" s="2">
        <v>-10188946.82</v>
      </c>
    </row>
    <row r="103" spans="1:36" hidden="1" x14ac:dyDescent="0.25">
      <c r="A103" s="8">
        <v>6</v>
      </c>
      <c r="B103" s="8" t="s">
        <v>7996</v>
      </c>
      <c r="C103" s="8">
        <v>3078080000140</v>
      </c>
      <c r="D103" s="8" t="s">
        <v>7997</v>
      </c>
      <c r="F103" s="8" t="s">
        <v>7998</v>
      </c>
      <c r="G103" s="10">
        <v>43474</v>
      </c>
      <c r="H103" s="8" t="s">
        <v>31</v>
      </c>
      <c r="I103" s="8" t="s">
        <v>38</v>
      </c>
      <c r="J103" s="9">
        <v>8983.85</v>
      </c>
      <c r="K103" s="9">
        <v>179.68</v>
      </c>
      <c r="L103" s="8">
        <v>0</v>
      </c>
      <c r="M103" s="14">
        <f t="shared" si="2"/>
        <v>9163.5300000000007</v>
      </c>
      <c r="N103" s="8">
        <v>0</v>
      </c>
      <c r="O103" s="8">
        <v>0</v>
      </c>
      <c r="P103" s="8" t="s">
        <v>77</v>
      </c>
      <c r="R103" s="8">
        <v>1</v>
      </c>
      <c r="S103" s="13">
        <f>_xlfn.XLOOKUP(P103,rif_fee_schedule!$A$2:$A$84,rif_fee_schedule!C$2:C$84, 0)*1.628</f>
        <v>9769.6279999999988</v>
      </c>
      <c r="T103" s="13">
        <f>_xlfn.XLOOKUP(P103,rif_fee_schedule!$A$2:$A$84,rif_fee_schedule!D$2:D$84, 0)</f>
        <v>5674</v>
      </c>
      <c r="U103" s="14">
        <f t="shared" si="3"/>
        <v>9769.6279999999988</v>
      </c>
      <c r="V103" s="14">
        <f t="shared" si="4"/>
        <v>5674</v>
      </c>
      <c r="W103"/>
      <c r="Y103" s="3">
        <v>43269262.359999999</v>
      </c>
      <c r="Z103" s="3">
        <v>874367.57</v>
      </c>
      <c r="AA103" s="3">
        <v>433279.63</v>
      </c>
      <c r="AB103">
        <v>0</v>
      </c>
      <c r="AC103" s="3">
        <v>0</v>
      </c>
      <c r="AD103" s="2">
        <v>374512.67</v>
      </c>
      <c r="AE103" s="3">
        <v>599122533.62</v>
      </c>
      <c r="AF103" s="3">
        <v>12164932.65</v>
      </c>
      <c r="AG103" s="3">
        <v>2628720.44</v>
      </c>
      <c r="AH103" s="3">
        <v>103699.7</v>
      </c>
      <c r="AI103" s="3">
        <v>2074</v>
      </c>
      <c r="AJ103" s="2">
        <v>-10188946.82</v>
      </c>
    </row>
    <row r="104" spans="1:36" hidden="1" x14ac:dyDescent="0.25">
      <c r="A104" s="8">
        <v>3.1</v>
      </c>
      <c r="B104" s="8" t="s">
        <v>4239</v>
      </c>
      <c r="C104" s="8">
        <v>3022040090260</v>
      </c>
      <c r="D104" s="8" t="s">
        <v>4240</v>
      </c>
      <c r="F104" s="8" t="s">
        <v>4241</v>
      </c>
      <c r="G104" s="10">
        <v>43539</v>
      </c>
      <c r="H104" s="8" t="s">
        <v>31</v>
      </c>
      <c r="I104" s="8" t="s">
        <v>38</v>
      </c>
      <c r="J104" s="9">
        <v>0</v>
      </c>
      <c r="K104" s="9">
        <v>0</v>
      </c>
      <c r="L104" s="8">
        <v>0</v>
      </c>
      <c r="M104" s="14">
        <f t="shared" si="2"/>
        <v>0</v>
      </c>
      <c r="N104" s="8">
        <v>0</v>
      </c>
      <c r="O104" s="8">
        <v>0</v>
      </c>
      <c r="P104" s="8" t="s">
        <v>77</v>
      </c>
      <c r="R104" s="8">
        <v>1</v>
      </c>
      <c r="S104" s="13">
        <f>_xlfn.XLOOKUP(P104,rif_fee_schedule!$A$2:$A$84,rif_fee_schedule!C$2:C$84, 0)*1.628</f>
        <v>9769.6279999999988</v>
      </c>
      <c r="T104" s="13">
        <f>_xlfn.XLOOKUP(P104,rif_fee_schedule!$A$2:$A$84,rif_fee_schedule!D$2:D$84, 0)</f>
        <v>5674</v>
      </c>
      <c r="U104" s="14">
        <f t="shared" si="3"/>
        <v>9769.6279999999988</v>
      </c>
      <c r="V104" s="14">
        <f t="shared" si="4"/>
        <v>5674</v>
      </c>
      <c r="W104"/>
      <c r="Y104" s="3">
        <v>34362078.990000002</v>
      </c>
      <c r="Z104" s="3">
        <v>687512.03</v>
      </c>
      <c r="AA104" s="3">
        <v>0</v>
      </c>
      <c r="AB104">
        <v>0</v>
      </c>
      <c r="AC104" s="3">
        <v>0</v>
      </c>
      <c r="AD104" s="2">
        <v>-175934.14</v>
      </c>
      <c r="AE104" s="3">
        <v>599122533.62</v>
      </c>
      <c r="AF104" s="3">
        <v>12164932.65</v>
      </c>
      <c r="AG104" s="3">
        <v>2628720.44</v>
      </c>
      <c r="AH104" s="3">
        <v>103699.7</v>
      </c>
      <c r="AI104" s="3">
        <v>2074</v>
      </c>
      <c r="AJ104" s="2">
        <v>-10188946.82</v>
      </c>
    </row>
    <row r="105" spans="1:36" hidden="1" x14ac:dyDescent="0.25">
      <c r="A105" s="8">
        <v>3.1</v>
      </c>
      <c r="B105" s="8" t="s">
        <v>4239</v>
      </c>
      <c r="C105" s="8">
        <v>3022040090260</v>
      </c>
      <c r="D105" s="8" t="s">
        <v>4240</v>
      </c>
      <c r="F105" s="8" t="s">
        <v>4241</v>
      </c>
      <c r="G105" s="10">
        <v>43539</v>
      </c>
      <c r="H105" s="8" t="s">
        <v>31</v>
      </c>
      <c r="I105" s="8" t="s">
        <v>38</v>
      </c>
      <c r="J105" s="9">
        <v>0</v>
      </c>
      <c r="K105" s="9">
        <v>0</v>
      </c>
      <c r="L105" s="8">
        <v>0</v>
      </c>
      <c r="M105" s="14">
        <f t="shared" si="2"/>
        <v>0</v>
      </c>
      <c r="N105" s="8">
        <v>0</v>
      </c>
      <c r="O105" s="8">
        <v>0</v>
      </c>
      <c r="P105" s="8" t="s">
        <v>77</v>
      </c>
      <c r="R105" s="8">
        <v>-1</v>
      </c>
      <c r="S105" s="13">
        <f>_xlfn.XLOOKUP(P105,rif_fee_schedule!$A$2:$A$84,rif_fee_schedule!C$2:C$84, 0)*1.628</f>
        <v>9769.6279999999988</v>
      </c>
      <c r="T105" s="13">
        <f>_xlfn.XLOOKUP(P105,rif_fee_schedule!$A$2:$A$84,rif_fee_schedule!D$2:D$84, 0)</f>
        <v>5674</v>
      </c>
      <c r="U105" s="14">
        <f t="shared" si="3"/>
        <v>-9769.6279999999988</v>
      </c>
      <c r="V105" s="14">
        <f t="shared" si="4"/>
        <v>-5674</v>
      </c>
      <c r="W105"/>
      <c r="Y105" s="3">
        <v>34362078.990000002</v>
      </c>
      <c r="Z105" s="3">
        <v>687512.03</v>
      </c>
      <c r="AA105" s="3">
        <v>0</v>
      </c>
      <c r="AB105">
        <v>0</v>
      </c>
      <c r="AC105" s="3">
        <v>0</v>
      </c>
      <c r="AD105" s="2">
        <v>-175934.14</v>
      </c>
      <c r="AE105" s="3">
        <v>599122533.62</v>
      </c>
      <c r="AF105" s="3">
        <v>12164932.65</v>
      </c>
      <c r="AG105" s="3">
        <v>2628720.44</v>
      </c>
      <c r="AH105" s="3">
        <v>103699.7</v>
      </c>
      <c r="AI105" s="3">
        <v>2074</v>
      </c>
      <c r="AJ105" s="2">
        <v>-10188946.82</v>
      </c>
    </row>
    <row r="106" spans="1:36" hidden="1" x14ac:dyDescent="0.25">
      <c r="A106" s="8">
        <v>7</v>
      </c>
      <c r="B106" s="8" t="s">
        <v>8515</v>
      </c>
      <c r="C106" s="8">
        <v>3041310090015</v>
      </c>
      <c r="D106" s="8" t="s">
        <v>8516</v>
      </c>
      <c r="E106" s="8" t="s">
        <v>30</v>
      </c>
      <c r="F106" s="8" t="s">
        <v>8517</v>
      </c>
      <c r="G106" s="10">
        <v>43791</v>
      </c>
      <c r="H106" s="8" t="s">
        <v>31</v>
      </c>
      <c r="I106" s="8" t="s">
        <v>38</v>
      </c>
      <c r="J106" s="9">
        <v>4247.1499999999996</v>
      </c>
      <c r="K106" s="9">
        <v>84.95</v>
      </c>
      <c r="L106" s="8">
        <v>0</v>
      </c>
      <c r="M106" s="14">
        <f t="shared" si="2"/>
        <v>4332.0999999999995</v>
      </c>
      <c r="N106" s="8">
        <v>0</v>
      </c>
      <c r="O106" s="8">
        <v>0</v>
      </c>
      <c r="P106" s="8" t="s">
        <v>77</v>
      </c>
      <c r="R106" s="8">
        <v>-0.5</v>
      </c>
      <c r="S106" s="13">
        <f>_xlfn.XLOOKUP(P106,rif_fee_schedule!$A$2:$A$84,rif_fee_schedule!C$2:C$84, 0)*1.628</f>
        <v>9769.6279999999988</v>
      </c>
      <c r="T106" s="13">
        <f>_xlfn.XLOOKUP(P106,rif_fee_schedule!$A$2:$A$84,rif_fee_schedule!D$2:D$84, 0)</f>
        <v>5674</v>
      </c>
      <c r="U106" s="14">
        <f t="shared" si="3"/>
        <v>-4884.8139999999994</v>
      </c>
      <c r="V106" s="14">
        <f t="shared" si="4"/>
        <v>-2837</v>
      </c>
      <c r="W106"/>
      <c r="Y106" s="3">
        <v>53911680.950000003</v>
      </c>
      <c r="Z106" s="3">
        <v>1078233.76</v>
      </c>
      <c r="AA106" s="3">
        <v>0</v>
      </c>
      <c r="AB106">
        <v>0</v>
      </c>
      <c r="AC106" s="3">
        <v>0</v>
      </c>
      <c r="AD106" s="2">
        <v>-682358.32</v>
      </c>
      <c r="AE106" s="3">
        <v>599122533.62</v>
      </c>
      <c r="AF106" s="3">
        <v>12164932.65</v>
      </c>
      <c r="AG106" s="3">
        <v>2628720.44</v>
      </c>
      <c r="AH106" s="3">
        <v>103699.7</v>
      </c>
      <c r="AI106" s="3">
        <v>2074</v>
      </c>
      <c r="AJ106" s="2">
        <v>-10188946.82</v>
      </c>
    </row>
    <row r="107" spans="1:36" hidden="1" x14ac:dyDescent="0.25">
      <c r="A107" s="8">
        <v>7</v>
      </c>
      <c r="B107" s="8" t="s">
        <v>8515</v>
      </c>
      <c r="C107" s="8">
        <v>3041310090015</v>
      </c>
      <c r="D107" s="8" t="s">
        <v>8516</v>
      </c>
      <c r="E107" s="8" t="s">
        <v>30</v>
      </c>
      <c r="F107" s="8" t="s">
        <v>8517</v>
      </c>
      <c r="G107" s="10">
        <v>43791</v>
      </c>
      <c r="H107" s="8" t="s">
        <v>31</v>
      </c>
      <c r="I107" s="8" t="s">
        <v>38</v>
      </c>
      <c r="J107" s="9">
        <v>4247.1499999999996</v>
      </c>
      <c r="K107" s="9">
        <v>84.95</v>
      </c>
      <c r="L107" s="8">
        <v>0</v>
      </c>
      <c r="M107" s="14">
        <f t="shared" si="2"/>
        <v>4332.0999999999995</v>
      </c>
      <c r="N107" s="8">
        <v>0</v>
      </c>
      <c r="O107" s="8">
        <v>0</v>
      </c>
      <c r="P107" s="8" t="s">
        <v>77</v>
      </c>
      <c r="R107" s="8">
        <v>1</v>
      </c>
      <c r="S107" s="13">
        <f>_xlfn.XLOOKUP(P107,rif_fee_schedule!$A$2:$A$84,rif_fee_schedule!C$2:C$84, 0)*1.628</f>
        <v>9769.6279999999988</v>
      </c>
      <c r="T107" s="13">
        <f>_xlfn.XLOOKUP(P107,rif_fee_schedule!$A$2:$A$84,rif_fee_schedule!D$2:D$84, 0)</f>
        <v>5674</v>
      </c>
      <c r="U107" s="14">
        <f t="shared" si="3"/>
        <v>9769.6279999999988</v>
      </c>
      <c r="V107" s="14">
        <f t="shared" si="4"/>
        <v>5674</v>
      </c>
      <c r="W107"/>
      <c r="Y107" s="3">
        <v>53911680.950000003</v>
      </c>
      <c r="Z107" s="3">
        <v>1078233.76</v>
      </c>
      <c r="AA107" s="3">
        <v>0</v>
      </c>
      <c r="AB107">
        <v>0</v>
      </c>
      <c r="AC107" s="3">
        <v>0</v>
      </c>
      <c r="AD107" s="2">
        <v>-682358.32</v>
      </c>
      <c r="AE107" s="3">
        <v>599122533.62</v>
      </c>
      <c r="AF107" s="3">
        <v>12164932.65</v>
      </c>
      <c r="AG107" s="3">
        <v>2628720.44</v>
      </c>
      <c r="AH107" s="3">
        <v>103699.7</v>
      </c>
      <c r="AI107" s="3">
        <v>2074</v>
      </c>
      <c r="AJ107" s="2">
        <v>-10188946.82</v>
      </c>
    </row>
    <row r="108" spans="1:36" hidden="1" x14ac:dyDescent="0.25">
      <c r="A108" s="8">
        <v>2</v>
      </c>
      <c r="B108" s="8" t="s">
        <v>2514</v>
      </c>
      <c r="C108" s="8">
        <v>3021350200170</v>
      </c>
      <c r="D108" s="8" t="s">
        <v>2515</v>
      </c>
      <c r="G108" s="10">
        <v>43616</v>
      </c>
      <c r="H108" s="8" t="s">
        <v>31</v>
      </c>
      <c r="I108" s="8" t="s">
        <v>32</v>
      </c>
      <c r="J108" s="9">
        <v>0</v>
      </c>
      <c r="K108" s="9">
        <v>0</v>
      </c>
      <c r="L108" s="8">
        <v>0</v>
      </c>
      <c r="M108" s="14">
        <f t="shared" si="2"/>
        <v>0</v>
      </c>
      <c r="N108" s="8">
        <v>0</v>
      </c>
      <c r="O108" s="8">
        <v>0</v>
      </c>
      <c r="P108" s="8" t="s">
        <v>77</v>
      </c>
      <c r="R108" s="8">
        <v>0</v>
      </c>
      <c r="S108" s="13">
        <f>_xlfn.XLOOKUP(P108,rif_fee_schedule!$A$2:$A$84,rif_fee_schedule!C$2:C$84, 0)*1.628</f>
        <v>9769.6279999999988</v>
      </c>
      <c r="T108" s="13">
        <f>_xlfn.XLOOKUP(P108,rif_fee_schedule!$A$2:$A$84,rif_fee_schedule!D$2:D$84, 0)</f>
        <v>5674</v>
      </c>
      <c r="U108" s="14">
        <f t="shared" si="3"/>
        <v>0</v>
      </c>
      <c r="V108" s="14">
        <f t="shared" si="4"/>
        <v>0</v>
      </c>
      <c r="W108"/>
      <c r="Y108" s="3">
        <v>272008405.74000001</v>
      </c>
      <c r="Z108" s="3">
        <v>5573244.3300000001</v>
      </c>
      <c r="AA108" s="3">
        <v>0</v>
      </c>
      <c r="AB108">
        <v>0</v>
      </c>
      <c r="AC108" s="3">
        <v>0</v>
      </c>
      <c r="AD108" s="2">
        <v>-7297347.0099999998</v>
      </c>
      <c r="AE108" s="3">
        <v>599122533.62</v>
      </c>
      <c r="AF108" s="3">
        <v>12164932.65</v>
      </c>
      <c r="AG108" s="3">
        <v>2628720.44</v>
      </c>
      <c r="AH108" s="3">
        <v>103699.7</v>
      </c>
      <c r="AI108" s="3">
        <v>2074</v>
      </c>
      <c r="AJ108" s="2">
        <v>-10188946.82</v>
      </c>
    </row>
    <row r="109" spans="1:36" hidden="1" x14ac:dyDescent="0.25">
      <c r="A109" s="8">
        <v>9.1</v>
      </c>
      <c r="B109" s="8" t="s">
        <v>9047</v>
      </c>
      <c r="C109" s="8">
        <v>3031090010320</v>
      </c>
      <c r="D109" s="8" t="s">
        <v>9048</v>
      </c>
      <c r="G109" s="10">
        <v>43529</v>
      </c>
      <c r="H109" s="8" t="s">
        <v>31</v>
      </c>
      <c r="I109" s="8" t="s">
        <v>32</v>
      </c>
      <c r="J109" s="9">
        <v>14358.52</v>
      </c>
      <c r="K109" s="9">
        <v>287.17</v>
      </c>
      <c r="L109" s="8">
        <v>0</v>
      </c>
      <c r="M109" s="14">
        <f t="shared" si="2"/>
        <v>14645.69</v>
      </c>
      <c r="N109" s="8">
        <v>0</v>
      </c>
      <c r="O109" s="8">
        <v>0</v>
      </c>
      <c r="P109" s="8" t="s">
        <v>43</v>
      </c>
      <c r="R109" s="11">
        <v>3225</v>
      </c>
      <c r="S109" s="13">
        <f>_xlfn.XLOOKUP(P109,rif_fee_schedule!$A$2:$A$84,rif_fee_schedule!C$2:C$84, 0)*1.628</f>
        <v>5.1216879999999998</v>
      </c>
      <c r="T109" s="13">
        <f>_xlfn.XLOOKUP(P109,rif_fee_schedule!$A$2:$A$84,rif_fee_schedule!D$2:D$84, 0)</f>
        <v>2.9740000000000002</v>
      </c>
      <c r="U109" s="14">
        <f t="shared" si="3"/>
        <v>16517.443800000001</v>
      </c>
      <c r="V109" s="14">
        <f t="shared" si="4"/>
        <v>9591.1500000000015</v>
      </c>
      <c r="Y109" s="3">
        <v>13894747.220000001</v>
      </c>
      <c r="Z109" s="3">
        <v>290518.01</v>
      </c>
      <c r="AA109" s="3">
        <v>0</v>
      </c>
      <c r="AB109">
        <v>0</v>
      </c>
      <c r="AC109" s="3">
        <v>0</v>
      </c>
      <c r="AD109" s="2">
        <v>-156592.79</v>
      </c>
      <c r="AE109" s="3">
        <v>599122533.62</v>
      </c>
      <c r="AF109" s="3">
        <v>12164932.65</v>
      </c>
      <c r="AG109" s="3">
        <v>2628720.44</v>
      </c>
      <c r="AH109" s="3">
        <v>103699.7</v>
      </c>
      <c r="AI109" s="3">
        <v>2074</v>
      </c>
      <c r="AJ109" s="2">
        <v>-10188946.82</v>
      </c>
    </row>
    <row r="110" spans="1:36" hidden="1" x14ac:dyDescent="0.25">
      <c r="A110" s="8">
        <v>6</v>
      </c>
      <c r="B110" s="8" t="s">
        <v>7121</v>
      </c>
      <c r="C110" s="8">
        <v>3069120000260</v>
      </c>
      <c r="D110" s="8" t="s">
        <v>7122</v>
      </c>
      <c r="E110" s="8" t="s">
        <v>30</v>
      </c>
      <c r="F110" s="8" t="s">
        <v>7123</v>
      </c>
      <c r="G110" s="10">
        <v>43718</v>
      </c>
      <c r="H110" s="8" t="s">
        <v>31</v>
      </c>
      <c r="I110" s="8" t="s">
        <v>38</v>
      </c>
      <c r="J110" s="9">
        <v>0</v>
      </c>
      <c r="K110" s="9">
        <v>5487.35</v>
      </c>
      <c r="L110" s="8">
        <v>0</v>
      </c>
      <c r="M110" s="14">
        <f t="shared" si="2"/>
        <v>5487.35</v>
      </c>
      <c r="N110" s="8">
        <v>0</v>
      </c>
      <c r="O110" s="8">
        <v>0</v>
      </c>
      <c r="P110" s="8" t="s">
        <v>951</v>
      </c>
      <c r="R110" s="8">
        <v>81</v>
      </c>
      <c r="S110" s="13">
        <f>_xlfn.XLOOKUP(P110,rif_fee_schedule!$A$2:$A$84,rif_fee_schedule!C$2:C$84, 0)*1.628</f>
        <v>0</v>
      </c>
      <c r="T110" s="13">
        <f>_xlfn.XLOOKUP(P110,rif_fee_schedule!$A$2:$A$84,rif_fee_schedule!D$2:D$84, 0)</f>
        <v>0</v>
      </c>
      <c r="U110" s="14">
        <f t="shared" si="3"/>
        <v>0</v>
      </c>
      <c r="V110" s="14">
        <f t="shared" si="4"/>
        <v>0</v>
      </c>
      <c r="W110"/>
      <c r="Y110" s="3">
        <v>43269262.359999999</v>
      </c>
      <c r="Z110" s="3">
        <v>874367.57</v>
      </c>
      <c r="AA110" s="3">
        <v>433279.63</v>
      </c>
      <c r="AB110">
        <v>0</v>
      </c>
      <c r="AC110" s="3">
        <v>0</v>
      </c>
      <c r="AD110" s="2">
        <v>374512.67</v>
      </c>
      <c r="AE110" s="3">
        <v>599122533.62</v>
      </c>
      <c r="AF110" s="3">
        <v>12164932.65</v>
      </c>
      <c r="AG110" s="3">
        <v>2628720.44</v>
      </c>
      <c r="AH110" s="3">
        <v>103699.7</v>
      </c>
      <c r="AI110" s="3">
        <v>2074</v>
      </c>
      <c r="AJ110" s="2">
        <v>-10188946.82</v>
      </c>
    </row>
    <row r="111" spans="1:36" hidden="1" x14ac:dyDescent="0.25">
      <c r="A111" s="8">
        <v>1</v>
      </c>
      <c r="B111" s="8" t="s">
        <v>247</v>
      </c>
      <c r="C111" s="8">
        <v>3040170091515</v>
      </c>
      <c r="D111" s="8" t="s">
        <v>248</v>
      </c>
      <c r="F111" s="8" t="s">
        <v>249</v>
      </c>
      <c r="G111" s="10">
        <v>43543</v>
      </c>
      <c r="H111" s="8" t="s">
        <v>31</v>
      </c>
      <c r="I111" s="8" t="s">
        <v>38</v>
      </c>
      <c r="J111" s="9">
        <v>4491.93</v>
      </c>
      <c r="K111" s="9">
        <v>89.84</v>
      </c>
      <c r="L111" s="8">
        <v>0</v>
      </c>
      <c r="M111" s="14">
        <f t="shared" si="2"/>
        <v>4581.7700000000004</v>
      </c>
      <c r="N111" s="8">
        <v>0</v>
      </c>
      <c r="O111" s="8">
        <v>0</v>
      </c>
      <c r="P111" s="8" t="s">
        <v>77</v>
      </c>
      <c r="R111" s="8">
        <v>-0.5</v>
      </c>
      <c r="S111" s="13">
        <f>_xlfn.XLOOKUP(P111,rif_fee_schedule!$A$2:$A$84,rif_fee_schedule!C$2:C$84, 0)*1.628</f>
        <v>9769.6279999999988</v>
      </c>
      <c r="T111" s="13">
        <f>_xlfn.XLOOKUP(P111,rif_fee_schedule!$A$2:$A$84,rif_fee_schedule!D$2:D$84, 0)</f>
        <v>5674</v>
      </c>
      <c r="U111" s="14">
        <f t="shared" si="3"/>
        <v>-4884.8139999999994</v>
      </c>
      <c r="V111" s="14">
        <f t="shared" si="4"/>
        <v>-2837</v>
      </c>
      <c r="W111"/>
      <c r="Y111" s="3">
        <v>74696854.359999999</v>
      </c>
      <c r="Z111" s="3">
        <v>1494936.99</v>
      </c>
      <c r="AA111" s="3">
        <v>1189721.74</v>
      </c>
      <c r="AB111" s="2">
        <v>103699.7</v>
      </c>
      <c r="AC111" s="3">
        <v>2074</v>
      </c>
      <c r="AD111" s="2">
        <v>-3422401.68</v>
      </c>
      <c r="AE111" s="3">
        <v>599122533.62</v>
      </c>
      <c r="AF111" s="3">
        <v>12164932.65</v>
      </c>
      <c r="AG111" s="3">
        <v>2628720.44</v>
      </c>
      <c r="AH111" s="3">
        <v>103699.7</v>
      </c>
      <c r="AI111" s="3">
        <v>2074</v>
      </c>
      <c r="AJ111" s="2">
        <v>-10188946.82</v>
      </c>
    </row>
    <row r="112" spans="1:36" hidden="1" x14ac:dyDescent="0.25">
      <c r="A112" s="8">
        <v>1</v>
      </c>
      <c r="B112" s="8" t="s">
        <v>247</v>
      </c>
      <c r="C112" s="8">
        <v>3040170091515</v>
      </c>
      <c r="D112" s="8" t="s">
        <v>248</v>
      </c>
      <c r="F112" s="8" t="s">
        <v>249</v>
      </c>
      <c r="G112" s="10">
        <v>43543</v>
      </c>
      <c r="H112" s="8" t="s">
        <v>31</v>
      </c>
      <c r="I112" s="8" t="s">
        <v>38</v>
      </c>
      <c r="J112" s="9">
        <v>4491.93</v>
      </c>
      <c r="K112" s="9">
        <v>89.84</v>
      </c>
      <c r="L112" s="8">
        <v>0</v>
      </c>
      <c r="M112" s="14">
        <f t="shared" si="2"/>
        <v>4581.7700000000004</v>
      </c>
      <c r="N112" s="8">
        <v>0</v>
      </c>
      <c r="O112" s="8">
        <v>0</v>
      </c>
      <c r="P112" s="8" t="s">
        <v>77</v>
      </c>
      <c r="R112" s="8">
        <v>1</v>
      </c>
      <c r="S112" s="13">
        <f>_xlfn.XLOOKUP(P112,rif_fee_schedule!$A$2:$A$84,rif_fee_schedule!C$2:C$84, 0)*1.628</f>
        <v>9769.6279999999988</v>
      </c>
      <c r="T112" s="13">
        <f>_xlfn.XLOOKUP(P112,rif_fee_schedule!$A$2:$A$84,rif_fee_schedule!D$2:D$84, 0)</f>
        <v>5674</v>
      </c>
      <c r="U112" s="14">
        <f t="shared" si="3"/>
        <v>9769.6279999999988</v>
      </c>
      <c r="V112" s="14">
        <f t="shared" si="4"/>
        <v>5674</v>
      </c>
      <c r="W112"/>
      <c r="Y112" s="3">
        <v>74696854.359999999</v>
      </c>
      <c r="Z112" s="3">
        <v>1494936.99</v>
      </c>
      <c r="AA112" s="3">
        <v>1189721.74</v>
      </c>
      <c r="AB112" s="2">
        <v>103699.7</v>
      </c>
      <c r="AC112" s="3">
        <v>2074</v>
      </c>
      <c r="AD112" s="2">
        <v>-3422401.68</v>
      </c>
      <c r="AE112" s="3">
        <v>599122533.62</v>
      </c>
      <c r="AF112" s="3">
        <v>12164932.65</v>
      </c>
      <c r="AG112" s="3">
        <v>2628720.44</v>
      </c>
      <c r="AH112" s="3">
        <v>103699.7</v>
      </c>
      <c r="AI112" s="3">
        <v>2074</v>
      </c>
      <c r="AJ112" s="2">
        <v>-10188946.82</v>
      </c>
    </row>
    <row r="113" spans="1:36" hidden="1" x14ac:dyDescent="0.25">
      <c r="A113" s="8">
        <v>5</v>
      </c>
      <c r="B113" s="8" t="s">
        <v>5054</v>
      </c>
      <c r="C113" s="8">
        <v>3059220030275</v>
      </c>
      <c r="D113" s="8" t="s">
        <v>5055</v>
      </c>
      <c r="G113" s="10">
        <v>43578</v>
      </c>
      <c r="H113" s="8" t="s">
        <v>31</v>
      </c>
      <c r="I113" s="8" t="s">
        <v>32</v>
      </c>
      <c r="J113" s="9">
        <v>133893.73000000001</v>
      </c>
      <c r="K113" s="9">
        <v>2677.87</v>
      </c>
      <c r="L113" s="8">
        <v>0</v>
      </c>
      <c r="M113" s="14">
        <f t="shared" si="2"/>
        <v>136571.6</v>
      </c>
      <c r="N113" s="8">
        <v>0</v>
      </c>
      <c r="O113" s="8">
        <v>0</v>
      </c>
      <c r="P113" s="8" t="s">
        <v>45</v>
      </c>
      <c r="R113" s="11">
        <v>7566</v>
      </c>
      <c r="S113" s="13">
        <f>_xlfn.XLOOKUP(P113,rif_fee_schedule!$A$2:$A$84,rif_fee_schedule!C$2:C$84, 0)*1.628</f>
        <v>19.244587999999997</v>
      </c>
      <c r="T113" s="13">
        <f>_xlfn.XLOOKUP(P113,rif_fee_schedule!$A$2:$A$84,rif_fee_schedule!D$2:D$84, 0)</f>
        <v>11.177</v>
      </c>
      <c r="U113" s="14">
        <f t="shared" si="3"/>
        <v>145604.55280799998</v>
      </c>
      <c r="V113" s="14">
        <f t="shared" si="4"/>
        <v>84565.182000000001</v>
      </c>
      <c r="W113" s="2"/>
      <c r="Y113" s="3">
        <v>23913047.239999998</v>
      </c>
      <c r="Z113" s="3">
        <v>478708.65</v>
      </c>
      <c r="AA113" s="3">
        <v>0</v>
      </c>
      <c r="AB113">
        <v>0</v>
      </c>
      <c r="AC113" s="3">
        <v>0</v>
      </c>
      <c r="AD113" s="2">
        <v>-227120.25</v>
      </c>
      <c r="AE113" s="3">
        <v>599122533.62</v>
      </c>
      <c r="AF113" s="3">
        <v>12164932.65</v>
      </c>
      <c r="AG113" s="3">
        <v>2628720.44</v>
      </c>
      <c r="AH113" s="3">
        <v>103699.7</v>
      </c>
      <c r="AI113" s="3">
        <v>2074</v>
      </c>
      <c r="AJ113" s="2">
        <v>-10188946.82</v>
      </c>
    </row>
    <row r="114" spans="1:36" hidden="1" x14ac:dyDescent="0.25">
      <c r="A114" s="8">
        <v>2</v>
      </c>
      <c r="B114" s="8" t="s">
        <v>2914</v>
      </c>
      <c r="C114" s="8">
        <v>3031280220100</v>
      </c>
      <c r="D114" s="8" t="s">
        <v>2915</v>
      </c>
      <c r="F114" s="8" t="s">
        <v>2916</v>
      </c>
      <c r="G114" s="10">
        <v>43522</v>
      </c>
      <c r="H114" s="8" t="s">
        <v>31</v>
      </c>
      <c r="I114" s="8" t="s">
        <v>38</v>
      </c>
      <c r="J114" s="9">
        <v>88306.240000000005</v>
      </c>
      <c r="K114" s="9">
        <v>1766.12</v>
      </c>
      <c r="L114" s="8">
        <v>0</v>
      </c>
      <c r="M114" s="14">
        <f t="shared" si="2"/>
        <v>90072.36</v>
      </c>
      <c r="N114" s="8">
        <v>0</v>
      </c>
      <c r="O114" s="8">
        <v>0</v>
      </c>
      <c r="P114" s="8" t="s">
        <v>45</v>
      </c>
      <c r="R114" s="11">
        <v>1000</v>
      </c>
      <c r="S114" s="13">
        <f>_xlfn.XLOOKUP(P114,rif_fee_schedule!$A$2:$A$84,rif_fee_schedule!C$2:C$84, 0)*1.628</f>
        <v>19.244587999999997</v>
      </c>
      <c r="T114" s="13">
        <f>_xlfn.XLOOKUP(P114,rif_fee_schedule!$A$2:$A$84,rif_fee_schedule!D$2:D$84, 0)</f>
        <v>11.177</v>
      </c>
      <c r="U114" s="14">
        <f t="shared" si="3"/>
        <v>19244.587999999996</v>
      </c>
      <c r="V114" s="14">
        <f t="shared" si="4"/>
        <v>11177</v>
      </c>
      <c r="W114" s="2"/>
      <c r="Y114" s="3">
        <v>272008405.74000001</v>
      </c>
      <c r="Z114" s="3">
        <v>5573244.3300000001</v>
      </c>
      <c r="AA114" s="3">
        <v>0</v>
      </c>
      <c r="AB114">
        <v>0</v>
      </c>
      <c r="AC114" s="3">
        <v>0</v>
      </c>
      <c r="AD114" s="2">
        <v>-7297347.0099999998</v>
      </c>
      <c r="AE114" s="3">
        <v>599122533.62</v>
      </c>
      <c r="AF114" s="3">
        <v>12164932.65</v>
      </c>
      <c r="AG114" s="3">
        <v>2628720.44</v>
      </c>
      <c r="AH114" s="3">
        <v>103699.7</v>
      </c>
      <c r="AI114" s="3">
        <v>2074</v>
      </c>
      <c r="AJ114" s="2">
        <v>-10188946.82</v>
      </c>
    </row>
    <row r="115" spans="1:36" hidden="1" x14ac:dyDescent="0.25">
      <c r="A115" s="8">
        <v>2</v>
      </c>
      <c r="B115" s="8" t="s">
        <v>2914</v>
      </c>
      <c r="C115" s="8">
        <v>3031280220100</v>
      </c>
      <c r="D115" s="8" t="s">
        <v>2915</v>
      </c>
      <c r="F115" s="8" t="s">
        <v>2916</v>
      </c>
      <c r="G115" s="10">
        <v>43522</v>
      </c>
      <c r="H115" s="8" t="s">
        <v>31</v>
      </c>
      <c r="I115" s="8" t="s">
        <v>38</v>
      </c>
      <c r="J115" s="9">
        <v>88306.240000000005</v>
      </c>
      <c r="K115" s="9">
        <v>1766.12</v>
      </c>
      <c r="L115" s="8">
        <v>0</v>
      </c>
      <c r="M115" s="14">
        <f t="shared" ref="M115:M178" si="6">SUM(J115:L115)</f>
        <v>90072.36</v>
      </c>
      <c r="N115" s="8">
        <v>0</v>
      </c>
      <c r="O115" s="8">
        <v>0</v>
      </c>
      <c r="P115" s="8" t="s">
        <v>2917</v>
      </c>
      <c r="R115" s="11">
        <v>1871</v>
      </c>
      <c r="S115" s="13">
        <f>_xlfn.XLOOKUP(P115,rif_fee_schedule!$A$2:$A$84,rif_fee_schedule!C$2:C$84, 0)*1.628</f>
        <v>54.119604000000002</v>
      </c>
      <c r="T115" s="13">
        <f>_xlfn.XLOOKUP(P115,rif_fee_schedule!$A$2:$A$84,rif_fee_schedule!D$2:D$84, 0)</f>
        <v>31.431999999999999</v>
      </c>
      <c r="U115" s="14">
        <f t="shared" ref="U115:U178" si="7">S115*R115</f>
        <v>101257.77908400001</v>
      </c>
      <c r="V115" s="14">
        <f t="shared" ref="V115:V178" si="8">T115*R115</f>
        <v>58809.271999999997</v>
      </c>
      <c r="W115" s="2"/>
      <c r="Y115" s="3">
        <v>272008405.74000001</v>
      </c>
      <c r="Z115" s="3">
        <v>5573244.3300000001</v>
      </c>
      <c r="AA115" s="3">
        <v>0</v>
      </c>
      <c r="AB115">
        <v>0</v>
      </c>
      <c r="AC115" s="3">
        <v>0</v>
      </c>
      <c r="AD115" s="2">
        <v>-7297347.0099999998</v>
      </c>
      <c r="AE115" s="3">
        <v>599122533.62</v>
      </c>
      <c r="AF115" s="3">
        <v>12164932.65</v>
      </c>
      <c r="AG115" s="3">
        <v>2628720.44</v>
      </c>
      <c r="AH115" s="3">
        <v>103699.7</v>
      </c>
      <c r="AI115" s="3">
        <v>2074</v>
      </c>
      <c r="AJ115" s="2">
        <v>-10188946.82</v>
      </c>
    </row>
    <row r="116" spans="1:36" hidden="1" x14ac:dyDescent="0.25">
      <c r="A116" s="8">
        <v>9.1</v>
      </c>
      <c r="B116" s="8" t="s">
        <v>9105</v>
      </c>
      <c r="C116" s="8">
        <v>3031160170030</v>
      </c>
      <c r="D116" s="8" t="s">
        <v>9106</v>
      </c>
      <c r="F116" s="8" t="s">
        <v>9107</v>
      </c>
      <c r="G116" s="10">
        <v>43564</v>
      </c>
      <c r="H116" s="8" t="s">
        <v>31</v>
      </c>
      <c r="I116" s="8" t="s">
        <v>38</v>
      </c>
      <c r="J116" s="9">
        <v>29754.42</v>
      </c>
      <c r="K116" s="9">
        <v>595.09</v>
      </c>
      <c r="L116" s="8">
        <v>0</v>
      </c>
      <c r="M116" s="14">
        <f t="shared" si="6"/>
        <v>30349.51</v>
      </c>
      <c r="N116" s="8">
        <v>0</v>
      </c>
      <c r="O116" s="8">
        <v>0</v>
      </c>
      <c r="P116" s="8" t="s">
        <v>43</v>
      </c>
      <c r="R116" s="11">
        <v>6683</v>
      </c>
      <c r="S116" s="13">
        <f>_xlfn.XLOOKUP(P116,rif_fee_schedule!$A$2:$A$84,rif_fee_schedule!C$2:C$84, 0)*1.628</f>
        <v>5.1216879999999998</v>
      </c>
      <c r="T116" s="13">
        <f>_xlfn.XLOOKUP(P116,rif_fee_schedule!$A$2:$A$84,rif_fee_schedule!D$2:D$84, 0)</f>
        <v>2.9740000000000002</v>
      </c>
      <c r="U116" s="14">
        <f t="shared" si="7"/>
        <v>34228.240903999998</v>
      </c>
      <c r="V116" s="14">
        <f t="shared" si="8"/>
        <v>19875.242000000002</v>
      </c>
      <c r="W116" s="2"/>
      <c r="Y116" s="3">
        <v>13894747.220000001</v>
      </c>
      <c r="Z116" s="3">
        <v>290518.01</v>
      </c>
      <c r="AA116" s="3">
        <v>0</v>
      </c>
      <c r="AB116">
        <v>0</v>
      </c>
      <c r="AC116" s="3">
        <v>0</v>
      </c>
      <c r="AD116" s="2">
        <v>-156592.79</v>
      </c>
      <c r="AE116" s="3">
        <v>599122533.62</v>
      </c>
      <c r="AF116" s="3">
        <v>12164932.65</v>
      </c>
      <c r="AG116" s="3">
        <v>2628720.44</v>
      </c>
      <c r="AH116" s="3">
        <v>103699.7</v>
      </c>
      <c r="AI116" s="3">
        <v>2074</v>
      </c>
      <c r="AJ116" s="2">
        <v>-10188946.82</v>
      </c>
    </row>
    <row r="117" spans="1:36" hidden="1" x14ac:dyDescent="0.25">
      <c r="A117" s="8">
        <v>1.1000000000000001</v>
      </c>
      <c r="B117" s="8" t="s">
        <v>862</v>
      </c>
      <c r="C117" s="8">
        <v>3040120110750</v>
      </c>
      <c r="D117" s="8" t="s">
        <v>863</v>
      </c>
      <c r="F117" s="8" t="s">
        <v>864</v>
      </c>
      <c r="G117" s="10">
        <v>43552</v>
      </c>
      <c r="H117" s="8" t="s">
        <v>31</v>
      </c>
      <c r="I117" s="8" t="s">
        <v>38</v>
      </c>
      <c r="J117" s="9">
        <v>21650.17</v>
      </c>
      <c r="K117" s="9">
        <v>433.01</v>
      </c>
      <c r="L117" s="8">
        <v>0</v>
      </c>
      <c r="M117" s="14">
        <f t="shared" si="6"/>
        <v>22083.179999999997</v>
      </c>
      <c r="N117" s="8">
        <v>0</v>
      </c>
      <c r="O117" s="8">
        <v>0</v>
      </c>
      <c r="P117" s="8" t="s">
        <v>865</v>
      </c>
      <c r="R117" s="11">
        <v>3011</v>
      </c>
      <c r="S117" s="13">
        <f>_xlfn.XLOOKUP(P117,rif_fee_schedule!$A$2:$A$84,rif_fee_schedule!C$2:C$84, 0)*1.628</f>
        <v>16.392332</v>
      </c>
      <c r="T117" s="13">
        <f>_xlfn.XLOOKUP(P117,rif_fee_schedule!$A$2:$A$84,rif_fee_schedule!D$2:D$84, 0)</f>
        <v>9.5210000000000008</v>
      </c>
      <c r="U117" s="14">
        <f t="shared" si="7"/>
        <v>49357.311651999997</v>
      </c>
      <c r="V117" s="14">
        <f t="shared" si="8"/>
        <v>28667.731000000003</v>
      </c>
      <c r="W117" s="2"/>
      <c r="Y117" s="3">
        <v>13538989.02</v>
      </c>
      <c r="Z117" s="3">
        <v>280635.13</v>
      </c>
      <c r="AA117" s="3">
        <v>0</v>
      </c>
      <c r="AB117">
        <v>0</v>
      </c>
      <c r="AC117" s="3">
        <v>0</v>
      </c>
      <c r="AD117" s="2">
        <v>-2316507.67</v>
      </c>
      <c r="AE117" s="3">
        <v>599122533.62</v>
      </c>
      <c r="AF117" s="3">
        <v>12164932.65</v>
      </c>
      <c r="AG117" s="3">
        <v>2628720.44</v>
      </c>
      <c r="AH117" s="3">
        <v>103699.7</v>
      </c>
      <c r="AI117" s="3">
        <v>2074</v>
      </c>
      <c r="AJ117" s="2">
        <v>-10188946.82</v>
      </c>
    </row>
    <row r="118" spans="1:36" hidden="1" x14ac:dyDescent="0.25">
      <c r="A118" s="8">
        <v>1.1000000000000001</v>
      </c>
      <c r="B118" s="8" t="s">
        <v>862</v>
      </c>
      <c r="C118" s="8">
        <v>3040120110750</v>
      </c>
      <c r="D118" s="8" t="s">
        <v>863</v>
      </c>
      <c r="F118" s="8" t="s">
        <v>864</v>
      </c>
      <c r="G118" s="10">
        <v>43552</v>
      </c>
      <c r="H118" s="8" t="s">
        <v>31</v>
      </c>
      <c r="I118" s="8" t="s">
        <v>38</v>
      </c>
      <c r="J118" s="9">
        <v>21650.17</v>
      </c>
      <c r="K118" s="9">
        <v>433.01</v>
      </c>
      <c r="L118" s="8">
        <v>0</v>
      </c>
      <c r="M118" s="14">
        <f t="shared" si="6"/>
        <v>22083.179999999997</v>
      </c>
      <c r="N118" s="8">
        <v>0</v>
      </c>
      <c r="O118" s="8">
        <v>0</v>
      </c>
      <c r="P118" s="8" t="s">
        <v>45</v>
      </c>
      <c r="R118" s="11">
        <v>-1271</v>
      </c>
      <c r="S118" s="13">
        <f>_xlfn.XLOOKUP(P118,rif_fee_schedule!$A$2:$A$84,rif_fee_schedule!C$2:C$84, 0)*1.628</f>
        <v>19.244587999999997</v>
      </c>
      <c r="T118" s="13">
        <f>_xlfn.XLOOKUP(P118,rif_fee_schedule!$A$2:$A$84,rif_fee_schedule!D$2:D$84, 0)</f>
        <v>11.177</v>
      </c>
      <c r="U118" s="14">
        <f t="shared" si="7"/>
        <v>-24459.871347999997</v>
      </c>
      <c r="V118" s="14">
        <f t="shared" si="8"/>
        <v>-14205.966999999999</v>
      </c>
      <c r="W118" s="2"/>
      <c r="Y118" s="3">
        <v>13538989.02</v>
      </c>
      <c r="Z118" s="3">
        <v>280635.13</v>
      </c>
      <c r="AA118" s="3">
        <v>0</v>
      </c>
      <c r="AB118">
        <v>0</v>
      </c>
      <c r="AC118" s="3">
        <v>0</v>
      </c>
      <c r="AD118" s="2">
        <v>-2316507.67</v>
      </c>
      <c r="AE118" s="3">
        <v>599122533.62</v>
      </c>
      <c r="AF118" s="3">
        <v>12164932.65</v>
      </c>
      <c r="AG118" s="3">
        <v>2628720.44</v>
      </c>
      <c r="AH118" s="3">
        <v>103699.7</v>
      </c>
      <c r="AI118" s="3">
        <v>2074</v>
      </c>
      <c r="AJ118" s="2">
        <v>-10188946.82</v>
      </c>
    </row>
    <row r="119" spans="1:36" hidden="1" x14ac:dyDescent="0.25">
      <c r="A119" s="8">
        <v>1</v>
      </c>
      <c r="B119" s="8" t="s">
        <v>226</v>
      </c>
      <c r="C119" s="8">
        <v>3040170050180</v>
      </c>
      <c r="D119" s="8" t="s">
        <v>227</v>
      </c>
      <c r="F119" s="8" t="s">
        <v>228</v>
      </c>
      <c r="G119" s="10">
        <v>43508</v>
      </c>
      <c r="H119" s="8" t="s">
        <v>31</v>
      </c>
      <c r="I119" s="8" t="s">
        <v>38</v>
      </c>
      <c r="J119" s="9">
        <v>7995.62</v>
      </c>
      <c r="K119" s="9">
        <v>159.91999999999999</v>
      </c>
      <c r="L119" s="8">
        <v>0</v>
      </c>
      <c r="M119" s="14">
        <f t="shared" si="6"/>
        <v>8155.54</v>
      </c>
      <c r="N119" s="8">
        <v>0</v>
      </c>
      <c r="O119" s="8">
        <v>0</v>
      </c>
      <c r="P119" s="8" t="s">
        <v>77</v>
      </c>
      <c r="R119" s="8">
        <v>-0.11</v>
      </c>
      <c r="S119" s="13">
        <f>_xlfn.XLOOKUP(P119,rif_fee_schedule!$A$2:$A$84,rif_fee_schedule!C$2:C$84, 0)*1.628</f>
        <v>9769.6279999999988</v>
      </c>
      <c r="T119" s="13">
        <f>_xlfn.XLOOKUP(P119,rif_fee_schedule!$A$2:$A$84,rif_fee_schedule!D$2:D$84, 0)</f>
        <v>5674</v>
      </c>
      <c r="U119" s="14">
        <f t="shared" si="7"/>
        <v>-1074.6590799999999</v>
      </c>
      <c r="V119" s="14">
        <f t="shared" si="8"/>
        <v>-624.14</v>
      </c>
      <c r="W119"/>
      <c r="Y119" s="3">
        <v>74696854.359999999</v>
      </c>
      <c r="Z119" s="3">
        <v>1494936.99</v>
      </c>
      <c r="AA119" s="3">
        <v>1189721.74</v>
      </c>
      <c r="AB119" s="2">
        <v>103699.7</v>
      </c>
      <c r="AC119" s="3">
        <v>2074</v>
      </c>
      <c r="AD119" s="2">
        <v>-3422401.68</v>
      </c>
      <c r="AE119" s="3">
        <v>599122533.62</v>
      </c>
      <c r="AF119" s="3">
        <v>12164932.65</v>
      </c>
      <c r="AG119" s="3">
        <v>2628720.44</v>
      </c>
      <c r="AH119" s="3">
        <v>103699.7</v>
      </c>
      <c r="AI119" s="3">
        <v>2074</v>
      </c>
      <c r="AJ119" s="2">
        <v>-10188946.82</v>
      </c>
    </row>
    <row r="120" spans="1:36" hidden="1" x14ac:dyDescent="0.25">
      <c r="A120" s="8">
        <v>1</v>
      </c>
      <c r="B120" s="8" t="s">
        <v>226</v>
      </c>
      <c r="C120" s="8">
        <v>3040170050180</v>
      </c>
      <c r="D120" s="8" t="s">
        <v>227</v>
      </c>
      <c r="F120" s="8" t="s">
        <v>228</v>
      </c>
      <c r="G120" s="10">
        <v>43508</v>
      </c>
      <c r="H120" s="8" t="s">
        <v>31</v>
      </c>
      <c r="I120" s="8" t="s">
        <v>38</v>
      </c>
      <c r="J120" s="9">
        <v>7995.62</v>
      </c>
      <c r="K120" s="9">
        <v>159.91999999999999</v>
      </c>
      <c r="L120" s="8">
        <v>0</v>
      </c>
      <c r="M120" s="14">
        <f t="shared" si="6"/>
        <v>8155.54</v>
      </c>
      <c r="N120" s="8">
        <v>0</v>
      </c>
      <c r="O120" s="8">
        <v>0</v>
      </c>
      <c r="P120" s="8" t="s">
        <v>77</v>
      </c>
      <c r="R120" s="8">
        <v>1</v>
      </c>
      <c r="S120" s="13">
        <f>_xlfn.XLOOKUP(P120,rif_fee_schedule!$A$2:$A$84,rif_fee_schedule!C$2:C$84, 0)*1.628</f>
        <v>9769.6279999999988</v>
      </c>
      <c r="T120" s="13">
        <f>_xlfn.XLOOKUP(P120,rif_fee_schedule!$A$2:$A$84,rif_fee_schedule!D$2:D$84, 0)</f>
        <v>5674</v>
      </c>
      <c r="U120" s="14">
        <f t="shared" si="7"/>
        <v>9769.6279999999988</v>
      </c>
      <c r="V120" s="14">
        <f t="shared" si="8"/>
        <v>5674</v>
      </c>
      <c r="W120"/>
      <c r="Y120" s="3">
        <v>74696854.359999999</v>
      </c>
      <c r="Z120" s="3">
        <v>1494936.99</v>
      </c>
      <c r="AA120" s="3">
        <v>1189721.74</v>
      </c>
      <c r="AB120" s="2">
        <v>103699.7</v>
      </c>
      <c r="AC120" s="3">
        <v>2074</v>
      </c>
      <c r="AD120" s="2">
        <v>-3422401.68</v>
      </c>
      <c r="AE120" s="3">
        <v>599122533.62</v>
      </c>
      <c r="AF120" s="3">
        <v>12164932.65</v>
      </c>
      <c r="AG120" s="3">
        <v>2628720.44</v>
      </c>
      <c r="AH120" s="3">
        <v>103699.7</v>
      </c>
      <c r="AI120" s="3">
        <v>2074</v>
      </c>
      <c r="AJ120" s="2">
        <v>-10188946.82</v>
      </c>
    </row>
    <row r="121" spans="1:36" hidden="1" x14ac:dyDescent="0.25">
      <c r="A121" s="8">
        <v>1</v>
      </c>
      <c r="B121" s="8" t="s">
        <v>241</v>
      </c>
      <c r="C121" s="8">
        <v>3040170050180</v>
      </c>
      <c r="D121" s="8" t="s">
        <v>242</v>
      </c>
      <c r="F121" s="8" t="s">
        <v>243</v>
      </c>
      <c r="G121" s="10">
        <v>43507</v>
      </c>
      <c r="H121" s="8" t="s">
        <v>31</v>
      </c>
      <c r="I121" s="8" t="s">
        <v>38</v>
      </c>
      <c r="J121" s="9">
        <v>7995.62</v>
      </c>
      <c r="K121" s="9">
        <v>159.91999999999999</v>
      </c>
      <c r="L121" s="8">
        <v>0</v>
      </c>
      <c r="M121" s="14">
        <f t="shared" si="6"/>
        <v>8155.54</v>
      </c>
      <c r="N121" s="8">
        <v>0</v>
      </c>
      <c r="O121" s="8">
        <v>0</v>
      </c>
      <c r="P121" s="8" t="s">
        <v>77</v>
      </c>
      <c r="R121" s="8">
        <v>-0.11</v>
      </c>
      <c r="S121" s="13">
        <f>_xlfn.XLOOKUP(P121,rif_fee_schedule!$A$2:$A$84,rif_fee_schedule!C$2:C$84, 0)*1.628</f>
        <v>9769.6279999999988</v>
      </c>
      <c r="T121" s="13">
        <f>_xlfn.XLOOKUP(P121,rif_fee_schedule!$A$2:$A$84,rif_fee_schedule!D$2:D$84, 0)</f>
        <v>5674</v>
      </c>
      <c r="U121" s="14">
        <f t="shared" si="7"/>
        <v>-1074.6590799999999</v>
      </c>
      <c r="V121" s="14">
        <f t="shared" si="8"/>
        <v>-624.14</v>
      </c>
      <c r="W121"/>
      <c r="Y121" s="3">
        <v>74696854.359999999</v>
      </c>
      <c r="Z121" s="3">
        <v>1494936.99</v>
      </c>
      <c r="AA121" s="3">
        <v>1189721.74</v>
      </c>
      <c r="AB121" s="2">
        <v>103699.7</v>
      </c>
      <c r="AC121" s="3">
        <v>2074</v>
      </c>
      <c r="AD121" s="2">
        <v>-3422401.68</v>
      </c>
      <c r="AE121" s="3">
        <v>599122533.62</v>
      </c>
      <c r="AF121" s="3">
        <v>12164932.65</v>
      </c>
      <c r="AG121" s="3">
        <v>2628720.44</v>
      </c>
      <c r="AH121" s="3">
        <v>103699.7</v>
      </c>
      <c r="AI121" s="3">
        <v>2074</v>
      </c>
      <c r="AJ121" s="2">
        <v>-10188946.82</v>
      </c>
    </row>
    <row r="122" spans="1:36" hidden="1" x14ac:dyDescent="0.25">
      <c r="A122" s="8">
        <v>1</v>
      </c>
      <c r="B122" s="8" t="s">
        <v>241</v>
      </c>
      <c r="C122" s="8">
        <v>3040170050180</v>
      </c>
      <c r="D122" s="8" t="s">
        <v>242</v>
      </c>
      <c r="F122" s="8" t="s">
        <v>243</v>
      </c>
      <c r="G122" s="10">
        <v>43507</v>
      </c>
      <c r="H122" s="8" t="s">
        <v>31</v>
      </c>
      <c r="I122" s="8" t="s">
        <v>38</v>
      </c>
      <c r="J122" s="9">
        <v>7995.62</v>
      </c>
      <c r="K122" s="9">
        <v>159.91999999999999</v>
      </c>
      <c r="L122" s="8">
        <v>0</v>
      </c>
      <c r="M122" s="14">
        <f t="shared" si="6"/>
        <v>8155.54</v>
      </c>
      <c r="N122" s="8">
        <v>0</v>
      </c>
      <c r="O122" s="8">
        <v>0</v>
      </c>
      <c r="P122" s="8" t="s">
        <v>77</v>
      </c>
      <c r="R122" s="8">
        <v>1</v>
      </c>
      <c r="S122" s="13">
        <f>_xlfn.XLOOKUP(P122,rif_fee_schedule!$A$2:$A$84,rif_fee_schedule!C$2:C$84, 0)*1.628</f>
        <v>9769.6279999999988</v>
      </c>
      <c r="T122" s="13">
        <f>_xlfn.XLOOKUP(P122,rif_fee_schedule!$A$2:$A$84,rif_fee_schedule!D$2:D$84, 0)</f>
        <v>5674</v>
      </c>
      <c r="U122" s="14">
        <f t="shared" si="7"/>
        <v>9769.6279999999988</v>
      </c>
      <c r="V122" s="14">
        <f t="shared" si="8"/>
        <v>5674</v>
      </c>
      <c r="W122"/>
      <c r="Y122" s="3">
        <v>74696854.359999999</v>
      </c>
      <c r="Z122" s="3">
        <v>1494936.99</v>
      </c>
      <c r="AA122" s="3">
        <v>1189721.74</v>
      </c>
      <c r="AB122" s="2">
        <v>103699.7</v>
      </c>
      <c r="AC122" s="3">
        <v>2074</v>
      </c>
      <c r="AD122" s="2">
        <v>-3422401.68</v>
      </c>
      <c r="AE122" s="3">
        <v>599122533.62</v>
      </c>
      <c r="AF122" s="3">
        <v>12164932.65</v>
      </c>
      <c r="AG122" s="3">
        <v>2628720.44</v>
      </c>
      <c r="AH122" s="3">
        <v>103699.7</v>
      </c>
      <c r="AI122" s="3">
        <v>2074</v>
      </c>
      <c r="AJ122" s="2">
        <v>-10188946.82</v>
      </c>
    </row>
    <row r="123" spans="1:36" hidden="1" x14ac:dyDescent="0.25">
      <c r="A123" s="8">
        <v>1</v>
      </c>
      <c r="B123" s="8" t="s">
        <v>238</v>
      </c>
      <c r="C123" s="8">
        <v>3040170050180</v>
      </c>
      <c r="D123" s="8" t="s">
        <v>239</v>
      </c>
      <c r="F123" s="8" t="s">
        <v>240</v>
      </c>
      <c r="G123" s="10">
        <v>43509</v>
      </c>
      <c r="H123" s="8" t="s">
        <v>31</v>
      </c>
      <c r="I123" s="8" t="s">
        <v>38</v>
      </c>
      <c r="J123" s="9">
        <v>7995.62</v>
      </c>
      <c r="K123" s="9">
        <v>159.91999999999999</v>
      </c>
      <c r="L123" s="8">
        <v>0</v>
      </c>
      <c r="M123" s="14">
        <f t="shared" si="6"/>
        <v>8155.54</v>
      </c>
      <c r="N123" s="8">
        <v>0</v>
      </c>
      <c r="O123" s="8">
        <v>0</v>
      </c>
      <c r="P123" s="8" t="s">
        <v>77</v>
      </c>
      <c r="R123" s="8">
        <v>-0.11</v>
      </c>
      <c r="S123" s="13">
        <f>_xlfn.XLOOKUP(P123,rif_fee_schedule!$A$2:$A$84,rif_fee_schedule!C$2:C$84, 0)*1.628</f>
        <v>9769.6279999999988</v>
      </c>
      <c r="T123" s="13">
        <f>_xlfn.XLOOKUP(P123,rif_fee_schedule!$A$2:$A$84,rif_fee_schedule!D$2:D$84, 0)</f>
        <v>5674</v>
      </c>
      <c r="U123" s="14">
        <f t="shared" si="7"/>
        <v>-1074.6590799999999</v>
      </c>
      <c r="V123" s="14">
        <f t="shared" si="8"/>
        <v>-624.14</v>
      </c>
      <c r="W123"/>
      <c r="Y123" s="3">
        <v>74696854.359999999</v>
      </c>
      <c r="Z123" s="3">
        <v>1494936.99</v>
      </c>
      <c r="AA123" s="3">
        <v>1189721.74</v>
      </c>
      <c r="AB123" s="2">
        <v>103699.7</v>
      </c>
      <c r="AC123" s="3">
        <v>2074</v>
      </c>
      <c r="AD123" s="2">
        <v>-3422401.68</v>
      </c>
      <c r="AE123" s="3">
        <v>599122533.62</v>
      </c>
      <c r="AF123" s="3">
        <v>12164932.65</v>
      </c>
      <c r="AG123" s="3">
        <v>2628720.44</v>
      </c>
      <c r="AH123" s="3">
        <v>103699.7</v>
      </c>
      <c r="AI123" s="3">
        <v>2074</v>
      </c>
      <c r="AJ123" s="2">
        <v>-10188946.82</v>
      </c>
    </row>
    <row r="124" spans="1:36" hidden="1" x14ac:dyDescent="0.25">
      <c r="A124" s="8">
        <v>1</v>
      </c>
      <c r="B124" s="8" t="s">
        <v>238</v>
      </c>
      <c r="C124" s="8">
        <v>3040170050180</v>
      </c>
      <c r="D124" s="8" t="s">
        <v>239</v>
      </c>
      <c r="F124" s="8" t="s">
        <v>240</v>
      </c>
      <c r="G124" s="10">
        <v>43509</v>
      </c>
      <c r="H124" s="8" t="s">
        <v>31</v>
      </c>
      <c r="I124" s="8" t="s">
        <v>38</v>
      </c>
      <c r="J124" s="9">
        <v>7995.62</v>
      </c>
      <c r="K124" s="9">
        <v>159.91999999999999</v>
      </c>
      <c r="L124" s="8">
        <v>0</v>
      </c>
      <c r="M124" s="14">
        <f t="shared" si="6"/>
        <v>8155.54</v>
      </c>
      <c r="N124" s="8">
        <v>0</v>
      </c>
      <c r="O124" s="8">
        <v>0</v>
      </c>
      <c r="P124" s="8" t="s">
        <v>77</v>
      </c>
      <c r="R124" s="8">
        <v>1</v>
      </c>
      <c r="S124" s="13">
        <f>_xlfn.XLOOKUP(P124,rif_fee_schedule!$A$2:$A$84,rif_fee_schedule!C$2:C$84, 0)*1.628</f>
        <v>9769.6279999999988</v>
      </c>
      <c r="T124" s="13">
        <f>_xlfn.XLOOKUP(P124,rif_fee_schedule!$A$2:$A$84,rif_fee_schedule!D$2:D$84, 0)</f>
        <v>5674</v>
      </c>
      <c r="U124" s="14">
        <f t="shared" si="7"/>
        <v>9769.6279999999988</v>
      </c>
      <c r="V124" s="14">
        <f t="shared" si="8"/>
        <v>5674</v>
      </c>
      <c r="W124"/>
      <c r="Y124" s="3">
        <v>74696854.359999999</v>
      </c>
      <c r="Z124" s="3">
        <v>1494936.99</v>
      </c>
      <c r="AA124" s="3">
        <v>1189721.74</v>
      </c>
      <c r="AB124" s="2">
        <v>103699.7</v>
      </c>
      <c r="AC124" s="3">
        <v>2074</v>
      </c>
      <c r="AD124" s="2">
        <v>-3422401.68</v>
      </c>
      <c r="AE124" s="3">
        <v>599122533.62</v>
      </c>
      <c r="AF124" s="3">
        <v>12164932.65</v>
      </c>
      <c r="AG124" s="3">
        <v>2628720.44</v>
      </c>
      <c r="AH124" s="3">
        <v>103699.7</v>
      </c>
      <c r="AI124" s="3">
        <v>2074</v>
      </c>
      <c r="AJ124" s="2">
        <v>-10188946.82</v>
      </c>
    </row>
    <row r="125" spans="1:36" hidden="1" x14ac:dyDescent="0.25">
      <c r="A125" s="8">
        <v>6</v>
      </c>
      <c r="B125" s="8" t="s">
        <v>7629</v>
      </c>
      <c r="C125" s="8">
        <v>3069320150120</v>
      </c>
      <c r="D125" s="8" t="s">
        <v>7630</v>
      </c>
      <c r="F125" s="8" t="s">
        <v>7631</v>
      </c>
      <c r="G125" s="10">
        <v>43685</v>
      </c>
      <c r="H125" s="8" t="s">
        <v>31</v>
      </c>
      <c r="I125" s="8" t="s">
        <v>38</v>
      </c>
      <c r="J125" s="9">
        <v>294.16000000000003</v>
      </c>
      <c r="K125" s="9">
        <v>5.89</v>
      </c>
      <c r="L125" s="8">
        <v>0</v>
      </c>
      <c r="M125" s="14">
        <f t="shared" si="6"/>
        <v>300.05</v>
      </c>
      <c r="N125" s="8">
        <v>0</v>
      </c>
      <c r="O125" s="8">
        <v>0</v>
      </c>
      <c r="P125" s="8" t="s">
        <v>77</v>
      </c>
      <c r="R125" s="8">
        <v>1</v>
      </c>
      <c r="S125" s="13">
        <f>_xlfn.XLOOKUP(P125,rif_fee_schedule!$A$2:$A$84,rif_fee_schedule!C$2:C$84, 0)*1.628</f>
        <v>9769.6279999999988</v>
      </c>
      <c r="T125" s="13">
        <f>_xlfn.XLOOKUP(P125,rif_fee_schedule!$A$2:$A$84,rif_fee_schedule!D$2:D$84, 0)</f>
        <v>5674</v>
      </c>
      <c r="U125" s="14">
        <f t="shared" si="7"/>
        <v>9769.6279999999988</v>
      </c>
      <c r="V125" s="14">
        <f t="shared" si="8"/>
        <v>5674</v>
      </c>
      <c r="W125"/>
      <c r="Y125" s="3">
        <v>43269262.359999999</v>
      </c>
      <c r="Z125" s="3">
        <v>874367.57</v>
      </c>
      <c r="AA125" s="3">
        <v>433279.63</v>
      </c>
      <c r="AB125">
        <v>0</v>
      </c>
      <c r="AC125" s="3">
        <v>0</v>
      </c>
      <c r="AD125" s="2">
        <v>374512.67</v>
      </c>
      <c r="AE125" s="3">
        <v>599122533.62</v>
      </c>
      <c r="AF125" s="3">
        <v>12164932.65</v>
      </c>
      <c r="AG125" s="3">
        <v>2628720.44</v>
      </c>
      <c r="AH125" s="3">
        <v>103699.7</v>
      </c>
      <c r="AI125" s="3">
        <v>2074</v>
      </c>
      <c r="AJ125" s="2">
        <v>-10188946.82</v>
      </c>
    </row>
    <row r="126" spans="1:36" hidden="1" x14ac:dyDescent="0.25">
      <c r="A126" s="8">
        <v>2</v>
      </c>
      <c r="B126" s="8" t="s">
        <v>2652</v>
      </c>
      <c r="C126" s="8">
        <v>3031100410060</v>
      </c>
      <c r="D126" s="8" t="s">
        <v>2653</v>
      </c>
      <c r="G126" s="10">
        <v>43644</v>
      </c>
      <c r="H126" s="8" t="s">
        <v>31</v>
      </c>
      <c r="I126" s="8" t="s">
        <v>32</v>
      </c>
      <c r="J126" s="9">
        <v>28731.86</v>
      </c>
      <c r="K126" s="9">
        <v>574.64</v>
      </c>
      <c r="L126" s="8">
        <v>0</v>
      </c>
      <c r="M126" s="14">
        <f t="shared" si="6"/>
        <v>29306.5</v>
      </c>
      <c r="N126" s="8">
        <v>0</v>
      </c>
      <c r="O126" s="8">
        <v>0</v>
      </c>
      <c r="P126" s="8" t="s">
        <v>43</v>
      </c>
      <c r="R126" s="11">
        <v>-4608</v>
      </c>
      <c r="S126" s="13">
        <f>_xlfn.XLOOKUP(P126,rif_fee_schedule!$A$2:$A$84,rif_fee_schedule!C$2:C$84, 0)*1.628</f>
        <v>5.1216879999999998</v>
      </c>
      <c r="T126" s="13">
        <f>_xlfn.XLOOKUP(P126,rif_fee_schedule!$A$2:$A$84,rif_fee_schedule!D$2:D$84, 0)</f>
        <v>2.9740000000000002</v>
      </c>
      <c r="U126" s="14">
        <f t="shared" si="7"/>
        <v>-23600.738303999999</v>
      </c>
      <c r="V126" s="14">
        <f t="shared" si="8"/>
        <v>-13704.192000000001</v>
      </c>
      <c r="W126" s="2"/>
      <c r="Y126" s="3">
        <v>272008405.74000001</v>
      </c>
      <c r="Z126" s="3">
        <v>5573244.3300000001</v>
      </c>
      <c r="AA126" s="3">
        <v>0</v>
      </c>
      <c r="AB126">
        <v>0</v>
      </c>
      <c r="AC126" s="3">
        <v>0</v>
      </c>
      <c r="AD126" s="2">
        <v>-7297347.0099999998</v>
      </c>
      <c r="AE126" s="3">
        <v>599122533.62</v>
      </c>
      <c r="AF126" s="3">
        <v>12164932.65</v>
      </c>
      <c r="AG126" s="3">
        <v>2628720.44</v>
      </c>
      <c r="AH126" s="3">
        <v>103699.7</v>
      </c>
      <c r="AI126" s="3">
        <v>2074</v>
      </c>
      <c r="AJ126" s="2">
        <v>-10188946.82</v>
      </c>
    </row>
    <row r="127" spans="1:36" hidden="1" x14ac:dyDescent="0.25">
      <c r="A127" s="8">
        <v>2</v>
      </c>
      <c r="B127" s="8" t="s">
        <v>2652</v>
      </c>
      <c r="C127" s="8">
        <v>3031100410060</v>
      </c>
      <c r="D127" s="8" t="s">
        <v>2653</v>
      </c>
      <c r="G127" s="10">
        <v>43644</v>
      </c>
      <c r="H127" s="8" t="s">
        <v>31</v>
      </c>
      <c r="I127" s="8" t="s">
        <v>32</v>
      </c>
      <c r="J127" s="9">
        <v>28731.86</v>
      </c>
      <c r="K127" s="9">
        <v>574.64</v>
      </c>
      <c r="L127" s="8">
        <v>0</v>
      </c>
      <c r="M127" s="14">
        <f t="shared" si="6"/>
        <v>29306.5</v>
      </c>
      <c r="N127" s="8">
        <v>0</v>
      </c>
      <c r="O127" s="8">
        <v>0</v>
      </c>
      <c r="P127" s="8" t="s">
        <v>43</v>
      </c>
      <c r="R127" s="11">
        <v>-2639</v>
      </c>
      <c r="S127" s="13">
        <f>_xlfn.XLOOKUP(P127,rif_fee_schedule!$A$2:$A$84,rif_fee_schedule!C$2:C$84, 0)*1.628</f>
        <v>5.1216879999999998</v>
      </c>
      <c r="T127" s="13">
        <f>_xlfn.XLOOKUP(P127,rif_fee_schedule!$A$2:$A$84,rif_fee_schedule!D$2:D$84, 0)</f>
        <v>2.9740000000000002</v>
      </c>
      <c r="U127" s="14">
        <f t="shared" si="7"/>
        <v>-13516.134631999999</v>
      </c>
      <c r="V127" s="14">
        <f t="shared" si="8"/>
        <v>-7848.3860000000004</v>
      </c>
      <c r="W127" s="2"/>
      <c r="Y127" s="3">
        <v>272008405.74000001</v>
      </c>
      <c r="Z127" s="3">
        <v>5573244.3300000001</v>
      </c>
      <c r="AA127" s="3">
        <v>0</v>
      </c>
      <c r="AB127">
        <v>0</v>
      </c>
      <c r="AC127" s="3">
        <v>0</v>
      </c>
      <c r="AD127" s="2">
        <v>-7297347.0099999998</v>
      </c>
      <c r="AE127" s="3">
        <v>599122533.62</v>
      </c>
      <c r="AF127" s="3">
        <v>12164932.65</v>
      </c>
      <c r="AG127" s="3">
        <v>2628720.44</v>
      </c>
      <c r="AH127" s="3">
        <v>103699.7</v>
      </c>
      <c r="AI127" s="3">
        <v>2074</v>
      </c>
      <c r="AJ127" s="2">
        <v>-10188946.82</v>
      </c>
    </row>
    <row r="128" spans="1:36" hidden="1" x14ac:dyDescent="0.25">
      <c r="A128" s="8">
        <v>2</v>
      </c>
      <c r="B128" s="8" t="s">
        <v>2652</v>
      </c>
      <c r="C128" s="8">
        <v>3031100410060</v>
      </c>
      <c r="D128" s="8" t="s">
        <v>2653</v>
      </c>
      <c r="G128" s="10">
        <v>43644</v>
      </c>
      <c r="H128" s="8" t="s">
        <v>31</v>
      </c>
      <c r="I128" s="8" t="s">
        <v>32</v>
      </c>
      <c r="J128" s="9">
        <v>28731.86</v>
      </c>
      <c r="K128" s="9">
        <v>574.64</v>
      </c>
      <c r="L128" s="8">
        <v>0</v>
      </c>
      <c r="M128" s="14">
        <f t="shared" si="6"/>
        <v>29306.5</v>
      </c>
      <c r="N128" s="8">
        <v>0</v>
      </c>
      <c r="O128" s="8">
        <v>0</v>
      </c>
      <c r="P128" s="8" t="s">
        <v>72</v>
      </c>
      <c r="R128" s="11">
        <v>2639</v>
      </c>
      <c r="S128" s="13">
        <f>_xlfn.XLOOKUP(P128,rif_fee_schedule!$A$2:$A$84,rif_fee_schedule!C$2:C$84, 0)*1.628</f>
        <v>15.918583999999999</v>
      </c>
      <c r="T128" s="13">
        <f>_xlfn.XLOOKUP(P128,rif_fee_schedule!$A$2:$A$84,rif_fee_schedule!D$2:D$84, 0)</f>
        <v>9.2460000000000004</v>
      </c>
      <c r="U128" s="14">
        <f t="shared" si="7"/>
        <v>42009.143175999998</v>
      </c>
      <c r="V128" s="14">
        <f t="shared" si="8"/>
        <v>24400.194</v>
      </c>
      <c r="W128" s="2"/>
      <c r="Y128" s="3">
        <v>272008405.74000001</v>
      </c>
      <c r="Z128" s="3">
        <v>5573244.3300000001</v>
      </c>
      <c r="AA128" s="3">
        <v>0</v>
      </c>
      <c r="AB128">
        <v>0</v>
      </c>
      <c r="AC128" s="3">
        <v>0</v>
      </c>
      <c r="AD128" s="2">
        <v>-7297347.0099999998</v>
      </c>
      <c r="AE128" s="3">
        <v>599122533.62</v>
      </c>
      <c r="AF128" s="3">
        <v>12164932.65</v>
      </c>
      <c r="AG128" s="3">
        <v>2628720.44</v>
      </c>
      <c r="AH128" s="3">
        <v>103699.7</v>
      </c>
      <c r="AI128" s="3">
        <v>2074</v>
      </c>
      <c r="AJ128" s="2">
        <v>-10188946.82</v>
      </c>
    </row>
    <row r="129" spans="1:36" hidden="1" x14ac:dyDescent="0.25">
      <c r="A129" s="8">
        <v>2</v>
      </c>
      <c r="B129" s="8" t="s">
        <v>2652</v>
      </c>
      <c r="C129" s="8">
        <v>3031100410060</v>
      </c>
      <c r="D129" s="8" t="s">
        <v>2653</v>
      </c>
      <c r="G129" s="10">
        <v>43644</v>
      </c>
      <c r="H129" s="8" t="s">
        <v>31</v>
      </c>
      <c r="I129" s="8" t="s">
        <v>32</v>
      </c>
      <c r="J129" s="9">
        <v>28731.86</v>
      </c>
      <c r="K129" s="9">
        <v>574.64</v>
      </c>
      <c r="L129" s="8">
        <v>0</v>
      </c>
      <c r="M129" s="14">
        <f t="shared" si="6"/>
        <v>29306.5</v>
      </c>
      <c r="N129" s="8">
        <v>0</v>
      </c>
      <c r="O129" s="8">
        <v>0</v>
      </c>
      <c r="P129" s="8" t="s">
        <v>679</v>
      </c>
      <c r="R129" s="11">
        <v>4608</v>
      </c>
      <c r="S129" s="13">
        <f>_xlfn.XLOOKUP(P129,rif_fee_schedule!$A$2:$A$84,rif_fee_schedule!C$2:C$84, 0)*1.628</f>
        <v>6.108255999999999</v>
      </c>
      <c r="T129" s="13">
        <f>_xlfn.XLOOKUP(P129,rif_fee_schedule!$A$2:$A$84,rif_fee_schedule!D$2:D$84, 0)</f>
        <v>3.5470000000000002</v>
      </c>
      <c r="U129" s="14">
        <f t="shared" si="7"/>
        <v>28146.843647999995</v>
      </c>
      <c r="V129" s="14">
        <f t="shared" si="8"/>
        <v>16344.576000000001</v>
      </c>
      <c r="W129" s="2"/>
      <c r="Y129" s="3">
        <v>272008405.74000001</v>
      </c>
      <c r="Z129" s="3">
        <v>5573244.3300000001</v>
      </c>
      <c r="AA129" s="3">
        <v>0</v>
      </c>
      <c r="AB129">
        <v>0</v>
      </c>
      <c r="AC129" s="3">
        <v>0</v>
      </c>
      <c r="AD129" s="2">
        <v>-7297347.0099999998</v>
      </c>
      <c r="AE129" s="3">
        <v>599122533.62</v>
      </c>
      <c r="AF129" s="3">
        <v>12164932.65</v>
      </c>
      <c r="AG129" s="3">
        <v>2628720.44</v>
      </c>
      <c r="AH129" s="3">
        <v>103699.7</v>
      </c>
      <c r="AI129" s="3">
        <v>2074</v>
      </c>
      <c r="AJ129" s="2">
        <v>-10188946.82</v>
      </c>
    </row>
    <row r="130" spans="1:36" hidden="1" x14ac:dyDescent="0.25">
      <c r="A130" s="8">
        <v>6</v>
      </c>
      <c r="B130" s="8" t="s">
        <v>7113</v>
      </c>
      <c r="C130" s="8">
        <v>3069120081535</v>
      </c>
      <c r="D130" s="8" t="s">
        <v>7114</v>
      </c>
      <c r="F130" s="8" t="s">
        <v>7115</v>
      </c>
      <c r="G130" s="10">
        <v>43497</v>
      </c>
      <c r="H130" s="8" t="s">
        <v>31</v>
      </c>
      <c r="I130" s="8" t="s">
        <v>38</v>
      </c>
      <c r="J130" s="9">
        <v>9449.33</v>
      </c>
      <c r="K130" s="9">
        <v>188.99</v>
      </c>
      <c r="L130" s="8">
        <v>0</v>
      </c>
      <c r="M130" s="14">
        <f t="shared" si="6"/>
        <v>9638.32</v>
      </c>
      <c r="N130" s="8">
        <v>0</v>
      </c>
      <c r="O130" s="8">
        <v>0</v>
      </c>
      <c r="P130" s="8" t="s">
        <v>4934</v>
      </c>
      <c r="R130" s="8">
        <v>2</v>
      </c>
      <c r="S130" s="13">
        <f>_xlfn.XLOOKUP(P130,rif_fee_schedule!$A$2:$A$84,rif_fee_schedule!C$2:C$84, 0)*1.628</f>
        <v>0</v>
      </c>
      <c r="T130" s="13">
        <f>_xlfn.XLOOKUP(P130,rif_fee_schedule!$A$2:$A$84,rif_fee_schedule!D$2:D$84, 0)</f>
        <v>0</v>
      </c>
      <c r="U130" s="14">
        <f t="shared" si="7"/>
        <v>0</v>
      </c>
      <c r="V130" s="14">
        <f t="shared" si="8"/>
        <v>0</v>
      </c>
      <c r="W130"/>
      <c r="Y130" s="3">
        <v>43269262.359999999</v>
      </c>
      <c r="Z130" s="3">
        <v>874367.57</v>
      </c>
      <c r="AA130" s="3">
        <v>433279.63</v>
      </c>
      <c r="AB130">
        <v>0</v>
      </c>
      <c r="AC130" s="3">
        <v>0</v>
      </c>
      <c r="AD130" s="2">
        <v>374512.67</v>
      </c>
      <c r="AE130" s="3">
        <v>599122533.62</v>
      </c>
      <c r="AF130" s="3">
        <v>12164932.65</v>
      </c>
      <c r="AG130" s="3">
        <v>2628720.44</v>
      </c>
      <c r="AH130" s="3">
        <v>103699.7</v>
      </c>
      <c r="AI130" s="3">
        <v>2074</v>
      </c>
      <c r="AJ130" s="2">
        <v>-10188946.82</v>
      </c>
    </row>
    <row r="131" spans="1:36" hidden="1" x14ac:dyDescent="0.25">
      <c r="A131" s="8">
        <v>9.1</v>
      </c>
      <c r="B131" s="8" t="s">
        <v>9102</v>
      </c>
      <c r="C131" s="8">
        <v>3031160092110</v>
      </c>
      <c r="D131" s="8" t="s">
        <v>9103</v>
      </c>
      <c r="F131" s="8" t="s">
        <v>9104</v>
      </c>
      <c r="G131" s="10">
        <v>43623</v>
      </c>
      <c r="H131" s="8" t="s">
        <v>31</v>
      </c>
      <c r="I131" s="8" t="s">
        <v>38</v>
      </c>
      <c r="J131" s="9">
        <v>5059.13</v>
      </c>
      <c r="K131" s="9">
        <v>101.18</v>
      </c>
      <c r="L131" s="8">
        <v>0</v>
      </c>
      <c r="M131" s="14">
        <f t="shared" si="6"/>
        <v>5160.3100000000004</v>
      </c>
      <c r="N131" s="8">
        <v>0</v>
      </c>
      <c r="O131" s="8">
        <v>0</v>
      </c>
      <c r="P131" s="8" t="s">
        <v>45</v>
      </c>
      <c r="R131" s="8">
        <v>810</v>
      </c>
      <c r="S131" s="13">
        <f>_xlfn.XLOOKUP(P131,rif_fee_schedule!$A$2:$A$84,rif_fee_schedule!C$2:C$84, 0)*1.628</f>
        <v>19.244587999999997</v>
      </c>
      <c r="T131" s="13">
        <f>_xlfn.XLOOKUP(P131,rif_fee_schedule!$A$2:$A$84,rif_fee_schedule!D$2:D$84, 0)</f>
        <v>11.177</v>
      </c>
      <c r="U131" s="14">
        <f t="shared" si="7"/>
        <v>15588.116279999997</v>
      </c>
      <c r="V131" s="14">
        <f t="shared" si="8"/>
        <v>9053.369999999999</v>
      </c>
      <c r="W131"/>
      <c r="Y131" s="3">
        <v>13894747.220000001</v>
      </c>
      <c r="Z131" s="3">
        <v>290518.01</v>
      </c>
      <c r="AA131" s="3">
        <v>0</v>
      </c>
      <c r="AB131">
        <v>0</v>
      </c>
      <c r="AC131" s="3">
        <v>0</v>
      </c>
      <c r="AD131" s="2">
        <v>-156592.79</v>
      </c>
      <c r="AE131" s="3">
        <v>599122533.62</v>
      </c>
      <c r="AF131" s="3">
        <v>12164932.65</v>
      </c>
      <c r="AG131" s="3">
        <v>2628720.44</v>
      </c>
      <c r="AH131" s="3">
        <v>103699.7</v>
      </c>
      <c r="AI131" s="3">
        <v>2074</v>
      </c>
      <c r="AJ131" s="2">
        <v>-10188946.82</v>
      </c>
    </row>
    <row r="132" spans="1:36" hidden="1" x14ac:dyDescent="0.25">
      <c r="A132" s="8">
        <v>9.1</v>
      </c>
      <c r="B132" s="8" t="s">
        <v>9102</v>
      </c>
      <c r="C132" s="8">
        <v>3031160092110</v>
      </c>
      <c r="D132" s="8" t="s">
        <v>9103</v>
      </c>
      <c r="F132" s="8" t="s">
        <v>9104</v>
      </c>
      <c r="G132" s="10">
        <v>43623</v>
      </c>
      <c r="H132" s="8" t="s">
        <v>31</v>
      </c>
      <c r="I132" s="8" t="s">
        <v>38</v>
      </c>
      <c r="J132" s="9">
        <v>5059.13</v>
      </c>
      <c r="K132" s="9">
        <v>101.18</v>
      </c>
      <c r="L132" s="8">
        <v>0</v>
      </c>
      <c r="M132" s="14">
        <f t="shared" si="6"/>
        <v>5160.3100000000004</v>
      </c>
      <c r="N132" s="8">
        <v>0</v>
      </c>
      <c r="O132" s="8">
        <v>0</v>
      </c>
      <c r="P132" s="8" t="s">
        <v>77</v>
      </c>
      <c r="R132" s="8">
        <v>-1</v>
      </c>
      <c r="S132" s="13">
        <f>_xlfn.XLOOKUP(P132,rif_fee_schedule!$A$2:$A$84,rif_fee_schedule!C$2:C$84, 0)*1.628</f>
        <v>9769.6279999999988</v>
      </c>
      <c r="T132" s="13">
        <f>_xlfn.XLOOKUP(P132,rif_fee_schedule!$A$2:$A$84,rif_fee_schedule!D$2:D$84, 0)</f>
        <v>5674</v>
      </c>
      <c r="U132" s="14">
        <f t="shared" si="7"/>
        <v>-9769.6279999999988</v>
      </c>
      <c r="V132" s="14">
        <f t="shared" si="8"/>
        <v>-5674</v>
      </c>
      <c r="W132"/>
      <c r="Y132" s="3">
        <v>13894747.220000001</v>
      </c>
      <c r="Z132" s="3">
        <v>290518.01</v>
      </c>
      <c r="AA132" s="3">
        <v>0</v>
      </c>
      <c r="AB132">
        <v>0</v>
      </c>
      <c r="AC132" s="3">
        <v>0</v>
      </c>
      <c r="AD132" s="2">
        <v>-156592.79</v>
      </c>
      <c r="AE132" s="3">
        <v>599122533.62</v>
      </c>
      <c r="AF132" s="3">
        <v>12164932.65</v>
      </c>
      <c r="AG132" s="3">
        <v>2628720.44</v>
      </c>
      <c r="AH132" s="3">
        <v>103699.7</v>
      </c>
      <c r="AI132" s="3">
        <v>2074</v>
      </c>
      <c r="AJ132" s="2">
        <v>-10188946.82</v>
      </c>
    </row>
    <row r="133" spans="1:36" hidden="1" x14ac:dyDescent="0.25">
      <c r="A133" s="8">
        <v>4</v>
      </c>
      <c r="B133" s="8" t="s">
        <v>4523</v>
      </c>
      <c r="C133" s="8">
        <v>3049100030091</v>
      </c>
      <c r="D133" s="8" t="s">
        <v>4524</v>
      </c>
      <c r="F133" s="8" t="s">
        <v>4525</v>
      </c>
      <c r="G133" s="10">
        <v>43507</v>
      </c>
      <c r="H133" s="8" t="s">
        <v>31</v>
      </c>
      <c r="I133" s="8" t="s">
        <v>38</v>
      </c>
      <c r="J133" s="9">
        <v>8983.85</v>
      </c>
      <c r="K133" s="9">
        <v>179.68</v>
      </c>
      <c r="L133" s="8">
        <v>0</v>
      </c>
      <c r="M133" s="14">
        <f t="shared" si="6"/>
        <v>9163.5300000000007</v>
      </c>
      <c r="N133" s="8">
        <v>0</v>
      </c>
      <c r="O133" s="8">
        <v>0</v>
      </c>
      <c r="P133" s="8" t="s">
        <v>77</v>
      </c>
      <c r="R133" s="8">
        <v>1</v>
      </c>
      <c r="S133" s="13">
        <f>_xlfn.XLOOKUP(P133,rif_fee_schedule!$A$2:$A$84,rif_fee_schedule!C$2:C$84, 0)*1.628</f>
        <v>9769.6279999999988</v>
      </c>
      <c r="T133" s="13">
        <f>_xlfn.XLOOKUP(P133,rif_fee_schedule!$A$2:$A$84,rif_fee_schedule!D$2:D$84, 0)</f>
        <v>5674</v>
      </c>
      <c r="U133" s="14">
        <f t="shared" si="7"/>
        <v>9769.6279999999988</v>
      </c>
      <c r="V133" s="14">
        <f t="shared" si="8"/>
        <v>5674</v>
      </c>
      <c r="W133"/>
      <c r="Y133" s="3">
        <v>3995300.98</v>
      </c>
      <c r="Z133" s="3">
        <v>83905.98</v>
      </c>
      <c r="AA133" s="3">
        <v>372201.82</v>
      </c>
      <c r="AB133">
        <v>0</v>
      </c>
      <c r="AC133" s="3">
        <v>0</v>
      </c>
      <c r="AD133" s="2">
        <v>611247.02</v>
      </c>
      <c r="AE133" s="3">
        <v>599122533.62</v>
      </c>
      <c r="AF133" s="3">
        <v>12164932.65</v>
      </c>
      <c r="AG133" s="3">
        <v>2628720.44</v>
      </c>
      <c r="AH133" s="3">
        <v>103699.7</v>
      </c>
      <c r="AI133" s="3">
        <v>2074</v>
      </c>
      <c r="AJ133" s="2">
        <v>-10188946.82</v>
      </c>
    </row>
    <row r="134" spans="1:36" hidden="1" x14ac:dyDescent="0.25">
      <c r="A134" s="8">
        <v>5</v>
      </c>
      <c r="B134" s="8" t="s">
        <v>5059</v>
      </c>
      <c r="C134" s="8">
        <v>3059260010010</v>
      </c>
      <c r="D134" s="8" t="s">
        <v>5060</v>
      </c>
      <c r="F134" s="8" t="s">
        <v>5061</v>
      </c>
      <c r="G134" s="10">
        <v>43615</v>
      </c>
      <c r="H134" s="8" t="s">
        <v>31</v>
      </c>
      <c r="I134" s="8" t="s">
        <v>38</v>
      </c>
      <c r="J134" s="9">
        <v>6308.61</v>
      </c>
      <c r="K134" s="9">
        <v>126.17</v>
      </c>
      <c r="L134" s="8">
        <v>0</v>
      </c>
      <c r="M134" s="14">
        <f t="shared" si="6"/>
        <v>6434.78</v>
      </c>
      <c r="N134" s="8">
        <v>0</v>
      </c>
      <c r="O134" s="8">
        <v>0</v>
      </c>
      <c r="P134" s="8" t="s">
        <v>113</v>
      </c>
      <c r="R134" s="8">
        <v>1</v>
      </c>
      <c r="S134" s="13">
        <f>_xlfn.XLOOKUP(P134,rif_fee_schedule!$A$2:$A$84,rif_fee_schedule!C$2:C$84, 0)*1.628</f>
        <v>6860.3919999999998</v>
      </c>
      <c r="T134" s="13">
        <f>_xlfn.XLOOKUP(P134,rif_fee_schedule!$A$2:$A$84,rif_fee_schedule!D$2:D$84, 0)</f>
        <v>3984</v>
      </c>
      <c r="U134" s="14">
        <f t="shared" si="7"/>
        <v>6860.3919999999998</v>
      </c>
      <c r="V134" s="14">
        <f t="shared" si="8"/>
        <v>3984</v>
      </c>
      <c r="W134"/>
      <c r="Y134" s="3">
        <v>23913047.239999998</v>
      </c>
      <c r="Z134" s="3">
        <v>478708.65</v>
      </c>
      <c r="AA134" s="3">
        <v>0</v>
      </c>
      <c r="AB134">
        <v>0</v>
      </c>
      <c r="AC134" s="3">
        <v>0</v>
      </c>
      <c r="AD134" s="2">
        <v>-227120.25</v>
      </c>
      <c r="AE134" s="3">
        <v>599122533.62</v>
      </c>
      <c r="AF134" s="3">
        <v>12164932.65</v>
      </c>
      <c r="AG134" s="3">
        <v>2628720.44</v>
      </c>
      <c r="AH134" s="3">
        <v>103699.7</v>
      </c>
      <c r="AI134" s="3">
        <v>2074</v>
      </c>
      <c r="AJ134" s="2">
        <v>-10188946.82</v>
      </c>
    </row>
    <row r="135" spans="1:36" hidden="1" x14ac:dyDescent="0.25">
      <c r="A135" s="8">
        <v>5</v>
      </c>
      <c r="B135" s="8" t="s">
        <v>5056</v>
      </c>
      <c r="C135" s="8">
        <v>3059260010010</v>
      </c>
      <c r="D135" s="8" t="s">
        <v>5057</v>
      </c>
      <c r="F135" s="8" t="s">
        <v>5058</v>
      </c>
      <c r="G135" s="10">
        <v>43615</v>
      </c>
      <c r="H135" s="8" t="s">
        <v>31</v>
      </c>
      <c r="I135" s="8" t="s">
        <v>38</v>
      </c>
      <c r="J135" s="9">
        <v>6308.61</v>
      </c>
      <c r="K135" s="9">
        <v>126.17</v>
      </c>
      <c r="L135" s="8">
        <v>0</v>
      </c>
      <c r="M135" s="14">
        <f t="shared" si="6"/>
        <v>6434.78</v>
      </c>
      <c r="N135" s="8">
        <v>0</v>
      </c>
      <c r="O135" s="8">
        <v>0</v>
      </c>
      <c r="P135" s="8" t="s">
        <v>113</v>
      </c>
      <c r="R135" s="8">
        <v>1</v>
      </c>
      <c r="S135" s="13">
        <f>_xlfn.XLOOKUP(P135,rif_fee_schedule!$A$2:$A$84,rif_fee_schedule!C$2:C$84, 0)*1.628</f>
        <v>6860.3919999999998</v>
      </c>
      <c r="T135" s="13">
        <f>_xlfn.XLOOKUP(P135,rif_fee_schedule!$A$2:$A$84,rif_fee_schedule!D$2:D$84, 0)</f>
        <v>3984</v>
      </c>
      <c r="U135" s="14">
        <f t="shared" si="7"/>
        <v>6860.3919999999998</v>
      </c>
      <c r="V135" s="14">
        <f t="shared" si="8"/>
        <v>3984</v>
      </c>
      <c r="W135"/>
      <c r="Y135" s="3">
        <v>23913047.239999998</v>
      </c>
      <c r="Z135" s="3">
        <v>478708.65</v>
      </c>
      <c r="AA135" s="3">
        <v>0</v>
      </c>
      <c r="AB135">
        <v>0</v>
      </c>
      <c r="AC135" s="3">
        <v>0</v>
      </c>
      <c r="AD135" s="2">
        <v>-227120.25</v>
      </c>
      <c r="AE135" s="3">
        <v>599122533.62</v>
      </c>
      <c r="AF135" s="3">
        <v>12164932.65</v>
      </c>
      <c r="AG135" s="3">
        <v>2628720.44</v>
      </c>
      <c r="AH135" s="3">
        <v>103699.7</v>
      </c>
      <c r="AI135" s="3">
        <v>2074</v>
      </c>
      <c r="AJ135" s="2">
        <v>-10188946.82</v>
      </c>
    </row>
    <row r="136" spans="1:36" hidden="1" x14ac:dyDescent="0.25">
      <c r="A136" s="8">
        <v>5</v>
      </c>
      <c r="B136" s="8" t="s">
        <v>5068</v>
      </c>
      <c r="C136" s="8">
        <v>3059260010010</v>
      </c>
      <c r="D136" s="8" t="s">
        <v>5069</v>
      </c>
      <c r="F136" s="8" t="s">
        <v>5070</v>
      </c>
      <c r="G136" s="10">
        <v>43615</v>
      </c>
      <c r="H136" s="8" t="s">
        <v>31</v>
      </c>
      <c r="I136" s="8" t="s">
        <v>38</v>
      </c>
      <c r="J136" s="9">
        <v>6308.61</v>
      </c>
      <c r="K136" s="9">
        <v>126.17</v>
      </c>
      <c r="L136" s="8">
        <v>0</v>
      </c>
      <c r="M136" s="14">
        <f t="shared" si="6"/>
        <v>6434.78</v>
      </c>
      <c r="N136" s="8">
        <v>0</v>
      </c>
      <c r="O136" s="8">
        <v>0</v>
      </c>
      <c r="P136" s="8" t="s">
        <v>113</v>
      </c>
      <c r="R136" s="8">
        <v>1</v>
      </c>
      <c r="S136" s="13">
        <f>_xlfn.XLOOKUP(P136,rif_fee_schedule!$A$2:$A$84,rif_fee_schedule!C$2:C$84, 0)*1.628</f>
        <v>6860.3919999999998</v>
      </c>
      <c r="T136" s="13">
        <f>_xlfn.XLOOKUP(P136,rif_fee_schedule!$A$2:$A$84,rif_fee_schedule!D$2:D$84, 0)</f>
        <v>3984</v>
      </c>
      <c r="U136" s="14">
        <f t="shared" si="7"/>
        <v>6860.3919999999998</v>
      </c>
      <c r="V136" s="14">
        <f t="shared" si="8"/>
        <v>3984</v>
      </c>
      <c r="W136"/>
      <c r="Y136" s="3">
        <v>23913047.239999998</v>
      </c>
      <c r="Z136" s="3">
        <v>478708.65</v>
      </c>
      <c r="AA136" s="3">
        <v>0</v>
      </c>
      <c r="AB136">
        <v>0</v>
      </c>
      <c r="AC136" s="3">
        <v>0</v>
      </c>
      <c r="AD136" s="2">
        <v>-227120.25</v>
      </c>
      <c r="AE136" s="3">
        <v>599122533.62</v>
      </c>
      <c r="AF136" s="3">
        <v>12164932.65</v>
      </c>
      <c r="AG136" s="3">
        <v>2628720.44</v>
      </c>
      <c r="AH136" s="3">
        <v>103699.7</v>
      </c>
      <c r="AI136" s="3">
        <v>2074</v>
      </c>
      <c r="AJ136" s="2">
        <v>-10188946.82</v>
      </c>
    </row>
    <row r="137" spans="1:36" hidden="1" x14ac:dyDescent="0.25">
      <c r="A137" s="8">
        <v>5</v>
      </c>
      <c r="B137" s="8" t="s">
        <v>5062</v>
      </c>
      <c r="C137" s="8">
        <v>3059260010010</v>
      </c>
      <c r="D137" s="8" t="s">
        <v>5063</v>
      </c>
      <c r="F137" s="8" t="s">
        <v>5064</v>
      </c>
      <c r="G137" s="10">
        <v>43615</v>
      </c>
      <c r="H137" s="8" t="s">
        <v>31</v>
      </c>
      <c r="I137" s="8" t="s">
        <v>38</v>
      </c>
      <c r="J137" s="9">
        <v>6308.61</v>
      </c>
      <c r="K137" s="9">
        <v>126.17</v>
      </c>
      <c r="L137" s="8">
        <v>0</v>
      </c>
      <c r="M137" s="14">
        <f t="shared" si="6"/>
        <v>6434.78</v>
      </c>
      <c r="N137" s="8">
        <v>0</v>
      </c>
      <c r="O137" s="8">
        <v>0</v>
      </c>
      <c r="P137" s="8" t="s">
        <v>113</v>
      </c>
      <c r="R137" s="8">
        <v>1</v>
      </c>
      <c r="S137" s="13">
        <f>_xlfn.XLOOKUP(P137,rif_fee_schedule!$A$2:$A$84,rif_fee_schedule!C$2:C$84, 0)*1.628</f>
        <v>6860.3919999999998</v>
      </c>
      <c r="T137" s="13">
        <f>_xlfn.XLOOKUP(P137,rif_fee_schedule!$A$2:$A$84,rif_fee_schedule!D$2:D$84, 0)</f>
        <v>3984</v>
      </c>
      <c r="U137" s="14">
        <f t="shared" si="7"/>
        <v>6860.3919999999998</v>
      </c>
      <c r="V137" s="14">
        <f t="shared" si="8"/>
        <v>3984</v>
      </c>
      <c r="W137"/>
      <c r="Y137" s="3">
        <v>23913047.239999998</v>
      </c>
      <c r="Z137" s="3">
        <v>478708.65</v>
      </c>
      <c r="AA137" s="3">
        <v>0</v>
      </c>
      <c r="AB137">
        <v>0</v>
      </c>
      <c r="AC137" s="3">
        <v>0</v>
      </c>
      <c r="AD137" s="2">
        <v>-227120.25</v>
      </c>
      <c r="AE137" s="3">
        <v>599122533.62</v>
      </c>
      <c r="AF137" s="3">
        <v>12164932.65</v>
      </c>
      <c r="AG137" s="3">
        <v>2628720.44</v>
      </c>
      <c r="AH137" s="3">
        <v>103699.7</v>
      </c>
      <c r="AI137" s="3">
        <v>2074</v>
      </c>
      <c r="AJ137" s="2">
        <v>-10188946.82</v>
      </c>
    </row>
    <row r="138" spans="1:36" hidden="1" x14ac:dyDescent="0.25">
      <c r="A138" s="8">
        <v>5</v>
      </c>
      <c r="B138" s="8" t="s">
        <v>5065</v>
      </c>
      <c r="C138" s="8">
        <v>3059260010010</v>
      </c>
      <c r="D138" s="8" t="s">
        <v>5066</v>
      </c>
      <c r="F138" s="8" t="s">
        <v>5067</v>
      </c>
      <c r="G138" s="10">
        <v>43615</v>
      </c>
      <c r="H138" s="8" t="s">
        <v>31</v>
      </c>
      <c r="I138" s="8" t="s">
        <v>38</v>
      </c>
      <c r="J138" s="9">
        <v>6308.61</v>
      </c>
      <c r="K138" s="9">
        <v>126.17</v>
      </c>
      <c r="L138" s="8">
        <v>0</v>
      </c>
      <c r="M138" s="14">
        <f t="shared" si="6"/>
        <v>6434.78</v>
      </c>
      <c r="N138" s="8">
        <v>0</v>
      </c>
      <c r="O138" s="8">
        <v>0</v>
      </c>
      <c r="P138" s="8" t="s">
        <v>113</v>
      </c>
      <c r="R138" s="8">
        <v>1</v>
      </c>
      <c r="S138" s="13">
        <f>_xlfn.XLOOKUP(P138,rif_fee_schedule!$A$2:$A$84,rif_fee_schedule!C$2:C$84, 0)*1.628</f>
        <v>6860.3919999999998</v>
      </c>
      <c r="T138" s="13">
        <f>_xlfn.XLOOKUP(P138,rif_fee_schedule!$A$2:$A$84,rif_fee_schedule!D$2:D$84, 0)</f>
        <v>3984</v>
      </c>
      <c r="U138" s="14">
        <f t="shared" si="7"/>
        <v>6860.3919999999998</v>
      </c>
      <c r="V138" s="14">
        <f t="shared" si="8"/>
        <v>3984</v>
      </c>
      <c r="W138"/>
      <c r="Y138" s="3">
        <v>23913047.239999998</v>
      </c>
      <c r="Z138" s="3">
        <v>478708.65</v>
      </c>
      <c r="AA138" s="3">
        <v>0</v>
      </c>
      <c r="AB138">
        <v>0</v>
      </c>
      <c r="AC138" s="3">
        <v>0</v>
      </c>
      <c r="AD138" s="2">
        <v>-227120.25</v>
      </c>
      <c r="AE138" s="3">
        <v>599122533.62</v>
      </c>
      <c r="AF138" s="3">
        <v>12164932.65</v>
      </c>
      <c r="AG138" s="3">
        <v>2628720.44</v>
      </c>
      <c r="AH138" s="3">
        <v>103699.7</v>
      </c>
      <c r="AI138" s="3">
        <v>2074</v>
      </c>
      <c r="AJ138" s="2">
        <v>-10188946.82</v>
      </c>
    </row>
    <row r="139" spans="1:36" hidden="1" x14ac:dyDescent="0.25">
      <c r="A139" s="8">
        <v>5</v>
      </c>
      <c r="B139" s="8" t="s">
        <v>5071</v>
      </c>
      <c r="C139" s="8">
        <v>3059260010010</v>
      </c>
      <c r="D139" s="8" t="s">
        <v>5072</v>
      </c>
      <c r="F139" s="8" t="s">
        <v>5073</v>
      </c>
      <c r="G139" s="10">
        <v>43615</v>
      </c>
      <c r="H139" s="8" t="s">
        <v>31</v>
      </c>
      <c r="I139" s="8" t="s">
        <v>38</v>
      </c>
      <c r="J139" s="9">
        <v>6308.61</v>
      </c>
      <c r="K139" s="9">
        <v>126.17</v>
      </c>
      <c r="L139" s="8">
        <v>0</v>
      </c>
      <c r="M139" s="14">
        <f t="shared" si="6"/>
        <v>6434.78</v>
      </c>
      <c r="N139" s="8">
        <v>0</v>
      </c>
      <c r="O139" s="8">
        <v>0</v>
      </c>
      <c r="P139" s="8" t="s">
        <v>113</v>
      </c>
      <c r="R139" s="8">
        <v>1</v>
      </c>
      <c r="S139" s="13">
        <f>_xlfn.XLOOKUP(P139,rif_fee_schedule!$A$2:$A$84,rif_fee_schedule!C$2:C$84, 0)*1.628</f>
        <v>6860.3919999999998</v>
      </c>
      <c r="T139" s="13">
        <f>_xlfn.XLOOKUP(P139,rif_fee_schedule!$A$2:$A$84,rif_fee_schedule!D$2:D$84, 0)</f>
        <v>3984</v>
      </c>
      <c r="U139" s="14">
        <f t="shared" si="7"/>
        <v>6860.3919999999998</v>
      </c>
      <c r="V139" s="14">
        <f t="shared" si="8"/>
        <v>3984</v>
      </c>
      <c r="W139"/>
      <c r="Y139" s="3">
        <v>23913047.239999998</v>
      </c>
      <c r="Z139" s="3">
        <v>478708.65</v>
      </c>
      <c r="AA139" s="3">
        <v>0</v>
      </c>
      <c r="AB139">
        <v>0</v>
      </c>
      <c r="AC139" s="3">
        <v>0</v>
      </c>
      <c r="AD139" s="2">
        <v>-227120.25</v>
      </c>
      <c r="AE139" s="3">
        <v>599122533.62</v>
      </c>
      <c r="AF139" s="3">
        <v>12164932.65</v>
      </c>
      <c r="AG139" s="3">
        <v>2628720.44</v>
      </c>
      <c r="AH139" s="3">
        <v>103699.7</v>
      </c>
      <c r="AI139" s="3">
        <v>2074</v>
      </c>
      <c r="AJ139" s="2">
        <v>-10188946.82</v>
      </c>
    </row>
    <row r="140" spans="1:36" hidden="1" x14ac:dyDescent="0.25">
      <c r="A140" s="8">
        <v>5</v>
      </c>
      <c r="B140" s="8" t="s">
        <v>5074</v>
      </c>
      <c r="C140" s="8">
        <v>3059260010010</v>
      </c>
      <c r="D140" s="8" t="s">
        <v>5075</v>
      </c>
      <c r="F140" s="8" t="s">
        <v>5076</v>
      </c>
      <c r="G140" s="10">
        <v>43615</v>
      </c>
      <c r="H140" s="8" t="s">
        <v>31</v>
      </c>
      <c r="I140" s="8" t="s">
        <v>38</v>
      </c>
      <c r="J140" s="9">
        <v>6308.61</v>
      </c>
      <c r="K140" s="9">
        <v>126.17</v>
      </c>
      <c r="L140" s="8">
        <v>0</v>
      </c>
      <c r="M140" s="14">
        <f t="shared" si="6"/>
        <v>6434.78</v>
      </c>
      <c r="N140" s="8">
        <v>0</v>
      </c>
      <c r="O140" s="8">
        <v>0</v>
      </c>
      <c r="P140" s="8" t="s">
        <v>113</v>
      </c>
      <c r="R140" s="8">
        <v>1</v>
      </c>
      <c r="S140" s="13">
        <f>_xlfn.XLOOKUP(P140,rif_fee_schedule!$A$2:$A$84,rif_fee_schedule!C$2:C$84, 0)*1.628</f>
        <v>6860.3919999999998</v>
      </c>
      <c r="T140" s="13">
        <f>_xlfn.XLOOKUP(P140,rif_fee_schedule!$A$2:$A$84,rif_fee_schedule!D$2:D$84, 0)</f>
        <v>3984</v>
      </c>
      <c r="U140" s="14">
        <f t="shared" si="7"/>
        <v>6860.3919999999998</v>
      </c>
      <c r="V140" s="14">
        <f t="shared" si="8"/>
        <v>3984</v>
      </c>
      <c r="W140"/>
      <c r="Y140" s="3">
        <v>23913047.239999998</v>
      </c>
      <c r="Z140" s="3">
        <v>478708.65</v>
      </c>
      <c r="AA140" s="3">
        <v>0</v>
      </c>
      <c r="AB140">
        <v>0</v>
      </c>
      <c r="AC140" s="3">
        <v>0</v>
      </c>
      <c r="AD140" s="2">
        <v>-227120.25</v>
      </c>
      <c r="AE140" s="3">
        <v>599122533.62</v>
      </c>
      <c r="AF140" s="3">
        <v>12164932.65</v>
      </c>
      <c r="AG140" s="3">
        <v>2628720.44</v>
      </c>
      <c r="AH140" s="3">
        <v>103699.7</v>
      </c>
      <c r="AI140" s="3">
        <v>2074</v>
      </c>
      <c r="AJ140" s="2">
        <v>-10188946.82</v>
      </c>
    </row>
    <row r="141" spans="1:36" hidden="1" x14ac:dyDescent="0.25">
      <c r="A141" s="8">
        <v>6</v>
      </c>
      <c r="B141" s="8" t="s">
        <v>7148</v>
      </c>
      <c r="C141" s="8">
        <v>3069130050046</v>
      </c>
      <c r="D141" s="8" t="s">
        <v>7149</v>
      </c>
      <c r="G141" s="10">
        <v>43755</v>
      </c>
      <c r="H141" s="8" t="s">
        <v>31</v>
      </c>
      <c r="I141" s="8" t="s">
        <v>32</v>
      </c>
      <c r="J141" s="9">
        <v>0</v>
      </c>
      <c r="K141" s="9">
        <v>0</v>
      </c>
      <c r="L141" s="8">
        <v>0</v>
      </c>
      <c r="M141" s="14">
        <f t="shared" si="6"/>
        <v>0</v>
      </c>
      <c r="N141" s="8">
        <v>0</v>
      </c>
      <c r="O141" s="8">
        <v>0</v>
      </c>
      <c r="P141" s="8" t="s">
        <v>77</v>
      </c>
      <c r="R141" s="8">
        <v>0</v>
      </c>
      <c r="S141" s="13">
        <f>_xlfn.XLOOKUP(P141,rif_fee_schedule!$A$2:$A$84,rif_fee_schedule!C$2:C$84, 0)*1.628</f>
        <v>9769.6279999999988</v>
      </c>
      <c r="T141" s="13">
        <f>_xlfn.XLOOKUP(P141,rif_fee_schedule!$A$2:$A$84,rif_fee_schedule!D$2:D$84, 0)</f>
        <v>5674</v>
      </c>
      <c r="U141" s="14">
        <f t="shared" si="7"/>
        <v>0</v>
      </c>
      <c r="V141" s="14">
        <f t="shared" si="8"/>
        <v>0</v>
      </c>
      <c r="W141"/>
      <c r="Y141" s="3">
        <v>43269262.359999999</v>
      </c>
      <c r="Z141" s="3">
        <v>874367.57</v>
      </c>
      <c r="AA141" s="3">
        <v>433279.63</v>
      </c>
      <c r="AB141">
        <v>0</v>
      </c>
      <c r="AC141" s="3">
        <v>0</v>
      </c>
      <c r="AD141" s="2">
        <v>374512.67</v>
      </c>
      <c r="AE141" s="3">
        <v>599122533.62</v>
      </c>
      <c r="AF141" s="3">
        <v>12164932.65</v>
      </c>
      <c r="AG141" s="3">
        <v>2628720.44</v>
      </c>
      <c r="AH141" s="3">
        <v>103699.7</v>
      </c>
      <c r="AI141" s="3">
        <v>2074</v>
      </c>
      <c r="AJ141" s="2">
        <v>-10188946.82</v>
      </c>
    </row>
    <row r="142" spans="1:36" hidden="1" x14ac:dyDescent="0.25">
      <c r="A142" s="8">
        <v>5</v>
      </c>
      <c r="B142" s="8" t="s">
        <v>4747</v>
      </c>
      <c r="C142" s="8">
        <v>3050040000490</v>
      </c>
      <c r="D142" s="8" t="s">
        <v>4743</v>
      </c>
      <c r="F142" s="8" t="s">
        <v>4748</v>
      </c>
      <c r="G142" s="10">
        <v>43553</v>
      </c>
      <c r="H142" s="8" t="s">
        <v>31</v>
      </c>
      <c r="I142" s="8" t="s">
        <v>38</v>
      </c>
      <c r="J142" s="9">
        <v>855067.31</v>
      </c>
      <c r="K142" s="9">
        <v>17101.34</v>
      </c>
      <c r="L142" s="8">
        <v>0</v>
      </c>
      <c r="M142" s="14">
        <f t="shared" si="6"/>
        <v>872168.65</v>
      </c>
      <c r="N142" s="8">
        <v>0</v>
      </c>
      <c r="O142" s="8">
        <v>0</v>
      </c>
      <c r="P142" s="8" t="s">
        <v>114</v>
      </c>
      <c r="R142" s="8">
        <v>-2</v>
      </c>
      <c r="S142" s="13">
        <f>_xlfn.XLOOKUP(P142,rif_fee_schedule!$A$2:$A$84,rif_fee_schedule!C$2:C$84, 0)*1.628</f>
        <v>4288.152</v>
      </c>
      <c r="T142" s="13">
        <f>_xlfn.XLOOKUP(P142,rif_fee_schedule!$A$2:$A$84,rif_fee_schedule!D$2:D$84, 0)</f>
        <v>2490</v>
      </c>
      <c r="U142" s="14">
        <f t="shared" si="7"/>
        <v>-8576.3040000000001</v>
      </c>
      <c r="V142" s="14">
        <f t="shared" si="8"/>
        <v>-4980</v>
      </c>
      <c r="W142"/>
      <c r="Y142" s="3">
        <v>23913047.239999998</v>
      </c>
      <c r="Z142" s="3">
        <v>478708.65</v>
      </c>
      <c r="AA142" s="3">
        <v>0</v>
      </c>
      <c r="AB142">
        <v>0</v>
      </c>
      <c r="AC142" s="3">
        <v>0</v>
      </c>
      <c r="AD142" s="2">
        <v>-227120.25</v>
      </c>
      <c r="AE142" s="3">
        <v>599122533.62</v>
      </c>
      <c r="AF142" s="3">
        <v>12164932.65</v>
      </c>
      <c r="AG142" s="3">
        <v>2628720.44</v>
      </c>
      <c r="AH142" s="3">
        <v>103699.7</v>
      </c>
      <c r="AI142" s="3">
        <v>2074</v>
      </c>
      <c r="AJ142" s="2">
        <v>-10188946.82</v>
      </c>
    </row>
    <row r="143" spans="1:36" hidden="1" x14ac:dyDescent="0.25">
      <c r="A143" s="8">
        <v>5</v>
      </c>
      <c r="B143" s="8" t="s">
        <v>4747</v>
      </c>
      <c r="C143" s="8">
        <v>3050040000490</v>
      </c>
      <c r="D143" s="8" t="s">
        <v>4743</v>
      </c>
      <c r="F143" s="8" t="s">
        <v>4748</v>
      </c>
      <c r="G143" s="10">
        <v>43553</v>
      </c>
      <c r="H143" s="8" t="s">
        <v>31</v>
      </c>
      <c r="I143" s="8" t="s">
        <v>38</v>
      </c>
      <c r="J143" s="9">
        <v>855067.31</v>
      </c>
      <c r="K143" s="9">
        <v>17101.34</v>
      </c>
      <c r="L143" s="8">
        <v>0</v>
      </c>
      <c r="M143" s="14">
        <f t="shared" si="6"/>
        <v>872168.65</v>
      </c>
      <c r="N143" s="8">
        <v>0</v>
      </c>
      <c r="O143" s="8">
        <v>0</v>
      </c>
      <c r="P143" s="8" t="s">
        <v>983</v>
      </c>
      <c r="R143" s="8">
        <v>-200</v>
      </c>
      <c r="S143" s="13">
        <f>_xlfn.XLOOKUP(P143,rif_fee_schedule!$A$2:$A$84,rif_fee_schedule!C$2:C$84, 0)*1.628</f>
        <v>203.5</v>
      </c>
      <c r="T143" s="13">
        <f>_xlfn.XLOOKUP(P143,rif_fee_schedule!$A$2:$A$84,rif_fee_schedule!D$2:D$84, 0)</f>
        <v>118</v>
      </c>
      <c r="U143" s="14">
        <f t="shared" si="7"/>
        <v>-40700</v>
      </c>
      <c r="V143" s="14">
        <f t="shared" si="8"/>
        <v>-23600</v>
      </c>
      <c r="W143"/>
      <c r="Y143" s="3">
        <v>23913047.239999998</v>
      </c>
      <c r="Z143" s="3">
        <v>478708.65</v>
      </c>
      <c r="AA143" s="3">
        <v>0</v>
      </c>
      <c r="AB143">
        <v>0</v>
      </c>
      <c r="AC143" s="3">
        <v>0</v>
      </c>
      <c r="AD143" s="2">
        <v>-227120.25</v>
      </c>
      <c r="AE143" s="3">
        <v>599122533.62</v>
      </c>
      <c r="AF143" s="3">
        <v>12164932.65</v>
      </c>
      <c r="AG143" s="3">
        <v>2628720.44</v>
      </c>
      <c r="AH143" s="3">
        <v>103699.7</v>
      </c>
      <c r="AI143" s="3">
        <v>2074</v>
      </c>
      <c r="AJ143" s="2">
        <v>-10188946.82</v>
      </c>
    </row>
    <row r="144" spans="1:36" hidden="1" x14ac:dyDescent="0.25">
      <c r="A144" s="8">
        <v>5</v>
      </c>
      <c r="B144" s="8" t="s">
        <v>4747</v>
      </c>
      <c r="C144" s="8">
        <v>3050040000490</v>
      </c>
      <c r="D144" s="8" t="s">
        <v>4743</v>
      </c>
      <c r="F144" s="8" t="s">
        <v>4748</v>
      </c>
      <c r="G144" s="10">
        <v>43553</v>
      </c>
      <c r="H144" s="8" t="s">
        <v>31</v>
      </c>
      <c r="I144" s="8" t="s">
        <v>38</v>
      </c>
      <c r="J144" s="9">
        <v>855067.31</v>
      </c>
      <c r="K144" s="9">
        <v>17101.34</v>
      </c>
      <c r="L144" s="8">
        <v>0</v>
      </c>
      <c r="M144" s="14">
        <f t="shared" si="6"/>
        <v>872168.65</v>
      </c>
      <c r="N144" s="8">
        <v>0</v>
      </c>
      <c r="O144" s="8">
        <v>0</v>
      </c>
      <c r="P144" s="8" t="s">
        <v>679</v>
      </c>
      <c r="R144" s="11">
        <v>-24780</v>
      </c>
      <c r="S144" s="13">
        <f>_xlfn.XLOOKUP(P144,rif_fee_schedule!$A$2:$A$84,rif_fee_schedule!C$2:C$84, 0)*1.628</f>
        <v>6.108255999999999</v>
      </c>
      <c r="T144" s="13">
        <f>_xlfn.XLOOKUP(P144,rif_fee_schedule!$A$2:$A$84,rif_fee_schedule!D$2:D$84, 0)</f>
        <v>3.5470000000000002</v>
      </c>
      <c r="U144" s="14">
        <f t="shared" si="7"/>
        <v>-151362.58367999998</v>
      </c>
      <c r="V144" s="14">
        <f t="shared" si="8"/>
        <v>-87894.66</v>
      </c>
      <c r="W144" s="2"/>
      <c r="Y144" s="3">
        <v>23913047.239999998</v>
      </c>
      <c r="Z144" s="3">
        <v>478708.65</v>
      </c>
      <c r="AA144" s="3">
        <v>0</v>
      </c>
      <c r="AB144">
        <v>0</v>
      </c>
      <c r="AC144" s="3">
        <v>0</v>
      </c>
      <c r="AD144" s="2">
        <v>-227120.25</v>
      </c>
      <c r="AE144" s="3">
        <v>599122533.62</v>
      </c>
      <c r="AF144" s="3">
        <v>12164932.65</v>
      </c>
      <c r="AG144" s="3">
        <v>2628720.44</v>
      </c>
      <c r="AH144" s="3">
        <v>103699.7</v>
      </c>
      <c r="AI144" s="3">
        <v>2074</v>
      </c>
      <c r="AJ144" s="2">
        <v>-10188946.82</v>
      </c>
    </row>
    <row r="145" spans="1:36" hidden="1" x14ac:dyDescent="0.25">
      <c r="A145" s="8">
        <v>5</v>
      </c>
      <c r="B145" s="8" t="s">
        <v>4747</v>
      </c>
      <c r="C145" s="8">
        <v>3050040000490</v>
      </c>
      <c r="D145" s="8" t="s">
        <v>4743</v>
      </c>
      <c r="F145" s="8" t="s">
        <v>4748</v>
      </c>
      <c r="G145" s="10">
        <v>43553</v>
      </c>
      <c r="H145" s="8" t="s">
        <v>31</v>
      </c>
      <c r="I145" s="8" t="s">
        <v>38</v>
      </c>
      <c r="J145" s="9">
        <v>855067.31</v>
      </c>
      <c r="K145" s="9">
        <v>17101.34</v>
      </c>
      <c r="L145" s="8">
        <v>0</v>
      </c>
      <c r="M145" s="14">
        <f t="shared" si="6"/>
        <v>872168.65</v>
      </c>
      <c r="N145" s="8">
        <v>0</v>
      </c>
      <c r="O145" s="8">
        <v>0</v>
      </c>
      <c r="P145" s="8" t="s">
        <v>769</v>
      </c>
      <c r="R145" s="11">
        <v>97973</v>
      </c>
      <c r="S145" s="13">
        <f>_xlfn.XLOOKUP(P145,rif_fee_schedule!$A$2:$A$84,rif_fee_schedule!C$2:C$84, 0)*1.628</f>
        <v>11.573452</v>
      </c>
      <c r="T145" s="13">
        <f>_xlfn.XLOOKUP(P145,rif_fee_schedule!$A$2:$A$84,rif_fee_schedule!D$2:D$84, 0)</f>
        <v>6.7220000000000004</v>
      </c>
      <c r="U145" s="14">
        <f t="shared" si="7"/>
        <v>1133885.8127959999</v>
      </c>
      <c r="V145" s="14">
        <f t="shared" si="8"/>
        <v>658574.50600000005</v>
      </c>
      <c r="W145" s="2"/>
      <c r="Y145" s="3">
        <v>23913047.239999998</v>
      </c>
      <c r="Z145" s="3">
        <v>478708.65</v>
      </c>
      <c r="AA145" s="3">
        <v>0</v>
      </c>
      <c r="AB145">
        <v>0</v>
      </c>
      <c r="AC145" s="3">
        <v>0</v>
      </c>
      <c r="AD145" s="2">
        <v>-227120.25</v>
      </c>
      <c r="AE145" s="3">
        <v>599122533.62</v>
      </c>
      <c r="AF145" s="3">
        <v>12164932.65</v>
      </c>
      <c r="AG145" s="3">
        <v>2628720.44</v>
      </c>
      <c r="AH145" s="3">
        <v>103699.7</v>
      </c>
      <c r="AI145" s="3">
        <v>2074</v>
      </c>
      <c r="AJ145" s="2">
        <v>-10188946.82</v>
      </c>
    </row>
    <row r="146" spans="1:36" hidden="1" x14ac:dyDescent="0.25">
      <c r="A146" s="8">
        <v>1.1000000000000001</v>
      </c>
      <c r="B146" s="8" t="s">
        <v>907</v>
      </c>
      <c r="C146" s="8">
        <v>3040230120680</v>
      </c>
      <c r="D146" s="8" t="s">
        <v>908</v>
      </c>
      <c r="F146" s="8" t="s">
        <v>909</v>
      </c>
      <c r="G146" s="10">
        <v>43488</v>
      </c>
      <c r="H146" s="8" t="s">
        <v>31</v>
      </c>
      <c r="I146" s="8" t="s">
        <v>38</v>
      </c>
      <c r="J146" s="9">
        <v>13738.89</v>
      </c>
      <c r="K146" s="9">
        <v>274.77999999999997</v>
      </c>
      <c r="L146" s="8">
        <v>0</v>
      </c>
      <c r="M146" s="14">
        <f t="shared" si="6"/>
        <v>14013.67</v>
      </c>
      <c r="N146" s="8">
        <v>0</v>
      </c>
      <c r="O146" s="8">
        <v>0</v>
      </c>
      <c r="P146" s="8" t="s">
        <v>43</v>
      </c>
      <c r="R146" s="11">
        <v>5144</v>
      </c>
      <c r="S146" s="13">
        <f>_xlfn.XLOOKUP(P146,rif_fee_schedule!$A$2:$A$84,rif_fee_schedule!C$2:C$84, 0)*1.628</f>
        <v>5.1216879999999998</v>
      </c>
      <c r="T146" s="13">
        <f>_xlfn.XLOOKUP(P146,rif_fee_schedule!$A$2:$A$84,rif_fee_schedule!D$2:D$84, 0)</f>
        <v>2.9740000000000002</v>
      </c>
      <c r="U146" s="14">
        <f t="shared" si="7"/>
        <v>26345.963071999999</v>
      </c>
      <c r="V146" s="14">
        <f t="shared" si="8"/>
        <v>15298.256000000001</v>
      </c>
      <c r="W146" s="2"/>
      <c r="Y146" s="3">
        <v>13538989.02</v>
      </c>
      <c r="Z146" s="3">
        <v>280635.13</v>
      </c>
      <c r="AA146" s="3">
        <v>0</v>
      </c>
      <c r="AB146">
        <v>0</v>
      </c>
      <c r="AC146" s="3">
        <v>0</v>
      </c>
      <c r="AD146" s="2">
        <v>-2316507.67</v>
      </c>
      <c r="AE146" s="3">
        <v>599122533.62</v>
      </c>
      <c r="AF146" s="3">
        <v>12164932.65</v>
      </c>
      <c r="AG146" s="3">
        <v>2628720.44</v>
      </c>
      <c r="AH146" s="3">
        <v>103699.7</v>
      </c>
      <c r="AI146" s="3">
        <v>2074</v>
      </c>
      <c r="AJ146" s="2">
        <v>-10188946.82</v>
      </c>
    </row>
    <row r="147" spans="1:36" hidden="1" x14ac:dyDescent="0.25">
      <c r="A147" s="8">
        <v>1.1000000000000001</v>
      </c>
      <c r="B147" s="8" t="s">
        <v>907</v>
      </c>
      <c r="C147" s="8">
        <v>3040230120680</v>
      </c>
      <c r="D147" s="8" t="s">
        <v>908</v>
      </c>
      <c r="F147" s="8" t="s">
        <v>909</v>
      </c>
      <c r="G147" s="10">
        <v>43488</v>
      </c>
      <c r="H147" s="8" t="s">
        <v>31</v>
      </c>
      <c r="I147" s="8" t="s">
        <v>38</v>
      </c>
      <c r="J147" s="9">
        <v>13738.89</v>
      </c>
      <c r="K147" s="9">
        <v>274.77999999999997</v>
      </c>
      <c r="L147" s="8">
        <v>0</v>
      </c>
      <c r="M147" s="14">
        <f t="shared" si="6"/>
        <v>14013.67</v>
      </c>
      <c r="N147" s="8">
        <v>0</v>
      </c>
      <c r="O147" s="8">
        <v>0</v>
      </c>
      <c r="P147" s="8" t="s">
        <v>45</v>
      </c>
      <c r="R147" s="8">
        <v>-680</v>
      </c>
      <c r="S147" s="13">
        <f>_xlfn.XLOOKUP(P147,rif_fee_schedule!$A$2:$A$84,rif_fee_schedule!C$2:C$84, 0)*1.628</f>
        <v>19.244587999999997</v>
      </c>
      <c r="T147" s="13">
        <f>_xlfn.XLOOKUP(P147,rif_fee_schedule!$A$2:$A$84,rif_fee_schedule!D$2:D$84, 0)</f>
        <v>11.177</v>
      </c>
      <c r="U147" s="14">
        <f t="shared" si="7"/>
        <v>-13086.319839999998</v>
      </c>
      <c r="V147" s="14">
        <f t="shared" si="8"/>
        <v>-7600.36</v>
      </c>
      <c r="W147"/>
      <c r="Y147" s="3">
        <v>13538989.02</v>
      </c>
      <c r="Z147" s="3">
        <v>280635.13</v>
      </c>
      <c r="AA147" s="3">
        <v>0</v>
      </c>
      <c r="AB147">
        <v>0</v>
      </c>
      <c r="AC147" s="3">
        <v>0</v>
      </c>
      <c r="AD147" s="2">
        <v>-2316507.67</v>
      </c>
      <c r="AE147" s="3">
        <v>599122533.62</v>
      </c>
      <c r="AF147" s="3">
        <v>12164932.65</v>
      </c>
      <c r="AG147" s="3">
        <v>2628720.44</v>
      </c>
      <c r="AH147" s="3">
        <v>103699.7</v>
      </c>
      <c r="AI147" s="3">
        <v>2074</v>
      </c>
      <c r="AJ147" s="2">
        <v>-10188946.82</v>
      </c>
    </row>
    <row r="148" spans="1:36" hidden="1" x14ac:dyDescent="0.25">
      <c r="A148" s="8">
        <v>1.1000000000000001</v>
      </c>
      <c r="B148" s="8" t="s">
        <v>907</v>
      </c>
      <c r="C148" s="8">
        <v>3040230120680</v>
      </c>
      <c r="D148" s="8" t="s">
        <v>908</v>
      </c>
      <c r="F148" s="8" t="s">
        <v>909</v>
      </c>
      <c r="G148" s="10">
        <v>43488</v>
      </c>
      <c r="H148" s="8" t="s">
        <v>31</v>
      </c>
      <c r="I148" s="8" t="s">
        <v>38</v>
      </c>
      <c r="J148" s="9">
        <v>13738.89</v>
      </c>
      <c r="K148" s="9">
        <v>274.77999999999997</v>
      </c>
      <c r="L148" s="8">
        <v>0</v>
      </c>
      <c r="M148" s="14">
        <f t="shared" si="6"/>
        <v>14013.67</v>
      </c>
      <c r="N148" s="8">
        <v>0</v>
      </c>
      <c r="O148" s="8">
        <v>0</v>
      </c>
      <c r="P148" s="8" t="s">
        <v>72</v>
      </c>
      <c r="R148" s="8">
        <v>160</v>
      </c>
      <c r="S148" s="13">
        <f>_xlfn.XLOOKUP(P148,rif_fee_schedule!$A$2:$A$84,rif_fee_schedule!C$2:C$84, 0)*1.628</f>
        <v>15.918583999999999</v>
      </c>
      <c r="T148" s="13">
        <f>_xlfn.XLOOKUP(P148,rif_fee_schedule!$A$2:$A$84,rif_fee_schedule!D$2:D$84, 0)</f>
        <v>9.2460000000000004</v>
      </c>
      <c r="U148" s="14">
        <f t="shared" si="7"/>
        <v>2546.9734399999998</v>
      </c>
      <c r="V148" s="14">
        <f t="shared" si="8"/>
        <v>1479.3600000000001</v>
      </c>
      <c r="W148"/>
      <c r="Y148" s="3">
        <v>13538989.02</v>
      </c>
      <c r="Z148" s="3">
        <v>280635.13</v>
      </c>
      <c r="AA148" s="3">
        <v>0</v>
      </c>
      <c r="AB148">
        <v>0</v>
      </c>
      <c r="AC148" s="3">
        <v>0</v>
      </c>
      <c r="AD148" s="2">
        <v>-2316507.67</v>
      </c>
      <c r="AE148" s="3">
        <v>599122533.62</v>
      </c>
      <c r="AF148" s="3">
        <v>12164932.65</v>
      </c>
      <c r="AG148" s="3">
        <v>2628720.44</v>
      </c>
      <c r="AH148" s="3">
        <v>103699.7</v>
      </c>
      <c r="AI148" s="3">
        <v>2074</v>
      </c>
      <c r="AJ148" s="2">
        <v>-10188946.82</v>
      </c>
    </row>
    <row r="149" spans="1:36" hidden="1" x14ac:dyDescent="0.25">
      <c r="A149" s="8">
        <v>6</v>
      </c>
      <c r="B149" s="8" t="s">
        <v>7464</v>
      </c>
      <c r="C149" s="8">
        <v>3069230060030</v>
      </c>
      <c r="D149" s="8" t="s">
        <v>7465</v>
      </c>
      <c r="G149" s="10">
        <v>43564</v>
      </c>
      <c r="H149" s="8" t="s">
        <v>31</v>
      </c>
      <c r="I149" s="8" t="s">
        <v>32</v>
      </c>
      <c r="J149" s="9">
        <v>92124.57</v>
      </c>
      <c r="K149" s="9">
        <v>1842.49</v>
      </c>
      <c r="L149" s="8">
        <v>0</v>
      </c>
      <c r="M149" s="14">
        <f t="shared" si="6"/>
        <v>93967.060000000012</v>
      </c>
      <c r="N149" s="8">
        <v>0</v>
      </c>
      <c r="O149" s="8">
        <v>0</v>
      </c>
      <c r="P149" s="8" t="s">
        <v>2493</v>
      </c>
      <c r="R149" s="8">
        <v>17</v>
      </c>
      <c r="S149" s="13">
        <f>_xlfn.XLOOKUP(P149,rif_fee_schedule!$A$2:$A$84,rif_fee_schedule!C$2:C$84, 0)*1.628</f>
        <v>0</v>
      </c>
      <c r="T149" s="13">
        <f>_xlfn.XLOOKUP(P149,rif_fee_schedule!$A$2:$A$84,rif_fee_schedule!D$2:D$84, 0)</f>
        <v>0</v>
      </c>
      <c r="U149" s="14">
        <f t="shared" si="7"/>
        <v>0</v>
      </c>
      <c r="V149" s="14">
        <f t="shared" si="8"/>
        <v>0</v>
      </c>
      <c r="W149"/>
      <c r="Y149" s="3">
        <v>43269262.359999999</v>
      </c>
      <c r="Z149" s="3">
        <v>874367.57</v>
      </c>
      <c r="AA149" s="3">
        <v>433279.63</v>
      </c>
      <c r="AB149">
        <v>0</v>
      </c>
      <c r="AC149" s="3">
        <v>0</v>
      </c>
      <c r="AD149" s="2">
        <v>374512.67</v>
      </c>
      <c r="AE149" s="3">
        <v>599122533.62</v>
      </c>
      <c r="AF149" s="3">
        <v>12164932.65</v>
      </c>
      <c r="AG149" s="3">
        <v>2628720.44</v>
      </c>
      <c r="AH149" s="3">
        <v>103699.7</v>
      </c>
      <c r="AI149" s="3">
        <v>2074</v>
      </c>
      <c r="AJ149" s="2">
        <v>-10188946.82</v>
      </c>
    </row>
    <row r="150" spans="1:36" hidden="1" x14ac:dyDescent="0.25">
      <c r="A150" s="8">
        <v>6</v>
      </c>
      <c r="B150" s="8" t="s">
        <v>7458</v>
      </c>
      <c r="C150" s="8">
        <v>3069230060080</v>
      </c>
      <c r="D150" s="8" t="s">
        <v>7459</v>
      </c>
      <c r="G150" s="10">
        <v>43564</v>
      </c>
      <c r="H150" s="8" t="s">
        <v>31</v>
      </c>
      <c r="I150" s="8" t="s">
        <v>32</v>
      </c>
      <c r="J150" s="9">
        <v>59610.02</v>
      </c>
      <c r="K150" s="9">
        <v>1192.2</v>
      </c>
      <c r="L150" s="8">
        <v>0</v>
      </c>
      <c r="M150" s="14">
        <f t="shared" si="6"/>
        <v>60802.219999999994</v>
      </c>
      <c r="N150" s="8">
        <v>0</v>
      </c>
      <c r="O150" s="8">
        <v>0</v>
      </c>
      <c r="P150" s="8" t="s">
        <v>2493</v>
      </c>
      <c r="R150" s="8">
        <v>11</v>
      </c>
      <c r="S150" s="13">
        <f>_xlfn.XLOOKUP(P150,rif_fee_schedule!$A$2:$A$84,rif_fee_schedule!C$2:C$84, 0)*1.628</f>
        <v>0</v>
      </c>
      <c r="T150" s="13">
        <f>_xlfn.XLOOKUP(P150,rif_fee_schedule!$A$2:$A$84,rif_fee_schedule!D$2:D$84, 0)</f>
        <v>0</v>
      </c>
      <c r="U150" s="14">
        <f t="shared" si="7"/>
        <v>0</v>
      </c>
      <c r="V150" s="14">
        <f t="shared" si="8"/>
        <v>0</v>
      </c>
      <c r="W150"/>
      <c r="Y150" s="3">
        <v>43269262.359999999</v>
      </c>
      <c r="Z150" s="3">
        <v>874367.57</v>
      </c>
      <c r="AA150" s="3">
        <v>433279.63</v>
      </c>
      <c r="AB150">
        <v>0</v>
      </c>
      <c r="AC150" s="3">
        <v>0</v>
      </c>
      <c r="AD150" s="2">
        <v>374512.67</v>
      </c>
      <c r="AE150" s="3">
        <v>599122533.62</v>
      </c>
      <c r="AF150" s="3">
        <v>12164932.65</v>
      </c>
      <c r="AG150" s="3">
        <v>2628720.44</v>
      </c>
      <c r="AH150" s="3">
        <v>103699.7</v>
      </c>
      <c r="AI150" s="3">
        <v>2074</v>
      </c>
      <c r="AJ150" s="2">
        <v>-10188946.82</v>
      </c>
    </row>
    <row r="151" spans="1:36" hidden="1" x14ac:dyDescent="0.25">
      <c r="A151" s="8">
        <v>6</v>
      </c>
      <c r="B151" s="8" t="s">
        <v>7460</v>
      </c>
      <c r="C151" s="8">
        <v>3069230060150</v>
      </c>
      <c r="D151" s="8" t="s">
        <v>7461</v>
      </c>
      <c r="G151" s="10">
        <v>43564</v>
      </c>
      <c r="H151" s="8" t="s">
        <v>31</v>
      </c>
      <c r="I151" s="8" t="s">
        <v>32</v>
      </c>
      <c r="J151" s="9">
        <v>92124.57</v>
      </c>
      <c r="K151" s="9">
        <v>1842.49</v>
      </c>
      <c r="L151" s="8">
        <v>0</v>
      </c>
      <c r="M151" s="14">
        <f t="shared" si="6"/>
        <v>93967.060000000012</v>
      </c>
      <c r="N151" s="8">
        <v>0</v>
      </c>
      <c r="O151" s="8">
        <v>0</v>
      </c>
      <c r="P151" s="8" t="s">
        <v>2493</v>
      </c>
      <c r="R151" s="8">
        <v>17</v>
      </c>
      <c r="S151" s="13">
        <f>_xlfn.XLOOKUP(P151,rif_fee_schedule!$A$2:$A$84,rif_fee_schedule!C$2:C$84, 0)*1.628</f>
        <v>0</v>
      </c>
      <c r="T151" s="13">
        <f>_xlfn.XLOOKUP(P151,rif_fee_schedule!$A$2:$A$84,rif_fee_schedule!D$2:D$84, 0)</f>
        <v>0</v>
      </c>
      <c r="U151" s="14">
        <f t="shared" si="7"/>
        <v>0</v>
      </c>
      <c r="V151" s="14">
        <f t="shared" si="8"/>
        <v>0</v>
      </c>
      <c r="W151"/>
      <c r="Y151" s="3">
        <v>43269262.359999999</v>
      </c>
      <c r="Z151" s="3">
        <v>874367.57</v>
      </c>
      <c r="AA151" s="3">
        <v>433279.63</v>
      </c>
      <c r="AB151">
        <v>0</v>
      </c>
      <c r="AC151" s="3">
        <v>0</v>
      </c>
      <c r="AD151" s="2">
        <v>374512.67</v>
      </c>
      <c r="AE151" s="3">
        <v>599122533.62</v>
      </c>
      <c r="AF151" s="3">
        <v>12164932.65</v>
      </c>
      <c r="AG151" s="3">
        <v>2628720.44</v>
      </c>
      <c r="AH151" s="3">
        <v>103699.7</v>
      </c>
      <c r="AI151" s="3">
        <v>2074</v>
      </c>
      <c r="AJ151" s="2">
        <v>-10188946.82</v>
      </c>
    </row>
    <row r="152" spans="1:36" hidden="1" x14ac:dyDescent="0.25">
      <c r="A152" s="8">
        <v>6</v>
      </c>
      <c r="B152" s="8" t="s">
        <v>7462</v>
      </c>
      <c r="C152" s="8">
        <v>3069230060200</v>
      </c>
      <c r="D152" s="8" t="s">
        <v>7463</v>
      </c>
      <c r="G152" s="10">
        <v>43564</v>
      </c>
      <c r="H152" s="8" t="s">
        <v>31</v>
      </c>
      <c r="I152" s="8" t="s">
        <v>32</v>
      </c>
      <c r="J152" s="9">
        <v>92124.57</v>
      </c>
      <c r="K152" s="9">
        <v>1842.49</v>
      </c>
      <c r="L152" s="8">
        <v>0</v>
      </c>
      <c r="M152" s="14">
        <f t="shared" si="6"/>
        <v>93967.060000000012</v>
      </c>
      <c r="N152" s="8">
        <v>0</v>
      </c>
      <c r="O152" s="8">
        <v>0</v>
      </c>
      <c r="P152" s="8" t="s">
        <v>2493</v>
      </c>
      <c r="R152" s="8">
        <v>17</v>
      </c>
      <c r="S152" s="13">
        <f>_xlfn.XLOOKUP(P152,rif_fee_schedule!$A$2:$A$84,rif_fee_schedule!C$2:C$84, 0)*1.628</f>
        <v>0</v>
      </c>
      <c r="T152" s="13">
        <f>_xlfn.XLOOKUP(P152,rif_fee_schedule!$A$2:$A$84,rif_fee_schedule!D$2:D$84, 0)</f>
        <v>0</v>
      </c>
      <c r="U152" s="14">
        <f t="shared" si="7"/>
        <v>0</v>
      </c>
      <c r="V152" s="14">
        <f t="shared" si="8"/>
        <v>0</v>
      </c>
      <c r="W152"/>
      <c r="Y152" s="3">
        <v>43269262.359999999</v>
      </c>
      <c r="Z152" s="3">
        <v>874367.57</v>
      </c>
      <c r="AA152" s="3">
        <v>433279.63</v>
      </c>
      <c r="AB152">
        <v>0</v>
      </c>
      <c r="AC152" s="3">
        <v>0</v>
      </c>
      <c r="AD152" s="2">
        <v>374512.67</v>
      </c>
      <c r="AE152" s="3">
        <v>599122533.62</v>
      </c>
      <c r="AF152" s="3">
        <v>12164932.65</v>
      </c>
      <c r="AG152" s="3">
        <v>2628720.44</v>
      </c>
      <c r="AH152" s="3">
        <v>103699.7</v>
      </c>
      <c r="AI152" s="3">
        <v>2074</v>
      </c>
      <c r="AJ152" s="2">
        <v>-10188946.82</v>
      </c>
    </row>
    <row r="153" spans="1:36" hidden="1" x14ac:dyDescent="0.25">
      <c r="A153" s="8">
        <v>3.1</v>
      </c>
      <c r="B153" s="8" t="s">
        <v>4205</v>
      </c>
      <c r="C153" s="8">
        <v>3021140120020</v>
      </c>
      <c r="D153" s="8" t="s">
        <v>4206</v>
      </c>
      <c r="F153" s="8" t="s">
        <v>4207</v>
      </c>
      <c r="G153" s="10">
        <v>43762</v>
      </c>
      <c r="H153" s="8" t="s">
        <v>31</v>
      </c>
      <c r="I153" s="8" t="s">
        <v>38</v>
      </c>
      <c r="J153" s="9">
        <v>0</v>
      </c>
      <c r="K153" s="9">
        <v>0</v>
      </c>
      <c r="L153" s="8">
        <v>0</v>
      </c>
      <c r="M153" s="14">
        <f t="shared" si="6"/>
        <v>0</v>
      </c>
      <c r="N153" s="8">
        <v>0</v>
      </c>
      <c r="O153" s="8">
        <v>0</v>
      </c>
      <c r="P153" s="8" t="s">
        <v>106</v>
      </c>
      <c r="R153" s="8">
        <v>-0.04</v>
      </c>
      <c r="S153" s="13">
        <f>_xlfn.XLOOKUP(P153,rif_fee_schedule!$A$2:$A$84,rif_fee_schedule!C$2:C$84, 0)*1.628</f>
        <v>0</v>
      </c>
      <c r="T153" s="13">
        <f>_xlfn.XLOOKUP(P153,rif_fee_schedule!$A$2:$A$84,rif_fee_schedule!D$2:D$84, 0)</f>
        <v>0</v>
      </c>
      <c r="U153" s="14">
        <f t="shared" si="7"/>
        <v>0</v>
      </c>
      <c r="V153" s="14">
        <f t="shared" si="8"/>
        <v>0</v>
      </c>
      <c r="W153"/>
      <c r="Y153" s="3">
        <v>34362078.990000002</v>
      </c>
      <c r="Z153" s="3">
        <v>687512.03</v>
      </c>
      <c r="AA153" s="3">
        <v>0</v>
      </c>
      <c r="AB153">
        <v>0</v>
      </c>
      <c r="AC153" s="3">
        <v>0</v>
      </c>
      <c r="AD153" s="2">
        <v>-175934.14</v>
      </c>
      <c r="AE153" s="3">
        <v>599122533.62</v>
      </c>
      <c r="AF153" s="3">
        <v>12164932.65</v>
      </c>
      <c r="AG153" s="3">
        <v>2628720.44</v>
      </c>
      <c r="AH153" s="3">
        <v>103699.7</v>
      </c>
      <c r="AI153" s="3">
        <v>2074</v>
      </c>
      <c r="AJ153" s="2">
        <v>-10188946.82</v>
      </c>
    </row>
    <row r="154" spans="1:36" hidden="1" x14ac:dyDescent="0.25">
      <c r="A154" s="8">
        <v>3.1</v>
      </c>
      <c r="B154" s="8" t="s">
        <v>4205</v>
      </c>
      <c r="C154" s="8">
        <v>3021140120020</v>
      </c>
      <c r="D154" s="8" t="s">
        <v>4206</v>
      </c>
      <c r="F154" s="8" t="s">
        <v>4207</v>
      </c>
      <c r="G154" s="10">
        <v>43762</v>
      </c>
      <c r="H154" s="8" t="s">
        <v>31</v>
      </c>
      <c r="I154" s="8" t="s">
        <v>38</v>
      </c>
      <c r="J154" s="9">
        <v>0</v>
      </c>
      <c r="K154" s="9">
        <v>0</v>
      </c>
      <c r="L154" s="8">
        <v>0</v>
      </c>
      <c r="M154" s="14">
        <f t="shared" si="6"/>
        <v>0</v>
      </c>
      <c r="N154" s="8">
        <v>0</v>
      </c>
      <c r="O154" s="8">
        <v>0</v>
      </c>
      <c r="P154" s="8" t="s">
        <v>72</v>
      </c>
      <c r="R154" s="11">
        <v>-4908.92</v>
      </c>
      <c r="S154" s="13">
        <f>_xlfn.XLOOKUP(P154,rif_fee_schedule!$A$2:$A$84,rif_fee_schedule!C$2:C$84, 0)*1.628</f>
        <v>15.918583999999999</v>
      </c>
      <c r="T154" s="13">
        <f>_xlfn.XLOOKUP(P154,rif_fee_schedule!$A$2:$A$84,rif_fee_schedule!D$2:D$84, 0)</f>
        <v>9.2460000000000004</v>
      </c>
      <c r="U154" s="14">
        <f t="shared" si="7"/>
        <v>-78143.055369280002</v>
      </c>
      <c r="V154" s="14">
        <f t="shared" si="8"/>
        <v>-45387.874320000003</v>
      </c>
      <c r="W154" s="2"/>
      <c r="Y154" s="3">
        <v>34362078.990000002</v>
      </c>
      <c r="Z154" s="3">
        <v>687512.03</v>
      </c>
      <c r="AA154" s="3">
        <v>0</v>
      </c>
      <c r="AB154">
        <v>0</v>
      </c>
      <c r="AC154" s="3">
        <v>0</v>
      </c>
      <c r="AD154" s="2">
        <v>-175934.14</v>
      </c>
      <c r="AE154" s="3">
        <v>599122533.62</v>
      </c>
      <c r="AF154" s="3">
        <v>12164932.65</v>
      </c>
      <c r="AG154" s="3">
        <v>2628720.44</v>
      </c>
      <c r="AH154" s="3">
        <v>103699.7</v>
      </c>
      <c r="AI154" s="3">
        <v>2074</v>
      </c>
      <c r="AJ154" s="2">
        <v>-10188946.82</v>
      </c>
    </row>
    <row r="155" spans="1:36" hidden="1" x14ac:dyDescent="0.25">
      <c r="A155" s="8">
        <v>3.1</v>
      </c>
      <c r="B155" s="8" t="s">
        <v>4205</v>
      </c>
      <c r="C155" s="8">
        <v>3021140120020</v>
      </c>
      <c r="D155" s="8" t="s">
        <v>4206</v>
      </c>
      <c r="F155" s="8" t="s">
        <v>4207</v>
      </c>
      <c r="G155" s="10">
        <v>43762</v>
      </c>
      <c r="H155" s="8" t="s">
        <v>31</v>
      </c>
      <c r="I155" s="8" t="s">
        <v>38</v>
      </c>
      <c r="J155" s="9">
        <v>0</v>
      </c>
      <c r="K155" s="9">
        <v>0</v>
      </c>
      <c r="L155" s="8">
        <v>0</v>
      </c>
      <c r="M155" s="14">
        <f t="shared" si="6"/>
        <v>0</v>
      </c>
      <c r="N155" s="8">
        <v>0</v>
      </c>
      <c r="O155" s="8">
        <v>0</v>
      </c>
      <c r="P155" s="8" t="s">
        <v>44</v>
      </c>
      <c r="R155" s="11">
        <v>16640</v>
      </c>
      <c r="S155" s="13">
        <f>_xlfn.XLOOKUP(P155,rif_fee_schedule!$A$2:$A$84,rif_fee_schedule!C$2:C$84, 0)*1.628</f>
        <v>3.9446439999999998</v>
      </c>
      <c r="T155" s="13">
        <f>_xlfn.XLOOKUP(P155,rif_fee_schedule!$A$2:$A$84,rif_fee_schedule!D$2:D$84, 0)</f>
        <v>2.2909999999999999</v>
      </c>
      <c r="U155" s="14">
        <f t="shared" si="7"/>
        <v>65638.87616</v>
      </c>
      <c r="V155" s="14">
        <f t="shared" si="8"/>
        <v>38122.239999999998</v>
      </c>
      <c r="W155" s="2"/>
      <c r="Y155" s="3">
        <v>34362078.990000002</v>
      </c>
      <c r="Z155" s="3">
        <v>687512.03</v>
      </c>
      <c r="AA155" s="3">
        <v>0</v>
      </c>
      <c r="AB155">
        <v>0</v>
      </c>
      <c r="AC155" s="3">
        <v>0</v>
      </c>
      <c r="AD155" s="2">
        <v>-175934.14</v>
      </c>
      <c r="AE155" s="3">
        <v>599122533.62</v>
      </c>
      <c r="AF155" s="3">
        <v>12164932.65</v>
      </c>
      <c r="AG155" s="3">
        <v>2628720.44</v>
      </c>
      <c r="AH155" s="3">
        <v>103699.7</v>
      </c>
      <c r="AI155" s="3">
        <v>2074</v>
      </c>
      <c r="AJ155" s="2">
        <v>-10188946.82</v>
      </c>
    </row>
    <row r="156" spans="1:36" hidden="1" x14ac:dyDescent="0.25">
      <c r="A156" s="8">
        <v>3.1</v>
      </c>
      <c r="B156" s="8" t="s">
        <v>4205</v>
      </c>
      <c r="C156" s="8">
        <v>3021140120020</v>
      </c>
      <c r="D156" s="8" t="s">
        <v>4206</v>
      </c>
      <c r="F156" s="8" t="s">
        <v>4207</v>
      </c>
      <c r="G156" s="10">
        <v>43762</v>
      </c>
      <c r="H156" s="8" t="s">
        <v>31</v>
      </c>
      <c r="I156" s="8" t="s">
        <v>38</v>
      </c>
      <c r="J156" s="9">
        <v>0</v>
      </c>
      <c r="K156" s="9">
        <v>0</v>
      </c>
      <c r="L156" s="8">
        <v>0</v>
      </c>
      <c r="M156" s="14">
        <f t="shared" si="6"/>
        <v>0</v>
      </c>
      <c r="N156" s="8">
        <v>0</v>
      </c>
      <c r="O156" s="8">
        <v>0</v>
      </c>
      <c r="P156" s="8" t="s">
        <v>45</v>
      </c>
      <c r="R156" s="8">
        <v>650</v>
      </c>
      <c r="S156" s="13">
        <f>_xlfn.XLOOKUP(P156,rif_fee_schedule!$A$2:$A$84,rif_fee_schedule!C$2:C$84, 0)*1.628</f>
        <v>19.244587999999997</v>
      </c>
      <c r="T156" s="13">
        <f>_xlfn.XLOOKUP(P156,rif_fee_schedule!$A$2:$A$84,rif_fee_schedule!D$2:D$84, 0)</f>
        <v>11.177</v>
      </c>
      <c r="U156" s="14">
        <f t="shared" si="7"/>
        <v>12508.982199999999</v>
      </c>
      <c r="V156" s="14">
        <f t="shared" si="8"/>
        <v>7265.05</v>
      </c>
      <c r="W156"/>
      <c r="Y156" s="3">
        <v>34362078.990000002</v>
      </c>
      <c r="Z156" s="3">
        <v>687512.03</v>
      </c>
      <c r="AA156" s="3">
        <v>0</v>
      </c>
      <c r="AB156">
        <v>0</v>
      </c>
      <c r="AC156" s="3">
        <v>0</v>
      </c>
      <c r="AD156" s="2">
        <v>-175934.14</v>
      </c>
      <c r="AE156" s="3">
        <v>599122533.62</v>
      </c>
      <c r="AF156" s="3">
        <v>12164932.65</v>
      </c>
      <c r="AG156" s="3">
        <v>2628720.44</v>
      </c>
      <c r="AH156" s="3">
        <v>103699.7</v>
      </c>
      <c r="AI156" s="3">
        <v>2074</v>
      </c>
      <c r="AJ156" s="2">
        <v>-10188946.82</v>
      </c>
    </row>
    <row r="157" spans="1:36" hidden="1" x14ac:dyDescent="0.25">
      <c r="A157" s="8">
        <v>1.1000000000000001</v>
      </c>
      <c r="B157" s="8" t="s">
        <v>822</v>
      </c>
      <c r="C157" s="8">
        <v>3030260240030</v>
      </c>
      <c r="D157" s="8" t="s">
        <v>823</v>
      </c>
      <c r="F157" s="8" t="s">
        <v>824</v>
      </c>
      <c r="G157" s="10">
        <v>43553</v>
      </c>
      <c r="H157" s="8" t="s">
        <v>31</v>
      </c>
      <c r="I157" s="8" t="s">
        <v>38</v>
      </c>
      <c r="J157" s="9">
        <v>1691.85</v>
      </c>
      <c r="K157" s="9">
        <v>33.840000000000003</v>
      </c>
      <c r="L157" s="8">
        <v>0</v>
      </c>
      <c r="M157" s="14">
        <f t="shared" si="6"/>
        <v>1725.6899999999998</v>
      </c>
      <c r="N157" s="8">
        <v>0</v>
      </c>
      <c r="O157" s="8">
        <v>0</v>
      </c>
      <c r="P157" s="8" t="s">
        <v>43</v>
      </c>
      <c r="R157" s="8">
        <v>380</v>
      </c>
      <c r="S157" s="13">
        <f>_xlfn.XLOOKUP(P157,rif_fee_schedule!$A$2:$A$84,rif_fee_schedule!C$2:C$84, 0)*1.628</f>
        <v>5.1216879999999998</v>
      </c>
      <c r="T157" s="13">
        <f>_xlfn.XLOOKUP(P157,rif_fee_schedule!$A$2:$A$84,rif_fee_schedule!D$2:D$84, 0)</f>
        <v>2.9740000000000002</v>
      </c>
      <c r="U157" s="14">
        <f t="shared" si="7"/>
        <v>1946.24144</v>
      </c>
      <c r="V157" s="14">
        <f t="shared" si="8"/>
        <v>1130.1200000000001</v>
      </c>
      <c r="W157"/>
      <c r="Y157" s="3">
        <v>13538989.02</v>
      </c>
      <c r="Z157" s="3">
        <v>280635.13</v>
      </c>
      <c r="AA157" s="3">
        <v>0</v>
      </c>
      <c r="AB157">
        <v>0</v>
      </c>
      <c r="AC157" s="3">
        <v>0</v>
      </c>
      <c r="AD157" s="2">
        <v>-2316507.67</v>
      </c>
      <c r="AE157" s="3">
        <v>599122533.62</v>
      </c>
      <c r="AF157" s="3">
        <v>12164932.65</v>
      </c>
      <c r="AG157" s="3">
        <v>2628720.44</v>
      </c>
      <c r="AH157" s="3">
        <v>103699.7</v>
      </c>
      <c r="AI157" s="3">
        <v>2074</v>
      </c>
      <c r="AJ157" s="2">
        <v>-10188946.82</v>
      </c>
    </row>
    <row r="158" spans="1:36" hidden="1" x14ac:dyDescent="0.25">
      <c r="A158" s="8">
        <v>6</v>
      </c>
      <c r="B158" s="8" t="s">
        <v>6958</v>
      </c>
      <c r="C158" s="8">
        <v>3068230000205</v>
      </c>
      <c r="D158" s="8" t="s">
        <v>6959</v>
      </c>
      <c r="F158" s="8" t="s">
        <v>6960</v>
      </c>
      <c r="G158" s="10">
        <v>43475</v>
      </c>
      <c r="H158" s="8" t="s">
        <v>31</v>
      </c>
      <c r="I158" s="8" t="s">
        <v>38</v>
      </c>
      <c r="J158" s="9">
        <v>8983.85</v>
      </c>
      <c r="K158" s="9">
        <v>179.68</v>
      </c>
      <c r="L158" s="8">
        <v>0</v>
      </c>
      <c r="M158" s="14">
        <f t="shared" si="6"/>
        <v>9163.5300000000007</v>
      </c>
      <c r="N158" s="8">
        <v>0</v>
      </c>
      <c r="O158" s="8">
        <v>0</v>
      </c>
      <c r="P158" s="8" t="s">
        <v>77</v>
      </c>
      <c r="R158" s="8">
        <v>1</v>
      </c>
      <c r="S158" s="13">
        <f>_xlfn.XLOOKUP(P158,rif_fee_schedule!$A$2:$A$84,rif_fee_schedule!C$2:C$84, 0)*1.628</f>
        <v>9769.6279999999988</v>
      </c>
      <c r="T158" s="13">
        <f>_xlfn.XLOOKUP(P158,rif_fee_schedule!$A$2:$A$84,rif_fee_schedule!D$2:D$84, 0)</f>
        <v>5674</v>
      </c>
      <c r="U158" s="14">
        <f t="shared" si="7"/>
        <v>9769.6279999999988</v>
      </c>
      <c r="V158" s="14">
        <f t="shared" si="8"/>
        <v>5674</v>
      </c>
      <c r="W158"/>
      <c r="Y158" s="3">
        <v>43269262.359999999</v>
      </c>
      <c r="Z158" s="3">
        <v>874367.57</v>
      </c>
      <c r="AA158" s="3">
        <v>433279.63</v>
      </c>
      <c r="AB158">
        <v>0</v>
      </c>
      <c r="AC158" s="3">
        <v>0</v>
      </c>
      <c r="AD158" s="2">
        <v>374512.67</v>
      </c>
      <c r="AE158" s="3">
        <v>599122533.62</v>
      </c>
      <c r="AF158" s="3">
        <v>12164932.65</v>
      </c>
      <c r="AG158" s="3">
        <v>2628720.44</v>
      </c>
      <c r="AH158" s="3">
        <v>103699.7</v>
      </c>
      <c r="AI158" s="3">
        <v>2074</v>
      </c>
      <c r="AJ158" s="2">
        <v>-10188946.82</v>
      </c>
    </row>
    <row r="159" spans="1:36" hidden="1" x14ac:dyDescent="0.25">
      <c r="A159" s="8">
        <v>5</v>
      </c>
      <c r="B159" s="8" t="s">
        <v>4774</v>
      </c>
      <c r="C159" s="8">
        <v>3050090000992</v>
      </c>
      <c r="D159" s="8" t="s">
        <v>4775</v>
      </c>
      <c r="F159" s="8" t="s">
        <v>4776</v>
      </c>
      <c r="G159" s="10">
        <v>43476</v>
      </c>
      <c r="H159" s="8" t="s">
        <v>31</v>
      </c>
      <c r="I159" s="8" t="s">
        <v>38</v>
      </c>
      <c r="J159" s="9">
        <v>8983.85</v>
      </c>
      <c r="K159" s="9">
        <v>179.68</v>
      </c>
      <c r="L159" s="8">
        <v>0</v>
      </c>
      <c r="M159" s="14">
        <f t="shared" si="6"/>
        <v>9163.5300000000007</v>
      </c>
      <c r="N159" s="8">
        <v>0</v>
      </c>
      <c r="O159" s="8">
        <v>0</v>
      </c>
      <c r="P159" s="8" t="s">
        <v>77</v>
      </c>
      <c r="R159" s="8">
        <v>1</v>
      </c>
      <c r="S159" s="13">
        <f>_xlfn.XLOOKUP(P159,rif_fee_schedule!$A$2:$A$84,rif_fee_schedule!C$2:C$84, 0)*1.628</f>
        <v>9769.6279999999988</v>
      </c>
      <c r="T159" s="13">
        <f>_xlfn.XLOOKUP(P159,rif_fee_schedule!$A$2:$A$84,rif_fee_schedule!D$2:D$84, 0)</f>
        <v>5674</v>
      </c>
      <c r="U159" s="14">
        <f t="shared" si="7"/>
        <v>9769.6279999999988</v>
      </c>
      <c r="V159" s="14">
        <f t="shared" si="8"/>
        <v>5674</v>
      </c>
      <c r="W159"/>
      <c r="Y159" s="3">
        <v>23913047.239999998</v>
      </c>
      <c r="Z159" s="3">
        <v>478708.65</v>
      </c>
      <c r="AA159" s="3">
        <v>0</v>
      </c>
      <c r="AB159">
        <v>0</v>
      </c>
      <c r="AC159" s="3">
        <v>0</v>
      </c>
      <c r="AD159" s="2">
        <v>-227120.25</v>
      </c>
      <c r="AE159" s="3">
        <v>599122533.62</v>
      </c>
      <c r="AF159" s="3">
        <v>12164932.65</v>
      </c>
      <c r="AG159" s="3">
        <v>2628720.44</v>
      </c>
      <c r="AH159" s="3">
        <v>103699.7</v>
      </c>
      <c r="AI159" s="3">
        <v>2074</v>
      </c>
      <c r="AJ159" s="2">
        <v>-10188946.82</v>
      </c>
    </row>
    <row r="160" spans="1:36" hidden="1" x14ac:dyDescent="0.25">
      <c r="A160" s="8">
        <v>6</v>
      </c>
      <c r="B160" s="8" t="s">
        <v>8168</v>
      </c>
      <c r="C160" s="8">
        <v>3079070000342</v>
      </c>
      <c r="D160" s="8" t="s">
        <v>8169</v>
      </c>
      <c r="F160" s="8" t="s">
        <v>8170</v>
      </c>
      <c r="G160" s="10">
        <v>43636</v>
      </c>
      <c r="H160" s="8" t="s">
        <v>31</v>
      </c>
      <c r="I160" s="8" t="s">
        <v>38</v>
      </c>
      <c r="J160" s="9">
        <v>8983.85</v>
      </c>
      <c r="K160" s="9">
        <v>179.68</v>
      </c>
      <c r="L160" s="8">
        <v>0</v>
      </c>
      <c r="M160" s="14">
        <f t="shared" si="6"/>
        <v>9163.5300000000007</v>
      </c>
      <c r="N160" s="8">
        <v>0</v>
      </c>
      <c r="O160" s="8">
        <v>0</v>
      </c>
      <c r="P160" s="8" t="s">
        <v>77</v>
      </c>
      <c r="R160" s="8">
        <v>1</v>
      </c>
      <c r="S160" s="13">
        <f>_xlfn.XLOOKUP(P160,rif_fee_schedule!$A$2:$A$84,rif_fee_schedule!C$2:C$84, 0)*1.628</f>
        <v>9769.6279999999988</v>
      </c>
      <c r="T160" s="13">
        <f>_xlfn.XLOOKUP(P160,rif_fee_schedule!$A$2:$A$84,rif_fee_schedule!D$2:D$84, 0)</f>
        <v>5674</v>
      </c>
      <c r="U160" s="14">
        <f t="shared" si="7"/>
        <v>9769.6279999999988</v>
      </c>
      <c r="V160" s="14">
        <f t="shared" si="8"/>
        <v>5674</v>
      </c>
      <c r="W160"/>
      <c r="Y160" s="3">
        <v>43269262.359999999</v>
      </c>
      <c r="Z160" s="3">
        <v>874367.57</v>
      </c>
      <c r="AA160" s="3">
        <v>433279.63</v>
      </c>
      <c r="AB160">
        <v>0</v>
      </c>
      <c r="AC160" s="3">
        <v>0</v>
      </c>
      <c r="AD160" s="2">
        <v>374512.67</v>
      </c>
      <c r="AE160" s="3">
        <v>599122533.62</v>
      </c>
      <c r="AF160" s="3">
        <v>12164932.65</v>
      </c>
      <c r="AG160" s="3">
        <v>2628720.44</v>
      </c>
      <c r="AH160" s="3">
        <v>103699.7</v>
      </c>
      <c r="AI160" s="3">
        <v>2074</v>
      </c>
      <c r="AJ160" s="2">
        <v>-10188946.82</v>
      </c>
    </row>
    <row r="161" spans="1:36" hidden="1" x14ac:dyDescent="0.25">
      <c r="A161" s="8">
        <v>1</v>
      </c>
      <c r="B161" s="8" t="s">
        <v>146</v>
      </c>
      <c r="C161" s="8">
        <v>3030150650330</v>
      </c>
      <c r="D161" s="8" t="s">
        <v>147</v>
      </c>
      <c r="F161" s="8" t="s">
        <v>148</v>
      </c>
      <c r="G161" s="10">
        <v>43581</v>
      </c>
      <c r="H161" s="8" t="s">
        <v>31</v>
      </c>
      <c r="I161" s="8" t="s">
        <v>38</v>
      </c>
      <c r="J161" s="9">
        <v>1017.29</v>
      </c>
      <c r="K161" s="9">
        <v>20.350000000000001</v>
      </c>
      <c r="L161" s="8">
        <v>0</v>
      </c>
      <c r="M161" s="14">
        <f t="shared" si="6"/>
        <v>1037.6399999999999</v>
      </c>
      <c r="N161" s="8">
        <v>0</v>
      </c>
      <c r="O161" s="8">
        <v>0</v>
      </c>
      <c r="P161" s="8" t="s">
        <v>43</v>
      </c>
      <c r="R161" s="8">
        <v>216</v>
      </c>
      <c r="S161" s="13">
        <f>_xlfn.XLOOKUP(P161,rif_fee_schedule!$A$2:$A$84,rif_fee_schedule!C$2:C$84, 0)*1.628</f>
        <v>5.1216879999999998</v>
      </c>
      <c r="T161" s="13">
        <f>_xlfn.XLOOKUP(P161,rif_fee_schedule!$A$2:$A$84,rif_fee_schedule!D$2:D$84, 0)</f>
        <v>2.9740000000000002</v>
      </c>
      <c r="U161" s="14">
        <f t="shared" si="7"/>
        <v>1106.2846079999999</v>
      </c>
      <c r="V161" s="14">
        <f t="shared" si="8"/>
        <v>642.38400000000001</v>
      </c>
      <c r="W161"/>
      <c r="Y161" s="3">
        <v>74696854.359999999</v>
      </c>
      <c r="Z161" s="3">
        <v>1494936.99</v>
      </c>
      <c r="AA161" s="3">
        <v>1189721.74</v>
      </c>
      <c r="AB161" s="2">
        <v>103699.7</v>
      </c>
      <c r="AC161" s="3">
        <v>2074</v>
      </c>
      <c r="AD161" s="2">
        <v>-3422401.68</v>
      </c>
      <c r="AE161" s="3">
        <v>599122533.62</v>
      </c>
      <c r="AF161" s="3">
        <v>12164932.65</v>
      </c>
      <c r="AG161" s="3">
        <v>2628720.44</v>
      </c>
      <c r="AH161" s="3">
        <v>103699.7</v>
      </c>
      <c r="AI161" s="3">
        <v>2074</v>
      </c>
      <c r="AJ161" s="2">
        <v>-10188946.82</v>
      </c>
    </row>
    <row r="162" spans="1:36" hidden="1" x14ac:dyDescent="0.25">
      <c r="A162" s="8">
        <v>5</v>
      </c>
      <c r="B162" s="8" t="s">
        <v>4998</v>
      </c>
      <c r="C162" s="8">
        <v>3059140000040</v>
      </c>
      <c r="D162" s="8" t="s">
        <v>4999</v>
      </c>
      <c r="F162" s="8" t="s">
        <v>104</v>
      </c>
      <c r="G162" s="10">
        <v>43742</v>
      </c>
      <c r="H162" s="8" t="s">
        <v>31</v>
      </c>
      <c r="I162" s="8" t="s">
        <v>32</v>
      </c>
      <c r="J162" s="9">
        <v>0</v>
      </c>
      <c r="K162" s="9">
        <v>0</v>
      </c>
      <c r="L162" s="8">
        <v>0</v>
      </c>
      <c r="M162" s="14">
        <f t="shared" si="6"/>
        <v>0</v>
      </c>
      <c r="N162" s="8">
        <v>0</v>
      </c>
      <c r="O162" s="8">
        <v>0</v>
      </c>
      <c r="P162" s="8" t="s">
        <v>1765</v>
      </c>
      <c r="R162" s="8">
        <v>900</v>
      </c>
      <c r="S162" s="13">
        <f>_xlfn.XLOOKUP(P162,rif_fee_schedule!$A$2:$A$84,rif_fee_schedule!C$2:C$84, 0)*1.628</f>
        <v>1146.1119999999999</v>
      </c>
      <c r="T162" s="13">
        <f>_xlfn.XLOOKUP(P162,rif_fee_schedule!$A$2:$A$84,rif_fee_schedule!D$2:D$84, 0)</f>
        <v>666</v>
      </c>
      <c r="U162" s="14">
        <f t="shared" si="7"/>
        <v>1031500.7999999998</v>
      </c>
      <c r="V162" s="14">
        <f t="shared" si="8"/>
        <v>599400</v>
      </c>
      <c r="W162"/>
      <c r="Y162" s="3">
        <v>23913047.239999998</v>
      </c>
      <c r="Z162" s="3">
        <v>478708.65</v>
      </c>
      <c r="AA162" s="3">
        <v>0</v>
      </c>
      <c r="AB162">
        <v>0</v>
      </c>
      <c r="AC162" s="3">
        <v>0</v>
      </c>
      <c r="AD162" s="2">
        <v>-227120.25</v>
      </c>
      <c r="AE162" s="3">
        <v>599122533.62</v>
      </c>
      <c r="AF162" s="3">
        <v>12164932.65</v>
      </c>
      <c r="AG162" s="3">
        <v>2628720.44</v>
      </c>
      <c r="AH162" s="3">
        <v>103699.7</v>
      </c>
      <c r="AI162" s="3">
        <v>2074</v>
      </c>
      <c r="AJ162" s="2">
        <v>-10188946.82</v>
      </c>
    </row>
    <row r="163" spans="1:36" hidden="1" x14ac:dyDescent="0.25">
      <c r="A163" s="8">
        <v>5</v>
      </c>
      <c r="B163" s="8" t="s">
        <v>4998</v>
      </c>
      <c r="C163" s="8">
        <v>3059140000040</v>
      </c>
      <c r="D163" s="8" t="s">
        <v>4999</v>
      </c>
      <c r="F163" s="8" t="s">
        <v>104</v>
      </c>
      <c r="G163" s="10">
        <v>43742</v>
      </c>
      <c r="H163" s="8" t="s">
        <v>31</v>
      </c>
      <c r="I163" s="8" t="s">
        <v>32</v>
      </c>
      <c r="J163" s="9">
        <v>0</v>
      </c>
      <c r="K163" s="9">
        <v>0</v>
      </c>
      <c r="L163" s="8">
        <v>0</v>
      </c>
      <c r="M163" s="14">
        <f t="shared" si="6"/>
        <v>0</v>
      </c>
      <c r="N163" s="8">
        <v>0</v>
      </c>
      <c r="O163" s="8">
        <v>0</v>
      </c>
      <c r="P163" s="8" t="s">
        <v>106</v>
      </c>
      <c r="R163" s="11">
        <v>-967507.2</v>
      </c>
      <c r="S163" s="13">
        <f>_xlfn.XLOOKUP(P163,rif_fee_schedule!$A$2:$A$84,rif_fee_schedule!C$2:C$84, 0)*1.628</f>
        <v>0</v>
      </c>
      <c r="T163" s="13">
        <f>_xlfn.XLOOKUP(P163,rif_fee_schedule!$A$2:$A$84,rif_fee_schedule!D$2:D$84, 0)</f>
        <v>0</v>
      </c>
      <c r="U163" s="14">
        <f t="shared" si="7"/>
        <v>0</v>
      </c>
      <c r="V163" s="14">
        <f t="shared" si="8"/>
        <v>0</v>
      </c>
      <c r="W163" s="2"/>
      <c r="Y163" s="3">
        <v>23913047.239999998</v>
      </c>
      <c r="Z163" s="3">
        <v>478708.65</v>
      </c>
      <c r="AA163" s="3">
        <v>0</v>
      </c>
      <c r="AB163">
        <v>0</v>
      </c>
      <c r="AC163" s="3">
        <v>0</v>
      </c>
      <c r="AD163" s="2">
        <v>-227120.25</v>
      </c>
      <c r="AE163" s="3">
        <v>599122533.62</v>
      </c>
      <c r="AF163" s="3">
        <v>12164932.65</v>
      </c>
      <c r="AG163" s="3">
        <v>2628720.44</v>
      </c>
      <c r="AH163" s="3">
        <v>103699.7</v>
      </c>
      <c r="AI163" s="3">
        <v>2074</v>
      </c>
      <c r="AJ163" s="2">
        <v>-10188946.82</v>
      </c>
    </row>
    <row r="164" spans="1:36" hidden="1" x14ac:dyDescent="0.25">
      <c r="A164" s="8">
        <v>1.1000000000000001</v>
      </c>
      <c r="B164" s="8" t="s">
        <v>872</v>
      </c>
      <c r="C164" s="8">
        <v>3040130161050</v>
      </c>
      <c r="D164" s="8" t="s">
        <v>873</v>
      </c>
      <c r="F164" s="8" t="s">
        <v>874</v>
      </c>
      <c r="G164" s="10">
        <v>43816</v>
      </c>
      <c r="H164" s="8" t="s">
        <v>31</v>
      </c>
      <c r="I164" s="8" t="s">
        <v>38</v>
      </c>
      <c r="J164" s="9">
        <v>4247.1499999999996</v>
      </c>
      <c r="K164" s="9">
        <v>84.95</v>
      </c>
      <c r="L164" s="8">
        <v>0</v>
      </c>
      <c r="M164" s="14">
        <f t="shared" si="6"/>
        <v>4332.0999999999995</v>
      </c>
      <c r="N164" s="8">
        <v>0</v>
      </c>
      <c r="O164" s="8">
        <v>0</v>
      </c>
      <c r="P164" s="8" t="s">
        <v>77</v>
      </c>
      <c r="R164" s="8">
        <v>-0.5</v>
      </c>
      <c r="S164" s="13">
        <f>_xlfn.XLOOKUP(P164,rif_fee_schedule!$A$2:$A$84,rif_fee_schedule!C$2:C$84, 0)*1.628</f>
        <v>9769.6279999999988</v>
      </c>
      <c r="T164" s="13">
        <f>_xlfn.XLOOKUP(P164,rif_fee_schedule!$A$2:$A$84,rif_fee_schedule!D$2:D$84, 0)</f>
        <v>5674</v>
      </c>
      <c r="U164" s="14">
        <f t="shared" si="7"/>
        <v>-4884.8139999999994</v>
      </c>
      <c r="V164" s="14">
        <f t="shared" si="8"/>
        <v>-2837</v>
      </c>
      <c r="W164"/>
      <c r="Y164" s="3">
        <v>13538989.02</v>
      </c>
      <c r="Z164" s="3">
        <v>280635.13</v>
      </c>
      <c r="AA164" s="3">
        <v>0</v>
      </c>
      <c r="AB164">
        <v>0</v>
      </c>
      <c r="AC164" s="3">
        <v>0</v>
      </c>
      <c r="AD164" s="2">
        <v>-2316507.67</v>
      </c>
      <c r="AE164" s="3">
        <v>599122533.62</v>
      </c>
      <c r="AF164" s="3">
        <v>12164932.65</v>
      </c>
      <c r="AG164" s="3">
        <v>2628720.44</v>
      </c>
      <c r="AH164" s="3">
        <v>103699.7</v>
      </c>
      <c r="AI164" s="3">
        <v>2074</v>
      </c>
      <c r="AJ164" s="2">
        <v>-10188946.82</v>
      </c>
    </row>
    <row r="165" spans="1:36" hidden="1" x14ac:dyDescent="0.25">
      <c r="A165" s="8">
        <v>1.1000000000000001</v>
      </c>
      <c r="B165" s="8" t="s">
        <v>872</v>
      </c>
      <c r="C165" s="8">
        <v>3040130161050</v>
      </c>
      <c r="D165" s="8" t="s">
        <v>873</v>
      </c>
      <c r="F165" s="8" t="s">
        <v>874</v>
      </c>
      <c r="G165" s="10">
        <v>43816</v>
      </c>
      <c r="H165" s="8" t="s">
        <v>31</v>
      </c>
      <c r="I165" s="8" t="s">
        <v>38</v>
      </c>
      <c r="J165" s="9">
        <v>4247.1499999999996</v>
      </c>
      <c r="K165" s="9">
        <v>84.95</v>
      </c>
      <c r="L165" s="8">
        <v>0</v>
      </c>
      <c r="M165" s="14">
        <f t="shared" si="6"/>
        <v>4332.0999999999995</v>
      </c>
      <c r="N165" s="8">
        <v>0</v>
      </c>
      <c r="O165" s="8">
        <v>0</v>
      </c>
      <c r="P165" s="8" t="s">
        <v>77</v>
      </c>
      <c r="R165" s="8">
        <v>1</v>
      </c>
      <c r="S165" s="13">
        <f>_xlfn.XLOOKUP(P165,rif_fee_schedule!$A$2:$A$84,rif_fee_schedule!C$2:C$84, 0)*1.628</f>
        <v>9769.6279999999988</v>
      </c>
      <c r="T165" s="13">
        <f>_xlfn.XLOOKUP(P165,rif_fee_schedule!$A$2:$A$84,rif_fee_schedule!D$2:D$84, 0)</f>
        <v>5674</v>
      </c>
      <c r="U165" s="14">
        <f t="shared" si="7"/>
        <v>9769.6279999999988</v>
      </c>
      <c r="V165" s="14">
        <f t="shared" si="8"/>
        <v>5674</v>
      </c>
      <c r="W165"/>
      <c r="Y165" s="3">
        <v>13538989.02</v>
      </c>
      <c r="Z165" s="3">
        <v>280635.13</v>
      </c>
      <c r="AA165" s="3">
        <v>0</v>
      </c>
      <c r="AB165">
        <v>0</v>
      </c>
      <c r="AC165" s="3">
        <v>0</v>
      </c>
      <c r="AD165" s="2">
        <v>-2316507.67</v>
      </c>
      <c r="AE165" s="3">
        <v>599122533.62</v>
      </c>
      <c r="AF165" s="3">
        <v>12164932.65</v>
      </c>
      <c r="AG165" s="3">
        <v>2628720.44</v>
      </c>
      <c r="AH165" s="3">
        <v>103699.7</v>
      </c>
      <c r="AI165" s="3">
        <v>2074</v>
      </c>
      <c r="AJ165" s="2">
        <v>-10188946.82</v>
      </c>
    </row>
    <row r="166" spans="1:36" hidden="1" x14ac:dyDescent="0.25">
      <c r="A166" s="8">
        <v>1.1000000000000001</v>
      </c>
      <c r="B166" s="8" t="s">
        <v>839</v>
      </c>
      <c r="C166" s="8">
        <v>3031310150020</v>
      </c>
      <c r="D166" s="8" t="s">
        <v>836</v>
      </c>
      <c r="F166" s="8" t="s">
        <v>840</v>
      </c>
      <c r="G166" s="10">
        <v>43741</v>
      </c>
      <c r="H166" s="8" t="s">
        <v>31</v>
      </c>
      <c r="I166" s="8" t="s">
        <v>38</v>
      </c>
      <c r="J166" s="9">
        <v>42.82</v>
      </c>
      <c r="K166" s="9">
        <v>0.85</v>
      </c>
      <c r="L166" s="8">
        <v>0</v>
      </c>
      <c r="M166" s="14">
        <f t="shared" si="6"/>
        <v>43.67</v>
      </c>
      <c r="N166" s="8">
        <v>0</v>
      </c>
      <c r="O166" s="8">
        <v>0</v>
      </c>
      <c r="P166" s="8" t="s">
        <v>90</v>
      </c>
      <c r="R166" s="11">
        <v>31367</v>
      </c>
      <c r="S166" s="13">
        <f>_xlfn.XLOOKUP(P166,rif_fee_schedule!$A$2:$A$84,rif_fee_schedule!C$2:C$84, 0)*1.628</f>
        <v>14.380123999999999</v>
      </c>
      <c r="T166" s="13">
        <f>_xlfn.XLOOKUP(P166,rif_fee_schedule!$A$2:$A$84,rif_fee_schedule!D$2:D$84, 0)</f>
        <v>8.3520000000000003</v>
      </c>
      <c r="U166" s="14">
        <f t="shared" si="7"/>
        <v>451061.34950799996</v>
      </c>
      <c r="V166" s="14">
        <f t="shared" si="8"/>
        <v>261977.18400000001</v>
      </c>
      <c r="W166" s="2"/>
      <c r="Y166" s="3">
        <v>13538989.02</v>
      </c>
      <c r="Z166" s="3">
        <v>280635.13</v>
      </c>
      <c r="AA166" s="3">
        <v>0</v>
      </c>
      <c r="AB166">
        <v>0</v>
      </c>
      <c r="AC166" s="3">
        <v>0</v>
      </c>
      <c r="AD166" s="2">
        <v>-2316507.67</v>
      </c>
      <c r="AE166" s="3">
        <v>599122533.62</v>
      </c>
      <c r="AF166" s="3">
        <v>12164932.65</v>
      </c>
      <c r="AG166" s="3">
        <v>2628720.44</v>
      </c>
      <c r="AH166" s="3">
        <v>103699.7</v>
      </c>
      <c r="AI166" s="3">
        <v>2074</v>
      </c>
      <c r="AJ166" s="2">
        <v>-10188946.82</v>
      </c>
    </row>
    <row r="167" spans="1:36" hidden="1" x14ac:dyDescent="0.25">
      <c r="A167" s="8">
        <v>1.1000000000000001</v>
      </c>
      <c r="B167" s="8" t="s">
        <v>839</v>
      </c>
      <c r="C167" s="8">
        <v>3031310150020</v>
      </c>
      <c r="D167" s="8" t="s">
        <v>836</v>
      </c>
      <c r="F167" s="8" t="s">
        <v>840</v>
      </c>
      <c r="G167" s="10">
        <v>43741</v>
      </c>
      <c r="H167" s="8" t="s">
        <v>31</v>
      </c>
      <c r="I167" s="8" t="s">
        <v>38</v>
      </c>
      <c r="J167" s="9">
        <v>42.82</v>
      </c>
      <c r="K167" s="9">
        <v>0.85</v>
      </c>
      <c r="L167" s="8">
        <v>0</v>
      </c>
      <c r="M167" s="14">
        <f t="shared" si="6"/>
        <v>43.67</v>
      </c>
      <c r="N167" s="8">
        <v>0</v>
      </c>
      <c r="O167" s="8">
        <v>0</v>
      </c>
      <c r="P167" s="8" t="s">
        <v>838</v>
      </c>
      <c r="R167" s="8">
        <v>-48.5</v>
      </c>
      <c r="S167" s="13">
        <f>_xlfn.XLOOKUP(P167,rif_fee_schedule!$A$2:$A$84,rif_fee_schedule!C$2:C$84, 0)*1.628</f>
        <v>9299.1359999999986</v>
      </c>
      <c r="T167" s="13">
        <f>_xlfn.XLOOKUP(P167,rif_fee_schedule!$A$2:$A$84,rif_fee_schedule!D$2:D$84, 0)</f>
        <v>5401</v>
      </c>
      <c r="U167" s="14">
        <f t="shared" si="7"/>
        <v>-451008.0959999999</v>
      </c>
      <c r="V167" s="14">
        <f t="shared" si="8"/>
        <v>-261948.5</v>
      </c>
      <c r="W167"/>
      <c r="Y167" s="3">
        <v>13538989.02</v>
      </c>
      <c r="Z167" s="3">
        <v>280635.13</v>
      </c>
      <c r="AA167" s="3">
        <v>0</v>
      </c>
      <c r="AB167">
        <v>0</v>
      </c>
      <c r="AC167" s="3">
        <v>0</v>
      </c>
      <c r="AD167" s="2">
        <v>-2316507.67</v>
      </c>
      <c r="AE167" s="3">
        <v>599122533.62</v>
      </c>
      <c r="AF167" s="3">
        <v>12164932.65</v>
      </c>
      <c r="AG167" s="3">
        <v>2628720.44</v>
      </c>
      <c r="AH167" s="3">
        <v>103699.7</v>
      </c>
      <c r="AI167" s="3">
        <v>2074</v>
      </c>
      <c r="AJ167" s="2">
        <v>-10188946.82</v>
      </c>
    </row>
    <row r="168" spans="1:36" hidden="1" x14ac:dyDescent="0.25">
      <c r="A168" s="8">
        <v>5</v>
      </c>
      <c r="B168" s="8" t="s">
        <v>5051</v>
      </c>
      <c r="C168" s="8">
        <v>3059220670010</v>
      </c>
      <c r="D168" s="8" t="s">
        <v>5052</v>
      </c>
      <c r="F168" s="8" t="s">
        <v>5053</v>
      </c>
      <c r="G168" s="10">
        <v>43523</v>
      </c>
      <c r="H168" s="8" t="s">
        <v>31</v>
      </c>
      <c r="I168" s="8" t="s">
        <v>38</v>
      </c>
      <c r="J168" s="9">
        <v>257867.16</v>
      </c>
      <c r="K168" s="9">
        <v>5157.34</v>
      </c>
      <c r="L168" s="8">
        <v>0</v>
      </c>
      <c r="M168" s="14">
        <f t="shared" si="6"/>
        <v>263024.5</v>
      </c>
      <c r="N168" s="8">
        <v>0</v>
      </c>
      <c r="O168" s="8">
        <v>0</v>
      </c>
      <c r="P168" s="8" t="s">
        <v>72</v>
      </c>
      <c r="R168" s="11">
        <v>17616</v>
      </c>
      <c r="S168" s="13">
        <f>_xlfn.XLOOKUP(P168,rif_fee_schedule!$A$2:$A$84,rif_fee_schedule!C$2:C$84, 0)*1.628</f>
        <v>15.918583999999999</v>
      </c>
      <c r="T168" s="13">
        <f>_xlfn.XLOOKUP(P168,rif_fee_schedule!$A$2:$A$84,rif_fee_schedule!D$2:D$84, 0)</f>
        <v>9.2460000000000004</v>
      </c>
      <c r="U168" s="14">
        <f t="shared" si="7"/>
        <v>280421.77574399998</v>
      </c>
      <c r="V168" s="14">
        <f t="shared" si="8"/>
        <v>162877.53600000002</v>
      </c>
      <c r="W168" s="2"/>
      <c r="Y168" s="3">
        <v>23913047.239999998</v>
      </c>
      <c r="Z168" s="3">
        <v>478708.65</v>
      </c>
      <c r="AA168" s="3">
        <v>0</v>
      </c>
      <c r="AB168">
        <v>0</v>
      </c>
      <c r="AC168" s="3">
        <v>0</v>
      </c>
      <c r="AD168" s="2">
        <v>-227120.25</v>
      </c>
      <c r="AE168" s="3">
        <v>599122533.62</v>
      </c>
      <c r="AF168" s="3">
        <v>12164932.65</v>
      </c>
      <c r="AG168" s="3">
        <v>2628720.44</v>
      </c>
      <c r="AH168" s="3">
        <v>103699.7</v>
      </c>
      <c r="AI168" s="3">
        <v>2074</v>
      </c>
      <c r="AJ168" s="2">
        <v>-10188946.82</v>
      </c>
    </row>
    <row r="169" spans="1:36" hidden="1" x14ac:dyDescent="0.25">
      <c r="A169" s="8">
        <v>1</v>
      </c>
      <c r="B169" s="8" t="s">
        <v>133</v>
      </c>
      <c r="C169" s="8">
        <v>3030060060130</v>
      </c>
      <c r="D169" s="8" t="s">
        <v>134</v>
      </c>
      <c r="F169" s="8" t="s">
        <v>135</v>
      </c>
      <c r="G169" s="10">
        <v>43683</v>
      </c>
      <c r="H169" s="8" t="s">
        <v>31</v>
      </c>
      <c r="I169" s="8" t="s">
        <v>38</v>
      </c>
      <c r="J169" s="9">
        <v>173520.81</v>
      </c>
      <c r="K169" s="9">
        <v>3470.42</v>
      </c>
      <c r="L169" s="8">
        <v>0</v>
      </c>
      <c r="M169" s="14">
        <f t="shared" si="6"/>
        <v>176991.23</v>
      </c>
      <c r="N169" s="8">
        <v>0</v>
      </c>
      <c r="O169" s="8">
        <v>0</v>
      </c>
      <c r="P169" s="8" t="s">
        <v>34</v>
      </c>
      <c r="R169" s="11">
        <v>3043</v>
      </c>
      <c r="S169" s="13">
        <f>_xlfn.XLOOKUP(P169,rif_fee_schedule!$A$2:$A$84,rif_fee_schedule!C$2:C$84, 0)*1.628</f>
        <v>62.01052</v>
      </c>
      <c r="T169" s="13">
        <f>_xlfn.XLOOKUP(P169,rif_fee_schedule!$A$2:$A$84,rif_fee_schedule!D$2:D$84, 0)</f>
        <v>36.015000000000001</v>
      </c>
      <c r="U169" s="14">
        <f t="shared" si="7"/>
        <v>188698.01235999999</v>
      </c>
      <c r="V169" s="14">
        <f t="shared" si="8"/>
        <v>109593.645</v>
      </c>
      <c r="W169" s="2"/>
      <c r="Y169" s="3">
        <v>74696854.359999999</v>
      </c>
      <c r="Z169" s="3">
        <v>1494936.99</v>
      </c>
      <c r="AA169" s="3">
        <v>1189721.74</v>
      </c>
      <c r="AB169" s="2">
        <v>103699.7</v>
      </c>
      <c r="AC169" s="3">
        <v>2074</v>
      </c>
      <c r="AD169" s="2">
        <v>-3422401.68</v>
      </c>
      <c r="AE169" s="3">
        <v>599122533.62</v>
      </c>
      <c r="AF169" s="3">
        <v>12164932.65</v>
      </c>
      <c r="AG169" s="3">
        <v>2628720.44</v>
      </c>
      <c r="AH169" s="3">
        <v>103699.7</v>
      </c>
      <c r="AI169" s="3">
        <v>2074</v>
      </c>
      <c r="AJ169" s="2">
        <v>-10188946.82</v>
      </c>
    </row>
    <row r="170" spans="1:36" hidden="1" x14ac:dyDescent="0.25">
      <c r="A170" s="8">
        <v>5</v>
      </c>
      <c r="B170" s="8" t="s">
        <v>4829</v>
      </c>
      <c r="C170" s="8">
        <v>3050300190450</v>
      </c>
      <c r="D170" s="8" t="s">
        <v>4830</v>
      </c>
      <c r="F170" s="8" t="s">
        <v>4831</v>
      </c>
      <c r="G170" s="10">
        <v>43697</v>
      </c>
      <c r="H170" s="8" t="s">
        <v>31</v>
      </c>
      <c r="I170" s="8" t="s">
        <v>38</v>
      </c>
      <c r="J170" s="9">
        <v>5416.15</v>
      </c>
      <c r="K170" s="9">
        <v>108.32</v>
      </c>
      <c r="L170" s="8">
        <v>0</v>
      </c>
      <c r="M170" s="14">
        <f t="shared" si="6"/>
        <v>5524.4699999999993</v>
      </c>
      <c r="N170" s="8">
        <v>0</v>
      </c>
      <c r="O170" s="8">
        <v>0</v>
      </c>
      <c r="P170" s="8" t="s">
        <v>72</v>
      </c>
      <c r="R170" s="8">
        <v>370</v>
      </c>
      <c r="S170" s="13">
        <f>_xlfn.XLOOKUP(P170,rif_fee_schedule!$A$2:$A$84,rif_fee_schedule!C$2:C$84, 0)*1.628</f>
        <v>15.918583999999999</v>
      </c>
      <c r="T170" s="13">
        <f>_xlfn.XLOOKUP(P170,rif_fee_schedule!$A$2:$A$84,rif_fee_schedule!D$2:D$84, 0)</f>
        <v>9.2460000000000004</v>
      </c>
      <c r="U170" s="14">
        <f t="shared" si="7"/>
        <v>5889.87608</v>
      </c>
      <c r="V170" s="14">
        <f t="shared" si="8"/>
        <v>3421.02</v>
      </c>
      <c r="W170"/>
      <c r="Y170" s="3">
        <v>23913047.239999998</v>
      </c>
      <c r="Z170" s="3">
        <v>478708.65</v>
      </c>
      <c r="AA170" s="3">
        <v>0</v>
      </c>
      <c r="AB170">
        <v>0</v>
      </c>
      <c r="AC170" s="3">
        <v>0</v>
      </c>
      <c r="AD170" s="2">
        <v>-227120.25</v>
      </c>
      <c r="AE170" s="3">
        <v>599122533.62</v>
      </c>
      <c r="AF170" s="3">
        <v>12164932.65</v>
      </c>
      <c r="AG170" s="3">
        <v>2628720.44</v>
      </c>
      <c r="AH170" s="3">
        <v>103699.7</v>
      </c>
      <c r="AI170" s="3">
        <v>2074</v>
      </c>
      <c r="AJ170" s="2">
        <v>-10188946.82</v>
      </c>
    </row>
    <row r="171" spans="1:36" hidden="1" x14ac:dyDescent="0.25">
      <c r="A171" s="8">
        <v>3.1</v>
      </c>
      <c r="B171" s="8" t="s">
        <v>4203</v>
      </c>
      <c r="C171" s="8">
        <v>3021130072990</v>
      </c>
      <c r="D171" s="8" t="s">
        <v>4204</v>
      </c>
      <c r="F171" s="8" t="s">
        <v>2405</v>
      </c>
      <c r="G171" s="10">
        <v>43635</v>
      </c>
      <c r="H171" s="8" t="s">
        <v>31</v>
      </c>
      <c r="I171" s="8" t="s">
        <v>32</v>
      </c>
      <c r="J171" s="9">
        <v>0</v>
      </c>
      <c r="K171" s="9">
        <v>0</v>
      </c>
      <c r="L171" s="8">
        <v>0</v>
      </c>
      <c r="M171" s="14">
        <f t="shared" si="6"/>
        <v>0</v>
      </c>
      <c r="N171" s="8">
        <v>0</v>
      </c>
      <c r="O171" s="8">
        <v>0</v>
      </c>
      <c r="P171" s="8" t="s">
        <v>34</v>
      </c>
      <c r="R171" s="11">
        <v>3093</v>
      </c>
      <c r="S171" s="13">
        <f>_xlfn.XLOOKUP(P171,rif_fee_schedule!$A$2:$A$84,rif_fee_schedule!C$2:C$84, 0)*1.628</f>
        <v>62.01052</v>
      </c>
      <c r="T171" s="13">
        <f>_xlfn.XLOOKUP(P171,rif_fee_schedule!$A$2:$A$84,rif_fee_schedule!D$2:D$84, 0)</f>
        <v>36.015000000000001</v>
      </c>
      <c r="U171" s="14">
        <f t="shared" si="7"/>
        <v>191798.53836000001</v>
      </c>
      <c r="V171" s="14">
        <f t="shared" si="8"/>
        <v>111394.395</v>
      </c>
      <c r="Y171" s="3">
        <v>34362078.990000002</v>
      </c>
      <c r="Z171" s="3">
        <v>687512.03</v>
      </c>
      <c r="AA171" s="3">
        <v>0</v>
      </c>
      <c r="AB171">
        <v>0</v>
      </c>
      <c r="AC171" s="3">
        <v>0</v>
      </c>
      <c r="AD171" s="2">
        <v>-175934.14</v>
      </c>
      <c r="AE171" s="3">
        <v>599122533.62</v>
      </c>
      <c r="AF171" s="3">
        <v>12164932.65</v>
      </c>
      <c r="AG171" s="3">
        <v>2628720.44</v>
      </c>
      <c r="AH171" s="3">
        <v>103699.7</v>
      </c>
      <c r="AI171" s="3">
        <v>2074</v>
      </c>
      <c r="AJ171" s="2">
        <v>-10188946.82</v>
      </c>
    </row>
    <row r="172" spans="1:36" hidden="1" x14ac:dyDescent="0.25">
      <c r="A172" s="8">
        <v>3.1</v>
      </c>
      <c r="B172" s="8" t="s">
        <v>4203</v>
      </c>
      <c r="C172" s="8">
        <v>3021130072990</v>
      </c>
      <c r="D172" s="8" t="s">
        <v>4204</v>
      </c>
      <c r="F172" s="8" t="s">
        <v>2405</v>
      </c>
      <c r="G172" s="10">
        <v>43635</v>
      </c>
      <c r="H172" s="8" t="s">
        <v>31</v>
      </c>
      <c r="I172" s="8" t="s">
        <v>32</v>
      </c>
      <c r="J172" s="9">
        <v>0</v>
      </c>
      <c r="K172" s="9">
        <v>0</v>
      </c>
      <c r="L172" s="8">
        <v>0</v>
      </c>
      <c r="M172" s="14">
        <f t="shared" si="6"/>
        <v>0</v>
      </c>
      <c r="N172" s="8">
        <v>0</v>
      </c>
      <c r="O172" s="8">
        <v>0</v>
      </c>
      <c r="P172" s="8" t="s">
        <v>112</v>
      </c>
      <c r="R172" s="11">
        <v>-3093</v>
      </c>
      <c r="S172" s="13">
        <f>_xlfn.XLOOKUP(P172,rif_fee_schedule!$A$2:$A$84,rif_fee_schedule!C$2:C$84, 0)*1.628</f>
        <v>53.092335999999996</v>
      </c>
      <c r="T172" s="13">
        <f>_xlfn.XLOOKUP(P172,rif_fee_schedule!$A$2:$A$84,rif_fee_schedule!D$2:D$84, 0)</f>
        <v>30.835000000000001</v>
      </c>
      <c r="U172" s="14">
        <f t="shared" si="7"/>
        <v>-164214.595248</v>
      </c>
      <c r="V172" s="14">
        <f t="shared" si="8"/>
        <v>-95372.654999999999</v>
      </c>
      <c r="Y172" s="3">
        <v>34362078.990000002</v>
      </c>
      <c r="Z172" s="3">
        <v>687512.03</v>
      </c>
      <c r="AA172" s="3">
        <v>0</v>
      </c>
      <c r="AB172">
        <v>0</v>
      </c>
      <c r="AC172" s="3">
        <v>0</v>
      </c>
      <c r="AD172" s="2">
        <v>-175934.14</v>
      </c>
      <c r="AE172" s="3">
        <v>599122533.62</v>
      </c>
      <c r="AF172" s="3">
        <v>12164932.65</v>
      </c>
      <c r="AG172" s="3">
        <v>2628720.44</v>
      </c>
      <c r="AH172" s="3">
        <v>103699.7</v>
      </c>
      <c r="AI172" s="3">
        <v>2074</v>
      </c>
      <c r="AJ172" s="2">
        <v>-10188946.82</v>
      </c>
    </row>
    <row r="173" spans="1:36" hidden="1" x14ac:dyDescent="0.25">
      <c r="A173" s="8">
        <v>3.1</v>
      </c>
      <c r="B173" s="8" t="s">
        <v>4203</v>
      </c>
      <c r="C173" s="8">
        <v>3021130072990</v>
      </c>
      <c r="D173" s="8" t="s">
        <v>4204</v>
      </c>
      <c r="F173" s="8" t="s">
        <v>2405</v>
      </c>
      <c r="G173" s="10">
        <v>43635</v>
      </c>
      <c r="H173" s="8" t="s">
        <v>31</v>
      </c>
      <c r="I173" s="8" t="s">
        <v>32</v>
      </c>
      <c r="J173" s="9">
        <v>0</v>
      </c>
      <c r="K173" s="9">
        <v>0</v>
      </c>
      <c r="L173" s="8">
        <v>0</v>
      </c>
      <c r="M173" s="14">
        <f t="shared" si="6"/>
        <v>0</v>
      </c>
      <c r="N173" s="8">
        <v>0</v>
      </c>
      <c r="O173" s="8">
        <v>0</v>
      </c>
      <c r="P173" s="8" t="s">
        <v>34</v>
      </c>
      <c r="R173" s="8">
        <v>-444.87</v>
      </c>
      <c r="S173" s="13">
        <f>_xlfn.XLOOKUP(P173,rif_fee_schedule!$A$2:$A$84,rif_fee_schedule!C$2:C$84, 0)*1.628</f>
        <v>62.01052</v>
      </c>
      <c r="T173" s="13">
        <f>_xlfn.XLOOKUP(P173,rif_fee_schedule!$A$2:$A$84,rif_fee_schedule!D$2:D$84, 0)</f>
        <v>36.015000000000001</v>
      </c>
      <c r="U173" s="14">
        <f t="shared" si="7"/>
        <v>-27586.620032399998</v>
      </c>
      <c r="V173" s="14">
        <f t="shared" si="8"/>
        <v>-16021.993050000001</v>
      </c>
      <c r="Y173" s="3">
        <v>34362078.990000002</v>
      </c>
      <c r="Z173" s="3">
        <v>687512.03</v>
      </c>
      <c r="AA173" s="3">
        <v>0</v>
      </c>
      <c r="AB173">
        <v>0</v>
      </c>
      <c r="AC173" s="3">
        <v>0</v>
      </c>
      <c r="AD173" s="2">
        <v>-175934.14</v>
      </c>
      <c r="AE173" s="3">
        <v>599122533.62</v>
      </c>
      <c r="AF173" s="3">
        <v>12164932.65</v>
      </c>
      <c r="AG173" s="3">
        <v>2628720.44</v>
      </c>
      <c r="AH173" s="3">
        <v>103699.7</v>
      </c>
      <c r="AI173" s="3">
        <v>2074</v>
      </c>
      <c r="AJ173" s="2">
        <v>-10188946.82</v>
      </c>
    </row>
    <row r="174" spans="1:36" hidden="1" x14ac:dyDescent="0.25">
      <c r="A174" s="8">
        <v>3.1</v>
      </c>
      <c r="B174" s="8" t="s">
        <v>4203</v>
      </c>
      <c r="C174" s="8">
        <v>3021130072990</v>
      </c>
      <c r="D174" s="8" t="s">
        <v>4204</v>
      </c>
      <c r="F174" s="8" t="s">
        <v>2405</v>
      </c>
      <c r="G174" s="10">
        <v>43635</v>
      </c>
      <c r="H174" s="8" t="s">
        <v>31</v>
      </c>
      <c r="I174" s="8" t="s">
        <v>32</v>
      </c>
      <c r="J174" s="9">
        <v>0</v>
      </c>
      <c r="K174" s="9">
        <v>0</v>
      </c>
      <c r="L174" s="8">
        <v>0</v>
      </c>
      <c r="M174" s="14">
        <f t="shared" si="6"/>
        <v>0</v>
      </c>
      <c r="N174" s="8">
        <v>0</v>
      </c>
      <c r="O174" s="8">
        <v>0</v>
      </c>
      <c r="P174" s="8" t="s">
        <v>106</v>
      </c>
      <c r="R174" s="8">
        <v>0.28999999999999998</v>
      </c>
      <c r="S174" s="13">
        <f>_xlfn.XLOOKUP(P174,rif_fee_schedule!$A$2:$A$84,rif_fee_schedule!C$2:C$84, 0)*1.628</f>
        <v>0</v>
      </c>
      <c r="T174" s="13">
        <f>_xlfn.XLOOKUP(P174,rif_fee_schedule!$A$2:$A$84,rif_fee_schedule!D$2:D$84, 0)</f>
        <v>0</v>
      </c>
      <c r="U174" s="14">
        <f t="shared" si="7"/>
        <v>0</v>
      </c>
      <c r="V174" s="14">
        <f t="shared" si="8"/>
        <v>0</v>
      </c>
      <c r="Y174" s="3">
        <v>34362078.990000002</v>
      </c>
      <c r="Z174" s="3">
        <v>687512.03</v>
      </c>
      <c r="AA174" s="3">
        <v>0</v>
      </c>
      <c r="AB174">
        <v>0</v>
      </c>
      <c r="AC174" s="3">
        <v>0</v>
      </c>
      <c r="AD174" s="2">
        <v>-175934.14</v>
      </c>
      <c r="AE174" s="3">
        <v>599122533.62</v>
      </c>
      <c r="AF174" s="3">
        <v>12164932.65</v>
      </c>
      <c r="AG174" s="3">
        <v>2628720.44</v>
      </c>
      <c r="AH174" s="3">
        <v>103699.7</v>
      </c>
      <c r="AI174" s="3">
        <v>2074</v>
      </c>
      <c r="AJ174" s="2">
        <v>-10188946.82</v>
      </c>
    </row>
    <row r="175" spans="1:36" hidden="1" x14ac:dyDescent="0.25">
      <c r="A175" s="8">
        <v>6</v>
      </c>
      <c r="B175" s="8" t="s">
        <v>7515</v>
      </c>
      <c r="C175" s="8">
        <v>3069260010090</v>
      </c>
      <c r="D175" s="8" t="s">
        <v>7516</v>
      </c>
      <c r="G175" s="10">
        <v>43496</v>
      </c>
      <c r="H175" s="8" t="s">
        <v>31</v>
      </c>
      <c r="I175" s="8" t="s">
        <v>32</v>
      </c>
      <c r="J175" s="9">
        <v>25609.4</v>
      </c>
      <c r="K175" s="9">
        <v>512.17999999999995</v>
      </c>
      <c r="L175" s="8">
        <v>0</v>
      </c>
      <c r="M175" s="14">
        <f t="shared" si="6"/>
        <v>26121.58</v>
      </c>
      <c r="N175" s="8">
        <v>0</v>
      </c>
      <c r="O175" s="8">
        <v>0</v>
      </c>
      <c r="P175" s="8" t="s">
        <v>2493</v>
      </c>
      <c r="R175" s="8">
        <v>6</v>
      </c>
      <c r="S175" s="13">
        <f>_xlfn.XLOOKUP(P175,rif_fee_schedule!$A$2:$A$84,rif_fee_schedule!C$2:C$84, 0)*1.628</f>
        <v>0</v>
      </c>
      <c r="T175" s="13">
        <f>_xlfn.XLOOKUP(P175,rif_fee_schedule!$A$2:$A$84,rif_fee_schedule!D$2:D$84, 0)</f>
        <v>0</v>
      </c>
      <c r="U175" s="14">
        <f t="shared" si="7"/>
        <v>0</v>
      </c>
      <c r="V175" s="14">
        <f t="shared" si="8"/>
        <v>0</v>
      </c>
      <c r="W175"/>
      <c r="Y175" s="3">
        <v>43269262.359999999</v>
      </c>
      <c r="Z175" s="3">
        <v>874367.57</v>
      </c>
      <c r="AA175" s="3">
        <v>433279.63</v>
      </c>
      <c r="AB175">
        <v>0</v>
      </c>
      <c r="AC175" s="3">
        <v>0</v>
      </c>
      <c r="AD175" s="2">
        <v>374512.67</v>
      </c>
      <c r="AE175" s="3">
        <v>599122533.62</v>
      </c>
      <c r="AF175" s="3">
        <v>12164932.65</v>
      </c>
      <c r="AG175" s="3">
        <v>2628720.44</v>
      </c>
      <c r="AH175" s="3">
        <v>103699.7</v>
      </c>
      <c r="AI175" s="3">
        <v>2074</v>
      </c>
      <c r="AJ175" s="2">
        <v>-10188946.82</v>
      </c>
    </row>
    <row r="176" spans="1:36" hidden="1" x14ac:dyDescent="0.25">
      <c r="A176" s="8">
        <v>6</v>
      </c>
      <c r="B176" s="8" t="s">
        <v>7515</v>
      </c>
      <c r="C176" s="8">
        <v>3069260010090</v>
      </c>
      <c r="D176" s="8" t="s">
        <v>7516</v>
      </c>
      <c r="G176" s="10">
        <v>43496</v>
      </c>
      <c r="H176" s="8" t="s">
        <v>31</v>
      </c>
      <c r="I176" s="8" t="s">
        <v>32</v>
      </c>
      <c r="J176" s="9">
        <v>25609.4</v>
      </c>
      <c r="K176" s="9">
        <v>512.17999999999995</v>
      </c>
      <c r="L176" s="8">
        <v>0</v>
      </c>
      <c r="M176" s="14">
        <f t="shared" si="6"/>
        <v>26121.58</v>
      </c>
      <c r="N176" s="8">
        <v>0</v>
      </c>
      <c r="O176" s="8">
        <v>0</v>
      </c>
      <c r="P176" s="8" t="s">
        <v>274</v>
      </c>
      <c r="R176" s="8">
        <v>-1</v>
      </c>
      <c r="S176" s="13">
        <f>_xlfn.XLOOKUP(P176,rif_fee_schedule!$A$2:$A$84,rif_fee_schedule!C$2:C$84, 0)*1.628</f>
        <v>0</v>
      </c>
      <c r="T176" s="13">
        <f>_xlfn.XLOOKUP(P176,rif_fee_schedule!$A$2:$A$84,rif_fee_schedule!D$2:D$84, 0)</f>
        <v>0</v>
      </c>
      <c r="U176" s="14">
        <f t="shared" si="7"/>
        <v>0</v>
      </c>
      <c r="V176" s="14">
        <f t="shared" si="8"/>
        <v>0</v>
      </c>
      <c r="W176"/>
      <c r="Y176" s="3">
        <v>43269262.359999999</v>
      </c>
      <c r="Z176" s="3">
        <v>874367.57</v>
      </c>
      <c r="AA176" s="3">
        <v>433279.63</v>
      </c>
      <c r="AB176">
        <v>0</v>
      </c>
      <c r="AC176" s="3">
        <v>0</v>
      </c>
      <c r="AD176" s="2">
        <v>374512.67</v>
      </c>
      <c r="AE176" s="3">
        <v>599122533.62</v>
      </c>
      <c r="AF176" s="3">
        <v>12164932.65</v>
      </c>
      <c r="AG176" s="3">
        <v>2628720.44</v>
      </c>
      <c r="AH176" s="3">
        <v>103699.7</v>
      </c>
      <c r="AI176" s="3">
        <v>2074</v>
      </c>
      <c r="AJ176" s="2">
        <v>-10188946.82</v>
      </c>
    </row>
    <row r="177" spans="1:36" hidden="1" x14ac:dyDescent="0.25">
      <c r="A177" s="8">
        <v>2</v>
      </c>
      <c r="B177" s="8" t="s">
        <v>2566</v>
      </c>
      <c r="C177" s="8">
        <v>3031020130360</v>
      </c>
      <c r="D177" s="8" t="s">
        <v>2567</v>
      </c>
      <c r="G177" s="10">
        <v>43472</v>
      </c>
      <c r="H177" s="8" t="s">
        <v>31</v>
      </c>
      <c r="I177" s="8" t="s">
        <v>32</v>
      </c>
      <c r="J177" s="9">
        <v>6355.93</v>
      </c>
      <c r="K177" s="9">
        <v>127.12</v>
      </c>
      <c r="L177" s="8">
        <v>0</v>
      </c>
      <c r="M177" s="14">
        <f t="shared" si="6"/>
        <v>6483.05</v>
      </c>
      <c r="N177" s="8">
        <v>0</v>
      </c>
      <c r="O177" s="8">
        <v>0</v>
      </c>
      <c r="P177" s="8" t="s">
        <v>114</v>
      </c>
      <c r="R177" s="8">
        <v>2</v>
      </c>
      <c r="S177" s="13">
        <f>_xlfn.XLOOKUP(P177,rif_fee_schedule!$A$2:$A$84,rif_fee_schedule!C$2:C$84, 0)*1.628</f>
        <v>4288.152</v>
      </c>
      <c r="T177" s="13">
        <f>_xlfn.XLOOKUP(P177,rif_fee_schedule!$A$2:$A$84,rif_fee_schedule!D$2:D$84, 0)</f>
        <v>2490</v>
      </c>
      <c r="U177" s="14">
        <f t="shared" si="7"/>
        <v>8576.3040000000001</v>
      </c>
      <c r="V177" s="14">
        <f t="shared" si="8"/>
        <v>4980</v>
      </c>
      <c r="W177"/>
      <c r="Y177" s="3">
        <v>272008405.74000001</v>
      </c>
      <c r="Z177" s="3">
        <v>5573244.3300000001</v>
      </c>
      <c r="AA177" s="3">
        <v>0</v>
      </c>
      <c r="AB177">
        <v>0</v>
      </c>
      <c r="AC177" s="3">
        <v>0</v>
      </c>
      <c r="AD177" s="2">
        <v>-7297347.0099999998</v>
      </c>
      <c r="AE177" s="3">
        <v>599122533.62</v>
      </c>
      <c r="AF177" s="3">
        <v>12164932.65</v>
      </c>
      <c r="AG177" s="3">
        <v>2628720.44</v>
      </c>
      <c r="AH177" s="3">
        <v>103699.7</v>
      </c>
      <c r="AI177" s="3">
        <v>2074</v>
      </c>
      <c r="AJ177" s="2">
        <v>-10188946.82</v>
      </c>
    </row>
    <row r="178" spans="1:36" hidden="1" x14ac:dyDescent="0.25">
      <c r="A178" s="8">
        <v>2</v>
      </c>
      <c r="B178" s="8" t="s">
        <v>2566</v>
      </c>
      <c r="C178" s="8">
        <v>3031020130360</v>
      </c>
      <c r="D178" s="8" t="s">
        <v>2567</v>
      </c>
      <c r="G178" s="10">
        <v>43472</v>
      </c>
      <c r="H178" s="8" t="s">
        <v>31</v>
      </c>
      <c r="I178" s="8" t="s">
        <v>32</v>
      </c>
      <c r="J178" s="9">
        <v>6355.93</v>
      </c>
      <c r="K178" s="9">
        <v>127.12</v>
      </c>
      <c r="L178" s="8">
        <v>0</v>
      </c>
      <c r="M178" s="14">
        <f t="shared" si="6"/>
        <v>6483.05</v>
      </c>
      <c r="N178" s="8">
        <v>0</v>
      </c>
      <c r="O178" s="8">
        <v>0</v>
      </c>
      <c r="P178" s="8" t="s">
        <v>77</v>
      </c>
      <c r="R178" s="8">
        <v>-0.5</v>
      </c>
      <c r="S178" s="13">
        <f>_xlfn.XLOOKUP(P178,rif_fee_schedule!$A$2:$A$84,rif_fee_schedule!C$2:C$84, 0)*1.628</f>
        <v>9769.6279999999988</v>
      </c>
      <c r="T178" s="13">
        <f>_xlfn.XLOOKUP(P178,rif_fee_schedule!$A$2:$A$84,rif_fee_schedule!D$2:D$84, 0)</f>
        <v>5674</v>
      </c>
      <c r="U178" s="14">
        <f t="shared" si="7"/>
        <v>-4884.8139999999994</v>
      </c>
      <c r="V178" s="14">
        <f t="shared" si="8"/>
        <v>-2837</v>
      </c>
      <c r="W178"/>
      <c r="Y178" s="3">
        <v>272008405.74000001</v>
      </c>
      <c r="Z178" s="3">
        <v>5573244.3300000001</v>
      </c>
      <c r="AA178" s="3">
        <v>0</v>
      </c>
      <c r="AB178">
        <v>0</v>
      </c>
      <c r="AC178" s="3">
        <v>0</v>
      </c>
      <c r="AD178" s="2">
        <v>-7297347.0099999998</v>
      </c>
      <c r="AE178" s="3">
        <v>599122533.62</v>
      </c>
      <c r="AF178" s="3">
        <v>12164932.65</v>
      </c>
      <c r="AG178" s="3">
        <v>2628720.44</v>
      </c>
      <c r="AH178" s="3">
        <v>103699.7</v>
      </c>
      <c r="AI178" s="3">
        <v>2074</v>
      </c>
      <c r="AJ178" s="2">
        <v>-10188946.82</v>
      </c>
    </row>
    <row r="179" spans="1:36" hidden="1" x14ac:dyDescent="0.25">
      <c r="A179" s="8">
        <v>2</v>
      </c>
      <c r="B179" s="8" t="s">
        <v>2568</v>
      </c>
      <c r="C179" s="8">
        <v>3031020130360</v>
      </c>
      <c r="D179" s="8" t="s">
        <v>2567</v>
      </c>
      <c r="G179" s="10">
        <v>43641</v>
      </c>
      <c r="H179" s="8" t="s">
        <v>31</v>
      </c>
      <c r="I179" s="8" t="s">
        <v>32</v>
      </c>
      <c r="J179" s="9">
        <v>10742.16</v>
      </c>
      <c r="K179" s="9">
        <v>214.84</v>
      </c>
      <c r="L179" s="8">
        <v>0</v>
      </c>
      <c r="M179" s="14">
        <f t="shared" ref="M179:M242" si="9">SUM(J179:L179)</f>
        <v>10957</v>
      </c>
      <c r="N179" s="8">
        <v>0</v>
      </c>
      <c r="O179" s="8">
        <v>0</v>
      </c>
      <c r="P179" s="8" t="s">
        <v>114</v>
      </c>
      <c r="R179" s="8">
        <v>2</v>
      </c>
      <c r="S179" s="13">
        <f>_xlfn.XLOOKUP(P179,rif_fee_schedule!$A$2:$A$84,rif_fee_schedule!C$2:C$84, 0)*1.628</f>
        <v>4288.152</v>
      </c>
      <c r="T179" s="13">
        <f>_xlfn.XLOOKUP(P179,rif_fee_schedule!$A$2:$A$84,rif_fee_schedule!D$2:D$84, 0)</f>
        <v>2490</v>
      </c>
      <c r="U179" s="14">
        <f t="shared" ref="U179:U242" si="10">S179*R179</f>
        <v>8576.3040000000001</v>
      </c>
      <c r="V179" s="14">
        <f t="shared" ref="V179:V242" si="11">T179*R179</f>
        <v>4980</v>
      </c>
      <c r="W179"/>
      <c r="Y179" s="3">
        <v>272008405.74000001</v>
      </c>
      <c r="Z179" s="3">
        <v>5573244.3300000001</v>
      </c>
      <c r="AA179" s="3">
        <v>0</v>
      </c>
      <c r="AB179">
        <v>0</v>
      </c>
      <c r="AC179" s="3">
        <v>0</v>
      </c>
      <c r="AD179" s="2">
        <v>-7297347.0099999998</v>
      </c>
      <c r="AE179" s="3">
        <v>599122533.62</v>
      </c>
      <c r="AF179" s="3">
        <v>12164932.65</v>
      </c>
      <c r="AG179" s="3">
        <v>2628720.44</v>
      </c>
      <c r="AH179" s="3">
        <v>103699.7</v>
      </c>
      <c r="AI179" s="3">
        <v>2074</v>
      </c>
      <c r="AJ179" s="2">
        <v>-10188946.82</v>
      </c>
    </row>
    <row r="180" spans="1:36" hidden="1" x14ac:dyDescent="0.25">
      <c r="A180" s="8">
        <v>5</v>
      </c>
      <c r="B180" s="8" t="s">
        <v>5112</v>
      </c>
      <c r="C180" s="8">
        <v>3059330641490</v>
      </c>
      <c r="D180" s="8" t="s">
        <v>5113</v>
      </c>
      <c r="F180" s="8" t="s">
        <v>5114</v>
      </c>
      <c r="G180" s="10">
        <v>43803</v>
      </c>
      <c r="H180" s="8" t="s">
        <v>31</v>
      </c>
      <c r="I180" s="8" t="s">
        <v>38</v>
      </c>
      <c r="J180" s="9">
        <v>0.08</v>
      </c>
      <c r="K180" s="9">
        <v>0</v>
      </c>
      <c r="L180" s="8">
        <v>0</v>
      </c>
      <c r="M180" s="14">
        <f t="shared" si="9"/>
        <v>0.08</v>
      </c>
      <c r="N180" s="8">
        <v>0</v>
      </c>
      <c r="O180" s="8">
        <v>0</v>
      </c>
      <c r="P180" s="8" t="s">
        <v>77</v>
      </c>
      <c r="R180" s="8">
        <v>1</v>
      </c>
      <c r="S180" s="13">
        <f>_xlfn.XLOOKUP(P180,rif_fee_schedule!$A$2:$A$84,rif_fee_schedule!C$2:C$84, 0)*1.628</f>
        <v>9769.6279999999988</v>
      </c>
      <c r="T180" s="13">
        <f>_xlfn.XLOOKUP(P180,rif_fee_schedule!$A$2:$A$84,rif_fee_schedule!D$2:D$84, 0)</f>
        <v>5674</v>
      </c>
      <c r="U180" s="14">
        <f t="shared" si="10"/>
        <v>9769.6279999999988</v>
      </c>
      <c r="V180" s="14">
        <f t="shared" si="11"/>
        <v>5674</v>
      </c>
      <c r="W180"/>
      <c r="Y180" s="3">
        <v>23913047.239999998</v>
      </c>
      <c r="Z180" s="3">
        <v>478708.65</v>
      </c>
      <c r="AA180" s="3">
        <v>0</v>
      </c>
      <c r="AB180">
        <v>0</v>
      </c>
      <c r="AC180" s="3">
        <v>0</v>
      </c>
      <c r="AD180" s="2">
        <v>-227120.25</v>
      </c>
      <c r="AE180" s="3">
        <v>599122533.62</v>
      </c>
      <c r="AF180" s="3">
        <v>12164932.65</v>
      </c>
      <c r="AG180" s="3">
        <v>2628720.44</v>
      </c>
      <c r="AH180" s="3">
        <v>103699.7</v>
      </c>
      <c r="AI180" s="3">
        <v>2074</v>
      </c>
      <c r="AJ180" s="2">
        <v>-10188946.82</v>
      </c>
    </row>
    <row r="181" spans="1:36" hidden="1" x14ac:dyDescent="0.25">
      <c r="A181" s="8">
        <v>5</v>
      </c>
      <c r="B181" s="8" t="s">
        <v>5112</v>
      </c>
      <c r="C181" s="8">
        <v>3059330641490</v>
      </c>
      <c r="D181" s="8" t="s">
        <v>5113</v>
      </c>
      <c r="F181" s="8" t="s">
        <v>5114</v>
      </c>
      <c r="G181" s="10">
        <v>43803</v>
      </c>
      <c r="H181" s="8" t="s">
        <v>31</v>
      </c>
      <c r="I181" s="8" t="s">
        <v>38</v>
      </c>
      <c r="J181" s="9">
        <v>0.08</v>
      </c>
      <c r="K181" s="9">
        <v>0</v>
      </c>
      <c r="L181" s="8">
        <v>0</v>
      </c>
      <c r="M181" s="14">
        <f t="shared" si="9"/>
        <v>0.08</v>
      </c>
      <c r="N181" s="8">
        <v>0</v>
      </c>
      <c r="O181" s="8">
        <v>0</v>
      </c>
      <c r="P181" s="8" t="s">
        <v>72</v>
      </c>
      <c r="R181" s="8">
        <v>-613.72</v>
      </c>
      <c r="S181" s="13">
        <f>_xlfn.XLOOKUP(P181,rif_fee_schedule!$A$2:$A$84,rif_fee_schedule!C$2:C$84, 0)*1.628</f>
        <v>15.918583999999999</v>
      </c>
      <c r="T181" s="13">
        <f>_xlfn.XLOOKUP(P181,rif_fee_schedule!$A$2:$A$84,rif_fee_schedule!D$2:D$84, 0)</f>
        <v>9.2460000000000004</v>
      </c>
      <c r="U181" s="14">
        <f t="shared" si="10"/>
        <v>-9769.5533724800007</v>
      </c>
      <c r="V181" s="14">
        <f t="shared" si="11"/>
        <v>-5674.4551200000005</v>
      </c>
      <c r="W181"/>
      <c r="Y181" s="3">
        <v>23913047.239999998</v>
      </c>
      <c r="Z181" s="3">
        <v>478708.65</v>
      </c>
      <c r="AA181" s="3">
        <v>0</v>
      </c>
      <c r="AB181">
        <v>0</v>
      </c>
      <c r="AC181" s="3">
        <v>0</v>
      </c>
      <c r="AD181" s="2">
        <v>-227120.25</v>
      </c>
      <c r="AE181" s="3">
        <v>599122533.62</v>
      </c>
      <c r="AF181" s="3">
        <v>12164932.65</v>
      </c>
      <c r="AG181" s="3">
        <v>2628720.44</v>
      </c>
      <c r="AH181" s="3">
        <v>103699.7</v>
      </c>
      <c r="AI181" s="3">
        <v>2074</v>
      </c>
      <c r="AJ181" s="2">
        <v>-10188946.82</v>
      </c>
    </row>
    <row r="182" spans="1:36" hidden="1" x14ac:dyDescent="0.25">
      <c r="A182" s="8">
        <v>3.1</v>
      </c>
      <c r="B182" s="8" t="s">
        <v>4243</v>
      </c>
      <c r="C182" s="8">
        <v>3022040090120</v>
      </c>
      <c r="D182" s="8" t="s">
        <v>4244</v>
      </c>
      <c r="F182" s="8" t="s">
        <v>4245</v>
      </c>
      <c r="G182" s="10">
        <v>43559</v>
      </c>
      <c r="H182" s="8" t="s">
        <v>31</v>
      </c>
      <c r="I182" s="8" t="s">
        <v>38</v>
      </c>
      <c r="J182" s="9">
        <v>1691.98</v>
      </c>
      <c r="K182" s="9">
        <v>33.840000000000003</v>
      </c>
      <c r="L182" s="8">
        <v>0</v>
      </c>
      <c r="M182" s="14">
        <f t="shared" si="9"/>
        <v>1725.82</v>
      </c>
      <c r="N182" s="8">
        <v>0</v>
      </c>
      <c r="O182" s="8">
        <v>0</v>
      </c>
      <c r="P182" s="8" t="s">
        <v>970</v>
      </c>
      <c r="R182" s="8">
        <v>2</v>
      </c>
      <c r="S182" s="13">
        <f>_xlfn.XLOOKUP(P182,rif_fee_schedule!$A$2:$A$84,rif_fee_schedule!C$2:C$84, 0)*1.628</f>
        <v>0</v>
      </c>
      <c r="T182" s="13">
        <f>_xlfn.XLOOKUP(P182,rif_fee_schedule!$A$2:$A$84,rif_fee_schedule!D$2:D$84, 0)</f>
        <v>0</v>
      </c>
      <c r="U182" s="14">
        <f t="shared" si="10"/>
        <v>0</v>
      </c>
      <c r="V182" s="14">
        <f t="shared" si="11"/>
        <v>0</v>
      </c>
      <c r="W182"/>
      <c r="Y182" s="3">
        <v>34362078.990000002</v>
      </c>
      <c r="Z182" s="3">
        <v>687512.03</v>
      </c>
      <c r="AA182" s="3">
        <v>0</v>
      </c>
      <c r="AB182">
        <v>0</v>
      </c>
      <c r="AC182" s="3">
        <v>0</v>
      </c>
      <c r="AD182" s="2">
        <v>-175934.14</v>
      </c>
      <c r="AE182" s="3">
        <v>599122533.62</v>
      </c>
      <c r="AF182" s="3">
        <v>12164932.65</v>
      </c>
      <c r="AG182" s="3">
        <v>2628720.44</v>
      </c>
      <c r="AH182" s="3">
        <v>103699.7</v>
      </c>
      <c r="AI182" s="3">
        <v>2074</v>
      </c>
      <c r="AJ182" s="2">
        <v>-10188946.82</v>
      </c>
    </row>
    <row r="183" spans="1:36" hidden="1" x14ac:dyDescent="0.25">
      <c r="A183" s="8">
        <v>3.1</v>
      </c>
      <c r="B183" s="8" t="s">
        <v>4243</v>
      </c>
      <c r="C183" s="8">
        <v>3022040090120</v>
      </c>
      <c r="D183" s="8" t="s">
        <v>4244</v>
      </c>
      <c r="F183" s="8" t="s">
        <v>4245</v>
      </c>
      <c r="G183" s="10">
        <v>43559</v>
      </c>
      <c r="H183" s="8" t="s">
        <v>31</v>
      </c>
      <c r="I183" s="8" t="s">
        <v>38</v>
      </c>
      <c r="J183" s="9">
        <v>1691.98</v>
      </c>
      <c r="K183" s="9">
        <v>33.840000000000003</v>
      </c>
      <c r="L183" s="8">
        <v>0</v>
      </c>
      <c r="M183" s="14">
        <f t="shared" si="9"/>
        <v>1725.82</v>
      </c>
      <c r="N183" s="8">
        <v>0</v>
      </c>
      <c r="O183" s="8">
        <v>0</v>
      </c>
      <c r="P183" s="8" t="s">
        <v>274</v>
      </c>
      <c r="R183" s="8">
        <v>-1</v>
      </c>
      <c r="S183" s="13">
        <f>_xlfn.XLOOKUP(P183,rif_fee_schedule!$A$2:$A$84,rif_fee_schedule!C$2:C$84, 0)*1.628</f>
        <v>0</v>
      </c>
      <c r="T183" s="13">
        <f>_xlfn.XLOOKUP(P183,rif_fee_schedule!$A$2:$A$84,rif_fee_schedule!D$2:D$84, 0)</f>
        <v>0</v>
      </c>
      <c r="U183" s="14">
        <f t="shared" si="10"/>
        <v>0</v>
      </c>
      <c r="V183" s="14">
        <f t="shared" si="11"/>
        <v>0</v>
      </c>
      <c r="W183"/>
      <c r="Y183" s="3">
        <v>34362078.990000002</v>
      </c>
      <c r="Z183" s="3">
        <v>687512.03</v>
      </c>
      <c r="AA183" s="3">
        <v>0</v>
      </c>
      <c r="AB183">
        <v>0</v>
      </c>
      <c r="AC183" s="3">
        <v>0</v>
      </c>
      <c r="AD183" s="2">
        <v>-175934.14</v>
      </c>
      <c r="AE183" s="3">
        <v>599122533.62</v>
      </c>
      <c r="AF183" s="3">
        <v>12164932.65</v>
      </c>
      <c r="AG183" s="3">
        <v>2628720.44</v>
      </c>
      <c r="AH183" s="3">
        <v>103699.7</v>
      </c>
      <c r="AI183" s="3">
        <v>2074</v>
      </c>
      <c r="AJ183" s="2">
        <v>-10188946.82</v>
      </c>
    </row>
    <row r="184" spans="1:36" hidden="1" x14ac:dyDescent="0.25">
      <c r="A184" s="8">
        <v>1.1000000000000001</v>
      </c>
      <c r="B184" s="8" t="s">
        <v>736</v>
      </c>
      <c r="C184" s="8">
        <v>940250760010</v>
      </c>
      <c r="D184" s="8" t="s">
        <v>737</v>
      </c>
      <c r="G184" s="10">
        <v>43796</v>
      </c>
      <c r="H184" s="8" t="s">
        <v>31</v>
      </c>
      <c r="I184" s="8" t="s">
        <v>32</v>
      </c>
      <c r="J184" s="9">
        <v>0</v>
      </c>
      <c r="K184" s="9">
        <v>0</v>
      </c>
      <c r="L184" s="8">
        <v>0</v>
      </c>
      <c r="M184" s="14">
        <f t="shared" si="9"/>
        <v>0</v>
      </c>
      <c r="N184" s="8">
        <v>0</v>
      </c>
      <c r="O184" s="8">
        <v>0</v>
      </c>
      <c r="P184" s="8" t="s">
        <v>90</v>
      </c>
      <c r="R184" s="11">
        <v>12505</v>
      </c>
      <c r="S184" s="13">
        <f>_xlfn.XLOOKUP(P184,rif_fee_schedule!$A$2:$A$84,rif_fee_schedule!C$2:C$84, 0)*1.628</f>
        <v>14.380123999999999</v>
      </c>
      <c r="T184" s="13">
        <f>_xlfn.XLOOKUP(P184,rif_fee_schedule!$A$2:$A$84,rif_fee_schedule!D$2:D$84, 0)</f>
        <v>8.3520000000000003</v>
      </c>
      <c r="U184" s="14">
        <f t="shared" si="10"/>
        <v>179823.45061999999</v>
      </c>
      <c r="V184" s="14">
        <f t="shared" si="11"/>
        <v>104441.76000000001</v>
      </c>
      <c r="Y184" s="3">
        <v>13538989.02</v>
      </c>
      <c r="Z184" s="3">
        <v>280635.13</v>
      </c>
      <c r="AA184" s="3">
        <v>0</v>
      </c>
      <c r="AB184">
        <v>0</v>
      </c>
      <c r="AC184" s="3">
        <v>0</v>
      </c>
      <c r="AD184" s="2">
        <v>-2316507.67</v>
      </c>
      <c r="AE184" s="3">
        <v>599122533.62</v>
      </c>
      <c r="AF184" s="3">
        <v>12164932.65</v>
      </c>
      <c r="AG184" s="3">
        <v>2628720.44</v>
      </c>
      <c r="AH184" s="3">
        <v>103699.7</v>
      </c>
      <c r="AI184" s="3">
        <v>2074</v>
      </c>
      <c r="AJ184" s="2">
        <v>-10188946.82</v>
      </c>
    </row>
    <row r="185" spans="1:36" hidden="1" x14ac:dyDescent="0.25">
      <c r="A185" s="8">
        <v>1.1000000000000001</v>
      </c>
      <c r="B185" s="8" t="s">
        <v>736</v>
      </c>
      <c r="C185" s="8">
        <v>940250760010</v>
      </c>
      <c r="D185" s="8" t="s">
        <v>737</v>
      </c>
      <c r="G185" s="10">
        <v>43796</v>
      </c>
      <c r="H185" s="8" t="s">
        <v>31</v>
      </c>
      <c r="I185" s="8" t="s">
        <v>32</v>
      </c>
      <c r="J185" s="9">
        <v>0</v>
      </c>
      <c r="K185" s="9">
        <v>0</v>
      </c>
      <c r="L185" s="8">
        <v>0</v>
      </c>
      <c r="M185" s="14">
        <f t="shared" si="9"/>
        <v>0</v>
      </c>
      <c r="N185" s="8">
        <v>0</v>
      </c>
      <c r="O185" s="8">
        <v>0</v>
      </c>
      <c r="P185" s="8" t="s">
        <v>106</v>
      </c>
      <c r="R185" s="11">
        <v>-2165090.83</v>
      </c>
      <c r="S185" s="13">
        <f>_xlfn.XLOOKUP(P185,rif_fee_schedule!$A$2:$A$84,rif_fee_schedule!C$2:C$84, 0)*1.628</f>
        <v>0</v>
      </c>
      <c r="T185" s="13">
        <f>_xlfn.XLOOKUP(P185,rif_fee_schedule!$A$2:$A$84,rif_fee_schedule!D$2:D$84, 0)</f>
        <v>0</v>
      </c>
      <c r="U185" s="14">
        <f t="shared" si="10"/>
        <v>0</v>
      </c>
      <c r="V185" s="14">
        <f t="shared" si="11"/>
        <v>0</v>
      </c>
      <c r="Y185" s="3">
        <v>13538989.02</v>
      </c>
      <c r="Z185" s="3">
        <v>280635.13</v>
      </c>
      <c r="AA185" s="3">
        <v>0</v>
      </c>
      <c r="AB185">
        <v>0</v>
      </c>
      <c r="AC185" s="3">
        <v>0</v>
      </c>
      <c r="AD185" s="2">
        <v>-2316507.67</v>
      </c>
      <c r="AE185" s="3">
        <v>599122533.62</v>
      </c>
      <c r="AF185" s="3">
        <v>12164932.65</v>
      </c>
      <c r="AG185" s="3">
        <v>2628720.44</v>
      </c>
      <c r="AH185" s="3">
        <v>103699.7</v>
      </c>
      <c r="AI185" s="3">
        <v>2074</v>
      </c>
      <c r="AJ185" s="2">
        <v>-10188946.82</v>
      </c>
    </row>
    <row r="186" spans="1:36" hidden="1" x14ac:dyDescent="0.25">
      <c r="A186" s="8">
        <v>1.1000000000000001</v>
      </c>
      <c r="B186" s="8" t="s">
        <v>736</v>
      </c>
      <c r="C186" s="8">
        <v>940250760010</v>
      </c>
      <c r="D186" s="8" t="s">
        <v>737</v>
      </c>
      <c r="G186" s="10">
        <v>43796</v>
      </c>
      <c r="H186" s="8" t="s">
        <v>31</v>
      </c>
      <c r="I186" s="8" t="s">
        <v>32</v>
      </c>
      <c r="J186" s="9">
        <v>0</v>
      </c>
      <c r="K186" s="9">
        <v>0</v>
      </c>
      <c r="L186" s="8">
        <v>0</v>
      </c>
      <c r="M186" s="14">
        <f t="shared" si="9"/>
        <v>0</v>
      </c>
      <c r="N186" s="8">
        <v>0</v>
      </c>
      <c r="O186" s="8">
        <v>0</v>
      </c>
      <c r="P186" s="8" t="s">
        <v>732</v>
      </c>
      <c r="R186" s="11">
        <v>188705</v>
      </c>
      <c r="S186" s="13">
        <f>_xlfn.XLOOKUP(P186,rif_fee_schedule!$A$2:$A$84,rif_fee_schedule!C$2:C$84, 0)*1.628</f>
        <v>10.542928</v>
      </c>
      <c r="T186" s="13">
        <f>_xlfn.XLOOKUP(P186,rif_fee_schedule!$A$2:$A$84,rif_fee_schedule!D$2:D$84, 0)</f>
        <v>6.1230000000000002</v>
      </c>
      <c r="U186" s="14">
        <f t="shared" si="10"/>
        <v>1989503.2282400001</v>
      </c>
      <c r="V186" s="14">
        <f t="shared" si="11"/>
        <v>1155440.7150000001</v>
      </c>
      <c r="Y186" s="3">
        <v>13538989.02</v>
      </c>
      <c r="Z186" s="3">
        <v>280635.13</v>
      </c>
      <c r="AA186" s="3">
        <v>0</v>
      </c>
      <c r="AB186">
        <v>0</v>
      </c>
      <c r="AC186" s="3">
        <v>0</v>
      </c>
      <c r="AD186" s="2">
        <v>-2316507.67</v>
      </c>
      <c r="AE186" s="3">
        <v>599122533.62</v>
      </c>
      <c r="AF186" s="3">
        <v>12164932.65</v>
      </c>
      <c r="AG186" s="3">
        <v>2628720.44</v>
      </c>
      <c r="AH186" s="3">
        <v>103699.7</v>
      </c>
      <c r="AI186" s="3">
        <v>2074</v>
      </c>
      <c r="AJ186" s="2">
        <v>-10188946.82</v>
      </c>
    </row>
    <row r="187" spans="1:36" hidden="1" x14ac:dyDescent="0.25">
      <c r="A187" s="8">
        <v>9.1</v>
      </c>
      <c r="B187" s="8" t="s">
        <v>9039</v>
      </c>
      <c r="C187" s="8">
        <v>3031090370020</v>
      </c>
      <c r="D187" s="8" t="s">
        <v>9040</v>
      </c>
      <c r="F187" s="8" t="s">
        <v>9041</v>
      </c>
      <c r="G187" s="10">
        <v>43476</v>
      </c>
      <c r="H187" s="8" t="s">
        <v>31</v>
      </c>
      <c r="I187" s="8" t="s">
        <v>38</v>
      </c>
      <c r="J187" s="9">
        <v>81151.72</v>
      </c>
      <c r="K187" s="9">
        <v>1623.03</v>
      </c>
      <c r="L187" s="8">
        <v>0</v>
      </c>
      <c r="M187" s="14">
        <f t="shared" si="9"/>
        <v>82774.75</v>
      </c>
      <c r="N187" s="8">
        <v>0</v>
      </c>
      <c r="O187" s="8">
        <v>0</v>
      </c>
      <c r="P187" s="8" t="s">
        <v>185</v>
      </c>
      <c r="R187" s="11">
        <v>5467</v>
      </c>
      <c r="S187" s="13">
        <f>_xlfn.XLOOKUP(P187,rif_fee_schedule!$A$2:$A$84,rif_fee_schedule!C$2:C$84, 0)*1.628</f>
        <v>0</v>
      </c>
      <c r="T187" s="13">
        <f>_xlfn.XLOOKUP(P187,rif_fee_schedule!$A$2:$A$84,rif_fee_schedule!D$2:D$84, 0)</f>
        <v>0</v>
      </c>
      <c r="U187" s="14">
        <f t="shared" si="10"/>
        <v>0</v>
      </c>
      <c r="V187" s="14">
        <f t="shared" si="11"/>
        <v>0</v>
      </c>
      <c r="W187" s="2"/>
      <c r="Y187" s="3">
        <v>13894747.220000001</v>
      </c>
      <c r="Z187" s="3">
        <v>290518.01</v>
      </c>
      <c r="AA187" s="3">
        <v>0</v>
      </c>
      <c r="AB187">
        <v>0</v>
      </c>
      <c r="AC187" s="3">
        <v>0</v>
      </c>
      <c r="AD187" s="2">
        <v>-156592.79</v>
      </c>
      <c r="AE187" s="3">
        <v>599122533.62</v>
      </c>
      <c r="AF187" s="3">
        <v>12164932.65</v>
      </c>
      <c r="AG187" s="3">
        <v>2628720.44</v>
      </c>
      <c r="AH187" s="3">
        <v>103699.7</v>
      </c>
      <c r="AI187" s="3">
        <v>2074</v>
      </c>
      <c r="AJ187" s="2">
        <v>-10188946.82</v>
      </c>
    </row>
    <row r="188" spans="1:36" hidden="1" x14ac:dyDescent="0.25">
      <c r="A188" s="8">
        <v>1.1000000000000001</v>
      </c>
      <c r="B188" s="8" t="s">
        <v>729</v>
      </c>
      <c r="C188" s="8">
        <v>940250760010</v>
      </c>
      <c r="D188" s="8" t="s">
        <v>730</v>
      </c>
      <c r="F188" s="8" t="s">
        <v>731</v>
      </c>
      <c r="G188" s="10">
        <v>43796</v>
      </c>
      <c r="H188" s="8" t="s">
        <v>31</v>
      </c>
      <c r="I188" s="8" t="s">
        <v>38</v>
      </c>
      <c r="J188" s="9">
        <v>0</v>
      </c>
      <c r="K188" s="9">
        <v>0</v>
      </c>
      <c r="L188" s="8">
        <v>0</v>
      </c>
      <c r="M188" s="14">
        <f t="shared" si="9"/>
        <v>0</v>
      </c>
      <c r="N188" s="8">
        <v>0</v>
      </c>
      <c r="O188" s="8">
        <v>0</v>
      </c>
      <c r="P188" s="8" t="s">
        <v>732</v>
      </c>
      <c r="R188" s="11">
        <v>-159764</v>
      </c>
      <c r="S188" s="13">
        <f>_xlfn.XLOOKUP(P188,rif_fee_schedule!$A$2:$A$84,rif_fee_schedule!C$2:C$84, 0)*1.628</f>
        <v>10.542928</v>
      </c>
      <c r="T188" s="13">
        <f>_xlfn.XLOOKUP(P188,rif_fee_schedule!$A$2:$A$84,rif_fee_schedule!D$2:D$84, 0)</f>
        <v>6.1230000000000002</v>
      </c>
      <c r="U188" s="14">
        <f t="shared" si="10"/>
        <v>-1684380.3489919999</v>
      </c>
      <c r="V188" s="14">
        <f t="shared" si="11"/>
        <v>-978234.97200000007</v>
      </c>
      <c r="W188" s="2"/>
      <c r="Y188" s="3">
        <v>13538989.02</v>
      </c>
      <c r="Z188" s="3">
        <v>280635.13</v>
      </c>
      <c r="AA188" s="3">
        <v>0</v>
      </c>
      <c r="AB188">
        <v>0</v>
      </c>
      <c r="AC188" s="3">
        <v>0</v>
      </c>
      <c r="AD188" s="2">
        <v>-2316507.67</v>
      </c>
      <c r="AE188" s="3">
        <v>599122533.62</v>
      </c>
      <c r="AF188" s="3">
        <v>12164932.65</v>
      </c>
      <c r="AG188" s="3">
        <v>2628720.44</v>
      </c>
      <c r="AH188" s="3">
        <v>103699.7</v>
      </c>
      <c r="AI188" s="3">
        <v>2074</v>
      </c>
      <c r="AJ188" s="2">
        <v>-10188946.82</v>
      </c>
    </row>
    <row r="189" spans="1:36" hidden="1" x14ac:dyDescent="0.25">
      <c r="A189" s="8">
        <v>1.1000000000000001</v>
      </c>
      <c r="B189" s="8" t="s">
        <v>729</v>
      </c>
      <c r="C189" s="8">
        <v>940250760010</v>
      </c>
      <c r="D189" s="8" t="s">
        <v>730</v>
      </c>
      <c r="F189" s="8" t="s">
        <v>731</v>
      </c>
      <c r="G189" s="10">
        <v>43796</v>
      </c>
      <c r="H189" s="8" t="s">
        <v>31</v>
      </c>
      <c r="I189" s="8" t="s">
        <v>38</v>
      </c>
      <c r="J189" s="9">
        <v>0</v>
      </c>
      <c r="K189" s="9">
        <v>0</v>
      </c>
      <c r="L189" s="8">
        <v>0</v>
      </c>
      <c r="M189" s="14">
        <f t="shared" si="9"/>
        <v>0</v>
      </c>
      <c r="N189" s="8">
        <v>0</v>
      </c>
      <c r="O189" s="8">
        <v>0</v>
      </c>
      <c r="P189" s="8" t="s">
        <v>106</v>
      </c>
      <c r="R189" s="11">
        <v>-435169.03</v>
      </c>
      <c r="S189" s="13">
        <f>_xlfn.XLOOKUP(P189,rif_fee_schedule!$A$2:$A$84,rif_fee_schedule!C$2:C$84, 0)*1.628</f>
        <v>0</v>
      </c>
      <c r="T189" s="13">
        <f>_xlfn.XLOOKUP(P189,rif_fee_schedule!$A$2:$A$84,rif_fee_schedule!D$2:D$84, 0)</f>
        <v>0</v>
      </c>
      <c r="U189" s="14">
        <f t="shared" si="10"/>
        <v>0</v>
      </c>
      <c r="V189" s="14">
        <f t="shared" si="11"/>
        <v>0</v>
      </c>
      <c r="W189" s="2"/>
      <c r="Y189" s="3">
        <v>13538989.02</v>
      </c>
      <c r="Z189" s="3">
        <v>280635.13</v>
      </c>
      <c r="AA189" s="3">
        <v>0</v>
      </c>
      <c r="AB189">
        <v>0</v>
      </c>
      <c r="AC189" s="3">
        <v>0</v>
      </c>
      <c r="AD189" s="2">
        <v>-2316507.67</v>
      </c>
      <c r="AE189" s="3">
        <v>599122533.62</v>
      </c>
      <c r="AF189" s="3">
        <v>12164932.65</v>
      </c>
      <c r="AG189" s="3">
        <v>2628720.44</v>
      </c>
      <c r="AH189" s="3">
        <v>103699.7</v>
      </c>
      <c r="AI189" s="3">
        <v>2074</v>
      </c>
      <c r="AJ189" s="2">
        <v>-10188946.82</v>
      </c>
    </row>
    <row r="190" spans="1:36" hidden="1" x14ac:dyDescent="0.25">
      <c r="A190" s="8">
        <v>1.1000000000000001</v>
      </c>
      <c r="B190" s="8" t="s">
        <v>729</v>
      </c>
      <c r="C190" s="8">
        <v>940250760010</v>
      </c>
      <c r="D190" s="8" t="s">
        <v>730</v>
      </c>
      <c r="F190" s="8" t="s">
        <v>731</v>
      </c>
      <c r="G190" s="10">
        <v>43796</v>
      </c>
      <c r="H190" s="8" t="s">
        <v>31</v>
      </c>
      <c r="I190" s="8" t="s">
        <v>38</v>
      </c>
      <c r="J190" s="9">
        <v>0</v>
      </c>
      <c r="K190" s="9">
        <v>0</v>
      </c>
      <c r="L190" s="8">
        <v>0</v>
      </c>
      <c r="M190" s="14">
        <f t="shared" si="9"/>
        <v>0</v>
      </c>
      <c r="N190" s="8">
        <v>0</v>
      </c>
      <c r="O190" s="8">
        <v>0</v>
      </c>
      <c r="P190" s="8" t="s">
        <v>90</v>
      </c>
      <c r="R190" s="11">
        <v>6118.01</v>
      </c>
      <c r="S190" s="13">
        <f>_xlfn.XLOOKUP(P190,rif_fee_schedule!$A$2:$A$84,rif_fee_schedule!C$2:C$84, 0)*1.628</f>
        <v>14.380123999999999</v>
      </c>
      <c r="T190" s="13">
        <f>_xlfn.XLOOKUP(P190,rif_fee_schedule!$A$2:$A$84,rif_fee_schedule!D$2:D$84, 0)</f>
        <v>8.3520000000000003</v>
      </c>
      <c r="U190" s="14">
        <f t="shared" si="10"/>
        <v>87977.742433239997</v>
      </c>
      <c r="V190" s="14">
        <f t="shared" si="11"/>
        <v>51097.61952</v>
      </c>
      <c r="W190" s="2"/>
      <c r="Y190" s="3">
        <v>13538989.02</v>
      </c>
      <c r="Z190" s="3">
        <v>280635.13</v>
      </c>
      <c r="AA190" s="3">
        <v>0</v>
      </c>
      <c r="AB190">
        <v>0</v>
      </c>
      <c r="AC190" s="3">
        <v>0</v>
      </c>
      <c r="AD190" s="2">
        <v>-2316507.67</v>
      </c>
      <c r="AE190" s="3">
        <v>599122533.62</v>
      </c>
      <c r="AF190" s="3">
        <v>12164932.65</v>
      </c>
      <c r="AG190" s="3">
        <v>2628720.44</v>
      </c>
      <c r="AH190" s="3">
        <v>103699.7</v>
      </c>
      <c r="AI190" s="3">
        <v>2074</v>
      </c>
      <c r="AJ190" s="2">
        <v>-10188946.82</v>
      </c>
    </row>
    <row r="191" spans="1:36" hidden="1" x14ac:dyDescent="0.25">
      <c r="A191" s="8">
        <v>1.1000000000000001</v>
      </c>
      <c r="B191" s="8" t="s">
        <v>729</v>
      </c>
      <c r="C191" s="8">
        <v>940250760010</v>
      </c>
      <c r="D191" s="8" t="s">
        <v>730</v>
      </c>
      <c r="F191" s="8" t="s">
        <v>731</v>
      </c>
      <c r="G191" s="10">
        <v>43796</v>
      </c>
      <c r="H191" s="8" t="s">
        <v>31</v>
      </c>
      <c r="I191" s="8" t="s">
        <v>38</v>
      </c>
      <c r="J191" s="9">
        <v>0</v>
      </c>
      <c r="K191" s="9">
        <v>0</v>
      </c>
      <c r="L191" s="8">
        <v>0</v>
      </c>
      <c r="M191" s="14">
        <f t="shared" si="9"/>
        <v>0</v>
      </c>
      <c r="N191" s="8">
        <v>0</v>
      </c>
      <c r="O191" s="8">
        <v>0</v>
      </c>
      <c r="P191" s="8" t="s">
        <v>113</v>
      </c>
      <c r="R191" s="8">
        <v>326</v>
      </c>
      <c r="S191" s="13">
        <f>_xlfn.XLOOKUP(P191,rif_fee_schedule!$A$2:$A$84,rif_fee_schedule!C$2:C$84, 0)*1.628</f>
        <v>6860.3919999999998</v>
      </c>
      <c r="T191" s="13">
        <f>_xlfn.XLOOKUP(P191,rif_fee_schedule!$A$2:$A$84,rif_fee_schedule!D$2:D$84, 0)</f>
        <v>3984</v>
      </c>
      <c r="U191" s="14">
        <f t="shared" si="10"/>
        <v>2236487.7919999999</v>
      </c>
      <c r="V191" s="14">
        <f t="shared" si="11"/>
        <v>1298784</v>
      </c>
      <c r="W191"/>
      <c r="Y191" s="3">
        <v>13538989.02</v>
      </c>
      <c r="Z191" s="3">
        <v>280635.13</v>
      </c>
      <c r="AA191" s="3">
        <v>0</v>
      </c>
      <c r="AB191">
        <v>0</v>
      </c>
      <c r="AC191" s="3">
        <v>0</v>
      </c>
      <c r="AD191" s="2">
        <v>-2316507.67</v>
      </c>
      <c r="AE191" s="3">
        <v>599122533.62</v>
      </c>
      <c r="AF191" s="3">
        <v>12164932.65</v>
      </c>
      <c r="AG191" s="3">
        <v>2628720.44</v>
      </c>
      <c r="AH191" s="3">
        <v>103699.7</v>
      </c>
      <c r="AI191" s="3">
        <v>2074</v>
      </c>
      <c r="AJ191" s="2">
        <v>-10188946.82</v>
      </c>
    </row>
    <row r="192" spans="1:36" hidden="1" x14ac:dyDescent="0.25">
      <c r="A192" s="8">
        <v>6</v>
      </c>
      <c r="B192" s="8" t="s">
        <v>8137</v>
      </c>
      <c r="C192" s="8">
        <v>3079060060110</v>
      </c>
      <c r="D192" s="8" t="s">
        <v>8138</v>
      </c>
      <c r="G192" s="10">
        <v>43693</v>
      </c>
      <c r="H192" s="8" t="s">
        <v>31</v>
      </c>
      <c r="I192" s="8" t="s">
        <v>32</v>
      </c>
      <c r="J192" s="9">
        <v>9278.02</v>
      </c>
      <c r="K192" s="9">
        <v>185.56</v>
      </c>
      <c r="L192" s="8">
        <v>0</v>
      </c>
      <c r="M192" s="14">
        <f t="shared" si="9"/>
        <v>9463.58</v>
      </c>
      <c r="N192" s="8">
        <v>0</v>
      </c>
      <c r="O192" s="8">
        <v>0</v>
      </c>
      <c r="P192" s="8" t="s">
        <v>77</v>
      </c>
      <c r="R192" s="8">
        <v>1</v>
      </c>
      <c r="S192" s="13">
        <f>_xlfn.XLOOKUP(P192,rif_fee_schedule!$A$2:$A$84,rif_fee_schedule!C$2:C$84, 0)*1.628</f>
        <v>9769.6279999999988</v>
      </c>
      <c r="T192" s="13">
        <f>_xlfn.XLOOKUP(P192,rif_fee_schedule!$A$2:$A$84,rif_fee_schedule!D$2:D$84, 0)</f>
        <v>5674</v>
      </c>
      <c r="U192" s="14">
        <f t="shared" si="10"/>
        <v>9769.6279999999988</v>
      </c>
      <c r="V192" s="14">
        <f t="shared" si="11"/>
        <v>5674</v>
      </c>
      <c r="W192"/>
      <c r="Y192" s="3">
        <v>43269262.359999999</v>
      </c>
      <c r="Z192" s="3">
        <v>874367.57</v>
      </c>
      <c r="AA192" s="3">
        <v>433279.63</v>
      </c>
      <c r="AB192">
        <v>0</v>
      </c>
      <c r="AC192" s="3">
        <v>0</v>
      </c>
      <c r="AD192" s="2">
        <v>374512.67</v>
      </c>
      <c r="AE192" s="3">
        <v>599122533.62</v>
      </c>
      <c r="AF192" s="3">
        <v>12164932.65</v>
      </c>
      <c r="AG192" s="3">
        <v>2628720.44</v>
      </c>
      <c r="AH192" s="3">
        <v>103699.7</v>
      </c>
      <c r="AI192" s="3">
        <v>2074</v>
      </c>
      <c r="AJ192" s="2">
        <v>-10188946.82</v>
      </c>
    </row>
    <row r="193" spans="1:36" hidden="1" x14ac:dyDescent="0.25">
      <c r="A193" s="8">
        <v>5</v>
      </c>
      <c r="B193" s="8" t="s">
        <v>5100</v>
      </c>
      <c r="C193" s="8">
        <v>3059330641500</v>
      </c>
      <c r="D193" s="8" t="s">
        <v>5101</v>
      </c>
      <c r="F193" s="8" t="s">
        <v>5102</v>
      </c>
      <c r="G193" s="10">
        <v>43655</v>
      </c>
      <c r="H193" s="8" t="s">
        <v>31</v>
      </c>
      <c r="I193" s="8" t="s">
        <v>38</v>
      </c>
      <c r="J193" s="9">
        <v>0</v>
      </c>
      <c r="K193" s="9">
        <v>0</v>
      </c>
      <c r="L193" s="8">
        <v>0</v>
      </c>
      <c r="M193" s="14">
        <f t="shared" si="9"/>
        <v>0</v>
      </c>
      <c r="N193" s="8">
        <v>0</v>
      </c>
      <c r="O193" s="8">
        <v>0</v>
      </c>
      <c r="P193" s="8" t="s">
        <v>77</v>
      </c>
      <c r="R193" s="8">
        <v>1</v>
      </c>
      <c r="S193" s="13">
        <f>_xlfn.XLOOKUP(P193,rif_fee_schedule!$A$2:$A$84,rif_fee_schedule!C$2:C$84, 0)*1.628</f>
        <v>9769.6279999999988</v>
      </c>
      <c r="T193" s="13">
        <f>_xlfn.XLOOKUP(P193,rif_fee_schedule!$A$2:$A$84,rif_fee_schedule!D$2:D$84, 0)</f>
        <v>5674</v>
      </c>
      <c r="U193" s="14">
        <f t="shared" si="10"/>
        <v>9769.6279999999988</v>
      </c>
      <c r="V193" s="14">
        <f t="shared" si="11"/>
        <v>5674</v>
      </c>
      <c r="W193"/>
      <c r="Y193" s="3">
        <v>23913047.239999998</v>
      </c>
      <c r="Z193" s="3">
        <v>478708.65</v>
      </c>
      <c r="AA193" s="3">
        <v>0</v>
      </c>
      <c r="AB193">
        <v>0</v>
      </c>
      <c r="AC193" s="3">
        <v>0</v>
      </c>
      <c r="AD193" s="2">
        <v>-227120.25</v>
      </c>
      <c r="AE193" s="3">
        <v>599122533.62</v>
      </c>
      <c r="AF193" s="3">
        <v>12164932.65</v>
      </c>
      <c r="AG193" s="3">
        <v>2628720.44</v>
      </c>
      <c r="AH193" s="3">
        <v>103699.7</v>
      </c>
      <c r="AI193" s="3">
        <v>2074</v>
      </c>
      <c r="AJ193" s="2">
        <v>-10188946.82</v>
      </c>
    </row>
    <row r="194" spans="1:36" hidden="1" x14ac:dyDescent="0.25">
      <c r="A194" s="8">
        <v>5</v>
      </c>
      <c r="B194" s="8" t="s">
        <v>5100</v>
      </c>
      <c r="C194" s="8">
        <v>3059330641500</v>
      </c>
      <c r="D194" s="8" t="s">
        <v>5101</v>
      </c>
      <c r="F194" s="8" t="s">
        <v>5102</v>
      </c>
      <c r="G194" s="10">
        <v>43655</v>
      </c>
      <c r="H194" s="8" t="s">
        <v>31</v>
      </c>
      <c r="I194" s="8" t="s">
        <v>38</v>
      </c>
      <c r="J194" s="9">
        <v>0</v>
      </c>
      <c r="K194" s="9">
        <v>0</v>
      </c>
      <c r="L194" s="8">
        <v>0</v>
      </c>
      <c r="M194" s="14">
        <f t="shared" si="9"/>
        <v>0</v>
      </c>
      <c r="N194" s="8">
        <v>0</v>
      </c>
      <c r="O194" s="8">
        <v>0</v>
      </c>
      <c r="P194" s="8" t="s">
        <v>106</v>
      </c>
      <c r="R194" s="8">
        <v>0.08</v>
      </c>
      <c r="S194" s="13">
        <f>_xlfn.XLOOKUP(P194,rif_fee_schedule!$A$2:$A$84,rif_fee_schedule!C$2:C$84, 0)*1.628</f>
        <v>0</v>
      </c>
      <c r="T194" s="13">
        <f>_xlfn.XLOOKUP(P194,rif_fee_schedule!$A$2:$A$84,rif_fee_schedule!D$2:D$84, 0)</f>
        <v>0</v>
      </c>
      <c r="U194" s="14">
        <f t="shared" si="10"/>
        <v>0</v>
      </c>
      <c r="V194" s="14">
        <f t="shared" si="11"/>
        <v>0</v>
      </c>
      <c r="W194"/>
      <c r="Y194" s="3">
        <v>23913047.239999998</v>
      </c>
      <c r="Z194" s="3">
        <v>478708.65</v>
      </c>
      <c r="AA194" s="3">
        <v>0</v>
      </c>
      <c r="AB194">
        <v>0</v>
      </c>
      <c r="AC194" s="3">
        <v>0</v>
      </c>
      <c r="AD194" s="2">
        <v>-227120.25</v>
      </c>
      <c r="AE194" s="3">
        <v>599122533.62</v>
      </c>
      <c r="AF194" s="3">
        <v>12164932.65</v>
      </c>
      <c r="AG194" s="3">
        <v>2628720.44</v>
      </c>
      <c r="AH194" s="3">
        <v>103699.7</v>
      </c>
      <c r="AI194" s="3">
        <v>2074</v>
      </c>
      <c r="AJ194" s="2">
        <v>-10188946.82</v>
      </c>
    </row>
    <row r="195" spans="1:36" hidden="1" x14ac:dyDescent="0.25">
      <c r="A195" s="8">
        <v>5</v>
      </c>
      <c r="B195" s="8" t="s">
        <v>5100</v>
      </c>
      <c r="C195" s="8">
        <v>3059330641500</v>
      </c>
      <c r="D195" s="8" t="s">
        <v>5101</v>
      </c>
      <c r="F195" s="8" t="s">
        <v>5102</v>
      </c>
      <c r="G195" s="10">
        <v>43655</v>
      </c>
      <c r="H195" s="8" t="s">
        <v>31</v>
      </c>
      <c r="I195" s="8" t="s">
        <v>38</v>
      </c>
      <c r="J195" s="9">
        <v>0</v>
      </c>
      <c r="K195" s="9">
        <v>0</v>
      </c>
      <c r="L195" s="8">
        <v>0</v>
      </c>
      <c r="M195" s="14">
        <f t="shared" si="9"/>
        <v>0</v>
      </c>
      <c r="N195" s="8">
        <v>0</v>
      </c>
      <c r="O195" s="8">
        <v>0</v>
      </c>
      <c r="P195" s="8" t="s">
        <v>72</v>
      </c>
      <c r="R195" s="8">
        <v>-613.73</v>
      </c>
      <c r="S195" s="13">
        <f>_xlfn.XLOOKUP(P195,rif_fee_schedule!$A$2:$A$84,rif_fee_schedule!C$2:C$84, 0)*1.628</f>
        <v>15.918583999999999</v>
      </c>
      <c r="T195" s="13">
        <f>_xlfn.XLOOKUP(P195,rif_fee_schedule!$A$2:$A$84,rif_fee_schedule!D$2:D$84, 0)</f>
        <v>9.2460000000000004</v>
      </c>
      <c r="U195" s="14">
        <f t="shared" si="10"/>
        <v>-9769.7125583199995</v>
      </c>
      <c r="V195" s="14">
        <f t="shared" si="11"/>
        <v>-5674.5475800000004</v>
      </c>
      <c r="W195"/>
      <c r="Y195" s="3">
        <v>23913047.239999998</v>
      </c>
      <c r="Z195" s="3">
        <v>478708.65</v>
      </c>
      <c r="AA195" s="3">
        <v>0</v>
      </c>
      <c r="AB195">
        <v>0</v>
      </c>
      <c r="AC195" s="3">
        <v>0</v>
      </c>
      <c r="AD195" s="2">
        <v>-227120.25</v>
      </c>
      <c r="AE195" s="3">
        <v>599122533.62</v>
      </c>
      <c r="AF195" s="3">
        <v>12164932.65</v>
      </c>
      <c r="AG195" s="3">
        <v>2628720.44</v>
      </c>
      <c r="AH195" s="3">
        <v>103699.7</v>
      </c>
      <c r="AI195" s="3">
        <v>2074</v>
      </c>
      <c r="AJ195" s="2">
        <v>-10188946.82</v>
      </c>
    </row>
    <row r="196" spans="1:36" hidden="1" x14ac:dyDescent="0.25">
      <c r="A196" s="8">
        <v>5</v>
      </c>
      <c r="B196" s="8" t="s">
        <v>5106</v>
      </c>
      <c r="C196" s="8">
        <v>3059330641510</v>
      </c>
      <c r="D196" s="8" t="s">
        <v>5107</v>
      </c>
      <c r="F196" s="8" t="s">
        <v>5108</v>
      </c>
      <c r="G196" s="10">
        <v>43803</v>
      </c>
      <c r="H196" s="8" t="s">
        <v>31</v>
      </c>
      <c r="I196" s="8" t="s">
        <v>38</v>
      </c>
      <c r="J196" s="9">
        <v>1250.5999999999999</v>
      </c>
      <c r="K196" s="9">
        <v>25.01</v>
      </c>
      <c r="L196" s="8">
        <v>0</v>
      </c>
      <c r="M196" s="14">
        <f t="shared" si="9"/>
        <v>1275.6099999999999</v>
      </c>
      <c r="N196" s="8">
        <v>0</v>
      </c>
      <c r="O196" s="8">
        <v>0</v>
      </c>
      <c r="P196" s="8" t="s">
        <v>77</v>
      </c>
      <c r="R196" s="8">
        <v>1</v>
      </c>
      <c r="S196" s="13">
        <f>_xlfn.XLOOKUP(P196,rif_fee_schedule!$A$2:$A$84,rif_fee_schedule!C$2:C$84, 0)*1.628</f>
        <v>9769.6279999999988</v>
      </c>
      <c r="T196" s="13">
        <f>_xlfn.XLOOKUP(P196,rif_fee_schedule!$A$2:$A$84,rif_fee_schedule!D$2:D$84, 0)</f>
        <v>5674</v>
      </c>
      <c r="U196" s="14">
        <f t="shared" si="10"/>
        <v>9769.6279999999988</v>
      </c>
      <c r="V196" s="14">
        <f t="shared" si="11"/>
        <v>5674</v>
      </c>
      <c r="W196"/>
      <c r="Y196" s="3">
        <v>23913047.239999998</v>
      </c>
      <c r="Z196" s="3">
        <v>478708.65</v>
      </c>
      <c r="AA196" s="3">
        <v>0</v>
      </c>
      <c r="AB196">
        <v>0</v>
      </c>
      <c r="AC196" s="3">
        <v>0</v>
      </c>
      <c r="AD196" s="2">
        <v>-227120.25</v>
      </c>
      <c r="AE196" s="3">
        <v>599122533.62</v>
      </c>
      <c r="AF196" s="3">
        <v>12164932.65</v>
      </c>
      <c r="AG196" s="3">
        <v>2628720.44</v>
      </c>
      <c r="AH196" s="3">
        <v>103699.7</v>
      </c>
      <c r="AI196" s="3">
        <v>2074</v>
      </c>
      <c r="AJ196" s="2">
        <v>-10188946.82</v>
      </c>
    </row>
    <row r="197" spans="1:36" hidden="1" x14ac:dyDescent="0.25">
      <c r="A197" s="8">
        <v>5</v>
      </c>
      <c r="B197" s="8" t="s">
        <v>5106</v>
      </c>
      <c r="C197" s="8">
        <v>3059330641510</v>
      </c>
      <c r="D197" s="8" t="s">
        <v>5107</v>
      </c>
      <c r="F197" s="8" t="s">
        <v>5108</v>
      </c>
      <c r="G197" s="10">
        <v>43803</v>
      </c>
      <c r="H197" s="8" t="s">
        <v>31</v>
      </c>
      <c r="I197" s="8" t="s">
        <v>38</v>
      </c>
      <c r="J197" s="9">
        <v>1250.5999999999999</v>
      </c>
      <c r="K197" s="9">
        <v>25.01</v>
      </c>
      <c r="L197" s="8">
        <v>0</v>
      </c>
      <c r="M197" s="14">
        <f t="shared" si="9"/>
        <v>1275.6099999999999</v>
      </c>
      <c r="N197" s="8">
        <v>0</v>
      </c>
      <c r="O197" s="8">
        <v>0</v>
      </c>
      <c r="P197" s="8" t="s">
        <v>72</v>
      </c>
      <c r="R197" s="8">
        <v>-531</v>
      </c>
      <c r="S197" s="13">
        <f>_xlfn.XLOOKUP(P197,rif_fee_schedule!$A$2:$A$84,rif_fee_schedule!C$2:C$84, 0)*1.628</f>
        <v>15.918583999999999</v>
      </c>
      <c r="T197" s="13">
        <f>_xlfn.XLOOKUP(P197,rif_fee_schedule!$A$2:$A$84,rif_fee_schedule!D$2:D$84, 0)</f>
        <v>9.2460000000000004</v>
      </c>
      <c r="U197" s="14">
        <f t="shared" si="10"/>
        <v>-8452.7681039999989</v>
      </c>
      <c r="V197" s="14">
        <f t="shared" si="11"/>
        <v>-4909.6260000000002</v>
      </c>
      <c r="W197"/>
      <c r="Y197" s="3">
        <v>23913047.239999998</v>
      </c>
      <c r="Z197" s="3">
        <v>478708.65</v>
      </c>
      <c r="AA197" s="3">
        <v>0</v>
      </c>
      <c r="AB197">
        <v>0</v>
      </c>
      <c r="AC197" s="3">
        <v>0</v>
      </c>
      <c r="AD197" s="2">
        <v>-227120.25</v>
      </c>
      <c r="AE197" s="3">
        <v>599122533.62</v>
      </c>
      <c r="AF197" s="3">
        <v>12164932.65</v>
      </c>
      <c r="AG197" s="3">
        <v>2628720.44</v>
      </c>
      <c r="AH197" s="3">
        <v>103699.7</v>
      </c>
      <c r="AI197" s="3">
        <v>2074</v>
      </c>
      <c r="AJ197" s="2">
        <v>-10188946.82</v>
      </c>
    </row>
    <row r="198" spans="1:36" hidden="1" x14ac:dyDescent="0.25">
      <c r="A198" s="8">
        <v>1</v>
      </c>
      <c r="B198" s="8" t="s">
        <v>143</v>
      </c>
      <c r="C198" s="8">
        <v>3030150110030</v>
      </c>
      <c r="D198" s="8" t="s">
        <v>144</v>
      </c>
      <c r="F198" s="8" t="s">
        <v>145</v>
      </c>
      <c r="G198" s="10">
        <v>43609</v>
      </c>
      <c r="H198" s="8" t="s">
        <v>31</v>
      </c>
      <c r="I198" s="8" t="s">
        <v>38</v>
      </c>
      <c r="J198" s="9">
        <v>0</v>
      </c>
      <c r="K198" s="9">
        <v>0</v>
      </c>
      <c r="L198" s="8">
        <v>0</v>
      </c>
      <c r="M198" s="14">
        <f t="shared" si="9"/>
        <v>0</v>
      </c>
      <c r="N198" s="8">
        <v>0</v>
      </c>
      <c r="O198" s="8">
        <v>0</v>
      </c>
      <c r="P198" s="8" t="s">
        <v>106</v>
      </c>
      <c r="R198" s="8">
        <v>0.04</v>
      </c>
      <c r="S198" s="13">
        <f>_xlfn.XLOOKUP(P198,rif_fee_schedule!$A$2:$A$84,rif_fee_schedule!C$2:C$84, 0)*1.628</f>
        <v>0</v>
      </c>
      <c r="T198" s="13">
        <f>_xlfn.XLOOKUP(P198,rif_fee_schedule!$A$2:$A$84,rif_fee_schedule!D$2:D$84, 0)</f>
        <v>0</v>
      </c>
      <c r="U198" s="14">
        <f t="shared" si="10"/>
        <v>0</v>
      </c>
      <c r="V198" s="14">
        <f t="shared" si="11"/>
        <v>0</v>
      </c>
      <c r="W198"/>
      <c r="Y198" s="3">
        <v>74696854.359999999</v>
      </c>
      <c r="Z198" s="3">
        <v>1494936.99</v>
      </c>
      <c r="AA198" s="3">
        <v>1189721.74</v>
      </c>
      <c r="AB198" s="2">
        <v>103699.7</v>
      </c>
      <c r="AC198" s="3">
        <v>2074</v>
      </c>
      <c r="AD198" s="2">
        <v>-3422401.68</v>
      </c>
      <c r="AE198" s="3">
        <v>599122533.62</v>
      </c>
      <c r="AF198" s="3">
        <v>12164932.65</v>
      </c>
      <c r="AG198" s="3">
        <v>2628720.44</v>
      </c>
      <c r="AH198" s="3">
        <v>103699.7</v>
      </c>
      <c r="AI198" s="3">
        <v>2074</v>
      </c>
      <c r="AJ198" s="2">
        <v>-10188946.82</v>
      </c>
    </row>
    <row r="199" spans="1:36" hidden="1" x14ac:dyDescent="0.25">
      <c r="A199" s="8">
        <v>1</v>
      </c>
      <c r="B199" s="8" t="s">
        <v>143</v>
      </c>
      <c r="C199" s="8">
        <v>3030150110030</v>
      </c>
      <c r="D199" s="8" t="s">
        <v>144</v>
      </c>
      <c r="F199" s="8" t="s">
        <v>145</v>
      </c>
      <c r="G199" s="10">
        <v>43609</v>
      </c>
      <c r="H199" s="8" t="s">
        <v>31</v>
      </c>
      <c r="I199" s="8" t="s">
        <v>38</v>
      </c>
      <c r="J199" s="9">
        <v>0</v>
      </c>
      <c r="K199" s="9">
        <v>0</v>
      </c>
      <c r="L199" s="8">
        <v>0</v>
      </c>
      <c r="M199" s="14">
        <f t="shared" si="9"/>
        <v>0</v>
      </c>
      <c r="N199" s="8">
        <v>0</v>
      </c>
      <c r="O199" s="8">
        <v>0</v>
      </c>
      <c r="P199" s="8" t="s">
        <v>72</v>
      </c>
      <c r="R199" s="8">
        <v>-513.5</v>
      </c>
      <c r="S199" s="13">
        <f>_xlfn.XLOOKUP(P199,rif_fee_schedule!$A$2:$A$84,rif_fee_schedule!C$2:C$84, 0)*1.628</f>
        <v>15.918583999999999</v>
      </c>
      <c r="T199" s="13">
        <f>_xlfn.XLOOKUP(P199,rif_fee_schedule!$A$2:$A$84,rif_fee_schedule!D$2:D$84, 0)</f>
        <v>9.2460000000000004</v>
      </c>
      <c r="U199" s="14">
        <f t="shared" si="10"/>
        <v>-8174.1928839999991</v>
      </c>
      <c r="V199" s="14">
        <f t="shared" si="11"/>
        <v>-4747.8209999999999</v>
      </c>
      <c r="W199"/>
      <c r="Y199" s="3">
        <v>74696854.359999999</v>
      </c>
      <c r="Z199" s="3">
        <v>1494936.99</v>
      </c>
      <c r="AA199" s="3">
        <v>1189721.74</v>
      </c>
      <c r="AB199" s="2">
        <v>103699.7</v>
      </c>
      <c r="AC199" s="3">
        <v>2074</v>
      </c>
      <c r="AD199" s="2">
        <v>-3422401.68</v>
      </c>
      <c r="AE199" s="3">
        <v>599122533.62</v>
      </c>
      <c r="AF199" s="3">
        <v>12164932.65</v>
      </c>
      <c r="AG199" s="3">
        <v>2628720.44</v>
      </c>
      <c r="AH199" s="3">
        <v>103699.7</v>
      </c>
      <c r="AI199" s="3">
        <v>2074</v>
      </c>
      <c r="AJ199" s="2">
        <v>-10188946.82</v>
      </c>
    </row>
    <row r="200" spans="1:36" hidden="1" x14ac:dyDescent="0.25">
      <c r="A200" s="8">
        <v>1</v>
      </c>
      <c r="B200" s="8" t="s">
        <v>143</v>
      </c>
      <c r="C200" s="8">
        <v>3030150110030</v>
      </c>
      <c r="D200" s="8" t="s">
        <v>144</v>
      </c>
      <c r="F200" s="8" t="s">
        <v>145</v>
      </c>
      <c r="G200" s="10">
        <v>43609</v>
      </c>
      <c r="H200" s="8" t="s">
        <v>31</v>
      </c>
      <c r="I200" s="8" t="s">
        <v>38</v>
      </c>
      <c r="J200" s="9">
        <v>0</v>
      </c>
      <c r="K200" s="9">
        <v>0</v>
      </c>
      <c r="L200" s="8">
        <v>0</v>
      </c>
      <c r="M200" s="14">
        <f t="shared" si="9"/>
        <v>0</v>
      </c>
      <c r="N200" s="8">
        <v>0</v>
      </c>
      <c r="O200" s="8">
        <v>0</v>
      </c>
      <c r="P200" s="8" t="s">
        <v>43</v>
      </c>
      <c r="R200" s="11">
        <v>1596</v>
      </c>
      <c r="S200" s="13">
        <f>_xlfn.XLOOKUP(P200,rif_fee_schedule!$A$2:$A$84,rif_fee_schedule!C$2:C$84, 0)*1.628</f>
        <v>5.1216879999999998</v>
      </c>
      <c r="T200" s="13">
        <f>_xlfn.XLOOKUP(P200,rif_fee_schedule!$A$2:$A$84,rif_fee_schedule!D$2:D$84, 0)</f>
        <v>2.9740000000000002</v>
      </c>
      <c r="U200" s="14">
        <f t="shared" si="10"/>
        <v>8174.2140479999998</v>
      </c>
      <c r="V200" s="14">
        <f t="shared" si="11"/>
        <v>4746.5039999999999</v>
      </c>
      <c r="W200" s="2"/>
      <c r="Y200" s="3">
        <v>74696854.359999999</v>
      </c>
      <c r="Z200" s="3">
        <v>1494936.99</v>
      </c>
      <c r="AA200" s="3">
        <v>1189721.74</v>
      </c>
      <c r="AB200" s="2">
        <v>103699.7</v>
      </c>
      <c r="AC200" s="3">
        <v>2074</v>
      </c>
      <c r="AD200" s="2">
        <v>-3422401.68</v>
      </c>
      <c r="AE200" s="3">
        <v>599122533.62</v>
      </c>
      <c r="AF200" s="3">
        <v>12164932.65</v>
      </c>
      <c r="AG200" s="3">
        <v>2628720.44</v>
      </c>
      <c r="AH200" s="3">
        <v>103699.7</v>
      </c>
      <c r="AI200" s="3">
        <v>2074</v>
      </c>
      <c r="AJ200" s="2">
        <v>-10188946.82</v>
      </c>
    </row>
    <row r="201" spans="1:36" hidden="1" x14ac:dyDescent="0.25">
      <c r="A201" s="8">
        <v>5</v>
      </c>
      <c r="B201" s="8" t="s">
        <v>5049</v>
      </c>
      <c r="C201" s="8">
        <v>3059220740080</v>
      </c>
      <c r="D201" s="8" t="s">
        <v>5050</v>
      </c>
      <c r="G201" s="10">
        <v>43483</v>
      </c>
      <c r="H201" s="8" t="s">
        <v>31</v>
      </c>
      <c r="I201" s="8" t="s">
        <v>32</v>
      </c>
      <c r="J201" s="9">
        <v>18866.669999999998</v>
      </c>
      <c r="K201" s="9">
        <v>377.34</v>
      </c>
      <c r="L201" s="8">
        <v>0</v>
      </c>
      <c r="M201" s="14">
        <f t="shared" si="9"/>
        <v>19244.009999999998</v>
      </c>
      <c r="N201" s="8">
        <v>0</v>
      </c>
      <c r="O201" s="8">
        <v>0</v>
      </c>
      <c r="P201" s="8" t="s">
        <v>43</v>
      </c>
      <c r="R201" s="11">
        <v>-1840</v>
      </c>
      <c r="S201" s="13">
        <f>_xlfn.XLOOKUP(P201,rif_fee_schedule!$A$2:$A$84,rif_fee_schedule!C$2:C$84, 0)*1.628</f>
        <v>5.1216879999999998</v>
      </c>
      <c r="T201" s="13">
        <f>_xlfn.XLOOKUP(P201,rif_fee_schedule!$A$2:$A$84,rif_fee_schedule!D$2:D$84, 0)</f>
        <v>2.9740000000000002</v>
      </c>
      <c r="U201" s="14">
        <f t="shared" si="10"/>
        <v>-9423.9059199999992</v>
      </c>
      <c r="V201" s="14">
        <f t="shared" si="11"/>
        <v>-5472.1600000000008</v>
      </c>
      <c r="W201" s="2"/>
      <c r="Y201" s="3">
        <v>23913047.239999998</v>
      </c>
      <c r="Z201" s="3">
        <v>478708.65</v>
      </c>
      <c r="AA201" s="3">
        <v>0</v>
      </c>
      <c r="AB201">
        <v>0</v>
      </c>
      <c r="AC201" s="3">
        <v>0</v>
      </c>
      <c r="AD201" s="2">
        <v>-227120.25</v>
      </c>
      <c r="AE201" s="3">
        <v>599122533.62</v>
      </c>
      <c r="AF201" s="3">
        <v>12164932.65</v>
      </c>
      <c r="AG201" s="3">
        <v>2628720.44</v>
      </c>
      <c r="AH201" s="3">
        <v>103699.7</v>
      </c>
      <c r="AI201" s="3">
        <v>2074</v>
      </c>
      <c r="AJ201" s="2">
        <v>-10188946.82</v>
      </c>
    </row>
    <row r="202" spans="1:36" hidden="1" x14ac:dyDescent="0.25">
      <c r="A202" s="8">
        <v>5</v>
      </c>
      <c r="B202" s="8" t="s">
        <v>5049</v>
      </c>
      <c r="C202" s="8">
        <v>3059220740080</v>
      </c>
      <c r="D202" s="8" t="s">
        <v>5050</v>
      </c>
      <c r="G202" s="10">
        <v>43483</v>
      </c>
      <c r="H202" s="8" t="s">
        <v>31</v>
      </c>
      <c r="I202" s="8" t="s">
        <v>32</v>
      </c>
      <c r="J202" s="9">
        <v>18866.669999999998</v>
      </c>
      <c r="K202" s="9">
        <v>377.34</v>
      </c>
      <c r="L202" s="8">
        <v>0</v>
      </c>
      <c r="M202" s="14">
        <f t="shared" si="9"/>
        <v>19244.009999999998</v>
      </c>
      <c r="N202" s="8">
        <v>0</v>
      </c>
      <c r="O202" s="8">
        <v>0</v>
      </c>
      <c r="P202" s="8" t="s">
        <v>72</v>
      </c>
      <c r="R202" s="11">
        <v>1840</v>
      </c>
      <c r="S202" s="13">
        <f>_xlfn.XLOOKUP(P202,rif_fee_schedule!$A$2:$A$84,rif_fee_schedule!C$2:C$84, 0)*1.628</f>
        <v>15.918583999999999</v>
      </c>
      <c r="T202" s="13">
        <f>_xlfn.XLOOKUP(P202,rif_fee_schedule!$A$2:$A$84,rif_fee_schedule!D$2:D$84, 0)</f>
        <v>9.2460000000000004</v>
      </c>
      <c r="U202" s="14">
        <f t="shared" si="10"/>
        <v>29290.19456</v>
      </c>
      <c r="V202" s="14">
        <f t="shared" si="11"/>
        <v>17012.64</v>
      </c>
      <c r="W202" s="2"/>
      <c r="Y202" s="3">
        <v>23913047.239999998</v>
      </c>
      <c r="Z202" s="3">
        <v>478708.65</v>
      </c>
      <c r="AA202" s="3">
        <v>0</v>
      </c>
      <c r="AB202">
        <v>0</v>
      </c>
      <c r="AC202" s="3">
        <v>0</v>
      </c>
      <c r="AD202" s="2">
        <v>-227120.25</v>
      </c>
      <c r="AE202" s="3">
        <v>599122533.62</v>
      </c>
      <c r="AF202" s="3">
        <v>12164932.65</v>
      </c>
      <c r="AG202" s="3">
        <v>2628720.44</v>
      </c>
      <c r="AH202" s="3">
        <v>103699.7</v>
      </c>
      <c r="AI202" s="3">
        <v>2074</v>
      </c>
      <c r="AJ202" s="2">
        <v>-10188946.82</v>
      </c>
    </row>
    <row r="203" spans="1:36" hidden="1" x14ac:dyDescent="0.25">
      <c r="A203" s="8">
        <v>1.1000000000000001</v>
      </c>
      <c r="B203" s="8" t="s">
        <v>819</v>
      </c>
      <c r="C203" s="8">
        <v>3030260190040</v>
      </c>
      <c r="D203" s="8" t="s">
        <v>820</v>
      </c>
      <c r="F203" s="8" t="s">
        <v>821</v>
      </c>
      <c r="G203" s="10">
        <v>43480</v>
      </c>
      <c r="H203" s="8" t="s">
        <v>31</v>
      </c>
      <c r="I203" s="8" t="s">
        <v>38</v>
      </c>
      <c r="J203" s="9">
        <v>49709.4</v>
      </c>
      <c r="K203" s="9">
        <v>994.19</v>
      </c>
      <c r="L203" s="8">
        <v>0</v>
      </c>
      <c r="M203" s="14">
        <f t="shared" si="9"/>
        <v>50703.590000000004</v>
      </c>
      <c r="N203" s="8">
        <v>0</v>
      </c>
      <c r="O203" s="8">
        <v>0</v>
      </c>
      <c r="P203" s="8" t="s">
        <v>43</v>
      </c>
      <c r="R203" s="11">
        <v>10811</v>
      </c>
      <c r="S203" s="13">
        <f>_xlfn.XLOOKUP(P203,rif_fee_schedule!$A$2:$A$84,rif_fee_schedule!C$2:C$84, 0)*1.628</f>
        <v>5.1216879999999998</v>
      </c>
      <c r="T203" s="13">
        <f>_xlfn.XLOOKUP(P203,rif_fee_schedule!$A$2:$A$84,rif_fee_schedule!D$2:D$84, 0)</f>
        <v>2.9740000000000002</v>
      </c>
      <c r="U203" s="14">
        <f t="shared" si="10"/>
        <v>55370.568968</v>
      </c>
      <c r="V203" s="14">
        <f t="shared" si="11"/>
        <v>32151.914000000001</v>
      </c>
      <c r="W203" s="2"/>
      <c r="Y203" s="3">
        <v>13538989.02</v>
      </c>
      <c r="Z203" s="3">
        <v>280635.13</v>
      </c>
      <c r="AA203" s="3">
        <v>0</v>
      </c>
      <c r="AB203">
        <v>0</v>
      </c>
      <c r="AC203" s="3">
        <v>0</v>
      </c>
      <c r="AD203" s="2">
        <v>-2316507.67</v>
      </c>
      <c r="AE203" s="3">
        <v>599122533.62</v>
      </c>
      <c r="AF203" s="3">
        <v>12164932.65</v>
      </c>
      <c r="AG203" s="3">
        <v>2628720.44</v>
      </c>
      <c r="AH203" s="3">
        <v>103699.7</v>
      </c>
      <c r="AI203" s="3">
        <v>2074</v>
      </c>
      <c r="AJ203" s="2">
        <v>-10188946.82</v>
      </c>
    </row>
    <row r="204" spans="1:36" hidden="1" x14ac:dyDescent="0.25">
      <c r="A204" s="8">
        <v>4</v>
      </c>
      <c r="B204" s="8" t="s">
        <v>4419</v>
      </c>
      <c r="C204" s="8">
        <v>3049020000120</v>
      </c>
      <c r="D204" s="8" t="s">
        <v>4420</v>
      </c>
      <c r="F204" s="8" t="s">
        <v>4421</v>
      </c>
      <c r="G204" s="10">
        <v>43712</v>
      </c>
      <c r="H204" s="8" t="s">
        <v>31</v>
      </c>
      <c r="I204" s="8" t="s">
        <v>38</v>
      </c>
      <c r="J204" s="9">
        <v>0</v>
      </c>
      <c r="K204" s="9">
        <v>0</v>
      </c>
      <c r="L204" s="8">
        <v>0</v>
      </c>
      <c r="M204" s="14">
        <f t="shared" si="9"/>
        <v>0</v>
      </c>
      <c r="N204" s="8">
        <v>0</v>
      </c>
      <c r="O204" s="8">
        <v>0</v>
      </c>
      <c r="P204" s="8" t="s">
        <v>679</v>
      </c>
      <c r="R204" s="8">
        <v>0</v>
      </c>
      <c r="S204" s="13">
        <f>_xlfn.XLOOKUP(P204,rif_fee_schedule!$A$2:$A$84,rif_fee_schedule!C$2:C$84, 0)*1.628</f>
        <v>6.108255999999999</v>
      </c>
      <c r="T204" s="13">
        <f>_xlfn.XLOOKUP(P204,rif_fee_schedule!$A$2:$A$84,rif_fee_schedule!D$2:D$84, 0)</f>
        <v>3.5470000000000002</v>
      </c>
      <c r="U204" s="14">
        <f t="shared" si="10"/>
        <v>0</v>
      </c>
      <c r="V204" s="14">
        <f t="shared" si="11"/>
        <v>0</v>
      </c>
      <c r="W204"/>
      <c r="Y204" s="3">
        <v>3995300.98</v>
      </c>
      <c r="Z204" s="3">
        <v>83905.98</v>
      </c>
      <c r="AA204" s="3">
        <v>372201.82</v>
      </c>
      <c r="AB204">
        <v>0</v>
      </c>
      <c r="AC204" s="3">
        <v>0</v>
      </c>
      <c r="AD204" s="2">
        <v>611247.02</v>
      </c>
      <c r="AE204" s="3">
        <v>599122533.62</v>
      </c>
      <c r="AF204" s="3">
        <v>12164932.65</v>
      </c>
      <c r="AG204" s="3">
        <v>2628720.44</v>
      </c>
      <c r="AH204" s="3">
        <v>103699.7</v>
      </c>
      <c r="AI204" s="3">
        <v>2074</v>
      </c>
      <c r="AJ204" s="2">
        <v>-10188946.82</v>
      </c>
    </row>
    <row r="205" spans="1:36" hidden="1" x14ac:dyDescent="0.25">
      <c r="A205" s="8">
        <v>6</v>
      </c>
      <c r="B205" s="8" t="s">
        <v>7054</v>
      </c>
      <c r="C205" s="8">
        <v>3069120040130</v>
      </c>
      <c r="D205" s="8" t="s">
        <v>7055</v>
      </c>
      <c r="G205" s="10">
        <v>43515</v>
      </c>
      <c r="H205" s="8" t="s">
        <v>31</v>
      </c>
      <c r="I205" s="8" t="s">
        <v>32</v>
      </c>
      <c r="J205" s="9">
        <v>7969.81</v>
      </c>
      <c r="K205" s="9">
        <v>159.4</v>
      </c>
      <c r="L205" s="8">
        <v>0</v>
      </c>
      <c r="M205" s="14">
        <f t="shared" si="9"/>
        <v>8129.21</v>
      </c>
      <c r="N205" s="8">
        <v>0</v>
      </c>
      <c r="O205" s="8">
        <v>0</v>
      </c>
      <c r="P205" s="8" t="s">
        <v>274</v>
      </c>
      <c r="R205" s="8">
        <v>1</v>
      </c>
      <c r="S205" s="13">
        <f>_xlfn.XLOOKUP(P205,rif_fee_schedule!$A$2:$A$84,rif_fee_schedule!C$2:C$84, 0)*1.628</f>
        <v>0</v>
      </c>
      <c r="T205" s="13">
        <f>_xlfn.XLOOKUP(P205,rif_fee_schedule!$A$2:$A$84,rif_fee_schedule!D$2:D$84, 0)</f>
        <v>0</v>
      </c>
      <c r="U205" s="14">
        <f t="shared" si="10"/>
        <v>0</v>
      </c>
      <c r="V205" s="14">
        <f t="shared" si="11"/>
        <v>0</v>
      </c>
      <c r="W205"/>
      <c r="Y205" s="3">
        <v>43269262.359999999</v>
      </c>
      <c r="Z205" s="3">
        <v>874367.57</v>
      </c>
      <c r="AA205" s="3">
        <v>433279.63</v>
      </c>
      <c r="AB205">
        <v>0</v>
      </c>
      <c r="AC205" s="3">
        <v>0</v>
      </c>
      <c r="AD205" s="2">
        <v>374512.67</v>
      </c>
      <c r="AE205" s="3">
        <v>599122533.62</v>
      </c>
      <c r="AF205" s="3">
        <v>12164932.65</v>
      </c>
      <c r="AG205" s="3">
        <v>2628720.44</v>
      </c>
      <c r="AH205" s="3">
        <v>103699.7</v>
      </c>
      <c r="AI205" s="3">
        <v>2074</v>
      </c>
      <c r="AJ205" s="2">
        <v>-10188946.82</v>
      </c>
    </row>
    <row r="206" spans="1:36" hidden="1" x14ac:dyDescent="0.25">
      <c r="A206" s="8">
        <v>1.1000000000000001</v>
      </c>
      <c r="B206" s="8" t="s">
        <v>848</v>
      </c>
      <c r="C206" s="8">
        <v>3040120051230</v>
      </c>
      <c r="D206" s="8" t="s">
        <v>849</v>
      </c>
      <c r="F206" s="8" t="s">
        <v>850</v>
      </c>
      <c r="G206" s="10">
        <v>43542</v>
      </c>
      <c r="H206" s="8" t="s">
        <v>31</v>
      </c>
      <c r="I206" s="8" t="s">
        <v>38</v>
      </c>
      <c r="J206" s="9">
        <v>0</v>
      </c>
      <c r="K206" s="9">
        <v>0</v>
      </c>
      <c r="L206" s="8">
        <v>0</v>
      </c>
      <c r="M206" s="14">
        <f t="shared" si="9"/>
        <v>0</v>
      </c>
      <c r="N206" s="8">
        <v>0</v>
      </c>
      <c r="O206" s="8">
        <v>0</v>
      </c>
      <c r="P206" s="8" t="s">
        <v>77</v>
      </c>
      <c r="R206" s="8">
        <v>-1</v>
      </c>
      <c r="S206" s="13">
        <f>_xlfn.XLOOKUP(P206,rif_fee_schedule!$A$2:$A$84,rif_fee_schedule!C$2:C$84, 0)*1.628</f>
        <v>9769.6279999999988</v>
      </c>
      <c r="T206" s="13">
        <f>_xlfn.XLOOKUP(P206,rif_fee_schedule!$A$2:$A$84,rif_fee_schedule!D$2:D$84, 0)</f>
        <v>5674</v>
      </c>
      <c r="U206" s="14">
        <f t="shared" si="10"/>
        <v>-9769.6279999999988</v>
      </c>
      <c r="V206" s="14">
        <f t="shared" si="11"/>
        <v>-5674</v>
      </c>
      <c r="W206"/>
      <c r="Y206" s="3">
        <v>13538989.02</v>
      </c>
      <c r="Z206" s="3">
        <v>280635.13</v>
      </c>
      <c r="AA206" s="3">
        <v>0</v>
      </c>
      <c r="AB206">
        <v>0</v>
      </c>
      <c r="AC206" s="3">
        <v>0</v>
      </c>
      <c r="AD206" s="2">
        <v>-2316507.67</v>
      </c>
      <c r="AE206" s="3">
        <v>599122533.62</v>
      </c>
      <c r="AF206" s="3">
        <v>12164932.65</v>
      </c>
      <c r="AG206" s="3">
        <v>2628720.44</v>
      </c>
      <c r="AH206" s="3">
        <v>103699.7</v>
      </c>
      <c r="AI206" s="3">
        <v>2074</v>
      </c>
      <c r="AJ206" s="2">
        <v>-10188946.82</v>
      </c>
    </row>
    <row r="207" spans="1:36" hidden="1" x14ac:dyDescent="0.25">
      <c r="A207" s="8">
        <v>1.1000000000000001</v>
      </c>
      <c r="B207" s="8" t="s">
        <v>848</v>
      </c>
      <c r="C207" s="8">
        <v>3040120051230</v>
      </c>
      <c r="D207" s="8" t="s">
        <v>849</v>
      </c>
      <c r="F207" s="8" t="s">
        <v>850</v>
      </c>
      <c r="G207" s="10">
        <v>43542</v>
      </c>
      <c r="H207" s="8" t="s">
        <v>31</v>
      </c>
      <c r="I207" s="8" t="s">
        <v>38</v>
      </c>
      <c r="J207" s="9">
        <v>0</v>
      </c>
      <c r="K207" s="9">
        <v>0</v>
      </c>
      <c r="L207" s="8">
        <v>0</v>
      </c>
      <c r="M207" s="14">
        <f t="shared" si="9"/>
        <v>0</v>
      </c>
      <c r="N207" s="8">
        <v>0</v>
      </c>
      <c r="O207" s="8">
        <v>0</v>
      </c>
      <c r="P207" s="8" t="s">
        <v>77</v>
      </c>
      <c r="R207" s="8">
        <v>1</v>
      </c>
      <c r="S207" s="13">
        <f>_xlfn.XLOOKUP(P207,rif_fee_schedule!$A$2:$A$84,rif_fee_schedule!C$2:C$84, 0)*1.628</f>
        <v>9769.6279999999988</v>
      </c>
      <c r="T207" s="13">
        <f>_xlfn.XLOOKUP(P207,rif_fee_schedule!$A$2:$A$84,rif_fee_schedule!D$2:D$84, 0)</f>
        <v>5674</v>
      </c>
      <c r="U207" s="14">
        <f t="shared" si="10"/>
        <v>9769.6279999999988</v>
      </c>
      <c r="V207" s="14">
        <f t="shared" si="11"/>
        <v>5674</v>
      </c>
      <c r="W207"/>
      <c r="Y207" s="3">
        <v>13538989.02</v>
      </c>
      <c r="Z207" s="3">
        <v>280635.13</v>
      </c>
      <c r="AA207" s="3">
        <v>0</v>
      </c>
      <c r="AB207">
        <v>0</v>
      </c>
      <c r="AC207" s="3">
        <v>0</v>
      </c>
      <c r="AD207" s="2">
        <v>-2316507.67</v>
      </c>
      <c r="AE207" s="3">
        <v>599122533.62</v>
      </c>
      <c r="AF207" s="3">
        <v>12164932.65</v>
      </c>
      <c r="AG207" s="3">
        <v>2628720.44</v>
      </c>
      <c r="AH207" s="3">
        <v>103699.7</v>
      </c>
      <c r="AI207" s="3">
        <v>2074</v>
      </c>
      <c r="AJ207" s="2">
        <v>-10188946.82</v>
      </c>
    </row>
    <row r="208" spans="1:36" hidden="1" x14ac:dyDescent="0.25">
      <c r="A208" s="8">
        <v>2</v>
      </c>
      <c r="B208" s="8" t="s">
        <v>2573</v>
      </c>
      <c r="C208" s="8">
        <v>3031030240120</v>
      </c>
      <c r="D208" s="8" t="s">
        <v>2574</v>
      </c>
      <c r="F208" s="8" t="s">
        <v>2575</v>
      </c>
      <c r="G208" s="10">
        <v>43627</v>
      </c>
      <c r="H208" s="8" t="s">
        <v>31</v>
      </c>
      <c r="I208" s="8" t="s">
        <v>38</v>
      </c>
      <c r="J208" s="9">
        <v>8772.4500000000007</v>
      </c>
      <c r="K208" s="9">
        <v>175.45</v>
      </c>
      <c r="L208" s="8">
        <v>0</v>
      </c>
      <c r="M208" s="14">
        <f t="shared" si="9"/>
        <v>8947.9000000000015</v>
      </c>
      <c r="N208" s="8">
        <v>0</v>
      </c>
      <c r="O208" s="8">
        <v>0</v>
      </c>
      <c r="P208" s="8" t="s">
        <v>77</v>
      </c>
      <c r="R208" s="8">
        <v>1</v>
      </c>
      <c r="S208" s="13">
        <f>_xlfn.XLOOKUP(P208,rif_fee_schedule!$A$2:$A$84,rif_fee_schedule!C$2:C$84, 0)*1.628</f>
        <v>9769.6279999999988</v>
      </c>
      <c r="T208" s="13">
        <f>_xlfn.XLOOKUP(P208,rif_fee_schedule!$A$2:$A$84,rif_fee_schedule!D$2:D$84, 0)</f>
        <v>5674</v>
      </c>
      <c r="U208" s="14">
        <f t="shared" si="10"/>
        <v>9769.6279999999988</v>
      </c>
      <c r="V208" s="14">
        <f t="shared" si="11"/>
        <v>5674</v>
      </c>
      <c r="W208"/>
      <c r="Y208" s="3">
        <v>272008405.74000001</v>
      </c>
      <c r="Z208" s="3">
        <v>5573244.3300000001</v>
      </c>
      <c r="AA208" s="3">
        <v>0</v>
      </c>
      <c r="AB208">
        <v>0</v>
      </c>
      <c r="AC208" s="3">
        <v>0</v>
      </c>
      <c r="AD208" s="2">
        <v>-7297347.0099999998</v>
      </c>
      <c r="AE208" s="3">
        <v>599122533.62</v>
      </c>
      <c r="AF208" s="3">
        <v>12164932.65</v>
      </c>
      <c r="AG208" s="3">
        <v>2628720.44</v>
      </c>
      <c r="AH208" s="3">
        <v>103699.7</v>
      </c>
      <c r="AI208" s="3">
        <v>2074</v>
      </c>
      <c r="AJ208" s="2">
        <v>-10188946.82</v>
      </c>
    </row>
    <row r="209" spans="1:36" hidden="1" x14ac:dyDescent="0.25">
      <c r="A209" s="8">
        <v>3</v>
      </c>
      <c r="B209" s="8" t="s">
        <v>3503</v>
      </c>
      <c r="C209" s="8">
        <v>3020120230040</v>
      </c>
      <c r="D209" s="8" t="s">
        <v>3504</v>
      </c>
      <c r="F209" s="8" t="s">
        <v>3495</v>
      </c>
      <c r="G209" s="10">
        <v>43623</v>
      </c>
      <c r="H209" s="8" t="s">
        <v>31</v>
      </c>
      <c r="I209" s="8" t="s">
        <v>32</v>
      </c>
      <c r="J209" s="9">
        <v>0</v>
      </c>
      <c r="K209" s="9">
        <v>0</v>
      </c>
      <c r="L209" s="8">
        <v>0</v>
      </c>
      <c r="M209" s="14">
        <f t="shared" si="9"/>
        <v>0</v>
      </c>
      <c r="N209" s="8">
        <v>0</v>
      </c>
      <c r="O209" s="8">
        <v>0</v>
      </c>
      <c r="P209" s="8" t="s">
        <v>3496</v>
      </c>
      <c r="R209" s="11">
        <v>-4000</v>
      </c>
      <c r="S209" s="13">
        <f>_xlfn.XLOOKUP(P209,rif_fee_schedule!$A$2:$A$84,rif_fee_schedule!C$2:C$84, 0)*1.628</f>
        <v>19.218539999999997</v>
      </c>
      <c r="T209" s="13">
        <f>_xlfn.XLOOKUP(P209,rif_fee_schedule!$A$2:$A$84,rif_fee_schedule!D$2:D$84, 0)</f>
        <v>11.162000000000001</v>
      </c>
      <c r="U209" s="14">
        <f t="shared" si="10"/>
        <v>-76874.159999999989</v>
      </c>
      <c r="V209" s="14">
        <f t="shared" si="11"/>
        <v>-44648</v>
      </c>
      <c r="W209" s="2"/>
      <c r="Y209" s="3">
        <v>23988344.25</v>
      </c>
      <c r="Z209" s="3">
        <v>491993.61</v>
      </c>
      <c r="AA209" s="3">
        <v>633517.25</v>
      </c>
      <c r="AB209">
        <v>0</v>
      </c>
      <c r="AC209" s="3">
        <v>0</v>
      </c>
      <c r="AD209" s="2">
        <v>2811604.2</v>
      </c>
      <c r="AE209" s="3">
        <v>599122533.62</v>
      </c>
      <c r="AF209" s="3">
        <v>12164932.65</v>
      </c>
      <c r="AG209" s="3">
        <v>2628720.44</v>
      </c>
      <c r="AH209" s="3">
        <v>103699.7</v>
      </c>
      <c r="AI209" s="3">
        <v>2074</v>
      </c>
      <c r="AJ209" s="2">
        <v>-10188946.82</v>
      </c>
    </row>
    <row r="210" spans="1:36" hidden="1" x14ac:dyDescent="0.25">
      <c r="A210" s="8">
        <v>3</v>
      </c>
      <c r="B210" s="8" t="s">
        <v>3503</v>
      </c>
      <c r="C210" s="8">
        <v>3020120230040</v>
      </c>
      <c r="D210" s="8" t="s">
        <v>3504</v>
      </c>
      <c r="F210" s="8" t="s">
        <v>3495</v>
      </c>
      <c r="G210" s="10">
        <v>43623</v>
      </c>
      <c r="H210" s="8" t="s">
        <v>31</v>
      </c>
      <c r="I210" s="8" t="s">
        <v>32</v>
      </c>
      <c r="J210" s="9">
        <v>0</v>
      </c>
      <c r="K210" s="9">
        <v>0</v>
      </c>
      <c r="L210" s="8">
        <v>0</v>
      </c>
      <c r="M210" s="14">
        <f t="shared" si="9"/>
        <v>0</v>
      </c>
      <c r="N210" s="8">
        <v>0</v>
      </c>
      <c r="O210" s="8">
        <v>0</v>
      </c>
      <c r="P210" s="8" t="s">
        <v>3496</v>
      </c>
      <c r="R210" s="11">
        <v>4000</v>
      </c>
      <c r="S210" s="13">
        <f>_xlfn.XLOOKUP(P210,rif_fee_schedule!$A$2:$A$84,rif_fee_schedule!C$2:C$84, 0)*1.628</f>
        <v>19.218539999999997</v>
      </c>
      <c r="T210" s="13">
        <f>_xlfn.XLOOKUP(P210,rif_fee_schedule!$A$2:$A$84,rif_fee_schedule!D$2:D$84, 0)</f>
        <v>11.162000000000001</v>
      </c>
      <c r="U210" s="14">
        <f t="shared" si="10"/>
        <v>76874.159999999989</v>
      </c>
      <c r="V210" s="14">
        <f t="shared" si="11"/>
        <v>44648</v>
      </c>
      <c r="W210" s="2"/>
      <c r="Y210" s="3">
        <v>23988344.25</v>
      </c>
      <c r="Z210" s="3">
        <v>491993.61</v>
      </c>
      <c r="AA210" s="3">
        <v>633517.25</v>
      </c>
      <c r="AB210">
        <v>0</v>
      </c>
      <c r="AC210" s="3">
        <v>0</v>
      </c>
      <c r="AD210" s="2">
        <v>2811604.2</v>
      </c>
      <c r="AE210" s="3">
        <v>599122533.62</v>
      </c>
      <c r="AF210" s="3">
        <v>12164932.65</v>
      </c>
      <c r="AG210" s="3">
        <v>2628720.44</v>
      </c>
      <c r="AH210" s="3">
        <v>103699.7</v>
      </c>
      <c r="AI210" s="3">
        <v>2074</v>
      </c>
      <c r="AJ210" s="2">
        <v>-10188946.82</v>
      </c>
    </row>
    <row r="211" spans="1:36" hidden="1" x14ac:dyDescent="0.25">
      <c r="A211" s="8">
        <v>3</v>
      </c>
      <c r="B211" s="8" t="s">
        <v>3493</v>
      </c>
      <c r="C211" s="8">
        <v>3020120230040</v>
      </c>
      <c r="D211" s="8" t="s">
        <v>3494</v>
      </c>
      <c r="F211" s="8" t="s">
        <v>3495</v>
      </c>
      <c r="G211" s="10">
        <v>43623</v>
      </c>
      <c r="H211" s="8" t="s">
        <v>31</v>
      </c>
      <c r="I211" s="8" t="s">
        <v>32</v>
      </c>
      <c r="J211" s="9">
        <v>0</v>
      </c>
      <c r="K211" s="9">
        <v>0</v>
      </c>
      <c r="L211" s="8">
        <v>0</v>
      </c>
      <c r="M211" s="14">
        <f t="shared" si="9"/>
        <v>0</v>
      </c>
      <c r="N211" s="8">
        <v>0</v>
      </c>
      <c r="O211" s="8">
        <v>0</v>
      </c>
      <c r="P211" s="8" t="s">
        <v>3496</v>
      </c>
      <c r="R211" s="11">
        <v>-13300</v>
      </c>
      <c r="S211" s="13">
        <f>_xlfn.XLOOKUP(P211,rif_fee_schedule!$A$2:$A$84,rif_fee_schedule!C$2:C$84, 0)*1.628</f>
        <v>19.218539999999997</v>
      </c>
      <c r="T211" s="13">
        <f>_xlfn.XLOOKUP(P211,rif_fee_schedule!$A$2:$A$84,rif_fee_schedule!D$2:D$84, 0)</f>
        <v>11.162000000000001</v>
      </c>
      <c r="U211" s="14">
        <f t="shared" si="10"/>
        <v>-255606.58199999997</v>
      </c>
      <c r="V211" s="14">
        <f t="shared" si="11"/>
        <v>-148454.6</v>
      </c>
      <c r="W211" s="2"/>
      <c r="Y211" s="3">
        <v>23988344.25</v>
      </c>
      <c r="Z211" s="3">
        <v>491993.61</v>
      </c>
      <c r="AA211" s="3">
        <v>633517.25</v>
      </c>
      <c r="AB211">
        <v>0</v>
      </c>
      <c r="AC211" s="3">
        <v>0</v>
      </c>
      <c r="AD211" s="2">
        <v>2811604.2</v>
      </c>
      <c r="AE211" s="3">
        <v>599122533.62</v>
      </c>
      <c r="AF211" s="3">
        <v>12164932.65</v>
      </c>
      <c r="AG211" s="3">
        <v>2628720.44</v>
      </c>
      <c r="AH211" s="3">
        <v>103699.7</v>
      </c>
      <c r="AI211" s="3">
        <v>2074</v>
      </c>
      <c r="AJ211" s="2">
        <v>-10188946.82</v>
      </c>
    </row>
    <row r="212" spans="1:36" hidden="1" x14ac:dyDescent="0.25">
      <c r="A212" s="8">
        <v>3</v>
      </c>
      <c r="B212" s="8" t="s">
        <v>3493</v>
      </c>
      <c r="C212" s="8">
        <v>3020120230040</v>
      </c>
      <c r="D212" s="8" t="s">
        <v>3494</v>
      </c>
      <c r="F212" s="8" t="s">
        <v>3495</v>
      </c>
      <c r="G212" s="10">
        <v>43623</v>
      </c>
      <c r="H212" s="8" t="s">
        <v>31</v>
      </c>
      <c r="I212" s="8" t="s">
        <v>32</v>
      </c>
      <c r="J212" s="9">
        <v>0</v>
      </c>
      <c r="K212" s="9">
        <v>0</v>
      </c>
      <c r="L212" s="8">
        <v>0</v>
      </c>
      <c r="M212" s="14">
        <f t="shared" si="9"/>
        <v>0</v>
      </c>
      <c r="N212" s="8">
        <v>0</v>
      </c>
      <c r="O212" s="8">
        <v>0</v>
      </c>
      <c r="P212" s="8" t="s">
        <v>3496</v>
      </c>
      <c r="R212" s="11">
        <v>13300</v>
      </c>
      <c r="S212" s="13">
        <f>_xlfn.XLOOKUP(P212,rif_fee_schedule!$A$2:$A$84,rif_fee_schedule!C$2:C$84, 0)*1.628</f>
        <v>19.218539999999997</v>
      </c>
      <c r="T212" s="13">
        <f>_xlfn.XLOOKUP(P212,rif_fee_schedule!$A$2:$A$84,rif_fee_schedule!D$2:D$84, 0)</f>
        <v>11.162000000000001</v>
      </c>
      <c r="U212" s="14">
        <f t="shared" si="10"/>
        <v>255606.58199999997</v>
      </c>
      <c r="V212" s="14">
        <f t="shared" si="11"/>
        <v>148454.6</v>
      </c>
      <c r="W212" s="2"/>
      <c r="Y212" s="3">
        <v>23988344.25</v>
      </c>
      <c r="Z212" s="3">
        <v>491993.61</v>
      </c>
      <c r="AA212" s="3">
        <v>633517.25</v>
      </c>
      <c r="AB212">
        <v>0</v>
      </c>
      <c r="AC212" s="3">
        <v>0</v>
      </c>
      <c r="AD212" s="2">
        <v>2811604.2</v>
      </c>
      <c r="AE212" s="3">
        <v>599122533.62</v>
      </c>
      <c r="AF212" s="3">
        <v>12164932.65</v>
      </c>
      <c r="AG212" s="3">
        <v>2628720.44</v>
      </c>
      <c r="AH212" s="3">
        <v>103699.7</v>
      </c>
      <c r="AI212" s="3">
        <v>2074</v>
      </c>
      <c r="AJ212" s="2">
        <v>-10188946.82</v>
      </c>
    </row>
    <row r="213" spans="1:36" hidden="1" x14ac:dyDescent="0.25">
      <c r="A213" s="8">
        <v>3</v>
      </c>
      <c r="B213" s="8" t="s">
        <v>3501</v>
      </c>
      <c r="C213" s="8">
        <v>3020120230040</v>
      </c>
      <c r="D213" s="8" t="s">
        <v>3502</v>
      </c>
      <c r="F213" s="8" t="s">
        <v>3495</v>
      </c>
      <c r="G213" s="10">
        <v>43623</v>
      </c>
      <c r="H213" s="8" t="s">
        <v>31</v>
      </c>
      <c r="I213" s="8" t="s">
        <v>32</v>
      </c>
      <c r="J213" s="9">
        <v>0</v>
      </c>
      <c r="K213" s="9">
        <v>0</v>
      </c>
      <c r="L213" s="8">
        <v>0</v>
      </c>
      <c r="M213" s="14">
        <f t="shared" si="9"/>
        <v>0</v>
      </c>
      <c r="N213" s="8">
        <v>0</v>
      </c>
      <c r="O213" s="8">
        <v>0</v>
      </c>
      <c r="P213" s="8" t="s">
        <v>3496</v>
      </c>
      <c r="R213" s="11">
        <v>6720</v>
      </c>
      <c r="S213" s="13">
        <f>_xlfn.XLOOKUP(P213,rif_fee_schedule!$A$2:$A$84,rif_fee_schedule!C$2:C$84, 0)*1.628</f>
        <v>19.218539999999997</v>
      </c>
      <c r="T213" s="13">
        <f>_xlfn.XLOOKUP(P213,rif_fee_schedule!$A$2:$A$84,rif_fee_schedule!D$2:D$84, 0)</f>
        <v>11.162000000000001</v>
      </c>
      <c r="U213" s="14">
        <f t="shared" si="10"/>
        <v>129148.58879999998</v>
      </c>
      <c r="V213" s="14">
        <f t="shared" si="11"/>
        <v>75008.639999999999</v>
      </c>
      <c r="W213" s="2"/>
      <c r="Y213" s="3">
        <v>23988344.25</v>
      </c>
      <c r="Z213" s="3">
        <v>491993.61</v>
      </c>
      <c r="AA213" s="3">
        <v>633517.25</v>
      </c>
      <c r="AB213">
        <v>0</v>
      </c>
      <c r="AC213" s="3">
        <v>0</v>
      </c>
      <c r="AD213" s="2">
        <v>2811604.2</v>
      </c>
      <c r="AE213" s="3">
        <v>599122533.62</v>
      </c>
      <c r="AF213" s="3">
        <v>12164932.65</v>
      </c>
      <c r="AG213" s="3">
        <v>2628720.44</v>
      </c>
      <c r="AH213" s="3">
        <v>103699.7</v>
      </c>
      <c r="AI213" s="3">
        <v>2074</v>
      </c>
      <c r="AJ213" s="2">
        <v>-10188946.82</v>
      </c>
    </row>
    <row r="214" spans="1:36" hidden="1" x14ac:dyDescent="0.25">
      <c r="A214" s="8">
        <v>3</v>
      </c>
      <c r="B214" s="8" t="s">
        <v>3501</v>
      </c>
      <c r="C214" s="8">
        <v>3020120230040</v>
      </c>
      <c r="D214" s="8" t="s">
        <v>3502</v>
      </c>
      <c r="F214" s="8" t="s">
        <v>3495</v>
      </c>
      <c r="G214" s="10">
        <v>43623</v>
      </c>
      <c r="H214" s="8" t="s">
        <v>31</v>
      </c>
      <c r="I214" s="8" t="s">
        <v>32</v>
      </c>
      <c r="J214" s="9">
        <v>0</v>
      </c>
      <c r="K214" s="9">
        <v>0</v>
      </c>
      <c r="L214" s="8">
        <v>0</v>
      </c>
      <c r="M214" s="14">
        <f t="shared" si="9"/>
        <v>0</v>
      </c>
      <c r="N214" s="8">
        <v>0</v>
      </c>
      <c r="O214" s="8">
        <v>0</v>
      </c>
      <c r="P214" s="8" t="s">
        <v>3496</v>
      </c>
      <c r="R214" s="11">
        <v>-6720</v>
      </c>
      <c r="S214" s="13">
        <f>_xlfn.XLOOKUP(P214,rif_fee_schedule!$A$2:$A$84,rif_fee_schedule!C$2:C$84, 0)*1.628</f>
        <v>19.218539999999997</v>
      </c>
      <c r="T214" s="13">
        <f>_xlfn.XLOOKUP(P214,rif_fee_schedule!$A$2:$A$84,rif_fee_schedule!D$2:D$84, 0)</f>
        <v>11.162000000000001</v>
      </c>
      <c r="U214" s="14">
        <f t="shared" si="10"/>
        <v>-129148.58879999998</v>
      </c>
      <c r="V214" s="14">
        <f t="shared" si="11"/>
        <v>-75008.639999999999</v>
      </c>
      <c r="W214" s="2"/>
      <c r="Y214" s="3">
        <v>23988344.25</v>
      </c>
      <c r="Z214" s="3">
        <v>491993.61</v>
      </c>
      <c r="AA214" s="3">
        <v>633517.25</v>
      </c>
      <c r="AB214">
        <v>0</v>
      </c>
      <c r="AC214" s="3">
        <v>0</v>
      </c>
      <c r="AD214" s="2">
        <v>2811604.2</v>
      </c>
      <c r="AE214" s="3">
        <v>599122533.62</v>
      </c>
      <c r="AF214" s="3">
        <v>12164932.65</v>
      </c>
      <c r="AG214" s="3">
        <v>2628720.44</v>
      </c>
      <c r="AH214" s="3">
        <v>103699.7</v>
      </c>
      <c r="AI214" s="3">
        <v>2074</v>
      </c>
      <c r="AJ214" s="2">
        <v>-10188946.82</v>
      </c>
    </row>
    <row r="215" spans="1:36" hidden="1" x14ac:dyDescent="0.25">
      <c r="A215" s="8">
        <v>3</v>
      </c>
      <c r="B215" s="8" t="s">
        <v>3499</v>
      </c>
      <c r="C215" s="8">
        <v>3020120230040</v>
      </c>
      <c r="D215" s="8" t="s">
        <v>3500</v>
      </c>
      <c r="G215" s="10">
        <v>43623</v>
      </c>
      <c r="H215" s="8" t="s">
        <v>31</v>
      </c>
      <c r="I215" s="8" t="s">
        <v>32</v>
      </c>
      <c r="J215" s="9">
        <v>0</v>
      </c>
      <c r="K215" s="9">
        <v>0</v>
      </c>
      <c r="L215" s="8">
        <v>0</v>
      </c>
      <c r="M215" s="14">
        <f t="shared" si="9"/>
        <v>0</v>
      </c>
      <c r="N215" s="8">
        <v>0</v>
      </c>
      <c r="O215" s="8">
        <v>0</v>
      </c>
      <c r="P215" s="8" t="s">
        <v>3496</v>
      </c>
      <c r="R215" s="11">
        <v>-5160</v>
      </c>
      <c r="S215" s="13">
        <f>_xlfn.XLOOKUP(P215,rif_fee_schedule!$A$2:$A$84,rif_fee_schedule!C$2:C$84, 0)*1.628</f>
        <v>19.218539999999997</v>
      </c>
      <c r="T215" s="13">
        <f>_xlfn.XLOOKUP(P215,rif_fee_schedule!$A$2:$A$84,rif_fee_schedule!D$2:D$84, 0)</f>
        <v>11.162000000000001</v>
      </c>
      <c r="U215" s="14">
        <f t="shared" si="10"/>
        <v>-99167.666399999987</v>
      </c>
      <c r="V215" s="14">
        <f t="shared" si="11"/>
        <v>-57595.920000000006</v>
      </c>
      <c r="W215" s="2"/>
      <c r="Y215" s="3">
        <v>23988344.25</v>
      </c>
      <c r="Z215" s="3">
        <v>491993.61</v>
      </c>
      <c r="AA215" s="3">
        <v>633517.25</v>
      </c>
      <c r="AB215">
        <v>0</v>
      </c>
      <c r="AC215" s="3">
        <v>0</v>
      </c>
      <c r="AD215" s="2">
        <v>2811604.2</v>
      </c>
      <c r="AE215" s="3">
        <v>599122533.62</v>
      </c>
      <c r="AF215" s="3">
        <v>12164932.65</v>
      </c>
      <c r="AG215" s="3">
        <v>2628720.44</v>
      </c>
      <c r="AH215" s="3">
        <v>103699.7</v>
      </c>
      <c r="AI215" s="3">
        <v>2074</v>
      </c>
      <c r="AJ215" s="2">
        <v>-10188946.82</v>
      </c>
    </row>
    <row r="216" spans="1:36" hidden="1" x14ac:dyDescent="0.25">
      <c r="A216" s="8">
        <v>3</v>
      </c>
      <c r="B216" s="8" t="s">
        <v>3499</v>
      </c>
      <c r="C216" s="8">
        <v>3020120230040</v>
      </c>
      <c r="D216" s="8" t="s">
        <v>3500</v>
      </c>
      <c r="G216" s="10">
        <v>43623</v>
      </c>
      <c r="H216" s="8" t="s">
        <v>31</v>
      </c>
      <c r="I216" s="8" t="s">
        <v>32</v>
      </c>
      <c r="J216" s="9">
        <v>0</v>
      </c>
      <c r="K216" s="9">
        <v>0</v>
      </c>
      <c r="L216" s="8">
        <v>0</v>
      </c>
      <c r="M216" s="14">
        <f t="shared" si="9"/>
        <v>0</v>
      </c>
      <c r="N216" s="8">
        <v>0</v>
      </c>
      <c r="O216" s="8">
        <v>0</v>
      </c>
      <c r="P216" s="8" t="s">
        <v>3496</v>
      </c>
      <c r="R216" s="11">
        <v>5160</v>
      </c>
      <c r="S216" s="13">
        <f>_xlfn.XLOOKUP(P216,rif_fee_schedule!$A$2:$A$84,rif_fee_schedule!C$2:C$84, 0)*1.628</f>
        <v>19.218539999999997</v>
      </c>
      <c r="T216" s="13">
        <f>_xlfn.XLOOKUP(P216,rif_fee_schedule!$A$2:$A$84,rif_fee_schedule!D$2:D$84, 0)</f>
        <v>11.162000000000001</v>
      </c>
      <c r="U216" s="14">
        <f t="shared" si="10"/>
        <v>99167.666399999987</v>
      </c>
      <c r="V216" s="14">
        <f t="shared" si="11"/>
        <v>57595.920000000006</v>
      </c>
      <c r="W216" s="2"/>
      <c r="Y216" s="3">
        <v>23988344.25</v>
      </c>
      <c r="Z216" s="3">
        <v>491993.61</v>
      </c>
      <c r="AA216" s="3">
        <v>633517.25</v>
      </c>
      <c r="AB216">
        <v>0</v>
      </c>
      <c r="AC216" s="3">
        <v>0</v>
      </c>
      <c r="AD216" s="2">
        <v>2811604.2</v>
      </c>
      <c r="AE216" s="3">
        <v>599122533.62</v>
      </c>
      <c r="AF216" s="3">
        <v>12164932.65</v>
      </c>
      <c r="AG216" s="3">
        <v>2628720.44</v>
      </c>
      <c r="AH216" s="3">
        <v>103699.7</v>
      </c>
      <c r="AI216" s="3">
        <v>2074</v>
      </c>
      <c r="AJ216" s="2">
        <v>-10188946.82</v>
      </c>
    </row>
    <row r="217" spans="1:36" hidden="1" x14ac:dyDescent="0.25">
      <c r="A217" s="8">
        <v>5</v>
      </c>
      <c r="B217" s="8" t="s">
        <v>4953</v>
      </c>
      <c r="C217" s="8">
        <v>3059030400170</v>
      </c>
      <c r="D217" s="8" t="s">
        <v>4954</v>
      </c>
      <c r="F217" s="8" t="s">
        <v>4955</v>
      </c>
      <c r="G217" s="10">
        <v>43473</v>
      </c>
      <c r="H217" s="8" t="s">
        <v>31</v>
      </c>
      <c r="I217" s="8" t="s">
        <v>38</v>
      </c>
      <c r="J217" s="9">
        <v>10725.38</v>
      </c>
      <c r="K217" s="9">
        <v>214.51</v>
      </c>
      <c r="L217" s="8">
        <v>0</v>
      </c>
      <c r="M217" s="14">
        <f t="shared" si="9"/>
        <v>10939.89</v>
      </c>
      <c r="N217" s="8">
        <v>0</v>
      </c>
      <c r="O217" s="8">
        <v>0</v>
      </c>
      <c r="P217" s="8" t="s">
        <v>275</v>
      </c>
      <c r="R217" s="11">
        <v>-1412</v>
      </c>
      <c r="S217" s="13">
        <f>_xlfn.XLOOKUP(P217,rif_fee_schedule!$A$2:$A$84,rif_fee_schedule!C$2:C$84, 0)*1.628</f>
        <v>51.9739</v>
      </c>
      <c r="T217" s="13">
        <f>_xlfn.XLOOKUP(P217,rif_fee_schedule!$A$2:$A$84,rif_fee_schedule!D$2:D$84, 0)</f>
        <v>30.186</v>
      </c>
      <c r="U217" s="14">
        <f t="shared" si="10"/>
        <v>-73387.146800000002</v>
      </c>
      <c r="V217" s="14">
        <f t="shared" si="11"/>
        <v>-42622.631999999998</v>
      </c>
      <c r="W217" s="2"/>
      <c r="Y217" s="3">
        <v>23913047.239999998</v>
      </c>
      <c r="Z217" s="3">
        <v>478708.65</v>
      </c>
      <c r="AA217" s="3">
        <v>0</v>
      </c>
      <c r="AB217">
        <v>0</v>
      </c>
      <c r="AC217" s="3">
        <v>0</v>
      </c>
      <c r="AD217" s="2">
        <v>-227120.25</v>
      </c>
      <c r="AE217" s="3">
        <v>599122533.62</v>
      </c>
      <c r="AF217" s="3">
        <v>12164932.65</v>
      </c>
      <c r="AG217" s="3">
        <v>2628720.44</v>
      </c>
      <c r="AH217" s="3">
        <v>103699.7</v>
      </c>
      <c r="AI217" s="3">
        <v>2074</v>
      </c>
      <c r="AJ217" s="2">
        <v>-10188946.82</v>
      </c>
    </row>
    <row r="218" spans="1:36" hidden="1" x14ac:dyDescent="0.25">
      <c r="A218" s="8">
        <v>5</v>
      </c>
      <c r="B218" s="8" t="s">
        <v>4953</v>
      </c>
      <c r="C218" s="8">
        <v>3059030400170</v>
      </c>
      <c r="D218" s="8" t="s">
        <v>4954</v>
      </c>
      <c r="F218" s="8" t="s">
        <v>4955</v>
      </c>
      <c r="G218" s="10">
        <v>43473</v>
      </c>
      <c r="H218" s="8" t="s">
        <v>31</v>
      </c>
      <c r="I218" s="8" t="s">
        <v>38</v>
      </c>
      <c r="J218" s="9">
        <v>10725.38</v>
      </c>
      <c r="K218" s="9">
        <v>214.51</v>
      </c>
      <c r="L218" s="8">
        <v>0</v>
      </c>
      <c r="M218" s="14">
        <f t="shared" si="9"/>
        <v>10939.89</v>
      </c>
      <c r="N218" s="8">
        <v>0</v>
      </c>
      <c r="O218" s="8">
        <v>0</v>
      </c>
      <c r="P218" s="8" t="s">
        <v>996</v>
      </c>
      <c r="R218" s="11">
        <v>1412</v>
      </c>
      <c r="S218" s="13">
        <f>_xlfn.XLOOKUP(P218,rif_fee_schedule!$A$2:$A$84,rif_fee_schedule!C$2:C$84, 0)*1.628</f>
        <v>59.972263999999996</v>
      </c>
      <c r="T218" s="13">
        <f>_xlfn.XLOOKUP(P218,rif_fee_schedule!$A$2:$A$84,rif_fee_schedule!D$2:D$84, 0)</f>
        <v>34.863999999999997</v>
      </c>
      <c r="U218" s="14">
        <f t="shared" si="10"/>
        <v>84680.836767999994</v>
      </c>
      <c r="V218" s="14">
        <f t="shared" si="11"/>
        <v>49227.967999999993</v>
      </c>
      <c r="W218" s="2"/>
      <c r="Y218" s="3">
        <v>23913047.239999998</v>
      </c>
      <c r="Z218" s="3">
        <v>478708.65</v>
      </c>
      <c r="AA218" s="3">
        <v>0</v>
      </c>
      <c r="AB218">
        <v>0</v>
      </c>
      <c r="AC218" s="3">
        <v>0</v>
      </c>
      <c r="AD218" s="2">
        <v>-227120.25</v>
      </c>
      <c r="AE218" s="3">
        <v>599122533.62</v>
      </c>
      <c r="AF218" s="3">
        <v>12164932.65</v>
      </c>
      <c r="AG218" s="3">
        <v>2628720.44</v>
      </c>
      <c r="AH218" s="3">
        <v>103699.7</v>
      </c>
      <c r="AI218" s="3">
        <v>2074</v>
      </c>
      <c r="AJ218" s="2">
        <v>-10188946.82</v>
      </c>
    </row>
    <row r="219" spans="1:36" hidden="1" x14ac:dyDescent="0.25">
      <c r="A219" s="8">
        <v>6</v>
      </c>
      <c r="B219" s="8" t="s">
        <v>6590</v>
      </c>
      <c r="C219" s="8">
        <v>3060190200023</v>
      </c>
      <c r="D219" s="8" t="s">
        <v>6591</v>
      </c>
      <c r="F219" s="8" t="s">
        <v>6592</v>
      </c>
      <c r="G219" s="10">
        <v>43516</v>
      </c>
      <c r="H219" s="8" t="s">
        <v>31</v>
      </c>
      <c r="I219" s="8" t="s">
        <v>38</v>
      </c>
      <c r="J219" s="9">
        <v>134896.46</v>
      </c>
      <c r="K219" s="9">
        <v>2697.93</v>
      </c>
      <c r="L219" s="8">
        <v>0</v>
      </c>
      <c r="M219" s="14">
        <f t="shared" si="9"/>
        <v>137594.38999999998</v>
      </c>
      <c r="N219" s="8">
        <v>0</v>
      </c>
      <c r="O219" s="8">
        <v>0</v>
      </c>
      <c r="P219" s="8" t="s">
        <v>45</v>
      </c>
      <c r="R219" s="11">
        <v>7381</v>
      </c>
      <c r="S219" s="13">
        <f>_xlfn.XLOOKUP(P219,rif_fee_schedule!$A$2:$A$84,rif_fee_schedule!C$2:C$84, 0)*1.628</f>
        <v>19.244587999999997</v>
      </c>
      <c r="T219" s="13">
        <f>_xlfn.XLOOKUP(P219,rif_fee_schedule!$A$2:$A$84,rif_fee_schedule!D$2:D$84, 0)</f>
        <v>11.177</v>
      </c>
      <c r="U219" s="14">
        <f t="shared" si="10"/>
        <v>142044.30402799998</v>
      </c>
      <c r="V219" s="14">
        <f t="shared" si="11"/>
        <v>82497.436999999991</v>
      </c>
      <c r="W219" s="2"/>
      <c r="Y219" s="3">
        <v>43269262.359999999</v>
      </c>
      <c r="Z219" s="3">
        <v>874367.57</v>
      </c>
      <c r="AA219" s="3">
        <v>433279.63</v>
      </c>
      <c r="AB219">
        <v>0</v>
      </c>
      <c r="AC219" s="3">
        <v>0</v>
      </c>
      <c r="AD219" s="2">
        <v>374512.67</v>
      </c>
      <c r="AE219" s="3">
        <v>599122533.62</v>
      </c>
      <c r="AF219" s="3">
        <v>12164932.65</v>
      </c>
      <c r="AG219" s="3">
        <v>2628720.44</v>
      </c>
      <c r="AH219" s="3">
        <v>103699.7</v>
      </c>
      <c r="AI219" s="3">
        <v>2074</v>
      </c>
      <c r="AJ219" s="2">
        <v>-10188946.82</v>
      </c>
    </row>
    <row r="220" spans="1:36" hidden="1" x14ac:dyDescent="0.25">
      <c r="A220" s="8">
        <v>5</v>
      </c>
      <c r="B220" s="8" t="s">
        <v>4753</v>
      </c>
      <c r="C220" s="8">
        <v>3050060220050</v>
      </c>
      <c r="D220" s="8" t="s">
        <v>4754</v>
      </c>
      <c r="F220" s="8" t="s">
        <v>4755</v>
      </c>
      <c r="G220" s="10">
        <v>43515</v>
      </c>
      <c r="H220" s="8" t="s">
        <v>31</v>
      </c>
      <c r="I220" s="8" t="s">
        <v>38</v>
      </c>
      <c r="J220" s="9">
        <v>9896.48</v>
      </c>
      <c r="K220" s="9">
        <v>197.92</v>
      </c>
      <c r="L220" s="8">
        <v>0</v>
      </c>
      <c r="M220" s="14">
        <f t="shared" si="9"/>
        <v>10094.4</v>
      </c>
      <c r="N220" s="8">
        <v>0</v>
      </c>
      <c r="O220" s="8">
        <v>0</v>
      </c>
      <c r="P220" s="8" t="s">
        <v>72</v>
      </c>
      <c r="R220" s="8">
        <v>-500</v>
      </c>
      <c r="S220" s="13">
        <f>_xlfn.XLOOKUP(P220,rif_fee_schedule!$A$2:$A$84,rif_fee_schedule!C$2:C$84, 0)*1.628</f>
        <v>15.918583999999999</v>
      </c>
      <c r="T220" s="13">
        <f>_xlfn.XLOOKUP(P220,rif_fee_schedule!$A$2:$A$84,rif_fee_schedule!D$2:D$84, 0)</f>
        <v>9.2460000000000004</v>
      </c>
      <c r="U220" s="14">
        <f t="shared" si="10"/>
        <v>-7959.2919999999995</v>
      </c>
      <c r="V220" s="14">
        <f t="shared" si="11"/>
        <v>-4623</v>
      </c>
      <c r="W220"/>
      <c r="Y220" s="3">
        <v>23913047.239999998</v>
      </c>
      <c r="Z220" s="3">
        <v>478708.65</v>
      </c>
      <c r="AA220" s="3">
        <v>0</v>
      </c>
      <c r="AB220">
        <v>0</v>
      </c>
      <c r="AC220" s="3">
        <v>0</v>
      </c>
      <c r="AD220" s="2">
        <v>-227120.25</v>
      </c>
      <c r="AE220" s="3">
        <v>599122533.62</v>
      </c>
      <c r="AF220" s="3">
        <v>12164932.65</v>
      </c>
      <c r="AG220" s="3">
        <v>2628720.44</v>
      </c>
      <c r="AH220" s="3">
        <v>103699.7</v>
      </c>
      <c r="AI220" s="3">
        <v>2074</v>
      </c>
      <c r="AJ220" s="2">
        <v>-10188946.82</v>
      </c>
    </row>
    <row r="221" spans="1:36" hidden="1" x14ac:dyDescent="0.25">
      <c r="A221" s="8">
        <v>5</v>
      </c>
      <c r="B221" s="8" t="s">
        <v>4753</v>
      </c>
      <c r="C221" s="8">
        <v>3050060220050</v>
      </c>
      <c r="D221" s="8" t="s">
        <v>4754</v>
      </c>
      <c r="F221" s="8" t="s">
        <v>4755</v>
      </c>
      <c r="G221" s="10">
        <v>43515</v>
      </c>
      <c r="H221" s="8" t="s">
        <v>31</v>
      </c>
      <c r="I221" s="8" t="s">
        <v>38</v>
      </c>
      <c r="J221" s="9">
        <v>9896.48</v>
      </c>
      <c r="K221" s="9">
        <v>197.92</v>
      </c>
      <c r="L221" s="8">
        <v>0</v>
      </c>
      <c r="M221" s="14">
        <f t="shared" si="9"/>
        <v>10094.4</v>
      </c>
      <c r="N221" s="8">
        <v>0</v>
      </c>
      <c r="O221" s="8">
        <v>0</v>
      </c>
      <c r="P221" s="8" t="s">
        <v>82</v>
      </c>
      <c r="R221" s="8">
        <v>500</v>
      </c>
      <c r="S221" s="13">
        <f>_xlfn.XLOOKUP(P221,rif_fee_schedule!$A$2:$A$84,rif_fee_schedule!C$2:C$84, 0)*1.628</f>
        <v>36.760239999999996</v>
      </c>
      <c r="T221" s="13">
        <f>_xlfn.XLOOKUP(P221,rif_fee_schedule!$A$2:$A$84,rif_fee_schedule!D$2:D$84, 0)</f>
        <v>21.35</v>
      </c>
      <c r="U221" s="14">
        <f t="shared" si="10"/>
        <v>18380.12</v>
      </c>
      <c r="V221" s="14">
        <f t="shared" si="11"/>
        <v>10675</v>
      </c>
      <c r="W221"/>
      <c r="Y221" s="3">
        <v>23913047.239999998</v>
      </c>
      <c r="Z221" s="3">
        <v>478708.65</v>
      </c>
      <c r="AA221" s="3">
        <v>0</v>
      </c>
      <c r="AB221">
        <v>0</v>
      </c>
      <c r="AC221" s="3">
        <v>0</v>
      </c>
      <c r="AD221" s="2">
        <v>-227120.25</v>
      </c>
      <c r="AE221" s="3">
        <v>599122533.62</v>
      </c>
      <c r="AF221" s="3">
        <v>12164932.65</v>
      </c>
      <c r="AG221" s="3">
        <v>2628720.44</v>
      </c>
      <c r="AH221" s="3">
        <v>103699.7</v>
      </c>
      <c r="AI221" s="3">
        <v>2074</v>
      </c>
      <c r="AJ221" s="2">
        <v>-10188946.82</v>
      </c>
    </row>
    <row r="222" spans="1:36" hidden="1" x14ac:dyDescent="0.25">
      <c r="A222" s="8">
        <v>2</v>
      </c>
      <c r="B222" s="8" t="s">
        <v>2663</v>
      </c>
      <c r="C222" s="8">
        <v>3031110370040</v>
      </c>
      <c r="D222" s="8" t="s">
        <v>2664</v>
      </c>
      <c r="F222" s="8" t="s">
        <v>2665</v>
      </c>
      <c r="G222" s="10">
        <v>43532</v>
      </c>
      <c r="H222" s="8" t="s">
        <v>31</v>
      </c>
      <c r="I222" s="8" t="s">
        <v>38</v>
      </c>
      <c r="J222" s="9">
        <v>8772.4500000000007</v>
      </c>
      <c r="K222" s="9">
        <v>175.45</v>
      </c>
      <c r="L222" s="8">
        <v>0</v>
      </c>
      <c r="M222" s="14">
        <f t="shared" si="9"/>
        <v>8947.9000000000015</v>
      </c>
      <c r="N222" s="8">
        <v>0</v>
      </c>
      <c r="O222" s="8">
        <v>0</v>
      </c>
      <c r="P222" s="8" t="s">
        <v>77</v>
      </c>
      <c r="R222" s="8">
        <v>1</v>
      </c>
      <c r="S222" s="13">
        <f>_xlfn.XLOOKUP(P222,rif_fee_schedule!$A$2:$A$84,rif_fee_schedule!C$2:C$84, 0)*1.628</f>
        <v>9769.6279999999988</v>
      </c>
      <c r="T222" s="13">
        <f>_xlfn.XLOOKUP(P222,rif_fee_schedule!$A$2:$A$84,rif_fee_schedule!D$2:D$84, 0)</f>
        <v>5674</v>
      </c>
      <c r="U222" s="14">
        <f t="shared" si="10"/>
        <v>9769.6279999999988</v>
      </c>
      <c r="V222" s="14">
        <f t="shared" si="11"/>
        <v>5674</v>
      </c>
      <c r="W222"/>
      <c r="Y222" s="3">
        <v>272008405.74000001</v>
      </c>
      <c r="Z222" s="3">
        <v>5573244.3300000001</v>
      </c>
      <c r="AA222" s="3">
        <v>0</v>
      </c>
      <c r="AB222">
        <v>0</v>
      </c>
      <c r="AC222" s="3">
        <v>0</v>
      </c>
      <c r="AD222" s="2">
        <v>-7297347.0099999998</v>
      </c>
      <c r="AE222" s="3">
        <v>599122533.62</v>
      </c>
      <c r="AF222" s="3">
        <v>12164932.65</v>
      </c>
      <c r="AG222" s="3">
        <v>2628720.44</v>
      </c>
      <c r="AH222" s="3">
        <v>103699.7</v>
      </c>
      <c r="AI222" s="3">
        <v>2074</v>
      </c>
      <c r="AJ222" s="2">
        <v>-10188946.82</v>
      </c>
    </row>
    <row r="223" spans="1:36" hidden="1" x14ac:dyDescent="0.25">
      <c r="A223" s="8">
        <v>2</v>
      </c>
      <c r="B223" s="8" t="s">
        <v>2669</v>
      </c>
      <c r="C223" s="8">
        <v>3031110370040</v>
      </c>
      <c r="D223" s="8" t="s">
        <v>2670</v>
      </c>
      <c r="F223" s="8" t="s">
        <v>2671</v>
      </c>
      <c r="G223" s="10">
        <v>43545</v>
      </c>
      <c r="H223" s="8" t="s">
        <v>31</v>
      </c>
      <c r="I223" s="8" t="s">
        <v>38</v>
      </c>
      <c r="J223" s="9">
        <v>8772.4500000000007</v>
      </c>
      <c r="K223" s="9">
        <v>175.45</v>
      </c>
      <c r="L223" s="8">
        <v>0</v>
      </c>
      <c r="M223" s="14">
        <f t="shared" si="9"/>
        <v>8947.9000000000015</v>
      </c>
      <c r="N223" s="8">
        <v>0</v>
      </c>
      <c r="O223" s="8">
        <v>0</v>
      </c>
      <c r="P223" s="8" t="s">
        <v>77</v>
      </c>
      <c r="R223" s="8">
        <v>1</v>
      </c>
      <c r="S223" s="13">
        <f>_xlfn.XLOOKUP(P223,rif_fee_schedule!$A$2:$A$84,rif_fee_schedule!C$2:C$84, 0)*1.628</f>
        <v>9769.6279999999988</v>
      </c>
      <c r="T223" s="13">
        <f>_xlfn.XLOOKUP(P223,rif_fee_schedule!$A$2:$A$84,rif_fee_schedule!D$2:D$84, 0)</f>
        <v>5674</v>
      </c>
      <c r="U223" s="14">
        <f t="shared" si="10"/>
        <v>9769.6279999999988</v>
      </c>
      <c r="V223" s="14">
        <f t="shared" si="11"/>
        <v>5674</v>
      </c>
      <c r="W223"/>
      <c r="Y223" s="3">
        <v>272008405.74000001</v>
      </c>
      <c r="Z223" s="3">
        <v>5573244.3300000001</v>
      </c>
      <c r="AA223" s="3">
        <v>0</v>
      </c>
      <c r="AB223">
        <v>0</v>
      </c>
      <c r="AC223" s="3">
        <v>0</v>
      </c>
      <c r="AD223" s="2">
        <v>-7297347.0099999998</v>
      </c>
      <c r="AE223" s="3">
        <v>599122533.62</v>
      </c>
      <c r="AF223" s="3">
        <v>12164932.65</v>
      </c>
      <c r="AG223" s="3">
        <v>2628720.44</v>
      </c>
      <c r="AH223" s="3">
        <v>103699.7</v>
      </c>
      <c r="AI223" s="3">
        <v>2074</v>
      </c>
      <c r="AJ223" s="2">
        <v>-10188946.82</v>
      </c>
    </row>
    <row r="224" spans="1:36" hidden="1" x14ac:dyDescent="0.25">
      <c r="A224" s="8">
        <v>6</v>
      </c>
      <c r="B224" s="8" t="s">
        <v>7707</v>
      </c>
      <c r="C224" s="8">
        <v>3069330080170</v>
      </c>
      <c r="D224" s="8" t="s">
        <v>7708</v>
      </c>
      <c r="G224" s="10">
        <v>43608</v>
      </c>
      <c r="H224" s="8" t="s">
        <v>31</v>
      </c>
      <c r="I224" s="8" t="s">
        <v>32</v>
      </c>
      <c r="J224" s="9">
        <v>67158.42</v>
      </c>
      <c r="K224" s="9">
        <v>1343.17</v>
      </c>
      <c r="L224" s="8">
        <v>0</v>
      </c>
      <c r="M224" s="14">
        <f t="shared" si="9"/>
        <v>68501.59</v>
      </c>
      <c r="N224" s="8">
        <v>0</v>
      </c>
      <c r="O224" s="8">
        <v>0</v>
      </c>
      <c r="P224" s="8" t="s">
        <v>2493</v>
      </c>
      <c r="R224" s="8">
        <v>12</v>
      </c>
      <c r="S224" s="13">
        <f>_xlfn.XLOOKUP(P224,rif_fee_schedule!$A$2:$A$84,rif_fee_schedule!C$2:C$84, 0)*1.628</f>
        <v>0</v>
      </c>
      <c r="T224" s="13">
        <f>_xlfn.XLOOKUP(P224,rif_fee_schedule!$A$2:$A$84,rif_fee_schedule!D$2:D$84, 0)</f>
        <v>0</v>
      </c>
      <c r="U224" s="14">
        <f t="shared" si="10"/>
        <v>0</v>
      </c>
      <c r="V224" s="14">
        <f t="shared" si="11"/>
        <v>0</v>
      </c>
      <c r="W224"/>
      <c r="Y224" s="3">
        <v>43269262.359999999</v>
      </c>
      <c r="Z224" s="3">
        <v>874367.57</v>
      </c>
      <c r="AA224" s="3">
        <v>433279.63</v>
      </c>
      <c r="AB224">
        <v>0</v>
      </c>
      <c r="AC224" s="3">
        <v>0</v>
      </c>
      <c r="AD224" s="2">
        <v>374512.67</v>
      </c>
      <c r="AE224" s="3">
        <v>599122533.62</v>
      </c>
      <c r="AF224" s="3">
        <v>12164932.65</v>
      </c>
      <c r="AG224" s="3">
        <v>2628720.44</v>
      </c>
      <c r="AH224" s="3">
        <v>103699.7</v>
      </c>
      <c r="AI224" s="3">
        <v>2074</v>
      </c>
      <c r="AJ224" s="2">
        <v>-10188946.82</v>
      </c>
    </row>
    <row r="225" spans="1:36" hidden="1" x14ac:dyDescent="0.25">
      <c r="A225" s="8">
        <v>6</v>
      </c>
      <c r="B225" s="8" t="s">
        <v>7688</v>
      </c>
      <c r="C225" s="8">
        <v>3069330080170</v>
      </c>
      <c r="D225" s="8" t="s">
        <v>7689</v>
      </c>
      <c r="G225" s="10">
        <v>43608</v>
      </c>
      <c r="H225" s="8" t="s">
        <v>31</v>
      </c>
      <c r="I225" s="8" t="s">
        <v>32</v>
      </c>
      <c r="J225" s="9">
        <v>67158.42</v>
      </c>
      <c r="K225" s="9">
        <v>1343.17</v>
      </c>
      <c r="L225" s="8">
        <v>0</v>
      </c>
      <c r="M225" s="14">
        <f t="shared" si="9"/>
        <v>68501.59</v>
      </c>
      <c r="N225" s="8">
        <v>0</v>
      </c>
      <c r="O225" s="8">
        <v>0</v>
      </c>
      <c r="P225" s="8" t="s">
        <v>2493</v>
      </c>
      <c r="R225" s="8">
        <v>12</v>
      </c>
      <c r="S225" s="13">
        <f>_xlfn.XLOOKUP(P225,rif_fee_schedule!$A$2:$A$84,rif_fee_schedule!C$2:C$84, 0)*1.628</f>
        <v>0</v>
      </c>
      <c r="T225" s="13">
        <f>_xlfn.XLOOKUP(P225,rif_fee_schedule!$A$2:$A$84,rif_fee_schedule!D$2:D$84, 0)</f>
        <v>0</v>
      </c>
      <c r="U225" s="14">
        <f t="shared" si="10"/>
        <v>0</v>
      </c>
      <c r="V225" s="14">
        <f t="shared" si="11"/>
        <v>0</v>
      </c>
      <c r="W225"/>
      <c r="Y225" s="3">
        <v>43269262.359999999</v>
      </c>
      <c r="Z225" s="3">
        <v>874367.57</v>
      </c>
      <c r="AA225" s="3">
        <v>433279.63</v>
      </c>
      <c r="AB225">
        <v>0</v>
      </c>
      <c r="AC225" s="3">
        <v>0</v>
      </c>
      <c r="AD225" s="2">
        <v>374512.67</v>
      </c>
      <c r="AE225" s="3">
        <v>599122533.62</v>
      </c>
      <c r="AF225" s="3">
        <v>12164932.65</v>
      </c>
      <c r="AG225" s="3">
        <v>2628720.44</v>
      </c>
      <c r="AH225" s="3">
        <v>103699.7</v>
      </c>
      <c r="AI225" s="3">
        <v>2074</v>
      </c>
      <c r="AJ225" s="2">
        <v>-10188946.82</v>
      </c>
    </row>
    <row r="226" spans="1:36" hidden="1" x14ac:dyDescent="0.25">
      <c r="A226" s="8">
        <v>6</v>
      </c>
      <c r="B226" s="8" t="s">
        <v>7686</v>
      </c>
      <c r="C226" s="8">
        <v>3069330080120</v>
      </c>
      <c r="D226" s="8" t="s">
        <v>7687</v>
      </c>
      <c r="G226" s="10">
        <v>43608</v>
      </c>
      <c r="H226" s="8" t="s">
        <v>31</v>
      </c>
      <c r="I226" s="8" t="s">
        <v>32</v>
      </c>
      <c r="J226" s="9">
        <v>67158.42</v>
      </c>
      <c r="K226" s="9">
        <v>1343.17</v>
      </c>
      <c r="L226" s="8">
        <v>0</v>
      </c>
      <c r="M226" s="14">
        <f t="shared" si="9"/>
        <v>68501.59</v>
      </c>
      <c r="N226" s="8">
        <v>0</v>
      </c>
      <c r="O226" s="8">
        <v>0</v>
      </c>
      <c r="P226" s="8" t="s">
        <v>2493</v>
      </c>
      <c r="R226" s="8">
        <v>12</v>
      </c>
      <c r="S226" s="13">
        <f>_xlfn.XLOOKUP(P226,rif_fee_schedule!$A$2:$A$84,rif_fee_schedule!C$2:C$84, 0)*1.628</f>
        <v>0</v>
      </c>
      <c r="T226" s="13">
        <f>_xlfn.XLOOKUP(P226,rif_fee_schedule!$A$2:$A$84,rif_fee_schedule!D$2:D$84, 0)</f>
        <v>0</v>
      </c>
      <c r="U226" s="14">
        <f t="shared" si="10"/>
        <v>0</v>
      </c>
      <c r="V226" s="14">
        <f t="shared" si="11"/>
        <v>0</v>
      </c>
      <c r="W226"/>
      <c r="Y226" s="3">
        <v>43269262.359999999</v>
      </c>
      <c r="Z226" s="3">
        <v>874367.57</v>
      </c>
      <c r="AA226" s="3">
        <v>433279.63</v>
      </c>
      <c r="AB226">
        <v>0</v>
      </c>
      <c r="AC226" s="3">
        <v>0</v>
      </c>
      <c r="AD226" s="2">
        <v>374512.67</v>
      </c>
      <c r="AE226" s="3">
        <v>599122533.62</v>
      </c>
      <c r="AF226" s="3">
        <v>12164932.65</v>
      </c>
      <c r="AG226" s="3">
        <v>2628720.44</v>
      </c>
      <c r="AH226" s="3">
        <v>103699.7</v>
      </c>
      <c r="AI226" s="3">
        <v>2074</v>
      </c>
      <c r="AJ226" s="2">
        <v>-10188946.82</v>
      </c>
    </row>
    <row r="227" spans="1:36" hidden="1" x14ac:dyDescent="0.25">
      <c r="A227" s="8">
        <v>6</v>
      </c>
      <c r="B227" s="8" t="s">
        <v>7677</v>
      </c>
      <c r="C227" s="8">
        <v>3069330080120</v>
      </c>
      <c r="D227" s="8" t="s">
        <v>7678</v>
      </c>
      <c r="G227" s="10">
        <v>43608</v>
      </c>
      <c r="H227" s="8" t="s">
        <v>31</v>
      </c>
      <c r="I227" s="8" t="s">
        <v>32</v>
      </c>
      <c r="J227" s="9">
        <v>67158.42</v>
      </c>
      <c r="K227" s="9">
        <v>1343.17</v>
      </c>
      <c r="L227" s="8">
        <v>0</v>
      </c>
      <c r="M227" s="14">
        <f t="shared" si="9"/>
        <v>68501.59</v>
      </c>
      <c r="N227" s="8">
        <v>0</v>
      </c>
      <c r="O227" s="8">
        <v>0</v>
      </c>
      <c r="P227" s="8" t="s">
        <v>2493</v>
      </c>
      <c r="R227" s="8">
        <v>12</v>
      </c>
      <c r="S227" s="13">
        <f>_xlfn.XLOOKUP(P227,rif_fee_schedule!$A$2:$A$84,rif_fee_schedule!C$2:C$84, 0)*1.628</f>
        <v>0</v>
      </c>
      <c r="T227" s="13">
        <f>_xlfn.XLOOKUP(P227,rif_fee_schedule!$A$2:$A$84,rif_fee_schedule!D$2:D$84, 0)</f>
        <v>0</v>
      </c>
      <c r="U227" s="14">
        <f t="shared" si="10"/>
        <v>0</v>
      </c>
      <c r="V227" s="14">
        <f t="shared" si="11"/>
        <v>0</v>
      </c>
      <c r="W227"/>
      <c r="Y227" s="3">
        <v>43269262.359999999</v>
      </c>
      <c r="Z227" s="3">
        <v>874367.57</v>
      </c>
      <c r="AA227" s="3">
        <v>433279.63</v>
      </c>
      <c r="AB227">
        <v>0</v>
      </c>
      <c r="AC227" s="3">
        <v>0</v>
      </c>
      <c r="AD227" s="2">
        <v>374512.67</v>
      </c>
      <c r="AE227" s="3">
        <v>599122533.62</v>
      </c>
      <c r="AF227" s="3">
        <v>12164932.65</v>
      </c>
      <c r="AG227" s="3">
        <v>2628720.44</v>
      </c>
      <c r="AH227" s="3">
        <v>103699.7</v>
      </c>
      <c r="AI227" s="3">
        <v>2074</v>
      </c>
      <c r="AJ227" s="2">
        <v>-10188946.82</v>
      </c>
    </row>
    <row r="228" spans="1:36" hidden="1" x14ac:dyDescent="0.25">
      <c r="A228" s="8">
        <v>6</v>
      </c>
      <c r="B228" s="8" t="s">
        <v>7681</v>
      </c>
      <c r="C228" s="8">
        <v>3069330080120</v>
      </c>
      <c r="D228" s="8" t="s">
        <v>7682</v>
      </c>
      <c r="G228" s="10">
        <v>43609</v>
      </c>
      <c r="H228" s="8" t="s">
        <v>31</v>
      </c>
      <c r="I228" s="8" t="s">
        <v>32</v>
      </c>
      <c r="J228" s="9">
        <v>100737.63</v>
      </c>
      <c r="K228" s="9">
        <v>2014.75</v>
      </c>
      <c r="L228" s="8">
        <v>0</v>
      </c>
      <c r="M228" s="14">
        <f t="shared" si="9"/>
        <v>102752.38</v>
      </c>
      <c r="N228" s="8">
        <v>0</v>
      </c>
      <c r="O228" s="8">
        <v>0</v>
      </c>
      <c r="P228" s="8" t="s">
        <v>2493</v>
      </c>
      <c r="R228" s="8">
        <v>18</v>
      </c>
      <c r="S228" s="13">
        <f>_xlfn.XLOOKUP(P228,rif_fee_schedule!$A$2:$A$84,rif_fee_schedule!C$2:C$84, 0)*1.628</f>
        <v>0</v>
      </c>
      <c r="T228" s="13">
        <f>_xlfn.XLOOKUP(P228,rif_fee_schedule!$A$2:$A$84,rif_fee_schedule!D$2:D$84, 0)</f>
        <v>0</v>
      </c>
      <c r="U228" s="14">
        <f t="shared" si="10"/>
        <v>0</v>
      </c>
      <c r="V228" s="14">
        <f t="shared" si="11"/>
        <v>0</v>
      </c>
      <c r="W228"/>
      <c r="Y228" s="3">
        <v>43269262.359999999</v>
      </c>
      <c r="Z228" s="3">
        <v>874367.57</v>
      </c>
      <c r="AA228" s="3">
        <v>433279.63</v>
      </c>
      <c r="AB228">
        <v>0</v>
      </c>
      <c r="AC228" s="3">
        <v>0</v>
      </c>
      <c r="AD228" s="2">
        <v>374512.67</v>
      </c>
      <c r="AE228" s="3">
        <v>599122533.62</v>
      </c>
      <c r="AF228" s="3">
        <v>12164932.65</v>
      </c>
      <c r="AG228" s="3">
        <v>2628720.44</v>
      </c>
      <c r="AH228" s="3">
        <v>103699.7</v>
      </c>
      <c r="AI228" s="3">
        <v>2074</v>
      </c>
      <c r="AJ228" s="2">
        <v>-10188946.82</v>
      </c>
    </row>
    <row r="229" spans="1:36" hidden="1" x14ac:dyDescent="0.25">
      <c r="A229" s="8">
        <v>6</v>
      </c>
      <c r="B229" s="8" t="s">
        <v>7683</v>
      </c>
      <c r="C229" s="8">
        <v>3069330080120</v>
      </c>
      <c r="D229" s="8" t="s">
        <v>7684</v>
      </c>
      <c r="G229" s="10">
        <v>43609</v>
      </c>
      <c r="H229" s="8" t="s">
        <v>31</v>
      </c>
      <c r="I229" s="8" t="s">
        <v>32</v>
      </c>
      <c r="J229" s="9">
        <v>100737.63</v>
      </c>
      <c r="K229" s="9">
        <v>2014.75</v>
      </c>
      <c r="L229" s="8">
        <v>0</v>
      </c>
      <c r="M229" s="14">
        <f t="shared" si="9"/>
        <v>102752.38</v>
      </c>
      <c r="N229" s="8">
        <v>0</v>
      </c>
      <c r="O229" s="8">
        <v>0</v>
      </c>
      <c r="P229" s="8" t="s">
        <v>2493</v>
      </c>
      <c r="R229" s="8">
        <v>18</v>
      </c>
      <c r="S229" s="13">
        <f>_xlfn.XLOOKUP(P229,rif_fee_schedule!$A$2:$A$84,rif_fee_schedule!C$2:C$84, 0)*1.628</f>
        <v>0</v>
      </c>
      <c r="T229" s="13">
        <f>_xlfn.XLOOKUP(P229,rif_fee_schedule!$A$2:$A$84,rif_fee_schedule!D$2:D$84, 0)</f>
        <v>0</v>
      </c>
      <c r="U229" s="14">
        <f t="shared" si="10"/>
        <v>0</v>
      </c>
      <c r="V229" s="14">
        <f t="shared" si="11"/>
        <v>0</v>
      </c>
      <c r="W229"/>
      <c r="Y229" s="3">
        <v>43269262.359999999</v>
      </c>
      <c r="Z229" s="3">
        <v>874367.57</v>
      </c>
      <c r="AA229" s="3">
        <v>433279.63</v>
      </c>
      <c r="AB229">
        <v>0</v>
      </c>
      <c r="AC229" s="3">
        <v>0</v>
      </c>
      <c r="AD229" s="2">
        <v>374512.67</v>
      </c>
      <c r="AE229" s="3">
        <v>599122533.62</v>
      </c>
      <c r="AF229" s="3">
        <v>12164932.65</v>
      </c>
      <c r="AG229" s="3">
        <v>2628720.44</v>
      </c>
      <c r="AH229" s="3">
        <v>103699.7</v>
      </c>
      <c r="AI229" s="3">
        <v>2074</v>
      </c>
      <c r="AJ229" s="2">
        <v>-10188946.82</v>
      </c>
    </row>
    <row r="230" spans="1:36" hidden="1" x14ac:dyDescent="0.25">
      <c r="A230" s="8">
        <v>4</v>
      </c>
      <c r="B230" s="8" t="s">
        <v>4584</v>
      </c>
      <c r="C230" s="8">
        <v>3049160000070</v>
      </c>
      <c r="D230" s="8" t="s">
        <v>4585</v>
      </c>
      <c r="F230" s="8" t="s">
        <v>4586</v>
      </c>
      <c r="G230" s="10">
        <v>43501</v>
      </c>
      <c r="H230" s="8" t="s">
        <v>31</v>
      </c>
      <c r="I230" s="8" t="s">
        <v>38</v>
      </c>
      <c r="J230" s="9">
        <v>9278.02</v>
      </c>
      <c r="K230" s="9">
        <v>185.56</v>
      </c>
      <c r="L230" s="8">
        <v>0</v>
      </c>
      <c r="M230" s="14">
        <f t="shared" si="9"/>
        <v>9463.58</v>
      </c>
      <c r="N230" s="8">
        <v>0</v>
      </c>
      <c r="O230" s="8">
        <v>0</v>
      </c>
      <c r="P230" s="8" t="s">
        <v>77</v>
      </c>
      <c r="R230" s="8">
        <v>1</v>
      </c>
      <c r="S230" s="13">
        <f>_xlfn.XLOOKUP(P230,rif_fee_schedule!$A$2:$A$84,rif_fee_schedule!C$2:C$84, 0)*1.628</f>
        <v>9769.6279999999988</v>
      </c>
      <c r="T230" s="13">
        <f>_xlfn.XLOOKUP(P230,rif_fee_schedule!$A$2:$A$84,rif_fee_schedule!D$2:D$84, 0)</f>
        <v>5674</v>
      </c>
      <c r="U230" s="14">
        <f t="shared" si="10"/>
        <v>9769.6279999999988</v>
      </c>
      <c r="V230" s="14">
        <f t="shared" si="11"/>
        <v>5674</v>
      </c>
      <c r="W230"/>
      <c r="Y230" s="3">
        <v>3995300.98</v>
      </c>
      <c r="Z230" s="3">
        <v>83905.98</v>
      </c>
      <c r="AA230" s="3">
        <v>372201.82</v>
      </c>
      <c r="AB230">
        <v>0</v>
      </c>
      <c r="AC230" s="3">
        <v>0</v>
      </c>
      <c r="AD230" s="2">
        <v>611247.02</v>
      </c>
      <c r="AE230" s="3">
        <v>599122533.62</v>
      </c>
      <c r="AF230" s="3">
        <v>12164932.65</v>
      </c>
      <c r="AG230" s="3">
        <v>2628720.44</v>
      </c>
      <c r="AH230" s="3">
        <v>103699.7</v>
      </c>
      <c r="AI230" s="3">
        <v>2074</v>
      </c>
      <c r="AJ230" s="2">
        <v>-10188946.82</v>
      </c>
    </row>
    <row r="231" spans="1:36" hidden="1" x14ac:dyDescent="0.25">
      <c r="A231" s="8">
        <v>5</v>
      </c>
      <c r="B231" s="8" t="s">
        <v>4844</v>
      </c>
      <c r="C231" s="8">
        <v>3050310370180</v>
      </c>
      <c r="D231" s="8" t="s">
        <v>4845</v>
      </c>
      <c r="F231" s="8" t="s">
        <v>4846</v>
      </c>
      <c r="G231" s="10">
        <v>43635</v>
      </c>
      <c r="H231" s="8" t="s">
        <v>31</v>
      </c>
      <c r="I231" s="8" t="s">
        <v>38</v>
      </c>
      <c r="J231" s="9">
        <v>9278.02</v>
      </c>
      <c r="K231" s="9">
        <v>185.56</v>
      </c>
      <c r="L231" s="8">
        <v>0</v>
      </c>
      <c r="M231" s="14">
        <f t="shared" si="9"/>
        <v>9463.58</v>
      </c>
      <c r="N231" s="8">
        <v>0</v>
      </c>
      <c r="O231" s="8">
        <v>0</v>
      </c>
      <c r="P231" s="8" t="s">
        <v>77</v>
      </c>
      <c r="R231" s="8">
        <v>1</v>
      </c>
      <c r="S231" s="13">
        <f>_xlfn.XLOOKUP(P231,rif_fee_schedule!$A$2:$A$84,rif_fee_schedule!C$2:C$84, 0)*1.628</f>
        <v>9769.6279999999988</v>
      </c>
      <c r="T231" s="13">
        <f>_xlfn.XLOOKUP(P231,rif_fee_schedule!$A$2:$A$84,rif_fee_schedule!D$2:D$84, 0)</f>
        <v>5674</v>
      </c>
      <c r="U231" s="14">
        <f t="shared" si="10"/>
        <v>9769.6279999999988</v>
      </c>
      <c r="V231" s="14">
        <f t="shared" si="11"/>
        <v>5674</v>
      </c>
      <c r="W231"/>
      <c r="Y231" s="3">
        <v>23913047.239999998</v>
      </c>
      <c r="Z231" s="3">
        <v>478708.65</v>
      </c>
      <c r="AA231" s="3">
        <v>0</v>
      </c>
      <c r="AB231">
        <v>0</v>
      </c>
      <c r="AC231" s="3">
        <v>0</v>
      </c>
      <c r="AD231" s="2">
        <v>-227120.25</v>
      </c>
      <c r="AE231" s="3">
        <v>599122533.62</v>
      </c>
      <c r="AF231" s="3">
        <v>12164932.65</v>
      </c>
      <c r="AG231" s="3">
        <v>2628720.44</v>
      </c>
      <c r="AH231" s="3">
        <v>103699.7</v>
      </c>
      <c r="AI231" s="3">
        <v>2074</v>
      </c>
      <c r="AJ231" s="2">
        <v>-10188946.82</v>
      </c>
    </row>
    <row r="232" spans="1:36" hidden="1" x14ac:dyDescent="0.25">
      <c r="A232" s="8">
        <v>1</v>
      </c>
      <c r="B232" s="8" t="s">
        <v>252</v>
      </c>
      <c r="C232" s="8">
        <v>3040180250020</v>
      </c>
      <c r="D232" s="8" t="s">
        <v>253</v>
      </c>
      <c r="F232" s="8" t="s">
        <v>254</v>
      </c>
      <c r="G232" s="10">
        <v>43525</v>
      </c>
      <c r="H232" s="8" t="s">
        <v>31</v>
      </c>
      <c r="I232" s="8" t="s">
        <v>38</v>
      </c>
      <c r="J232" s="9">
        <v>2975.37</v>
      </c>
      <c r="K232" s="9">
        <v>59.51</v>
      </c>
      <c r="L232" s="8">
        <v>0</v>
      </c>
      <c r="M232" s="14">
        <f t="shared" si="9"/>
        <v>3034.88</v>
      </c>
      <c r="N232" s="8">
        <v>0</v>
      </c>
      <c r="O232" s="8">
        <v>0</v>
      </c>
      <c r="P232" s="8" t="s">
        <v>255</v>
      </c>
      <c r="R232" s="8">
        <v>175</v>
      </c>
      <c r="S232" s="13">
        <f>_xlfn.XLOOKUP(P232,rif_fee_schedule!$A$2:$A$84,rif_fee_schedule!C$2:C$84, 0)*1.628</f>
        <v>0</v>
      </c>
      <c r="T232" s="13">
        <f>_xlfn.XLOOKUP(P232,rif_fee_schedule!$A$2:$A$84,rif_fee_schedule!D$2:D$84, 0)</f>
        <v>0</v>
      </c>
      <c r="U232" s="14">
        <f t="shared" si="10"/>
        <v>0</v>
      </c>
      <c r="V232" s="14">
        <f t="shared" si="11"/>
        <v>0</v>
      </c>
      <c r="W232"/>
      <c r="Y232" s="3">
        <v>74696854.359999999</v>
      </c>
      <c r="Z232" s="3">
        <v>1494936.99</v>
      </c>
      <c r="AA232" s="3">
        <v>1189721.74</v>
      </c>
      <c r="AB232" s="2">
        <v>103699.7</v>
      </c>
      <c r="AC232" s="3">
        <v>2074</v>
      </c>
      <c r="AD232" s="2">
        <v>-3422401.68</v>
      </c>
      <c r="AE232" s="3">
        <v>599122533.62</v>
      </c>
      <c r="AF232" s="3">
        <v>12164932.65</v>
      </c>
      <c r="AG232" s="3">
        <v>2628720.44</v>
      </c>
      <c r="AH232" s="3">
        <v>103699.7</v>
      </c>
      <c r="AI232" s="3">
        <v>2074</v>
      </c>
      <c r="AJ232" s="2">
        <v>-10188946.82</v>
      </c>
    </row>
    <row r="233" spans="1:36" hidden="1" x14ac:dyDescent="0.25">
      <c r="A233" s="8">
        <v>1</v>
      </c>
      <c r="B233" s="8" t="s">
        <v>252</v>
      </c>
      <c r="C233" s="8">
        <v>3040180250020</v>
      </c>
      <c r="D233" s="8" t="s">
        <v>253</v>
      </c>
      <c r="F233" s="8" t="s">
        <v>254</v>
      </c>
      <c r="G233" s="10">
        <v>43525</v>
      </c>
      <c r="H233" s="8" t="s">
        <v>31</v>
      </c>
      <c r="I233" s="8" t="s">
        <v>38</v>
      </c>
      <c r="J233" s="9">
        <v>2975.37</v>
      </c>
      <c r="K233" s="9">
        <v>59.51</v>
      </c>
      <c r="L233" s="8">
        <v>0</v>
      </c>
      <c r="M233" s="14">
        <f t="shared" si="9"/>
        <v>3034.88</v>
      </c>
      <c r="N233" s="8">
        <v>0</v>
      </c>
      <c r="O233" s="8">
        <v>0</v>
      </c>
      <c r="P233" s="8" t="s">
        <v>184</v>
      </c>
      <c r="R233" s="8">
        <v>-175</v>
      </c>
      <c r="S233" s="13">
        <f>_xlfn.XLOOKUP(P233,rif_fee_schedule!$A$2:$A$84,rif_fee_schedule!C$2:C$84, 0)*1.628</f>
        <v>0</v>
      </c>
      <c r="T233" s="13">
        <f>_xlfn.XLOOKUP(P233,rif_fee_schedule!$A$2:$A$84,rif_fee_schedule!D$2:D$84, 0)</f>
        <v>0</v>
      </c>
      <c r="U233" s="14">
        <f t="shared" si="10"/>
        <v>0</v>
      </c>
      <c r="V233" s="14">
        <f t="shared" si="11"/>
        <v>0</v>
      </c>
      <c r="W233"/>
      <c r="Y233" s="3">
        <v>74696854.359999999</v>
      </c>
      <c r="Z233" s="3">
        <v>1494936.99</v>
      </c>
      <c r="AA233" s="3">
        <v>1189721.74</v>
      </c>
      <c r="AB233" s="2">
        <v>103699.7</v>
      </c>
      <c r="AC233" s="3">
        <v>2074</v>
      </c>
      <c r="AD233" s="2">
        <v>-3422401.68</v>
      </c>
      <c r="AE233" s="3">
        <v>599122533.62</v>
      </c>
      <c r="AF233" s="3">
        <v>12164932.65</v>
      </c>
      <c r="AG233" s="3">
        <v>2628720.44</v>
      </c>
      <c r="AH233" s="3">
        <v>103699.7</v>
      </c>
      <c r="AI233" s="3">
        <v>2074</v>
      </c>
      <c r="AJ233" s="2">
        <v>-10188946.82</v>
      </c>
    </row>
    <row r="234" spans="1:36" hidden="1" x14ac:dyDescent="0.25">
      <c r="A234" s="8">
        <v>5</v>
      </c>
      <c r="B234" s="8" t="s">
        <v>4691</v>
      </c>
      <c r="C234" s="8">
        <v>3040340440010</v>
      </c>
      <c r="D234" s="8" t="s">
        <v>4692</v>
      </c>
      <c r="F234" s="8" t="s">
        <v>4693</v>
      </c>
      <c r="G234" s="10">
        <v>43473</v>
      </c>
      <c r="H234" s="8" t="s">
        <v>31</v>
      </c>
      <c r="I234" s="8" t="s">
        <v>38</v>
      </c>
      <c r="J234" s="9">
        <v>11361.14</v>
      </c>
      <c r="K234" s="9">
        <v>227.22</v>
      </c>
      <c r="L234" s="8">
        <v>0</v>
      </c>
      <c r="M234" s="14">
        <f t="shared" si="9"/>
        <v>11588.359999999999</v>
      </c>
      <c r="N234" s="8">
        <v>0</v>
      </c>
      <c r="O234" s="8">
        <v>0</v>
      </c>
      <c r="P234" s="8" t="s">
        <v>72</v>
      </c>
      <c r="R234" s="8">
        <v>-764</v>
      </c>
      <c r="S234" s="13">
        <f>_xlfn.XLOOKUP(P234,rif_fee_schedule!$A$2:$A$84,rif_fee_schedule!C$2:C$84, 0)*1.628</f>
        <v>15.918583999999999</v>
      </c>
      <c r="T234" s="13">
        <f>_xlfn.XLOOKUP(P234,rif_fee_schedule!$A$2:$A$84,rif_fee_schedule!D$2:D$84, 0)</f>
        <v>9.2460000000000004</v>
      </c>
      <c r="U234" s="14">
        <f t="shared" si="10"/>
        <v>-12161.798176</v>
      </c>
      <c r="V234" s="14">
        <f t="shared" si="11"/>
        <v>-7063.9440000000004</v>
      </c>
      <c r="W234"/>
      <c r="Y234" s="3">
        <v>23913047.239999998</v>
      </c>
      <c r="Z234" s="3">
        <v>478708.65</v>
      </c>
      <c r="AA234" s="3">
        <v>0</v>
      </c>
      <c r="AB234">
        <v>0</v>
      </c>
      <c r="AC234" s="3">
        <v>0</v>
      </c>
      <c r="AD234" s="2">
        <v>-227120.25</v>
      </c>
      <c r="AE234" s="3">
        <v>599122533.62</v>
      </c>
      <c r="AF234" s="3">
        <v>12164932.65</v>
      </c>
      <c r="AG234" s="3">
        <v>2628720.44</v>
      </c>
      <c r="AH234" s="3">
        <v>103699.7</v>
      </c>
      <c r="AI234" s="3">
        <v>2074</v>
      </c>
      <c r="AJ234" s="2">
        <v>-10188946.82</v>
      </c>
    </row>
    <row r="235" spans="1:36" hidden="1" x14ac:dyDescent="0.25">
      <c r="A235" s="8">
        <v>5</v>
      </c>
      <c r="B235" s="8" t="s">
        <v>4691</v>
      </c>
      <c r="C235" s="8">
        <v>3040340440010</v>
      </c>
      <c r="D235" s="8" t="s">
        <v>4692</v>
      </c>
      <c r="F235" s="8" t="s">
        <v>4693</v>
      </c>
      <c r="G235" s="10">
        <v>43473</v>
      </c>
      <c r="H235" s="8" t="s">
        <v>31</v>
      </c>
      <c r="I235" s="8" t="s">
        <v>38</v>
      </c>
      <c r="J235" s="9">
        <v>11361.14</v>
      </c>
      <c r="K235" s="9">
        <v>227.22</v>
      </c>
      <c r="L235" s="8">
        <v>0</v>
      </c>
      <c r="M235" s="14">
        <f t="shared" si="9"/>
        <v>11588.359999999999</v>
      </c>
      <c r="N235" s="8">
        <v>0</v>
      </c>
      <c r="O235" s="8">
        <v>0</v>
      </c>
      <c r="P235" s="8" t="s">
        <v>255</v>
      </c>
      <c r="R235" s="8">
        <v>764</v>
      </c>
      <c r="S235" s="13">
        <f>_xlfn.XLOOKUP(P235,rif_fee_schedule!$A$2:$A$84,rif_fee_schedule!C$2:C$84, 0)*1.628</f>
        <v>0</v>
      </c>
      <c r="T235" s="13">
        <f>_xlfn.XLOOKUP(P235,rif_fee_schedule!$A$2:$A$84,rif_fee_schedule!D$2:D$84, 0)</f>
        <v>0</v>
      </c>
      <c r="U235" s="14">
        <f t="shared" si="10"/>
        <v>0</v>
      </c>
      <c r="V235" s="14">
        <f t="shared" si="11"/>
        <v>0</v>
      </c>
      <c r="W235"/>
      <c r="Y235" s="3">
        <v>23913047.239999998</v>
      </c>
      <c r="Z235" s="3">
        <v>478708.65</v>
      </c>
      <c r="AA235" s="3">
        <v>0</v>
      </c>
      <c r="AB235">
        <v>0</v>
      </c>
      <c r="AC235" s="3">
        <v>0</v>
      </c>
      <c r="AD235" s="2">
        <v>-227120.25</v>
      </c>
      <c r="AE235" s="3">
        <v>599122533.62</v>
      </c>
      <c r="AF235" s="3">
        <v>12164932.65</v>
      </c>
      <c r="AG235" s="3">
        <v>2628720.44</v>
      </c>
      <c r="AH235" s="3">
        <v>103699.7</v>
      </c>
      <c r="AI235" s="3">
        <v>2074</v>
      </c>
      <c r="AJ235" s="2">
        <v>-10188946.82</v>
      </c>
    </row>
    <row r="236" spans="1:36" hidden="1" x14ac:dyDescent="0.25">
      <c r="A236" s="8">
        <v>6</v>
      </c>
      <c r="B236" s="8" t="s">
        <v>6316</v>
      </c>
      <c r="C236" s="8">
        <v>3060180040480</v>
      </c>
      <c r="D236" s="8" t="s">
        <v>6317</v>
      </c>
      <c r="F236" s="8" t="s">
        <v>6318</v>
      </c>
      <c r="G236" s="10">
        <v>43571</v>
      </c>
      <c r="H236" s="8" t="s">
        <v>31</v>
      </c>
      <c r="I236" s="8" t="s">
        <v>38</v>
      </c>
      <c r="J236" s="9">
        <v>9278.02</v>
      </c>
      <c r="K236" s="9">
        <v>185.56</v>
      </c>
      <c r="L236" s="8">
        <v>0</v>
      </c>
      <c r="M236" s="14">
        <f t="shared" si="9"/>
        <v>9463.58</v>
      </c>
      <c r="N236" s="8">
        <v>0</v>
      </c>
      <c r="O236" s="8">
        <v>0</v>
      </c>
      <c r="P236" s="8" t="s">
        <v>77</v>
      </c>
      <c r="R236" s="8">
        <v>1</v>
      </c>
      <c r="S236" s="13">
        <f>_xlfn.XLOOKUP(P236,rif_fee_schedule!$A$2:$A$84,rif_fee_schedule!C$2:C$84, 0)*1.628</f>
        <v>9769.6279999999988</v>
      </c>
      <c r="T236" s="13">
        <f>_xlfn.XLOOKUP(P236,rif_fee_schedule!$A$2:$A$84,rif_fee_schedule!D$2:D$84, 0)</f>
        <v>5674</v>
      </c>
      <c r="U236" s="14">
        <f t="shared" si="10"/>
        <v>9769.6279999999988</v>
      </c>
      <c r="V236" s="14">
        <f t="shared" si="11"/>
        <v>5674</v>
      </c>
      <c r="W236"/>
      <c r="Y236" s="3">
        <v>43269262.359999999</v>
      </c>
      <c r="Z236" s="3">
        <v>874367.57</v>
      </c>
      <c r="AA236" s="3">
        <v>433279.63</v>
      </c>
      <c r="AB236">
        <v>0</v>
      </c>
      <c r="AC236" s="3">
        <v>0</v>
      </c>
      <c r="AD236" s="2">
        <v>374512.67</v>
      </c>
      <c r="AE236" s="3">
        <v>599122533.62</v>
      </c>
      <c r="AF236" s="3">
        <v>12164932.65</v>
      </c>
      <c r="AG236" s="3">
        <v>2628720.44</v>
      </c>
      <c r="AH236" s="3">
        <v>103699.7</v>
      </c>
      <c r="AI236" s="3">
        <v>2074</v>
      </c>
      <c r="AJ236" s="2">
        <v>-10188946.82</v>
      </c>
    </row>
    <row r="237" spans="1:36" hidden="1" x14ac:dyDescent="0.25">
      <c r="A237" s="8">
        <v>6</v>
      </c>
      <c r="B237" s="8" t="s">
        <v>6765</v>
      </c>
      <c r="C237" s="8">
        <v>3060300010010</v>
      </c>
      <c r="D237" s="8" t="s">
        <v>6612</v>
      </c>
      <c r="F237" s="8" t="s">
        <v>6766</v>
      </c>
      <c r="G237" s="10">
        <v>43616</v>
      </c>
      <c r="H237" s="8" t="s">
        <v>31</v>
      </c>
      <c r="I237" s="8" t="s">
        <v>38</v>
      </c>
      <c r="J237" s="9">
        <v>9278.02</v>
      </c>
      <c r="K237" s="9">
        <v>185.56</v>
      </c>
      <c r="L237" s="8">
        <v>0</v>
      </c>
      <c r="M237" s="14">
        <f t="shared" si="9"/>
        <v>9463.58</v>
      </c>
      <c r="N237" s="8">
        <v>0</v>
      </c>
      <c r="O237" s="8">
        <v>0</v>
      </c>
      <c r="P237" s="8" t="s">
        <v>77</v>
      </c>
      <c r="R237" s="8">
        <v>1</v>
      </c>
      <c r="S237" s="13">
        <f>_xlfn.XLOOKUP(P237,rif_fee_schedule!$A$2:$A$84,rif_fee_schedule!C$2:C$84, 0)*1.628</f>
        <v>9769.6279999999988</v>
      </c>
      <c r="T237" s="13">
        <f>_xlfn.XLOOKUP(P237,rif_fee_schedule!$A$2:$A$84,rif_fee_schedule!D$2:D$84, 0)</f>
        <v>5674</v>
      </c>
      <c r="U237" s="14">
        <f t="shared" si="10"/>
        <v>9769.6279999999988</v>
      </c>
      <c r="V237" s="14">
        <f t="shared" si="11"/>
        <v>5674</v>
      </c>
      <c r="W237"/>
      <c r="Y237" s="3">
        <v>43269262.359999999</v>
      </c>
      <c r="Z237" s="3">
        <v>874367.57</v>
      </c>
      <c r="AA237" s="3">
        <v>433279.63</v>
      </c>
      <c r="AB237">
        <v>0</v>
      </c>
      <c r="AC237" s="3">
        <v>0</v>
      </c>
      <c r="AD237" s="2">
        <v>374512.67</v>
      </c>
      <c r="AE237" s="3">
        <v>599122533.62</v>
      </c>
      <c r="AF237" s="3">
        <v>12164932.65</v>
      </c>
      <c r="AG237" s="3">
        <v>2628720.44</v>
      </c>
      <c r="AH237" s="3">
        <v>103699.7</v>
      </c>
      <c r="AI237" s="3">
        <v>2074</v>
      </c>
      <c r="AJ237" s="2">
        <v>-10188946.82</v>
      </c>
    </row>
    <row r="238" spans="1:36" hidden="1" x14ac:dyDescent="0.25">
      <c r="A238" s="8">
        <v>6</v>
      </c>
      <c r="B238" s="8" t="s">
        <v>6611</v>
      </c>
      <c r="C238" s="8">
        <v>3060300010010</v>
      </c>
      <c r="D238" s="8" t="s">
        <v>6612</v>
      </c>
      <c r="F238" s="8" t="s">
        <v>6613</v>
      </c>
      <c r="G238" s="10">
        <v>43616</v>
      </c>
      <c r="H238" s="8" t="s">
        <v>31</v>
      </c>
      <c r="I238" s="8" t="s">
        <v>38</v>
      </c>
      <c r="J238" s="9">
        <v>9278.02</v>
      </c>
      <c r="K238" s="9">
        <v>185.56</v>
      </c>
      <c r="L238" s="8">
        <v>0</v>
      </c>
      <c r="M238" s="14">
        <f t="shared" si="9"/>
        <v>9463.58</v>
      </c>
      <c r="N238" s="8">
        <v>0</v>
      </c>
      <c r="O238" s="8">
        <v>0</v>
      </c>
      <c r="P238" s="8" t="s">
        <v>77</v>
      </c>
      <c r="R238" s="8">
        <v>1</v>
      </c>
      <c r="S238" s="13">
        <f>_xlfn.XLOOKUP(P238,rif_fee_schedule!$A$2:$A$84,rif_fee_schedule!C$2:C$84, 0)*1.628</f>
        <v>9769.6279999999988</v>
      </c>
      <c r="T238" s="13">
        <f>_xlfn.XLOOKUP(P238,rif_fee_schedule!$A$2:$A$84,rif_fee_schedule!D$2:D$84, 0)</f>
        <v>5674</v>
      </c>
      <c r="U238" s="14">
        <f t="shared" si="10"/>
        <v>9769.6279999999988</v>
      </c>
      <c r="V238" s="14">
        <f t="shared" si="11"/>
        <v>5674</v>
      </c>
      <c r="W238"/>
      <c r="Y238" s="3">
        <v>43269262.359999999</v>
      </c>
      <c r="Z238" s="3">
        <v>874367.57</v>
      </c>
      <c r="AA238" s="3">
        <v>433279.63</v>
      </c>
      <c r="AB238">
        <v>0</v>
      </c>
      <c r="AC238" s="3">
        <v>0</v>
      </c>
      <c r="AD238" s="2">
        <v>374512.67</v>
      </c>
      <c r="AE238" s="3">
        <v>599122533.62</v>
      </c>
      <c r="AF238" s="3">
        <v>12164932.65</v>
      </c>
      <c r="AG238" s="3">
        <v>2628720.44</v>
      </c>
      <c r="AH238" s="3">
        <v>103699.7</v>
      </c>
      <c r="AI238" s="3">
        <v>2074</v>
      </c>
      <c r="AJ238" s="2">
        <v>-10188946.82</v>
      </c>
    </row>
    <row r="239" spans="1:36" hidden="1" x14ac:dyDescent="0.25">
      <c r="A239" s="8">
        <v>6</v>
      </c>
      <c r="B239" s="8" t="s">
        <v>6767</v>
      </c>
      <c r="C239" s="8">
        <v>3060300010010</v>
      </c>
      <c r="D239" s="8" t="s">
        <v>6612</v>
      </c>
      <c r="F239" s="8" t="s">
        <v>6768</v>
      </c>
      <c r="G239" s="10">
        <v>43616</v>
      </c>
      <c r="H239" s="8" t="s">
        <v>31</v>
      </c>
      <c r="I239" s="8" t="s">
        <v>38</v>
      </c>
      <c r="J239" s="9">
        <v>9278.02</v>
      </c>
      <c r="K239" s="9">
        <v>185.56</v>
      </c>
      <c r="L239" s="8">
        <v>0</v>
      </c>
      <c r="M239" s="14">
        <f t="shared" si="9"/>
        <v>9463.58</v>
      </c>
      <c r="N239" s="8">
        <v>0</v>
      </c>
      <c r="O239" s="8">
        <v>0</v>
      </c>
      <c r="P239" s="8" t="s">
        <v>77</v>
      </c>
      <c r="R239" s="8">
        <v>1</v>
      </c>
      <c r="S239" s="13">
        <f>_xlfn.XLOOKUP(P239,rif_fee_schedule!$A$2:$A$84,rif_fee_schedule!C$2:C$84, 0)*1.628</f>
        <v>9769.6279999999988</v>
      </c>
      <c r="T239" s="13">
        <f>_xlfn.XLOOKUP(P239,rif_fee_schedule!$A$2:$A$84,rif_fee_schedule!D$2:D$84, 0)</f>
        <v>5674</v>
      </c>
      <c r="U239" s="14">
        <f t="shared" si="10"/>
        <v>9769.6279999999988</v>
      </c>
      <c r="V239" s="14">
        <f t="shared" si="11"/>
        <v>5674</v>
      </c>
      <c r="W239"/>
      <c r="Y239" s="3">
        <v>43269262.359999999</v>
      </c>
      <c r="Z239" s="3">
        <v>874367.57</v>
      </c>
      <c r="AA239" s="3">
        <v>433279.63</v>
      </c>
      <c r="AB239">
        <v>0</v>
      </c>
      <c r="AC239" s="3">
        <v>0</v>
      </c>
      <c r="AD239" s="2">
        <v>374512.67</v>
      </c>
      <c r="AE239" s="3">
        <v>599122533.62</v>
      </c>
      <c r="AF239" s="3">
        <v>12164932.65</v>
      </c>
      <c r="AG239" s="3">
        <v>2628720.44</v>
      </c>
      <c r="AH239" s="3">
        <v>103699.7</v>
      </c>
      <c r="AI239" s="3">
        <v>2074</v>
      </c>
      <c r="AJ239" s="2">
        <v>-10188946.82</v>
      </c>
    </row>
    <row r="240" spans="1:36" hidden="1" x14ac:dyDescent="0.25">
      <c r="A240" s="8">
        <v>6</v>
      </c>
      <c r="B240" s="8" t="s">
        <v>6972</v>
      </c>
      <c r="C240" s="8">
        <v>3069020010460</v>
      </c>
      <c r="D240" s="8" t="s">
        <v>6973</v>
      </c>
      <c r="F240" s="8" t="s">
        <v>6974</v>
      </c>
      <c r="G240" s="10">
        <v>43500</v>
      </c>
      <c r="H240" s="8" t="s">
        <v>31</v>
      </c>
      <c r="I240" s="8" t="s">
        <v>38</v>
      </c>
      <c r="J240" s="9">
        <v>9278.02</v>
      </c>
      <c r="K240" s="9">
        <v>185.56</v>
      </c>
      <c r="L240" s="8">
        <v>0</v>
      </c>
      <c r="M240" s="14">
        <f t="shared" si="9"/>
        <v>9463.58</v>
      </c>
      <c r="N240" s="8">
        <v>0</v>
      </c>
      <c r="O240" s="8">
        <v>0</v>
      </c>
      <c r="P240" s="8" t="s">
        <v>77</v>
      </c>
      <c r="R240" s="8">
        <v>1</v>
      </c>
      <c r="S240" s="13">
        <f>_xlfn.XLOOKUP(P240,rif_fee_schedule!$A$2:$A$84,rif_fee_schedule!C$2:C$84, 0)*1.628</f>
        <v>9769.6279999999988</v>
      </c>
      <c r="T240" s="13">
        <f>_xlfn.XLOOKUP(P240,rif_fee_schedule!$A$2:$A$84,rif_fee_schedule!D$2:D$84, 0)</f>
        <v>5674</v>
      </c>
      <c r="U240" s="14">
        <f t="shared" si="10"/>
        <v>9769.6279999999988</v>
      </c>
      <c r="V240" s="14">
        <f t="shared" si="11"/>
        <v>5674</v>
      </c>
      <c r="W240"/>
      <c r="Y240" s="3">
        <v>43269262.359999999</v>
      </c>
      <c r="Z240" s="3">
        <v>874367.57</v>
      </c>
      <c r="AA240" s="3">
        <v>433279.63</v>
      </c>
      <c r="AB240">
        <v>0</v>
      </c>
      <c r="AC240" s="3">
        <v>0</v>
      </c>
      <c r="AD240" s="2">
        <v>374512.67</v>
      </c>
      <c r="AE240" s="3">
        <v>599122533.62</v>
      </c>
      <c r="AF240" s="3">
        <v>12164932.65</v>
      </c>
      <c r="AG240" s="3">
        <v>2628720.44</v>
      </c>
      <c r="AH240" s="3">
        <v>103699.7</v>
      </c>
      <c r="AI240" s="3">
        <v>2074</v>
      </c>
      <c r="AJ240" s="2">
        <v>-10188946.82</v>
      </c>
    </row>
    <row r="241" spans="1:36" hidden="1" x14ac:dyDescent="0.25">
      <c r="A241" s="8">
        <v>6</v>
      </c>
      <c r="B241" s="8" t="s">
        <v>6978</v>
      </c>
      <c r="C241" s="8">
        <v>3069020010460</v>
      </c>
      <c r="D241" s="8" t="s">
        <v>6979</v>
      </c>
      <c r="F241" s="8" t="s">
        <v>6974</v>
      </c>
      <c r="G241" s="10">
        <v>43524</v>
      </c>
      <c r="H241" s="8" t="s">
        <v>31</v>
      </c>
      <c r="I241" s="8" t="s">
        <v>38</v>
      </c>
      <c r="J241" s="9">
        <v>9278.02</v>
      </c>
      <c r="K241" s="9">
        <v>185.56</v>
      </c>
      <c r="L241" s="8">
        <v>0</v>
      </c>
      <c r="M241" s="14">
        <f t="shared" si="9"/>
        <v>9463.58</v>
      </c>
      <c r="N241" s="8">
        <v>0</v>
      </c>
      <c r="O241" s="8">
        <v>0</v>
      </c>
      <c r="P241" s="8" t="s">
        <v>77</v>
      </c>
      <c r="R241" s="8">
        <v>1</v>
      </c>
      <c r="S241" s="13">
        <f>_xlfn.XLOOKUP(P241,rif_fee_schedule!$A$2:$A$84,rif_fee_schedule!C$2:C$84, 0)*1.628</f>
        <v>9769.6279999999988</v>
      </c>
      <c r="T241" s="13">
        <f>_xlfn.XLOOKUP(P241,rif_fee_schedule!$A$2:$A$84,rif_fee_schedule!D$2:D$84, 0)</f>
        <v>5674</v>
      </c>
      <c r="U241" s="14">
        <f t="shared" si="10"/>
        <v>9769.6279999999988</v>
      </c>
      <c r="V241" s="14">
        <f t="shared" si="11"/>
        <v>5674</v>
      </c>
      <c r="W241"/>
      <c r="Y241" s="3">
        <v>43269262.359999999</v>
      </c>
      <c r="Z241" s="3">
        <v>874367.57</v>
      </c>
      <c r="AA241" s="3">
        <v>433279.63</v>
      </c>
      <c r="AB241">
        <v>0</v>
      </c>
      <c r="AC241" s="3">
        <v>0</v>
      </c>
      <c r="AD241" s="2">
        <v>374512.67</v>
      </c>
      <c r="AE241" s="3">
        <v>599122533.62</v>
      </c>
      <c r="AF241" s="3">
        <v>12164932.65</v>
      </c>
      <c r="AG241" s="3">
        <v>2628720.44</v>
      </c>
      <c r="AH241" s="3">
        <v>103699.7</v>
      </c>
      <c r="AI241" s="3">
        <v>2074</v>
      </c>
      <c r="AJ241" s="2">
        <v>-10188946.82</v>
      </c>
    </row>
    <row r="242" spans="1:36" hidden="1" x14ac:dyDescent="0.25">
      <c r="A242" s="8">
        <v>5</v>
      </c>
      <c r="B242" s="8" t="s">
        <v>5091</v>
      </c>
      <c r="C242" s="8">
        <v>3059330350480</v>
      </c>
      <c r="D242" s="8" t="s">
        <v>5092</v>
      </c>
      <c r="F242" s="8" t="s">
        <v>5093</v>
      </c>
      <c r="G242" s="10">
        <v>43467</v>
      </c>
      <c r="H242" s="8" t="s">
        <v>31</v>
      </c>
      <c r="I242" s="8" t="s">
        <v>38</v>
      </c>
      <c r="J242" s="9">
        <v>9278.02</v>
      </c>
      <c r="K242" s="9">
        <v>185.56</v>
      </c>
      <c r="L242" s="8">
        <v>0</v>
      </c>
      <c r="M242" s="14">
        <f t="shared" si="9"/>
        <v>9463.58</v>
      </c>
      <c r="N242" s="8">
        <v>0</v>
      </c>
      <c r="O242" s="8">
        <v>0</v>
      </c>
      <c r="P242" s="8" t="s">
        <v>77</v>
      </c>
      <c r="R242" s="8">
        <v>1</v>
      </c>
      <c r="S242" s="13">
        <f>_xlfn.XLOOKUP(P242,rif_fee_schedule!$A$2:$A$84,rif_fee_schedule!C$2:C$84, 0)*1.628</f>
        <v>9769.6279999999988</v>
      </c>
      <c r="T242" s="13">
        <f>_xlfn.XLOOKUP(P242,rif_fee_schedule!$A$2:$A$84,rif_fee_schedule!D$2:D$84, 0)</f>
        <v>5674</v>
      </c>
      <c r="U242" s="14">
        <f t="shared" si="10"/>
        <v>9769.6279999999988</v>
      </c>
      <c r="V242" s="14">
        <f t="shared" si="11"/>
        <v>5674</v>
      </c>
      <c r="W242"/>
      <c r="Y242" s="3">
        <v>23913047.239999998</v>
      </c>
      <c r="Z242" s="3">
        <v>478708.65</v>
      </c>
      <c r="AA242" s="3">
        <v>0</v>
      </c>
      <c r="AB242">
        <v>0</v>
      </c>
      <c r="AC242" s="3">
        <v>0</v>
      </c>
      <c r="AD242" s="2">
        <v>-227120.25</v>
      </c>
      <c r="AE242" s="3">
        <v>599122533.62</v>
      </c>
      <c r="AF242" s="3">
        <v>12164932.65</v>
      </c>
      <c r="AG242" s="3">
        <v>2628720.44</v>
      </c>
      <c r="AH242" s="3">
        <v>103699.7</v>
      </c>
      <c r="AI242" s="3">
        <v>2074</v>
      </c>
      <c r="AJ242" s="2">
        <v>-10188946.82</v>
      </c>
    </row>
    <row r="243" spans="1:36" hidden="1" x14ac:dyDescent="0.25">
      <c r="A243" s="8">
        <v>5</v>
      </c>
      <c r="B243" s="8" t="s">
        <v>5094</v>
      </c>
      <c r="C243" s="8">
        <v>3059330640080</v>
      </c>
      <c r="D243" s="8" t="s">
        <v>5095</v>
      </c>
      <c r="E243" s="8" t="s">
        <v>30</v>
      </c>
      <c r="F243" s="8" t="s">
        <v>5096</v>
      </c>
      <c r="G243" s="10">
        <v>43768</v>
      </c>
      <c r="H243" s="8" t="s">
        <v>31</v>
      </c>
      <c r="I243" s="8" t="s">
        <v>38</v>
      </c>
      <c r="J243" s="9">
        <v>588.33000000000004</v>
      </c>
      <c r="K243" s="9">
        <v>11.77</v>
      </c>
      <c r="L243" s="8">
        <v>0</v>
      </c>
      <c r="M243" s="14">
        <f t="shared" ref="M243:M306" si="12">SUM(J243:L243)</f>
        <v>600.1</v>
      </c>
      <c r="N243" s="8">
        <v>0</v>
      </c>
      <c r="O243" s="8">
        <v>0</v>
      </c>
      <c r="P243" s="8" t="s">
        <v>77</v>
      </c>
      <c r="R243" s="8">
        <v>1</v>
      </c>
      <c r="S243" s="13">
        <f>_xlfn.XLOOKUP(P243,rif_fee_schedule!$A$2:$A$84,rif_fee_schedule!C$2:C$84, 0)*1.628</f>
        <v>9769.6279999999988</v>
      </c>
      <c r="T243" s="13">
        <f>_xlfn.XLOOKUP(P243,rif_fee_schedule!$A$2:$A$84,rif_fee_schedule!D$2:D$84, 0)</f>
        <v>5674</v>
      </c>
      <c r="U243" s="14">
        <f t="shared" ref="U243:U306" si="13">S243*R243</f>
        <v>9769.6279999999988</v>
      </c>
      <c r="V243" s="14">
        <f t="shared" ref="V243:V306" si="14">T243*R243</f>
        <v>5674</v>
      </c>
      <c r="W243"/>
      <c r="Y243" s="3">
        <v>23913047.239999998</v>
      </c>
      <c r="Z243" s="3">
        <v>478708.65</v>
      </c>
      <c r="AA243" s="3">
        <v>0</v>
      </c>
      <c r="AB243">
        <v>0</v>
      </c>
      <c r="AC243" s="3">
        <v>0</v>
      </c>
      <c r="AD243" s="2">
        <v>-227120.25</v>
      </c>
      <c r="AE243" s="3">
        <v>599122533.62</v>
      </c>
      <c r="AF243" s="3">
        <v>12164932.65</v>
      </c>
      <c r="AG243" s="3">
        <v>2628720.44</v>
      </c>
      <c r="AH243" s="3">
        <v>103699.7</v>
      </c>
      <c r="AI243" s="3">
        <v>2074</v>
      </c>
      <c r="AJ243" s="2">
        <v>-10188946.82</v>
      </c>
    </row>
    <row r="244" spans="1:36" hidden="1" x14ac:dyDescent="0.25">
      <c r="A244" s="8">
        <v>1</v>
      </c>
      <c r="B244" s="8" t="s">
        <v>125</v>
      </c>
      <c r="C244" s="8">
        <v>3020310010010</v>
      </c>
      <c r="D244" s="8" t="s">
        <v>126</v>
      </c>
      <c r="F244" s="8" t="s">
        <v>127</v>
      </c>
      <c r="G244" s="10">
        <v>43480</v>
      </c>
      <c r="H244" s="8" t="s">
        <v>31</v>
      </c>
      <c r="I244" s="8" t="s">
        <v>38</v>
      </c>
      <c r="J244" s="9">
        <v>124687.74</v>
      </c>
      <c r="K244" s="9">
        <v>2493.75</v>
      </c>
      <c r="L244" s="8">
        <v>0</v>
      </c>
      <c r="M244" s="14">
        <f t="shared" si="12"/>
        <v>127181.49</v>
      </c>
      <c r="N244" s="8">
        <v>0</v>
      </c>
      <c r="O244" s="8">
        <v>0</v>
      </c>
      <c r="P244" s="8" t="s">
        <v>44</v>
      </c>
      <c r="R244" s="11">
        <v>33284</v>
      </c>
      <c r="S244" s="13">
        <f>_xlfn.XLOOKUP(P244,rif_fee_schedule!$A$2:$A$84,rif_fee_schedule!C$2:C$84, 0)*1.628</f>
        <v>3.9446439999999998</v>
      </c>
      <c r="T244" s="13">
        <f>_xlfn.XLOOKUP(P244,rif_fee_schedule!$A$2:$A$84,rif_fee_schedule!D$2:D$84, 0)</f>
        <v>2.2909999999999999</v>
      </c>
      <c r="U244" s="14">
        <f t="shared" si="13"/>
        <v>131293.53089599998</v>
      </c>
      <c r="V244" s="14">
        <f t="shared" si="14"/>
        <v>76253.644</v>
      </c>
      <c r="W244" s="2"/>
      <c r="Y244" s="3">
        <v>74696854.359999999</v>
      </c>
      <c r="Z244" s="3">
        <v>1494936.99</v>
      </c>
      <c r="AA244" s="3">
        <v>1189721.74</v>
      </c>
      <c r="AB244" s="2">
        <v>103699.7</v>
      </c>
      <c r="AC244" s="3">
        <v>2074</v>
      </c>
      <c r="AD244" s="2">
        <v>-3422401.68</v>
      </c>
      <c r="AE244" s="3">
        <v>599122533.62</v>
      </c>
      <c r="AF244" s="3">
        <v>12164932.65</v>
      </c>
      <c r="AG244" s="3">
        <v>2628720.44</v>
      </c>
      <c r="AH244" s="3">
        <v>103699.7</v>
      </c>
      <c r="AI244" s="3">
        <v>2074</v>
      </c>
      <c r="AJ244" s="2">
        <v>-10188946.82</v>
      </c>
    </row>
    <row r="245" spans="1:36" hidden="1" x14ac:dyDescent="0.25">
      <c r="A245" s="8">
        <v>6</v>
      </c>
      <c r="B245" s="8" t="s">
        <v>8004</v>
      </c>
      <c r="C245" s="8">
        <v>3078110000240</v>
      </c>
      <c r="D245" s="8" t="s">
        <v>8005</v>
      </c>
      <c r="F245" s="8" t="s">
        <v>8001</v>
      </c>
      <c r="G245" s="10">
        <v>43544</v>
      </c>
      <c r="H245" s="8" t="s">
        <v>31</v>
      </c>
      <c r="I245" s="8" t="s">
        <v>38</v>
      </c>
      <c r="J245" s="9">
        <v>9278.02</v>
      </c>
      <c r="K245" s="9">
        <v>185.56</v>
      </c>
      <c r="L245" s="8">
        <v>0</v>
      </c>
      <c r="M245" s="14">
        <f t="shared" si="12"/>
        <v>9463.58</v>
      </c>
      <c r="N245" s="8">
        <v>0</v>
      </c>
      <c r="O245" s="8">
        <v>0</v>
      </c>
      <c r="P245" s="8" t="s">
        <v>77</v>
      </c>
      <c r="R245" s="8">
        <v>1</v>
      </c>
      <c r="S245" s="13">
        <f>_xlfn.XLOOKUP(P245,rif_fee_schedule!$A$2:$A$84,rif_fee_schedule!C$2:C$84, 0)*1.628</f>
        <v>9769.6279999999988</v>
      </c>
      <c r="T245" s="13">
        <f>_xlfn.XLOOKUP(P245,rif_fee_schedule!$A$2:$A$84,rif_fee_schedule!D$2:D$84, 0)</f>
        <v>5674</v>
      </c>
      <c r="U245" s="14">
        <f t="shared" si="13"/>
        <v>9769.6279999999988</v>
      </c>
      <c r="V245" s="14">
        <f t="shared" si="14"/>
        <v>5674</v>
      </c>
      <c r="W245"/>
      <c r="Y245" s="3">
        <v>43269262.359999999</v>
      </c>
      <c r="Z245" s="3">
        <v>874367.57</v>
      </c>
      <c r="AA245" s="3">
        <v>433279.63</v>
      </c>
      <c r="AB245">
        <v>0</v>
      </c>
      <c r="AC245" s="3">
        <v>0</v>
      </c>
      <c r="AD245" s="2">
        <v>374512.67</v>
      </c>
      <c r="AE245" s="3">
        <v>599122533.62</v>
      </c>
      <c r="AF245" s="3">
        <v>12164932.65</v>
      </c>
      <c r="AG245" s="3">
        <v>2628720.44</v>
      </c>
      <c r="AH245" s="3">
        <v>103699.7</v>
      </c>
      <c r="AI245" s="3">
        <v>2074</v>
      </c>
      <c r="AJ245" s="2">
        <v>-10188946.82</v>
      </c>
    </row>
    <row r="246" spans="1:36" hidden="1" x14ac:dyDescent="0.25">
      <c r="A246" s="8">
        <v>6</v>
      </c>
      <c r="B246" s="8" t="s">
        <v>8006</v>
      </c>
      <c r="C246" s="8">
        <v>3078110000240</v>
      </c>
      <c r="D246" s="8" t="s">
        <v>8007</v>
      </c>
      <c r="F246" s="8" t="s">
        <v>8001</v>
      </c>
      <c r="G246" s="10">
        <v>43544</v>
      </c>
      <c r="H246" s="8" t="s">
        <v>31</v>
      </c>
      <c r="I246" s="8" t="s">
        <v>38</v>
      </c>
      <c r="J246" s="9">
        <v>9278.02</v>
      </c>
      <c r="K246" s="9">
        <v>185.56</v>
      </c>
      <c r="L246" s="8">
        <v>0</v>
      </c>
      <c r="M246" s="14">
        <f t="shared" si="12"/>
        <v>9463.58</v>
      </c>
      <c r="N246" s="8">
        <v>0</v>
      </c>
      <c r="O246" s="8">
        <v>0</v>
      </c>
      <c r="P246" s="8" t="s">
        <v>77</v>
      </c>
      <c r="R246" s="8">
        <v>1</v>
      </c>
      <c r="S246" s="13">
        <f>_xlfn.XLOOKUP(P246,rif_fee_schedule!$A$2:$A$84,rif_fee_schedule!C$2:C$84, 0)*1.628</f>
        <v>9769.6279999999988</v>
      </c>
      <c r="T246" s="13">
        <f>_xlfn.XLOOKUP(P246,rif_fee_schedule!$A$2:$A$84,rif_fee_schedule!D$2:D$84, 0)</f>
        <v>5674</v>
      </c>
      <c r="U246" s="14">
        <f t="shared" si="13"/>
        <v>9769.6279999999988</v>
      </c>
      <c r="V246" s="14">
        <f t="shared" si="14"/>
        <v>5674</v>
      </c>
      <c r="W246"/>
      <c r="Y246" s="3">
        <v>43269262.359999999</v>
      </c>
      <c r="Z246" s="3">
        <v>874367.57</v>
      </c>
      <c r="AA246" s="3">
        <v>433279.63</v>
      </c>
      <c r="AB246">
        <v>0</v>
      </c>
      <c r="AC246" s="3">
        <v>0</v>
      </c>
      <c r="AD246" s="2">
        <v>374512.67</v>
      </c>
      <c r="AE246" s="3">
        <v>599122533.62</v>
      </c>
      <c r="AF246" s="3">
        <v>12164932.65</v>
      </c>
      <c r="AG246" s="3">
        <v>2628720.44</v>
      </c>
      <c r="AH246" s="3">
        <v>103699.7</v>
      </c>
      <c r="AI246" s="3">
        <v>2074</v>
      </c>
      <c r="AJ246" s="2">
        <v>-10188946.82</v>
      </c>
    </row>
    <row r="247" spans="1:36" hidden="1" x14ac:dyDescent="0.25">
      <c r="A247" s="8">
        <v>6</v>
      </c>
      <c r="B247" s="8" t="s">
        <v>8008</v>
      </c>
      <c r="C247" s="8">
        <v>3078110000240</v>
      </c>
      <c r="D247" s="8" t="s">
        <v>8009</v>
      </c>
      <c r="F247" s="8" t="s">
        <v>8001</v>
      </c>
      <c r="G247" s="10">
        <v>43544</v>
      </c>
      <c r="H247" s="8" t="s">
        <v>31</v>
      </c>
      <c r="I247" s="8" t="s">
        <v>38</v>
      </c>
      <c r="J247" s="9">
        <v>9278.02</v>
      </c>
      <c r="K247" s="9">
        <v>185.56</v>
      </c>
      <c r="L247" s="8">
        <v>0</v>
      </c>
      <c r="M247" s="14">
        <f t="shared" si="12"/>
        <v>9463.58</v>
      </c>
      <c r="N247" s="8">
        <v>0</v>
      </c>
      <c r="O247" s="8">
        <v>0</v>
      </c>
      <c r="P247" s="8" t="s">
        <v>77</v>
      </c>
      <c r="R247" s="8">
        <v>1</v>
      </c>
      <c r="S247" s="13">
        <f>_xlfn.XLOOKUP(P247,rif_fee_schedule!$A$2:$A$84,rif_fee_schedule!C$2:C$84, 0)*1.628</f>
        <v>9769.6279999999988</v>
      </c>
      <c r="T247" s="13">
        <f>_xlfn.XLOOKUP(P247,rif_fee_schedule!$A$2:$A$84,rif_fee_schedule!D$2:D$84, 0)</f>
        <v>5674</v>
      </c>
      <c r="U247" s="14">
        <f t="shared" si="13"/>
        <v>9769.6279999999988</v>
      </c>
      <c r="V247" s="14">
        <f t="shared" si="14"/>
        <v>5674</v>
      </c>
      <c r="W247"/>
      <c r="Y247" s="3">
        <v>43269262.359999999</v>
      </c>
      <c r="Z247" s="3">
        <v>874367.57</v>
      </c>
      <c r="AA247" s="3">
        <v>433279.63</v>
      </c>
      <c r="AB247">
        <v>0</v>
      </c>
      <c r="AC247" s="3">
        <v>0</v>
      </c>
      <c r="AD247" s="2">
        <v>374512.67</v>
      </c>
      <c r="AE247" s="3">
        <v>599122533.62</v>
      </c>
      <c r="AF247" s="3">
        <v>12164932.65</v>
      </c>
      <c r="AG247" s="3">
        <v>2628720.44</v>
      </c>
      <c r="AH247" s="3">
        <v>103699.7</v>
      </c>
      <c r="AI247" s="3">
        <v>2074</v>
      </c>
      <c r="AJ247" s="2">
        <v>-10188946.82</v>
      </c>
    </row>
    <row r="248" spans="1:36" hidden="1" x14ac:dyDescent="0.25">
      <c r="A248" s="8">
        <v>4</v>
      </c>
      <c r="B248" s="8" t="s">
        <v>4428</v>
      </c>
      <c r="C248" s="8">
        <v>3049090180040</v>
      </c>
      <c r="D248" s="8" t="s">
        <v>4429</v>
      </c>
      <c r="F248" s="8" t="s">
        <v>4430</v>
      </c>
      <c r="G248" s="10">
        <v>43509</v>
      </c>
      <c r="H248" s="8" t="s">
        <v>31</v>
      </c>
      <c r="I248" s="8" t="s">
        <v>38</v>
      </c>
      <c r="J248" s="9">
        <v>9278.02</v>
      </c>
      <c r="K248" s="9">
        <v>185.56</v>
      </c>
      <c r="L248" s="8">
        <v>0</v>
      </c>
      <c r="M248" s="14">
        <f t="shared" si="12"/>
        <v>9463.58</v>
      </c>
      <c r="N248" s="8">
        <v>0</v>
      </c>
      <c r="O248" s="8">
        <v>0</v>
      </c>
      <c r="P248" s="8" t="s">
        <v>77</v>
      </c>
      <c r="R248" s="8">
        <v>1</v>
      </c>
      <c r="S248" s="13">
        <f>_xlfn.XLOOKUP(P248,rif_fee_schedule!$A$2:$A$84,rif_fee_schedule!C$2:C$84, 0)*1.628</f>
        <v>9769.6279999999988</v>
      </c>
      <c r="T248" s="13">
        <f>_xlfn.XLOOKUP(P248,rif_fee_schedule!$A$2:$A$84,rif_fee_schedule!D$2:D$84, 0)</f>
        <v>5674</v>
      </c>
      <c r="U248" s="14">
        <f t="shared" si="13"/>
        <v>9769.6279999999988</v>
      </c>
      <c r="V248" s="14">
        <f t="shared" si="14"/>
        <v>5674</v>
      </c>
      <c r="W248"/>
      <c r="Y248" s="3">
        <v>3995300.98</v>
      </c>
      <c r="Z248" s="3">
        <v>83905.98</v>
      </c>
      <c r="AA248" s="3">
        <v>372201.82</v>
      </c>
      <c r="AB248">
        <v>0</v>
      </c>
      <c r="AC248" s="3">
        <v>0</v>
      </c>
      <c r="AD248" s="2">
        <v>611247.02</v>
      </c>
      <c r="AE248" s="3">
        <v>599122533.62</v>
      </c>
      <c r="AF248" s="3">
        <v>12164932.65</v>
      </c>
      <c r="AG248" s="3">
        <v>2628720.44</v>
      </c>
      <c r="AH248" s="3">
        <v>103699.7</v>
      </c>
      <c r="AI248" s="3">
        <v>2074</v>
      </c>
      <c r="AJ248" s="2">
        <v>-10188946.82</v>
      </c>
    </row>
    <row r="249" spans="1:36" hidden="1" x14ac:dyDescent="0.25">
      <c r="A249" s="8">
        <v>6</v>
      </c>
      <c r="B249" s="8" t="s">
        <v>8092</v>
      </c>
      <c r="C249" s="8">
        <v>3078230030150</v>
      </c>
      <c r="D249" s="8" t="s">
        <v>8093</v>
      </c>
      <c r="F249" s="8" t="s">
        <v>8094</v>
      </c>
      <c r="G249" s="10">
        <v>43655</v>
      </c>
      <c r="H249" s="8" t="s">
        <v>31</v>
      </c>
      <c r="I249" s="8" t="s">
        <v>38</v>
      </c>
      <c r="J249" s="9">
        <v>9278.02</v>
      </c>
      <c r="K249" s="9">
        <v>185.56</v>
      </c>
      <c r="L249" s="8">
        <v>0</v>
      </c>
      <c r="M249" s="14">
        <f t="shared" si="12"/>
        <v>9463.58</v>
      </c>
      <c r="N249" s="8">
        <v>0</v>
      </c>
      <c r="O249" s="8">
        <v>0</v>
      </c>
      <c r="P249" s="8" t="s">
        <v>77</v>
      </c>
      <c r="R249" s="8">
        <v>1</v>
      </c>
      <c r="S249" s="13">
        <f>_xlfn.XLOOKUP(P249,rif_fee_schedule!$A$2:$A$84,rif_fee_schedule!C$2:C$84, 0)*1.628</f>
        <v>9769.6279999999988</v>
      </c>
      <c r="T249" s="13">
        <f>_xlfn.XLOOKUP(P249,rif_fee_schedule!$A$2:$A$84,rif_fee_schedule!D$2:D$84, 0)</f>
        <v>5674</v>
      </c>
      <c r="U249" s="14">
        <f t="shared" si="13"/>
        <v>9769.6279999999988</v>
      </c>
      <c r="V249" s="14">
        <f t="shared" si="14"/>
        <v>5674</v>
      </c>
      <c r="W249"/>
      <c r="Y249" s="3">
        <v>43269262.359999999</v>
      </c>
      <c r="Z249" s="3">
        <v>874367.57</v>
      </c>
      <c r="AA249" s="3">
        <v>433279.63</v>
      </c>
      <c r="AB249">
        <v>0</v>
      </c>
      <c r="AC249" s="3">
        <v>0</v>
      </c>
      <c r="AD249" s="2">
        <v>374512.67</v>
      </c>
      <c r="AE249" s="3">
        <v>599122533.62</v>
      </c>
      <c r="AF249" s="3">
        <v>12164932.65</v>
      </c>
      <c r="AG249" s="3">
        <v>2628720.44</v>
      </c>
      <c r="AH249" s="3">
        <v>103699.7</v>
      </c>
      <c r="AI249" s="3">
        <v>2074</v>
      </c>
      <c r="AJ249" s="2">
        <v>-10188946.82</v>
      </c>
    </row>
    <row r="250" spans="1:36" hidden="1" x14ac:dyDescent="0.25">
      <c r="A250" s="8">
        <v>5</v>
      </c>
      <c r="B250" s="8" t="s">
        <v>4710</v>
      </c>
      <c r="C250" s="8">
        <v>3049270100010</v>
      </c>
      <c r="D250" s="8" t="s">
        <v>4711</v>
      </c>
      <c r="F250" s="8" t="s">
        <v>4712</v>
      </c>
      <c r="G250" s="10">
        <v>43476</v>
      </c>
      <c r="H250" s="8" t="s">
        <v>31</v>
      </c>
      <c r="I250" s="8" t="s">
        <v>38</v>
      </c>
      <c r="J250" s="9">
        <v>124383.77</v>
      </c>
      <c r="K250" s="9">
        <v>2487.6799999999998</v>
      </c>
      <c r="L250" s="8">
        <v>0</v>
      </c>
      <c r="M250" s="14">
        <f t="shared" si="12"/>
        <v>126871.45</v>
      </c>
      <c r="N250" s="8">
        <v>0</v>
      </c>
      <c r="O250" s="8">
        <v>0</v>
      </c>
      <c r="P250" s="8" t="s">
        <v>3496</v>
      </c>
      <c r="R250" s="11">
        <v>6815</v>
      </c>
      <c r="S250" s="13">
        <f>_xlfn.XLOOKUP(P250,rif_fee_schedule!$A$2:$A$84,rif_fee_schedule!C$2:C$84, 0)*1.628</f>
        <v>19.218539999999997</v>
      </c>
      <c r="T250" s="13">
        <f>_xlfn.XLOOKUP(P250,rif_fee_schedule!$A$2:$A$84,rif_fee_schedule!D$2:D$84, 0)</f>
        <v>11.162000000000001</v>
      </c>
      <c r="U250" s="14">
        <f t="shared" si="13"/>
        <v>130974.35009999998</v>
      </c>
      <c r="V250" s="14">
        <f t="shared" si="14"/>
        <v>76069.03</v>
      </c>
      <c r="W250" s="2"/>
      <c r="Y250" s="3">
        <v>23913047.239999998</v>
      </c>
      <c r="Z250" s="3">
        <v>478708.65</v>
      </c>
      <c r="AA250" s="3">
        <v>0</v>
      </c>
      <c r="AB250">
        <v>0</v>
      </c>
      <c r="AC250" s="3">
        <v>0</v>
      </c>
      <c r="AD250" s="2">
        <v>-227120.25</v>
      </c>
      <c r="AE250" s="3">
        <v>599122533.62</v>
      </c>
      <c r="AF250" s="3">
        <v>12164932.65</v>
      </c>
      <c r="AG250" s="3">
        <v>2628720.44</v>
      </c>
      <c r="AH250" s="3">
        <v>103699.7</v>
      </c>
      <c r="AI250" s="3">
        <v>2074</v>
      </c>
      <c r="AJ250" s="2">
        <v>-10188946.82</v>
      </c>
    </row>
    <row r="251" spans="1:36" hidden="1" x14ac:dyDescent="0.25">
      <c r="A251" s="8">
        <v>6</v>
      </c>
      <c r="B251" s="8" t="s">
        <v>6904</v>
      </c>
      <c r="C251" s="8">
        <v>3060300010210</v>
      </c>
      <c r="D251" s="8" t="s">
        <v>6905</v>
      </c>
      <c r="F251" s="8" t="s">
        <v>6906</v>
      </c>
      <c r="G251" s="10">
        <v>43565</v>
      </c>
      <c r="H251" s="8" t="s">
        <v>31</v>
      </c>
      <c r="I251" s="8" t="s">
        <v>38</v>
      </c>
      <c r="J251" s="9">
        <v>11360.59</v>
      </c>
      <c r="K251" s="9">
        <v>227.21</v>
      </c>
      <c r="L251" s="8">
        <v>0</v>
      </c>
      <c r="M251" s="14">
        <f t="shared" si="12"/>
        <v>11587.8</v>
      </c>
      <c r="N251" s="8">
        <v>0</v>
      </c>
      <c r="O251" s="8">
        <v>0</v>
      </c>
      <c r="P251" s="8" t="s">
        <v>114</v>
      </c>
      <c r="R251" s="8">
        <v>2</v>
      </c>
      <c r="S251" s="13">
        <f>_xlfn.XLOOKUP(P251,rif_fee_schedule!$A$2:$A$84,rif_fee_schedule!C$2:C$84, 0)*1.628</f>
        <v>4288.152</v>
      </c>
      <c r="T251" s="13">
        <f>_xlfn.XLOOKUP(P251,rif_fee_schedule!$A$2:$A$84,rif_fee_schedule!D$2:D$84, 0)</f>
        <v>2490</v>
      </c>
      <c r="U251" s="14">
        <f t="shared" si="13"/>
        <v>8576.3040000000001</v>
      </c>
      <c r="V251" s="14">
        <f t="shared" si="14"/>
        <v>4980</v>
      </c>
      <c r="W251"/>
      <c r="Y251" s="3">
        <v>43269262.359999999</v>
      </c>
      <c r="Z251" s="3">
        <v>874367.57</v>
      </c>
      <c r="AA251" s="3">
        <v>433279.63</v>
      </c>
      <c r="AB251">
        <v>0</v>
      </c>
      <c r="AC251" s="3">
        <v>0</v>
      </c>
      <c r="AD251" s="2">
        <v>374512.67</v>
      </c>
      <c r="AE251" s="3">
        <v>599122533.62</v>
      </c>
      <c r="AF251" s="3">
        <v>12164932.65</v>
      </c>
      <c r="AG251" s="3">
        <v>2628720.44</v>
      </c>
      <c r="AH251" s="3">
        <v>103699.7</v>
      </c>
      <c r="AI251" s="3">
        <v>2074</v>
      </c>
      <c r="AJ251" s="2">
        <v>-10188946.82</v>
      </c>
    </row>
    <row r="252" spans="1:36" hidden="1" x14ac:dyDescent="0.25">
      <c r="A252" s="8">
        <v>6</v>
      </c>
      <c r="B252" s="8" t="s">
        <v>6889</v>
      </c>
      <c r="C252" s="8">
        <v>3060300010071</v>
      </c>
      <c r="D252" s="8" t="s">
        <v>6890</v>
      </c>
      <c r="F252" s="8" t="s">
        <v>6891</v>
      </c>
      <c r="G252" s="10">
        <v>43564</v>
      </c>
      <c r="H252" s="8" t="s">
        <v>31</v>
      </c>
      <c r="I252" s="8" t="s">
        <v>38</v>
      </c>
      <c r="J252" s="9">
        <v>11360.59</v>
      </c>
      <c r="K252" s="9">
        <v>227.21</v>
      </c>
      <c r="L252" s="8">
        <v>0</v>
      </c>
      <c r="M252" s="14">
        <f t="shared" si="12"/>
        <v>11587.8</v>
      </c>
      <c r="N252" s="8">
        <v>0</v>
      </c>
      <c r="O252" s="8">
        <v>0</v>
      </c>
      <c r="P252" s="8" t="s">
        <v>114</v>
      </c>
      <c r="R252" s="8">
        <v>2</v>
      </c>
      <c r="S252" s="13">
        <f>_xlfn.XLOOKUP(P252,rif_fee_schedule!$A$2:$A$84,rif_fee_schedule!C$2:C$84, 0)*1.628</f>
        <v>4288.152</v>
      </c>
      <c r="T252" s="13">
        <f>_xlfn.XLOOKUP(P252,rif_fee_schedule!$A$2:$A$84,rif_fee_schedule!D$2:D$84, 0)</f>
        <v>2490</v>
      </c>
      <c r="U252" s="14">
        <f t="shared" si="13"/>
        <v>8576.3040000000001</v>
      </c>
      <c r="V252" s="14">
        <f t="shared" si="14"/>
        <v>4980</v>
      </c>
      <c r="W252"/>
      <c r="Y252" s="3">
        <v>43269262.359999999</v>
      </c>
      <c r="Z252" s="3">
        <v>874367.57</v>
      </c>
      <c r="AA252" s="3">
        <v>433279.63</v>
      </c>
      <c r="AB252">
        <v>0</v>
      </c>
      <c r="AC252" s="3">
        <v>0</v>
      </c>
      <c r="AD252" s="2">
        <v>374512.67</v>
      </c>
      <c r="AE252" s="3">
        <v>599122533.62</v>
      </c>
      <c r="AF252" s="3">
        <v>12164932.65</v>
      </c>
      <c r="AG252" s="3">
        <v>2628720.44</v>
      </c>
      <c r="AH252" s="3">
        <v>103699.7</v>
      </c>
      <c r="AI252" s="3">
        <v>2074</v>
      </c>
      <c r="AJ252" s="2">
        <v>-10188946.82</v>
      </c>
    </row>
    <row r="253" spans="1:36" hidden="1" x14ac:dyDescent="0.25">
      <c r="A253" s="8">
        <v>6</v>
      </c>
      <c r="B253" s="8" t="s">
        <v>6883</v>
      </c>
      <c r="C253" s="8">
        <v>3060300010190</v>
      </c>
      <c r="D253" s="8" t="s">
        <v>6884</v>
      </c>
      <c r="F253" s="8" t="s">
        <v>6885</v>
      </c>
      <c r="G253" s="10">
        <v>43564</v>
      </c>
      <c r="H253" s="8" t="s">
        <v>31</v>
      </c>
      <c r="I253" s="8" t="s">
        <v>38</v>
      </c>
      <c r="J253" s="9">
        <v>11360.59</v>
      </c>
      <c r="K253" s="9">
        <v>227.21</v>
      </c>
      <c r="L253" s="8">
        <v>0</v>
      </c>
      <c r="M253" s="14">
        <f t="shared" si="12"/>
        <v>11587.8</v>
      </c>
      <c r="N253" s="8">
        <v>0</v>
      </c>
      <c r="O253" s="8">
        <v>0</v>
      </c>
      <c r="P253" s="8" t="s">
        <v>114</v>
      </c>
      <c r="R253" s="8">
        <v>2</v>
      </c>
      <c r="S253" s="13">
        <f>_xlfn.XLOOKUP(P253,rif_fee_schedule!$A$2:$A$84,rif_fee_schedule!C$2:C$84, 0)*1.628</f>
        <v>4288.152</v>
      </c>
      <c r="T253" s="13">
        <f>_xlfn.XLOOKUP(P253,rif_fee_schedule!$A$2:$A$84,rif_fee_schedule!D$2:D$84, 0)</f>
        <v>2490</v>
      </c>
      <c r="U253" s="14">
        <f t="shared" si="13"/>
        <v>8576.3040000000001</v>
      </c>
      <c r="V253" s="14">
        <f t="shared" si="14"/>
        <v>4980</v>
      </c>
      <c r="W253"/>
      <c r="Y253" s="3">
        <v>43269262.359999999</v>
      </c>
      <c r="Z253" s="3">
        <v>874367.57</v>
      </c>
      <c r="AA253" s="3">
        <v>433279.63</v>
      </c>
      <c r="AB253">
        <v>0</v>
      </c>
      <c r="AC253" s="3">
        <v>0</v>
      </c>
      <c r="AD253" s="2">
        <v>374512.67</v>
      </c>
      <c r="AE253" s="3">
        <v>599122533.62</v>
      </c>
      <c r="AF253" s="3">
        <v>12164932.65</v>
      </c>
      <c r="AG253" s="3">
        <v>2628720.44</v>
      </c>
      <c r="AH253" s="3">
        <v>103699.7</v>
      </c>
      <c r="AI253" s="3">
        <v>2074</v>
      </c>
      <c r="AJ253" s="2">
        <v>-10188946.82</v>
      </c>
    </row>
    <row r="254" spans="1:36" hidden="1" x14ac:dyDescent="0.25">
      <c r="A254" s="8">
        <v>6</v>
      </c>
      <c r="B254" s="8" t="s">
        <v>6886</v>
      </c>
      <c r="C254" s="8">
        <v>3060300010190</v>
      </c>
      <c r="D254" s="8" t="s">
        <v>6887</v>
      </c>
      <c r="F254" s="8" t="s">
        <v>6888</v>
      </c>
      <c r="G254" s="10">
        <v>43564</v>
      </c>
      <c r="H254" s="8" t="s">
        <v>31</v>
      </c>
      <c r="I254" s="8" t="s">
        <v>38</v>
      </c>
      <c r="J254" s="9">
        <v>11360.59</v>
      </c>
      <c r="K254" s="9">
        <v>227.21</v>
      </c>
      <c r="L254" s="8">
        <v>0</v>
      </c>
      <c r="M254" s="14">
        <f t="shared" si="12"/>
        <v>11587.8</v>
      </c>
      <c r="N254" s="8">
        <v>0</v>
      </c>
      <c r="O254" s="8">
        <v>0</v>
      </c>
      <c r="P254" s="8" t="s">
        <v>114</v>
      </c>
      <c r="R254" s="8">
        <v>2</v>
      </c>
      <c r="S254" s="13">
        <f>_xlfn.XLOOKUP(P254,rif_fee_schedule!$A$2:$A$84,rif_fee_schedule!C$2:C$84, 0)*1.628</f>
        <v>4288.152</v>
      </c>
      <c r="T254" s="13">
        <f>_xlfn.XLOOKUP(P254,rif_fee_schedule!$A$2:$A$84,rif_fee_schedule!D$2:D$84, 0)</f>
        <v>2490</v>
      </c>
      <c r="U254" s="14">
        <f t="shared" si="13"/>
        <v>8576.3040000000001</v>
      </c>
      <c r="V254" s="14">
        <f t="shared" si="14"/>
        <v>4980</v>
      </c>
      <c r="W254"/>
      <c r="Y254" s="3">
        <v>43269262.359999999</v>
      </c>
      <c r="Z254" s="3">
        <v>874367.57</v>
      </c>
      <c r="AA254" s="3">
        <v>433279.63</v>
      </c>
      <c r="AB254">
        <v>0</v>
      </c>
      <c r="AC254" s="3">
        <v>0</v>
      </c>
      <c r="AD254" s="2">
        <v>374512.67</v>
      </c>
      <c r="AE254" s="3">
        <v>599122533.62</v>
      </c>
      <c r="AF254" s="3">
        <v>12164932.65</v>
      </c>
      <c r="AG254" s="3">
        <v>2628720.44</v>
      </c>
      <c r="AH254" s="3">
        <v>103699.7</v>
      </c>
      <c r="AI254" s="3">
        <v>2074</v>
      </c>
      <c r="AJ254" s="2">
        <v>-10188946.82</v>
      </c>
    </row>
    <row r="255" spans="1:36" hidden="1" x14ac:dyDescent="0.25">
      <c r="A255" s="8">
        <v>6</v>
      </c>
      <c r="B255" s="8" t="s">
        <v>8002</v>
      </c>
      <c r="C255" s="8">
        <v>3078110000240</v>
      </c>
      <c r="D255" s="8" t="s">
        <v>8003</v>
      </c>
      <c r="F255" s="8" t="s">
        <v>8001</v>
      </c>
      <c r="G255" s="10">
        <v>43501</v>
      </c>
      <c r="H255" s="8" t="s">
        <v>31</v>
      </c>
      <c r="I255" s="8" t="s">
        <v>38</v>
      </c>
      <c r="J255" s="9">
        <v>9278.02</v>
      </c>
      <c r="K255" s="9">
        <v>185.56</v>
      </c>
      <c r="L255" s="8">
        <v>0</v>
      </c>
      <c r="M255" s="14">
        <f t="shared" si="12"/>
        <v>9463.58</v>
      </c>
      <c r="N255" s="8">
        <v>0</v>
      </c>
      <c r="O255" s="8">
        <v>0</v>
      </c>
      <c r="P255" s="8" t="s">
        <v>77</v>
      </c>
      <c r="R255" s="8">
        <v>1</v>
      </c>
      <c r="S255" s="13">
        <f>_xlfn.XLOOKUP(P255,rif_fee_schedule!$A$2:$A$84,rif_fee_schedule!C$2:C$84, 0)*1.628</f>
        <v>9769.6279999999988</v>
      </c>
      <c r="T255" s="13">
        <f>_xlfn.XLOOKUP(P255,rif_fee_schedule!$A$2:$A$84,rif_fee_schedule!D$2:D$84, 0)</f>
        <v>5674</v>
      </c>
      <c r="U255" s="14">
        <f t="shared" si="13"/>
        <v>9769.6279999999988</v>
      </c>
      <c r="V255" s="14">
        <f t="shared" si="14"/>
        <v>5674</v>
      </c>
      <c r="W255"/>
      <c r="Y255" s="3">
        <v>43269262.359999999</v>
      </c>
      <c r="Z255" s="3">
        <v>874367.57</v>
      </c>
      <c r="AA255" s="3">
        <v>433279.63</v>
      </c>
      <c r="AB255">
        <v>0</v>
      </c>
      <c r="AC255" s="3">
        <v>0</v>
      </c>
      <c r="AD255" s="2">
        <v>374512.67</v>
      </c>
      <c r="AE255" s="3">
        <v>599122533.62</v>
      </c>
      <c r="AF255" s="3">
        <v>12164932.65</v>
      </c>
      <c r="AG255" s="3">
        <v>2628720.44</v>
      </c>
      <c r="AH255" s="3">
        <v>103699.7</v>
      </c>
      <c r="AI255" s="3">
        <v>2074</v>
      </c>
      <c r="AJ255" s="2">
        <v>-10188946.82</v>
      </c>
    </row>
    <row r="256" spans="1:36" hidden="1" x14ac:dyDescent="0.25">
      <c r="A256" s="8">
        <v>6</v>
      </c>
      <c r="B256" s="8" t="s">
        <v>7999</v>
      </c>
      <c r="C256" s="8">
        <v>3078110000240</v>
      </c>
      <c r="D256" s="8" t="s">
        <v>8000</v>
      </c>
      <c r="F256" s="8" t="s">
        <v>8001</v>
      </c>
      <c r="G256" s="10">
        <v>43501</v>
      </c>
      <c r="H256" s="8" t="s">
        <v>31</v>
      </c>
      <c r="I256" s="8" t="s">
        <v>38</v>
      </c>
      <c r="J256" s="9">
        <v>9278.02</v>
      </c>
      <c r="K256" s="9">
        <v>185.56</v>
      </c>
      <c r="L256" s="8">
        <v>0</v>
      </c>
      <c r="M256" s="14">
        <f t="shared" si="12"/>
        <v>9463.58</v>
      </c>
      <c r="N256" s="8">
        <v>0</v>
      </c>
      <c r="O256" s="8">
        <v>0</v>
      </c>
      <c r="P256" s="8" t="s">
        <v>77</v>
      </c>
      <c r="R256" s="8">
        <v>1</v>
      </c>
      <c r="S256" s="13">
        <f>_xlfn.XLOOKUP(P256,rif_fee_schedule!$A$2:$A$84,rif_fee_schedule!C$2:C$84, 0)*1.628</f>
        <v>9769.6279999999988</v>
      </c>
      <c r="T256" s="13">
        <f>_xlfn.XLOOKUP(P256,rif_fee_schedule!$A$2:$A$84,rif_fee_schedule!D$2:D$84, 0)</f>
        <v>5674</v>
      </c>
      <c r="U256" s="14">
        <f t="shared" si="13"/>
        <v>9769.6279999999988</v>
      </c>
      <c r="V256" s="14">
        <f t="shared" si="14"/>
        <v>5674</v>
      </c>
      <c r="W256"/>
      <c r="Y256" s="3">
        <v>43269262.359999999</v>
      </c>
      <c r="Z256" s="3">
        <v>874367.57</v>
      </c>
      <c r="AA256" s="3">
        <v>433279.63</v>
      </c>
      <c r="AB256">
        <v>0</v>
      </c>
      <c r="AC256" s="3">
        <v>0</v>
      </c>
      <c r="AD256" s="2">
        <v>374512.67</v>
      </c>
      <c r="AE256" s="3">
        <v>599122533.62</v>
      </c>
      <c r="AF256" s="3">
        <v>12164932.65</v>
      </c>
      <c r="AG256" s="3">
        <v>2628720.44</v>
      </c>
      <c r="AH256" s="3">
        <v>103699.7</v>
      </c>
      <c r="AI256" s="3">
        <v>2074</v>
      </c>
      <c r="AJ256" s="2">
        <v>-10188946.82</v>
      </c>
    </row>
    <row r="257" spans="1:36" hidden="1" x14ac:dyDescent="0.25">
      <c r="A257" s="8">
        <v>6</v>
      </c>
      <c r="B257" s="8" t="s">
        <v>8260</v>
      </c>
      <c r="C257" s="8">
        <v>3078110000240</v>
      </c>
      <c r="D257" s="8" t="s">
        <v>8261</v>
      </c>
      <c r="G257" s="10">
        <v>43565</v>
      </c>
      <c r="H257" s="8" t="s">
        <v>31</v>
      </c>
      <c r="I257" s="8" t="s">
        <v>32</v>
      </c>
      <c r="J257" s="9">
        <v>0</v>
      </c>
      <c r="K257" s="9">
        <v>0</v>
      </c>
      <c r="L257" s="8">
        <v>0</v>
      </c>
      <c r="M257" s="14">
        <f t="shared" si="12"/>
        <v>0</v>
      </c>
      <c r="N257" s="8">
        <v>0</v>
      </c>
      <c r="O257" s="8">
        <v>0</v>
      </c>
      <c r="P257" s="8" t="s">
        <v>77</v>
      </c>
      <c r="R257" s="8">
        <v>0</v>
      </c>
      <c r="S257" s="13">
        <f>_xlfn.XLOOKUP(P257,rif_fee_schedule!$A$2:$A$84,rif_fee_schedule!C$2:C$84, 0)*1.628</f>
        <v>9769.6279999999988</v>
      </c>
      <c r="T257" s="13">
        <f>_xlfn.XLOOKUP(P257,rif_fee_schedule!$A$2:$A$84,rif_fee_schedule!D$2:D$84, 0)</f>
        <v>5674</v>
      </c>
      <c r="U257" s="14">
        <f t="shared" si="13"/>
        <v>0</v>
      </c>
      <c r="V257" s="14">
        <f t="shared" si="14"/>
        <v>0</v>
      </c>
      <c r="W257"/>
      <c r="Y257" s="3">
        <v>43269262.359999999</v>
      </c>
      <c r="Z257" s="3">
        <v>874367.57</v>
      </c>
      <c r="AA257" s="3">
        <v>433279.63</v>
      </c>
      <c r="AB257">
        <v>0</v>
      </c>
      <c r="AC257" s="3">
        <v>0</v>
      </c>
      <c r="AD257" s="2">
        <v>374512.67</v>
      </c>
      <c r="AE257" s="3">
        <v>599122533.62</v>
      </c>
      <c r="AF257" s="3">
        <v>12164932.65</v>
      </c>
      <c r="AG257" s="3">
        <v>2628720.44</v>
      </c>
      <c r="AH257" s="3">
        <v>103699.7</v>
      </c>
      <c r="AI257" s="3">
        <v>2074</v>
      </c>
      <c r="AJ257" s="2">
        <v>-10188946.82</v>
      </c>
    </row>
    <row r="258" spans="1:36" hidden="1" x14ac:dyDescent="0.25">
      <c r="A258" s="8">
        <v>6</v>
      </c>
      <c r="B258" s="8" t="s">
        <v>7508</v>
      </c>
      <c r="C258" s="8">
        <v>3069260000120</v>
      </c>
      <c r="D258" s="8" t="s">
        <v>7509</v>
      </c>
      <c r="F258" s="8" t="s">
        <v>7510</v>
      </c>
      <c r="G258" s="10">
        <v>43609</v>
      </c>
      <c r="H258" s="8" t="s">
        <v>31</v>
      </c>
      <c r="I258" s="8" t="s">
        <v>38</v>
      </c>
      <c r="J258" s="9">
        <v>29276.23</v>
      </c>
      <c r="K258" s="9">
        <v>585.52</v>
      </c>
      <c r="L258" s="8">
        <v>0</v>
      </c>
      <c r="M258" s="14">
        <f t="shared" si="12"/>
        <v>29861.75</v>
      </c>
      <c r="N258" s="8">
        <v>0</v>
      </c>
      <c r="O258" s="8">
        <v>0</v>
      </c>
      <c r="P258" s="8" t="s">
        <v>4934</v>
      </c>
      <c r="R258" s="8">
        <v>6</v>
      </c>
      <c r="S258" s="13">
        <f>_xlfn.XLOOKUP(P258,rif_fee_schedule!$A$2:$A$84,rif_fee_schedule!C$2:C$84, 0)*1.628</f>
        <v>0</v>
      </c>
      <c r="T258" s="13">
        <f>_xlfn.XLOOKUP(P258,rif_fee_schedule!$A$2:$A$84,rif_fee_schedule!D$2:D$84, 0)</f>
        <v>0</v>
      </c>
      <c r="U258" s="14">
        <f t="shared" si="13"/>
        <v>0</v>
      </c>
      <c r="V258" s="14">
        <f t="shared" si="14"/>
        <v>0</v>
      </c>
      <c r="W258"/>
      <c r="Y258" s="3">
        <v>43269262.359999999</v>
      </c>
      <c r="Z258" s="3">
        <v>874367.57</v>
      </c>
      <c r="AA258" s="3">
        <v>433279.63</v>
      </c>
      <c r="AB258">
        <v>0</v>
      </c>
      <c r="AC258" s="3">
        <v>0</v>
      </c>
      <c r="AD258" s="2">
        <v>374512.67</v>
      </c>
      <c r="AE258" s="3">
        <v>599122533.62</v>
      </c>
      <c r="AF258" s="3">
        <v>12164932.65</v>
      </c>
      <c r="AG258" s="3">
        <v>2628720.44</v>
      </c>
      <c r="AH258" s="3">
        <v>103699.7</v>
      </c>
      <c r="AI258" s="3">
        <v>2074</v>
      </c>
      <c r="AJ258" s="2">
        <v>-10188946.82</v>
      </c>
    </row>
    <row r="259" spans="1:36" hidden="1" x14ac:dyDescent="0.25">
      <c r="A259" s="8">
        <v>6</v>
      </c>
      <c r="B259" s="8" t="s">
        <v>7500</v>
      </c>
      <c r="C259" s="8">
        <v>3069260000120</v>
      </c>
      <c r="D259" s="8" t="s">
        <v>7501</v>
      </c>
      <c r="F259" s="8" t="s">
        <v>7502</v>
      </c>
      <c r="G259" s="10">
        <v>43608</v>
      </c>
      <c r="H259" s="8" t="s">
        <v>31</v>
      </c>
      <c r="I259" s="8" t="s">
        <v>38</v>
      </c>
      <c r="J259" s="9">
        <v>14638.12</v>
      </c>
      <c r="K259" s="9">
        <v>292.76</v>
      </c>
      <c r="L259" s="8">
        <v>0</v>
      </c>
      <c r="M259" s="14">
        <f t="shared" si="12"/>
        <v>14930.880000000001</v>
      </c>
      <c r="N259" s="8">
        <v>0</v>
      </c>
      <c r="O259" s="8">
        <v>0</v>
      </c>
      <c r="P259" s="8" t="s">
        <v>4934</v>
      </c>
      <c r="R259" s="8">
        <v>3</v>
      </c>
      <c r="S259" s="13">
        <f>_xlfn.XLOOKUP(P259,rif_fee_schedule!$A$2:$A$84,rif_fee_schedule!C$2:C$84, 0)*1.628</f>
        <v>0</v>
      </c>
      <c r="T259" s="13">
        <f>_xlfn.XLOOKUP(P259,rif_fee_schedule!$A$2:$A$84,rif_fee_schedule!D$2:D$84, 0)</f>
        <v>0</v>
      </c>
      <c r="U259" s="14">
        <f t="shared" si="13"/>
        <v>0</v>
      </c>
      <c r="V259" s="14">
        <f t="shared" si="14"/>
        <v>0</v>
      </c>
      <c r="W259"/>
      <c r="Y259" s="3">
        <v>43269262.359999999</v>
      </c>
      <c r="Z259" s="3">
        <v>874367.57</v>
      </c>
      <c r="AA259" s="3">
        <v>433279.63</v>
      </c>
      <c r="AB259">
        <v>0</v>
      </c>
      <c r="AC259" s="3">
        <v>0</v>
      </c>
      <c r="AD259" s="2">
        <v>374512.67</v>
      </c>
      <c r="AE259" s="3">
        <v>599122533.62</v>
      </c>
      <c r="AF259" s="3">
        <v>12164932.65</v>
      </c>
      <c r="AG259" s="3">
        <v>2628720.44</v>
      </c>
      <c r="AH259" s="3">
        <v>103699.7</v>
      </c>
      <c r="AI259" s="3">
        <v>2074</v>
      </c>
      <c r="AJ259" s="2">
        <v>-10188946.82</v>
      </c>
    </row>
    <row r="260" spans="1:36" hidden="1" x14ac:dyDescent="0.25">
      <c r="A260" s="8">
        <v>6</v>
      </c>
      <c r="B260" s="8" t="s">
        <v>7497</v>
      </c>
      <c r="C260" s="8">
        <v>3069260000121</v>
      </c>
      <c r="D260" s="8" t="s">
        <v>7498</v>
      </c>
      <c r="F260" s="8" t="s">
        <v>7499</v>
      </c>
      <c r="G260" s="10">
        <v>43623</v>
      </c>
      <c r="H260" s="8" t="s">
        <v>31</v>
      </c>
      <c r="I260" s="8" t="s">
        <v>38</v>
      </c>
      <c r="J260" s="9">
        <v>29276.23</v>
      </c>
      <c r="K260" s="9">
        <v>585.52</v>
      </c>
      <c r="L260" s="8">
        <v>0</v>
      </c>
      <c r="M260" s="14">
        <f t="shared" si="12"/>
        <v>29861.75</v>
      </c>
      <c r="N260" s="8">
        <v>0</v>
      </c>
      <c r="O260" s="8">
        <v>0</v>
      </c>
      <c r="P260" s="8" t="s">
        <v>4934</v>
      </c>
      <c r="R260" s="8">
        <v>6</v>
      </c>
      <c r="S260" s="13">
        <f>_xlfn.XLOOKUP(P260,rif_fee_schedule!$A$2:$A$84,rif_fee_schedule!C$2:C$84, 0)*1.628</f>
        <v>0</v>
      </c>
      <c r="T260" s="13">
        <f>_xlfn.XLOOKUP(P260,rif_fee_schedule!$A$2:$A$84,rif_fee_schedule!D$2:D$84, 0)</f>
        <v>0</v>
      </c>
      <c r="U260" s="14">
        <f t="shared" si="13"/>
        <v>0</v>
      </c>
      <c r="V260" s="14">
        <f t="shared" si="14"/>
        <v>0</v>
      </c>
      <c r="W260"/>
      <c r="Y260" s="3">
        <v>43269262.359999999</v>
      </c>
      <c r="Z260" s="3">
        <v>874367.57</v>
      </c>
      <c r="AA260" s="3">
        <v>433279.63</v>
      </c>
      <c r="AB260">
        <v>0</v>
      </c>
      <c r="AC260" s="3">
        <v>0</v>
      </c>
      <c r="AD260" s="2">
        <v>374512.67</v>
      </c>
      <c r="AE260" s="3">
        <v>599122533.62</v>
      </c>
      <c r="AF260" s="3">
        <v>12164932.65</v>
      </c>
      <c r="AG260" s="3">
        <v>2628720.44</v>
      </c>
      <c r="AH260" s="3">
        <v>103699.7</v>
      </c>
      <c r="AI260" s="3">
        <v>2074</v>
      </c>
      <c r="AJ260" s="2">
        <v>-10188946.82</v>
      </c>
    </row>
    <row r="261" spans="1:36" hidden="1" x14ac:dyDescent="0.25">
      <c r="A261" s="8">
        <v>6</v>
      </c>
      <c r="B261" s="8" t="s">
        <v>6614</v>
      </c>
      <c r="C261" s="8">
        <v>3060300000070</v>
      </c>
      <c r="D261" s="8" t="s">
        <v>6615</v>
      </c>
      <c r="F261" s="8" t="s">
        <v>6616</v>
      </c>
      <c r="G261" s="10">
        <v>43472</v>
      </c>
      <c r="H261" s="8" t="s">
        <v>31</v>
      </c>
      <c r="I261" s="8" t="s">
        <v>38</v>
      </c>
      <c r="J261" s="9">
        <v>45442.33</v>
      </c>
      <c r="K261" s="9">
        <v>908.85</v>
      </c>
      <c r="L261" s="8">
        <v>0</v>
      </c>
      <c r="M261" s="14">
        <f t="shared" si="12"/>
        <v>46351.18</v>
      </c>
      <c r="N261" s="8">
        <v>0</v>
      </c>
      <c r="O261" s="8">
        <v>0</v>
      </c>
      <c r="P261" s="8" t="s">
        <v>376</v>
      </c>
      <c r="R261" s="8">
        <v>8</v>
      </c>
      <c r="S261" s="13">
        <f>_xlfn.XLOOKUP(P261,rif_fee_schedule!$A$2:$A$84,rif_fee_schedule!C$2:C$84, 0)*1.628</f>
        <v>5981.2719999999999</v>
      </c>
      <c r="T261" s="13">
        <f>_xlfn.XLOOKUP(P261,rif_fee_schedule!$A$2:$A$84,rif_fee_schedule!D$2:D$84, 0)</f>
        <v>3474</v>
      </c>
      <c r="U261" s="14">
        <f t="shared" si="13"/>
        <v>47850.175999999999</v>
      </c>
      <c r="V261" s="14">
        <f t="shared" si="14"/>
        <v>27792</v>
      </c>
      <c r="W261"/>
      <c r="Y261" s="3">
        <v>43269262.359999999</v>
      </c>
      <c r="Z261" s="3">
        <v>874367.57</v>
      </c>
      <c r="AA261" s="3">
        <v>433279.63</v>
      </c>
      <c r="AB261">
        <v>0</v>
      </c>
      <c r="AC261" s="3">
        <v>0</v>
      </c>
      <c r="AD261" s="2">
        <v>374512.67</v>
      </c>
      <c r="AE261" s="3">
        <v>599122533.62</v>
      </c>
      <c r="AF261" s="3">
        <v>12164932.65</v>
      </c>
      <c r="AG261" s="3">
        <v>2628720.44</v>
      </c>
      <c r="AH261" s="3">
        <v>103699.7</v>
      </c>
      <c r="AI261" s="3">
        <v>2074</v>
      </c>
      <c r="AJ261" s="2">
        <v>-10188946.82</v>
      </c>
    </row>
    <row r="262" spans="1:36" hidden="1" x14ac:dyDescent="0.25">
      <c r="A262" s="8">
        <v>5</v>
      </c>
      <c r="B262" s="8" t="s">
        <v>4806</v>
      </c>
      <c r="C262" s="8">
        <v>3050200000790</v>
      </c>
      <c r="D262" s="8" t="s">
        <v>4807</v>
      </c>
      <c r="F262" s="8" t="s">
        <v>4808</v>
      </c>
      <c r="G262" s="10">
        <v>43532</v>
      </c>
      <c r="H262" s="8" t="s">
        <v>31</v>
      </c>
      <c r="I262" s="8" t="s">
        <v>38</v>
      </c>
      <c r="J262" s="9">
        <v>240269.86</v>
      </c>
      <c r="K262" s="9">
        <v>4805.3999999999996</v>
      </c>
      <c r="L262" s="8">
        <v>0</v>
      </c>
      <c r="M262" s="14">
        <f t="shared" si="12"/>
        <v>245075.25999999998</v>
      </c>
      <c r="N262" s="8">
        <v>0</v>
      </c>
      <c r="O262" s="8">
        <v>0</v>
      </c>
      <c r="P262" s="8" t="s">
        <v>117</v>
      </c>
      <c r="R262" s="8">
        <v>59</v>
      </c>
      <c r="S262" s="13">
        <f>_xlfn.XLOOKUP(P262,rif_fee_schedule!$A$2:$A$84,rif_fee_schedule!C$2:C$84, 0)*1.628</f>
        <v>4288.152</v>
      </c>
      <c r="T262" s="13">
        <f>_xlfn.XLOOKUP(P262,rif_fee_schedule!$A$2:$A$84,rif_fee_schedule!D$2:D$84, 0)</f>
        <v>2490</v>
      </c>
      <c r="U262" s="14">
        <f t="shared" si="13"/>
        <v>253000.96799999999</v>
      </c>
      <c r="V262" s="14">
        <f t="shared" si="14"/>
        <v>146910</v>
      </c>
      <c r="W262"/>
      <c r="Y262" s="3">
        <v>23913047.239999998</v>
      </c>
      <c r="Z262" s="3">
        <v>478708.65</v>
      </c>
      <c r="AA262" s="3">
        <v>0</v>
      </c>
      <c r="AB262">
        <v>0</v>
      </c>
      <c r="AC262" s="3">
        <v>0</v>
      </c>
      <c r="AD262" s="2">
        <v>-227120.25</v>
      </c>
      <c r="AE262" s="3">
        <v>599122533.62</v>
      </c>
      <c r="AF262" s="3">
        <v>12164932.65</v>
      </c>
      <c r="AG262" s="3">
        <v>2628720.44</v>
      </c>
      <c r="AH262" s="3">
        <v>103699.7</v>
      </c>
      <c r="AI262" s="3">
        <v>2074</v>
      </c>
      <c r="AJ262" s="2">
        <v>-10188946.82</v>
      </c>
    </row>
    <row r="263" spans="1:36" hidden="1" x14ac:dyDescent="0.25">
      <c r="A263" s="8">
        <v>5</v>
      </c>
      <c r="B263" s="8" t="s">
        <v>4809</v>
      </c>
      <c r="C263" s="8">
        <v>3050200000790</v>
      </c>
      <c r="D263" s="8" t="s">
        <v>4810</v>
      </c>
      <c r="F263" s="8" t="s">
        <v>4811</v>
      </c>
      <c r="G263" s="10">
        <v>43532</v>
      </c>
      <c r="H263" s="8" t="s">
        <v>31</v>
      </c>
      <c r="I263" s="8" t="s">
        <v>38</v>
      </c>
      <c r="J263" s="9">
        <v>244342.24</v>
      </c>
      <c r="K263" s="9">
        <v>4886.84</v>
      </c>
      <c r="L263" s="8">
        <v>0</v>
      </c>
      <c r="M263" s="14">
        <f t="shared" si="12"/>
        <v>249229.08</v>
      </c>
      <c r="N263" s="8">
        <v>0</v>
      </c>
      <c r="O263" s="8">
        <v>0</v>
      </c>
      <c r="P263" s="8" t="s">
        <v>117</v>
      </c>
      <c r="R263" s="8">
        <v>60</v>
      </c>
      <c r="S263" s="13">
        <f>_xlfn.XLOOKUP(P263,rif_fee_schedule!$A$2:$A$84,rif_fee_schedule!C$2:C$84, 0)*1.628</f>
        <v>4288.152</v>
      </c>
      <c r="T263" s="13">
        <f>_xlfn.XLOOKUP(P263,rif_fee_schedule!$A$2:$A$84,rif_fee_schedule!D$2:D$84, 0)</f>
        <v>2490</v>
      </c>
      <c r="U263" s="14">
        <f t="shared" si="13"/>
        <v>257289.12</v>
      </c>
      <c r="V263" s="14">
        <f t="shared" si="14"/>
        <v>149400</v>
      </c>
      <c r="W263"/>
      <c r="Y263" s="3">
        <v>23913047.239999998</v>
      </c>
      <c r="Z263" s="3">
        <v>478708.65</v>
      </c>
      <c r="AA263" s="3">
        <v>0</v>
      </c>
      <c r="AB263">
        <v>0</v>
      </c>
      <c r="AC263" s="3">
        <v>0</v>
      </c>
      <c r="AD263" s="2">
        <v>-227120.25</v>
      </c>
      <c r="AE263" s="3">
        <v>599122533.62</v>
      </c>
      <c r="AF263" s="3">
        <v>12164932.65</v>
      </c>
      <c r="AG263" s="3">
        <v>2628720.44</v>
      </c>
      <c r="AH263" s="3">
        <v>103699.7</v>
      </c>
      <c r="AI263" s="3">
        <v>2074</v>
      </c>
      <c r="AJ263" s="2">
        <v>-10188946.82</v>
      </c>
    </row>
    <row r="264" spans="1:36" hidden="1" x14ac:dyDescent="0.25">
      <c r="A264" s="8">
        <v>3.1</v>
      </c>
      <c r="B264" s="8" t="s">
        <v>4221</v>
      </c>
      <c r="C264" s="8">
        <v>3021280281050</v>
      </c>
      <c r="D264" s="8" t="s">
        <v>4222</v>
      </c>
      <c r="G264" s="10">
        <v>43472</v>
      </c>
      <c r="H264" s="8" t="s">
        <v>31</v>
      </c>
      <c r="I264" s="8" t="s">
        <v>32</v>
      </c>
      <c r="J264" s="9">
        <v>34777.449999999997</v>
      </c>
      <c r="K264" s="9">
        <v>695.55</v>
      </c>
      <c r="L264" s="8">
        <v>0</v>
      </c>
      <c r="M264" s="14">
        <f t="shared" si="12"/>
        <v>35473</v>
      </c>
      <c r="N264" s="8">
        <v>0</v>
      </c>
      <c r="O264" s="8">
        <v>0</v>
      </c>
      <c r="P264" s="8" t="s">
        <v>4223</v>
      </c>
      <c r="R264" s="11">
        <v>11430</v>
      </c>
      <c r="S264" s="13">
        <f>_xlfn.XLOOKUP(P264,rif_fee_schedule!$A$2:$A$84,rif_fee_schedule!C$2:C$84, 0)*1.628</f>
        <v>0</v>
      </c>
      <c r="T264" s="13">
        <f>_xlfn.XLOOKUP(P264,rif_fee_schedule!$A$2:$A$84,rif_fee_schedule!D$2:D$84, 0)</f>
        <v>0</v>
      </c>
      <c r="U264" s="14">
        <f t="shared" si="13"/>
        <v>0</v>
      </c>
      <c r="V264" s="14">
        <f t="shared" si="14"/>
        <v>0</v>
      </c>
      <c r="Y264" s="3">
        <v>34362078.990000002</v>
      </c>
      <c r="Z264" s="3">
        <v>687512.03</v>
      </c>
      <c r="AA264" s="3">
        <v>0</v>
      </c>
      <c r="AB264">
        <v>0</v>
      </c>
      <c r="AC264" s="3">
        <v>0</v>
      </c>
      <c r="AD264" s="2">
        <v>-175934.14</v>
      </c>
      <c r="AE264" s="3">
        <v>599122533.62</v>
      </c>
      <c r="AF264" s="3">
        <v>12164932.65</v>
      </c>
      <c r="AG264" s="3">
        <v>2628720.44</v>
      </c>
      <c r="AH264" s="3">
        <v>103699.7</v>
      </c>
      <c r="AI264" s="3">
        <v>2074</v>
      </c>
      <c r="AJ264" s="2">
        <v>-10188946.82</v>
      </c>
    </row>
    <row r="265" spans="1:36" hidden="1" x14ac:dyDescent="0.25">
      <c r="A265" s="8">
        <v>6</v>
      </c>
      <c r="B265" s="8" t="s">
        <v>7178</v>
      </c>
      <c r="C265" s="8">
        <v>3069130050100</v>
      </c>
      <c r="D265" s="8" t="s">
        <v>7179</v>
      </c>
      <c r="G265" s="10">
        <v>43472</v>
      </c>
      <c r="H265" s="8" t="s">
        <v>31</v>
      </c>
      <c r="I265" s="8" t="s">
        <v>32</v>
      </c>
      <c r="J265" s="9">
        <v>247970.68</v>
      </c>
      <c r="K265" s="9">
        <v>4959.41</v>
      </c>
      <c r="L265" s="8">
        <v>0</v>
      </c>
      <c r="M265" s="14">
        <f t="shared" si="12"/>
        <v>252930.09</v>
      </c>
      <c r="N265" s="8">
        <v>0</v>
      </c>
      <c r="O265" s="8">
        <v>0</v>
      </c>
      <c r="P265" s="8" t="s">
        <v>679</v>
      </c>
      <c r="R265" s="11">
        <v>-3566</v>
      </c>
      <c r="S265" s="13">
        <f>_xlfn.XLOOKUP(P265,rif_fee_schedule!$A$2:$A$84,rif_fee_schedule!C$2:C$84, 0)*1.628</f>
        <v>6.108255999999999</v>
      </c>
      <c r="T265" s="13">
        <f>_xlfn.XLOOKUP(P265,rif_fee_schedule!$A$2:$A$84,rif_fee_schedule!D$2:D$84, 0)</f>
        <v>3.5470000000000002</v>
      </c>
      <c r="U265" s="14">
        <f t="shared" si="13"/>
        <v>-21782.040895999995</v>
      </c>
      <c r="V265" s="14">
        <f t="shared" si="14"/>
        <v>-12648.602000000001</v>
      </c>
      <c r="W265" s="2"/>
      <c r="Y265" s="3">
        <v>43269262.359999999</v>
      </c>
      <c r="Z265" s="3">
        <v>874367.57</v>
      </c>
      <c r="AA265" s="3">
        <v>433279.63</v>
      </c>
      <c r="AB265">
        <v>0</v>
      </c>
      <c r="AC265" s="3">
        <v>0</v>
      </c>
      <c r="AD265" s="2">
        <v>374512.67</v>
      </c>
      <c r="AE265" s="3">
        <v>599122533.62</v>
      </c>
      <c r="AF265" s="3">
        <v>12164932.65</v>
      </c>
      <c r="AG265" s="3">
        <v>2628720.44</v>
      </c>
      <c r="AH265" s="3">
        <v>103699.7</v>
      </c>
      <c r="AI265" s="3">
        <v>2074</v>
      </c>
      <c r="AJ265" s="2">
        <v>-10188946.82</v>
      </c>
    </row>
    <row r="266" spans="1:36" hidden="1" x14ac:dyDescent="0.25">
      <c r="A266" s="8">
        <v>6</v>
      </c>
      <c r="B266" s="8" t="s">
        <v>7178</v>
      </c>
      <c r="C266" s="8">
        <v>3069130050100</v>
      </c>
      <c r="D266" s="8" t="s">
        <v>7179</v>
      </c>
      <c r="G266" s="10">
        <v>43472</v>
      </c>
      <c r="H266" s="8" t="s">
        <v>31</v>
      </c>
      <c r="I266" s="8" t="s">
        <v>32</v>
      </c>
      <c r="J266" s="9">
        <v>247970.68</v>
      </c>
      <c r="K266" s="9">
        <v>4959.41</v>
      </c>
      <c r="L266" s="8">
        <v>0</v>
      </c>
      <c r="M266" s="14">
        <f t="shared" si="12"/>
        <v>252930.09</v>
      </c>
      <c r="N266" s="8">
        <v>0</v>
      </c>
      <c r="O266" s="8">
        <v>0</v>
      </c>
      <c r="P266" s="8" t="s">
        <v>34</v>
      </c>
      <c r="R266" s="11">
        <v>4562</v>
      </c>
      <c r="S266" s="13">
        <f>_xlfn.XLOOKUP(P266,rif_fee_schedule!$A$2:$A$84,rif_fee_schedule!C$2:C$84, 0)*1.628</f>
        <v>62.01052</v>
      </c>
      <c r="T266" s="13">
        <f>_xlfn.XLOOKUP(P266,rif_fee_schedule!$A$2:$A$84,rif_fee_schedule!D$2:D$84, 0)</f>
        <v>36.015000000000001</v>
      </c>
      <c r="U266" s="14">
        <f t="shared" si="13"/>
        <v>282891.99223999999</v>
      </c>
      <c r="V266" s="14">
        <f t="shared" si="14"/>
        <v>164300.43</v>
      </c>
      <c r="W266" s="2"/>
      <c r="Y266" s="3">
        <v>43269262.359999999</v>
      </c>
      <c r="Z266" s="3">
        <v>874367.57</v>
      </c>
      <c r="AA266" s="3">
        <v>433279.63</v>
      </c>
      <c r="AB266">
        <v>0</v>
      </c>
      <c r="AC266" s="3">
        <v>0</v>
      </c>
      <c r="AD266" s="2">
        <v>374512.67</v>
      </c>
      <c r="AE266" s="3">
        <v>599122533.62</v>
      </c>
      <c r="AF266" s="3">
        <v>12164932.65</v>
      </c>
      <c r="AG266" s="3">
        <v>2628720.44</v>
      </c>
      <c r="AH266" s="3">
        <v>103699.7</v>
      </c>
      <c r="AI266" s="3">
        <v>2074</v>
      </c>
      <c r="AJ266" s="2">
        <v>-10188946.82</v>
      </c>
    </row>
    <row r="267" spans="1:36" hidden="1" x14ac:dyDescent="0.25">
      <c r="A267" s="8">
        <v>6</v>
      </c>
      <c r="B267" s="8" t="s">
        <v>7990</v>
      </c>
      <c r="C267" s="8">
        <v>3078020090020</v>
      </c>
      <c r="D267" s="8" t="s">
        <v>7991</v>
      </c>
      <c r="F267" s="8" t="s">
        <v>7992</v>
      </c>
      <c r="G267" s="10">
        <v>43473</v>
      </c>
      <c r="H267" s="8" t="s">
        <v>31</v>
      </c>
      <c r="I267" s="8" t="s">
        <v>38</v>
      </c>
      <c r="J267" s="9">
        <v>9278.02</v>
      </c>
      <c r="K267" s="9">
        <v>185.56</v>
      </c>
      <c r="L267" s="8">
        <v>0</v>
      </c>
      <c r="M267" s="14">
        <f t="shared" si="12"/>
        <v>9463.58</v>
      </c>
      <c r="N267" s="8">
        <v>0</v>
      </c>
      <c r="O267" s="8">
        <v>0</v>
      </c>
      <c r="P267" s="8" t="s">
        <v>77</v>
      </c>
      <c r="R267" s="8">
        <v>1</v>
      </c>
      <c r="S267" s="13">
        <f>_xlfn.XLOOKUP(P267,rif_fee_schedule!$A$2:$A$84,rif_fee_schedule!C$2:C$84, 0)*1.628</f>
        <v>9769.6279999999988</v>
      </c>
      <c r="T267" s="13">
        <f>_xlfn.XLOOKUP(P267,rif_fee_schedule!$A$2:$A$84,rif_fee_schedule!D$2:D$84, 0)</f>
        <v>5674</v>
      </c>
      <c r="U267" s="14">
        <f t="shared" si="13"/>
        <v>9769.6279999999988</v>
      </c>
      <c r="V267" s="14">
        <f t="shared" si="14"/>
        <v>5674</v>
      </c>
      <c r="W267"/>
      <c r="Y267" s="3">
        <v>43269262.359999999</v>
      </c>
      <c r="Z267" s="3">
        <v>874367.57</v>
      </c>
      <c r="AA267" s="3">
        <v>433279.63</v>
      </c>
      <c r="AB267">
        <v>0</v>
      </c>
      <c r="AC267" s="3">
        <v>0</v>
      </c>
      <c r="AD267" s="2">
        <v>374512.67</v>
      </c>
      <c r="AE267" s="3">
        <v>599122533.62</v>
      </c>
      <c r="AF267" s="3">
        <v>12164932.65</v>
      </c>
      <c r="AG267" s="3">
        <v>2628720.44</v>
      </c>
      <c r="AH267" s="3">
        <v>103699.7</v>
      </c>
      <c r="AI267" s="3">
        <v>2074</v>
      </c>
      <c r="AJ267" s="2">
        <v>-10188946.82</v>
      </c>
    </row>
    <row r="268" spans="1:36" hidden="1" x14ac:dyDescent="0.25">
      <c r="A268" s="8">
        <v>9.1</v>
      </c>
      <c r="B268" s="8" t="s">
        <v>9093</v>
      </c>
      <c r="C268" s="8">
        <v>3031160091900</v>
      </c>
      <c r="D268" s="8" t="s">
        <v>9094</v>
      </c>
      <c r="G268" s="10">
        <v>43473</v>
      </c>
      <c r="H268" s="8" t="s">
        <v>31</v>
      </c>
      <c r="I268" s="8" t="s">
        <v>32</v>
      </c>
      <c r="J268" s="9">
        <v>1969.71</v>
      </c>
      <c r="K268" s="9">
        <v>39.39</v>
      </c>
      <c r="L268" s="8">
        <v>0</v>
      </c>
      <c r="M268" s="14">
        <f t="shared" si="12"/>
        <v>2009.1000000000001</v>
      </c>
      <c r="N268" s="8">
        <v>0</v>
      </c>
      <c r="O268" s="8">
        <v>0</v>
      </c>
      <c r="P268" s="8" t="s">
        <v>114</v>
      </c>
      <c r="R268" s="8">
        <v>2</v>
      </c>
      <c r="S268" s="13">
        <f>_xlfn.XLOOKUP(P268,rif_fee_schedule!$A$2:$A$84,rif_fee_schedule!C$2:C$84, 0)*1.628</f>
        <v>4288.152</v>
      </c>
      <c r="T268" s="13">
        <f>_xlfn.XLOOKUP(P268,rif_fee_schedule!$A$2:$A$84,rif_fee_schedule!D$2:D$84, 0)</f>
        <v>2490</v>
      </c>
      <c r="U268" s="14">
        <f t="shared" si="13"/>
        <v>8576.3040000000001</v>
      </c>
      <c r="V268" s="14">
        <f t="shared" si="14"/>
        <v>4980</v>
      </c>
      <c r="Y268" s="3">
        <v>13894747.220000001</v>
      </c>
      <c r="Z268" s="3">
        <v>290518.01</v>
      </c>
      <c r="AA268" s="3">
        <v>0</v>
      </c>
      <c r="AB268">
        <v>0</v>
      </c>
      <c r="AC268" s="3">
        <v>0</v>
      </c>
      <c r="AD268" s="2">
        <v>-156592.79</v>
      </c>
      <c r="AE268" s="3">
        <v>599122533.62</v>
      </c>
      <c r="AF268" s="3">
        <v>12164932.65</v>
      </c>
      <c r="AG268" s="3">
        <v>2628720.44</v>
      </c>
      <c r="AH268" s="3">
        <v>103699.7</v>
      </c>
      <c r="AI268" s="3">
        <v>2074</v>
      </c>
      <c r="AJ268" s="2">
        <v>-10188946.82</v>
      </c>
    </row>
    <row r="269" spans="1:36" hidden="1" x14ac:dyDescent="0.25">
      <c r="A269" s="8">
        <v>9.1</v>
      </c>
      <c r="B269" s="8" t="s">
        <v>9093</v>
      </c>
      <c r="C269" s="8">
        <v>3031160091900</v>
      </c>
      <c r="D269" s="8" t="s">
        <v>9094</v>
      </c>
      <c r="G269" s="10">
        <v>43473</v>
      </c>
      <c r="H269" s="8" t="s">
        <v>31</v>
      </c>
      <c r="I269" s="8" t="s">
        <v>32</v>
      </c>
      <c r="J269" s="9">
        <v>1969.71</v>
      </c>
      <c r="K269" s="9">
        <v>39.39</v>
      </c>
      <c r="L269" s="8">
        <v>0</v>
      </c>
      <c r="M269" s="14">
        <f t="shared" si="12"/>
        <v>2009.1000000000001</v>
      </c>
      <c r="N269" s="8">
        <v>0</v>
      </c>
      <c r="O269" s="8">
        <v>0</v>
      </c>
      <c r="P269" s="8" t="s">
        <v>77</v>
      </c>
      <c r="R269" s="8">
        <v>-1</v>
      </c>
      <c r="S269" s="13">
        <f>_xlfn.XLOOKUP(P269,rif_fee_schedule!$A$2:$A$84,rif_fee_schedule!C$2:C$84, 0)*1.628</f>
        <v>9769.6279999999988</v>
      </c>
      <c r="T269" s="13">
        <f>_xlfn.XLOOKUP(P269,rif_fee_schedule!$A$2:$A$84,rif_fee_schedule!D$2:D$84, 0)</f>
        <v>5674</v>
      </c>
      <c r="U269" s="14">
        <f t="shared" si="13"/>
        <v>-9769.6279999999988</v>
      </c>
      <c r="V269" s="14">
        <f t="shared" si="14"/>
        <v>-5674</v>
      </c>
      <c r="Y269" s="3">
        <v>13894747.220000001</v>
      </c>
      <c r="Z269" s="3">
        <v>290518.01</v>
      </c>
      <c r="AA269" s="3">
        <v>0</v>
      </c>
      <c r="AB269">
        <v>0</v>
      </c>
      <c r="AC269" s="3">
        <v>0</v>
      </c>
      <c r="AD269" s="2">
        <v>-156592.79</v>
      </c>
      <c r="AE269" s="3">
        <v>599122533.62</v>
      </c>
      <c r="AF269" s="3">
        <v>12164932.65</v>
      </c>
      <c r="AG269" s="3">
        <v>2628720.44</v>
      </c>
      <c r="AH269" s="3">
        <v>103699.7</v>
      </c>
      <c r="AI269" s="3">
        <v>2074</v>
      </c>
      <c r="AJ269" s="2">
        <v>-10188946.82</v>
      </c>
    </row>
    <row r="270" spans="1:36" hidden="1" x14ac:dyDescent="0.25">
      <c r="A270" s="8">
        <v>6</v>
      </c>
      <c r="B270" s="8" t="s">
        <v>6688</v>
      </c>
      <c r="C270" s="8">
        <v>3060300010291</v>
      </c>
      <c r="D270" s="8" t="s">
        <v>6689</v>
      </c>
      <c r="F270" s="8" t="s">
        <v>6690</v>
      </c>
      <c r="G270" s="10">
        <v>43469</v>
      </c>
      <c r="H270" s="8" t="s">
        <v>31</v>
      </c>
      <c r="I270" s="8" t="s">
        <v>38</v>
      </c>
      <c r="J270" s="9">
        <v>11360.59</v>
      </c>
      <c r="K270" s="9">
        <v>227.21</v>
      </c>
      <c r="L270" s="8">
        <v>0</v>
      </c>
      <c r="M270" s="14">
        <f t="shared" si="12"/>
        <v>11587.8</v>
      </c>
      <c r="N270" s="8">
        <v>0</v>
      </c>
      <c r="O270" s="8">
        <v>0</v>
      </c>
      <c r="P270" s="8" t="s">
        <v>376</v>
      </c>
      <c r="R270" s="8">
        <v>2</v>
      </c>
      <c r="S270" s="13">
        <f>_xlfn.XLOOKUP(P270,rif_fee_schedule!$A$2:$A$84,rif_fee_schedule!C$2:C$84, 0)*1.628</f>
        <v>5981.2719999999999</v>
      </c>
      <c r="T270" s="13">
        <f>_xlfn.XLOOKUP(P270,rif_fee_schedule!$A$2:$A$84,rif_fee_schedule!D$2:D$84, 0)</f>
        <v>3474</v>
      </c>
      <c r="U270" s="14">
        <f t="shared" si="13"/>
        <v>11962.544</v>
      </c>
      <c r="V270" s="14">
        <f t="shared" si="14"/>
        <v>6948</v>
      </c>
      <c r="W270"/>
      <c r="Y270" s="3">
        <v>43269262.359999999</v>
      </c>
      <c r="Z270" s="3">
        <v>874367.57</v>
      </c>
      <c r="AA270" s="3">
        <v>433279.63</v>
      </c>
      <c r="AB270">
        <v>0</v>
      </c>
      <c r="AC270" s="3">
        <v>0</v>
      </c>
      <c r="AD270" s="2">
        <v>374512.67</v>
      </c>
      <c r="AE270" s="3">
        <v>599122533.62</v>
      </c>
      <c r="AF270" s="3">
        <v>12164932.65</v>
      </c>
      <c r="AG270" s="3">
        <v>2628720.44</v>
      </c>
      <c r="AH270" s="3">
        <v>103699.7</v>
      </c>
      <c r="AI270" s="3">
        <v>2074</v>
      </c>
      <c r="AJ270" s="2">
        <v>-10188946.82</v>
      </c>
    </row>
    <row r="271" spans="1:36" hidden="1" x14ac:dyDescent="0.25">
      <c r="A271" s="8">
        <v>6</v>
      </c>
      <c r="B271" s="8" t="s">
        <v>6892</v>
      </c>
      <c r="C271" s="8">
        <v>3060300010030</v>
      </c>
      <c r="D271" s="8" t="s">
        <v>6893</v>
      </c>
      <c r="F271" s="8" t="s">
        <v>6894</v>
      </c>
      <c r="G271" s="10">
        <v>43614</v>
      </c>
      <c r="H271" s="8" t="s">
        <v>31</v>
      </c>
      <c r="I271" s="8" t="s">
        <v>38</v>
      </c>
      <c r="J271" s="9">
        <v>11360.59</v>
      </c>
      <c r="K271" s="9">
        <v>227.21</v>
      </c>
      <c r="L271" s="8">
        <v>0</v>
      </c>
      <c r="M271" s="14">
        <f t="shared" si="12"/>
        <v>11587.8</v>
      </c>
      <c r="N271" s="8">
        <v>0</v>
      </c>
      <c r="O271" s="8">
        <v>0</v>
      </c>
      <c r="P271" s="8" t="s">
        <v>114</v>
      </c>
      <c r="R271" s="8">
        <v>2</v>
      </c>
      <c r="S271" s="13">
        <f>_xlfn.XLOOKUP(P271,rif_fee_schedule!$A$2:$A$84,rif_fee_schedule!C$2:C$84, 0)*1.628</f>
        <v>4288.152</v>
      </c>
      <c r="T271" s="13">
        <f>_xlfn.XLOOKUP(P271,rif_fee_schedule!$A$2:$A$84,rif_fee_schedule!D$2:D$84, 0)</f>
        <v>2490</v>
      </c>
      <c r="U271" s="14">
        <f t="shared" si="13"/>
        <v>8576.3040000000001</v>
      </c>
      <c r="V271" s="14">
        <f t="shared" si="14"/>
        <v>4980</v>
      </c>
      <c r="W271"/>
      <c r="Y271" s="3">
        <v>43269262.359999999</v>
      </c>
      <c r="Z271" s="3">
        <v>874367.57</v>
      </c>
      <c r="AA271" s="3">
        <v>433279.63</v>
      </c>
      <c r="AB271">
        <v>0</v>
      </c>
      <c r="AC271" s="3">
        <v>0</v>
      </c>
      <c r="AD271" s="2">
        <v>374512.67</v>
      </c>
      <c r="AE271" s="3">
        <v>599122533.62</v>
      </c>
      <c r="AF271" s="3">
        <v>12164932.65</v>
      </c>
      <c r="AG271" s="3">
        <v>2628720.44</v>
      </c>
      <c r="AH271" s="3">
        <v>103699.7</v>
      </c>
      <c r="AI271" s="3">
        <v>2074</v>
      </c>
      <c r="AJ271" s="2">
        <v>-10188946.82</v>
      </c>
    </row>
    <row r="272" spans="1:36" hidden="1" x14ac:dyDescent="0.25">
      <c r="A272" s="8">
        <v>6</v>
      </c>
      <c r="B272" s="8" t="s">
        <v>6661</v>
      </c>
      <c r="C272" s="8">
        <v>3060300010291</v>
      </c>
      <c r="D272" s="8" t="s">
        <v>6662</v>
      </c>
      <c r="F272" s="8" t="s">
        <v>6663</v>
      </c>
      <c r="G272" s="10">
        <v>43469</v>
      </c>
      <c r="H272" s="8" t="s">
        <v>31</v>
      </c>
      <c r="I272" s="8" t="s">
        <v>38</v>
      </c>
      <c r="J272" s="9">
        <v>11360.59</v>
      </c>
      <c r="K272" s="9">
        <v>227.21</v>
      </c>
      <c r="L272" s="8">
        <v>0</v>
      </c>
      <c r="M272" s="14">
        <f t="shared" si="12"/>
        <v>11587.8</v>
      </c>
      <c r="N272" s="8">
        <v>0</v>
      </c>
      <c r="O272" s="8">
        <v>0</v>
      </c>
      <c r="P272" s="8" t="s">
        <v>376</v>
      </c>
      <c r="R272" s="8">
        <v>2</v>
      </c>
      <c r="S272" s="13">
        <f>_xlfn.XLOOKUP(P272,rif_fee_schedule!$A$2:$A$84,rif_fee_schedule!C$2:C$84, 0)*1.628</f>
        <v>5981.2719999999999</v>
      </c>
      <c r="T272" s="13">
        <f>_xlfn.XLOOKUP(P272,rif_fee_schedule!$A$2:$A$84,rif_fee_schedule!D$2:D$84, 0)</f>
        <v>3474</v>
      </c>
      <c r="U272" s="14">
        <f t="shared" si="13"/>
        <v>11962.544</v>
      </c>
      <c r="V272" s="14">
        <f t="shared" si="14"/>
        <v>6948</v>
      </c>
      <c r="W272"/>
      <c r="Y272" s="3">
        <v>43269262.359999999</v>
      </c>
      <c r="Z272" s="3">
        <v>874367.57</v>
      </c>
      <c r="AA272" s="3">
        <v>433279.63</v>
      </c>
      <c r="AB272">
        <v>0</v>
      </c>
      <c r="AC272" s="3">
        <v>0</v>
      </c>
      <c r="AD272" s="2">
        <v>374512.67</v>
      </c>
      <c r="AE272" s="3">
        <v>599122533.62</v>
      </c>
      <c r="AF272" s="3">
        <v>12164932.65</v>
      </c>
      <c r="AG272" s="3">
        <v>2628720.44</v>
      </c>
      <c r="AH272" s="3">
        <v>103699.7</v>
      </c>
      <c r="AI272" s="3">
        <v>2074</v>
      </c>
      <c r="AJ272" s="2">
        <v>-10188946.82</v>
      </c>
    </row>
    <row r="273" spans="1:36" hidden="1" x14ac:dyDescent="0.25">
      <c r="A273" s="8">
        <v>6</v>
      </c>
      <c r="B273" s="8" t="s">
        <v>6652</v>
      </c>
      <c r="C273" s="8">
        <v>3060300010291</v>
      </c>
      <c r="D273" s="8" t="s">
        <v>6653</v>
      </c>
      <c r="F273" s="8" t="s">
        <v>6654</v>
      </c>
      <c r="G273" s="10">
        <v>43469</v>
      </c>
      <c r="H273" s="8" t="s">
        <v>31</v>
      </c>
      <c r="I273" s="8" t="s">
        <v>38</v>
      </c>
      <c r="J273" s="9">
        <v>11360.59</v>
      </c>
      <c r="K273" s="9">
        <v>227.21</v>
      </c>
      <c r="L273" s="8">
        <v>0</v>
      </c>
      <c r="M273" s="14">
        <f t="shared" si="12"/>
        <v>11587.8</v>
      </c>
      <c r="N273" s="8">
        <v>0</v>
      </c>
      <c r="O273" s="8">
        <v>0</v>
      </c>
      <c r="P273" s="8" t="s">
        <v>376</v>
      </c>
      <c r="R273" s="8">
        <v>2</v>
      </c>
      <c r="S273" s="13">
        <f>_xlfn.XLOOKUP(P273,rif_fee_schedule!$A$2:$A$84,rif_fee_schedule!C$2:C$84, 0)*1.628</f>
        <v>5981.2719999999999</v>
      </c>
      <c r="T273" s="13">
        <f>_xlfn.XLOOKUP(P273,rif_fee_schedule!$A$2:$A$84,rif_fee_schedule!D$2:D$84, 0)</f>
        <v>3474</v>
      </c>
      <c r="U273" s="14">
        <f t="shared" si="13"/>
        <v>11962.544</v>
      </c>
      <c r="V273" s="14">
        <f t="shared" si="14"/>
        <v>6948</v>
      </c>
      <c r="W273"/>
      <c r="Y273" s="3">
        <v>43269262.359999999</v>
      </c>
      <c r="Z273" s="3">
        <v>874367.57</v>
      </c>
      <c r="AA273" s="3">
        <v>433279.63</v>
      </c>
      <c r="AB273">
        <v>0</v>
      </c>
      <c r="AC273" s="3">
        <v>0</v>
      </c>
      <c r="AD273" s="2">
        <v>374512.67</v>
      </c>
      <c r="AE273" s="3">
        <v>599122533.62</v>
      </c>
      <c r="AF273" s="3">
        <v>12164932.65</v>
      </c>
      <c r="AG273" s="3">
        <v>2628720.44</v>
      </c>
      <c r="AH273" s="3">
        <v>103699.7</v>
      </c>
      <c r="AI273" s="3">
        <v>2074</v>
      </c>
      <c r="AJ273" s="2">
        <v>-10188946.82</v>
      </c>
    </row>
    <row r="274" spans="1:36" hidden="1" x14ac:dyDescent="0.25">
      <c r="A274" s="8">
        <v>6</v>
      </c>
      <c r="B274" s="8" t="s">
        <v>6685</v>
      </c>
      <c r="C274" s="8">
        <v>3060300010291</v>
      </c>
      <c r="D274" s="8" t="s">
        <v>6686</v>
      </c>
      <c r="F274" s="8" t="s">
        <v>6687</v>
      </c>
      <c r="G274" s="10">
        <v>43469</v>
      </c>
      <c r="H274" s="8" t="s">
        <v>31</v>
      </c>
      <c r="I274" s="8" t="s">
        <v>38</v>
      </c>
      <c r="J274" s="9">
        <v>11360.59</v>
      </c>
      <c r="K274" s="9">
        <v>227.21</v>
      </c>
      <c r="L274" s="8">
        <v>0</v>
      </c>
      <c r="M274" s="14">
        <f t="shared" si="12"/>
        <v>11587.8</v>
      </c>
      <c r="N274" s="8">
        <v>0</v>
      </c>
      <c r="O274" s="8">
        <v>0</v>
      </c>
      <c r="P274" s="8" t="s">
        <v>376</v>
      </c>
      <c r="R274" s="8">
        <v>2</v>
      </c>
      <c r="S274" s="13">
        <f>_xlfn.XLOOKUP(P274,rif_fee_schedule!$A$2:$A$84,rif_fee_schedule!C$2:C$84, 0)*1.628</f>
        <v>5981.2719999999999</v>
      </c>
      <c r="T274" s="13">
        <f>_xlfn.XLOOKUP(P274,rif_fee_schedule!$A$2:$A$84,rif_fee_schedule!D$2:D$84, 0)</f>
        <v>3474</v>
      </c>
      <c r="U274" s="14">
        <f t="shared" si="13"/>
        <v>11962.544</v>
      </c>
      <c r="V274" s="14">
        <f t="shared" si="14"/>
        <v>6948</v>
      </c>
      <c r="W274"/>
      <c r="Y274" s="3">
        <v>43269262.359999999</v>
      </c>
      <c r="Z274" s="3">
        <v>874367.57</v>
      </c>
      <c r="AA274" s="3">
        <v>433279.63</v>
      </c>
      <c r="AB274">
        <v>0</v>
      </c>
      <c r="AC274" s="3">
        <v>0</v>
      </c>
      <c r="AD274" s="2">
        <v>374512.67</v>
      </c>
      <c r="AE274" s="3">
        <v>599122533.62</v>
      </c>
      <c r="AF274" s="3">
        <v>12164932.65</v>
      </c>
      <c r="AG274" s="3">
        <v>2628720.44</v>
      </c>
      <c r="AH274" s="3">
        <v>103699.7</v>
      </c>
      <c r="AI274" s="3">
        <v>2074</v>
      </c>
      <c r="AJ274" s="2">
        <v>-10188946.82</v>
      </c>
    </row>
    <row r="275" spans="1:36" hidden="1" x14ac:dyDescent="0.25">
      <c r="A275" s="8">
        <v>9.1</v>
      </c>
      <c r="B275" s="8" t="s">
        <v>9044</v>
      </c>
      <c r="C275" s="8">
        <v>3031090000970</v>
      </c>
      <c r="D275" s="8" t="s">
        <v>9045</v>
      </c>
      <c r="F275" s="8" t="s">
        <v>9046</v>
      </c>
      <c r="G275" s="10">
        <v>43536</v>
      </c>
      <c r="H275" s="8" t="s">
        <v>31</v>
      </c>
      <c r="I275" s="8" t="s">
        <v>38</v>
      </c>
      <c r="J275" s="9">
        <v>14203.95</v>
      </c>
      <c r="K275" s="9">
        <v>284.08</v>
      </c>
      <c r="L275" s="8">
        <v>0</v>
      </c>
      <c r="M275" s="14">
        <f t="shared" si="12"/>
        <v>14488.03</v>
      </c>
      <c r="N275" s="8">
        <v>0</v>
      </c>
      <c r="O275" s="8">
        <v>0</v>
      </c>
      <c r="P275" s="8" t="s">
        <v>43</v>
      </c>
      <c r="R275" s="11">
        <v>4997</v>
      </c>
      <c r="S275" s="13">
        <f>_xlfn.XLOOKUP(P275,rif_fee_schedule!$A$2:$A$84,rif_fee_schedule!C$2:C$84, 0)*1.628</f>
        <v>5.1216879999999998</v>
      </c>
      <c r="T275" s="13">
        <f>_xlfn.XLOOKUP(P275,rif_fee_schedule!$A$2:$A$84,rif_fee_schedule!D$2:D$84, 0)</f>
        <v>2.9740000000000002</v>
      </c>
      <c r="U275" s="14">
        <f t="shared" si="13"/>
        <v>25593.074935999997</v>
      </c>
      <c r="V275" s="14">
        <f t="shared" si="14"/>
        <v>14861.078000000001</v>
      </c>
      <c r="W275" s="2"/>
      <c r="Y275" s="3">
        <v>13894747.220000001</v>
      </c>
      <c r="Z275" s="3">
        <v>290518.01</v>
      </c>
      <c r="AA275" s="3">
        <v>0</v>
      </c>
      <c r="AB275">
        <v>0</v>
      </c>
      <c r="AC275" s="3">
        <v>0</v>
      </c>
      <c r="AD275" s="2">
        <v>-156592.79</v>
      </c>
      <c r="AE275" s="3">
        <v>599122533.62</v>
      </c>
      <c r="AF275" s="3">
        <v>12164932.65</v>
      </c>
      <c r="AG275" s="3">
        <v>2628720.44</v>
      </c>
      <c r="AH275" s="3">
        <v>103699.7</v>
      </c>
      <c r="AI275" s="3">
        <v>2074</v>
      </c>
      <c r="AJ275" s="2">
        <v>-10188946.82</v>
      </c>
    </row>
    <row r="276" spans="1:36" hidden="1" x14ac:dyDescent="0.25">
      <c r="A276" s="8">
        <v>9.1</v>
      </c>
      <c r="B276" s="8" t="s">
        <v>9044</v>
      </c>
      <c r="C276" s="8">
        <v>3031090000970</v>
      </c>
      <c r="D276" s="8" t="s">
        <v>9045</v>
      </c>
      <c r="F276" s="8" t="s">
        <v>9046</v>
      </c>
      <c r="G276" s="10">
        <v>43536</v>
      </c>
      <c r="H276" s="8" t="s">
        <v>31</v>
      </c>
      <c r="I276" s="8" t="s">
        <v>38</v>
      </c>
      <c r="J276" s="9">
        <v>14203.95</v>
      </c>
      <c r="K276" s="9">
        <v>284.08</v>
      </c>
      <c r="L276" s="8">
        <v>0</v>
      </c>
      <c r="M276" s="14">
        <f t="shared" si="12"/>
        <v>14488.03</v>
      </c>
      <c r="N276" s="8">
        <v>0</v>
      </c>
      <c r="O276" s="8">
        <v>0</v>
      </c>
      <c r="P276" s="8" t="s">
        <v>77</v>
      </c>
      <c r="R276" s="8">
        <v>-1</v>
      </c>
      <c r="S276" s="13">
        <f>_xlfn.XLOOKUP(P276,rif_fee_schedule!$A$2:$A$84,rif_fee_schedule!C$2:C$84, 0)*1.628</f>
        <v>9769.6279999999988</v>
      </c>
      <c r="T276" s="13">
        <f>_xlfn.XLOOKUP(P276,rif_fee_schedule!$A$2:$A$84,rif_fee_schedule!D$2:D$84, 0)</f>
        <v>5674</v>
      </c>
      <c r="U276" s="14">
        <f t="shared" si="13"/>
        <v>-9769.6279999999988</v>
      </c>
      <c r="V276" s="14">
        <f t="shared" si="14"/>
        <v>-5674</v>
      </c>
      <c r="W276"/>
      <c r="Y276" s="3">
        <v>13894747.220000001</v>
      </c>
      <c r="Z276" s="3">
        <v>290518.01</v>
      </c>
      <c r="AA276" s="3">
        <v>0</v>
      </c>
      <c r="AB276">
        <v>0</v>
      </c>
      <c r="AC276" s="3">
        <v>0</v>
      </c>
      <c r="AD276" s="2">
        <v>-156592.79</v>
      </c>
      <c r="AE276" s="3">
        <v>599122533.62</v>
      </c>
      <c r="AF276" s="3">
        <v>12164932.65</v>
      </c>
      <c r="AG276" s="3">
        <v>2628720.44</v>
      </c>
      <c r="AH276" s="3">
        <v>103699.7</v>
      </c>
      <c r="AI276" s="3">
        <v>2074</v>
      </c>
      <c r="AJ276" s="2">
        <v>-10188946.82</v>
      </c>
    </row>
    <row r="277" spans="1:36" hidden="1" x14ac:dyDescent="0.25">
      <c r="A277" s="8">
        <v>4</v>
      </c>
      <c r="B277" s="8" t="s">
        <v>4434</v>
      </c>
      <c r="C277" s="8">
        <v>3049100030150</v>
      </c>
      <c r="D277" s="8" t="s">
        <v>4435</v>
      </c>
      <c r="F277" s="8" t="s">
        <v>4436</v>
      </c>
      <c r="G277" s="10">
        <v>43474</v>
      </c>
      <c r="H277" s="8" t="s">
        <v>31</v>
      </c>
      <c r="I277" s="8" t="s">
        <v>38</v>
      </c>
      <c r="J277" s="9">
        <v>0</v>
      </c>
      <c r="K277" s="9">
        <v>0</v>
      </c>
      <c r="L277" s="8">
        <v>0</v>
      </c>
      <c r="M277" s="14">
        <f t="shared" si="12"/>
        <v>0</v>
      </c>
      <c r="N277" s="8">
        <v>0</v>
      </c>
      <c r="O277" s="8">
        <v>0</v>
      </c>
      <c r="P277" s="8" t="s">
        <v>77</v>
      </c>
      <c r="R277" s="8">
        <v>0</v>
      </c>
      <c r="S277" s="13">
        <f>_xlfn.XLOOKUP(P277,rif_fee_schedule!$A$2:$A$84,rif_fee_schedule!C$2:C$84, 0)*1.628</f>
        <v>9769.6279999999988</v>
      </c>
      <c r="T277" s="13">
        <f>_xlfn.XLOOKUP(P277,rif_fee_schedule!$A$2:$A$84,rif_fee_schedule!D$2:D$84, 0)</f>
        <v>5674</v>
      </c>
      <c r="U277" s="14">
        <f t="shared" si="13"/>
        <v>0</v>
      </c>
      <c r="V277" s="14">
        <f t="shared" si="14"/>
        <v>0</v>
      </c>
      <c r="W277"/>
      <c r="Y277" s="3">
        <v>3995300.98</v>
      </c>
      <c r="Z277" s="3">
        <v>83905.98</v>
      </c>
      <c r="AA277" s="3">
        <v>372201.82</v>
      </c>
      <c r="AB277">
        <v>0</v>
      </c>
      <c r="AC277" s="3">
        <v>0</v>
      </c>
      <c r="AD277" s="2">
        <v>611247.02</v>
      </c>
      <c r="AE277" s="3">
        <v>599122533.62</v>
      </c>
      <c r="AF277" s="3">
        <v>12164932.65</v>
      </c>
      <c r="AG277" s="3">
        <v>2628720.44</v>
      </c>
      <c r="AH277" s="3">
        <v>103699.7</v>
      </c>
      <c r="AI277" s="3">
        <v>2074</v>
      </c>
      <c r="AJ277" s="2">
        <v>-10188946.82</v>
      </c>
    </row>
    <row r="278" spans="1:36" hidden="1" x14ac:dyDescent="0.25">
      <c r="A278" s="8">
        <v>1.1000000000000001</v>
      </c>
      <c r="B278" s="8" t="s">
        <v>869</v>
      </c>
      <c r="C278" s="8">
        <v>3040130162300</v>
      </c>
      <c r="D278" s="8" t="s">
        <v>870</v>
      </c>
      <c r="F278" s="8" t="s">
        <v>871</v>
      </c>
      <c r="G278" s="10">
        <v>43474</v>
      </c>
      <c r="H278" s="8" t="s">
        <v>31</v>
      </c>
      <c r="I278" s="8" t="s">
        <v>38</v>
      </c>
      <c r="J278" s="9">
        <v>5877.54</v>
      </c>
      <c r="K278" s="9">
        <v>117.55</v>
      </c>
      <c r="L278" s="8">
        <v>0</v>
      </c>
      <c r="M278" s="14">
        <f t="shared" si="12"/>
        <v>5995.09</v>
      </c>
      <c r="N278" s="8">
        <v>0</v>
      </c>
      <c r="O278" s="8">
        <v>0</v>
      </c>
      <c r="P278" s="8" t="s">
        <v>77</v>
      </c>
      <c r="R278" s="8">
        <v>1</v>
      </c>
      <c r="S278" s="13">
        <f>_xlfn.XLOOKUP(P278,rif_fee_schedule!$A$2:$A$84,rif_fee_schedule!C$2:C$84, 0)*1.628</f>
        <v>9769.6279999999988</v>
      </c>
      <c r="T278" s="13">
        <f>_xlfn.XLOOKUP(P278,rif_fee_schedule!$A$2:$A$84,rif_fee_schedule!D$2:D$84, 0)</f>
        <v>5674</v>
      </c>
      <c r="U278" s="14">
        <f t="shared" si="13"/>
        <v>9769.6279999999988</v>
      </c>
      <c r="V278" s="14">
        <f t="shared" si="14"/>
        <v>5674</v>
      </c>
      <c r="W278"/>
      <c r="Y278" s="3">
        <v>13538989.02</v>
      </c>
      <c r="Z278" s="3">
        <v>280635.13</v>
      </c>
      <c r="AA278" s="3">
        <v>0</v>
      </c>
      <c r="AB278">
        <v>0</v>
      </c>
      <c r="AC278" s="3">
        <v>0</v>
      </c>
      <c r="AD278" s="2">
        <v>-2316507.67</v>
      </c>
      <c r="AE278" s="3">
        <v>599122533.62</v>
      </c>
      <c r="AF278" s="3">
        <v>12164932.65</v>
      </c>
      <c r="AG278" s="3">
        <v>2628720.44</v>
      </c>
      <c r="AH278" s="3">
        <v>103699.7</v>
      </c>
      <c r="AI278" s="3">
        <v>2074</v>
      </c>
      <c r="AJ278" s="2">
        <v>-10188946.82</v>
      </c>
    </row>
    <row r="279" spans="1:36" hidden="1" x14ac:dyDescent="0.25">
      <c r="A279" s="8">
        <v>1.1000000000000001</v>
      </c>
      <c r="B279" s="8" t="s">
        <v>869</v>
      </c>
      <c r="C279" s="8">
        <v>3040130162300</v>
      </c>
      <c r="D279" s="8" t="s">
        <v>870</v>
      </c>
      <c r="F279" s="8" t="s">
        <v>871</v>
      </c>
      <c r="G279" s="10">
        <v>43474</v>
      </c>
      <c r="H279" s="8" t="s">
        <v>31</v>
      </c>
      <c r="I279" s="8" t="s">
        <v>38</v>
      </c>
      <c r="J279" s="9">
        <v>5877.54</v>
      </c>
      <c r="K279" s="9">
        <v>117.55</v>
      </c>
      <c r="L279" s="8">
        <v>0</v>
      </c>
      <c r="M279" s="14">
        <f t="shared" si="12"/>
        <v>5995.09</v>
      </c>
      <c r="N279" s="8">
        <v>0</v>
      </c>
      <c r="O279" s="8">
        <v>0</v>
      </c>
      <c r="P279" s="8" t="s">
        <v>77</v>
      </c>
      <c r="R279" s="8">
        <v>-0.33</v>
      </c>
      <c r="S279" s="13">
        <f>_xlfn.XLOOKUP(P279,rif_fee_schedule!$A$2:$A$84,rif_fee_schedule!C$2:C$84, 0)*1.628</f>
        <v>9769.6279999999988</v>
      </c>
      <c r="T279" s="13">
        <f>_xlfn.XLOOKUP(P279,rif_fee_schedule!$A$2:$A$84,rif_fee_schedule!D$2:D$84, 0)</f>
        <v>5674</v>
      </c>
      <c r="U279" s="14">
        <f t="shared" si="13"/>
        <v>-3223.9772399999997</v>
      </c>
      <c r="V279" s="14">
        <f t="shared" si="14"/>
        <v>-1872.42</v>
      </c>
      <c r="W279"/>
      <c r="Y279" s="3">
        <v>13538989.02</v>
      </c>
      <c r="Z279" s="3">
        <v>280635.13</v>
      </c>
      <c r="AA279" s="3">
        <v>0</v>
      </c>
      <c r="AB279">
        <v>0</v>
      </c>
      <c r="AC279" s="3">
        <v>0</v>
      </c>
      <c r="AD279" s="2">
        <v>-2316507.67</v>
      </c>
      <c r="AE279" s="3">
        <v>599122533.62</v>
      </c>
      <c r="AF279" s="3">
        <v>12164932.65</v>
      </c>
      <c r="AG279" s="3">
        <v>2628720.44</v>
      </c>
      <c r="AH279" s="3">
        <v>103699.7</v>
      </c>
      <c r="AI279" s="3">
        <v>2074</v>
      </c>
      <c r="AJ279" s="2">
        <v>-10188946.82</v>
      </c>
    </row>
    <row r="280" spans="1:36" hidden="1" x14ac:dyDescent="0.25">
      <c r="A280" s="8">
        <v>1.1000000000000001</v>
      </c>
      <c r="B280" s="8" t="s">
        <v>891</v>
      </c>
      <c r="C280" s="8">
        <v>3040130162300</v>
      </c>
      <c r="D280" s="8" t="s">
        <v>892</v>
      </c>
      <c r="F280" s="8" t="s">
        <v>871</v>
      </c>
      <c r="G280" s="10">
        <v>43474</v>
      </c>
      <c r="H280" s="8" t="s">
        <v>31</v>
      </c>
      <c r="I280" s="8" t="s">
        <v>38</v>
      </c>
      <c r="J280" s="9">
        <v>5877.54</v>
      </c>
      <c r="K280" s="9">
        <v>117.55</v>
      </c>
      <c r="L280" s="8">
        <v>0</v>
      </c>
      <c r="M280" s="14">
        <f t="shared" si="12"/>
        <v>5995.09</v>
      </c>
      <c r="N280" s="8">
        <v>0</v>
      </c>
      <c r="O280" s="8">
        <v>0</v>
      </c>
      <c r="P280" s="8" t="s">
        <v>77</v>
      </c>
      <c r="R280" s="8">
        <v>1</v>
      </c>
      <c r="S280" s="13">
        <f>_xlfn.XLOOKUP(P280,rif_fee_schedule!$A$2:$A$84,rif_fee_schedule!C$2:C$84, 0)*1.628</f>
        <v>9769.6279999999988</v>
      </c>
      <c r="T280" s="13">
        <f>_xlfn.XLOOKUP(P280,rif_fee_schedule!$A$2:$A$84,rif_fee_schedule!D$2:D$84, 0)</f>
        <v>5674</v>
      </c>
      <c r="U280" s="14">
        <f t="shared" si="13"/>
        <v>9769.6279999999988</v>
      </c>
      <c r="V280" s="14">
        <f t="shared" si="14"/>
        <v>5674</v>
      </c>
      <c r="W280"/>
      <c r="Y280" s="3">
        <v>13538989.02</v>
      </c>
      <c r="Z280" s="3">
        <v>280635.13</v>
      </c>
      <c r="AA280" s="3">
        <v>0</v>
      </c>
      <c r="AB280">
        <v>0</v>
      </c>
      <c r="AC280" s="3">
        <v>0</v>
      </c>
      <c r="AD280" s="2">
        <v>-2316507.67</v>
      </c>
      <c r="AE280" s="3">
        <v>599122533.62</v>
      </c>
      <c r="AF280" s="3">
        <v>12164932.65</v>
      </c>
      <c r="AG280" s="3">
        <v>2628720.44</v>
      </c>
      <c r="AH280" s="3">
        <v>103699.7</v>
      </c>
      <c r="AI280" s="3">
        <v>2074</v>
      </c>
      <c r="AJ280" s="2">
        <v>-10188946.82</v>
      </c>
    </row>
    <row r="281" spans="1:36" hidden="1" x14ac:dyDescent="0.25">
      <c r="A281" s="8">
        <v>1.1000000000000001</v>
      </c>
      <c r="B281" s="8" t="s">
        <v>891</v>
      </c>
      <c r="C281" s="8">
        <v>3040130162300</v>
      </c>
      <c r="D281" s="8" t="s">
        <v>892</v>
      </c>
      <c r="F281" s="8" t="s">
        <v>871</v>
      </c>
      <c r="G281" s="10">
        <v>43474</v>
      </c>
      <c r="H281" s="8" t="s">
        <v>31</v>
      </c>
      <c r="I281" s="8" t="s">
        <v>38</v>
      </c>
      <c r="J281" s="9">
        <v>5877.54</v>
      </c>
      <c r="K281" s="9">
        <v>117.55</v>
      </c>
      <c r="L281" s="8">
        <v>0</v>
      </c>
      <c r="M281" s="14">
        <f t="shared" si="12"/>
        <v>5995.09</v>
      </c>
      <c r="N281" s="8">
        <v>0</v>
      </c>
      <c r="O281" s="8">
        <v>0</v>
      </c>
      <c r="P281" s="8" t="s">
        <v>77</v>
      </c>
      <c r="R281" s="8">
        <v>-0.33</v>
      </c>
      <c r="S281" s="13">
        <f>_xlfn.XLOOKUP(P281,rif_fee_schedule!$A$2:$A$84,rif_fee_schedule!C$2:C$84, 0)*1.628</f>
        <v>9769.6279999999988</v>
      </c>
      <c r="T281" s="13">
        <f>_xlfn.XLOOKUP(P281,rif_fee_schedule!$A$2:$A$84,rif_fee_schedule!D$2:D$84, 0)</f>
        <v>5674</v>
      </c>
      <c r="U281" s="14">
        <f t="shared" si="13"/>
        <v>-3223.9772399999997</v>
      </c>
      <c r="V281" s="14">
        <f t="shared" si="14"/>
        <v>-1872.42</v>
      </c>
      <c r="W281"/>
      <c r="Y281" s="3">
        <v>13538989.02</v>
      </c>
      <c r="Z281" s="3">
        <v>280635.13</v>
      </c>
      <c r="AA281" s="3">
        <v>0</v>
      </c>
      <c r="AB281">
        <v>0</v>
      </c>
      <c r="AC281" s="3">
        <v>0</v>
      </c>
      <c r="AD281" s="2">
        <v>-2316507.67</v>
      </c>
      <c r="AE281" s="3">
        <v>599122533.62</v>
      </c>
      <c r="AF281" s="3">
        <v>12164932.65</v>
      </c>
      <c r="AG281" s="3">
        <v>2628720.44</v>
      </c>
      <c r="AH281" s="3">
        <v>103699.7</v>
      </c>
      <c r="AI281" s="3">
        <v>2074</v>
      </c>
      <c r="AJ281" s="2">
        <v>-10188946.82</v>
      </c>
    </row>
    <row r="282" spans="1:36" hidden="1" x14ac:dyDescent="0.25">
      <c r="A282" s="8">
        <v>1.1000000000000001</v>
      </c>
      <c r="B282" s="8" t="s">
        <v>875</v>
      </c>
      <c r="C282" s="8">
        <v>3040130162300</v>
      </c>
      <c r="D282" s="8" t="s">
        <v>876</v>
      </c>
      <c r="F282" s="8" t="s">
        <v>871</v>
      </c>
      <c r="G282" s="10">
        <v>43473</v>
      </c>
      <c r="H282" s="8" t="s">
        <v>31</v>
      </c>
      <c r="I282" s="8" t="s">
        <v>38</v>
      </c>
      <c r="J282" s="9">
        <v>5877.54</v>
      </c>
      <c r="K282" s="9">
        <v>117.55</v>
      </c>
      <c r="L282" s="8">
        <v>0</v>
      </c>
      <c r="M282" s="14">
        <f t="shared" si="12"/>
        <v>5995.09</v>
      </c>
      <c r="N282" s="8">
        <v>0</v>
      </c>
      <c r="O282" s="8">
        <v>0</v>
      </c>
      <c r="P282" s="8" t="s">
        <v>77</v>
      </c>
      <c r="R282" s="8">
        <v>-0.33</v>
      </c>
      <c r="S282" s="13">
        <f>_xlfn.XLOOKUP(P282,rif_fee_schedule!$A$2:$A$84,rif_fee_schedule!C$2:C$84, 0)*1.628</f>
        <v>9769.6279999999988</v>
      </c>
      <c r="T282" s="13">
        <f>_xlfn.XLOOKUP(P282,rif_fee_schedule!$A$2:$A$84,rif_fee_schedule!D$2:D$84, 0)</f>
        <v>5674</v>
      </c>
      <c r="U282" s="14">
        <f t="shared" si="13"/>
        <v>-3223.9772399999997</v>
      </c>
      <c r="V282" s="14">
        <f t="shared" si="14"/>
        <v>-1872.42</v>
      </c>
      <c r="W282"/>
      <c r="Y282" s="3">
        <v>13538989.02</v>
      </c>
      <c r="Z282" s="3">
        <v>280635.13</v>
      </c>
      <c r="AA282" s="3">
        <v>0</v>
      </c>
      <c r="AB282">
        <v>0</v>
      </c>
      <c r="AC282" s="3">
        <v>0</v>
      </c>
      <c r="AD282" s="2">
        <v>-2316507.67</v>
      </c>
      <c r="AE282" s="3">
        <v>599122533.62</v>
      </c>
      <c r="AF282" s="3">
        <v>12164932.65</v>
      </c>
      <c r="AG282" s="3">
        <v>2628720.44</v>
      </c>
      <c r="AH282" s="3">
        <v>103699.7</v>
      </c>
      <c r="AI282" s="3">
        <v>2074</v>
      </c>
      <c r="AJ282" s="2">
        <v>-10188946.82</v>
      </c>
    </row>
    <row r="283" spans="1:36" hidden="1" x14ac:dyDescent="0.25">
      <c r="A283" s="8">
        <v>1.1000000000000001</v>
      </c>
      <c r="B283" s="8" t="s">
        <v>875</v>
      </c>
      <c r="C283" s="8">
        <v>3040130162300</v>
      </c>
      <c r="D283" s="8" t="s">
        <v>876</v>
      </c>
      <c r="F283" s="8" t="s">
        <v>871</v>
      </c>
      <c r="G283" s="10">
        <v>43473</v>
      </c>
      <c r="H283" s="8" t="s">
        <v>31</v>
      </c>
      <c r="I283" s="8" t="s">
        <v>38</v>
      </c>
      <c r="J283" s="9">
        <v>5877.54</v>
      </c>
      <c r="K283" s="9">
        <v>117.55</v>
      </c>
      <c r="L283" s="8">
        <v>0</v>
      </c>
      <c r="M283" s="14">
        <f t="shared" si="12"/>
        <v>5995.09</v>
      </c>
      <c r="N283" s="8">
        <v>0</v>
      </c>
      <c r="O283" s="8">
        <v>0</v>
      </c>
      <c r="P283" s="8" t="s">
        <v>77</v>
      </c>
      <c r="R283" s="8">
        <v>1</v>
      </c>
      <c r="S283" s="13">
        <f>_xlfn.XLOOKUP(P283,rif_fee_schedule!$A$2:$A$84,rif_fee_schedule!C$2:C$84, 0)*1.628</f>
        <v>9769.6279999999988</v>
      </c>
      <c r="T283" s="13">
        <f>_xlfn.XLOOKUP(P283,rif_fee_schedule!$A$2:$A$84,rif_fee_schedule!D$2:D$84, 0)</f>
        <v>5674</v>
      </c>
      <c r="U283" s="14">
        <f t="shared" si="13"/>
        <v>9769.6279999999988</v>
      </c>
      <c r="V283" s="14">
        <f t="shared" si="14"/>
        <v>5674</v>
      </c>
      <c r="W283"/>
      <c r="Y283" s="3">
        <v>13538989.02</v>
      </c>
      <c r="Z283" s="3">
        <v>280635.13</v>
      </c>
      <c r="AA283" s="3">
        <v>0</v>
      </c>
      <c r="AB283">
        <v>0</v>
      </c>
      <c r="AC283" s="3">
        <v>0</v>
      </c>
      <c r="AD283" s="2">
        <v>-2316507.67</v>
      </c>
      <c r="AE283" s="3">
        <v>599122533.62</v>
      </c>
      <c r="AF283" s="3">
        <v>12164932.65</v>
      </c>
      <c r="AG283" s="3">
        <v>2628720.44</v>
      </c>
      <c r="AH283" s="3">
        <v>103699.7</v>
      </c>
      <c r="AI283" s="3">
        <v>2074</v>
      </c>
      <c r="AJ283" s="2">
        <v>-10188946.82</v>
      </c>
    </row>
    <row r="284" spans="1:36" hidden="1" x14ac:dyDescent="0.25">
      <c r="A284" s="8">
        <v>1</v>
      </c>
      <c r="B284" s="8" t="s">
        <v>244</v>
      </c>
      <c r="C284" s="8">
        <v>3040170050542</v>
      </c>
      <c r="D284" s="8" t="s">
        <v>245</v>
      </c>
      <c r="F284" s="8" t="s">
        <v>246</v>
      </c>
      <c r="G284" s="10">
        <v>43475</v>
      </c>
      <c r="H284" s="8" t="s">
        <v>31</v>
      </c>
      <c r="I284" s="8" t="s">
        <v>38</v>
      </c>
      <c r="J284" s="9">
        <v>9278.02</v>
      </c>
      <c r="K284" s="9">
        <v>185.56</v>
      </c>
      <c r="L284" s="8">
        <v>0</v>
      </c>
      <c r="M284" s="14">
        <f t="shared" si="12"/>
        <v>9463.58</v>
      </c>
      <c r="N284" s="8">
        <v>0</v>
      </c>
      <c r="O284" s="8">
        <v>0</v>
      </c>
      <c r="P284" s="8" t="s">
        <v>77</v>
      </c>
      <c r="R284" s="8">
        <v>1</v>
      </c>
      <c r="S284" s="13">
        <f>_xlfn.XLOOKUP(P284,rif_fee_schedule!$A$2:$A$84,rif_fee_schedule!C$2:C$84, 0)*1.628</f>
        <v>9769.6279999999988</v>
      </c>
      <c r="T284" s="13">
        <f>_xlfn.XLOOKUP(P284,rif_fee_schedule!$A$2:$A$84,rif_fee_schedule!D$2:D$84, 0)</f>
        <v>5674</v>
      </c>
      <c r="U284" s="14">
        <f t="shared" si="13"/>
        <v>9769.6279999999988</v>
      </c>
      <c r="V284" s="14">
        <f t="shared" si="14"/>
        <v>5674</v>
      </c>
      <c r="W284"/>
      <c r="Y284" s="3">
        <v>74696854.359999999</v>
      </c>
      <c r="Z284" s="3">
        <v>1494936.99</v>
      </c>
      <c r="AA284" s="3">
        <v>1189721.74</v>
      </c>
      <c r="AB284" s="2">
        <v>103699.7</v>
      </c>
      <c r="AC284" s="3">
        <v>2074</v>
      </c>
      <c r="AD284" s="2">
        <v>-3422401.68</v>
      </c>
      <c r="AE284" s="3">
        <v>599122533.62</v>
      </c>
      <c r="AF284" s="3">
        <v>12164932.65</v>
      </c>
      <c r="AG284" s="3">
        <v>2628720.44</v>
      </c>
      <c r="AH284" s="3">
        <v>103699.7</v>
      </c>
      <c r="AI284" s="3">
        <v>2074</v>
      </c>
      <c r="AJ284" s="2">
        <v>-10188946.82</v>
      </c>
    </row>
    <row r="285" spans="1:36" hidden="1" x14ac:dyDescent="0.25">
      <c r="A285" s="8">
        <v>4</v>
      </c>
      <c r="B285" s="8" t="s">
        <v>4639</v>
      </c>
      <c r="C285" s="8">
        <v>3049160000070</v>
      </c>
      <c r="D285" s="8" t="s">
        <v>4640</v>
      </c>
      <c r="F285" s="8" t="s">
        <v>4641</v>
      </c>
      <c r="G285" s="10">
        <v>43475</v>
      </c>
      <c r="H285" s="8" t="s">
        <v>31</v>
      </c>
      <c r="I285" s="8" t="s">
        <v>38</v>
      </c>
      <c r="J285" s="9">
        <v>9278.02</v>
      </c>
      <c r="K285" s="9">
        <v>185.56</v>
      </c>
      <c r="L285" s="8">
        <v>0</v>
      </c>
      <c r="M285" s="14">
        <f t="shared" si="12"/>
        <v>9463.58</v>
      </c>
      <c r="N285" s="8">
        <v>0</v>
      </c>
      <c r="O285" s="8">
        <v>0</v>
      </c>
      <c r="P285" s="8" t="s">
        <v>77</v>
      </c>
      <c r="R285" s="8">
        <v>1</v>
      </c>
      <c r="S285" s="13">
        <f>_xlfn.XLOOKUP(P285,rif_fee_schedule!$A$2:$A$84,rif_fee_schedule!C$2:C$84, 0)*1.628</f>
        <v>9769.6279999999988</v>
      </c>
      <c r="T285" s="13">
        <f>_xlfn.XLOOKUP(P285,rif_fee_schedule!$A$2:$A$84,rif_fee_schedule!D$2:D$84, 0)</f>
        <v>5674</v>
      </c>
      <c r="U285" s="14">
        <f t="shared" si="13"/>
        <v>9769.6279999999988</v>
      </c>
      <c r="V285" s="14">
        <f t="shared" si="14"/>
        <v>5674</v>
      </c>
      <c r="W285"/>
      <c r="Y285" s="3">
        <v>3995300.98</v>
      </c>
      <c r="Z285" s="3">
        <v>83905.98</v>
      </c>
      <c r="AA285" s="3">
        <v>372201.82</v>
      </c>
      <c r="AB285">
        <v>0</v>
      </c>
      <c r="AC285" s="3">
        <v>0</v>
      </c>
      <c r="AD285" s="2">
        <v>611247.02</v>
      </c>
      <c r="AE285" s="3">
        <v>599122533.62</v>
      </c>
      <c r="AF285" s="3">
        <v>12164932.65</v>
      </c>
      <c r="AG285" s="3">
        <v>2628720.44</v>
      </c>
      <c r="AH285" s="3">
        <v>103699.7</v>
      </c>
      <c r="AI285" s="3">
        <v>2074</v>
      </c>
      <c r="AJ285" s="2">
        <v>-10188946.82</v>
      </c>
    </row>
    <row r="286" spans="1:36" hidden="1" x14ac:dyDescent="0.25">
      <c r="A286" s="8">
        <v>1</v>
      </c>
      <c r="B286" s="8" t="s">
        <v>235</v>
      </c>
      <c r="C286" s="8">
        <v>3040170050540</v>
      </c>
      <c r="D286" s="8" t="s">
        <v>236</v>
      </c>
      <c r="F286" s="8" t="s">
        <v>237</v>
      </c>
      <c r="G286" s="10">
        <v>43500</v>
      </c>
      <c r="H286" s="8" t="s">
        <v>31</v>
      </c>
      <c r="I286" s="8" t="s">
        <v>38</v>
      </c>
      <c r="J286" s="9">
        <v>7793.54</v>
      </c>
      <c r="K286" s="9">
        <v>155.87</v>
      </c>
      <c r="L286" s="8">
        <v>0</v>
      </c>
      <c r="M286" s="14">
        <f t="shared" si="12"/>
        <v>7949.41</v>
      </c>
      <c r="N286" s="8">
        <v>0</v>
      </c>
      <c r="O286" s="8">
        <v>0</v>
      </c>
      <c r="P286" s="8" t="s">
        <v>77</v>
      </c>
      <c r="R286" s="8">
        <v>-0.16</v>
      </c>
      <c r="S286" s="13">
        <f>_xlfn.XLOOKUP(P286,rif_fee_schedule!$A$2:$A$84,rif_fee_schedule!C$2:C$84, 0)*1.628</f>
        <v>9769.6279999999988</v>
      </c>
      <c r="T286" s="13">
        <f>_xlfn.XLOOKUP(P286,rif_fee_schedule!$A$2:$A$84,rif_fee_schedule!D$2:D$84, 0)</f>
        <v>5674</v>
      </c>
      <c r="U286" s="14">
        <f t="shared" si="13"/>
        <v>-1563.1404799999998</v>
      </c>
      <c r="V286" s="14">
        <f t="shared" si="14"/>
        <v>-907.84</v>
      </c>
      <c r="W286"/>
      <c r="Y286" s="3">
        <v>74696854.359999999</v>
      </c>
      <c r="Z286" s="3">
        <v>1494936.99</v>
      </c>
      <c r="AA286" s="3">
        <v>1189721.74</v>
      </c>
      <c r="AB286" s="2">
        <v>103699.7</v>
      </c>
      <c r="AC286" s="3">
        <v>2074</v>
      </c>
      <c r="AD286" s="2">
        <v>-3422401.68</v>
      </c>
      <c r="AE286" s="3">
        <v>599122533.62</v>
      </c>
      <c r="AF286" s="3">
        <v>12164932.65</v>
      </c>
      <c r="AG286" s="3">
        <v>2628720.44</v>
      </c>
      <c r="AH286" s="3">
        <v>103699.7</v>
      </c>
      <c r="AI286" s="3">
        <v>2074</v>
      </c>
      <c r="AJ286" s="2">
        <v>-10188946.82</v>
      </c>
    </row>
    <row r="287" spans="1:36" hidden="1" x14ac:dyDescent="0.25">
      <c r="A287" s="8">
        <v>1</v>
      </c>
      <c r="B287" s="8" t="s">
        <v>235</v>
      </c>
      <c r="C287" s="8">
        <v>3040170050540</v>
      </c>
      <c r="D287" s="8" t="s">
        <v>236</v>
      </c>
      <c r="F287" s="8" t="s">
        <v>237</v>
      </c>
      <c r="G287" s="10">
        <v>43500</v>
      </c>
      <c r="H287" s="8" t="s">
        <v>31</v>
      </c>
      <c r="I287" s="8" t="s">
        <v>38</v>
      </c>
      <c r="J287" s="9">
        <v>7793.54</v>
      </c>
      <c r="K287" s="9">
        <v>155.87</v>
      </c>
      <c r="L287" s="8">
        <v>0</v>
      </c>
      <c r="M287" s="14">
        <f t="shared" si="12"/>
        <v>7949.41</v>
      </c>
      <c r="N287" s="8">
        <v>0</v>
      </c>
      <c r="O287" s="8">
        <v>0</v>
      </c>
      <c r="P287" s="8" t="s">
        <v>77</v>
      </c>
      <c r="R287" s="8">
        <v>1</v>
      </c>
      <c r="S287" s="13">
        <f>_xlfn.XLOOKUP(P287,rif_fee_schedule!$A$2:$A$84,rif_fee_schedule!C$2:C$84, 0)*1.628</f>
        <v>9769.6279999999988</v>
      </c>
      <c r="T287" s="13">
        <f>_xlfn.XLOOKUP(P287,rif_fee_schedule!$A$2:$A$84,rif_fee_schedule!D$2:D$84, 0)</f>
        <v>5674</v>
      </c>
      <c r="U287" s="14">
        <f t="shared" si="13"/>
        <v>9769.6279999999988</v>
      </c>
      <c r="V287" s="14">
        <f t="shared" si="14"/>
        <v>5674</v>
      </c>
      <c r="W287"/>
      <c r="Y287" s="3">
        <v>74696854.359999999</v>
      </c>
      <c r="Z287" s="3">
        <v>1494936.99</v>
      </c>
      <c r="AA287" s="3">
        <v>1189721.74</v>
      </c>
      <c r="AB287" s="2">
        <v>103699.7</v>
      </c>
      <c r="AC287" s="3">
        <v>2074</v>
      </c>
      <c r="AD287" s="2">
        <v>-3422401.68</v>
      </c>
      <c r="AE287" s="3">
        <v>599122533.62</v>
      </c>
      <c r="AF287" s="3">
        <v>12164932.65</v>
      </c>
      <c r="AG287" s="3">
        <v>2628720.44</v>
      </c>
      <c r="AH287" s="3">
        <v>103699.7</v>
      </c>
      <c r="AI287" s="3">
        <v>2074</v>
      </c>
      <c r="AJ287" s="2">
        <v>-10188946.82</v>
      </c>
    </row>
    <row r="288" spans="1:36" hidden="1" x14ac:dyDescent="0.25">
      <c r="A288" s="8">
        <v>2</v>
      </c>
      <c r="B288" s="8" t="s">
        <v>2594</v>
      </c>
      <c r="C288" s="8">
        <v>3031030200211</v>
      </c>
      <c r="D288" s="8" t="s">
        <v>2595</v>
      </c>
      <c r="F288" s="8" t="s">
        <v>2596</v>
      </c>
      <c r="G288" s="10">
        <v>43474</v>
      </c>
      <c r="H288" s="8" t="s">
        <v>31</v>
      </c>
      <c r="I288" s="8" t="s">
        <v>38</v>
      </c>
      <c r="J288" s="9">
        <v>1969.71</v>
      </c>
      <c r="K288" s="9">
        <v>39.39</v>
      </c>
      <c r="L288" s="8">
        <v>0</v>
      </c>
      <c r="M288" s="14">
        <f t="shared" si="12"/>
        <v>2009.1000000000001</v>
      </c>
      <c r="N288" s="8">
        <v>0</v>
      </c>
      <c r="O288" s="8">
        <v>0</v>
      </c>
      <c r="P288" s="8" t="s">
        <v>77</v>
      </c>
      <c r="R288" s="8">
        <v>-1</v>
      </c>
      <c r="S288" s="13">
        <f>_xlfn.XLOOKUP(P288,rif_fee_schedule!$A$2:$A$84,rif_fee_schedule!C$2:C$84, 0)*1.628</f>
        <v>9769.6279999999988</v>
      </c>
      <c r="T288" s="13">
        <f>_xlfn.XLOOKUP(P288,rif_fee_schedule!$A$2:$A$84,rif_fee_schedule!D$2:D$84, 0)</f>
        <v>5674</v>
      </c>
      <c r="U288" s="14">
        <f t="shared" si="13"/>
        <v>-9769.6279999999988</v>
      </c>
      <c r="V288" s="14">
        <f t="shared" si="14"/>
        <v>-5674</v>
      </c>
      <c r="W288"/>
      <c r="Y288" s="3">
        <v>272008405.74000001</v>
      </c>
      <c r="Z288" s="3">
        <v>5573244.3300000001</v>
      </c>
      <c r="AA288" s="3">
        <v>0</v>
      </c>
      <c r="AB288">
        <v>0</v>
      </c>
      <c r="AC288" s="3">
        <v>0</v>
      </c>
      <c r="AD288" s="2">
        <v>-7297347.0099999998</v>
      </c>
      <c r="AE288" s="3">
        <v>599122533.62</v>
      </c>
      <c r="AF288" s="3">
        <v>12164932.65</v>
      </c>
      <c r="AG288" s="3">
        <v>2628720.44</v>
      </c>
      <c r="AH288" s="3">
        <v>103699.7</v>
      </c>
      <c r="AI288" s="3">
        <v>2074</v>
      </c>
      <c r="AJ288" s="2">
        <v>-10188946.82</v>
      </c>
    </row>
    <row r="289" spans="1:36" hidden="1" x14ac:dyDescent="0.25">
      <c r="A289" s="8">
        <v>2</v>
      </c>
      <c r="B289" s="8" t="s">
        <v>2594</v>
      </c>
      <c r="C289" s="8">
        <v>3031030200211</v>
      </c>
      <c r="D289" s="8" t="s">
        <v>2595</v>
      </c>
      <c r="F289" s="8" t="s">
        <v>2596</v>
      </c>
      <c r="G289" s="10">
        <v>43474</v>
      </c>
      <c r="H289" s="8" t="s">
        <v>31</v>
      </c>
      <c r="I289" s="8" t="s">
        <v>38</v>
      </c>
      <c r="J289" s="9">
        <v>1969.71</v>
      </c>
      <c r="K289" s="9">
        <v>39.39</v>
      </c>
      <c r="L289" s="8">
        <v>0</v>
      </c>
      <c r="M289" s="14">
        <f t="shared" si="12"/>
        <v>2009.1000000000001</v>
      </c>
      <c r="N289" s="8">
        <v>0</v>
      </c>
      <c r="O289" s="8">
        <v>0</v>
      </c>
      <c r="P289" s="8" t="s">
        <v>114</v>
      </c>
      <c r="R289" s="8">
        <v>2</v>
      </c>
      <c r="S289" s="13">
        <f>_xlfn.XLOOKUP(P289,rif_fee_schedule!$A$2:$A$84,rif_fee_schedule!C$2:C$84, 0)*1.628</f>
        <v>4288.152</v>
      </c>
      <c r="T289" s="13">
        <f>_xlfn.XLOOKUP(P289,rif_fee_schedule!$A$2:$A$84,rif_fee_schedule!D$2:D$84, 0)</f>
        <v>2490</v>
      </c>
      <c r="U289" s="14">
        <f t="shared" si="13"/>
        <v>8576.3040000000001</v>
      </c>
      <c r="V289" s="14">
        <f t="shared" si="14"/>
        <v>4980</v>
      </c>
      <c r="W289"/>
      <c r="Y289" s="3">
        <v>272008405.74000001</v>
      </c>
      <c r="Z289" s="3">
        <v>5573244.3300000001</v>
      </c>
      <c r="AA289" s="3">
        <v>0</v>
      </c>
      <c r="AB289">
        <v>0</v>
      </c>
      <c r="AC289" s="3">
        <v>0</v>
      </c>
      <c r="AD289" s="2">
        <v>-7297347.0099999998</v>
      </c>
      <c r="AE289" s="3">
        <v>599122533.62</v>
      </c>
      <c r="AF289" s="3">
        <v>12164932.65</v>
      </c>
      <c r="AG289" s="3">
        <v>2628720.44</v>
      </c>
      <c r="AH289" s="3">
        <v>103699.7</v>
      </c>
      <c r="AI289" s="3">
        <v>2074</v>
      </c>
      <c r="AJ289" s="2">
        <v>-10188946.82</v>
      </c>
    </row>
    <row r="290" spans="1:36" hidden="1" x14ac:dyDescent="0.25">
      <c r="A290" s="8">
        <v>5</v>
      </c>
      <c r="B290" s="8" t="s">
        <v>4780</v>
      </c>
      <c r="C290" s="8">
        <v>3050090390040</v>
      </c>
      <c r="D290" s="8" t="s">
        <v>4781</v>
      </c>
      <c r="F290" s="8" t="s">
        <v>4782</v>
      </c>
      <c r="G290" s="10">
        <v>43475</v>
      </c>
      <c r="H290" s="8" t="s">
        <v>31</v>
      </c>
      <c r="I290" s="8" t="s">
        <v>38</v>
      </c>
      <c r="J290" s="9">
        <v>9278.02</v>
      </c>
      <c r="K290" s="9">
        <v>185.56</v>
      </c>
      <c r="L290" s="8">
        <v>0</v>
      </c>
      <c r="M290" s="14">
        <f t="shared" si="12"/>
        <v>9463.58</v>
      </c>
      <c r="N290" s="8">
        <v>0</v>
      </c>
      <c r="O290" s="8">
        <v>0</v>
      </c>
      <c r="P290" s="8" t="s">
        <v>77</v>
      </c>
      <c r="R290" s="8">
        <v>1</v>
      </c>
      <c r="S290" s="13">
        <f>_xlfn.XLOOKUP(P290,rif_fee_schedule!$A$2:$A$84,rif_fee_schedule!C$2:C$84, 0)*1.628</f>
        <v>9769.6279999999988</v>
      </c>
      <c r="T290" s="13">
        <f>_xlfn.XLOOKUP(P290,rif_fee_schedule!$A$2:$A$84,rif_fee_schedule!D$2:D$84, 0)</f>
        <v>5674</v>
      </c>
      <c r="U290" s="14">
        <f t="shared" si="13"/>
        <v>9769.6279999999988</v>
      </c>
      <c r="V290" s="14">
        <f t="shared" si="14"/>
        <v>5674</v>
      </c>
      <c r="W290"/>
      <c r="Y290" s="3">
        <v>23913047.239999998</v>
      </c>
      <c r="Z290" s="3">
        <v>478708.65</v>
      </c>
      <c r="AA290" s="3">
        <v>0</v>
      </c>
      <c r="AB290">
        <v>0</v>
      </c>
      <c r="AC290" s="3">
        <v>0</v>
      </c>
      <c r="AD290" s="2">
        <v>-227120.25</v>
      </c>
      <c r="AE290" s="3">
        <v>599122533.62</v>
      </c>
      <c r="AF290" s="3">
        <v>12164932.65</v>
      </c>
      <c r="AG290" s="3">
        <v>2628720.44</v>
      </c>
      <c r="AH290" s="3">
        <v>103699.7</v>
      </c>
      <c r="AI290" s="3">
        <v>2074</v>
      </c>
      <c r="AJ290" s="2">
        <v>-10188946.82</v>
      </c>
    </row>
    <row r="291" spans="1:36" hidden="1" x14ac:dyDescent="0.25">
      <c r="A291" s="8">
        <v>6</v>
      </c>
      <c r="B291" s="8" t="s">
        <v>7608</v>
      </c>
      <c r="C291" s="8">
        <v>3069290000230</v>
      </c>
      <c r="D291" s="8" t="s">
        <v>7609</v>
      </c>
      <c r="F291" s="8" t="s">
        <v>7610</v>
      </c>
      <c r="G291" s="10">
        <v>43635</v>
      </c>
      <c r="H291" s="8" t="s">
        <v>31</v>
      </c>
      <c r="I291" s="8" t="s">
        <v>38</v>
      </c>
      <c r="J291" s="9">
        <v>9278.02</v>
      </c>
      <c r="K291" s="9">
        <v>185.56</v>
      </c>
      <c r="L291" s="8">
        <v>0</v>
      </c>
      <c r="M291" s="14">
        <f t="shared" si="12"/>
        <v>9463.58</v>
      </c>
      <c r="N291" s="8">
        <v>0</v>
      </c>
      <c r="O291" s="8">
        <v>0</v>
      </c>
      <c r="P291" s="8" t="s">
        <v>77</v>
      </c>
      <c r="R291" s="8">
        <v>1</v>
      </c>
      <c r="S291" s="13">
        <f>_xlfn.XLOOKUP(P291,rif_fee_schedule!$A$2:$A$84,rif_fee_schedule!C$2:C$84, 0)*1.628</f>
        <v>9769.6279999999988</v>
      </c>
      <c r="T291" s="13">
        <f>_xlfn.XLOOKUP(P291,rif_fee_schedule!$A$2:$A$84,rif_fee_schedule!D$2:D$84, 0)</f>
        <v>5674</v>
      </c>
      <c r="U291" s="14">
        <f t="shared" si="13"/>
        <v>9769.6279999999988</v>
      </c>
      <c r="V291" s="14">
        <f t="shared" si="14"/>
        <v>5674</v>
      </c>
      <c r="W291"/>
      <c r="Y291" s="3">
        <v>43269262.359999999</v>
      </c>
      <c r="Z291" s="3">
        <v>874367.57</v>
      </c>
      <c r="AA291" s="3">
        <v>433279.63</v>
      </c>
      <c r="AB291">
        <v>0</v>
      </c>
      <c r="AC291" s="3">
        <v>0</v>
      </c>
      <c r="AD291" s="2">
        <v>374512.67</v>
      </c>
      <c r="AE291" s="3">
        <v>599122533.62</v>
      </c>
      <c r="AF291" s="3">
        <v>12164932.65</v>
      </c>
      <c r="AG291" s="3">
        <v>2628720.44</v>
      </c>
      <c r="AH291" s="3">
        <v>103699.7</v>
      </c>
      <c r="AI291" s="3">
        <v>2074</v>
      </c>
      <c r="AJ291" s="2">
        <v>-10188946.82</v>
      </c>
    </row>
    <row r="292" spans="1:36" hidden="1" x14ac:dyDescent="0.25">
      <c r="A292" s="8">
        <v>9.1</v>
      </c>
      <c r="B292" s="8" t="s">
        <v>9186</v>
      </c>
      <c r="C292" s="8">
        <v>3031210280480</v>
      </c>
      <c r="D292" s="8" t="s">
        <v>9187</v>
      </c>
      <c r="F292" s="8" t="s">
        <v>9188</v>
      </c>
      <c r="G292" s="10">
        <v>43482</v>
      </c>
      <c r="H292" s="8" t="s">
        <v>31</v>
      </c>
      <c r="I292" s="8" t="s">
        <v>38</v>
      </c>
      <c r="J292" s="9">
        <v>8772.4500000000007</v>
      </c>
      <c r="K292" s="9">
        <v>175.45</v>
      </c>
      <c r="L292" s="8">
        <v>0</v>
      </c>
      <c r="M292" s="14">
        <f t="shared" si="12"/>
        <v>8947.9000000000015</v>
      </c>
      <c r="N292" s="8">
        <v>0</v>
      </c>
      <c r="O292" s="8">
        <v>0</v>
      </c>
      <c r="P292" s="8" t="s">
        <v>77</v>
      </c>
      <c r="R292" s="8">
        <v>1</v>
      </c>
      <c r="S292" s="13">
        <f>_xlfn.XLOOKUP(P292,rif_fee_schedule!$A$2:$A$84,rif_fee_schedule!C$2:C$84, 0)*1.628</f>
        <v>9769.6279999999988</v>
      </c>
      <c r="T292" s="13">
        <f>_xlfn.XLOOKUP(P292,rif_fee_schedule!$A$2:$A$84,rif_fee_schedule!D$2:D$84, 0)</f>
        <v>5674</v>
      </c>
      <c r="U292" s="14">
        <f t="shared" si="13"/>
        <v>9769.6279999999988</v>
      </c>
      <c r="V292" s="14">
        <f t="shared" si="14"/>
        <v>5674</v>
      </c>
      <c r="W292"/>
      <c r="Y292" s="3">
        <v>13894747.220000001</v>
      </c>
      <c r="Z292" s="3">
        <v>290518.01</v>
      </c>
      <c r="AA292" s="3">
        <v>0</v>
      </c>
      <c r="AB292">
        <v>0</v>
      </c>
      <c r="AC292" s="3">
        <v>0</v>
      </c>
      <c r="AD292" s="2">
        <v>-156592.79</v>
      </c>
      <c r="AE292" s="3">
        <v>599122533.62</v>
      </c>
      <c r="AF292" s="3">
        <v>12164932.65</v>
      </c>
      <c r="AG292" s="3">
        <v>2628720.44</v>
      </c>
      <c r="AH292" s="3">
        <v>103699.7</v>
      </c>
      <c r="AI292" s="3">
        <v>2074</v>
      </c>
      <c r="AJ292" s="2">
        <v>-10188946.82</v>
      </c>
    </row>
    <row r="293" spans="1:36" hidden="1" x14ac:dyDescent="0.25">
      <c r="A293" s="8">
        <v>4</v>
      </c>
      <c r="B293" s="8" t="s">
        <v>4668</v>
      </c>
      <c r="C293" s="8">
        <v>3049160500010</v>
      </c>
      <c r="D293" s="8" t="s">
        <v>4669</v>
      </c>
      <c r="F293" s="8" t="s">
        <v>4670</v>
      </c>
      <c r="G293" s="10">
        <v>43602</v>
      </c>
      <c r="H293" s="8" t="s">
        <v>31</v>
      </c>
      <c r="I293" s="8" t="s">
        <v>38</v>
      </c>
      <c r="J293" s="9">
        <v>6155.61</v>
      </c>
      <c r="K293" s="9">
        <v>123.11</v>
      </c>
      <c r="L293" s="8">
        <v>0</v>
      </c>
      <c r="M293" s="14">
        <f t="shared" si="12"/>
        <v>6278.7199999999993</v>
      </c>
      <c r="N293" s="8">
        <v>0</v>
      </c>
      <c r="O293" s="8">
        <v>0</v>
      </c>
      <c r="P293" s="8" t="s">
        <v>72</v>
      </c>
      <c r="R293" s="8">
        <v>-311</v>
      </c>
      <c r="S293" s="13">
        <f>_xlfn.XLOOKUP(P293,rif_fee_schedule!$A$2:$A$84,rif_fee_schedule!C$2:C$84, 0)*1.628</f>
        <v>15.918583999999999</v>
      </c>
      <c r="T293" s="13">
        <f>_xlfn.XLOOKUP(P293,rif_fee_schedule!$A$2:$A$84,rif_fee_schedule!D$2:D$84, 0)</f>
        <v>9.2460000000000004</v>
      </c>
      <c r="U293" s="14">
        <f t="shared" si="13"/>
        <v>-4950.6796239999994</v>
      </c>
      <c r="V293" s="14">
        <f t="shared" si="14"/>
        <v>-2875.5060000000003</v>
      </c>
      <c r="W293"/>
      <c r="Y293" s="3">
        <v>3995300.98</v>
      </c>
      <c r="Z293" s="3">
        <v>83905.98</v>
      </c>
      <c r="AA293" s="3">
        <v>372201.82</v>
      </c>
      <c r="AB293">
        <v>0</v>
      </c>
      <c r="AC293" s="3">
        <v>0</v>
      </c>
      <c r="AD293" s="2">
        <v>611247.02</v>
      </c>
      <c r="AE293" s="3">
        <v>599122533.62</v>
      </c>
      <c r="AF293" s="3">
        <v>12164932.65</v>
      </c>
      <c r="AG293" s="3">
        <v>2628720.44</v>
      </c>
      <c r="AH293" s="3">
        <v>103699.7</v>
      </c>
      <c r="AI293" s="3">
        <v>2074</v>
      </c>
      <c r="AJ293" s="2">
        <v>-10188946.82</v>
      </c>
    </row>
    <row r="294" spans="1:36" hidden="1" x14ac:dyDescent="0.25">
      <c r="A294" s="8">
        <v>4</v>
      </c>
      <c r="B294" s="8" t="s">
        <v>4668</v>
      </c>
      <c r="C294" s="8">
        <v>3049160500010</v>
      </c>
      <c r="D294" s="8" t="s">
        <v>4669</v>
      </c>
      <c r="F294" s="8" t="s">
        <v>4670</v>
      </c>
      <c r="G294" s="10">
        <v>43602</v>
      </c>
      <c r="H294" s="8" t="s">
        <v>31</v>
      </c>
      <c r="I294" s="8" t="s">
        <v>38</v>
      </c>
      <c r="J294" s="9">
        <v>6155.61</v>
      </c>
      <c r="K294" s="9">
        <v>123.11</v>
      </c>
      <c r="L294" s="8">
        <v>0</v>
      </c>
      <c r="M294" s="14">
        <f t="shared" si="12"/>
        <v>6278.7199999999993</v>
      </c>
      <c r="N294" s="8">
        <v>0</v>
      </c>
      <c r="O294" s="8">
        <v>0</v>
      </c>
      <c r="P294" s="8" t="s">
        <v>82</v>
      </c>
      <c r="R294" s="8">
        <v>311</v>
      </c>
      <c r="S294" s="13">
        <f>_xlfn.XLOOKUP(P294,rif_fee_schedule!$A$2:$A$84,rif_fee_schedule!C$2:C$84, 0)*1.628</f>
        <v>36.760239999999996</v>
      </c>
      <c r="T294" s="13">
        <f>_xlfn.XLOOKUP(P294,rif_fee_schedule!$A$2:$A$84,rif_fee_schedule!D$2:D$84, 0)</f>
        <v>21.35</v>
      </c>
      <c r="U294" s="14">
        <f t="shared" si="13"/>
        <v>11432.434639999999</v>
      </c>
      <c r="V294" s="14">
        <f t="shared" si="14"/>
        <v>6639.85</v>
      </c>
      <c r="W294"/>
      <c r="Y294" s="3">
        <v>3995300.98</v>
      </c>
      <c r="Z294" s="3">
        <v>83905.98</v>
      </c>
      <c r="AA294" s="3">
        <v>372201.82</v>
      </c>
      <c r="AB294">
        <v>0</v>
      </c>
      <c r="AC294" s="3">
        <v>0</v>
      </c>
      <c r="AD294" s="2">
        <v>611247.02</v>
      </c>
      <c r="AE294" s="3">
        <v>599122533.62</v>
      </c>
      <c r="AF294" s="3">
        <v>12164932.65</v>
      </c>
      <c r="AG294" s="3">
        <v>2628720.44</v>
      </c>
      <c r="AH294" s="3">
        <v>103699.7</v>
      </c>
      <c r="AI294" s="3">
        <v>2074</v>
      </c>
      <c r="AJ294" s="2">
        <v>-10188946.82</v>
      </c>
    </row>
    <row r="295" spans="1:36" hidden="1" x14ac:dyDescent="0.25">
      <c r="A295" s="8">
        <v>1.1000000000000001</v>
      </c>
      <c r="B295" s="8" t="s">
        <v>886</v>
      </c>
      <c r="C295" s="8">
        <v>3040130064850</v>
      </c>
      <c r="D295" s="8" t="s">
        <v>887</v>
      </c>
      <c r="F295" s="8" t="s">
        <v>888</v>
      </c>
      <c r="G295" s="10">
        <v>43481</v>
      </c>
      <c r="H295" s="8" t="s">
        <v>31</v>
      </c>
      <c r="I295" s="8" t="s">
        <v>38</v>
      </c>
      <c r="J295" s="9">
        <v>0</v>
      </c>
      <c r="K295" s="9">
        <v>0</v>
      </c>
      <c r="L295" s="8">
        <v>0</v>
      </c>
      <c r="M295" s="14">
        <f t="shared" si="12"/>
        <v>0</v>
      </c>
      <c r="N295" s="8">
        <v>0</v>
      </c>
      <c r="O295" s="8">
        <v>0</v>
      </c>
      <c r="P295" s="8" t="s">
        <v>77</v>
      </c>
      <c r="R295" s="8">
        <v>-1</v>
      </c>
      <c r="S295" s="13">
        <f>_xlfn.XLOOKUP(P295,rif_fee_schedule!$A$2:$A$84,rif_fee_schedule!C$2:C$84, 0)*1.628</f>
        <v>9769.6279999999988</v>
      </c>
      <c r="T295" s="13">
        <f>_xlfn.XLOOKUP(P295,rif_fee_schedule!$A$2:$A$84,rif_fee_schedule!D$2:D$84, 0)</f>
        <v>5674</v>
      </c>
      <c r="U295" s="14">
        <f t="shared" si="13"/>
        <v>-9769.6279999999988</v>
      </c>
      <c r="V295" s="14">
        <f t="shared" si="14"/>
        <v>-5674</v>
      </c>
      <c r="W295"/>
      <c r="Y295" s="3">
        <v>13538989.02</v>
      </c>
      <c r="Z295" s="3">
        <v>280635.13</v>
      </c>
      <c r="AA295" s="3">
        <v>0</v>
      </c>
      <c r="AB295">
        <v>0</v>
      </c>
      <c r="AC295" s="3">
        <v>0</v>
      </c>
      <c r="AD295" s="2">
        <v>-2316507.67</v>
      </c>
      <c r="AE295" s="3">
        <v>599122533.62</v>
      </c>
      <c r="AF295" s="3">
        <v>12164932.65</v>
      </c>
      <c r="AG295" s="3">
        <v>2628720.44</v>
      </c>
      <c r="AH295" s="3">
        <v>103699.7</v>
      </c>
      <c r="AI295" s="3">
        <v>2074</v>
      </c>
      <c r="AJ295" s="2">
        <v>-10188946.82</v>
      </c>
    </row>
    <row r="296" spans="1:36" hidden="1" x14ac:dyDescent="0.25">
      <c r="A296" s="8">
        <v>1.1000000000000001</v>
      </c>
      <c r="B296" s="8" t="s">
        <v>886</v>
      </c>
      <c r="C296" s="8">
        <v>3040130064850</v>
      </c>
      <c r="D296" s="8" t="s">
        <v>887</v>
      </c>
      <c r="F296" s="8" t="s">
        <v>888</v>
      </c>
      <c r="G296" s="10">
        <v>43481</v>
      </c>
      <c r="H296" s="8" t="s">
        <v>31</v>
      </c>
      <c r="I296" s="8" t="s">
        <v>38</v>
      </c>
      <c r="J296" s="9">
        <v>0</v>
      </c>
      <c r="K296" s="9">
        <v>0</v>
      </c>
      <c r="L296" s="8">
        <v>0</v>
      </c>
      <c r="M296" s="14">
        <f t="shared" si="12"/>
        <v>0</v>
      </c>
      <c r="N296" s="8">
        <v>0</v>
      </c>
      <c r="O296" s="8">
        <v>0</v>
      </c>
      <c r="P296" s="8" t="s">
        <v>77</v>
      </c>
      <c r="R296" s="8">
        <v>1</v>
      </c>
      <c r="S296" s="13">
        <f>_xlfn.XLOOKUP(P296,rif_fee_schedule!$A$2:$A$84,rif_fee_schedule!C$2:C$84, 0)*1.628</f>
        <v>9769.6279999999988</v>
      </c>
      <c r="T296" s="13">
        <f>_xlfn.XLOOKUP(P296,rif_fee_schedule!$A$2:$A$84,rif_fee_schedule!D$2:D$84, 0)</f>
        <v>5674</v>
      </c>
      <c r="U296" s="14">
        <f t="shared" si="13"/>
        <v>9769.6279999999988</v>
      </c>
      <c r="V296" s="14">
        <f t="shared" si="14"/>
        <v>5674</v>
      </c>
      <c r="W296"/>
      <c r="Y296" s="3">
        <v>13538989.02</v>
      </c>
      <c r="Z296" s="3">
        <v>280635.13</v>
      </c>
      <c r="AA296" s="3">
        <v>0</v>
      </c>
      <c r="AB296">
        <v>0</v>
      </c>
      <c r="AC296" s="3">
        <v>0</v>
      </c>
      <c r="AD296" s="2">
        <v>-2316507.67</v>
      </c>
      <c r="AE296" s="3">
        <v>599122533.62</v>
      </c>
      <c r="AF296" s="3">
        <v>12164932.65</v>
      </c>
      <c r="AG296" s="3">
        <v>2628720.44</v>
      </c>
      <c r="AH296" s="3">
        <v>103699.7</v>
      </c>
      <c r="AI296" s="3">
        <v>2074</v>
      </c>
      <c r="AJ296" s="2">
        <v>-10188946.82</v>
      </c>
    </row>
    <row r="297" spans="1:36" hidden="1" x14ac:dyDescent="0.25">
      <c r="A297" s="8">
        <v>1.1000000000000001</v>
      </c>
      <c r="B297" s="8" t="s">
        <v>893</v>
      </c>
      <c r="C297" s="8">
        <v>3040130182460</v>
      </c>
      <c r="D297" s="8" t="s">
        <v>894</v>
      </c>
      <c r="F297" s="8" t="s">
        <v>895</v>
      </c>
      <c r="G297" s="10">
        <v>43481</v>
      </c>
      <c r="H297" s="8" t="s">
        <v>31</v>
      </c>
      <c r="I297" s="8" t="s">
        <v>38</v>
      </c>
      <c r="J297" s="9">
        <v>9805.59</v>
      </c>
      <c r="K297" s="9">
        <v>196.11</v>
      </c>
      <c r="L297" s="8">
        <v>0</v>
      </c>
      <c r="M297" s="14">
        <f t="shared" si="12"/>
        <v>10001.700000000001</v>
      </c>
      <c r="N297" s="8">
        <v>0</v>
      </c>
      <c r="O297" s="8">
        <v>0</v>
      </c>
      <c r="P297" s="8" t="s">
        <v>33</v>
      </c>
      <c r="R297" s="11">
        <v>-1473</v>
      </c>
      <c r="S297" s="13">
        <f>_xlfn.XLOOKUP(P297,rif_fee_schedule!$A$2:$A$84,rif_fee_schedule!C$2:C$84, 0)*1.628</f>
        <v>25.823335999999998</v>
      </c>
      <c r="T297" s="13">
        <f>_xlfn.XLOOKUP(P297,rif_fee_schedule!$A$2:$A$84,rif_fee_schedule!D$2:D$84, 0)</f>
        <v>14.997999999999999</v>
      </c>
      <c r="U297" s="14">
        <f t="shared" si="13"/>
        <v>-38037.773927999995</v>
      </c>
      <c r="V297" s="14">
        <f t="shared" si="14"/>
        <v>-22092.054</v>
      </c>
      <c r="W297" s="2"/>
      <c r="Y297" s="3">
        <v>13538989.02</v>
      </c>
      <c r="Z297" s="3">
        <v>280635.13</v>
      </c>
      <c r="AA297" s="3">
        <v>0</v>
      </c>
      <c r="AB297">
        <v>0</v>
      </c>
      <c r="AC297" s="3">
        <v>0</v>
      </c>
      <c r="AD297" s="2">
        <v>-2316507.67</v>
      </c>
      <c r="AE297" s="3">
        <v>599122533.62</v>
      </c>
      <c r="AF297" s="3">
        <v>12164932.65</v>
      </c>
      <c r="AG297" s="3">
        <v>2628720.44</v>
      </c>
      <c r="AH297" s="3">
        <v>103699.7</v>
      </c>
      <c r="AI297" s="3">
        <v>2074</v>
      </c>
      <c r="AJ297" s="2">
        <v>-10188946.82</v>
      </c>
    </row>
    <row r="298" spans="1:36" hidden="1" x14ac:dyDescent="0.25">
      <c r="A298" s="8">
        <v>1.1000000000000001</v>
      </c>
      <c r="B298" s="8" t="s">
        <v>893</v>
      </c>
      <c r="C298" s="8">
        <v>3040130182460</v>
      </c>
      <c r="D298" s="8" t="s">
        <v>894</v>
      </c>
      <c r="F298" s="8" t="s">
        <v>895</v>
      </c>
      <c r="G298" s="10">
        <v>43481</v>
      </c>
      <c r="H298" s="8" t="s">
        <v>31</v>
      </c>
      <c r="I298" s="8" t="s">
        <v>38</v>
      </c>
      <c r="J298" s="9">
        <v>9805.59</v>
      </c>
      <c r="K298" s="9">
        <v>196.11</v>
      </c>
      <c r="L298" s="8">
        <v>0</v>
      </c>
      <c r="M298" s="14">
        <f t="shared" si="12"/>
        <v>10001.700000000001</v>
      </c>
      <c r="N298" s="8">
        <v>0</v>
      </c>
      <c r="O298" s="8">
        <v>0</v>
      </c>
      <c r="P298" s="8" t="s">
        <v>45</v>
      </c>
      <c r="R298" s="11">
        <v>2544</v>
      </c>
      <c r="S298" s="13">
        <f>_xlfn.XLOOKUP(P298,rif_fee_schedule!$A$2:$A$84,rif_fee_schedule!C$2:C$84, 0)*1.628</f>
        <v>19.244587999999997</v>
      </c>
      <c r="T298" s="13">
        <f>_xlfn.XLOOKUP(P298,rif_fee_schedule!$A$2:$A$84,rif_fee_schedule!D$2:D$84, 0)</f>
        <v>11.177</v>
      </c>
      <c r="U298" s="14">
        <f t="shared" si="13"/>
        <v>48958.231871999989</v>
      </c>
      <c r="V298" s="14">
        <f t="shared" si="14"/>
        <v>28434.288</v>
      </c>
      <c r="W298" s="2"/>
      <c r="Y298" s="3">
        <v>13538989.02</v>
      </c>
      <c r="Z298" s="3">
        <v>280635.13</v>
      </c>
      <c r="AA298" s="3">
        <v>0</v>
      </c>
      <c r="AB298">
        <v>0</v>
      </c>
      <c r="AC298" s="3">
        <v>0</v>
      </c>
      <c r="AD298" s="2">
        <v>-2316507.67</v>
      </c>
      <c r="AE298" s="3">
        <v>599122533.62</v>
      </c>
      <c r="AF298" s="3">
        <v>12164932.65</v>
      </c>
      <c r="AG298" s="3">
        <v>2628720.44</v>
      </c>
      <c r="AH298" s="3">
        <v>103699.7</v>
      </c>
      <c r="AI298" s="3">
        <v>2074</v>
      </c>
      <c r="AJ298" s="2">
        <v>-10188946.82</v>
      </c>
    </row>
    <row r="299" spans="1:36" hidden="1" x14ac:dyDescent="0.25">
      <c r="A299" s="8">
        <v>6</v>
      </c>
      <c r="B299" s="8" t="s">
        <v>7154</v>
      </c>
      <c r="C299" s="8">
        <v>3069130020100</v>
      </c>
      <c r="D299" s="8" t="s">
        <v>7155</v>
      </c>
      <c r="G299" s="10">
        <v>43479</v>
      </c>
      <c r="H299" s="8" t="s">
        <v>31</v>
      </c>
      <c r="I299" s="8" t="s">
        <v>32</v>
      </c>
      <c r="J299" s="9">
        <v>0</v>
      </c>
      <c r="K299" s="9">
        <v>0</v>
      </c>
      <c r="L299" s="8">
        <v>0</v>
      </c>
      <c r="M299" s="14">
        <f t="shared" si="12"/>
        <v>0</v>
      </c>
      <c r="N299" s="8">
        <v>0</v>
      </c>
      <c r="O299" s="8">
        <v>0</v>
      </c>
      <c r="P299" s="8" t="s">
        <v>77</v>
      </c>
      <c r="R299" s="8">
        <v>-1</v>
      </c>
      <c r="S299" s="13">
        <f>_xlfn.XLOOKUP(P299,rif_fee_schedule!$A$2:$A$84,rif_fee_schedule!C$2:C$84, 0)*1.628</f>
        <v>9769.6279999999988</v>
      </c>
      <c r="T299" s="13">
        <f>_xlfn.XLOOKUP(P299,rif_fee_schedule!$A$2:$A$84,rif_fee_schedule!D$2:D$84, 0)</f>
        <v>5674</v>
      </c>
      <c r="U299" s="14">
        <f t="shared" si="13"/>
        <v>-9769.6279999999988</v>
      </c>
      <c r="V299" s="14">
        <f t="shared" si="14"/>
        <v>-5674</v>
      </c>
      <c r="W299"/>
      <c r="Y299" s="3">
        <v>43269262.359999999</v>
      </c>
      <c r="Z299" s="3">
        <v>874367.57</v>
      </c>
      <c r="AA299" s="3">
        <v>433279.63</v>
      </c>
      <c r="AB299">
        <v>0</v>
      </c>
      <c r="AC299" s="3">
        <v>0</v>
      </c>
      <c r="AD299" s="2">
        <v>374512.67</v>
      </c>
      <c r="AE299" s="3">
        <v>599122533.62</v>
      </c>
      <c r="AF299" s="3">
        <v>12164932.65</v>
      </c>
      <c r="AG299" s="3">
        <v>2628720.44</v>
      </c>
      <c r="AH299" s="3">
        <v>103699.7</v>
      </c>
      <c r="AI299" s="3">
        <v>2074</v>
      </c>
      <c r="AJ299" s="2">
        <v>-10188946.82</v>
      </c>
    </row>
    <row r="300" spans="1:36" hidden="1" x14ac:dyDescent="0.25">
      <c r="A300" s="8">
        <v>6</v>
      </c>
      <c r="B300" s="8" t="s">
        <v>7154</v>
      </c>
      <c r="C300" s="8">
        <v>3069130020100</v>
      </c>
      <c r="D300" s="8" t="s">
        <v>7155</v>
      </c>
      <c r="G300" s="10">
        <v>43479</v>
      </c>
      <c r="H300" s="8" t="s">
        <v>31</v>
      </c>
      <c r="I300" s="8" t="s">
        <v>32</v>
      </c>
      <c r="J300" s="9">
        <v>0</v>
      </c>
      <c r="K300" s="9">
        <v>0</v>
      </c>
      <c r="L300" s="8">
        <v>0</v>
      </c>
      <c r="M300" s="14">
        <f t="shared" si="12"/>
        <v>0</v>
      </c>
      <c r="N300" s="8">
        <v>0</v>
      </c>
      <c r="O300" s="8">
        <v>0</v>
      </c>
      <c r="P300" s="8" t="s">
        <v>77</v>
      </c>
      <c r="R300" s="8">
        <v>1</v>
      </c>
      <c r="S300" s="13">
        <f>_xlfn.XLOOKUP(P300,rif_fee_schedule!$A$2:$A$84,rif_fee_schedule!C$2:C$84, 0)*1.628</f>
        <v>9769.6279999999988</v>
      </c>
      <c r="T300" s="13">
        <f>_xlfn.XLOOKUP(P300,rif_fee_schedule!$A$2:$A$84,rif_fee_schedule!D$2:D$84, 0)</f>
        <v>5674</v>
      </c>
      <c r="U300" s="14">
        <f t="shared" si="13"/>
        <v>9769.6279999999988</v>
      </c>
      <c r="V300" s="14">
        <f t="shared" si="14"/>
        <v>5674</v>
      </c>
      <c r="W300"/>
      <c r="Y300" s="3">
        <v>43269262.359999999</v>
      </c>
      <c r="Z300" s="3">
        <v>874367.57</v>
      </c>
      <c r="AA300" s="3">
        <v>433279.63</v>
      </c>
      <c r="AB300">
        <v>0</v>
      </c>
      <c r="AC300" s="3">
        <v>0</v>
      </c>
      <c r="AD300" s="2">
        <v>374512.67</v>
      </c>
      <c r="AE300" s="3">
        <v>599122533.62</v>
      </c>
      <c r="AF300" s="3">
        <v>12164932.65</v>
      </c>
      <c r="AG300" s="3">
        <v>2628720.44</v>
      </c>
      <c r="AH300" s="3">
        <v>103699.7</v>
      </c>
      <c r="AI300" s="3">
        <v>2074</v>
      </c>
      <c r="AJ300" s="2">
        <v>-10188946.82</v>
      </c>
    </row>
    <row r="301" spans="1:36" hidden="1" x14ac:dyDescent="0.25">
      <c r="A301" s="8">
        <v>6</v>
      </c>
      <c r="B301" s="8" t="s">
        <v>7142</v>
      </c>
      <c r="C301" s="8">
        <v>3069130020070</v>
      </c>
      <c r="D301" s="8" t="s">
        <v>7143</v>
      </c>
      <c r="G301" s="10">
        <v>43510</v>
      </c>
      <c r="H301" s="8" t="s">
        <v>31</v>
      </c>
      <c r="I301" s="8" t="s">
        <v>32</v>
      </c>
      <c r="J301" s="9">
        <v>0</v>
      </c>
      <c r="K301" s="9">
        <v>0</v>
      </c>
      <c r="L301" s="8">
        <v>0</v>
      </c>
      <c r="M301" s="14">
        <f t="shared" si="12"/>
        <v>0</v>
      </c>
      <c r="N301" s="8">
        <v>0</v>
      </c>
      <c r="O301" s="8">
        <v>0</v>
      </c>
      <c r="P301" s="8" t="s">
        <v>77</v>
      </c>
      <c r="R301" s="8">
        <v>-1</v>
      </c>
      <c r="S301" s="13">
        <f>_xlfn.XLOOKUP(P301,rif_fee_schedule!$A$2:$A$84,rif_fee_schedule!C$2:C$84, 0)*1.628</f>
        <v>9769.6279999999988</v>
      </c>
      <c r="T301" s="13">
        <f>_xlfn.XLOOKUP(P301,rif_fee_schedule!$A$2:$A$84,rif_fee_schedule!D$2:D$84, 0)</f>
        <v>5674</v>
      </c>
      <c r="U301" s="14">
        <f t="shared" si="13"/>
        <v>-9769.6279999999988</v>
      </c>
      <c r="V301" s="14">
        <f t="shared" si="14"/>
        <v>-5674</v>
      </c>
      <c r="W301"/>
      <c r="Y301" s="3">
        <v>43269262.359999999</v>
      </c>
      <c r="Z301" s="3">
        <v>874367.57</v>
      </c>
      <c r="AA301" s="3">
        <v>433279.63</v>
      </c>
      <c r="AB301">
        <v>0</v>
      </c>
      <c r="AC301" s="3">
        <v>0</v>
      </c>
      <c r="AD301" s="2">
        <v>374512.67</v>
      </c>
      <c r="AE301" s="3">
        <v>599122533.62</v>
      </c>
      <c r="AF301" s="3">
        <v>12164932.65</v>
      </c>
      <c r="AG301" s="3">
        <v>2628720.44</v>
      </c>
      <c r="AH301" s="3">
        <v>103699.7</v>
      </c>
      <c r="AI301" s="3">
        <v>2074</v>
      </c>
      <c r="AJ301" s="2">
        <v>-10188946.82</v>
      </c>
    </row>
    <row r="302" spans="1:36" hidden="1" x14ac:dyDescent="0.25">
      <c r="A302" s="8">
        <v>6</v>
      </c>
      <c r="B302" s="8" t="s">
        <v>7142</v>
      </c>
      <c r="C302" s="8">
        <v>3069130020070</v>
      </c>
      <c r="D302" s="8" t="s">
        <v>7143</v>
      </c>
      <c r="G302" s="10">
        <v>43510</v>
      </c>
      <c r="H302" s="8" t="s">
        <v>31</v>
      </c>
      <c r="I302" s="8" t="s">
        <v>32</v>
      </c>
      <c r="J302" s="9">
        <v>0</v>
      </c>
      <c r="K302" s="9">
        <v>0</v>
      </c>
      <c r="L302" s="8">
        <v>0</v>
      </c>
      <c r="M302" s="14">
        <f t="shared" si="12"/>
        <v>0</v>
      </c>
      <c r="N302" s="8">
        <v>0</v>
      </c>
      <c r="O302" s="8">
        <v>0</v>
      </c>
      <c r="P302" s="8" t="s">
        <v>77</v>
      </c>
      <c r="R302" s="8">
        <v>1</v>
      </c>
      <c r="S302" s="13">
        <f>_xlfn.XLOOKUP(P302,rif_fee_schedule!$A$2:$A$84,rif_fee_schedule!C$2:C$84, 0)*1.628</f>
        <v>9769.6279999999988</v>
      </c>
      <c r="T302" s="13">
        <f>_xlfn.XLOOKUP(P302,rif_fee_schedule!$A$2:$A$84,rif_fee_schedule!D$2:D$84, 0)</f>
        <v>5674</v>
      </c>
      <c r="U302" s="14">
        <f t="shared" si="13"/>
        <v>9769.6279999999988</v>
      </c>
      <c r="V302" s="14">
        <f t="shared" si="14"/>
        <v>5674</v>
      </c>
      <c r="W302"/>
      <c r="Y302" s="3">
        <v>43269262.359999999</v>
      </c>
      <c r="Z302" s="3">
        <v>874367.57</v>
      </c>
      <c r="AA302" s="3">
        <v>433279.63</v>
      </c>
      <c r="AB302">
        <v>0</v>
      </c>
      <c r="AC302" s="3">
        <v>0</v>
      </c>
      <c r="AD302" s="2">
        <v>374512.67</v>
      </c>
      <c r="AE302" s="3">
        <v>599122533.62</v>
      </c>
      <c r="AF302" s="3">
        <v>12164932.65</v>
      </c>
      <c r="AG302" s="3">
        <v>2628720.44</v>
      </c>
      <c r="AH302" s="3">
        <v>103699.7</v>
      </c>
      <c r="AI302" s="3">
        <v>2074</v>
      </c>
      <c r="AJ302" s="2">
        <v>-10188946.82</v>
      </c>
    </row>
    <row r="303" spans="1:36" hidden="1" x14ac:dyDescent="0.25">
      <c r="A303" s="8">
        <v>5</v>
      </c>
      <c r="B303" s="8" t="s">
        <v>4742</v>
      </c>
      <c r="C303" s="8">
        <v>3050040000490</v>
      </c>
      <c r="D303" s="8" t="s">
        <v>4743</v>
      </c>
      <c r="F303" s="8" t="s">
        <v>4744</v>
      </c>
      <c r="G303" s="10">
        <v>43539</v>
      </c>
      <c r="H303" s="8" t="s">
        <v>31</v>
      </c>
      <c r="I303" s="8" t="s">
        <v>38</v>
      </c>
      <c r="J303" s="9">
        <v>267350.59999999998</v>
      </c>
      <c r="K303" s="9">
        <v>5347.01</v>
      </c>
      <c r="L303" s="8">
        <v>0</v>
      </c>
      <c r="M303" s="14">
        <f t="shared" si="12"/>
        <v>272697.61</v>
      </c>
      <c r="N303" s="8">
        <v>0</v>
      </c>
      <c r="O303" s="8">
        <v>0</v>
      </c>
      <c r="P303" s="8" t="s">
        <v>769</v>
      </c>
      <c r="R303" s="11">
        <v>21647</v>
      </c>
      <c r="S303" s="13">
        <f>_xlfn.XLOOKUP(P303,rif_fee_schedule!$A$2:$A$84,rif_fee_schedule!C$2:C$84, 0)*1.628</f>
        <v>11.573452</v>
      </c>
      <c r="T303" s="13">
        <f>_xlfn.XLOOKUP(P303,rif_fee_schedule!$A$2:$A$84,rif_fee_schedule!D$2:D$84, 0)</f>
        <v>6.7220000000000004</v>
      </c>
      <c r="U303" s="14">
        <f t="shared" si="13"/>
        <v>250530.51544399999</v>
      </c>
      <c r="V303" s="14">
        <f t="shared" si="14"/>
        <v>145511.13400000002</v>
      </c>
      <c r="W303" s="2"/>
      <c r="Y303" s="3">
        <v>23913047.239999998</v>
      </c>
      <c r="Z303" s="3">
        <v>478708.65</v>
      </c>
      <c r="AA303" s="3">
        <v>0</v>
      </c>
      <c r="AB303">
        <v>0</v>
      </c>
      <c r="AC303" s="3">
        <v>0</v>
      </c>
      <c r="AD303" s="2">
        <v>-227120.25</v>
      </c>
      <c r="AE303" s="3">
        <v>599122533.62</v>
      </c>
      <c r="AF303" s="3">
        <v>12164932.65</v>
      </c>
      <c r="AG303" s="3">
        <v>2628720.44</v>
      </c>
      <c r="AH303" s="3">
        <v>103699.7</v>
      </c>
      <c r="AI303" s="3">
        <v>2074</v>
      </c>
      <c r="AJ303" s="2">
        <v>-10188946.82</v>
      </c>
    </row>
    <row r="304" spans="1:36" hidden="1" x14ac:dyDescent="0.25">
      <c r="A304" s="8">
        <v>5</v>
      </c>
      <c r="B304" s="8" t="s">
        <v>4742</v>
      </c>
      <c r="C304" s="8">
        <v>3050040000490</v>
      </c>
      <c r="D304" s="8" t="s">
        <v>4743</v>
      </c>
      <c r="F304" s="8" t="s">
        <v>4744</v>
      </c>
      <c r="G304" s="10">
        <v>43539</v>
      </c>
      <c r="H304" s="8" t="s">
        <v>31</v>
      </c>
      <c r="I304" s="8" t="s">
        <v>38</v>
      </c>
      <c r="J304" s="9">
        <v>267350.59999999998</v>
      </c>
      <c r="K304" s="9">
        <v>5347.01</v>
      </c>
      <c r="L304" s="8">
        <v>0</v>
      </c>
      <c r="M304" s="14">
        <f t="shared" si="12"/>
        <v>272697.61</v>
      </c>
      <c r="N304" s="8">
        <v>0</v>
      </c>
      <c r="O304" s="8">
        <v>0</v>
      </c>
      <c r="P304" s="8" t="s">
        <v>43</v>
      </c>
      <c r="R304" s="11">
        <v>6050</v>
      </c>
      <c r="S304" s="13">
        <f>_xlfn.XLOOKUP(P304,rif_fee_schedule!$A$2:$A$84,rif_fee_schedule!C$2:C$84, 0)*1.628</f>
        <v>5.1216879999999998</v>
      </c>
      <c r="T304" s="13">
        <f>_xlfn.XLOOKUP(P304,rif_fee_schedule!$A$2:$A$84,rif_fee_schedule!D$2:D$84, 0)</f>
        <v>2.9740000000000002</v>
      </c>
      <c r="U304" s="14">
        <f t="shared" si="13"/>
        <v>30986.2124</v>
      </c>
      <c r="V304" s="14">
        <f t="shared" si="14"/>
        <v>17992.7</v>
      </c>
      <c r="W304" s="2"/>
      <c r="Y304" s="3">
        <v>23913047.239999998</v>
      </c>
      <c r="Z304" s="3">
        <v>478708.65</v>
      </c>
      <c r="AA304" s="3">
        <v>0</v>
      </c>
      <c r="AB304">
        <v>0</v>
      </c>
      <c r="AC304" s="3">
        <v>0</v>
      </c>
      <c r="AD304" s="2">
        <v>-227120.25</v>
      </c>
      <c r="AE304" s="3">
        <v>599122533.62</v>
      </c>
      <c r="AF304" s="3">
        <v>12164932.65</v>
      </c>
      <c r="AG304" s="3">
        <v>2628720.44</v>
      </c>
      <c r="AH304" s="3">
        <v>103699.7</v>
      </c>
      <c r="AI304" s="3">
        <v>2074</v>
      </c>
      <c r="AJ304" s="2">
        <v>-10188946.82</v>
      </c>
    </row>
    <row r="305" spans="1:36" hidden="1" x14ac:dyDescent="0.25">
      <c r="A305" s="8">
        <v>2</v>
      </c>
      <c r="B305" s="8" t="s">
        <v>2778</v>
      </c>
      <c r="C305" s="8">
        <v>3031150051070</v>
      </c>
      <c r="D305" s="8" t="s">
        <v>2779</v>
      </c>
      <c r="F305" s="8" t="s">
        <v>2758</v>
      </c>
      <c r="G305" s="10">
        <v>43522</v>
      </c>
      <c r="H305" s="8" t="s">
        <v>31</v>
      </c>
      <c r="I305" s="8" t="s">
        <v>38</v>
      </c>
      <c r="J305" s="9">
        <v>0</v>
      </c>
      <c r="K305" s="9">
        <v>0</v>
      </c>
      <c r="L305" s="8">
        <v>0</v>
      </c>
      <c r="M305" s="14">
        <f t="shared" si="12"/>
        <v>0</v>
      </c>
      <c r="N305" s="8">
        <v>0</v>
      </c>
      <c r="O305" s="8">
        <v>0</v>
      </c>
      <c r="P305" s="8" t="s">
        <v>77</v>
      </c>
      <c r="R305" s="8">
        <v>-1</v>
      </c>
      <c r="S305" s="13">
        <f>_xlfn.XLOOKUP(P305,rif_fee_schedule!$A$2:$A$84,rif_fee_schedule!C$2:C$84, 0)*1.628</f>
        <v>9769.6279999999988</v>
      </c>
      <c r="T305" s="13">
        <f>_xlfn.XLOOKUP(P305,rif_fee_schedule!$A$2:$A$84,rif_fee_schedule!D$2:D$84, 0)</f>
        <v>5674</v>
      </c>
      <c r="U305" s="14">
        <f t="shared" si="13"/>
        <v>-9769.6279999999988</v>
      </c>
      <c r="V305" s="14">
        <f t="shared" si="14"/>
        <v>-5674</v>
      </c>
      <c r="W305"/>
      <c r="Y305" s="3">
        <v>272008405.74000001</v>
      </c>
      <c r="Z305" s="3">
        <v>5573244.3300000001</v>
      </c>
      <c r="AA305" s="3">
        <v>0</v>
      </c>
      <c r="AB305">
        <v>0</v>
      </c>
      <c r="AC305" s="3">
        <v>0</v>
      </c>
      <c r="AD305" s="2">
        <v>-7297347.0099999998</v>
      </c>
      <c r="AE305" s="3">
        <v>599122533.62</v>
      </c>
      <c r="AF305" s="3">
        <v>12164932.65</v>
      </c>
      <c r="AG305" s="3">
        <v>2628720.44</v>
      </c>
      <c r="AH305" s="3">
        <v>103699.7</v>
      </c>
      <c r="AI305" s="3">
        <v>2074</v>
      </c>
      <c r="AJ305" s="2">
        <v>-10188946.82</v>
      </c>
    </row>
    <row r="306" spans="1:36" hidden="1" x14ac:dyDescent="0.25">
      <c r="A306" s="8">
        <v>2</v>
      </c>
      <c r="B306" s="8" t="s">
        <v>2778</v>
      </c>
      <c r="C306" s="8">
        <v>3031150051070</v>
      </c>
      <c r="D306" s="8" t="s">
        <v>2779</v>
      </c>
      <c r="F306" s="8" t="s">
        <v>2758</v>
      </c>
      <c r="G306" s="10">
        <v>43522</v>
      </c>
      <c r="H306" s="8" t="s">
        <v>31</v>
      </c>
      <c r="I306" s="8" t="s">
        <v>38</v>
      </c>
      <c r="J306" s="9">
        <v>0</v>
      </c>
      <c r="K306" s="9">
        <v>0</v>
      </c>
      <c r="L306" s="8">
        <v>0</v>
      </c>
      <c r="M306" s="14">
        <f t="shared" si="12"/>
        <v>0</v>
      </c>
      <c r="N306" s="8">
        <v>0</v>
      </c>
      <c r="O306" s="8">
        <v>0</v>
      </c>
      <c r="P306" s="8" t="s">
        <v>77</v>
      </c>
      <c r="R306" s="8">
        <v>1</v>
      </c>
      <c r="S306" s="13">
        <f>_xlfn.XLOOKUP(P306,rif_fee_schedule!$A$2:$A$84,rif_fee_schedule!C$2:C$84, 0)*1.628</f>
        <v>9769.6279999999988</v>
      </c>
      <c r="T306" s="13">
        <f>_xlfn.XLOOKUP(P306,rif_fee_schedule!$A$2:$A$84,rif_fee_schedule!D$2:D$84, 0)</f>
        <v>5674</v>
      </c>
      <c r="U306" s="14">
        <f t="shared" si="13"/>
        <v>9769.6279999999988</v>
      </c>
      <c r="V306" s="14">
        <f t="shared" si="14"/>
        <v>5674</v>
      </c>
      <c r="W306"/>
      <c r="Y306" s="3">
        <v>272008405.74000001</v>
      </c>
      <c r="Z306" s="3">
        <v>5573244.3300000001</v>
      </c>
      <c r="AA306" s="3">
        <v>0</v>
      </c>
      <c r="AB306">
        <v>0</v>
      </c>
      <c r="AC306" s="3">
        <v>0</v>
      </c>
      <c r="AD306" s="2">
        <v>-7297347.0099999998</v>
      </c>
      <c r="AE306" s="3">
        <v>599122533.62</v>
      </c>
      <c r="AF306" s="3">
        <v>12164932.65</v>
      </c>
      <c r="AG306" s="3">
        <v>2628720.44</v>
      </c>
      <c r="AH306" s="3">
        <v>103699.7</v>
      </c>
      <c r="AI306" s="3">
        <v>2074</v>
      </c>
      <c r="AJ306" s="2">
        <v>-10188946.82</v>
      </c>
    </row>
    <row r="307" spans="1:36" hidden="1" x14ac:dyDescent="0.25">
      <c r="A307" s="8">
        <v>2</v>
      </c>
      <c r="B307" s="8" t="s">
        <v>2756</v>
      </c>
      <c r="C307" s="8">
        <v>3031150051060</v>
      </c>
      <c r="D307" s="8" t="s">
        <v>2757</v>
      </c>
      <c r="F307" s="8" t="s">
        <v>2758</v>
      </c>
      <c r="G307" s="10">
        <v>43522</v>
      </c>
      <c r="H307" s="8" t="s">
        <v>31</v>
      </c>
      <c r="I307" s="8" t="s">
        <v>38</v>
      </c>
      <c r="J307" s="9">
        <v>0</v>
      </c>
      <c r="K307" s="9">
        <v>0</v>
      </c>
      <c r="L307" s="8">
        <v>0</v>
      </c>
      <c r="M307" s="14">
        <f t="shared" ref="M307:M370" si="15">SUM(J307:L307)</f>
        <v>0</v>
      </c>
      <c r="N307" s="8">
        <v>0</v>
      </c>
      <c r="O307" s="8">
        <v>0</v>
      </c>
      <c r="P307" s="8" t="s">
        <v>77</v>
      </c>
      <c r="R307" s="8">
        <v>-1</v>
      </c>
      <c r="S307" s="13">
        <f>_xlfn.XLOOKUP(P307,rif_fee_schedule!$A$2:$A$84,rif_fee_schedule!C$2:C$84, 0)*1.628</f>
        <v>9769.6279999999988</v>
      </c>
      <c r="T307" s="13">
        <f>_xlfn.XLOOKUP(P307,rif_fee_schedule!$A$2:$A$84,rif_fee_schedule!D$2:D$84, 0)</f>
        <v>5674</v>
      </c>
      <c r="U307" s="14">
        <f t="shared" ref="U307:U370" si="16">S307*R307</f>
        <v>-9769.6279999999988</v>
      </c>
      <c r="V307" s="14">
        <f t="shared" ref="V307:V370" si="17">T307*R307</f>
        <v>-5674</v>
      </c>
      <c r="W307"/>
      <c r="Y307" s="3">
        <v>272008405.74000001</v>
      </c>
      <c r="Z307" s="3">
        <v>5573244.3300000001</v>
      </c>
      <c r="AA307" s="3">
        <v>0</v>
      </c>
      <c r="AB307">
        <v>0</v>
      </c>
      <c r="AC307" s="3">
        <v>0</v>
      </c>
      <c r="AD307" s="2">
        <v>-7297347.0099999998</v>
      </c>
      <c r="AE307" s="3">
        <v>599122533.62</v>
      </c>
      <c r="AF307" s="3">
        <v>12164932.65</v>
      </c>
      <c r="AG307" s="3">
        <v>2628720.44</v>
      </c>
      <c r="AH307" s="3">
        <v>103699.7</v>
      </c>
      <c r="AI307" s="3">
        <v>2074</v>
      </c>
      <c r="AJ307" s="2">
        <v>-10188946.82</v>
      </c>
    </row>
    <row r="308" spans="1:36" hidden="1" x14ac:dyDescent="0.25">
      <c r="A308" s="8">
        <v>2</v>
      </c>
      <c r="B308" s="8" t="s">
        <v>2756</v>
      </c>
      <c r="C308" s="8">
        <v>3031150051060</v>
      </c>
      <c r="D308" s="8" t="s">
        <v>2757</v>
      </c>
      <c r="F308" s="8" t="s">
        <v>2758</v>
      </c>
      <c r="G308" s="10">
        <v>43522</v>
      </c>
      <c r="H308" s="8" t="s">
        <v>31</v>
      </c>
      <c r="I308" s="8" t="s">
        <v>38</v>
      </c>
      <c r="J308" s="9">
        <v>0</v>
      </c>
      <c r="K308" s="9">
        <v>0</v>
      </c>
      <c r="L308" s="8">
        <v>0</v>
      </c>
      <c r="M308" s="14">
        <f t="shared" si="15"/>
        <v>0</v>
      </c>
      <c r="N308" s="8">
        <v>0</v>
      </c>
      <c r="O308" s="8">
        <v>0</v>
      </c>
      <c r="P308" s="8" t="s">
        <v>77</v>
      </c>
      <c r="R308" s="8">
        <v>1</v>
      </c>
      <c r="S308" s="13">
        <f>_xlfn.XLOOKUP(P308,rif_fee_schedule!$A$2:$A$84,rif_fee_schedule!C$2:C$84, 0)*1.628</f>
        <v>9769.6279999999988</v>
      </c>
      <c r="T308" s="13">
        <f>_xlfn.XLOOKUP(P308,rif_fee_schedule!$A$2:$A$84,rif_fee_schedule!D$2:D$84, 0)</f>
        <v>5674</v>
      </c>
      <c r="U308" s="14">
        <f t="shared" si="16"/>
        <v>9769.6279999999988</v>
      </c>
      <c r="V308" s="14">
        <f t="shared" si="17"/>
        <v>5674</v>
      </c>
      <c r="W308"/>
      <c r="Y308" s="3">
        <v>272008405.74000001</v>
      </c>
      <c r="Z308" s="3">
        <v>5573244.3300000001</v>
      </c>
      <c r="AA308" s="3">
        <v>0</v>
      </c>
      <c r="AB308">
        <v>0</v>
      </c>
      <c r="AC308" s="3">
        <v>0</v>
      </c>
      <c r="AD308" s="2">
        <v>-7297347.0099999998</v>
      </c>
      <c r="AE308" s="3">
        <v>599122533.62</v>
      </c>
      <c r="AF308" s="3">
        <v>12164932.65</v>
      </c>
      <c r="AG308" s="3">
        <v>2628720.44</v>
      </c>
      <c r="AH308" s="3">
        <v>103699.7</v>
      </c>
      <c r="AI308" s="3">
        <v>2074</v>
      </c>
      <c r="AJ308" s="2">
        <v>-10188946.82</v>
      </c>
    </row>
    <row r="309" spans="1:36" hidden="1" x14ac:dyDescent="0.25">
      <c r="A309" s="8">
        <v>2</v>
      </c>
      <c r="B309" s="8" t="s">
        <v>2762</v>
      </c>
      <c r="C309" s="8">
        <v>3031150053270</v>
      </c>
      <c r="D309" s="8" t="s">
        <v>2763</v>
      </c>
      <c r="F309" s="8" t="s">
        <v>2758</v>
      </c>
      <c r="G309" s="10">
        <v>43521</v>
      </c>
      <c r="H309" s="8" t="s">
        <v>31</v>
      </c>
      <c r="I309" s="8" t="s">
        <v>38</v>
      </c>
      <c r="J309" s="9">
        <v>8772.4500000000007</v>
      </c>
      <c r="K309" s="9">
        <v>175.45</v>
      </c>
      <c r="L309" s="8">
        <v>0</v>
      </c>
      <c r="M309" s="14">
        <f t="shared" si="15"/>
        <v>8947.9000000000015</v>
      </c>
      <c r="N309" s="8">
        <v>0</v>
      </c>
      <c r="O309" s="8">
        <v>0</v>
      </c>
      <c r="P309" s="8" t="s">
        <v>77</v>
      </c>
      <c r="R309" s="8">
        <v>1</v>
      </c>
      <c r="S309" s="13">
        <f>_xlfn.XLOOKUP(P309,rif_fee_schedule!$A$2:$A$84,rif_fee_schedule!C$2:C$84, 0)*1.628</f>
        <v>9769.6279999999988</v>
      </c>
      <c r="T309" s="13">
        <f>_xlfn.XLOOKUP(P309,rif_fee_schedule!$A$2:$A$84,rif_fee_schedule!D$2:D$84, 0)</f>
        <v>5674</v>
      </c>
      <c r="U309" s="14">
        <f t="shared" si="16"/>
        <v>9769.6279999999988</v>
      </c>
      <c r="V309" s="14">
        <f t="shared" si="17"/>
        <v>5674</v>
      </c>
      <c r="W309"/>
      <c r="Y309" s="3">
        <v>272008405.74000001</v>
      </c>
      <c r="Z309" s="3">
        <v>5573244.3300000001</v>
      </c>
      <c r="AA309" s="3">
        <v>0</v>
      </c>
      <c r="AB309">
        <v>0</v>
      </c>
      <c r="AC309" s="3">
        <v>0</v>
      </c>
      <c r="AD309" s="2">
        <v>-7297347.0099999998</v>
      </c>
      <c r="AE309" s="3">
        <v>599122533.62</v>
      </c>
      <c r="AF309" s="3">
        <v>12164932.65</v>
      </c>
      <c r="AG309" s="3">
        <v>2628720.44</v>
      </c>
      <c r="AH309" s="3">
        <v>103699.7</v>
      </c>
      <c r="AI309" s="3">
        <v>2074</v>
      </c>
      <c r="AJ309" s="2">
        <v>-10188946.82</v>
      </c>
    </row>
    <row r="310" spans="1:36" hidden="1" x14ac:dyDescent="0.25">
      <c r="A310" s="8">
        <v>5</v>
      </c>
      <c r="B310" s="8" t="s">
        <v>5006</v>
      </c>
      <c r="C310" s="8">
        <v>3059140960100</v>
      </c>
      <c r="D310" s="8" t="s">
        <v>5007</v>
      </c>
      <c r="F310" s="8" t="s">
        <v>5008</v>
      </c>
      <c r="G310" s="10">
        <v>43481</v>
      </c>
      <c r="H310" s="8" t="s">
        <v>31</v>
      </c>
      <c r="I310" s="8" t="s">
        <v>38</v>
      </c>
      <c r="J310" s="9">
        <v>2208.2199999999998</v>
      </c>
      <c r="K310" s="9">
        <v>44.16</v>
      </c>
      <c r="L310" s="8">
        <v>0</v>
      </c>
      <c r="M310" s="14">
        <f t="shared" si="15"/>
        <v>2252.3799999999997</v>
      </c>
      <c r="N310" s="8">
        <v>0</v>
      </c>
      <c r="O310" s="8">
        <v>0</v>
      </c>
      <c r="P310" s="8" t="s">
        <v>43</v>
      </c>
      <c r="R310" s="8">
        <v>454</v>
      </c>
      <c r="S310" s="13">
        <f>_xlfn.XLOOKUP(P310,rif_fee_schedule!$A$2:$A$84,rif_fee_schedule!C$2:C$84, 0)*1.628</f>
        <v>5.1216879999999998</v>
      </c>
      <c r="T310" s="13">
        <f>_xlfn.XLOOKUP(P310,rif_fee_schedule!$A$2:$A$84,rif_fee_schedule!D$2:D$84, 0)</f>
        <v>2.9740000000000002</v>
      </c>
      <c r="U310" s="14">
        <f t="shared" si="16"/>
        <v>2325.2463520000001</v>
      </c>
      <c r="V310" s="14">
        <f t="shared" si="17"/>
        <v>1350.1960000000001</v>
      </c>
      <c r="W310"/>
      <c r="Y310" s="3">
        <v>23913047.239999998</v>
      </c>
      <c r="Z310" s="3">
        <v>478708.65</v>
      </c>
      <c r="AA310" s="3">
        <v>0</v>
      </c>
      <c r="AB310">
        <v>0</v>
      </c>
      <c r="AC310" s="3">
        <v>0</v>
      </c>
      <c r="AD310" s="2">
        <v>-227120.25</v>
      </c>
      <c r="AE310" s="3">
        <v>599122533.62</v>
      </c>
      <c r="AF310" s="3">
        <v>12164932.65</v>
      </c>
      <c r="AG310" s="3">
        <v>2628720.44</v>
      </c>
      <c r="AH310" s="3">
        <v>103699.7</v>
      </c>
      <c r="AI310" s="3">
        <v>2074</v>
      </c>
      <c r="AJ310" s="2">
        <v>-10188946.82</v>
      </c>
    </row>
    <row r="311" spans="1:36" hidden="1" x14ac:dyDescent="0.25">
      <c r="A311" s="8">
        <v>2</v>
      </c>
      <c r="B311" s="8" t="s">
        <v>2926</v>
      </c>
      <c r="C311" s="8">
        <v>3031220070350</v>
      </c>
      <c r="D311" s="8" t="s">
        <v>2927</v>
      </c>
      <c r="F311" s="8" t="s">
        <v>2928</v>
      </c>
      <c r="G311" s="10">
        <v>43480</v>
      </c>
      <c r="H311" s="8" t="s">
        <v>31</v>
      </c>
      <c r="I311" s="8" t="s">
        <v>38</v>
      </c>
      <c r="J311" s="9">
        <v>8772.4500000000007</v>
      </c>
      <c r="K311" s="9">
        <v>175.45</v>
      </c>
      <c r="L311" s="8">
        <v>0</v>
      </c>
      <c r="M311" s="14">
        <f t="shared" si="15"/>
        <v>8947.9000000000015</v>
      </c>
      <c r="N311" s="8">
        <v>0</v>
      </c>
      <c r="O311" s="8">
        <v>0</v>
      </c>
      <c r="P311" s="8" t="s">
        <v>77</v>
      </c>
      <c r="R311" s="8">
        <v>1</v>
      </c>
      <c r="S311" s="13">
        <f>_xlfn.XLOOKUP(P311,rif_fee_schedule!$A$2:$A$84,rif_fee_schedule!C$2:C$84, 0)*1.628</f>
        <v>9769.6279999999988</v>
      </c>
      <c r="T311" s="13">
        <f>_xlfn.XLOOKUP(P311,rif_fee_schedule!$A$2:$A$84,rif_fee_schedule!D$2:D$84, 0)</f>
        <v>5674</v>
      </c>
      <c r="U311" s="14">
        <f t="shared" si="16"/>
        <v>9769.6279999999988</v>
      </c>
      <c r="V311" s="14">
        <f t="shared" si="17"/>
        <v>5674</v>
      </c>
      <c r="W311"/>
      <c r="Y311" s="3">
        <v>272008405.74000001</v>
      </c>
      <c r="Z311" s="3">
        <v>5573244.3300000001</v>
      </c>
      <c r="AA311" s="3">
        <v>0</v>
      </c>
      <c r="AB311">
        <v>0</v>
      </c>
      <c r="AC311" s="3">
        <v>0</v>
      </c>
      <c r="AD311" s="2">
        <v>-7297347.0099999998</v>
      </c>
      <c r="AE311" s="3">
        <v>599122533.62</v>
      </c>
      <c r="AF311" s="3">
        <v>12164932.65</v>
      </c>
      <c r="AG311" s="3">
        <v>2628720.44</v>
      </c>
      <c r="AH311" s="3">
        <v>103699.7</v>
      </c>
      <c r="AI311" s="3">
        <v>2074</v>
      </c>
      <c r="AJ311" s="2">
        <v>-10188946.82</v>
      </c>
    </row>
    <row r="312" spans="1:36" hidden="1" x14ac:dyDescent="0.25">
      <c r="A312" s="8">
        <v>6</v>
      </c>
      <c r="B312" s="8" t="s">
        <v>7975</v>
      </c>
      <c r="C312" s="8">
        <v>3069350000232</v>
      </c>
      <c r="D312" s="8" t="s">
        <v>7976</v>
      </c>
      <c r="F312" s="8" t="s">
        <v>7490</v>
      </c>
      <c r="G312" s="10">
        <v>43496</v>
      </c>
      <c r="H312" s="8" t="s">
        <v>31</v>
      </c>
      <c r="I312" s="8" t="s">
        <v>38</v>
      </c>
      <c r="J312" s="9">
        <v>9278.02</v>
      </c>
      <c r="K312" s="9">
        <v>185.56</v>
      </c>
      <c r="L312" s="8">
        <v>0</v>
      </c>
      <c r="M312" s="14">
        <f t="shared" si="15"/>
        <v>9463.58</v>
      </c>
      <c r="N312" s="8">
        <v>0</v>
      </c>
      <c r="O312" s="8">
        <v>0</v>
      </c>
      <c r="P312" s="8" t="s">
        <v>77</v>
      </c>
      <c r="R312" s="8">
        <v>1</v>
      </c>
      <c r="S312" s="13">
        <f>_xlfn.XLOOKUP(P312,rif_fee_schedule!$A$2:$A$84,rif_fee_schedule!C$2:C$84, 0)*1.628</f>
        <v>9769.6279999999988</v>
      </c>
      <c r="T312" s="13">
        <f>_xlfn.XLOOKUP(P312,rif_fee_schedule!$A$2:$A$84,rif_fee_schedule!D$2:D$84, 0)</f>
        <v>5674</v>
      </c>
      <c r="U312" s="14">
        <f t="shared" si="16"/>
        <v>9769.6279999999988</v>
      </c>
      <c r="V312" s="14">
        <f t="shared" si="17"/>
        <v>5674</v>
      </c>
      <c r="W312"/>
      <c r="Y312" s="3">
        <v>43269262.359999999</v>
      </c>
      <c r="Z312" s="3">
        <v>874367.57</v>
      </c>
      <c r="AA312" s="3">
        <v>433279.63</v>
      </c>
      <c r="AB312">
        <v>0</v>
      </c>
      <c r="AC312" s="3">
        <v>0</v>
      </c>
      <c r="AD312" s="2">
        <v>374512.67</v>
      </c>
      <c r="AE312" s="3">
        <v>599122533.62</v>
      </c>
      <c r="AF312" s="3">
        <v>12164932.65</v>
      </c>
      <c r="AG312" s="3">
        <v>2628720.44</v>
      </c>
      <c r="AH312" s="3">
        <v>103699.7</v>
      </c>
      <c r="AI312" s="3">
        <v>2074</v>
      </c>
      <c r="AJ312" s="2">
        <v>-10188946.82</v>
      </c>
    </row>
    <row r="313" spans="1:36" hidden="1" x14ac:dyDescent="0.25">
      <c r="A313" s="8">
        <v>6</v>
      </c>
      <c r="B313" s="8" t="s">
        <v>7790</v>
      </c>
      <c r="C313" s="8">
        <v>3069350000271</v>
      </c>
      <c r="D313" s="8" t="s">
        <v>7791</v>
      </c>
      <c r="F313" s="8" t="s">
        <v>7755</v>
      </c>
      <c r="G313" s="10">
        <v>43496</v>
      </c>
      <c r="H313" s="8" t="s">
        <v>31</v>
      </c>
      <c r="I313" s="8" t="s">
        <v>38</v>
      </c>
      <c r="J313" s="9">
        <v>9278.02</v>
      </c>
      <c r="K313" s="9">
        <v>185.56</v>
      </c>
      <c r="L313" s="8">
        <v>0</v>
      </c>
      <c r="M313" s="14">
        <f t="shared" si="15"/>
        <v>9463.58</v>
      </c>
      <c r="N313" s="8">
        <v>0</v>
      </c>
      <c r="O313" s="8">
        <v>0</v>
      </c>
      <c r="P313" s="8" t="s">
        <v>77</v>
      </c>
      <c r="R313" s="8">
        <v>1</v>
      </c>
      <c r="S313" s="13">
        <f>_xlfn.XLOOKUP(P313,rif_fee_schedule!$A$2:$A$84,rif_fee_schedule!C$2:C$84, 0)*1.628</f>
        <v>9769.6279999999988</v>
      </c>
      <c r="T313" s="13">
        <f>_xlfn.XLOOKUP(P313,rif_fee_schedule!$A$2:$A$84,rif_fee_schedule!D$2:D$84, 0)</f>
        <v>5674</v>
      </c>
      <c r="U313" s="14">
        <f t="shared" si="16"/>
        <v>9769.6279999999988</v>
      </c>
      <c r="V313" s="14">
        <f t="shared" si="17"/>
        <v>5674</v>
      </c>
      <c r="W313"/>
      <c r="Y313" s="3">
        <v>43269262.359999999</v>
      </c>
      <c r="Z313" s="3">
        <v>874367.57</v>
      </c>
      <c r="AA313" s="3">
        <v>433279.63</v>
      </c>
      <c r="AB313">
        <v>0</v>
      </c>
      <c r="AC313" s="3">
        <v>0</v>
      </c>
      <c r="AD313" s="2">
        <v>374512.67</v>
      </c>
      <c r="AE313" s="3">
        <v>599122533.62</v>
      </c>
      <c r="AF313" s="3">
        <v>12164932.65</v>
      </c>
      <c r="AG313" s="3">
        <v>2628720.44</v>
      </c>
      <c r="AH313" s="3">
        <v>103699.7</v>
      </c>
      <c r="AI313" s="3">
        <v>2074</v>
      </c>
      <c r="AJ313" s="2">
        <v>-10188946.82</v>
      </c>
    </row>
    <row r="314" spans="1:36" hidden="1" x14ac:dyDescent="0.25">
      <c r="A314" s="8">
        <v>6</v>
      </c>
      <c r="B314" s="8" t="s">
        <v>7743</v>
      </c>
      <c r="C314" s="8">
        <v>3069350000232</v>
      </c>
      <c r="D314" s="8" t="s">
        <v>7744</v>
      </c>
      <c r="F314" s="8" t="s">
        <v>7490</v>
      </c>
      <c r="G314" s="10">
        <v>43495</v>
      </c>
      <c r="H314" s="8" t="s">
        <v>31</v>
      </c>
      <c r="I314" s="8" t="s">
        <v>38</v>
      </c>
      <c r="J314" s="9">
        <v>9278.02</v>
      </c>
      <c r="K314" s="9">
        <v>185.56</v>
      </c>
      <c r="L314" s="8">
        <v>0</v>
      </c>
      <c r="M314" s="14">
        <f t="shared" si="15"/>
        <v>9463.58</v>
      </c>
      <c r="N314" s="8">
        <v>0</v>
      </c>
      <c r="O314" s="8">
        <v>0</v>
      </c>
      <c r="P314" s="8" t="s">
        <v>77</v>
      </c>
      <c r="R314" s="8">
        <v>1</v>
      </c>
      <c r="S314" s="13">
        <f>_xlfn.XLOOKUP(P314,rif_fee_schedule!$A$2:$A$84,rif_fee_schedule!C$2:C$84, 0)*1.628</f>
        <v>9769.6279999999988</v>
      </c>
      <c r="T314" s="13">
        <f>_xlfn.XLOOKUP(P314,rif_fee_schedule!$A$2:$A$84,rif_fee_schedule!D$2:D$84, 0)</f>
        <v>5674</v>
      </c>
      <c r="U314" s="14">
        <f t="shared" si="16"/>
        <v>9769.6279999999988</v>
      </c>
      <c r="V314" s="14">
        <f t="shared" si="17"/>
        <v>5674</v>
      </c>
      <c r="W314"/>
      <c r="Y314" s="3">
        <v>43269262.359999999</v>
      </c>
      <c r="Z314" s="3">
        <v>874367.57</v>
      </c>
      <c r="AA314" s="3">
        <v>433279.63</v>
      </c>
      <c r="AB314">
        <v>0</v>
      </c>
      <c r="AC314" s="3">
        <v>0</v>
      </c>
      <c r="AD314" s="2">
        <v>374512.67</v>
      </c>
      <c r="AE314" s="3">
        <v>599122533.62</v>
      </c>
      <c r="AF314" s="3">
        <v>12164932.65</v>
      </c>
      <c r="AG314" s="3">
        <v>2628720.44</v>
      </c>
      <c r="AH314" s="3">
        <v>103699.7</v>
      </c>
      <c r="AI314" s="3">
        <v>2074</v>
      </c>
      <c r="AJ314" s="2">
        <v>-10188946.82</v>
      </c>
    </row>
    <row r="315" spans="1:36" hidden="1" x14ac:dyDescent="0.25">
      <c r="A315" s="8">
        <v>6</v>
      </c>
      <c r="B315" s="8" t="s">
        <v>7749</v>
      </c>
      <c r="C315" s="8">
        <v>3069350000232</v>
      </c>
      <c r="D315" s="8" t="s">
        <v>7750</v>
      </c>
      <c r="F315" s="8" t="s">
        <v>7490</v>
      </c>
      <c r="G315" s="10">
        <v>43494</v>
      </c>
      <c r="H315" s="8" t="s">
        <v>31</v>
      </c>
      <c r="I315" s="8" t="s">
        <v>38</v>
      </c>
      <c r="J315" s="9">
        <v>9278.02</v>
      </c>
      <c r="K315" s="9">
        <v>185.56</v>
      </c>
      <c r="L315" s="8">
        <v>0</v>
      </c>
      <c r="M315" s="14">
        <f t="shared" si="15"/>
        <v>9463.58</v>
      </c>
      <c r="N315" s="8">
        <v>0</v>
      </c>
      <c r="O315" s="8">
        <v>0</v>
      </c>
      <c r="P315" s="8" t="s">
        <v>77</v>
      </c>
      <c r="R315" s="8">
        <v>1</v>
      </c>
      <c r="S315" s="13">
        <f>_xlfn.XLOOKUP(P315,rif_fee_schedule!$A$2:$A$84,rif_fee_schedule!C$2:C$84, 0)*1.628</f>
        <v>9769.6279999999988</v>
      </c>
      <c r="T315" s="13">
        <f>_xlfn.XLOOKUP(P315,rif_fee_schedule!$A$2:$A$84,rif_fee_schedule!D$2:D$84, 0)</f>
        <v>5674</v>
      </c>
      <c r="U315" s="14">
        <f t="shared" si="16"/>
        <v>9769.6279999999988</v>
      </c>
      <c r="V315" s="14">
        <f t="shared" si="17"/>
        <v>5674</v>
      </c>
      <c r="W315"/>
      <c r="Y315" s="3">
        <v>43269262.359999999</v>
      </c>
      <c r="Z315" s="3">
        <v>874367.57</v>
      </c>
      <c r="AA315" s="3">
        <v>433279.63</v>
      </c>
      <c r="AB315">
        <v>0</v>
      </c>
      <c r="AC315" s="3">
        <v>0</v>
      </c>
      <c r="AD315" s="2">
        <v>374512.67</v>
      </c>
      <c r="AE315" s="3">
        <v>599122533.62</v>
      </c>
      <c r="AF315" s="3">
        <v>12164932.65</v>
      </c>
      <c r="AG315" s="3">
        <v>2628720.44</v>
      </c>
      <c r="AH315" s="3">
        <v>103699.7</v>
      </c>
      <c r="AI315" s="3">
        <v>2074</v>
      </c>
      <c r="AJ315" s="2">
        <v>-10188946.82</v>
      </c>
    </row>
    <row r="316" spans="1:36" hidden="1" x14ac:dyDescent="0.25">
      <c r="A316" s="8">
        <v>6</v>
      </c>
      <c r="B316" s="8" t="s">
        <v>7856</v>
      </c>
      <c r="C316" s="8">
        <v>3069350000232</v>
      </c>
      <c r="D316" s="8" t="s">
        <v>7857</v>
      </c>
      <c r="F316" s="8" t="s">
        <v>7490</v>
      </c>
      <c r="G316" s="10">
        <v>43494</v>
      </c>
      <c r="H316" s="8" t="s">
        <v>31</v>
      </c>
      <c r="I316" s="8" t="s">
        <v>38</v>
      </c>
      <c r="J316" s="9">
        <v>9278.02</v>
      </c>
      <c r="K316" s="9">
        <v>185.56</v>
      </c>
      <c r="L316" s="8">
        <v>0</v>
      </c>
      <c r="M316" s="14">
        <f t="shared" si="15"/>
        <v>9463.58</v>
      </c>
      <c r="N316" s="8">
        <v>0</v>
      </c>
      <c r="O316" s="8">
        <v>0</v>
      </c>
      <c r="P316" s="8" t="s">
        <v>77</v>
      </c>
      <c r="R316" s="8">
        <v>1</v>
      </c>
      <c r="S316" s="13">
        <f>_xlfn.XLOOKUP(P316,rif_fee_schedule!$A$2:$A$84,rif_fee_schedule!C$2:C$84, 0)*1.628</f>
        <v>9769.6279999999988</v>
      </c>
      <c r="T316" s="13">
        <f>_xlfn.XLOOKUP(P316,rif_fee_schedule!$A$2:$A$84,rif_fee_schedule!D$2:D$84, 0)</f>
        <v>5674</v>
      </c>
      <c r="U316" s="14">
        <f t="shared" si="16"/>
        <v>9769.6279999999988</v>
      </c>
      <c r="V316" s="14">
        <f t="shared" si="17"/>
        <v>5674</v>
      </c>
      <c r="W316"/>
      <c r="Y316" s="3">
        <v>43269262.359999999</v>
      </c>
      <c r="Z316" s="3">
        <v>874367.57</v>
      </c>
      <c r="AA316" s="3">
        <v>433279.63</v>
      </c>
      <c r="AB316">
        <v>0</v>
      </c>
      <c r="AC316" s="3">
        <v>0</v>
      </c>
      <c r="AD316" s="2">
        <v>374512.67</v>
      </c>
      <c r="AE316" s="3">
        <v>599122533.62</v>
      </c>
      <c r="AF316" s="3">
        <v>12164932.65</v>
      </c>
      <c r="AG316" s="3">
        <v>2628720.44</v>
      </c>
      <c r="AH316" s="3">
        <v>103699.7</v>
      </c>
      <c r="AI316" s="3">
        <v>2074</v>
      </c>
      <c r="AJ316" s="2">
        <v>-10188946.82</v>
      </c>
    </row>
    <row r="317" spans="1:36" hidden="1" x14ac:dyDescent="0.25">
      <c r="A317" s="8">
        <v>6</v>
      </c>
      <c r="B317" s="8" t="s">
        <v>7807</v>
      </c>
      <c r="C317" s="8">
        <v>3069350000271</v>
      </c>
      <c r="D317" s="8" t="s">
        <v>7808</v>
      </c>
      <c r="F317" s="8" t="s">
        <v>7490</v>
      </c>
      <c r="G317" s="10">
        <v>43488</v>
      </c>
      <c r="H317" s="8" t="s">
        <v>31</v>
      </c>
      <c r="I317" s="8" t="s">
        <v>38</v>
      </c>
      <c r="J317" s="9">
        <v>9278.02</v>
      </c>
      <c r="K317" s="9">
        <v>185.56</v>
      </c>
      <c r="L317" s="8">
        <v>0</v>
      </c>
      <c r="M317" s="14">
        <f t="shared" si="15"/>
        <v>9463.58</v>
      </c>
      <c r="N317" s="8">
        <v>0</v>
      </c>
      <c r="O317" s="8">
        <v>0</v>
      </c>
      <c r="P317" s="8" t="s">
        <v>77</v>
      </c>
      <c r="R317" s="8">
        <v>1</v>
      </c>
      <c r="S317" s="13">
        <f>_xlfn.XLOOKUP(P317,rif_fee_schedule!$A$2:$A$84,rif_fee_schedule!C$2:C$84, 0)*1.628</f>
        <v>9769.6279999999988</v>
      </c>
      <c r="T317" s="13">
        <f>_xlfn.XLOOKUP(P317,rif_fee_schedule!$A$2:$A$84,rif_fee_schedule!D$2:D$84, 0)</f>
        <v>5674</v>
      </c>
      <c r="U317" s="14">
        <f t="shared" si="16"/>
        <v>9769.6279999999988</v>
      </c>
      <c r="V317" s="14">
        <f t="shared" si="17"/>
        <v>5674</v>
      </c>
      <c r="W317"/>
      <c r="Y317" s="3">
        <v>43269262.359999999</v>
      </c>
      <c r="Z317" s="3">
        <v>874367.57</v>
      </c>
      <c r="AA317" s="3">
        <v>433279.63</v>
      </c>
      <c r="AB317">
        <v>0</v>
      </c>
      <c r="AC317" s="3">
        <v>0</v>
      </c>
      <c r="AD317" s="2">
        <v>374512.67</v>
      </c>
      <c r="AE317" s="3">
        <v>599122533.62</v>
      </c>
      <c r="AF317" s="3">
        <v>12164932.65</v>
      </c>
      <c r="AG317" s="3">
        <v>2628720.44</v>
      </c>
      <c r="AH317" s="3">
        <v>103699.7</v>
      </c>
      <c r="AI317" s="3">
        <v>2074</v>
      </c>
      <c r="AJ317" s="2">
        <v>-10188946.82</v>
      </c>
    </row>
    <row r="318" spans="1:36" hidden="1" x14ac:dyDescent="0.25">
      <c r="A318" s="8">
        <v>6</v>
      </c>
      <c r="B318" s="8" t="s">
        <v>7488</v>
      </c>
      <c r="C318" s="8">
        <v>3069250000271</v>
      </c>
      <c r="D318" s="8" t="s">
        <v>7489</v>
      </c>
      <c r="F318" s="8" t="s">
        <v>7490</v>
      </c>
      <c r="G318" s="10">
        <v>43488</v>
      </c>
      <c r="H318" s="8" t="s">
        <v>31</v>
      </c>
      <c r="I318" s="8" t="s">
        <v>38</v>
      </c>
      <c r="J318" s="9">
        <v>9278.02</v>
      </c>
      <c r="K318" s="9">
        <v>185.56</v>
      </c>
      <c r="L318" s="8">
        <v>0</v>
      </c>
      <c r="M318" s="14">
        <f t="shared" si="15"/>
        <v>9463.58</v>
      </c>
      <c r="N318" s="8">
        <v>0</v>
      </c>
      <c r="O318" s="8">
        <v>0</v>
      </c>
      <c r="P318" s="8" t="s">
        <v>77</v>
      </c>
      <c r="R318" s="8">
        <v>1</v>
      </c>
      <c r="S318" s="13">
        <f>_xlfn.XLOOKUP(P318,rif_fee_schedule!$A$2:$A$84,rif_fee_schedule!C$2:C$84, 0)*1.628</f>
        <v>9769.6279999999988</v>
      </c>
      <c r="T318" s="13">
        <f>_xlfn.XLOOKUP(P318,rif_fee_schedule!$A$2:$A$84,rif_fee_schedule!D$2:D$84, 0)</f>
        <v>5674</v>
      </c>
      <c r="U318" s="14">
        <f t="shared" si="16"/>
        <v>9769.6279999999988</v>
      </c>
      <c r="V318" s="14">
        <f t="shared" si="17"/>
        <v>5674</v>
      </c>
      <c r="W318"/>
      <c r="Y318" s="3">
        <v>43269262.359999999</v>
      </c>
      <c r="Z318" s="3">
        <v>874367.57</v>
      </c>
      <c r="AA318" s="3">
        <v>433279.63</v>
      </c>
      <c r="AB318">
        <v>0</v>
      </c>
      <c r="AC318" s="3">
        <v>0</v>
      </c>
      <c r="AD318" s="2">
        <v>374512.67</v>
      </c>
      <c r="AE318" s="3">
        <v>599122533.62</v>
      </c>
      <c r="AF318" s="3">
        <v>12164932.65</v>
      </c>
      <c r="AG318" s="3">
        <v>2628720.44</v>
      </c>
      <c r="AH318" s="3">
        <v>103699.7</v>
      </c>
      <c r="AI318" s="3">
        <v>2074</v>
      </c>
      <c r="AJ318" s="2">
        <v>-10188946.82</v>
      </c>
    </row>
    <row r="319" spans="1:36" hidden="1" x14ac:dyDescent="0.25">
      <c r="A319" s="8">
        <v>6</v>
      </c>
      <c r="B319" s="8" t="s">
        <v>7969</v>
      </c>
      <c r="C319" s="8">
        <v>3069350000271</v>
      </c>
      <c r="D319" s="8" t="s">
        <v>7970</v>
      </c>
      <c r="F319" s="8" t="s">
        <v>7490</v>
      </c>
      <c r="G319" s="10">
        <v>43494</v>
      </c>
      <c r="H319" s="8" t="s">
        <v>31</v>
      </c>
      <c r="I319" s="8" t="s">
        <v>38</v>
      </c>
      <c r="J319" s="9">
        <v>9278.02</v>
      </c>
      <c r="K319" s="9">
        <v>185.56</v>
      </c>
      <c r="L319" s="8">
        <v>0</v>
      </c>
      <c r="M319" s="14">
        <f t="shared" si="15"/>
        <v>9463.58</v>
      </c>
      <c r="N319" s="8">
        <v>0</v>
      </c>
      <c r="O319" s="8">
        <v>0</v>
      </c>
      <c r="P319" s="8" t="s">
        <v>77</v>
      </c>
      <c r="R319" s="8">
        <v>1</v>
      </c>
      <c r="S319" s="13">
        <f>_xlfn.XLOOKUP(P319,rif_fee_schedule!$A$2:$A$84,rif_fee_schedule!C$2:C$84, 0)*1.628</f>
        <v>9769.6279999999988</v>
      </c>
      <c r="T319" s="13">
        <f>_xlfn.XLOOKUP(P319,rif_fee_schedule!$A$2:$A$84,rif_fee_schedule!D$2:D$84, 0)</f>
        <v>5674</v>
      </c>
      <c r="U319" s="14">
        <f t="shared" si="16"/>
        <v>9769.6279999999988</v>
      </c>
      <c r="V319" s="14">
        <f t="shared" si="17"/>
        <v>5674</v>
      </c>
      <c r="W319"/>
      <c r="Y319" s="3">
        <v>43269262.359999999</v>
      </c>
      <c r="Z319" s="3">
        <v>874367.57</v>
      </c>
      <c r="AA319" s="3">
        <v>433279.63</v>
      </c>
      <c r="AB319">
        <v>0</v>
      </c>
      <c r="AC319" s="3">
        <v>0</v>
      </c>
      <c r="AD319" s="2">
        <v>374512.67</v>
      </c>
      <c r="AE319" s="3">
        <v>599122533.62</v>
      </c>
      <c r="AF319" s="3">
        <v>12164932.65</v>
      </c>
      <c r="AG319" s="3">
        <v>2628720.44</v>
      </c>
      <c r="AH319" s="3">
        <v>103699.7</v>
      </c>
      <c r="AI319" s="3">
        <v>2074</v>
      </c>
      <c r="AJ319" s="2">
        <v>-10188946.82</v>
      </c>
    </row>
    <row r="320" spans="1:36" hidden="1" x14ac:dyDescent="0.25">
      <c r="A320" s="8">
        <v>6</v>
      </c>
      <c r="B320" s="8" t="s">
        <v>7745</v>
      </c>
      <c r="C320" s="8">
        <v>3069350000271</v>
      </c>
      <c r="D320" s="8" t="s">
        <v>7746</v>
      </c>
      <c r="F320" s="8" t="s">
        <v>7490</v>
      </c>
      <c r="G320" s="10">
        <v>43494</v>
      </c>
      <c r="H320" s="8" t="s">
        <v>31</v>
      </c>
      <c r="I320" s="8" t="s">
        <v>38</v>
      </c>
      <c r="J320" s="9">
        <v>9278.02</v>
      </c>
      <c r="K320" s="9">
        <v>185.56</v>
      </c>
      <c r="L320" s="8">
        <v>0</v>
      </c>
      <c r="M320" s="14">
        <f t="shared" si="15"/>
        <v>9463.58</v>
      </c>
      <c r="N320" s="8">
        <v>0</v>
      </c>
      <c r="O320" s="8">
        <v>0</v>
      </c>
      <c r="P320" s="8" t="s">
        <v>77</v>
      </c>
      <c r="R320" s="8">
        <v>1</v>
      </c>
      <c r="S320" s="13">
        <f>_xlfn.XLOOKUP(P320,rif_fee_schedule!$A$2:$A$84,rif_fee_schedule!C$2:C$84, 0)*1.628</f>
        <v>9769.6279999999988</v>
      </c>
      <c r="T320" s="13">
        <f>_xlfn.XLOOKUP(P320,rif_fee_schedule!$A$2:$A$84,rif_fee_schedule!D$2:D$84, 0)</f>
        <v>5674</v>
      </c>
      <c r="U320" s="14">
        <f t="shared" si="16"/>
        <v>9769.6279999999988</v>
      </c>
      <c r="V320" s="14">
        <f t="shared" si="17"/>
        <v>5674</v>
      </c>
      <c r="W320"/>
      <c r="Y320" s="3">
        <v>43269262.359999999</v>
      </c>
      <c r="Z320" s="3">
        <v>874367.57</v>
      </c>
      <c r="AA320" s="3">
        <v>433279.63</v>
      </c>
      <c r="AB320">
        <v>0</v>
      </c>
      <c r="AC320" s="3">
        <v>0</v>
      </c>
      <c r="AD320" s="2">
        <v>374512.67</v>
      </c>
      <c r="AE320" s="3">
        <v>599122533.62</v>
      </c>
      <c r="AF320" s="3">
        <v>12164932.65</v>
      </c>
      <c r="AG320" s="3">
        <v>2628720.44</v>
      </c>
      <c r="AH320" s="3">
        <v>103699.7</v>
      </c>
      <c r="AI320" s="3">
        <v>2074</v>
      </c>
      <c r="AJ320" s="2">
        <v>-10188946.82</v>
      </c>
    </row>
    <row r="321" spans="1:36" hidden="1" x14ac:dyDescent="0.25">
      <c r="A321" s="8">
        <v>6</v>
      </c>
      <c r="B321" s="8" t="s">
        <v>7965</v>
      </c>
      <c r="C321" s="8">
        <v>3069350000271</v>
      </c>
      <c r="D321" s="8" t="s">
        <v>7966</v>
      </c>
      <c r="F321" s="8" t="s">
        <v>7490</v>
      </c>
      <c r="G321" s="10">
        <v>43489</v>
      </c>
      <c r="H321" s="8" t="s">
        <v>31</v>
      </c>
      <c r="I321" s="8" t="s">
        <v>38</v>
      </c>
      <c r="J321" s="9">
        <v>9278.02</v>
      </c>
      <c r="K321" s="9">
        <v>185.56</v>
      </c>
      <c r="L321" s="8">
        <v>0</v>
      </c>
      <c r="M321" s="14">
        <f t="shared" si="15"/>
        <v>9463.58</v>
      </c>
      <c r="N321" s="8">
        <v>0</v>
      </c>
      <c r="O321" s="8">
        <v>0</v>
      </c>
      <c r="P321" s="8" t="s">
        <v>77</v>
      </c>
      <c r="R321" s="8">
        <v>1</v>
      </c>
      <c r="S321" s="13">
        <f>_xlfn.XLOOKUP(P321,rif_fee_schedule!$A$2:$A$84,rif_fee_schedule!C$2:C$84, 0)*1.628</f>
        <v>9769.6279999999988</v>
      </c>
      <c r="T321" s="13">
        <f>_xlfn.XLOOKUP(P321,rif_fee_schedule!$A$2:$A$84,rif_fee_schedule!D$2:D$84, 0)</f>
        <v>5674</v>
      </c>
      <c r="U321" s="14">
        <f t="shared" si="16"/>
        <v>9769.6279999999988</v>
      </c>
      <c r="V321" s="14">
        <f t="shared" si="17"/>
        <v>5674</v>
      </c>
      <c r="W321"/>
      <c r="Y321" s="3">
        <v>43269262.359999999</v>
      </c>
      <c r="Z321" s="3">
        <v>874367.57</v>
      </c>
      <c r="AA321" s="3">
        <v>433279.63</v>
      </c>
      <c r="AB321">
        <v>0</v>
      </c>
      <c r="AC321" s="3">
        <v>0</v>
      </c>
      <c r="AD321" s="2">
        <v>374512.67</v>
      </c>
      <c r="AE321" s="3">
        <v>599122533.62</v>
      </c>
      <c r="AF321" s="3">
        <v>12164932.65</v>
      </c>
      <c r="AG321" s="3">
        <v>2628720.44</v>
      </c>
      <c r="AH321" s="3">
        <v>103699.7</v>
      </c>
      <c r="AI321" s="3">
        <v>2074</v>
      </c>
      <c r="AJ321" s="2">
        <v>-10188946.82</v>
      </c>
    </row>
    <row r="322" spans="1:36" hidden="1" x14ac:dyDescent="0.25">
      <c r="A322" s="8">
        <v>6</v>
      </c>
      <c r="B322" s="8" t="s">
        <v>7945</v>
      </c>
      <c r="C322" s="8">
        <v>3069350000232</v>
      </c>
      <c r="D322" s="8" t="s">
        <v>7946</v>
      </c>
      <c r="F322" s="8" t="s">
        <v>7755</v>
      </c>
      <c r="G322" s="10">
        <v>43500</v>
      </c>
      <c r="H322" s="8" t="s">
        <v>31</v>
      </c>
      <c r="I322" s="8" t="s">
        <v>38</v>
      </c>
      <c r="J322" s="9">
        <v>9278.02</v>
      </c>
      <c r="K322" s="9">
        <v>185.56</v>
      </c>
      <c r="L322" s="8">
        <v>0</v>
      </c>
      <c r="M322" s="14">
        <f t="shared" si="15"/>
        <v>9463.58</v>
      </c>
      <c r="N322" s="8">
        <v>0</v>
      </c>
      <c r="O322" s="8">
        <v>0</v>
      </c>
      <c r="P322" s="8" t="s">
        <v>77</v>
      </c>
      <c r="R322" s="8">
        <v>1</v>
      </c>
      <c r="S322" s="13">
        <f>_xlfn.XLOOKUP(P322,rif_fee_schedule!$A$2:$A$84,rif_fee_schedule!C$2:C$84, 0)*1.628</f>
        <v>9769.6279999999988</v>
      </c>
      <c r="T322" s="13">
        <f>_xlfn.XLOOKUP(P322,rif_fee_schedule!$A$2:$A$84,rif_fee_schedule!D$2:D$84, 0)</f>
        <v>5674</v>
      </c>
      <c r="U322" s="14">
        <f t="shared" si="16"/>
        <v>9769.6279999999988</v>
      </c>
      <c r="V322" s="14">
        <f t="shared" si="17"/>
        <v>5674</v>
      </c>
      <c r="W322"/>
      <c r="Y322" s="3">
        <v>43269262.359999999</v>
      </c>
      <c r="Z322" s="3">
        <v>874367.57</v>
      </c>
      <c r="AA322" s="3">
        <v>433279.63</v>
      </c>
      <c r="AB322">
        <v>0</v>
      </c>
      <c r="AC322" s="3">
        <v>0</v>
      </c>
      <c r="AD322" s="2">
        <v>374512.67</v>
      </c>
      <c r="AE322" s="3">
        <v>599122533.62</v>
      </c>
      <c r="AF322" s="3">
        <v>12164932.65</v>
      </c>
      <c r="AG322" s="3">
        <v>2628720.44</v>
      </c>
      <c r="AH322" s="3">
        <v>103699.7</v>
      </c>
      <c r="AI322" s="3">
        <v>2074</v>
      </c>
      <c r="AJ322" s="2">
        <v>-10188946.82</v>
      </c>
    </row>
    <row r="323" spans="1:36" hidden="1" x14ac:dyDescent="0.25">
      <c r="A323" s="8">
        <v>6</v>
      </c>
      <c r="B323" s="8" t="s">
        <v>7833</v>
      </c>
      <c r="C323" s="8">
        <v>3069350000271</v>
      </c>
      <c r="D323" s="8" t="s">
        <v>7834</v>
      </c>
      <c r="F323" s="8" t="s">
        <v>7835</v>
      </c>
      <c r="G323" s="10">
        <v>43504</v>
      </c>
      <c r="H323" s="8" t="s">
        <v>31</v>
      </c>
      <c r="I323" s="8" t="s">
        <v>38</v>
      </c>
      <c r="J323" s="9">
        <v>9278.02</v>
      </c>
      <c r="K323" s="9">
        <v>185.56</v>
      </c>
      <c r="L323" s="8">
        <v>0</v>
      </c>
      <c r="M323" s="14">
        <f t="shared" si="15"/>
        <v>9463.58</v>
      </c>
      <c r="N323" s="8">
        <v>0</v>
      </c>
      <c r="O323" s="8">
        <v>0</v>
      </c>
      <c r="P323" s="8" t="s">
        <v>77</v>
      </c>
      <c r="R323" s="8">
        <v>1</v>
      </c>
      <c r="S323" s="13">
        <f>_xlfn.XLOOKUP(P323,rif_fee_schedule!$A$2:$A$84,rif_fee_schedule!C$2:C$84, 0)*1.628</f>
        <v>9769.6279999999988</v>
      </c>
      <c r="T323" s="13">
        <f>_xlfn.XLOOKUP(P323,rif_fee_schedule!$A$2:$A$84,rif_fee_schedule!D$2:D$84, 0)</f>
        <v>5674</v>
      </c>
      <c r="U323" s="14">
        <f t="shared" si="16"/>
        <v>9769.6279999999988</v>
      </c>
      <c r="V323" s="14">
        <f t="shared" si="17"/>
        <v>5674</v>
      </c>
      <c r="W323"/>
      <c r="Y323" s="3">
        <v>43269262.359999999</v>
      </c>
      <c r="Z323" s="3">
        <v>874367.57</v>
      </c>
      <c r="AA323" s="3">
        <v>433279.63</v>
      </c>
      <c r="AB323">
        <v>0</v>
      </c>
      <c r="AC323" s="3">
        <v>0</v>
      </c>
      <c r="AD323" s="2">
        <v>374512.67</v>
      </c>
      <c r="AE323" s="3">
        <v>599122533.62</v>
      </c>
      <c r="AF323" s="3">
        <v>12164932.65</v>
      </c>
      <c r="AG323" s="3">
        <v>2628720.44</v>
      </c>
      <c r="AH323" s="3">
        <v>103699.7</v>
      </c>
      <c r="AI323" s="3">
        <v>2074</v>
      </c>
      <c r="AJ323" s="2">
        <v>-10188946.82</v>
      </c>
    </row>
    <row r="324" spans="1:36" hidden="1" x14ac:dyDescent="0.25">
      <c r="A324" s="8">
        <v>6</v>
      </c>
      <c r="B324" s="8" t="s">
        <v>7774</v>
      </c>
      <c r="C324" s="8">
        <v>3069350000271</v>
      </c>
      <c r="D324" s="8" t="s">
        <v>7775</v>
      </c>
      <c r="F324" s="8" t="s">
        <v>7490</v>
      </c>
      <c r="G324" s="10">
        <v>43495</v>
      </c>
      <c r="H324" s="8" t="s">
        <v>31</v>
      </c>
      <c r="I324" s="8" t="s">
        <v>38</v>
      </c>
      <c r="J324" s="9">
        <v>9278.02</v>
      </c>
      <c r="K324" s="9">
        <v>185.56</v>
      </c>
      <c r="L324" s="8">
        <v>0</v>
      </c>
      <c r="M324" s="14">
        <f t="shared" si="15"/>
        <v>9463.58</v>
      </c>
      <c r="N324" s="8">
        <v>0</v>
      </c>
      <c r="O324" s="8">
        <v>0</v>
      </c>
      <c r="P324" s="8" t="s">
        <v>77</v>
      </c>
      <c r="R324" s="8">
        <v>1</v>
      </c>
      <c r="S324" s="13">
        <f>_xlfn.XLOOKUP(P324,rif_fee_schedule!$A$2:$A$84,rif_fee_schedule!C$2:C$84, 0)*1.628</f>
        <v>9769.6279999999988</v>
      </c>
      <c r="T324" s="13">
        <f>_xlfn.XLOOKUP(P324,rif_fee_schedule!$A$2:$A$84,rif_fee_schedule!D$2:D$84, 0)</f>
        <v>5674</v>
      </c>
      <c r="U324" s="14">
        <f t="shared" si="16"/>
        <v>9769.6279999999988</v>
      </c>
      <c r="V324" s="14">
        <f t="shared" si="17"/>
        <v>5674</v>
      </c>
      <c r="W324"/>
      <c r="Y324" s="3">
        <v>43269262.359999999</v>
      </c>
      <c r="Z324" s="3">
        <v>874367.57</v>
      </c>
      <c r="AA324" s="3">
        <v>433279.63</v>
      </c>
      <c r="AB324">
        <v>0</v>
      </c>
      <c r="AC324" s="3">
        <v>0</v>
      </c>
      <c r="AD324" s="2">
        <v>374512.67</v>
      </c>
      <c r="AE324" s="3">
        <v>599122533.62</v>
      </c>
      <c r="AF324" s="3">
        <v>12164932.65</v>
      </c>
      <c r="AG324" s="3">
        <v>2628720.44</v>
      </c>
      <c r="AH324" s="3">
        <v>103699.7</v>
      </c>
      <c r="AI324" s="3">
        <v>2074</v>
      </c>
      <c r="AJ324" s="2">
        <v>-10188946.82</v>
      </c>
    </row>
    <row r="325" spans="1:36" hidden="1" x14ac:dyDescent="0.25">
      <c r="A325" s="8">
        <v>6</v>
      </c>
      <c r="B325" s="8" t="s">
        <v>7756</v>
      </c>
      <c r="C325" s="8">
        <v>3069350000232</v>
      </c>
      <c r="D325" s="8" t="s">
        <v>7757</v>
      </c>
      <c r="F325" s="8" t="s">
        <v>7490</v>
      </c>
      <c r="G325" s="10">
        <v>43494</v>
      </c>
      <c r="H325" s="8" t="s">
        <v>31</v>
      </c>
      <c r="I325" s="8" t="s">
        <v>38</v>
      </c>
      <c r="J325" s="9">
        <v>9278.02</v>
      </c>
      <c r="K325" s="9">
        <v>185.56</v>
      </c>
      <c r="L325" s="8">
        <v>0</v>
      </c>
      <c r="M325" s="14">
        <f t="shared" si="15"/>
        <v>9463.58</v>
      </c>
      <c r="N325" s="8">
        <v>0</v>
      </c>
      <c r="O325" s="8">
        <v>0</v>
      </c>
      <c r="P325" s="8" t="s">
        <v>77</v>
      </c>
      <c r="R325" s="8">
        <v>1</v>
      </c>
      <c r="S325" s="13">
        <f>_xlfn.XLOOKUP(P325,rif_fee_schedule!$A$2:$A$84,rif_fee_schedule!C$2:C$84, 0)*1.628</f>
        <v>9769.6279999999988</v>
      </c>
      <c r="T325" s="13">
        <f>_xlfn.XLOOKUP(P325,rif_fee_schedule!$A$2:$A$84,rif_fee_schedule!D$2:D$84, 0)</f>
        <v>5674</v>
      </c>
      <c r="U325" s="14">
        <f t="shared" si="16"/>
        <v>9769.6279999999988</v>
      </c>
      <c r="V325" s="14">
        <f t="shared" si="17"/>
        <v>5674</v>
      </c>
      <c r="W325"/>
      <c r="Y325" s="3">
        <v>43269262.359999999</v>
      </c>
      <c r="Z325" s="3">
        <v>874367.57</v>
      </c>
      <c r="AA325" s="3">
        <v>433279.63</v>
      </c>
      <c r="AB325">
        <v>0</v>
      </c>
      <c r="AC325" s="3">
        <v>0</v>
      </c>
      <c r="AD325" s="2">
        <v>374512.67</v>
      </c>
      <c r="AE325" s="3">
        <v>599122533.62</v>
      </c>
      <c r="AF325" s="3">
        <v>12164932.65</v>
      </c>
      <c r="AG325" s="3">
        <v>2628720.44</v>
      </c>
      <c r="AH325" s="3">
        <v>103699.7</v>
      </c>
      <c r="AI325" s="3">
        <v>2074</v>
      </c>
      <c r="AJ325" s="2">
        <v>-10188946.82</v>
      </c>
    </row>
    <row r="326" spans="1:36" hidden="1" x14ac:dyDescent="0.25">
      <c r="A326" s="8">
        <v>6</v>
      </c>
      <c r="B326" s="8" t="s">
        <v>7967</v>
      </c>
      <c r="C326" s="8">
        <v>3069350000232</v>
      </c>
      <c r="D326" s="8" t="s">
        <v>7968</v>
      </c>
      <c r="F326" s="8" t="s">
        <v>7490</v>
      </c>
      <c r="G326" s="10">
        <v>43489</v>
      </c>
      <c r="H326" s="8" t="s">
        <v>31</v>
      </c>
      <c r="I326" s="8" t="s">
        <v>38</v>
      </c>
      <c r="J326" s="9">
        <v>9278.02</v>
      </c>
      <c r="K326" s="9">
        <v>185.56</v>
      </c>
      <c r="L326" s="8">
        <v>0</v>
      </c>
      <c r="M326" s="14">
        <f t="shared" si="15"/>
        <v>9463.58</v>
      </c>
      <c r="N326" s="8">
        <v>0</v>
      </c>
      <c r="O326" s="8">
        <v>0</v>
      </c>
      <c r="P326" s="8" t="s">
        <v>77</v>
      </c>
      <c r="R326" s="8">
        <v>1</v>
      </c>
      <c r="S326" s="13">
        <f>_xlfn.XLOOKUP(P326,rif_fee_schedule!$A$2:$A$84,rif_fee_schedule!C$2:C$84, 0)*1.628</f>
        <v>9769.6279999999988</v>
      </c>
      <c r="T326" s="13">
        <f>_xlfn.XLOOKUP(P326,rif_fee_schedule!$A$2:$A$84,rif_fee_schedule!D$2:D$84, 0)</f>
        <v>5674</v>
      </c>
      <c r="U326" s="14">
        <f t="shared" si="16"/>
        <v>9769.6279999999988</v>
      </c>
      <c r="V326" s="14">
        <f t="shared" si="17"/>
        <v>5674</v>
      </c>
      <c r="W326"/>
      <c r="Y326" s="3">
        <v>43269262.359999999</v>
      </c>
      <c r="Z326" s="3">
        <v>874367.57</v>
      </c>
      <c r="AA326" s="3">
        <v>433279.63</v>
      </c>
      <c r="AB326">
        <v>0</v>
      </c>
      <c r="AC326" s="3">
        <v>0</v>
      </c>
      <c r="AD326" s="2">
        <v>374512.67</v>
      </c>
      <c r="AE326" s="3">
        <v>599122533.62</v>
      </c>
      <c r="AF326" s="3">
        <v>12164932.65</v>
      </c>
      <c r="AG326" s="3">
        <v>2628720.44</v>
      </c>
      <c r="AH326" s="3">
        <v>103699.7</v>
      </c>
      <c r="AI326" s="3">
        <v>2074</v>
      </c>
      <c r="AJ326" s="2">
        <v>-10188946.82</v>
      </c>
    </row>
    <row r="327" spans="1:36" hidden="1" x14ac:dyDescent="0.25">
      <c r="A327" s="8">
        <v>6</v>
      </c>
      <c r="B327" s="8" t="s">
        <v>8262</v>
      </c>
      <c r="C327" s="8">
        <v>3069350000232</v>
      </c>
      <c r="D327" s="8" t="s">
        <v>8263</v>
      </c>
      <c r="F327" s="8" t="s">
        <v>7490</v>
      </c>
      <c r="G327" s="10">
        <v>43495</v>
      </c>
      <c r="H327" s="8" t="s">
        <v>31</v>
      </c>
      <c r="I327" s="8" t="s">
        <v>38</v>
      </c>
      <c r="J327" s="9">
        <v>9278.02</v>
      </c>
      <c r="K327" s="9">
        <v>185.56</v>
      </c>
      <c r="L327" s="8">
        <v>0</v>
      </c>
      <c r="M327" s="14">
        <f t="shared" si="15"/>
        <v>9463.58</v>
      </c>
      <c r="N327" s="8">
        <v>0</v>
      </c>
      <c r="O327" s="8">
        <v>0</v>
      </c>
      <c r="P327" s="8" t="s">
        <v>77</v>
      </c>
      <c r="R327" s="8">
        <v>1</v>
      </c>
      <c r="S327" s="13">
        <f>_xlfn.XLOOKUP(P327,rif_fee_schedule!$A$2:$A$84,rif_fee_schedule!C$2:C$84, 0)*1.628</f>
        <v>9769.6279999999988</v>
      </c>
      <c r="T327" s="13">
        <f>_xlfn.XLOOKUP(P327,rif_fee_schedule!$A$2:$A$84,rif_fee_schedule!D$2:D$84, 0)</f>
        <v>5674</v>
      </c>
      <c r="U327" s="14">
        <f t="shared" si="16"/>
        <v>9769.6279999999988</v>
      </c>
      <c r="V327" s="14">
        <f t="shared" si="17"/>
        <v>5674</v>
      </c>
      <c r="W327"/>
      <c r="Y327" s="3">
        <v>43269262.359999999</v>
      </c>
      <c r="Z327" s="3">
        <v>874367.57</v>
      </c>
      <c r="AA327" s="3">
        <v>433279.63</v>
      </c>
      <c r="AB327">
        <v>0</v>
      </c>
      <c r="AC327" s="3">
        <v>0</v>
      </c>
      <c r="AD327" s="2">
        <v>374512.67</v>
      </c>
      <c r="AE327" s="3">
        <v>599122533.62</v>
      </c>
      <c r="AF327" s="3">
        <v>12164932.65</v>
      </c>
      <c r="AG327" s="3">
        <v>2628720.44</v>
      </c>
      <c r="AH327" s="3">
        <v>103699.7</v>
      </c>
      <c r="AI327" s="3">
        <v>2074</v>
      </c>
      <c r="AJ327" s="2">
        <v>-10188946.82</v>
      </c>
    </row>
    <row r="328" spans="1:36" hidden="1" x14ac:dyDescent="0.25">
      <c r="A328" s="8">
        <v>6</v>
      </c>
      <c r="B328" s="8" t="s">
        <v>7751</v>
      </c>
      <c r="C328" s="8">
        <v>3069350000232</v>
      </c>
      <c r="D328" s="8" t="s">
        <v>7752</v>
      </c>
      <c r="F328" s="8" t="s">
        <v>7490</v>
      </c>
      <c r="G328" s="10">
        <v>43494</v>
      </c>
      <c r="H328" s="8" t="s">
        <v>31</v>
      </c>
      <c r="I328" s="8" t="s">
        <v>38</v>
      </c>
      <c r="J328" s="9">
        <v>9278.02</v>
      </c>
      <c r="K328" s="9">
        <v>185.56</v>
      </c>
      <c r="L328" s="8">
        <v>0</v>
      </c>
      <c r="M328" s="14">
        <f t="shared" si="15"/>
        <v>9463.58</v>
      </c>
      <c r="N328" s="8">
        <v>0</v>
      </c>
      <c r="O328" s="8">
        <v>0</v>
      </c>
      <c r="P328" s="8" t="s">
        <v>77</v>
      </c>
      <c r="R328" s="8">
        <v>1</v>
      </c>
      <c r="S328" s="13">
        <f>_xlfn.XLOOKUP(P328,rif_fee_schedule!$A$2:$A$84,rif_fee_schedule!C$2:C$84, 0)*1.628</f>
        <v>9769.6279999999988</v>
      </c>
      <c r="T328" s="13">
        <f>_xlfn.XLOOKUP(P328,rif_fee_schedule!$A$2:$A$84,rif_fee_schedule!D$2:D$84, 0)</f>
        <v>5674</v>
      </c>
      <c r="U328" s="14">
        <f t="shared" si="16"/>
        <v>9769.6279999999988</v>
      </c>
      <c r="V328" s="14">
        <f t="shared" si="17"/>
        <v>5674</v>
      </c>
      <c r="W328"/>
      <c r="Y328" s="3">
        <v>43269262.359999999</v>
      </c>
      <c r="Z328" s="3">
        <v>874367.57</v>
      </c>
      <c r="AA328" s="3">
        <v>433279.63</v>
      </c>
      <c r="AB328">
        <v>0</v>
      </c>
      <c r="AC328" s="3">
        <v>0</v>
      </c>
      <c r="AD328" s="2">
        <v>374512.67</v>
      </c>
      <c r="AE328" s="3">
        <v>599122533.62</v>
      </c>
      <c r="AF328" s="3">
        <v>12164932.65</v>
      </c>
      <c r="AG328" s="3">
        <v>2628720.44</v>
      </c>
      <c r="AH328" s="3">
        <v>103699.7</v>
      </c>
      <c r="AI328" s="3">
        <v>2074</v>
      </c>
      <c r="AJ328" s="2">
        <v>-10188946.82</v>
      </c>
    </row>
    <row r="329" spans="1:36" hidden="1" x14ac:dyDescent="0.25">
      <c r="A329" s="8">
        <v>6</v>
      </c>
      <c r="B329" s="8" t="s">
        <v>7858</v>
      </c>
      <c r="C329" s="8">
        <v>3069350000232</v>
      </c>
      <c r="D329" s="8" t="s">
        <v>7859</v>
      </c>
      <c r="F329" s="8" t="s">
        <v>7490</v>
      </c>
      <c r="G329" s="10">
        <v>43483</v>
      </c>
      <c r="H329" s="8" t="s">
        <v>31</v>
      </c>
      <c r="I329" s="8" t="s">
        <v>38</v>
      </c>
      <c r="J329" s="9">
        <v>9278.02</v>
      </c>
      <c r="K329" s="9">
        <v>185.56</v>
      </c>
      <c r="L329" s="8">
        <v>0</v>
      </c>
      <c r="M329" s="14">
        <f t="shared" si="15"/>
        <v>9463.58</v>
      </c>
      <c r="N329" s="8">
        <v>0</v>
      </c>
      <c r="O329" s="8">
        <v>0</v>
      </c>
      <c r="P329" s="8" t="s">
        <v>77</v>
      </c>
      <c r="R329" s="8">
        <v>1</v>
      </c>
      <c r="S329" s="13">
        <f>_xlfn.XLOOKUP(P329,rif_fee_schedule!$A$2:$A$84,rif_fee_schedule!C$2:C$84, 0)*1.628</f>
        <v>9769.6279999999988</v>
      </c>
      <c r="T329" s="13">
        <f>_xlfn.XLOOKUP(P329,rif_fee_schedule!$A$2:$A$84,rif_fee_schedule!D$2:D$84, 0)</f>
        <v>5674</v>
      </c>
      <c r="U329" s="14">
        <f t="shared" si="16"/>
        <v>9769.6279999999988</v>
      </c>
      <c r="V329" s="14">
        <f t="shared" si="17"/>
        <v>5674</v>
      </c>
      <c r="W329"/>
      <c r="Y329" s="3">
        <v>43269262.359999999</v>
      </c>
      <c r="Z329" s="3">
        <v>874367.57</v>
      </c>
      <c r="AA329" s="3">
        <v>433279.63</v>
      </c>
      <c r="AB329">
        <v>0</v>
      </c>
      <c r="AC329" s="3">
        <v>0</v>
      </c>
      <c r="AD329" s="2">
        <v>374512.67</v>
      </c>
      <c r="AE329" s="3">
        <v>599122533.62</v>
      </c>
      <c r="AF329" s="3">
        <v>12164932.65</v>
      </c>
      <c r="AG329" s="3">
        <v>2628720.44</v>
      </c>
      <c r="AH329" s="3">
        <v>103699.7</v>
      </c>
      <c r="AI329" s="3">
        <v>2074</v>
      </c>
      <c r="AJ329" s="2">
        <v>-10188946.82</v>
      </c>
    </row>
    <row r="330" spans="1:36" hidden="1" x14ac:dyDescent="0.25">
      <c r="A330" s="8">
        <v>6</v>
      </c>
      <c r="B330" s="8" t="s">
        <v>7747</v>
      </c>
      <c r="C330" s="8">
        <v>3069350000271</v>
      </c>
      <c r="D330" s="8" t="s">
        <v>7748</v>
      </c>
      <c r="F330" s="8" t="s">
        <v>7490</v>
      </c>
      <c r="G330" s="10">
        <v>43494</v>
      </c>
      <c r="H330" s="8" t="s">
        <v>31</v>
      </c>
      <c r="I330" s="8" t="s">
        <v>38</v>
      </c>
      <c r="J330" s="9">
        <v>9278.02</v>
      </c>
      <c r="K330" s="9">
        <v>185.56</v>
      </c>
      <c r="L330" s="8">
        <v>0</v>
      </c>
      <c r="M330" s="14">
        <f t="shared" si="15"/>
        <v>9463.58</v>
      </c>
      <c r="N330" s="8">
        <v>0</v>
      </c>
      <c r="O330" s="8">
        <v>0</v>
      </c>
      <c r="P330" s="8" t="s">
        <v>77</v>
      </c>
      <c r="R330" s="8">
        <v>1</v>
      </c>
      <c r="S330" s="13">
        <f>_xlfn.XLOOKUP(P330,rif_fee_schedule!$A$2:$A$84,rif_fee_schedule!C$2:C$84, 0)*1.628</f>
        <v>9769.6279999999988</v>
      </c>
      <c r="T330" s="13">
        <f>_xlfn.XLOOKUP(P330,rif_fee_schedule!$A$2:$A$84,rif_fee_schedule!D$2:D$84, 0)</f>
        <v>5674</v>
      </c>
      <c r="U330" s="14">
        <f t="shared" si="16"/>
        <v>9769.6279999999988</v>
      </c>
      <c r="V330" s="14">
        <f t="shared" si="17"/>
        <v>5674</v>
      </c>
      <c r="W330"/>
      <c r="Y330" s="3">
        <v>43269262.359999999</v>
      </c>
      <c r="Z330" s="3">
        <v>874367.57</v>
      </c>
      <c r="AA330" s="3">
        <v>433279.63</v>
      </c>
      <c r="AB330">
        <v>0</v>
      </c>
      <c r="AC330" s="3">
        <v>0</v>
      </c>
      <c r="AD330" s="2">
        <v>374512.67</v>
      </c>
      <c r="AE330" s="3">
        <v>599122533.62</v>
      </c>
      <c r="AF330" s="3">
        <v>12164932.65</v>
      </c>
      <c r="AG330" s="3">
        <v>2628720.44</v>
      </c>
      <c r="AH330" s="3">
        <v>103699.7</v>
      </c>
      <c r="AI330" s="3">
        <v>2074</v>
      </c>
      <c r="AJ330" s="2">
        <v>-10188946.82</v>
      </c>
    </row>
    <row r="331" spans="1:36" hidden="1" x14ac:dyDescent="0.25">
      <c r="A331" s="8">
        <v>6</v>
      </c>
      <c r="B331" s="8" t="s">
        <v>7854</v>
      </c>
      <c r="C331" s="8">
        <v>3069350000232</v>
      </c>
      <c r="D331" s="8" t="s">
        <v>7855</v>
      </c>
      <c r="F331" s="8" t="s">
        <v>7490</v>
      </c>
      <c r="G331" s="10">
        <v>43493</v>
      </c>
      <c r="H331" s="8" t="s">
        <v>31</v>
      </c>
      <c r="I331" s="8" t="s">
        <v>38</v>
      </c>
      <c r="J331" s="9">
        <v>9278.02</v>
      </c>
      <c r="K331" s="9">
        <v>185.56</v>
      </c>
      <c r="L331" s="8">
        <v>0</v>
      </c>
      <c r="M331" s="14">
        <f t="shared" si="15"/>
        <v>9463.58</v>
      </c>
      <c r="N331" s="8">
        <v>0</v>
      </c>
      <c r="O331" s="8">
        <v>0</v>
      </c>
      <c r="P331" s="8" t="s">
        <v>77</v>
      </c>
      <c r="R331" s="8">
        <v>1</v>
      </c>
      <c r="S331" s="13">
        <f>_xlfn.XLOOKUP(P331,rif_fee_schedule!$A$2:$A$84,rif_fee_schedule!C$2:C$84, 0)*1.628</f>
        <v>9769.6279999999988</v>
      </c>
      <c r="T331" s="13">
        <f>_xlfn.XLOOKUP(P331,rif_fee_schedule!$A$2:$A$84,rif_fee_schedule!D$2:D$84, 0)</f>
        <v>5674</v>
      </c>
      <c r="U331" s="14">
        <f t="shared" si="16"/>
        <v>9769.6279999999988</v>
      </c>
      <c r="V331" s="14">
        <f t="shared" si="17"/>
        <v>5674</v>
      </c>
      <c r="W331"/>
      <c r="Y331" s="3">
        <v>43269262.359999999</v>
      </c>
      <c r="Z331" s="3">
        <v>874367.57</v>
      </c>
      <c r="AA331" s="3">
        <v>433279.63</v>
      </c>
      <c r="AB331">
        <v>0</v>
      </c>
      <c r="AC331" s="3">
        <v>0</v>
      </c>
      <c r="AD331" s="2">
        <v>374512.67</v>
      </c>
      <c r="AE331" s="3">
        <v>599122533.62</v>
      </c>
      <c r="AF331" s="3">
        <v>12164932.65</v>
      </c>
      <c r="AG331" s="3">
        <v>2628720.44</v>
      </c>
      <c r="AH331" s="3">
        <v>103699.7</v>
      </c>
      <c r="AI331" s="3">
        <v>2074</v>
      </c>
      <c r="AJ331" s="2">
        <v>-10188946.82</v>
      </c>
    </row>
    <row r="332" spans="1:36" hidden="1" x14ac:dyDescent="0.25">
      <c r="A332" s="8">
        <v>6</v>
      </c>
      <c r="B332" s="8" t="s">
        <v>7786</v>
      </c>
      <c r="C332" s="8">
        <v>3069350000232</v>
      </c>
      <c r="D332" s="8" t="s">
        <v>7787</v>
      </c>
      <c r="F332" s="8" t="s">
        <v>7755</v>
      </c>
      <c r="G332" s="10">
        <v>43501</v>
      </c>
      <c r="H332" s="8" t="s">
        <v>31</v>
      </c>
      <c r="I332" s="8" t="s">
        <v>38</v>
      </c>
      <c r="J332" s="9">
        <v>9278.02</v>
      </c>
      <c r="K332" s="9">
        <v>185.56</v>
      </c>
      <c r="L332" s="8">
        <v>0</v>
      </c>
      <c r="M332" s="14">
        <f t="shared" si="15"/>
        <v>9463.58</v>
      </c>
      <c r="N332" s="8">
        <v>0</v>
      </c>
      <c r="O332" s="8">
        <v>0</v>
      </c>
      <c r="P332" s="8" t="s">
        <v>77</v>
      </c>
      <c r="R332" s="8">
        <v>1</v>
      </c>
      <c r="S332" s="13">
        <f>_xlfn.XLOOKUP(P332,rif_fee_schedule!$A$2:$A$84,rif_fee_schedule!C$2:C$84, 0)*1.628</f>
        <v>9769.6279999999988</v>
      </c>
      <c r="T332" s="13">
        <f>_xlfn.XLOOKUP(P332,rif_fee_schedule!$A$2:$A$84,rif_fee_schedule!D$2:D$84, 0)</f>
        <v>5674</v>
      </c>
      <c r="U332" s="14">
        <f t="shared" si="16"/>
        <v>9769.6279999999988</v>
      </c>
      <c r="V332" s="14">
        <f t="shared" si="17"/>
        <v>5674</v>
      </c>
      <c r="W332"/>
      <c r="Y332" s="3">
        <v>43269262.359999999</v>
      </c>
      <c r="Z332" s="3">
        <v>874367.57</v>
      </c>
      <c r="AA332" s="3">
        <v>433279.63</v>
      </c>
      <c r="AB332">
        <v>0</v>
      </c>
      <c r="AC332" s="3">
        <v>0</v>
      </c>
      <c r="AD332" s="2">
        <v>374512.67</v>
      </c>
      <c r="AE332" s="3">
        <v>599122533.62</v>
      </c>
      <c r="AF332" s="3">
        <v>12164932.65</v>
      </c>
      <c r="AG332" s="3">
        <v>2628720.44</v>
      </c>
      <c r="AH332" s="3">
        <v>103699.7</v>
      </c>
      <c r="AI332" s="3">
        <v>2074</v>
      </c>
      <c r="AJ332" s="2">
        <v>-10188946.82</v>
      </c>
    </row>
    <row r="333" spans="1:36" hidden="1" x14ac:dyDescent="0.25">
      <c r="A333" s="8">
        <v>6</v>
      </c>
      <c r="B333" s="8" t="s">
        <v>7971</v>
      </c>
      <c r="C333" s="8">
        <v>3069350000232</v>
      </c>
      <c r="D333" s="8" t="s">
        <v>7972</v>
      </c>
      <c r="F333" s="8" t="s">
        <v>7490</v>
      </c>
      <c r="G333" s="10">
        <v>43495</v>
      </c>
      <c r="H333" s="8" t="s">
        <v>31</v>
      </c>
      <c r="I333" s="8" t="s">
        <v>38</v>
      </c>
      <c r="J333" s="9">
        <v>9278.02</v>
      </c>
      <c r="K333" s="9">
        <v>185.56</v>
      </c>
      <c r="L333" s="8">
        <v>0</v>
      </c>
      <c r="M333" s="14">
        <f t="shared" si="15"/>
        <v>9463.58</v>
      </c>
      <c r="N333" s="8">
        <v>0</v>
      </c>
      <c r="O333" s="8">
        <v>0</v>
      </c>
      <c r="P333" s="8" t="s">
        <v>77</v>
      </c>
      <c r="R333" s="8">
        <v>1</v>
      </c>
      <c r="S333" s="13">
        <f>_xlfn.XLOOKUP(P333,rif_fee_schedule!$A$2:$A$84,rif_fee_schedule!C$2:C$84, 0)*1.628</f>
        <v>9769.6279999999988</v>
      </c>
      <c r="T333" s="13">
        <f>_xlfn.XLOOKUP(P333,rif_fee_schedule!$A$2:$A$84,rif_fee_schedule!D$2:D$84, 0)</f>
        <v>5674</v>
      </c>
      <c r="U333" s="14">
        <f t="shared" si="16"/>
        <v>9769.6279999999988</v>
      </c>
      <c r="V333" s="14">
        <f t="shared" si="17"/>
        <v>5674</v>
      </c>
      <c r="W333"/>
      <c r="Y333" s="3">
        <v>43269262.359999999</v>
      </c>
      <c r="Z333" s="3">
        <v>874367.57</v>
      </c>
      <c r="AA333" s="3">
        <v>433279.63</v>
      </c>
      <c r="AB333">
        <v>0</v>
      </c>
      <c r="AC333" s="3">
        <v>0</v>
      </c>
      <c r="AD333" s="2">
        <v>374512.67</v>
      </c>
      <c r="AE333" s="3">
        <v>599122533.62</v>
      </c>
      <c r="AF333" s="3">
        <v>12164932.65</v>
      </c>
      <c r="AG333" s="3">
        <v>2628720.44</v>
      </c>
      <c r="AH333" s="3">
        <v>103699.7</v>
      </c>
      <c r="AI333" s="3">
        <v>2074</v>
      </c>
      <c r="AJ333" s="2">
        <v>-10188946.82</v>
      </c>
    </row>
    <row r="334" spans="1:36" hidden="1" x14ac:dyDescent="0.25">
      <c r="A334" s="8">
        <v>6</v>
      </c>
      <c r="B334" s="8" t="s">
        <v>7788</v>
      </c>
      <c r="C334" s="8">
        <v>3069350000232</v>
      </c>
      <c r="D334" s="8" t="s">
        <v>7789</v>
      </c>
      <c r="F334" s="8" t="s">
        <v>7755</v>
      </c>
      <c r="G334" s="10">
        <v>43496</v>
      </c>
      <c r="H334" s="8" t="s">
        <v>31</v>
      </c>
      <c r="I334" s="8" t="s">
        <v>38</v>
      </c>
      <c r="J334" s="9">
        <v>9278.02</v>
      </c>
      <c r="K334" s="9">
        <v>185.56</v>
      </c>
      <c r="L334" s="8">
        <v>0</v>
      </c>
      <c r="M334" s="14">
        <f t="shared" si="15"/>
        <v>9463.58</v>
      </c>
      <c r="N334" s="8">
        <v>0</v>
      </c>
      <c r="O334" s="8">
        <v>0</v>
      </c>
      <c r="P334" s="8" t="s">
        <v>77</v>
      </c>
      <c r="R334" s="8">
        <v>1</v>
      </c>
      <c r="S334" s="13">
        <f>_xlfn.XLOOKUP(P334,rif_fee_schedule!$A$2:$A$84,rif_fee_schedule!C$2:C$84, 0)*1.628</f>
        <v>9769.6279999999988</v>
      </c>
      <c r="T334" s="13">
        <f>_xlfn.XLOOKUP(P334,rif_fee_schedule!$A$2:$A$84,rif_fee_schedule!D$2:D$84, 0)</f>
        <v>5674</v>
      </c>
      <c r="U334" s="14">
        <f t="shared" si="16"/>
        <v>9769.6279999999988</v>
      </c>
      <c r="V334" s="14">
        <f t="shared" si="17"/>
        <v>5674</v>
      </c>
      <c r="W334"/>
      <c r="Y334" s="3">
        <v>43269262.359999999</v>
      </c>
      <c r="Z334" s="3">
        <v>874367.57</v>
      </c>
      <c r="AA334" s="3">
        <v>433279.63</v>
      </c>
      <c r="AB334">
        <v>0</v>
      </c>
      <c r="AC334" s="3">
        <v>0</v>
      </c>
      <c r="AD334" s="2">
        <v>374512.67</v>
      </c>
      <c r="AE334" s="3">
        <v>599122533.62</v>
      </c>
      <c r="AF334" s="3">
        <v>12164932.65</v>
      </c>
      <c r="AG334" s="3">
        <v>2628720.44</v>
      </c>
      <c r="AH334" s="3">
        <v>103699.7</v>
      </c>
      <c r="AI334" s="3">
        <v>2074</v>
      </c>
      <c r="AJ334" s="2">
        <v>-10188946.82</v>
      </c>
    </row>
    <row r="335" spans="1:36" hidden="1" x14ac:dyDescent="0.25">
      <c r="A335" s="8">
        <v>6</v>
      </c>
      <c r="B335" s="8" t="s">
        <v>7753</v>
      </c>
      <c r="C335" s="8">
        <v>3069350000271</v>
      </c>
      <c r="D335" s="8" t="s">
        <v>7754</v>
      </c>
      <c r="F335" s="8" t="s">
        <v>7755</v>
      </c>
      <c r="G335" s="10">
        <v>43496</v>
      </c>
      <c r="H335" s="8" t="s">
        <v>31</v>
      </c>
      <c r="I335" s="8" t="s">
        <v>38</v>
      </c>
      <c r="J335" s="9">
        <v>9278.02</v>
      </c>
      <c r="K335" s="9">
        <v>185.56</v>
      </c>
      <c r="L335" s="8">
        <v>0</v>
      </c>
      <c r="M335" s="14">
        <f t="shared" si="15"/>
        <v>9463.58</v>
      </c>
      <c r="N335" s="8">
        <v>0</v>
      </c>
      <c r="O335" s="8">
        <v>0</v>
      </c>
      <c r="P335" s="8" t="s">
        <v>77</v>
      </c>
      <c r="R335" s="8">
        <v>1</v>
      </c>
      <c r="S335" s="13">
        <f>_xlfn.XLOOKUP(P335,rif_fee_schedule!$A$2:$A$84,rif_fee_schedule!C$2:C$84, 0)*1.628</f>
        <v>9769.6279999999988</v>
      </c>
      <c r="T335" s="13">
        <f>_xlfn.XLOOKUP(P335,rif_fee_schedule!$A$2:$A$84,rif_fee_schedule!D$2:D$84, 0)</f>
        <v>5674</v>
      </c>
      <c r="U335" s="14">
        <f t="shared" si="16"/>
        <v>9769.6279999999988</v>
      </c>
      <c r="V335" s="14">
        <f t="shared" si="17"/>
        <v>5674</v>
      </c>
      <c r="W335"/>
      <c r="Y335" s="3">
        <v>43269262.359999999</v>
      </c>
      <c r="Z335" s="3">
        <v>874367.57</v>
      </c>
      <c r="AA335" s="3">
        <v>433279.63</v>
      </c>
      <c r="AB335">
        <v>0</v>
      </c>
      <c r="AC335" s="3">
        <v>0</v>
      </c>
      <c r="AD335" s="2">
        <v>374512.67</v>
      </c>
      <c r="AE335" s="3">
        <v>599122533.62</v>
      </c>
      <c r="AF335" s="3">
        <v>12164932.65</v>
      </c>
      <c r="AG335" s="3">
        <v>2628720.44</v>
      </c>
      <c r="AH335" s="3">
        <v>103699.7</v>
      </c>
      <c r="AI335" s="3">
        <v>2074</v>
      </c>
      <c r="AJ335" s="2">
        <v>-10188946.82</v>
      </c>
    </row>
    <row r="336" spans="1:36" hidden="1" x14ac:dyDescent="0.25">
      <c r="A336" s="8">
        <v>6</v>
      </c>
      <c r="B336" s="8" t="s">
        <v>8075</v>
      </c>
      <c r="C336" s="8">
        <v>3078150090060</v>
      </c>
      <c r="D336" s="8" t="s">
        <v>8076</v>
      </c>
      <c r="F336" s="8" t="s">
        <v>8077</v>
      </c>
      <c r="G336" s="10">
        <v>43495</v>
      </c>
      <c r="H336" s="8" t="s">
        <v>31</v>
      </c>
      <c r="I336" s="8" t="s">
        <v>38</v>
      </c>
      <c r="J336" s="9">
        <v>9278.02</v>
      </c>
      <c r="K336" s="9">
        <v>185.56</v>
      </c>
      <c r="L336" s="8">
        <v>0</v>
      </c>
      <c r="M336" s="14">
        <f t="shared" si="15"/>
        <v>9463.58</v>
      </c>
      <c r="N336" s="8">
        <v>0</v>
      </c>
      <c r="O336" s="8">
        <v>0</v>
      </c>
      <c r="P336" s="8" t="s">
        <v>77</v>
      </c>
      <c r="R336" s="8">
        <v>1</v>
      </c>
      <c r="S336" s="13">
        <f>_xlfn.XLOOKUP(P336,rif_fee_schedule!$A$2:$A$84,rif_fee_schedule!C$2:C$84, 0)*1.628</f>
        <v>9769.6279999999988</v>
      </c>
      <c r="T336" s="13">
        <f>_xlfn.XLOOKUP(P336,rif_fee_schedule!$A$2:$A$84,rif_fee_schedule!D$2:D$84, 0)</f>
        <v>5674</v>
      </c>
      <c r="U336" s="14">
        <f t="shared" si="16"/>
        <v>9769.6279999999988</v>
      </c>
      <c r="V336" s="14">
        <f t="shared" si="17"/>
        <v>5674</v>
      </c>
      <c r="W336"/>
      <c r="Y336" s="3">
        <v>43269262.359999999</v>
      </c>
      <c r="Z336" s="3">
        <v>874367.57</v>
      </c>
      <c r="AA336" s="3">
        <v>433279.63</v>
      </c>
      <c r="AB336">
        <v>0</v>
      </c>
      <c r="AC336" s="3">
        <v>0</v>
      </c>
      <c r="AD336" s="2">
        <v>374512.67</v>
      </c>
      <c r="AE336" s="3">
        <v>599122533.62</v>
      </c>
      <c r="AF336" s="3">
        <v>12164932.65</v>
      </c>
      <c r="AG336" s="3">
        <v>2628720.44</v>
      </c>
      <c r="AH336" s="3">
        <v>103699.7</v>
      </c>
      <c r="AI336" s="3">
        <v>2074</v>
      </c>
      <c r="AJ336" s="2">
        <v>-10188946.82</v>
      </c>
    </row>
    <row r="337" spans="1:36" hidden="1" x14ac:dyDescent="0.25">
      <c r="A337" s="8">
        <v>6</v>
      </c>
      <c r="B337" s="8" t="s">
        <v>8072</v>
      </c>
      <c r="C337" s="8">
        <v>3078150090050</v>
      </c>
      <c r="D337" s="8" t="s">
        <v>8073</v>
      </c>
      <c r="F337" s="8" t="s">
        <v>8074</v>
      </c>
      <c r="G337" s="10">
        <v>43495</v>
      </c>
      <c r="H337" s="8" t="s">
        <v>31</v>
      </c>
      <c r="I337" s="8" t="s">
        <v>38</v>
      </c>
      <c r="J337" s="9">
        <v>9278.02</v>
      </c>
      <c r="K337" s="9">
        <v>185.56</v>
      </c>
      <c r="L337" s="8">
        <v>0</v>
      </c>
      <c r="M337" s="14">
        <f t="shared" si="15"/>
        <v>9463.58</v>
      </c>
      <c r="N337" s="8">
        <v>0</v>
      </c>
      <c r="O337" s="8">
        <v>0</v>
      </c>
      <c r="P337" s="8" t="s">
        <v>77</v>
      </c>
      <c r="R337" s="8">
        <v>1</v>
      </c>
      <c r="S337" s="13">
        <f>_xlfn.XLOOKUP(P337,rif_fee_schedule!$A$2:$A$84,rif_fee_schedule!C$2:C$84, 0)*1.628</f>
        <v>9769.6279999999988</v>
      </c>
      <c r="T337" s="13">
        <f>_xlfn.XLOOKUP(P337,rif_fee_schedule!$A$2:$A$84,rif_fee_schedule!D$2:D$84, 0)</f>
        <v>5674</v>
      </c>
      <c r="U337" s="14">
        <f t="shared" si="16"/>
        <v>9769.6279999999988</v>
      </c>
      <c r="V337" s="14">
        <f t="shared" si="17"/>
        <v>5674</v>
      </c>
      <c r="W337"/>
      <c r="Y337" s="3">
        <v>43269262.359999999</v>
      </c>
      <c r="Z337" s="3">
        <v>874367.57</v>
      </c>
      <c r="AA337" s="3">
        <v>433279.63</v>
      </c>
      <c r="AB337">
        <v>0</v>
      </c>
      <c r="AC337" s="3">
        <v>0</v>
      </c>
      <c r="AD337" s="2">
        <v>374512.67</v>
      </c>
      <c r="AE337" s="3">
        <v>599122533.62</v>
      </c>
      <c r="AF337" s="3">
        <v>12164932.65</v>
      </c>
      <c r="AG337" s="3">
        <v>2628720.44</v>
      </c>
      <c r="AH337" s="3">
        <v>103699.7</v>
      </c>
      <c r="AI337" s="3">
        <v>2074</v>
      </c>
      <c r="AJ337" s="2">
        <v>-10188946.82</v>
      </c>
    </row>
    <row r="338" spans="1:36" hidden="1" x14ac:dyDescent="0.25">
      <c r="A338" s="8">
        <v>6</v>
      </c>
      <c r="B338" s="8" t="s">
        <v>7004</v>
      </c>
      <c r="C338" s="8">
        <v>3069020280750</v>
      </c>
      <c r="D338" s="8" t="s">
        <v>7005</v>
      </c>
      <c r="F338" s="8" t="s">
        <v>7006</v>
      </c>
      <c r="G338" s="10">
        <v>43481</v>
      </c>
      <c r="H338" s="8" t="s">
        <v>31</v>
      </c>
      <c r="I338" s="8" t="s">
        <v>38</v>
      </c>
      <c r="J338" s="9">
        <v>9278.02</v>
      </c>
      <c r="K338" s="9">
        <v>185.56</v>
      </c>
      <c r="L338" s="8">
        <v>0</v>
      </c>
      <c r="M338" s="14">
        <f t="shared" si="15"/>
        <v>9463.58</v>
      </c>
      <c r="N338" s="8">
        <v>0</v>
      </c>
      <c r="O338" s="8">
        <v>0</v>
      </c>
      <c r="P338" s="8" t="s">
        <v>77</v>
      </c>
      <c r="R338" s="8">
        <v>1</v>
      </c>
      <c r="S338" s="13">
        <f>_xlfn.XLOOKUP(P338,rif_fee_schedule!$A$2:$A$84,rif_fee_schedule!C$2:C$84, 0)*1.628</f>
        <v>9769.6279999999988</v>
      </c>
      <c r="T338" s="13">
        <f>_xlfn.XLOOKUP(P338,rif_fee_schedule!$A$2:$A$84,rif_fee_schedule!D$2:D$84, 0)</f>
        <v>5674</v>
      </c>
      <c r="U338" s="14">
        <f t="shared" si="16"/>
        <v>9769.6279999999988</v>
      </c>
      <c r="V338" s="14">
        <f t="shared" si="17"/>
        <v>5674</v>
      </c>
      <c r="W338"/>
      <c r="Y338" s="3">
        <v>43269262.359999999</v>
      </c>
      <c r="Z338" s="3">
        <v>874367.57</v>
      </c>
      <c r="AA338" s="3">
        <v>433279.63</v>
      </c>
      <c r="AB338">
        <v>0</v>
      </c>
      <c r="AC338" s="3">
        <v>0</v>
      </c>
      <c r="AD338" s="2">
        <v>374512.67</v>
      </c>
      <c r="AE338" s="3">
        <v>599122533.62</v>
      </c>
      <c r="AF338" s="3">
        <v>12164932.65</v>
      </c>
      <c r="AG338" s="3">
        <v>2628720.44</v>
      </c>
      <c r="AH338" s="3">
        <v>103699.7</v>
      </c>
      <c r="AI338" s="3">
        <v>2074</v>
      </c>
      <c r="AJ338" s="2">
        <v>-10188946.82</v>
      </c>
    </row>
    <row r="339" spans="1:36" hidden="1" x14ac:dyDescent="0.25">
      <c r="A339" s="8">
        <v>6</v>
      </c>
      <c r="B339" s="8" t="s">
        <v>6526</v>
      </c>
      <c r="C339" s="8">
        <v>3060190211190</v>
      </c>
      <c r="D339" s="8" t="s">
        <v>6527</v>
      </c>
      <c r="F339" s="8" t="s">
        <v>6528</v>
      </c>
      <c r="G339" s="10">
        <v>43482</v>
      </c>
      <c r="H339" s="8" t="s">
        <v>31</v>
      </c>
      <c r="I339" s="8" t="s">
        <v>38</v>
      </c>
      <c r="J339" s="9">
        <v>9278.02</v>
      </c>
      <c r="K339" s="9">
        <v>185.56</v>
      </c>
      <c r="L339" s="8">
        <v>0</v>
      </c>
      <c r="M339" s="14">
        <f t="shared" si="15"/>
        <v>9463.58</v>
      </c>
      <c r="N339" s="8">
        <v>0</v>
      </c>
      <c r="O339" s="8">
        <v>0</v>
      </c>
      <c r="P339" s="8" t="s">
        <v>77</v>
      </c>
      <c r="R339" s="8">
        <v>1</v>
      </c>
      <c r="S339" s="13">
        <f>_xlfn.XLOOKUP(P339,rif_fee_schedule!$A$2:$A$84,rif_fee_schedule!C$2:C$84, 0)*1.628</f>
        <v>9769.6279999999988</v>
      </c>
      <c r="T339" s="13">
        <f>_xlfn.XLOOKUP(P339,rif_fee_schedule!$A$2:$A$84,rif_fee_schedule!D$2:D$84, 0)</f>
        <v>5674</v>
      </c>
      <c r="U339" s="14">
        <f t="shared" si="16"/>
        <v>9769.6279999999988</v>
      </c>
      <c r="V339" s="14">
        <f t="shared" si="17"/>
        <v>5674</v>
      </c>
      <c r="W339"/>
      <c r="Y339" s="3">
        <v>43269262.359999999</v>
      </c>
      <c r="Z339" s="3">
        <v>874367.57</v>
      </c>
      <c r="AA339" s="3">
        <v>433279.63</v>
      </c>
      <c r="AB339">
        <v>0</v>
      </c>
      <c r="AC339" s="3">
        <v>0</v>
      </c>
      <c r="AD339" s="2">
        <v>374512.67</v>
      </c>
      <c r="AE339" s="3">
        <v>599122533.62</v>
      </c>
      <c r="AF339" s="3">
        <v>12164932.65</v>
      </c>
      <c r="AG339" s="3">
        <v>2628720.44</v>
      </c>
      <c r="AH339" s="3">
        <v>103699.7</v>
      </c>
      <c r="AI339" s="3">
        <v>2074</v>
      </c>
      <c r="AJ339" s="2">
        <v>-10188946.82</v>
      </c>
    </row>
    <row r="340" spans="1:36" hidden="1" x14ac:dyDescent="0.25">
      <c r="A340" s="8">
        <v>6</v>
      </c>
      <c r="B340" s="8" t="s">
        <v>6518</v>
      </c>
      <c r="C340" s="8">
        <v>3060190211460</v>
      </c>
      <c r="D340" s="8" t="s">
        <v>6519</v>
      </c>
      <c r="F340" s="8" t="s">
        <v>6520</v>
      </c>
      <c r="G340" s="10">
        <v>43483</v>
      </c>
      <c r="H340" s="8" t="s">
        <v>31</v>
      </c>
      <c r="I340" s="8" t="s">
        <v>38</v>
      </c>
      <c r="J340" s="9">
        <v>9278.02</v>
      </c>
      <c r="K340" s="9">
        <v>185.56</v>
      </c>
      <c r="L340" s="8">
        <v>0</v>
      </c>
      <c r="M340" s="14">
        <f t="shared" si="15"/>
        <v>9463.58</v>
      </c>
      <c r="N340" s="8">
        <v>0</v>
      </c>
      <c r="O340" s="8">
        <v>0</v>
      </c>
      <c r="P340" s="8" t="s">
        <v>77</v>
      </c>
      <c r="R340" s="8">
        <v>1</v>
      </c>
      <c r="S340" s="13">
        <f>_xlfn.XLOOKUP(P340,rif_fee_schedule!$A$2:$A$84,rif_fee_schedule!C$2:C$84, 0)*1.628</f>
        <v>9769.6279999999988</v>
      </c>
      <c r="T340" s="13">
        <f>_xlfn.XLOOKUP(P340,rif_fee_schedule!$A$2:$A$84,rif_fee_schedule!D$2:D$84, 0)</f>
        <v>5674</v>
      </c>
      <c r="U340" s="14">
        <f t="shared" si="16"/>
        <v>9769.6279999999988</v>
      </c>
      <c r="V340" s="14">
        <f t="shared" si="17"/>
        <v>5674</v>
      </c>
      <c r="W340"/>
      <c r="Y340" s="3">
        <v>43269262.359999999</v>
      </c>
      <c r="Z340" s="3">
        <v>874367.57</v>
      </c>
      <c r="AA340" s="3">
        <v>433279.63</v>
      </c>
      <c r="AB340">
        <v>0</v>
      </c>
      <c r="AC340" s="3">
        <v>0</v>
      </c>
      <c r="AD340" s="2">
        <v>374512.67</v>
      </c>
      <c r="AE340" s="3">
        <v>599122533.62</v>
      </c>
      <c r="AF340" s="3">
        <v>12164932.65</v>
      </c>
      <c r="AG340" s="3">
        <v>2628720.44</v>
      </c>
      <c r="AH340" s="3">
        <v>103699.7</v>
      </c>
      <c r="AI340" s="3">
        <v>2074</v>
      </c>
      <c r="AJ340" s="2">
        <v>-10188946.82</v>
      </c>
    </row>
    <row r="341" spans="1:36" hidden="1" x14ac:dyDescent="0.25">
      <c r="A341" s="8">
        <v>6</v>
      </c>
      <c r="B341" s="8" t="s">
        <v>6521</v>
      </c>
      <c r="C341" s="8">
        <v>3060190211460</v>
      </c>
      <c r="D341" s="8" t="s">
        <v>6522</v>
      </c>
      <c r="F341" s="8" t="s">
        <v>6523</v>
      </c>
      <c r="G341" s="10">
        <v>43483</v>
      </c>
      <c r="H341" s="8" t="s">
        <v>31</v>
      </c>
      <c r="I341" s="8" t="s">
        <v>38</v>
      </c>
      <c r="J341" s="9">
        <v>9278.02</v>
      </c>
      <c r="K341" s="9">
        <v>185.56</v>
      </c>
      <c r="L341" s="8">
        <v>0</v>
      </c>
      <c r="M341" s="14">
        <f t="shared" si="15"/>
        <v>9463.58</v>
      </c>
      <c r="N341" s="8">
        <v>0</v>
      </c>
      <c r="O341" s="8">
        <v>0</v>
      </c>
      <c r="P341" s="8" t="s">
        <v>77</v>
      </c>
      <c r="R341" s="8">
        <v>1</v>
      </c>
      <c r="S341" s="13">
        <f>_xlfn.XLOOKUP(P341,rif_fee_schedule!$A$2:$A$84,rif_fee_schedule!C$2:C$84, 0)*1.628</f>
        <v>9769.6279999999988</v>
      </c>
      <c r="T341" s="13">
        <f>_xlfn.XLOOKUP(P341,rif_fee_schedule!$A$2:$A$84,rif_fee_schedule!D$2:D$84, 0)</f>
        <v>5674</v>
      </c>
      <c r="U341" s="14">
        <f t="shared" si="16"/>
        <v>9769.6279999999988</v>
      </c>
      <c r="V341" s="14">
        <f t="shared" si="17"/>
        <v>5674</v>
      </c>
      <c r="W341"/>
      <c r="Y341" s="3">
        <v>43269262.359999999</v>
      </c>
      <c r="Z341" s="3">
        <v>874367.57</v>
      </c>
      <c r="AA341" s="3">
        <v>433279.63</v>
      </c>
      <c r="AB341">
        <v>0</v>
      </c>
      <c r="AC341" s="3">
        <v>0</v>
      </c>
      <c r="AD341" s="2">
        <v>374512.67</v>
      </c>
      <c r="AE341" s="3">
        <v>599122533.62</v>
      </c>
      <c r="AF341" s="3">
        <v>12164932.65</v>
      </c>
      <c r="AG341" s="3">
        <v>2628720.44</v>
      </c>
      <c r="AH341" s="3">
        <v>103699.7</v>
      </c>
      <c r="AI341" s="3">
        <v>2074</v>
      </c>
      <c r="AJ341" s="2">
        <v>-10188946.82</v>
      </c>
    </row>
    <row r="342" spans="1:36" hidden="1" x14ac:dyDescent="0.25">
      <c r="A342" s="8">
        <v>6</v>
      </c>
      <c r="B342" s="8" t="s">
        <v>6515</v>
      </c>
      <c r="C342" s="8">
        <v>3060190211560</v>
      </c>
      <c r="D342" s="8" t="s">
        <v>6516</v>
      </c>
      <c r="F342" s="8" t="s">
        <v>6517</v>
      </c>
      <c r="G342" s="10">
        <v>43483</v>
      </c>
      <c r="H342" s="8" t="s">
        <v>31</v>
      </c>
      <c r="I342" s="8" t="s">
        <v>38</v>
      </c>
      <c r="J342" s="9">
        <v>9278.02</v>
      </c>
      <c r="K342" s="9">
        <v>185.56</v>
      </c>
      <c r="L342" s="8">
        <v>0</v>
      </c>
      <c r="M342" s="14">
        <f t="shared" si="15"/>
        <v>9463.58</v>
      </c>
      <c r="N342" s="8">
        <v>0</v>
      </c>
      <c r="O342" s="8">
        <v>0</v>
      </c>
      <c r="P342" s="8" t="s">
        <v>77</v>
      </c>
      <c r="R342" s="8">
        <v>1</v>
      </c>
      <c r="S342" s="13">
        <f>_xlfn.XLOOKUP(P342,rif_fee_schedule!$A$2:$A$84,rif_fee_schedule!C$2:C$84, 0)*1.628</f>
        <v>9769.6279999999988</v>
      </c>
      <c r="T342" s="13">
        <f>_xlfn.XLOOKUP(P342,rif_fee_schedule!$A$2:$A$84,rif_fee_schedule!D$2:D$84, 0)</f>
        <v>5674</v>
      </c>
      <c r="U342" s="14">
        <f t="shared" si="16"/>
        <v>9769.6279999999988</v>
      </c>
      <c r="V342" s="14">
        <f t="shared" si="17"/>
        <v>5674</v>
      </c>
      <c r="W342"/>
      <c r="Y342" s="3">
        <v>43269262.359999999</v>
      </c>
      <c r="Z342" s="3">
        <v>874367.57</v>
      </c>
      <c r="AA342" s="3">
        <v>433279.63</v>
      </c>
      <c r="AB342">
        <v>0</v>
      </c>
      <c r="AC342" s="3">
        <v>0</v>
      </c>
      <c r="AD342" s="2">
        <v>374512.67</v>
      </c>
      <c r="AE342" s="3">
        <v>599122533.62</v>
      </c>
      <c r="AF342" s="3">
        <v>12164932.65</v>
      </c>
      <c r="AG342" s="3">
        <v>2628720.44</v>
      </c>
      <c r="AH342" s="3">
        <v>103699.7</v>
      </c>
      <c r="AI342" s="3">
        <v>2074</v>
      </c>
      <c r="AJ342" s="2">
        <v>-10188946.82</v>
      </c>
    </row>
    <row r="343" spans="1:36" hidden="1" x14ac:dyDescent="0.25">
      <c r="A343" s="8">
        <v>6</v>
      </c>
      <c r="B343" s="8" t="s">
        <v>6555</v>
      </c>
      <c r="C343" s="8">
        <v>3060190211200</v>
      </c>
      <c r="D343" s="8" t="s">
        <v>6556</v>
      </c>
      <c r="F343" s="8" t="s">
        <v>6557</v>
      </c>
      <c r="G343" s="10">
        <v>43490</v>
      </c>
      <c r="H343" s="8" t="s">
        <v>31</v>
      </c>
      <c r="I343" s="8" t="s">
        <v>38</v>
      </c>
      <c r="J343" s="9">
        <v>9278.02</v>
      </c>
      <c r="K343" s="9">
        <v>185.56</v>
      </c>
      <c r="L343" s="8">
        <v>0</v>
      </c>
      <c r="M343" s="14">
        <f t="shared" si="15"/>
        <v>9463.58</v>
      </c>
      <c r="N343" s="8">
        <v>0</v>
      </c>
      <c r="O343" s="8">
        <v>0</v>
      </c>
      <c r="P343" s="8" t="s">
        <v>77</v>
      </c>
      <c r="R343" s="8">
        <v>1</v>
      </c>
      <c r="S343" s="13">
        <f>_xlfn.XLOOKUP(P343,rif_fee_schedule!$A$2:$A$84,rif_fee_schedule!C$2:C$84, 0)*1.628</f>
        <v>9769.6279999999988</v>
      </c>
      <c r="T343" s="13">
        <f>_xlfn.XLOOKUP(P343,rif_fee_schedule!$A$2:$A$84,rif_fee_schedule!D$2:D$84, 0)</f>
        <v>5674</v>
      </c>
      <c r="U343" s="14">
        <f t="shared" si="16"/>
        <v>9769.6279999999988</v>
      </c>
      <c r="V343" s="14">
        <f t="shared" si="17"/>
        <v>5674</v>
      </c>
      <c r="W343"/>
      <c r="Y343" s="3">
        <v>43269262.359999999</v>
      </c>
      <c r="Z343" s="3">
        <v>874367.57</v>
      </c>
      <c r="AA343" s="3">
        <v>433279.63</v>
      </c>
      <c r="AB343">
        <v>0</v>
      </c>
      <c r="AC343" s="3">
        <v>0</v>
      </c>
      <c r="AD343" s="2">
        <v>374512.67</v>
      </c>
      <c r="AE343" s="3">
        <v>599122533.62</v>
      </c>
      <c r="AF343" s="3">
        <v>12164932.65</v>
      </c>
      <c r="AG343" s="3">
        <v>2628720.44</v>
      </c>
      <c r="AH343" s="3">
        <v>103699.7</v>
      </c>
      <c r="AI343" s="3">
        <v>2074</v>
      </c>
      <c r="AJ343" s="2">
        <v>-10188946.82</v>
      </c>
    </row>
    <row r="344" spans="1:36" hidden="1" x14ac:dyDescent="0.25">
      <c r="A344" s="8">
        <v>6</v>
      </c>
      <c r="B344" s="8" t="s">
        <v>6552</v>
      </c>
      <c r="C344" s="8">
        <v>3060190211210</v>
      </c>
      <c r="D344" s="8" t="s">
        <v>6553</v>
      </c>
      <c r="F344" s="8" t="s">
        <v>6554</v>
      </c>
      <c r="G344" s="10">
        <v>43490</v>
      </c>
      <c r="H344" s="8" t="s">
        <v>31</v>
      </c>
      <c r="I344" s="8" t="s">
        <v>38</v>
      </c>
      <c r="J344" s="9">
        <v>9278.02</v>
      </c>
      <c r="K344" s="9">
        <v>185.56</v>
      </c>
      <c r="L344" s="8">
        <v>0</v>
      </c>
      <c r="M344" s="14">
        <f t="shared" si="15"/>
        <v>9463.58</v>
      </c>
      <c r="N344" s="8">
        <v>0</v>
      </c>
      <c r="O344" s="8">
        <v>0</v>
      </c>
      <c r="P344" s="8" t="s">
        <v>77</v>
      </c>
      <c r="R344" s="8">
        <v>1</v>
      </c>
      <c r="S344" s="13">
        <f>_xlfn.XLOOKUP(P344,rif_fee_schedule!$A$2:$A$84,rif_fee_schedule!C$2:C$84, 0)*1.628</f>
        <v>9769.6279999999988</v>
      </c>
      <c r="T344" s="13">
        <f>_xlfn.XLOOKUP(P344,rif_fee_schedule!$A$2:$A$84,rif_fee_schedule!D$2:D$84, 0)</f>
        <v>5674</v>
      </c>
      <c r="U344" s="14">
        <f t="shared" si="16"/>
        <v>9769.6279999999988</v>
      </c>
      <c r="V344" s="14">
        <f t="shared" si="17"/>
        <v>5674</v>
      </c>
      <c r="W344"/>
      <c r="Y344" s="3">
        <v>43269262.359999999</v>
      </c>
      <c r="Z344" s="3">
        <v>874367.57</v>
      </c>
      <c r="AA344" s="3">
        <v>433279.63</v>
      </c>
      <c r="AB344">
        <v>0</v>
      </c>
      <c r="AC344" s="3">
        <v>0</v>
      </c>
      <c r="AD344" s="2">
        <v>374512.67</v>
      </c>
      <c r="AE344" s="3">
        <v>599122533.62</v>
      </c>
      <c r="AF344" s="3">
        <v>12164932.65</v>
      </c>
      <c r="AG344" s="3">
        <v>2628720.44</v>
      </c>
      <c r="AH344" s="3">
        <v>103699.7</v>
      </c>
      <c r="AI344" s="3">
        <v>2074</v>
      </c>
      <c r="AJ344" s="2">
        <v>-10188946.82</v>
      </c>
    </row>
    <row r="345" spans="1:36" hidden="1" x14ac:dyDescent="0.25">
      <c r="A345" s="8">
        <v>6</v>
      </c>
      <c r="B345" s="8" t="s">
        <v>6339</v>
      </c>
      <c r="C345" s="8">
        <v>3060190211260</v>
      </c>
      <c r="D345" s="8" t="s">
        <v>6340</v>
      </c>
      <c r="F345" s="8" t="s">
        <v>6341</v>
      </c>
      <c r="G345" s="10">
        <v>43487</v>
      </c>
      <c r="H345" s="8" t="s">
        <v>31</v>
      </c>
      <c r="I345" s="8" t="s">
        <v>38</v>
      </c>
      <c r="J345" s="9">
        <v>9278.02</v>
      </c>
      <c r="K345" s="9">
        <v>185.56</v>
      </c>
      <c r="L345" s="8">
        <v>0</v>
      </c>
      <c r="M345" s="14">
        <f t="shared" si="15"/>
        <v>9463.58</v>
      </c>
      <c r="N345" s="8">
        <v>0</v>
      </c>
      <c r="O345" s="8">
        <v>0</v>
      </c>
      <c r="P345" s="8" t="s">
        <v>77</v>
      </c>
      <c r="R345" s="8">
        <v>1</v>
      </c>
      <c r="S345" s="13">
        <f>_xlfn.XLOOKUP(P345,rif_fee_schedule!$A$2:$A$84,rif_fee_schedule!C$2:C$84, 0)*1.628</f>
        <v>9769.6279999999988</v>
      </c>
      <c r="T345" s="13">
        <f>_xlfn.XLOOKUP(P345,rif_fee_schedule!$A$2:$A$84,rif_fee_schedule!D$2:D$84, 0)</f>
        <v>5674</v>
      </c>
      <c r="U345" s="14">
        <f t="shared" si="16"/>
        <v>9769.6279999999988</v>
      </c>
      <c r="V345" s="14">
        <f t="shared" si="17"/>
        <v>5674</v>
      </c>
      <c r="W345"/>
      <c r="Y345" s="3">
        <v>43269262.359999999</v>
      </c>
      <c r="Z345" s="3">
        <v>874367.57</v>
      </c>
      <c r="AA345" s="3">
        <v>433279.63</v>
      </c>
      <c r="AB345">
        <v>0</v>
      </c>
      <c r="AC345" s="3">
        <v>0</v>
      </c>
      <c r="AD345" s="2">
        <v>374512.67</v>
      </c>
      <c r="AE345" s="3">
        <v>599122533.62</v>
      </c>
      <c r="AF345" s="3">
        <v>12164932.65</v>
      </c>
      <c r="AG345" s="3">
        <v>2628720.44</v>
      </c>
      <c r="AH345" s="3">
        <v>103699.7</v>
      </c>
      <c r="AI345" s="3">
        <v>2074</v>
      </c>
      <c r="AJ345" s="2">
        <v>-10188946.82</v>
      </c>
    </row>
    <row r="346" spans="1:36" hidden="1" x14ac:dyDescent="0.25">
      <c r="A346" s="8">
        <v>6</v>
      </c>
      <c r="B346" s="8" t="s">
        <v>6342</v>
      </c>
      <c r="C346" s="8">
        <v>3060190211170</v>
      </c>
      <c r="D346" s="8" t="s">
        <v>6343</v>
      </c>
      <c r="F346" s="8" t="s">
        <v>6344</v>
      </c>
      <c r="G346" s="10">
        <v>43487</v>
      </c>
      <c r="H346" s="8" t="s">
        <v>31</v>
      </c>
      <c r="I346" s="8" t="s">
        <v>38</v>
      </c>
      <c r="J346" s="9">
        <v>9278.02</v>
      </c>
      <c r="K346" s="9">
        <v>185.56</v>
      </c>
      <c r="L346" s="8">
        <v>0</v>
      </c>
      <c r="M346" s="14">
        <f t="shared" si="15"/>
        <v>9463.58</v>
      </c>
      <c r="N346" s="8">
        <v>0</v>
      </c>
      <c r="O346" s="8">
        <v>0</v>
      </c>
      <c r="P346" s="8" t="s">
        <v>77</v>
      </c>
      <c r="R346" s="8">
        <v>1</v>
      </c>
      <c r="S346" s="13">
        <f>_xlfn.XLOOKUP(P346,rif_fee_schedule!$A$2:$A$84,rif_fee_schedule!C$2:C$84, 0)*1.628</f>
        <v>9769.6279999999988</v>
      </c>
      <c r="T346" s="13">
        <f>_xlfn.XLOOKUP(P346,rif_fee_schedule!$A$2:$A$84,rif_fee_schedule!D$2:D$84, 0)</f>
        <v>5674</v>
      </c>
      <c r="U346" s="14">
        <f t="shared" si="16"/>
        <v>9769.6279999999988</v>
      </c>
      <c r="V346" s="14">
        <f t="shared" si="17"/>
        <v>5674</v>
      </c>
      <c r="W346"/>
      <c r="Y346" s="3">
        <v>43269262.359999999</v>
      </c>
      <c r="Z346" s="3">
        <v>874367.57</v>
      </c>
      <c r="AA346" s="3">
        <v>433279.63</v>
      </c>
      <c r="AB346">
        <v>0</v>
      </c>
      <c r="AC346" s="3">
        <v>0</v>
      </c>
      <c r="AD346" s="2">
        <v>374512.67</v>
      </c>
      <c r="AE346" s="3">
        <v>599122533.62</v>
      </c>
      <c r="AF346" s="3">
        <v>12164932.65</v>
      </c>
      <c r="AG346" s="3">
        <v>2628720.44</v>
      </c>
      <c r="AH346" s="3">
        <v>103699.7</v>
      </c>
      <c r="AI346" s="3">
        <v>2074</v>
      </c>
      <c r="AJ346" s="2">
        <v>-10188946.82</v>
      </c>
    </row>
    <row r="347" spans="1:36" hidden="1" x14ac:dyDescent="0.25">
      <c r="A347" s="8">
        <v>6</v>
      </c>
      <c r="B347" s="8" t="s">
        <v>7164</v>
      </c>
      <c r="C347" s="8">
        <v>3069130111034</v>
      </c>
      <c r="D347" s="8" t="s">
        <v>7165</v>
      </c>
      <c r="F347" s="8" t="s">
        <v>7166</v>
      </c>
      <c r="G347" s="10">
        <v>43532</v>
      </c>
      <c r="H347" s="8" t="s">
        <v>31</v>
      </c>
      <c r="I347" s="8" t="s">
        <v>38</v>
      </c>
      <c r="J347" s="9">
        <v>9278.02</v>
      </c>
      <c r="K347" s="9">
        <v>185.56</v>
      </c>
      <c r="L347" s="8">
        <v>0</v>
      </c>
      <c r="M347" s="14">
        <f t="shared" si="15"/>
        <v>9463.58</v>
      </c>
      <c r="N347" s="8">
        <v>0</v>
      </c>
      <c r="O347" s="8">
        <v>0</v>
      </c>
      <c r="P347" s="8" t="s">
        <v>77</v>
      </c>
      <c r="R347" s="8">
        <v>1</v>
      </c>
      <c r="S347" s="13">
        <f>_xlfn.XLOOKUP(P347,rif_fee_schedule!$A$2:$A$84,rif_fee_schedule!C$2:C$84, 0)*1.628</f>
        <v>9769.6279999999988</v>
      </c>
      <c r="T347" s="13">
        <f>_xlfn.XLOOKUP(P347,rif_fee_schedule!$A$2:$A$84,rif_fee_schedule!D$2:D$84, 0)</f>
        <v>5674</v>
      </c>
      <c r="U347" s="14">
        <f t="shared" si="16"/>
        <v>9769.6279999999988</v>
      </c>
      <c r="V347" s="14">
        <f t="shared" si="17"/>
        <v>5674</v>
      </c>
      <c r="W347"/>
      <c r="Y347" s="3">
        <v>43269262.359999999</v>
      </c>
      <c r="Z347" s="3">
        <v>874367.57</v>
      </c>
      <c r="AA347" s="3">
        <v>433279.63</v>
      </c>
      <c r="AB347">
        <v>0</v>
      </c>
      <c r="AC347" s="3">
        <v>0</v>
      </c>
      <c r="AD347" s="2">
        <v>374512.67</v>
      </c>
      <c r="AE347" s="3">
        <v>599122533.62</v>
      </c>
      <c r="AF347" s="3">
        <v>12164932.65</v>
      </c>
      <c r="AG347" s="3">
        <v>2628720.44</v>
      </c>
      <c r="AH347" s="3">
        <v>103699.7</v>
      </c>
      <c r="AI347" s="3">
        <v>2074</v>
      </c>
      <c r="AJ347" s="2">
        <v>-10188946.82</v>
      </c>
    </row>
    <row r="348" spans="1:36" hidden="1" x14ac:dyDescent="0.25">
      <c r="A348" s="8">
        <v>6</v>
      </c>
      <c r="B348" s="8" t="s">
        <v>7130</v>
      </c>
      <c r="C348" s="8">
        <v>3069130111038</v>
      </c>
      <c r="D348" s="8" t="s">
        <v>7131</v>
      </c>
      <c r="F348" s="8" t="s">
        <v>7132</v>
      </c>
      <c r="G348" s="10">
        <v>43532</v>
      </c>
      <c r="H348" s="8" t="s">
        <v>31</v>
      </c>
      <c r="I348" s="8" t="s">
        <v>38</v>
      </c>
      <c r="J348" s="9">
        <v>9278.02</v>
      </c>
      <c r="K348" s="9">
        <v>185.56</v>
      </c>
      <c r="L348" s="8">
        <v>0</v>
      </c>
      <c r="M348" s="14">
        <f t="shared" si="15"/>
        <v>9463.58</v>
      </c>
      <c r="N348" s="8">
        <v>0</v>
      </c>
      <c r="O348" s="8">
        <v>0</v>
      </c>
      <c r="P348" s="8" t="s">
        <v>77</v>
      </c>
      <c r="R348" s="8">
        <v>1</v>
      </c>
      <c r="S348" s="13">
        <f>_xlfn.XLOOKUP(P348,rif_fee_schedule!$A$2:$A$84,rif_fee_schedule!C$2:C$84, 0)*1.628</f>
        <v>9769.6279999999988</v>
      </c>
      <c r="T348" s="13">
        <f>_xlfn.XLOOKUP(P348,rif_fee_schedule!$A$2:$A$84,rif_fee_schedule!D$2:D$84, 0)</f>
        <v>5674</v>
      </c>
      <c r="U348" s="14">
        <f t="shared" si="16"/>
        <v>9769.6279999999988</v>
      </c>
      <c r="V348" s="14">
        <f t="shared" si="17"/>
        <v>5674</v>
      </c>
      <c r="W348"/>
      <c r="Y348" s="3">
        <v>43269262.359999999</v>
      </c>
      <c r="Z348" s="3">
        <v>874367.57</v>
      </c>
      <c r="AA348" s="3">
        <v>433279.63</v>
      </c>
      <c r="AB348">
        <v>0</v>
      </c>
      <c r="AC348" s="3">
        <v>0</v>
      </c>
      <c r="AD348" s="2">
        <v>374512.67</v>
      </c>
      <c r="AE348" s="3">
        <v>599122533.62</v>
      </c>
      <c r="AF348" s="3">
        <v>12164932.65</v>
      </c>
      <c r="AG348" s="3">
        <v>2628720.44</v>
      </c>
      <c r="AH348" s="3">
        <v>103699.7</v>
      </c>
      <c r="AI348" s="3">
        <v>2074</v>
      </c>
      <c r="AJ348" s="2">
        <v>-10188946.82</v>
      </c>
    </row>
    <row r="349" spans="1:36" hidden="1" x14ac:dyDescent="0.25">
      <c r="A349" s="8">
        <v>6</v>
      </c>
      <c r="B349" s="8" t="s">
        <v>7605</v>
      </c>
      <c r="C349" s="8">
        <v>3069290020250</v>
      </c>
      <c r="D349" s="8" t="s">
        <v>7606</v>
      </c>
      <c r="F349" s="8" t="s">
        <v>7607</v>
      </c>
      <c r="G349" s="10">
        <v>43553</v>
      </c>
      <c r="H349" s="8" t="s">
        <v>31</v>
      </c>
      <c r="I349" s="8" t="s">
        <v>38</v>
      </c>
      <c r="J349" s="9">
        <v>9278.02</v>
      </c>
      <c r="K349" s="9">
        <v>185.56</v>
      </c>
      <c r="L349" s="8">
        <v>0</v>
      </c>
      <c r="M349" s="14">
        <f t="shared" si="15"/>
        <v>9463.58</v>
      </c>
      <c r="N349" s="8">
        <v>0</v>
      </c>
      <c r="O349" s="8">
        <v>0</v>
      </c>
      <c r="P349" s="8" t="s">
        <v>77</v>
      </c>
      <c r="R349" s="8">
        <v>1</v>
      </c>
      <c r="S349" s="13">
        <f>_xlfn.XLOOKUP(P349,rif_fee_schedule!$A$2:$A$84,rif_fee_schedule!C$2:C$84, 0)*1.628</f>
        <v>9769.6279999999988</v>
      </c>
      <c r="T349" s="13">
        <f>_xlfn.XLOOKUP(P349,rif_fee_schedule!$A$2:$A$84,rif_fee_schedule!D$2:D$84, 0)</f>
        <v>5674</v>
      </c>
      <c r="U349" s="14">
        <f t="shared" si="16"/>
        <v>9769.6279999999988</v>
      </c>
      <c r="V349" s="14">
        <f t="shared" si="17"/>
        <v>5674</v>
      </c>
      <c r="W349"/>
      <c r="Y349" s="3">
        <v>43269262.359999999</v>
      </c>
      <c r="Z349" s="3">
        <v>874367.57</v>
      </c>
      <c r="AA349" s="3">
        <v>433279.63</v>
      </c>
      <c r="AB349">
        <v>0</v>
      </c>
      <c r="AC349" s="3">
        <v>0</v>
      </c>
      <c r="AD349" s="2">
        <v>374512.67</v>
      </c>
      <c r="AE349" s="3">
        <v>599122533.62</v>
      </c>
      <c r="AF349" s="3">
        <v>12164932.65</v>
      </c>
      <c r="AG349" s="3">
        <v>2628720.44</v>
      </c>
      <c r="AH349" s="3">
        <v>103699.7</v>
      </c>
      <c r="AI349" s="3">
        <v>2074</v>
      </c>
      <c r="AJ349" s="2">
        <v>-10188946.82</v>
      </c>
    </row>
    <row r="350" spans="1:36" hidden="1" x14ac:dyDescent="0.25">
      <c r="A350" s="8">
        <v>6</v>
      </c>
      <c r="B350" s="8" t="s">
        <v>7836</v>
      </c>
      <c r="C350" s="8">
        <v>3069350000271</v>
      </c>
      <c r="D350" s="8" t="s">
        <v>7837</v>
      </c>
      <c r="F350" s="8" t="s">
        <v>7755</v>
      </c>
      <c r="G350" s="10">
        <v>43496</v>
      </c>
      <c r="H350" s="8" t="s">
        <v>31</v>
      </c>
      <c r="I350" s="8" t="s">
        <v>38</v>
      </c>
      <c r="J350" s="9">
        <v>9278.02</v>
      </c>
      <c r="K350" s="9">
        <v>185.56</v>
      </c>
      <c r="L350" s="8">
        <v>0</v>
      </c>
      <c r="M350" s="14">
        <f t="shared" si="15"/>
        <v>9463.58</v>
      </c>
      <c r="N350" s="8">
        <v>0</v>
      </c>
      <c r="O350" s="8">
        <v>0</v>
      </c>
      <c r="P350" s="8" t="s">
        <v>77</v>
      </c>
      <c r="R350" s="8">
        <v>1</v>
      </c>
      <c r="S350" s="13">
        <f>_xlfn.XLOOKUP(P350,rif_fee_schedule!$A$2:$A$84,rif_fee_schedule!C$2:C$84, 0)*1.628</f>
        <v>9769.6279999999988</v>
      </c>
      <c r="T350" s="13">
        <f>_xlfn.XLOOKUP(P350,rif_fee_schedule!$A$2:$A$84,rif_fee_schedule!D$2:D$84, 0)</f>
        <v>5674</v>
      </c>
      <c r="U350" s="14">
        <f t="shared" si="16"/>
        <v>9769.6279999999988</v>
      </c>
      <c r="V350" s="14">
        <f t="shared" si="17"/>
        <v>5674</v>
      </c>
      <c r="W350"/>
      <c r="Y350" s="3">
        <v>43269262.359999999</v>
      </c>
      <c r="Z350" s="3">
        <v>874367.57</v>
      </c>
      <c r="AA350" s="3">
        <v>433279.63</v>
      </c>
      <c r="AB350">
        <v>0</v>
      </c>
      <c r="AC350" s="3">
        <v>0</v>
      </c>
      <c r="AD350" s="2">
        <v>374512.67</v>
      </c>
      <c r="AE350" s="3">
        <v>599122533.62</v>
      </c>
      <c r="AF350" s="3">
        <v>12164932.65</v>
      </c>
      <c r="AG350" s="3">
        <v>2628720.44</v>
      </c>
      <c r="AH350" s="3">
        <v>103699.7</v>
      </c>
      <c r="AI350" s="3">
        <v>2074</v>
      </c>
      <c r="AJ350" s="2">
        <v>-10188946.82</v>
      </c>
    </row>
    <row r="351" spans="1:36" hidden="1" x14ac:dyDescent="0.25">
      <c r="A351" s="8">
        <v>6</v>
      </c>
      <c r="B351" s="8" t="s">
        <v>7973</v>
      </c>
      <c r="C351" s="8">
        <v>3069350000271</v>
      </c>
      <c r="D351" s="8" t="s">
        <v>7974</v>
      </c>
      <c r="F351" s="8" t="s">
        <v>7755</v>
      </c>
      <c r="G351" s="10">
        <v>43497</v>
      </c>
      <c r="H351" s="8" t="s">
        <v>31</v>
      </c>
      <c r="I351" s="8" t="s">
        <v>38</v>
      </c>
      <c r="J351" s="9">
        <v>9278.02</v>
      </c>
      <c r="K351" s="9">
        <v>185.56</v>
      </c>
      <c r="L351" s="8">
        <v>0</v>
      </c>
      <c r="M351" s="14">
        <f t="shared" si="15"/>
        <v>9463.58</v>
      </c>
      <c r="N351" s="8">
        <v>0</v>
      </c>
      <c r="O351" s="8">
        <v>0</v>
      </c>
      <c r="P351" s="8" t="s">
        <v>77</v>
      </c>
      <c r="R351" s="8">
        <v>1</v>
      </c>
      <c r="S351" s="13">
        <f>_xlfn.XLOOKUP(P351,rif_fee_schedule!$A$2:$A$84,rif_fee_schedule!C$2:C$84, 0)*1.628</f>
        <v>9769.6279999999988</v>
      </c>
      <c r="T351" s="13">
        <f>_xlfn.XLOOKUP(P351,rif_fee_schedule!$A$2:$A$84,rif_fee_schedule!D$2:D$84, 0)</f>
        <v>5674</v>
      </c>
      <c r="U351" s="14">
        <f t="shared" si="16"/>
        <v>9769.6279999999988</v>
      </c>
      <c r="V351" s="14">
        <f t="shared" si="17"/>
        <v>5674</v>
      </c>
      <c r="W351"/>
      <c r="Y351" s="3">
        <v>43269262.359999999</v>
      </c>
      <c r="Z351" s="3">
        <v>874367.57</v>
      </c>
      <c r="AA351" s="3">
        <v>433279.63</v>
      </c>
      <c r="AB351">
        <v>0</v>
      </c>
      <c r="AC351" s="3">
        <v>0</v>
      </c>
      <c r="AD351" s="2">
        <v>374512.67</v>
      </c>
      <c r="AE351" s="3">
        <v>599122533.62</v>
      </c>
      <c r="AF351" s="3">
        <v>12164932.65</v>
      </c>
      <c r="AG351" s="3">
        <v>2628720.44</v>
      </c>
      <c r="AH351" s="3">
        <v>103699.7</v>
      </c>
      <c r="AI351" s="3">
        <v>2074</v>
      </c>
      <c r="AJ351" s="2">
        <v>-10188946.82</v>
      </c>
    </row>
    <row r="352" spans="1:36" hidden="1" x14ac:dyDescent="0.25">
      <c r="A352" s="8">
        <v>6</v>
      </c>
      <c r="B352" s="8" t="s">
        <v>7943</v>
      </c>
      <c r="C352" s="8">
        <v>3069350000271</v>
      </c>
      <c r="D352" s="8" t="s">
        <v>7944</v>
      </c>
      <c r="F352" s="8" t="s">
        <v>7755</v>
      </c>
      <c r="G352" s="10">
        <v>43500</v>
      </c>
      <c r="H352" s="8" t="s">
        <v>31</v>
      </c>
      <c r="I352" s="8" t="s">
        <v>38</v>
      </c>
      <c r="J352" s="9">
        <v>9278.02</v>
      </c>
      <c r="K352" s="9">
        <v>185.56</v>
      </c>
      <c r="L352" s="8">
        <v>0</v>
      </c>
      <c r="M352" s="14">
        <f t="shared" si="15"/>
        <v>9463.58</v>
      </c>
      <c r="N352" s="8">
        <v>0</v>
      </c>
      <c r="O352" s="8">
        <v>0</v>
      </c>
      <c r="P352" s="8" t="s">
        <v>77</v>
      </c>
      <c r="R352" s="8">
        <v>1</v>
      </c>
      <c r="S352" s="13">
        <f>_xlfn.XLOOKUP(P352,rif_fee_schedule!$A$2:$A$84,rif_fee_schedule!C$2:C$84, 0)*1.628</f>
        <v>9769.6279999999988</v>
      </c>
      <c r="T352" s="13">
        <f>_xlfn.XLOOKUP(P352,rif_fee_schedule!$A$2:$A$84,rif_fee_schedule!D$2:D$84, 0)</f>
        <v>5674</v>
      </c>
      <c r="U352" s="14">
        <f t="shared" si="16"/>
        <v>9769.6279999999988</v>
      </c>
      <c r="V352" s="14">
        <f t="shared" si="17"/>
        <v>5674</v>
      </c>
      <c r="W352"/>
      <c r="Y352" s="3">
        <v>43269262.359999999</v>
      </c>
      <c r="Z352" s="3">
        <v>874367.57</v>
      </c>
      <c r="AA352" s="3">
        <v>433279.63</v>
      </c>
      <c r="AB352">
        <v>0</v>
      </c>
      <c r="AC352" s="3">
        <v>0</v>
      </c>
      <c r="AD352" s="2">
        <v>374512.67</v>
      </c>
      <c r="AE352" s="3">
        <v>599122533.62</v>
      </c>
      <c r="AF352" s="3">
        <v>12164932.65</v>
      </c>
      <c r="AG352" s="3">
        <v>2628720.44</v>
      </c>
      <c r="AH352" s="3">
        <v>103699.7</v>
      </c>
      <c r="AI352" s="3">
        <v>2074</v>
      </c>
      <c r="AJ352" s="2">
        <v>-10188946.82</v>
      </c>
    </row>
    <row r="353" spans="1:36" hidden="1" x14ac:dyDescent="0.25">
      <c r="A353" s="8">
        <v>6</v>
      </c>
      <c r="B353" s="8" t="s">
        <v>7758</v>
      </c>
      <c r="C353" s="8">
        <v>3069350000300</v>
      </c>
      <c r="D353" s="8" t="s">
        <v>7759</v>
      </c>
      <c r="F353" s="8" t="s">
        <v>7755</v>
      </c>
      <c r="G353" s="10">
        <v>43500</v>
      </c>
      <c r="H353" s="8" t="s">
        <v>31</v>
      </c>
      <c r="I353" s="8" t="s">
        <v>38</v>
      </c>
      <c r="J353" s="9">
        <v>9278.02</v>
      </c>
      <c r="K353" s="9">
        <v>185.56</v>
      </c>
      <c r="L353" s="8">
        <v>0</v>
      </c>
      <c r="M353" s="14">
        <f t="shared" si="15"/>
        <v>9463.58</v>
      </c>
      <c r="N353" s="8">
        <v>0</v>
      </c>
      <c r="O353" s="8">
        <v>0</v>
      </c>
      <c r="P353" s="8" t="s">
        <v>77</v>
      </c>
      <c r="R353" s="8">
        <v>1</v>
      </c>
      <c r="S353" s="13">
        <f>_xlfn.XLOOKUP(P353,rif_fee_schedule!$A$2:$A$84,rif_fee_schedule!C$2:C$84, 0)*1.628</f>
        <v>9769.6279999999988</v>
      </c>
      <c r="T353" s="13">
        <f>_xlfn.XLOOKUP(P353,rif_fee_schedule!$A$2:$A$84,rif_fee_schedule!D$2:D$84, 0)</f>
        <v>5674</v>
      </c>
      <c r="U353" s="14">
        <f t="shared" si="16"/>
        <v>9769.6279999999988</v>
      </c>
      <c r="V353" s="14">
        <f t="shared" si="17"/>
        <v>5674</v>
      </c>
      <c r="W353"/>
      <c r="Y353" s="3">
        <v>43269262.359999999</v>
      </c>
      <c r="Z353" s="3">
        <v>874367.57</v>
      </c>
      <c r="AA353" s="3">
        <v>433279.63</v>
      </c>
      <c r="AB353">
        <v>0</v>
      </c>
      <c r="AC353" s="3">
        <v>0</v>
      </c>
      <c r="AD353" s="2">
        <v>374512.67</v>
      </c>
      <c r="AE353" s="3">
        <v>599122533.62</v>
      </c>
      <c r="AF353" s="3">
        <v>12164932.65</v>
      </c>
      <c r="AG353" s="3">
        <v>2628720.44</v>
      </c>
      <c r="AH353" s="3">
        <v>103699.7</v>
      </c>
      <c r="AI353" s="3">
        <v>2074</v>
      </c>
      <c r="AJ353" s="2">
        <v>-10188946.82</v>
      </c>
    </row>
    <row r="354" spans="1:36" hidden="1" x14ac:dyDescent="0.25">
      <c r="A354" s="8">
        <v>2</v>
      </c>
      <c r="B354" s="8" t="s">
        <v>2828</v>
      </c>
      <c r="C354" s="8">
        <v>3031150260340</v>
      </c>
      <c r="D354" s="8" t="s">
        <v>2829</v>
      </c>
      <c r="F354" s="8" t="s">
        <v>2830</v>
      </c>
      <c r="G354" s="10">
        <v>43538</v>
      </c>
      <c r="H354" s="8" t="s">
        <v>31</v>
      </c>
      <c r="I354" s="8" t="s">
        <v>38</v>
      </c>
      <c r="J354" s="9">
        <v>4613.76</v>
      </c>
      <c r="K354" s="9">
        <v>92.27</v>
      </c>
      <c r="L354" s="8">
        <v>0</v>
      </c>
      <c r="M354" s="14">
        <f t="shared" si="15"/>
        <v>4706.0300000000007</v>
      </c>
      <c r="N354" s="8">
        <v>0</v>
      </c>
      <c r="O354" s="8">
        <v>0</v>
      </c>
      <c r="P354" s="8" t="s">
        <v>970</v>
      </c>
      <c r="R354" s="8">
        <v>2</v>
      </c>
      <c r="S354" s="13">
        <f>_xlfn.XLOOKUP(P354,rif_fee_schedule!$A$2:$A$84,rif_fee_schedule!C$2:C$84, 0)*1.628</f>
        <v>0</v>
      </c>
      <c r="T354" s="13">
        <f>_xlfn.XLOOKUP(P354,rif_fee_schedule!$A$2:$A$84,rif_fee_schedule!D$2:D$84, 0)</f>
        <v>0</v>
      </c>
      <c r="U354" s="14">
        <f t="shared" si="16"/>
        <v>0</v>
      </c>
      <c r="V354" s="14">
        <f t="shared" si="17"/>
        <v>0</v>
      </c>
      <c r="W354"/>
      <c r="Y354" s="3">
        <v>272008405.74000001</v>
      </c>
      <c r="Z354" s="3">
        <v>5573244.3300000001</v>
      </c>
      <c r="AA354" s="3">
        <v>0</v>
      </c>
      <c r="AB354">
        <v>0</v>
      </c>
      <c r="AC354" s="3">
        <v>0</v>
      </c>
      <c r="AD354" s="2">
        <v>-7297347.0099999998</v>
      </c>
      <c r="AE354" s="3">
        <v>599122533.62</v>
      </c>
      <c r="AF354" s="3">
        <v>12164932.65</v>
      </c>
      <c r="AG354" s="3">
        <v>2628720.44</v>
      </c>
      <c r="AH354" s="3">
        <v>103699.7</v>
      </c>
      <c r="AI354" s="3">
        <v>2074</v>
      </c>
      <c r="AJ354" s="2">
        <v>-10188946.82</v>
      </c>
    </row>
    <row r="355" spans="1:36" hidden="1" x14ac:dyDescent="0.25">
      <c r="A355" s="8">
        <v>2</v>
      </c>
      <c r="B355" s="8" t="s">
        <v>2828</v>
      </c>
      <c r="C355" s="8">
        <v>3031150260340</v>
      </c>
      <c r="D355" s="8" t="s">
        <v>2829</v>
      </c>
      <c r="F355" s="8" t="s">
        <v>2830</v>
      </c>
      <c r="G355" s="10">
        <v>43538</v>
      </c>
      <c r="H355" s="8" t="s">
        <v>31</v>
      </c>
      <c r="I355" s="8" t="s">
        <v>38</v>
      </c>
      <c r="J355" s="9">
        <v>4613.76</v>
      </c>
      <c r="K355" s="9">
        <v>92.27</v>
      </c>
      <c r="L355" s="8">
        <v>0</v>
      </c>
      <c r="M355" s="14">
        <f t="shared" si="15"/>
        <v>4706.0300000000007</v>
      </c>
      <c r="N355" s="8">
        <v>0</v>
      </c>
      <c r="O355" s="8">
        <v>0</v>
      </c>
      <c r="P355" s="8" t="s">
        <v>970</v>
      </c>
      <c r="R355" s="8">
        <v>-1</v>
      </c>
      <c r="S355" s="13">
        <f>_xlfn.XLOOKUP(P355,rif_fee_schedule!$A$2:$A$84,rif_fee_schedule!C$2:C$84, 0)*1.628</f>
        <v>0</v>
      </c>
      <c r="T355" s="13">
        <f>_xlfn.XLOOKUP(P355,rif_fee_schedule!$A$2:$A$84,rif_fee_schedule!D$2:D$84, 0)</f>
        <v>0</v>
      </c>
      <c r="U355" s="14">
        <f t="shared" si="16"/>
        <v>0</v>
      </c>
      <c r="V355" s="14">
        <f t="shared" si="17"/>
        <v>0</v>
      </c>
      <c r="W355"/>
      <c r="Y355" s="3">
        <v>272008405.74000001</v>
      </c>
      <c r="Z355" s="3">
        <v>5573244.3300000001</v>
      </c>
      <c r="AA355" s="3">
        <v>0</v>
      </c>
      <c r="AB355">
        <v>0</v>
      </c>
      <c r="AC355" s="3">
        <v>0</v>
      </c>
      <c r="AD355" s="2">
        <v>-7297347.0099999998</v>
      </c>
      <c r="AE355" s="3">
        <v>599122533.62</v>
      </c>
      <c r="AF355" s="3">
        <v>12164932.65</v>
      </c>
      <c r="AG355" s="3">
        <v>2628720.44</v>
      </c>
      <c r="AH355" s="3">
        <v>103699.7</v>
      </c>
      <c r="AI355" s="3">
        <v>2074</v>
      </c>
      <c r="AJ355" s="2">
        <v>-10188946.82</v>
      </c>
    </row>
    <row r="356" spans="1:36" hidden="1" x14ac:dyDescent="0.25">
      <c r="A356" s="8">
        <v>6</v>
      </c>
      <c r="B356" s="8" t="s">
        <v>7679</v>
      </c>
      <c r="C356" s="8">
        <v>3069330080120</v>
      </c>
      <c r="D356" s="8" t="s">
        <v>7680</v>
      </c>
      <c r="G356" s="10">
        <v>43609</v>
      </c>
      <c r="H356" s="8" t="s">
        <v>31</v>
      </c>
      <c r="I356" s="8" t="s">
        <v>32</v>
      </c>
      <c r="J356" s="9">
        <v>44772.27</v>
      </c>
      <c r="K356" s="9">
        <v>895.45</v>
      </c>
      <c r="L356" s="8">
        <v>0</v>
      </c>
      <c r="M356" s="14">
        <f t="shared" si="15"/>
        <v>45667.719999999994</v>
      </c>
      <c r="N356" s="8">
        <v>0</v>
      </c>
      <c r="O356" s="8">
        <v>0</v>
      </c>
      <c r="P356" s="8" t="s">
        <v>2493</v>
      </c>
      <c r="R356" s="8">
        <v>8</v>
      </c>
      <c r="S356" s="13">
        <f>_xlfn.XLOOKUP(P356,rif_fee_schedule!$A$2:$A$84,rif_fee_schedule!C$2:C$84, 0)*1.628</f>
        <v>0</v>
      </c>
      <c r="T356" s="13">
        <f>_xlfn.XLOOKUP(P356,rif_fee_schedule!$A$2:$A$84,rif_fee_schedule!D$2:D$84, 0)</f>
        <v>0</v>
      </c>
      <c r="U356" s="14">
        <f t="shared" si="16"/>
        <v>0</v>
      </c>
      <c r="V356" s="14">
        <f t="shared" si="17"/>
        <v>0</v>
      </c>
      <c r="W356"/>
      <c r="Y356" s="3">
        <v>43269262.359999999</v>
      </c>
      <c r="Z356" s="3">
        <v>874367.57</v>
      </c>
      <c r="AA356" s="3">
        <v>433279.63</v>
      </c>
      <c r="AB356">
        <v>0</v>
      </c>
      <c r="AC356" s="3">
        <v>0</v>
      </c>
      <c r="AD356" s="2">
        <v>374512.67</v>
      </c>
      <c r="AE356" s="3">
        <v>599122533.62</v>
      </c>
      <c r="AF356" s="3">
        <v>12164932.65</v>
      </c>
      <c r="AG356" s="3">
        <v>2628720.44</v>
      </c>
      <c r="AH356" s="3">
        <v>103699.7</v>
      </c>
      <c r="AI356" s="3">
        <v>2074</v>
      </c>
      <c r="AJ356" s="2">
        <v>-10188946.82</v>
      </c>
    </row>
    <row r="357" spans="1:36" hidden="1" x14ac:dyDescent="0.25">
      <c r="A357" s="8">
        <v>6</v>
      </c>
      <c r="B357" s="8" t="s">
        <v>7691</v>
      </c>
      <c r="C357" s="8">
        <v>3069330080120</v>
      </c>
      <c r="D357" s="8" t="s">
        <v>7692</v>
      </c>
      <c r="G357" s="10">
        <v>43608</v>
      </c>
      <c r="H357" s="8" t="s">
        <v>31</v>
      </c>
      <c r="I357" s="8" t="s">
        <v>32</v>
      </c>
      <c r="J357" s="9">
        <v>89544.56</v>
      </c>
      <c r="K357" s="9">
        <v>1790.89</v>
      </c>
      <c r="L357" s="8">
        <v>0</v>
      </c>
      <c r="M357" s="14">
        <f t="shared" si="15"/>
        <v>91335.45</v>
      </c>
      <c r="N357" s="8">
        <v>0</v>
      </c>
      <c r="O357" s="8">
        <v>0</v>
      </c>
      <c r="P357" s="8" t="s">
        <v>2493</v>
      </c>
      <c r="R357" s="8">
        <v>16</v>
      </c>
      <c r="S357" s="13">
        <f>_xlfn.XLOOKUP(P357,rif_fee_schedule!$A$2:$A$84,rif_fee_schedule!C$2:C$84, 0)*1.628</f>
        <v>0</v>
      </c>
      <c r="T357" s="13">
        <f>_xlfn.XLOOKUP(P357,rif_fee_schedule!$A$2:$A$84,rif_fee_schedule!D$2:D$84, 0)</f>
        <v>0</v>
      </c>
      <c r="U357" s="14">
        <f t="shared" si="16"/>
        <v>0</v>
      </c>
      <c r="V357" s="14">
        <f t="shared" si="17"/>
        <v>0</v>
      </c>
      <c r="W357"/>
      <c r="Y357" s="3">
        <v>43269262.359999999</v>
      </c>
      <c r="Z357" s="3">
        <v>874367.57</v>
      </c>
      <c r="AA357" s="3">
        <v>433279.63</v>
      </c>
      <c r="AB357">
        <v>0</v>
      </c>
      <c r="AC357" s="3">
        <v>0</v>
      </c>
      <c r="AD357" s="2">
        <v>374512.67</v>
      </c>
      <c r="AE357" s="3">
        <v>599122533.62</v>
      </c>
      <c r="AF357" s="3">
        <v>12164932.65</v>
      </c>
      <c r="AG357" s="3">
        <v>2628720.44</v>
      </c>
      <c r="AH357" s="3">
        <v>103699.7</v>
      </c>
      <c r="AI357" s="3">
        <v>2074</v>
      </c>
      <c r="AJ357" s="2">
        <v>-10188946.82</v>
      </c>
    </row>
    <row r="358" spans="1:36" hidden="1" x14ac:dyDescent="0.25">
      <c r="A358" s="8">
        <v>6</v>
      </c>
      <c r="B358" s="8" t="s">
        <v>7693</v>
      </c>
      <c r="C358" s="8">
        <v>3069330080120</v>
      </c>
      <c r="D358" s="8" t="s">
        <v>7694</v>
      </c>
      <c r="G358" s="10">
        <v>43608</v>
      </c>
      <c r="H358" s="8" t="s">
        <v>31</v>
      </c>
      <c r="I358" s="8" t="s">
        <v>32</v>
      </c>
      <c r="J358" s="9">
        <v>89544.56</v>
      </c>
      <c r="K358" s="9">
        <v>1790.89</v>
      </c>
      <c r="L358" s="8">
        <v>0</v>
      </c>
      <c r="M358" s="14">
        <f t="shared" si="15"/>
        <v>91335.45</v>
      </c>
      <c r="N358" s="8">
        <v>0</v>
      </c>
      <c r="O358" s="8">
        <v>0</v>
      </c>
      <c r="P358" s="8" t="s">
        <v>2493</v>
      </c>
      <c r="R358" s="8">
        <v>16</v>
      </c>
      <c r="S358" s="13">
        <f>_xlfn.XLOOKUP(P358,rif_fee_schedule!$A$2:$A$84,rif_fee_schedule!C$2:C$84, 0)*1.628</f>
        <v>0</v>
      </c>
      <c r="T358" s="13">
        <f>_xlfn.XLOOKUP(P358,rif_fee_schedule!$A$2:$A$84,rif_fee_schedule!D$2:D$84, 0)</f>
        <v>0</v>
      </c>
      <c r="U358" s="14">
        <f t="shared" si="16"/>
        <v>0</v>
      </c>
      <c r="V358" s="14">
        <f t="shared" si="17"/>
        <v>0</v>
      </c>
      <c r="W358"/>
      <c r="Y358" s="3">
        <v>43269262.359999999</v>
      </c>
      <c r="Z358" s="3">
        <v>874367.57</v>
      </c>
      <c r="AA358" s="3">
        <v>433279.63</v>
      </c>
      <c r="AB358">
        <v>0</v>
      </c>
      <c r="AC358" s="3">
        <v>0</v>
      </c>
      <c r="AD358" s="2">
        <v>374512.67</v>
      </c>
      <c r="AE358" s="3">
        <v>599122533.62</v>
      </c>
      <c r="AF358" s="3">
        <v>12164932.65</v>
      </c>
      <c r="AG358" s="3">
        <v>2628720.44</v>
      </c>
      <c r="AH358" s="3">
        <v>103699.7</v>
      </c>
      <c r="AI358" s="3">
        <v>2074</v>
      </c>
      <c r="AJ358" s="2">
        <v>-10188946.82</v>
      </c>
    </row>
    <row r="359" spans="1:36" hidden="1" x14ac:dyDescent="0.25">
      <c r="A359" s="8">
        <v>6</v>
      </c>
      <c r="B359" s="8" t="s">
        <v>7695</v>
      </c>
      <c r="C359" s="8">
        <v>3069330080120</v>
      </c>
      <c r="D359" s="8" t="s">
        <v>7696</v>
      </c>
      <c r="G359" s="10">
        <v>43608</v>
      </c>
      <c r="H359" s="8" t="s">
        <v>31</v>
      </c>
      <c r="I359" s="8" t="s">
        <v>32</v>
      </c>
      <c r="J359" s="9">
        <v>89544.56</v>
      </c>
      <c r="K359" s="9">
        <v>1790.89</v>
      </c>
      <c r="L359" s="8">
        <v>0</v>
      </c>
      <c r="M359" s="14">
        <f t="shared" si="15"/>
        <v>91335.45</v>
      </c>
      <c r="N359" s="8">
        <v>0</v>
      </c>
      <c r="O359" s="8">
        <v>0</v>
      </c>
      <c r="P359" s="8" t="s">
        <v>2493</v>
      </c>
      <c r="R359" s="8">
        <v>16</v>
      </c>
      <c r="S359" s="13">
        <f>_xlfn.XLOOKUP(P359,rif_fee_schedule!$A$2:$A$84,rif_fee_schedule!C$2:C$84, 0)*1.628</f>
        <v>0</v>
      </c>
      <c r="T359" s="13">
        <f>_xlfn.XLOOKUP(P359,rif_fee_schedule!$A$2:$A$84,rif_fee_schedule!D$2:D$84, 0)</f>
        <v>0</v>
      </c>
      <c r="U359" s="14">
        <f t="shared" si="16"/>
        <v>0</v>
      </c>
      <c r="V359" s="14">
        <f t="shared" si="17"/>
        <v>0</v>
      </c>
      <c r="W359"/>
      <c r="Y359" s="3">
        <v>43269262.359999999</v>
      </c>
      <c r="Z359" s="3">
        <v>874367.57</v>
      </c>
      <c r="AA359" s="3">
        <v>433279.63</v>
      </c>
      <c r="AB359">
        <v>0</v>
      </c>
      <c r="AC359" s="3">
        <v>0</v>
      </c>
      <c r="AD359" s="2">
        <v>374512.67</v>
      </c>
      <c r="AE359" s="3">
        <v>599122533.62</v>
      </c>
      <c r="AF359" s="3">
        <v>12164932.65</v>
      </c>
      <c r="AG359" s="3">
        <v>2628720.44</v>
      </c>
      <c r="AH359" s="3">
        <v>103699.7</v>
      </c>
      <c r="AI359" s="3">
        <v>2074</v>
      </c>
      <c r="AJ359" s="2">
        <v>-10188946.82</v>
      </c>
    </row>
    <row r="360" spans="1:36" hidden="1" x14ac:dyDescent="0.25">
      <c r="A360" s="8">
        <v>6</v>
      </c>
      <c r="B360" s="8" t="s">
        <v>7705</v>
      </c>
      <c r="C360" s="8">
        <v>3069330080120</v>
      </c>
      <c r="D360" s="8" t="s">
        <v>7706</v>
      </c>
      <c r="G360" s="10">
        <v>43608</v>
      </c>
      <c r="H360" s="8" t="s">
        <v>31</v>
      </c>
      <c r="I360" s="8" t="s">
        <v>32</v>
      </c>
      <c r="J360" s="9">
        <v>89544.56</v>
      </c>
      <c r="K360" s="9">
        <v>1790.89</v>
      </c>
      <c r="L360" s="8">
        <v>0</v>
      </c>
      <c r="M360" s="14">
        <f t="shared" si="15"/>
        <v>91335.45</v>
      </c>
      <c r="N360" s="8">
        <v>0</v>
      </c>
      <c r="O360" s="8">
        <v>0</v>
      </c>
      <c r="P360" s="8" t="s">
        <v>2493</v>
      </c>
      <c r="R360" s="8">
        <v>16</v>
      </c>
      <c r="S360" s="13">
        <f>_xlfn.XLOOKUP(P360,rif_fee_schedule!$A$2:$A$84,rif_fee_schedule!C$2:C$84, 0)*1.628</f>
        <v>0</v>
      </c>
      <c r="T360" s="13">
        <f>_xlfn.XLOOKUP(P360,rif_fee_schedule!$A$2:$A$84,rif_fee_schedule!D$2:D$84, 0)</f>
        <v>0</v>
      </c>
      <c r="U360" s="14">
        <f t="shared" si="16"/>
        <v>0</v>
      </c>
      <c r="V360" s="14">
        <f t="shared" si="17"/>
        <v>0</v>
      </c>
      <c r="W360"/>
      <c r="Y360" s="3">
        <v>43269262.359999999</v>
      </c>
      <c r="Z360" s="3">
        <v>874367.57</v>
      </c>
      <c r="AA360" s="3">
        <v>433279.63</v>
      </c>
      <c r="AB360">
        <v>0</v>
      </c>
      <c r="AC360" s="3">
        <v>0</v>
      </c>
      <c r="AD360" s="2">
        <v>374512.67</v>
      </c>
      <c r="AE360" s="3">
        <v>599122533.62</v>
      </c>
      <c r="AF360" s="3">
        <v>12164932.65</v>
      </c>
      <c r="AG360" s="3">
        <v>2628720.44</v>
      </c>
      <c r="AH360" s="3">
        <v>103699.7</v>
      </c>
      <c r="AI360" s="3">
        <v>2074</v>
      </c>
      <c r="AJ360" s="2">
        <v>-10188946.82</v>
      </c>
    </row>
    <row r="361" spans="1:36" hidden="1" x14ac:dyDescent="0.25">
      <c r="A361" s="8">
        <v>6</v>
      </c>
      <c r="B361" s="8" t="s">
        <v>7697</v>
      </c>
      <c r="C361" s="8">
        <v>3069330080120</v>
      </c>
      <c r="D361" s="8" t="s">
        <v>7698</v>
      </c>
      <c r="G361" s="10">
        <v>43608</v>
      </c>
      <c r="H361" s="8" t="s">
        <v>31</v>
      </c>
      <c r="I361" s="8" t="s">
        <v>32</v>
      </c>
      <c r="J361" s="9">
        <v>89544.56</v>
      </c>
      <c r="K361" s="9">
        <v>1790.89</v>
      </c>
      <c r="L361" s="8">
        <v>0</v>
      </c>
      <c r="M361" s="14">
        <f t="shared" si="15"/>
        <v>91335.45</v>
      </c>
      <c r="N361" s="8">
        <v>0</v>
      </c>
      <c r="O361" s="8">
        <v>0</v>
      </c>
      <c r="P361" s="8" t="s">
        <v>2493</v>
      </c>
      <c r="R361" s="8">
        <v>16</v>
      </c>
      <c r="S361" s="13">
        <f>_xlfn.XLOOKUP(P361,rif_fee_schedule!$A$2:$A$84,rif_fee_schedule!C$2:C$84, 0)*1.628</f>
        <v>0</v>
      </c>
      <c r="T361" s="13">
        <f>_xlfn.XLOOKUP(P361,rif_fee_schedule!$A$2:$A$84,rif_fee_schedule!D$2:D$84, 0)</f>
        <v>0</v>
      </c>
      <c r="U361" s="14">
        <f t="shared" si="16"/>
        <v>0</v>
      </c>
      <c r="V361" s="14">
        <f t="shared" si="17"/>
        <v>0</v>
      </c>
      <c r="W361"/>
      <c r="Y361" s="3">
        <v>43269262.359999999</v>
      </c>
      <c r="Z361" s="3">
        <v>874367.57</v>
      </c>
      <c r="AA361" s="3">
        <v>433279.63</v>
      </c>
      <c r="AB361">
        <v>0</v>
      </c>
      <c r="AC361" s="3">
        <v>0</v>
      </c>
      <c r="AD361" s="2">
        <v>374512.67</v>
      </c>
      <c r="AE361" s="3">
        <v>599122533.62</v>
      </c>
      <c r="AF361" s="3">
        <v>12164932.65</v>
      </c>
      <c r="AG361" s="3">
        <v>2628720.44</v>
      </c>
      <c r="AH361" s="3">
        <v>103699.7</v>
      </c>
      <c r="AI361" s="3">
        <v>2074</v>
      </c>
      <c r="AJ361" s="2">
        <v>-10188946.82</v>
      </c>
    </row>
    <row r="362" spans="1:36" hidden="1" x14ac:dyDescent="0.25">
      <c r="A362" s="8">
        <v>6</v>
      </c>
      <c r="B362" s="8" t="s">
        <v>7703</v>
      </c>
      <c r="C362" s="8">
        <v>3069330080120</v>
      </c>
      <c r="D362" s="8" t="s">
        <v>7704</v>
      </c>
      <c r="G362" s="10">
        <v>43608</v>
      </c>
      <c r="H362" s="8" t="s">
        <v>31</v>
      </c>
      <c r="I362" s="8" t="s">
        <v>32</v>
      </c>
      <c r="J362" s="9">
        <v>89544.56</v>
      </c>
      <c r="K362" s="9">
        <v>1790.89</v>
      </c>
      <c r="L362" s="8">
        <v>0</v>
      </c>
      <c r="M362" s="14">
        <f t="shared" si="15"/>
        <v>91335.45</v>
      </c>
      <c r="N362" s="8">
        <v>0</v>
      </c>
      <c r="O362" s="8">
        <v>0</v>
      </c>
      <c r="P362" s="8" t="s">
        <v>2493</v>
      </c>
      <c r="R362" s="8">
        <v>16</v>
      </c>
      <c r="S362" s="13">
        <f>_xlfn.XLOOKUP(P362,rif_fee_schedule!$A$2:$A$84,rif_fee_schedule!C$2:C$84, 0)*1.628</f>
        <v>0</v>
      </c>
      <c r="T362" s="13">
        <f>_xlfn.XLOOKUP(P362,rif_fee_schedule!$A$2:$A$84,rif_fee_schedule!D$2:D$84, 0)</f>
        <v>0</v>
      </c>
      <c r="U362" s="14">
        <f t="shared" si="16"/>
        <v>0</v>
      </c>
      <c r="V362" s="14">
        <f t="shared" si="17"/>
        <v>0</v>
      </c>
      <c r="W362"/>
      <c r="Y362" s="3">
        <v>43269262.359999999</v>
      </c>
      <c r="Z362" s="3">
        <v>874367.57</v>
      </c>
      <c r="AA362" s="3">
        <v>433279.63</v>
      </c>
      <c r="AB362">
        <v>0</v>
      </c>
      <c r="AC362" s="3">
        <v>0</v>
      </c>
      <c r="AD362" s="2">
        <v>374512.67</v>
      </c>
      <c r="AE362" s="3">
        <v>599122533.62</v>
      </c>
      <c r="AF362" s="3">
        <v>12164932.65</v>
      </c>
      <c r="AG362" s="3">
        <v>2628720.44</v>
      </c>
      <c r="AH362" s="3">
        <v>103699.7</v>
      </c>
      <c r="AI362" s="3">
        <v>2074</v>
      </c>
      <c r="AJ362" s="2">
        <v>-10188946.82</v>
      </c>
    </row>
    <row r="363" spans="1:36" hidden="1" x14ac:dyDescent="0.25">
      <c r="A363" s="8">
        <v>6</v>
      </c>
      <c r="B363" s="8" t="s">
        <v>7699</v>
      </c>
      <c r="C363" s="8">
        <v>3069330080120</v>
      </c>
      <c r="D363" s="8" t="s">
        <v>7700</v>
      </c>
      <c r="G363" s="10">
        <v>43608</v>
      </c>
      <c r="H363" s="8" t="s">
        <v>31</v>
      </c>
      <c r="I363" s="8" t="s">
        <v>32</v>
      </c>
      <c r="J363" s="9">
        <v>89544.56</v>
      </c>
      <c r="K363" s="9">
        <v>1790.89</v>
      </c>
      <c r="L363" s="8">
        <v>0</v>
      </c>
      <c r="M363" s="14">
        <f t="shared" si="15"/>
        <v>91335.45</v>
      </c>
      <c r="N363" s="8">
        <v>0</v>
      </c>
      <c r="O363" s="8">
        <v>0</v>
      </c>
      <c r="P363" s="8" t="s">
        <v>2493</v>
      </c>
      <c r="R363" s="8">
        <v>16</v>
      </c>
      <c r="S363" s="13">
        <f>_xlfn.XLOOKUP(P363,rif_fee_schedule!$A$2:$A$84,rif_fee_schedule!C$2:C$84, 0)*1.628</f>
        <v>0</v>
      </c>
      <c r="T363" s="13">
        <f>_xlfn.XLOOKUP(P363,rif_fee_schedule!$A$2:$A$84,rif_fee_schedule!D$2:D$84, 0)</f>
        <v>0</v>
      </c>
      <c r="U363" s="14">
        <f t="shared" si="16"/>
        <v>0</v>
      </c>
      <c r="V363" s="14">
        <f t="shared" si="17"/>
        <v>0</v>
      </c>
      <c r="W363"/>
      <c r="Y363" s="3">
        <v>43269262.359999999</v>
      </c>
      <c r="Z363" s="3">
        <v>874367.57</v>
      </c>
      <c r="AA363" s="3">
        <v>433279.63</v>
      </c>
      <c r="AB363">
        <v>0</v>
      </c>
      <c r="AC363" s="3">
        <v>0</v>
      </c>
      <c r="AD363" s="2">
        <v>374512.67</v>
      </c>
      <c r="AE363" s="3">
        <v>599122533.62</v>
      </c>
      <c r="AF363" s="3">
        <v>12164932.65</v>
      </c>
      <c r="AG363" s="3">
        <v>2628720.44</v>
      </c>
      <c r="AH363" s="3">
        <v>103699.7</v>
      </c>
      <c r="AI363" s="3">
        <v>2074</v>
      </c>
      <c r="AJ363" s="2">
        <v>-10188946.82</v>
      </c>
    </row>
    <row r="364" spans="1:36" hidden="1" x14ac:dyDescent="0.25">
      <c r="A364" s="8">
        <v>6</v>
      </c>
      <c r="B364" s="8" t="s">
        <v>7701</v>
      </c>
      <c r="C364" s="8">
        <v>3069330080120</v>
      </c>
      <c r="D364" s="8" t="s">
        <v>7702</v>
      </c>
      <c r="G364" s="10">
        <v>43608</v>
      </c>
      <c r="H364" s="8" t="s">
        <v>31</v>
      </c>
      <c r="I364" s="8" t="s">
        <v>32</v>
      </c>
      <c r="J364" s="9">
        <v>89544.56</v>
      </c>
      <c r="K364" s="9">
        <v>1790.89</v>
      </c>
      <c r="L364" s="8">
        <v>0</v>
      </c>
      <c r="M364" s="14">
        <f t="shared" si="15"/>
        <v>91335.45</v>
      </c>
      <c r="N364" s="8">
        <v>0</v>
      </c>
      <c r="O364" s="8">
        <v>0</v>
      </c>
      <c r="P364" s="8" t="s">
        <v>2493</v>
      </c>
      <c r="R364" s="8">
        <v>16</v>
      </c>
      <c r="S364" s="13">
        <f>_xlfn.XLOOKUP(P364,rif_fee_schedule!$A$2:$A$84,rif_fee_schedule!C$2:C$84, 0)*1.628</f>
        <v>0</v>
      </c>
      <c r="T364" s="13">
        <f>_xlfn.XLOOKUP(P364,rif_fee_schedule!$A$2:$A$84,rif_fee_schedule!D$2:D$84, 0)</f>
        <v>0</v>
      </c>
      <c r="U364" s="14">
        <f t="shared" si="16"/>
        <v>0</v>
      </c>
      <c r="V364" s="14">
        <f t="shared" si="17"/>
        <v>0</v>
      </c>
      <c r="W364"/>
      <c r="Y364" s="3">
        <v>43269262.359999999</v>
      </c>
      <c r="Z364" s="3">
        <v>874367.57</v>
      </c>
      <c r="AA364" s="3">
        <v>433279.63</v>
      </c>
      <c r="AB364">
        <v>0</v>
      </c>
      <c r="AC364" s="3">
        <v>0</v>
      </c>
      <c r="AD364" s="2">
        <v>374512.67</v>
      </c>
      <c r="AE364" s="3">
        <v>599122533.62</v>
      </c>
      <c r="AF364" s="3">
        <v>12164932.65</v>
      </c>
      <c r="AG364" s="3">
        <v>2628720.44</v>
      </c>
      <c r="AH364" s="3">
        <v>103699.7</v>
      </c>
      <c r="AI364" s="3">
        <v>2074</v>
      </c>
      <c r="AJ364" s="2">
        <v>-10188946.82</v>
      </c>
    </row>
    <row r="365" spans="1:36" hidden="1" x14ac:dyDescent="0.25">
      <c r="A365" s="8">
        <v>1.1000000000000001</v>
      </c>
      <c r="B365" s="8" t="s">
        <v>800</v>
      </c>
      <c r="C365" s="8">
        <v>3030230080070</v>
      </c>
      <c r="D365" s="8" t="s">
        <v>801</v>
      </c>
      <c r="F365" s="8" t="s">
        <v>802</v>
      </c>
      <c r="G365" s="10">
        <v>43488</v>
      </c>
      <c r="H365" s="8" t="s">
        <v>31</v>
      </c>
      <c r="I365" s="8" t="s">
        <v>38</v>
      </c>
      <c r="J365" s="9">
        <v>9729.4500000000007</v>
      </c>
      <c r="K365" s="9">
        <v>194.59</v>
      </c>
      <c r="L365" s="8">
        <v>0</v>
      </c>
      <c r="M365" s="14">
        <f t="shared" si="15"/>
        <v>9924.0400000000009</v>
      </c>
      <c r="N365" s="8">
        <v>0</v>
      </c>
      <c r="O365" s="8">
        <v>0</v>
      </c>
      <c r="P365" s="8" t="s">
        <v>43</v>
      </c>
      <c r="R365" s="11">
        <v>2116</v>
      </c>
      <c r="S365" s="13">
        <f>_xlfn.XLOOKUP(P365,rif_fee_schedule!$A$2:$A$84,rif_fee_schedule!C$2:C$84, 0)*1.628</f>
        <v>5.1216879999999998</v>
      </c>
      <c r="T365" s="13">
        <f>_xlfn.XLOOKUP(P365,rif_fee_schedule!$A$2:$A$84,rif_fee_schedule!D$2:D$84, 0)</f>
        <v>2.9740000000000002</v>
      </c>
      <c r="U365" s="14">
        <f t="shared" si="16"/>
        <v>10837.491807999999</v>
      </c>
      <c r="V365" s="14">
        <f t="shared" si="17"/>
        <v>6292.9840000000004</v>
      </c>
      <c r="W365" s="2"/>
      <c r="Y365" s="3">
        <v>13538989.02</v>
      </c>
      <c r="Z365" s="3">
        <v>280635.13</v>
      </c>
      <c r="AA365" s="3">
        <v>0</v>
      </c>
      <c r="AB365">
        <v>0</v>
      </c>
      <c r="AC365" s="3">
        <v>0</v>
      </c>
      <c r="AD365" s="2">
        <v>-2316507.67</v>
      </c>
      <c r="AE365" s="3">
        <v>599122533.62</v>
      </c>
      <c r="AF365" s="3">
        <v>12164932.65</v>
      </c>
      <c r="AG365" s="3">
        <v>2628720.44</v>
      </c>
      <c r="AH365" s="3">
        <v>103699.7</v>
      </c>
      <c r="AI365" s="3">
        <v>2074</v>
      </c>
      <c r="AJ365" s="2">
        <v>-10188946.82</v>
      </c>
    </row>
    <row r="366" spans="1:36" hidden="1" x14ac:dyDescent="0.25">
      <c r="A366" s="8">
        <v>6</v>
      </c>
      <c r="B366" s="8" t="s">
        <v>7485</v>
      </c>
      <c r="C366" s="8">
        <v>3069240001431</v>
      </c>
      <c r="D366" s="8" t="s">
        <v>7486</v>
      </c>
      <c r="F366" s="8" t="s">
        <v>7487</v>
      </c>
      <c r="G366" s="10">
        <v>43503</v>
      </c>
      <c r="H366" s="8" t="s">
        <v>31</v>
      </c>
      <c r="I366" s="8" t="s">
        <v>38</v>
      </c>
      <c r="J366" s="9">
        <v>9278.02</v>
      </c>
      <c r="K366" s="9">
        <v>185.56</v>
      </c>
      <c r="L366" s="8">
        <v>0</v>
      </c>
      <c r="M366" s="14">
        <f t="shared" si="15"/>
        <v>9463.58</v>
      </c>
      <c r="N366" s="8">
        <v>0</v>
      </c>
      <c r="O366" s="8">
        <v>0</v>
      </c>
      <c r="P366" s="8" t="s">
        <v>77</v>
      </c>
      <c r="R366" s="8">
        <v>1</v>
      </c>
      <c r="S366" s="13">
        <f>_xlfn.XLOOKUP(P366,rif_fee_schedule!$A$2:$A$84,rif_fee_schedule!C$2:C$84, 0)*1.628</f>
        <v>9769.6279999999988</v>
      </c>
      <c r="T366" s="13">
        <f>_xlfn.XLOOKUP(P366,rif_fee_schedule!$A$2:$A$84,rif_fee_schedule!D$2:D$84, 0)</f>
        <v>5674</v>
      </c>
      <c r="U366" s="14">
        <f t="shared" si="16"/>
        <v>9769.6279999999988</v>
      </c>
      <c r="V366" s="14">
        <f t="shared" si="17"/>
        <v>5674</v>
      </c>
      <c r="W366"/>
      <c r="Y366" s="3">
        <v>43269262.359999999</v>
      </c>
      <c r="Z366" s="3">
        <v>874367.57</v>
      </c>
      <c r="AA366" s="3">
        <v>433279.63</v>
      </c>
      <c r="AB366">
        <v>0</v>
      </c>
      <c r="AC366" s="3">
        <v>0</v>
      </c>
      <c r="AD366" s="2">
        <v>374512.67</v>
      </c>
      <c r="AE366" s="3">
        <v>599122533.62</v>
      </c>
      <c r="AF366" s="3">
        <v>12164932.65</v>
      </c>
      <c r="AG366" s="3">
        <v>2628720.44</v>
      </c>
      <c r="AH366" s="3">
        <v>103699.7</v>
      </c>
      <c r="AI366" s="3">
        <v>2074</v>
      </c>
      <c r="AJ366" s="2">
        <v>-10188946.82</v>
      </c>
    </row>
    <row r="367" spans="1:36" hidden="1" x14ac:dyDescent="0.25">
      <c r="A367" s="8">
        <v>4</v>
      </c>
      <c r="B367" s="8" t="s">
        <v>4405</v>
      </c>
      <c r="C367" s="8">
        <v>3049010011060</v>
      </c>
      <c r="D367" s="8" t="s">
        <v>4406</v>
      </c>
      <c r="F367" s="8" t="s">
        <v>4407</v>
      </c>
      <c r="G367" s="10">
        <v>43488</v>
      </c>
      <c r="H367" s="8" t="s">
        <v>31</v>
      </c>
      <c r="I367" s="8" t="s">
        <v>38</v>
      </c>
      <c r="J367" s="9">
        <v>0</v>
      </c>
      <c r="K367" s="9">
        <v>0</v>
      </c>
      <c r="L367" s="8">
        <v>0</v>
      </c>
      <c r="M367" s="14">
        <f t="shared" si="15"/>
        <v>0</v>
      </c>
      <c r="N367" s="8">
        <v>0</v>
      </c>
      <c r="O367" s="8">
        <v>0</v>
      </c>
      <c r="P367" s="8" t="s">
        <v>77</v>
      </c>
      <c r="R367" s="8">
        <v>-1</v>
      </c>
      <c r="S367" s="13">
        <f>_xlfn.XLOOKUP(P367,rif_fee_schedule!$A$2:$A$84,rif_fee_schedule!C$2:C$84, 0)*1.628</f>
        <v>9769.6279999999988</v>
      </c>
      <c r="T367" s="13">
        <f>_xlfn.XLOOKUP(P367,rif_fee_schedule!$A$2:$A$84,rif_fee_schedule!D$2:D$84, 0)</f>
        <v>5674</v>
      </c>
      <c r="U367" s="14">
        <f t="shared" si="16"/>
        <v>-9769.6279999999988</v>
      </c>
      <c r="V367" s="14">
        <f t="shared" si="17"/>
        <v>-5674</v>
      </c>
      <c r="W367"/>
      <c r="Y367" s="3">
        <v>3995300.98</v>
      </c>
      <c r="Z367" s="3">
        <v>83905.98</v>
      </c>
      <c r="AA367" s="3">
        <v>372201.82</v>
      </c>
      <c r="AB367">
        <v>0</v>
      </c>
      <c r="AC367" s="3">
        <v>0</v>
      </c>
      <c r="AD367" s="2">
        <v>611247.02</v>
      </c>
      <c r="AE367" s="3">
        <v>599122533.62</v>
      </c>
      <c r="AF367" s="3">
        <v>12164932.65</v>
      </c>
      <c r="AG367" s="3">
        <v>2628720.44</v>
      </c>
      <c r="AH367" s="3">
        <v>103699.7</v>
      </c>
      <c r="AI367" s="3">
        <v>2074</v>
      </c>
      <c r="AJ367" s="2">
        <v>-10188946.82</v>
      </c>
    </row>
    <row r="368" spans="1:36" hidden="1" x14ac:dyDescent="0.25">
      <c r="A368" s="8">
        <v>4</v>
      </c>
      <c r="B368" s="8" t="s">
        <v>4405</v>
      </c>
      <c r="C368" s="8">
        <v>3049010011060</v>
      </c>
      <c r="D368" s="8" t="s">
        <v>4406</v>
      </c>
      <c r="F368" s="8" t="s">
        <v>4407</v>
      </c>
      <c r="G368" s="10">
        <v>43488</v>
      </c>
      <c r="H368" s="8" t="s">
        <v>31</v>
      </c>
      <c r="I368" s="8" t="s">
        <v>38</v>
      </c>
      <c r="J368" s="9">
        <v>0</v>
      </c>
      <c r="K368" s="9">
        <v>0</v>
      </c>
      <c r="L368" s="8">
        <v>0</v>
      </c>
      <c r="M368" s="14">
        <f t="shared" si="15"/>
        <v>0</v>
      </c>
      <c r="N368" s="8">
        <v>0</v>
      </c>
      <c r="O368" s="8">
        <v>0</v>
      </c>
      <c r="P368" s="8" t="s">
        <v>77</v>
      </c>
      <c r="R368" s="8">
        <v>1</v>
      </c>
      <c r="S368" s="13">
        <f>_xlfn.XLOOKUP(P368,rif_fee_schedule!$A$2:$A$84,rif_fee_schedule!C$2:C$84, 0)*1.628</f>
        <v>9769.6279999999988</v>
      </c>
      <c r="T368" s="13">
        <f>_xlfn.XLOOKUP(P368,rif_fee_schedule!$A$2:$A$84,rif_fee_schedule!D$2:D$84, 0)</f>
        <v>5674</v>
      </c>
      <c r="U368" s="14">
        <f t="shared" si="16"/>
        <v>9769.6279999999988</v>
      </c>
      <c r="V368" s="14">
        <f t="shared" si="17"/>
        <v>5674</v>
      </c>
      <c r="W368"/>
      <c r="Y368" s="3">
        <v>3995300.98</v>
      </c>
      <c r="Z368" s="3">
        <v>83905.98</v>
      </c>
      <c r="AA368" s="3">
        <v>372201.82</v>
      </c>
      <c r="AB368">
        <v>0</v>
      </c>
      <c r="AC368" s="3">
        <v>0</v>
      </c>
      <c r="AD368" s="2">
        <v>611247.02</v>
      </c>
      <c r="AE368" s="3">
        <v>599122533.62</v>
      </c>
      <c r="AF368" s="3">
        <v>12164932.65</v>
      </c>
      <c r="AG368" s="3">
        <v>2628720.44</v>
      </c>
      <c r="AH368" s="3">
        <v>103699.7</v>
      </c>
      <c r="AI368" s="3">
        <v>2074</v>
      </c>
      <c r="AJ368" s="2">
        <v>-10188946.82</v>
      </c>
    </row>
    <row r="369" spans="1:36" hidden="1" x14ac:dyDescent="0.25">
      <c r="A369" s="8">
        <v>6</v>
      </c>
      <c r="B369" s="8" t="s">
        <v>7156</v>
      </c>
      <c r="C369" s="8">
        <v>3069130111300</v>
      </c>
      <c r="D369" s="8" t="s">
        <v>7157</v>
      </c>
      <c r="F369" s="8" t="s">
        <v>7158</v>
      </c>
      <c r="G369" s="10">
        <v>43488</v>
      </c>
      <c r="H369" s="8" t="s">
        <v>31</v>
      </c>
      <c r="I369" s="8" t="s">
        <v>38</v>
      </c>
      <c r="J369" s="9">
        <v>9278.02</v>
      </c>
      <c r="K369" s="9">
        <v>185.56</v>
      </c>
      <c r="L369" s="8">
        <v>0</v>
      </c>
      <c r="M369" s="14">
        <f t="shared" si="15"/>
        <v>9463.58</v>
      </c>
      <c r="N369" s="8">
        <v>0</v>
      </c>
      <c r="O369" s="8">
        <v>0</v>
      </c>
      <c r="P369" s="8" t="s">
        <v>77</v>
      </c>
      <c r="R369" s="8">
        <v>1</v>
      </c>
      <c r="S369" s="13">
        <f>_xlfn.XLOOKUP(P369,rif_fee_schedule!$A$2:$A$84,rif_fee_schedule!C$2:C$84, 0)*1.628</f>
        <v>9769.6279999999988</v>
      </c>
      <c r="T369" s="13">
        <f>_xlfn.XLOOKUP(P369,rif_fee_schedule!$A$2:$A$84,rif_fee_schedule!D$2:D$84, 0)</f>
        <v>5674</v>
      </c>
      <c r="U369" s="14">
        <f t="shared" si="16"/>
        <v>9769.6279999999988</v>
      </c>
      <c r="V369" s="14">
        <f t="shared" si="17"/>
        <v>5674</v>
      </c>
      <c r="W369"/>
      <c r="Y369" s="3">
        <v>43269262.359999999</v>
      </c>
      <c r="Z369" s="3">
        <v>874367.57</v>
      </c>
      <c r="AA369" s="3">
        <v>433279.63</v>
      </c>
      <c r="AB369">
        <v>0</v>
      </c>
      <c r="AC369" s="3">
        <v>0</v>
      </c>
      <c r="AD369" s="2">
        <v>374512.67</v>
      </c>
      <c r="AE369" s="3">
        <v>599122533.62</v>
      </c>
      <c r="AF369" s="3">
        <v>12164932.65</v>
      </c>
      <c r="AG369" s="3">
        <v>2628720.44</v>
      </c>
      <c r="AH369" s="3">
        <v>103699.7</v>
      </c>
      <c r="AI369" s="3">
        <v>2074</v>
      </c>
      <c r="AJ369" s="2">
        <v>-10188946.82</v>
      </c>
    </row>
    <row r="370" spans="1:36" hidden="1" x14ac:dyDescent="0.25">
      <c r="A370" s="8">
        <v>1.1000000000000001</v>
      </c>
      <c r="B370" s="8" t="s">
        <v>929</v>
      </c>
      <c r="C370" s="8">
        <v>3040260100400</v>
      </c>
      <c r="D370" s="8" t="s">
        <v>930</v>
      </c>
      <c r="F370" s="8" t="s">
        <v>931</v>
      </c>
      <c r="G370" s="10">
        <v>43490</v>
      </c>
      <c r="H370" s="8" t="s">
        <v>31</v>
      </c>
      <c r="I370" s="8" t="s">
        <v>38</v>
      </c>
      <c r="J370" s="9">
        <v>0</v>
      </c>
      <c r="K370" s="9">
        <v>0</v>
      </c>
      <c r="L370" s="8">
        <v>0</v>
      </c>
      <c r="M370" s="14">
        <f t="shared" si="15"/>
        <v>0</v>
      </c>
      <c r="N370" s="8">
        <v>0</v>
      </c>
      <c r="O370" s="8">
        <v>0</v>
      </c>
      <c r="P370" s="8" t="s">
        <v>77</v>
      </c>
      <c r="R370" s="8">
        <v>0</v>
      </c>
      <c r="S370" s="13">
        <f>_xlfn.XLOOKUP(P370,rif_fee_schedule!$A$2:$A$84,rif_fee_schedule!C$2:C$84, 0)*1.628</f>
        <v>9769.6279999999988</v>
      </c>
      <c r="T370" s="13">
        <f>_xlfn.XLOOKUP(P370,rif_fee_schedule!$A$2:$A$84,rif_fee_schedule!D$2:D$84, 0)</f>
        <v>5674</v>
      </c>
      <c r="U370" s="14">
        <f t="shared" si="16"/>
        <v>0</v>
      </c>
      <c r="V370" s="14">
        <f t="shared" si="17"/>
        <v>0</v>
      </c>
      <c r="W370"/>
      <c r="Y370" s="3">
        <v>13538989.02</v>
      </c>
      <c r="Z370" s="3">
        <v>280635.13</v>
      </c>
      <c r="AA370" s="3">
        <v>0</v>
      </c>
      <c r="AB370">
        <v>0</v>
      </c>
      <c r="AC370" s="3">
        <v>0</v>
      </c>
      <c r="AD370" s="2">
        <v>-2316507.67</v>
      </c>
      <c r="AE370" s="3">
        <v>599122533.62</v>
      </c>
      <c r="AF370" s="3">
        <v>12164932.65</v>
      </c>
      <c r="AG370" s="3">
        <v>2628720.44</v>
      </c>
      <c r="AH370" s="3">
        <v>103699.7</v>
      </c>
      <c r="AI370" s="3">
        <v>2074</v>
      </c>
      <c r="AJ370" s="2">
        <v>-10188946.82</v>
      </c>
    </row>
    <row r="371" spans="1:36" hidden="1" x14ac:dyDescent="0.25">
      <c r="A371" s="8">
        <v>2</v>
      </c>
      <c r="B371" s="8" t="s">
        <v>2923</v>
      </c>
      <c r="C371" s="8">
        <v>3031020110241</v>
      </c>
      <c r="D371" s="8" t="s">
        <v>2924</v>
      </c>
      <c r="F371" s="8" t="s">
        <v>2925</v>
      </c>
      <c r="G371" s="10">
        <v>43490</v>
      </c>
      <c r="H371" s="8" t="s">
        <v>31</v>
      </c>
      <c r="I371" s="8" t="s">
        <v>38</v>
      </c>
      <c r="J371" s="9">
        <v>0</v>
      </c>
      <c r="K371" s="9">
        <v>0</v>
      </c>
      <c r="L371" s="8">
        <v>0</v>
      </c>
      <c r="M371" s="14">
        <f t="shared" ref="M371:M434" si="18">SUM(J371:L371)</f>
        <v>0</v>
      </c>
      <c r="N371" s="8">
        <v>0</v>
      </c>
      <c r="O371" s="8">
        <v>0</v>
      </c>
      <c r="P371" s="8" t="s">
        <v>77</v>
      </c>
      <c r="R371" s="8">
        <v>-1</v>
      </c>
      <c r="S371" s="13">
        <f>_xlfn.XLOOKUP(P371,rif_fee_schedule!$A$2:$A$84,rif_fee_schedule!C$2:C$84, 0)*1.628</f>
        <v>9769.6279999999988</v>
      </c>
      <c r="T371" s="13">
        <f>_xlfn.XLOOKUP(P371,rif_fee_schedule!$A$2:$A$84,rif_fee_schedule!D$2:D$84, 0)</f>
        <v>5674</v>
      </c>
      <c r="U371" s="14">
        <f t="shared" ref="U371:U434" si="19">S371*R371</f>
        <v>-9769.6279999999988</v>
      </c>
      <c r="V371" s="14">
        <f t="shared" ref="V371:V434" si="20">T371*R371</f>
        <v>-5674</v>
      </c>
      <c r="W371"/>
      <c r="Y371" s="3">
        <v>272008405.74000001</v>
      </c>
      <c r="Z371" s="3">
        <v>5573244.3300000001</v>
      </c>
      <c r="AA371" s="3">
        <v>0</v>
      </c>
      <c r="AB371">
        <v>0</v>
      </c>
      <c r="AC371" s="3">
        <v>0</v>
      </c>
      <c r="AD371" s="2">
        <v>-7297347.0099999998</v>
      </c>
      <c r="AE371" s="3">
        <v>599122533.62</v>
      </c>
      <c r="AF371" s="3">
        <v>12164932.65</v>
      </c>
      <c r="AG371" s="3">
        <v>2628720.44</v>
      </c>
      <c r="AH371" s="3">
        <v>103699.7</v>
      </c>
      <c r="AI371" s="3">
        <v>2074</v>
      </c>
      <c r="AJ371" s="2">
        <v>-10188946.82</v>
      </c>
    </row>
    <row r="372" spans="1:36" hidden="1" x14ac:dyDescent="0.25">
      <c r="A372" s="8">
        <v>2</v>
      </c>
      <c r="B372" s="8" t="s">
        <v>2923</v>
      </c>
      <c r="C372" s="8">
        <v>3031020110241</v>
      </c>
      <c r="D372" s="8" t="s">
        <v>2924</v>
      </c>
      <c r="F372" s="8" t="s">
        <v>2925</v>
      </c>
      <c r="G372" s="10">
        <v>43490</v>
      </c>
      <c r="H372" s="8" t="s">
        <v>31</v>
      </c>
      <c r="I372" s="8" t="s">
        <v>38</v>
      </c>
      <c r="J372" s="9">
        <v>0</v>
      </c>
      <c r="K372" s="9">
        <v>0</v>
      </c>
      <c r="L372" s="8">
        <v>0</v>
      </c>
      <c r="M372" s="14">
        <f t="shared" si="18"/>
        <v>0</v>
      </c>
      <c r="N372" s="8">
        <v>0</v>
      </c>
      <c r="O372" s="8">
        <v>0</v>
      </c>
      <c r="P372" s="8" t="s">
        <v>77</v>
      </c>
      <c r="R372" s="8">
        <v>1</v>
      </c>
      <c r="S372" s="13">
        <f>_xlfn.XLOOKUP(P372,rif_fee_schedule!$A$2:$A$84,rif_fee_schedule!C$2:C$84, 0)*1.628</f>
        <v>9769.6279999999988</v>
      </c>
      <c r="T372" s="13">
        <f>_xlfn.XLOOKUP(P372,rif_fee_schedule!$A$2:$A$84,rif_fee_schedule!D$2:D$84, 0)</f>
        <v>5674</v>
      </c>
      <c r="U372" s="14">
        <f t="shared" si="19"/>
        <v>9769.6279999999988</v>
      </c>
      <c r="V372" s="14">
        <f t="shared" si="20"/>
        <v>5674</v>
      </c>
      <c r="W372"/>
      <c r="Y372" s="3">
        <v>272008405.74000001</v>
      </c>
      <c r="Z372" s="3">
        <v>5573244.3300000001</v>
      </c>
      <c r="AA372" s="3">
        <v>0</v>
      </c>
      <c r="AB372">
        <v>0</v>
      </c>
      <c r="AC372" s="3">
        <v>0</v>
      </c>
      <c r="AD372" s="2">
        <v>-7297347.0099999998</v>
      </c>
      <c r="AE372" s="3">
        <v>599122533.62</v>
      </c>
      <c r="AF372" s="3">
        <v>12164932.65</v>
      </c>
      <c r="AG372" s="3">
        <v>2628720.44</v>
      </c>
      <c r="AH372" s="3">
        <v>103699.7</v>
      </c>
      <c r="AI372" s="3">
        <v>2074</v>
      </c>
      <c r="AJ372" s="2">
        <v>-10188946.82</v>
      </c>
    </row>
    <row r="373" spans="1:36" hidden="1" x14ac:dyDescent="0.25">
      <c r="A373" s="8">
        <v>6</v>
      </c>
      <c r="B373" s="8" t="s">
        <v>6310</v>
      </c>
      <c r="C373" s="8">
        <v>3060180040310</v>
      </c>
      <c r="D373" s="8" t="s">
        <v>6311</v>
      </c>
      <c r="F373" s="8" t="s">
        <v>6312</v>
      </c>
      <c r="G373" s="10">
        <v>43488</v>
      </c>
      <c r="H373" s="8" t="s">
        <v>31</v>
      </c>
      <c r="I373" s="8" t="s">
        <v>38</v>
      </c>
      <c r="J373" s="9">
        <v>0</v>
      </c>
      <c r="K373" s="9">
        <v>185.56</v>
      </c>
      <c r="L373" s="8">
        <v>0</v>
      </c>
      <c r="M373" s="14">
        <f t="shared" si="18"/>
        <v>185.56</v>
      </c>
      <c r="N373" s="8">
        <v>0</v>
      </c>
      <c r="O373" s="8">
        <v>0</v>
      </c>
      <c r="P373" s="8" t="s">
        <v>77</v>
      </c>
      <c r="R373" s="8">
        <v>1</v>
      </c>
      <c r="S373" s="13">
        <f>_xlfn.XLOOKUP(P373,rif_fee_schedule!$A$2:$A$84,rif_fee_schedule!C$2:C$84, 0)*1.628</f>
        <v>9769.6279999999988</v>
      </c>
      <c r="T373" s="13">
        <f>_xlfn.XLOOKUP(P373,rif_fee_schedule!$A$2:$A$84,rif_fee_schedule!D$2:D$84, 0)</f>
        <v>5674</v>
      </c>
      <c r="U373" s="14">
        <f t="shared" si="19"/>
        <v>9769.6279999999988</v>
      </c>
      <c r="V373" s="14">
        <f t="shared" si="20"/>
        <v>5674</v>
      </c>
      <c r="W373"/>
      <c r="Y373" s="3">
        <v>43269262.359999999</v>
      </c>
      <c r="Z373" s="3">
        <v>874367.57</v>
      </c>
      <c r="AA373" s="3">
        <v>433279.63</v>
      </c>
      <c r="AB373">
        <v>0</v>
      </c>
      <c r="AC373" s="3">
        <v>0</v>
      </c>
      <c r="AD373" s="2">
        <v>374512.67</v>
      </c>
      <c r="AE373" s="3">
        <v>599122533.62</v>
      </c>
      <c r="AF373" s="3">
        <v>12164932.65</v>
      </c>
      <c r="AG373" s="3">
        <v>2628720.44</v>
      </c>
      <c r="AH373" s="3">
        <v>103699.7</v>
      </c>
      <c r="AI373" s="3">
        <v>2074</v>
      </c>
      <c r="AJ373" s="2">
        <v>-10188946.82</v>
      </c>
    </row>
    <row r="374" spans="1:36" hidden="1" x14ac:dyDescent="0.25">
      <c r="A374" s="8">
        <v>6</v>
      </c>
      <c r="B374" s="8" t="s">
        <v>8270</v>
      </c>
      <c r="C374" s="8">
        <v>3079060050550</v>
      </c>
      <c r="D374" s="8" t="s">
        <v>8271</v>
      </c>
      <c r="F374" s="8" t="s">
        <v>8272</v>
      </c>
      <c r="G374" s="10">
        <v>43493</v>
      </c>
      <c r="H374" s="8" t="s">
        <v>31</v>
      </c>
      <c r="I374" s="8" t="s">
        <v>38</v>
      </c>
      <c r="J374" s="9">
        <v>8689.69</v>
      </c>
      <c r="K374" s="9">
        <v>173.79</v>
      </c>
      <c r="L374" s="8">
        <v>0</v>
      </c>
      <c r="M374" s="14">
        <f t="shared" si="18"/>
        <v>8863.4800000000014</v>
      </c>
      <c r="N374" s="8">
        <v>0</v>
      </c>
      <c r="O374" s="8">
        <v>0</v>
      </c>
      <c r="P374" s="8" t="s">
        <v>77</v>
      </c>
      <c r="R374" s="8">
        <v>1</v>
      </c>
      <c r="S374" s="13">
        <f>_xlfn.XLOOKUP(P374,rif_fee_schedule!$A$2:$A$84,rif_fee_schedule!C$2:C$84, 0)*1.628</f>
        <v>9769.6279999999988</v>
      </c>
      <c r="T374" s="13">
        <f>_xlfn.XLOOKUP(P374,rif_fee_schedule!$A$2:$A$84,rif_fee_schedule!D$2:D$84, 0)</f>
        <v>5674</v>
      </c>
      <c r="U374" s="14">
        <f t="shared" si="19"/>
        <v>9769.6279999999988</v>
      </c>
      <c r="V374" s="14">
        <f t="shared" si="20"/>
        <v>5674</v>
      </c>
      <c r="W374"/>
      <c r="Y374" s="3">
        <v>43269262.359999999</v>
      </c>
      <c r="Z374" s="3">
        <v>874367.57</v>
      </c>
      <c r="AA374" s="3">
        <v>433279.63</v>
      </c>
      <c r="AB374">
        <v>0</v>
      </c>
      <c r="AC374" s="3">
        <v>0</v>
      </c>
      <c r="AD374" s="2">
        <v>374512.67</v>
      </c>
      <c r="AE374" s="3">
        <v>599122533.62</v>
      </c>
      <c r="AF374" s="3">
        <v>12164932.65</v>
      </c>
      <c r="AG374" s="3">
        <v>2628720.44</v>
      </c>
      <c r="AH374" s="3">
        <v>103699.7</v>
      </c>
      <c r="AI374" s="3">
        <v>2074</v>
      </c>
      <c r="AJ374" s="2">
        <v>-10188946.82</v>
      </c>
    </row>
    <row r="375" spans="1:36" hidden="1" x14ac:dyDescent="0.25">
      <c r="A375" s="8">
        <v>6</v>
      </c>
      <c r="B375" s="8" t="s">
        <v>7611</v>
      </c>
      <c r="C375" s="8">
        <v>3069310030180</v>
      </c>
      <c r="D375" s="8" t="s">
        <v>7612</v>
      </c>
      <c r="F375" s="8" t="s">
        <v>7613</v>
      </c>
      <c r="G375" s="10">
        <v>43493</v>
      </c>
      <c r="H375" s="8" t="s">
        <v>31</v>
      </c>
      <c r="I375" s="8" t="s">
        <v>38</v>
      </c>
      <c r="J375" s="9">
        <v>0</v>
      </c>
      <c r="K375" s="9">
        <v>0</v>
      </c>
      <c r="L375" s="8">
        <v>0</v>
      </c>
      <c r="M375" s="14">
        <f t="shared" si="18"/>
        <v>0</v>
      </c>
      <c r="N375" s="8">
        <v>0</v>
      </c>
      <c r="O375" s="8">
        <v>0</v>
      </c>
      <c r="P375" s="8" t="s">
        <v>77</v>
      </c>
      <c r="R375" s="8">
        <v>1</v>
      </c>
      <c r="S375" s="13">
        <f>_xlfn.XLOOKUP(P375,rif_fee_schedule!$A$2:$A$84,rif_fee_schedule!C$2:C$84, 0)*1.628</f>
        <v>9769.6279999999988</v>
      </c>
      <c r="T375" s="13">
        <f>_xlfn.XLOOKUP(P375,rif_fee_schedule!$A$2:$A$84,rif_fee_schedule!D$2:D$84, 0)</f>
        <v>5674</v>
      </c>
      <c r="U375" s="14">
        <f t="shared" si="19"/>
        <v>9769.6279999999988</v>
      </c>
      <c r="V375" s="14">
        <f t="shared" si="20"/>
        <v>5674</v>
      </c>
      <c r="W375"/>
      <c r="Y375" s="3">
        <v>43269262.359999999</v>
      </c>
      <c r="Z375" s="3">
        <v>874367.57</v>
      </c>
      <c r="AA375" s="3">
        <v>433279.63</v>
      </c>
      <c r="AB375">
        <v>0</v>
      </c>
      <c r="AC375" s="3">
        <v>0</v>
      </c>
      <c r="AD375" s="2">
        <v>374512.67</v>
      </c>
      <c r="AE375" s="3">
        <v>599122533.62</v>
      </c>
      <c r="AF375" s="3">
        <v>12164932.65</v>
      </c>
      <c r="AG375" s="3">
        <v>2628720.44</v>
      </c>
      <c r="AH375" s="3">
        <v>103699.7</v>
      </c>
      <c r="AI375" s="3">
        <v>2074</v>
      </c>
      <c r="AJ375" s="2">
        <v>-10188946.82</v>
      </c>
    </row>
    <row r="376" spans="1:36" hidden="1" x14ac:dyDescent="0.25">
      <c r="A376" s="8">
        <v>6</v>
      </c>
      <c r="B376" s="8" t="s">
        <v>7611</v>
      </c>
      <c r="C376" s="8">
        <v>3069310030180</v>
      </c>
      <c r="D376" s="8" t="s">
        <v>7612</v>
      </c>
      <c r="F376" s="8" t="s">
        <v>7613</v>
      </c>
      <c r="G376" s="10">
        <v>43493</v>
      </c>
      <c r="H376" s="8" t="s">
        <v>31</v>
      </c>
      <c r="I376" s="8" t="s">
        <v>38</v>
      </c>
      <c r="J376" s="9">
        <v>0</v>
      </c>
      <c r="K376" s="9">
        <v>0</v>
      </c>
      <c r="L376" s="8">
        <v>0</v>
      </c>
      <c r="M376" s="14">
        <f t="shared" si="18"/>
        <v>0</v>
      </c>
      <c r="N376" s="8">
        <v>0</v>
      </c>
      <c r="O376" s="8">
        <v>0</v>
      </c>
      <c r="P376" s="8" t="s">
        <v>77</v>
      </c>
      <c r="R376" s="8">
        <v>-1</v>
      </c>
      <c r="S376" s="13">
        <f>_xlfn.XLOOKUP(P376,rif_fee_schedule!$A$2:$A$84,rif_fee_schedule!C$2:C$84, 0)*1.628</f>
        <v>9769.6279999999988</v>
      </c>
      <c r="T376" s="13">
        <f>_xlfn.XLOOKUP(P376,rif_fee_schedule!$A$2:$A$84,rif_fee_schedule!D$2:D$84, 0)</f>
        <v>5674</v>
      </c>
      <c r="U376" s="14">
        <f t="shared" si="19"/>
        <v>-9769.6279999999988</v>
      </c>
      <c r="V376" s="14">
        <f t="shared" si="20"/>
        <v>-5674</v>
      </c>
      <c r="W376"/>
      <c r="Y376" s="3">
        <v>43269262.359999999</v>
      </c>
      <c r="Z376" s="3">
        <v>874367.57</v>
      </c>
      <c r="AA376" s="3">
        <v>433279.63</v>
      </c>
      <c r="AB376">
        <v>0</v>
      </c>
      <c r="AC376" s="3">
        <v>0</v>
      </c>
      <c r="AD376" s="2">
        <v>374512.67</v>
      </c>
      <c r="AE376" s="3">
        <v>599122533.62</v>
      </c>
      <c r="AF376" s="3">
        <v>12164932.65</v>
      </c>
      <c r="AG376" s="3">
        <v>2628720.44</v>
      </c>
      <c r="AH376" s="3">
        <v>103699.7</v>
      </c>
      <c r="AI376" s="3">
        <v>2074</v>
      </c>
      <c r="AJ376" s="2">
        <v>-10188946.82</v>
      </c>
    </row>
    <row r="377" spans="1:36" hidden="1" x14ac:dyDescent="0.25">
      <c r="A377" s="8">
        <v>5</v>
      </c>
      <c r="B377" s="8" t="s">
        <v>4948</v>
      </c>
      <c r="C377" s="8">
        <v>3058260000036</v>
      </c>
      <c r="D377" s="8" t="s">
        <v>4949</v>
      </c>
      <c r="G377" s="10">
        <v>43490</v>
      </c>
      <c r="H377" s="8" t="s">
        <v>31</v>
      </c>
      <c r="I377" s="8" t="s">
        <v>32</v>
      </c>
      <c r="J377" s="9">
        <v>9278.02</v>
      </c>
      <c r="K377" s="9">
        <v>185.56</v>
      </c>
      <c r="L377" s="8">
        <v>0</v>
      </c>
      <c r="M377" s="14">
        <f t="shared" si="18"/>
        <v>9463.58</v>
      </c>
      <c r="N377" s="8">
        <v>0</v>
      </c>
      <c r="O377" s="8">
        <v>0</v>
      </c>
      <c r="P377" s="8" t="s">
        <v>77</v>
      </c>
      <c r="R377" s="8">
        <v>1</v>
      </c>
      <c r="S377" s="13">
        <f>_xlfn.XLOOKUP(P377,rif_fee_schedule!$A$2:$A$84,rif_fee_schedule!C$2:C$84, 0)*1.628</f>
        <v>9769.6279999999988</v>
      </c>
      <c r="T377" s="13">
        <f>_xlfn.XLOOKUP(P377,rif_fee_schedule!$A$2:$A$84,rif_fee_schedule!D$2:D$84, 0)</f>
        <v>5674</v>
      </c>
      <c r="U377" s="14">
        <f t="shared" si="19"/>
        <v>9769.6279999999988</v>
      </c>
      <c r="V377" s="14">
        <f t="shared" si="20"/>
        <v>5674</v>
      </c>
      <c r="W377"/>
      <c r="Y377" s="3">
        <v>23913047.239999998</v>
      </c>
      <c r="Z377" s="3">
        <v>478708.65</v>
      </c>
      <c r="AA377" s="3">
        <v>0</v>
      </c>
      <c r="AB377">
        <v>0</v>
      </c>
      <c r="AC377" s="3">
        <v>0</v>
      </c>
      <c r="AD377" s="2">
        <v>-227120.25</v>
      </c>
      <c r="AE377" s="3">
        <v>599122533.62</v>
      </c>
      <c r="AF377" s="3">
        <v>12164932.65</v>
      </c>
      <c r="AG377" s="3">
        <v>2628720.44</v>
      </c>
      <c r="AH377" s="3">
        <v>103699.7</v>
      </c>
      <c r="AI377" s="3">
        <v>2074</v>
      </c>
      <c r="AJ377" s="2">
        <v>-10188946.82</v>
      </c>
    </row>
    <row r="378" spans="1:36" hidden="1" x14ac:dyDescent="0.25">
      <c r="A378" s="8">
        <v>2</v>
      </c>
      <c r="B378" s="8" t="s">
        <v>2721</v>
      </c>
      <c r="C378" s="8">
        <v>3031110470580</v>
      </c>
      <c r="D378" s="8" t="s">
        <v>2722</v>
      </c>
      <c r="F378" s="8" t="s">
        <v>2723</v>
      </c>
      <c r="G378" s="10">
        <v>43494</v>
      </c>
      <c r="H378" s="8" t="s">
        <v>31</v>
      </c>
      <c r="I378" s="8" t="s">
        <v>38</v>
      </c>
      <c r="J378" s="9">
        <v>1969.71</v>
      </c>
      <c r="K378" s="9">
        <v>39.39</v>
      </c>
      <c r="L378" s="8">
        <v>0</v>
      </c>
      <c r="M378" s="14">
        <f t="shared" si="18"/>
        <v>2009.1000000000001</v>
      </c>
      <c r="N378" s="8">
        <v>0</v>
      </c>
      <c r="O378" s="8">
        <v>0</v>
      </c>
      <c r="P378" s="8" t="s">
        <v>114</v>
      </c>
      <c r="R378" s="8">
        <v>2</v>
      </c>
      <c r="S378" s="13">
        <f>_xlfn.XLOOKUP(P378,rif_fee_schedule!$A$2:$A$84,rif_fee_schedule!C$2:C$84, 0)*1.628</f>
        <v>4288.152</v>
      </c>
      <c r="T378" s="13">
        <f>_xlfn.XLOOKUP(P378,rif_fee_schedule!$A$2:$A$84,rif_fee_schedule!D$2:D$84, 0)</f>
        <v>2490</v>
      </c>
      <c r="U378" s="14">
        <f t="shared" si="19"/>
        <v>8576.3040000000001</v>
      </c>
      <c r="V378" s="14">
        <f t="shared" si="20"/>
        <v>4980</v>
      </c>
      <c r="W378"/>
      <c r="Y378" s="3">
        <v>272008405.74000001</v>
      </c>
      <c r="Z378" s="3">
        <v>5573244.3300000001</v>
      </c>
      <c r="AA378" s="3">
        <v>0</v>
      </c>
      <c r="AB378">
        <v>0</v>
      </c>
      <c r="AC378" s="3">
        <v>0</v>
      </c>
      <c r="AD378" s="2">
        <v>-7297347.0099999998</v>
      </c>
      <c r="AE378" s="3">
        <v>599122533.62</v>
      </c>
      <c r="AF378" s="3">
        <v>12164932.65</v>
      </c>
      <c r="AG378" s="3">
        <v>2628720.44</v>
      </c>
      <c r="AH378" s="3">
        <v>103699.7</v>
      </c>
      <c r="AI378" s="3">
        <v>2074</v>
      </c>
      <c r="AJ378" s="2">
        <v>-10188946.82</v>
      </c>
    </row>
    <row r="379" spans="1:36" hidden="1" x14ac:dyDescent="0.25">
      <c r="A379" s="8">
        <v>2</v>
      </c>
      <c r="B379" s="8" t="s">
        <v>2721</v>
      </c>
      <c r="C379" s="8">
        <v>3031110470580</v>
      </c>
      <c r="D379" s="8" t="s">
        <v>2722</v>
      </c>
      <c r="F379" s="8" t="s">
        <v>2723</v>
      </c>
      <c r="G379" s="10">
        <v>43494</v>
      </c>
      <c r="H379" s="8" t="s">
        <v>31</v>
      </c>
      <c r="I379" s="8" t="s">
        <v>38</v>
      </c>
      <c r="J379" s="9">
        <v>1969.71</v>
      </c>
      <c r="K379" s="9">
        <v>39.39</v>
      </c>
      <c r="L379" s="8">
        <v>0</v>
      </c>
      <c r="M379" s="14">
        <f t="shared" si="18"/>
        <v>2009.1000000000001</v>
      </c>
      <c r="N379" s="8">
        <v>0</v>
      </c>
      <c r="O379" s="8">
        <v>0</v>
      </c>
      <c r="P379" s="8" t="s">
        <v>77</v>
      </c>
      <c r="R379" s="8">
        <v>-1</v>
      </c>
      <c r="S379" s="13">
        <f>_xlfn.XLOOKUP(P379,rif_fee_schedule!$A$2:$A$84,rif_fee_schedule!C$2:C$84, 0)*1.628</f>
        <v>9769.6279999999988</v>
      </c>
      <c r="T379" s="13">
        <f>_xlfn.XLOOKUP(P379,rif_fee_schedule!$A$2:$A$84,rif_fee_schedule!D$2:D$84, 0)</f>
        <v>5674</v>
      </c>
      <c r="U379" s="14">
        <f t="shared" si="19"/>
        <v>-9769.6279999999988</v>
      </c>
      <c r="V379" s="14">
        <f t="shared" si="20"/>
        <v>-5674</v>
      </c>
      <c r="W379"/>
      <c r="Y379" s="3">
        <v>272008405.74000001</v>
      </c>
      <c r="Z379" s="3">
        <v>5573244.3300000001</v>
      </c>
      <c r="AA379" s="3">
        <v>0</v>
      </c>
      <c r="AB379">
        <v>0</v>
      </c>
      <c r="AC379" s="3">
        <v>0</v>
      </c>
      <c r="AD379" s="2">
        <v>-7297347.0099999998</v>
      </c>
      <c r="AE379" s="3">
        <v>599122533.62</v>
      </c>
      <c r="AF379" s="3">
        <v>12164932.65</v>
      </c>
      <c r="AG379" s="3">
        <v>2628720.44</v>
      </c>
      <c r="AH379" s="3">
        <v>103699.7</v>
      </c>
      <c r="AI379" s="3">
        <v>2074</v>
      </c>
      <c r="AJ379" s="2">
        <v>-10188946.82</v>
      </c>
    </row>
    <row r="380" spans="1:36" hidden="1" x14ac:dyDescent="0.25">
      <c r="A380" s="8">
        <v>6</v>
      </c>
      <c r="B380" s="8" t="s">
        <v>6673</v>
      </c>
      <c r="C380" s="8">
        <v>3060300010080</v>
      </c>
      <c r="D380" s="8" t="s">
        <v>6674</v>
      </c>
      <c r="F380" s="8" t="s">
        <v>6675</v>
      </c>
      <c r="G380" s="10">
        <v>43494</v>
      </c>
      <c r="H380" s="8" t="s">
        <v>31</v>
      </c>
      <c r="I380" s="8" t="s">
        <v>38</v>
      </c>
      <c r="J380" s="9">
        <v>11360.59</v>
      </c>
      <c r="K380" s="9">
        <v>227.21</v>
      </c>
      <c r="L380" s="8">
        <v>0</v>
      </c>
      <c r="M380" s="14">
        <f t="shared" si="18"/>
        <v>11587.8</v>
      </c>
      <c r="N380" s="8">
        <v>0</v>
      </c>
      <c r="O380" s="8">
        <v>0</v>
      </c>
      <c r="P380" s="8" t="s">
        <v>114</v>
      </c>
      <c r="R380" s="8">
        <v>2</v>
      </c>
      <c r="S380" s="13">
        <f>_xlfn.XLOOKUP(P380,rif_fee_schedule!$A$2:$A$84,rif_fee_schedule!C$2:C$84, 0)*1.628</f>
        <v>4288.152</v>
      </c>
      <c r="T380" s="13">
        <f>_xlfn.XLOOKUP(P380,rif_fee_schedule!$A$2:$A$84,rif_fee_schedule!D$2:D$84, 0)</f>
        <v>2490</v>
      </c>
      <c r="U380" s="14">
        <f t="shared" si="19"/>
        <v>8576.3040000000001</v>
      </c>
      <c r="V380" s="14">
        <f t="shared" si="20"/>
        <v>4980</v>
      </c>
      <c r="W380"/>
      <c r="Y380" s="3">
        <v>43269262.359999999</v>
      </c>
      <c r="Z380" s="3">
        <v>874367.57</v>
      </c>
      <c r="AA380" s="3">
        <v>433279.63</v>
      </c>
      <c r="AB380">
        <v>0</v>
      </c>
      <c r="AC380" s="3">
        <v>0</v>
      </c>
      <c r="AD380" s="2">
        <v>374512.67</v>
      </c>
      <c r="AE380" s="3">
        <v>599122533.62</v>
      </c>
      <c r="AF380" s="3">
        <v>12164932.65</v>
      </c>
      <c r="AG380" s="3">
        <v>2628720.44</v>
      </c>
      <c r="AH380" s="3">
        <v>103699.7</v>
      </c>
      <c r="AI380" s="3">
        <v>2074</v>
      </c>
      <c r="AJ380" s="2">
        <v>-10188946.82</v>
      </c>
    </row>
    <row r="381" spans="1:36" hidden="1" x14ac:dyDescent="0.25">
      <c r="A381" s="8">
        <v>6</v>
      </c>
      <c r="B381" s="8" t="s">
        <v>6676</v>
      </c>
      <c r="C381" s="8">
        <v>3060300010080</v>
      </c>
      <c r="D381" s="8" t="s">
        <v>6677</v>
      </c>
      <c r="F381" s="8" t="s">
        <v>6678</v>
      </c>
      <c r="G381" s="10">
        <v>43494</v>
      </c>
      <c r="H381" s="8" t="s">
        <v>31</v>
      </c>
      <c r="I381" s="8" t="s">
        <v>38</v>
      </c>
      <c r="J381" s="9">
        <v>11360.59</v>
      </c>
      <c r="K381" s="9">
        <v>227.21</v>
      </c>
      <c r="L381" s="8">
        <v>0</v>
      </c>
      <c r="M381" s="14">
        <f t="shared" si="18"/>
        <v>11587.8</v>
      </c>
      <c r="N381" s="8">
        <v>0</v>
      </c>
      <c r="O381" s="8">
        <v>0</v>
      </c>
      <c r="P381" s="8" t="s">
        <v>114</v>
      </c>
      <c r="R381" s="8">
        <v>2</v>
      </c>
      <c r="S381" s="13">
        <f>_xlfn.XLOOKUP(P381,rif_fee_schedule!$A$2:$A$84,rif_fee_schedule!C$2:C$84, 0)*1.628</f>
        <v>4288.152</v>
      </c>
      <c r="T381" s="13">
        <f>_xlfn.XLOOKUP(P381,rif_fee_schedule!$A$2:$A$84,rif_fee_schedule!D$2:D$84, 0)</f>
        <v>2490</v>
      </c>
      <c r="U381" s="14">
        <f t="shared" si="19"/>
        <v>8576.3040000000001</v>
      </c>
      <c r="V381" s="14">
        <f t="shared" si="20"/>
        <v>4980</v>
      </c>
      <c r="W381"/>
      <c r="Y381" s="3">
        <v>43269262.359999999</v>
      </c>
      <c r="Z381" s="3">
        <v>874367.57</v>
      </c>
      <c r="AA381" s="3">
        <v>433279.63</v>
      </c>
      <c r="AB381">
        <v>0</v>
      </c>
      <c r="AC381" s="3">
        <v>0</v>
      </c>
      <c r="AD381" s="2">
        <v>374512.67</v>
      </c>
      <c r="AE381" s="3">
        <v>599122533.62</v>
      </c>
      <c r="AF381" s="3">
        <v>12164932.65</v>
      </c>
      <c r="AG381" s="3">
        <v>2628720.44</v>
      </c>
      <c r="AH381" s="3">
        <v>103699.7</v>
      </c>
      <c r="AI381" s="3">
        <v>2074</v>
      </c>
      <c r="AJ381" s="2">
        <v>-10188946.82</v>
      </c>
    </row>
    <row r="382" spans="1:36" hidden="1" x14ac:dyDescent="0.25">
      <c r="A382" s="8">
        <v>6</v>
      </c>
      <c r="B382" s="8" t="s">
        <v>6679</v>
      </c>
      <c r="C382" s="8">
        <v>3060300010190</v>
      </c>
      <c r="D382" s="8" t="s">
        <v>6680</v>
      </c>
      <c r="F382" s="8" t="s">
        <v>6681</v>
      </c>
      <c r="G382" s="10">
        <v>43494</v>
      </c>
      <c r="H382" s="8" t="s">
        <v>31</v>
      </c>
      <c r="I382" s="8" t="s">
        <v>38</v>
      </c>
      <c r="J382" s="9">
        <v>11360.59</v>
      </c>
      <c r="K382" s="9">
        <v>227.21</v>
      </c>
      <c r="L382" s="8">
        <v>0</v>
      </c>
      <c r="M382" s="14">
        <f t="shared" si="18"/>
        <v>11587.8</v>
      </c>
      <c r="N382" s="8">
        <v>0</v>
      </c>
      <c r="O382" s="8">
        <v>0</v>
      </c>
      <c r="P382" s="8" t="s">
        <v>114</v>
      </c>
      <c r="R382" s="8">
        <v>2</v>
      </c>
      <c r="S382" s="13">
        <f>_xlfn.XLOOKUP(P382,rif_fee_schedule!$A$2:$A$84,rif_fee_schedule!C$2:C$84, 0)*1.628</f>
        <v>4288.152</v>
      </c>
      <c r="T382" s="13">
        <f>_xlfn.XLOOKUP(P382,rif_fee_schedule!$A$2:$A$84,rif_fee_schedule!D$2:D$84, 0)</f>
        <v>2490</v>
      </c>
      <c r="U382" s="14">
        <f t="shared" si="19"/>
        <v>8576.3040000000001</v>
      </c>
      <c r="V382" s="14">
        <f t="shared" si="20"/>
        <v>4980</v>
      </c>
      <c r="W382"/>
      <c r="Y382" s="3">
        <v>43269262.359999999</v>
      </c>
      <c r="Z382" s="3">
        <v>874367.57</v>
      </c>
      <c r="AA382" s="3">
        <v>433279.63</v>
      </c>
      <c r="AB382">
        <v>0</v>
      </c>
      <c r="AC382" s="3">
        <v>0</v>
      </c>
      <c r="AD382" s="2">
        <v>374512.67</v>
      </c>
      <c r="AE382" s="3">
        <v>599122533.62</v>
      </c>
      <c r="AF382" s="3">
        <v>12164932.65</v>
      </c>
      <c r="AG382" s="3">
        <v>2628720.44</v>
      </c>
      <c r="AH382" s="3">
        <v>103699.7</v>
      </c>
      <c r="AI382" s="3">
        <v>2074</v>
      </c>
      <c r="AJ382" s="2">
        <v>-10188946.82</v>
      </c>
    </row>
    <row r="383" spans="1:36" hidden="1" x14ac:dyDescent="0.25">
      <c r="A383" s="8">
        <v>6</v>
      </c>
      <c r="B383" s="8" t="s">
        <v>6682</v>
      </c>
      <c r="C383" s="8">
        <v>3060300010190</v>
      </c>
      <c r="D383" s="8" t="s">
        <v>6683</v>
      </c>
      <c r="F383" s="8" t="s">
        <v>6684</v>
      </c>
      <c r="G383" s="10">
        <v>43494</v>
      </c>
      <c r="H383" s="8" t="s">
        <v>31</v>
      </c>
      <c r="I383" s="8" t="s">
        <v>38</v>
      </c>
      <c r="J383" s="9">
        <v>11360.59</v>
      </c>
      <c r="K383" s="9">
        <v>227.21</v>
      </c>
      <c r="L383" s="8">
        <v>0</v>
      </c>
      <c r="M383" s="14">
        <f t="shared" si="18"/>
        <v>11587.8</v>
      </c>
      <c r="N383" s="8">
        <v>0</v>
      </c>
      <c r="O383" s="8">
        <v>0</v>
      </c>
      <c r="P383" s="8" t="s">
        <v>114</v>
      </c>
      <c r="R383" s="8">
        <v>2</v>
      </c>
      <c r="S383" s="13">
        <f>_xlfn.XLOOKUP(P383,rif_fee_schedule!$A$2:$A$84,rif_fee_schedule!C$2:C$84, 0)*1.628</f>
        <v>4288.152</v>
      </c>
      <c r="T383" s="13">
        <f>_xlfn.XLOOKUP(P383,rif_fee_schedule!$A$2:$A$84,rif_fee_schedule!D$2:D$84, 0)</f>
        <v>2490</v>
      </c>
      <c r="U383" s="14">
        <f t="shared" si="19"/>
        <v>8576.3040000000001</v>
      </c>
      <c r="V383" s="14">
        <f t="shared" si="20"/>
        <v>4980</v>
      </c>
      <c r="W383"/>
      <c r="Y383" s="3">
        <v>43269262.359999999</v>
      </c>
      <c r="Z383" s="3">
        <v>874367.57</v>
      </c>
      <c r="AA383" s="3">
        <v>433279.63</v>
      </c>
      <c r="AB383">
        <v>0</v>
      </c>
      <c r="AC383" s="3">
        <v>0</v>
      </c>
      <c r="AD383" s="2">
        <v>374512.67</v>
      </c>
      <c r="AE383" s="3">
        <v>599122533.62</v>
      </c>
      <c r="AF383" s="3">
        <v>12164932.65</v>
      </c>
      <c r="AG383" s="3">
        <v>2628720.44</v>
      </c>
      <c r="AH383" s="3">
        <v>103699.7</v>
      </c>
      <c r="AI383" s="3">
        <v>2074</v>
      </c>
      <c r="AJ383" s="2">
        <v>-10188946.82</v>
      </c>
    </row>
    <row r="384" spans="1:36" hidden="1" x14ac:dyDescent="0.25">
      <c r="A384" s="8">
        <v>6</v>
      </c>
      <c r="B384" s="8" t="s">
        <v>6795</v>
      </c>
      <c r="C384" s="8">
        <v>3060300010040</v>
      </c>
      <c r="D384" s="8" t="s">
        <v>6796</v>
      </c>
      <c r="F384" s="8" t="s">
        <v>6797</v>
      </c>
      <c r="G384" s="10">
        <v>43493</v>
      </c>
      <c r="H384" s="8" t="s">
        <v>31</v>
      </c>
      <c r="I384" s="8" t="s">
        <v>38</v>
      </c>
      <c r="J384" s="9">
        <v>11360.59</v>
      </c>
      <c r="K384" s="9">
        <v>227.21</v>
      </c>
      <c r="L384" s="8">
        <v>0</v>
      </c>
      <c r="M384" s="14">
        <f t="shared" si="18"/>
        <v>11587.8</v>
      </c>
      <c r="N384" s="8">
        <v>0</v>
      </c>
      <c r="O384" s="8">
        <v>0</v>
      </c>
      <c r="P384" s="8" t="s">
        <v>114</v>
      </c>
      <c r="R384" s="8">
        <v>2</v>
      </c>
      <c r="S384" s="13">
        <f>_xlfn.XLOOKUP(P384,rif_fee_schedule!$A$2:$A$84,rif_fee_schedule!C$2:C$84, 0)*1.628</f>
        <v>4288.152</v>
      </c>
      <c r="T384" s="13">
        <f>_xlfn.XLOOKUP(P384,rif_fee_schedule!$A$2:$A$84,rif_fee_schedule!D$2:D$84, 0)</f>
        <v>2490</v>
      </c>
      <c r="U384" s="14">
        <f t="shared" si="19"/>
        <v>8576.3040000000001</v>
      </c>
      <c r="V384" s="14">
        <f t="shared" si="20"/>
        <v>4980</v>
      </c>
      <c r="W384"/>
      <c r="Y384" s="3">
        <v>43269262.359999999</v>
      </c>
      <c r="Z384" s="3">
        <v>874367.57</v>
      </c>
      <c r="AA384" s="3">
        <v>433279.63</v>
      </c>
      <c r="AB384">
        <v>0</v>
      </c>
      <c r="AC384" s="3">
        <v>0</v>
      </c>
      <c r="AD384" s="2">
        <v>374512.67</v>
      </c>
      <c r="AE384" s="3">
        <v>599122533.62</v>
      </c>
      <c r="AF384" s="3">
        <v>12164932.65</v>
      </c>
      <c r="AG384" s="3">
        <v>2628720.44</v>
      </c>
      <c r="AH384" s="3">
        <v>103699.7</v>
      </c>
      <c r="AI384" s="3">
        <v>2074</v>
      </c>
      <c r="AJ384" s="2">
        <v>-10188946.82</v>
      </c>
    </row>
    <row r="385" spans="1:36" hidden="1" x14ac:dyDescent="0.25">
      <c r="A385" s="8">
        <v>6</v>
      </c>
      <c r="B385" s="8" t="s">
        <v>6880</v>
      </c>
      <c r="C385" s="8">
        <v>3060300010170</v>
      </c>
      <c r="D385" s="8" t="s">
        <v>6881</v>
      </c>
      <c r="F385" s="8" t="s">
        <v>6882</v>
      </c>
      <c r="G385" s="10">
        <v>43566</v>
      </c>
      <c r="H385" s="8" t="s">
        <v>31</v>
      </c>
      <c r="I385" s="8" t="s">
        <v>38</v>
      </c>
      <c r="J385" s="9">
        <v>11360.59</v>
      </c>
      <c r="K385" s="9">
        <v>227.21</v>
      </c>
      <c r="L385" s="8">
        <v>0</v>
      </c>
      <c r="M385" s="14">
        <f t="shared" si="18"/>
        <v>11587.8</v>
      </c>
      <c r="N385" s="8">
        <v>0</v>
      </c>
      <c r="O385" s="8">
        <v>0</v>
      </c>
      <c r="P385" s="8" t="s">
        <v>114</v>
      </c>
      <c r="R385" s="8">
        <v>2</v>
      </c>
      <c r="S385" s="13">
        <f>_xlfn.XLOOKUP(P385,rif_fee_schedule!$A$2:$A$84,rif_fee_schedule!C$2:C$84, 0)*1.628</f>
        <v>4288.152</v>
      </c>
      <c r="T385" s="13">
        <f>_xlfn.XLOOKUP(P385,rif_fee_schedule!$A$2:$A$84,rif_fee_schedule!D$2:D$84, 0)</f>
        <v>2490</v>
      </c>
      <c r="U385" s="14">
        <f t="shared" si="19"/>
        <v>8576.3040000000001</v>
      </c>
      <c r="V385" s="14">
        <f t="shared" si="20"/>
        <v>4980</v>
      </c>
      <c r="W385"/>
      <c r="Y385" s="3">
        <v>43269262.359999999</v>
      </c>
      <c r="Z385" s="3">
        <v>874367.57</v>
      </c>
      <c r="AA385" s="3">
        <v>433279.63</v>
      </c>
      <c r="AB385">
        <v>0</v>
      </c>
      <c r="AC385" s="3">
        <v>0</v>
      </c>
      <c r="AD385" s="2">
        <v>374512.67</v>
      </c>
      <c r="AE385" s="3">
        <v>599122533.62</v>
      </c>
      <c r="AF385" s="3">
        <v>12164932.65</v>
      </c>
      <c r="AG385" s="3">
        <v>2628720.44</v>
      </c>
      <c r="AH385" s="3">
        <v>103699.7</v>
      </c>
      <c r="AI385" s="3">
        <v>2074</v>
      </c>
      <c r="AJ385" s="2">
        <v>-10188946.82</v>
      </c>
    </row>
    <row r="386" spans="1:36" hidden="1" x14ac:dyDescent="0.25">
      <c r="A386" s="8">
        <v>6</v>
      </c>
      <c r="B386" s="8" t="s">
        <v>6798</v>
      </c>
      <c r="C386" s="8">
        <v>3060300010260</v>
      </c>
      <c r="D386" s="8" t="s">
        <v>6799</v>
      </c>
      <c r="F386" s="8" t="s">
        <v>6800</v>
      </c>
      <c r="G386" s="10">
        <v>43493</v>
      </c>
      <c r="H386" s="8" t="s">
        <v>31</v>
      </c>
      <c r="I386" s="8" t="s">
        <v>38</v>
      </c>
      <c r="J386" s="9">
        <v>11360.59</v>
      </c>
      <c r="K386" s="9">
        <v>227.21</v>
      </c>
      <c r="L386" s="8">
        <v>0</v>
      </c>
      <c r="M386" s="14">
        <f t="shared" si="18"/>
        <v>11587.8</v>
      </c>
      <c r="N386" s="8">
        <v>0</v>
      </c>
      <c r="O386" s="8">
        <v>0</v>
      </c>
      <c r="P386" s="8" t="s">
        <v>114</v>
      </c>
      <c r="R386" s="8">
        <v>2</v>
      </c>
      <c r="S386" s="13">
        <f>_xlfn.XLOOKUP(P386,rif_fee_schedule!$A$2:$A$84,rif_fee_schedule!C$2:C$84, 0)*1.628</f>
        <v>4288.152</v>
      </c>
      <c r="T386" s="13">
        <f>_xlfn.XLOOKUP(P386,rif_fee_schedule!$A$2:$A$84,rif_fee_schedule!D$2:D$84, 0)</f>
        <v>2490</v>
      </c>
      <c r="U386" s="14">
        <f t="shared" si="19"/>
        <v>8576.3040000000001</v>
      </c>
      <c r="V386" s="14">
        <f t="shared" si="20"/>
        <v>4980</v>
      </c>
      <c r="W386"/>
      <c r="Y386" s="3">
        <v>43269262.359999999</v>
      </c>
      <c r="Z386" s="3">
        <v>874367.57</v>
      </c>
      <c r="AA386" s="3">
        <v>433279.63</v>
      </c>
      <c r="AB386">
        <v>0</v>
      </c>
      <c r="AC386" s="3">
        <v>0</v>
      </c>
      <c r="AD386" s="2">
        <v>374512.67</v>
      </c>
      <c r="AE386" s="3">
        <v>599122533.62</v>
      </c>
      <c r="AF386" s="3">
        <v>12164932.65</v>
      </c>
      <c r="AG386" s="3">
        <v>2628720.44</v>
      </c>
      <c r="AH386" s="3">
        <v>103699.7</v>
      </c>
      <c r="AI386" s="3">
        <v>2074</v>
      </c>
      <c r="AJ386" s="2">
        <v>-10188946.82</v>
      </c>
    </row>
    <row r="387" spans="1:36" hidden="1" x14ac:dyDescent="0.25">
      <c r="A387" s="8">
        <v>6</v>
      </c>
      <c r="B387" s="8" t="s">
        <v>6866</v>
      </c>
      <c r="C387" s="8">
        <v>3060300010040</v>
      </c>
      <c r="D387" s="8" t="s">
        <v>6665</v>
      </c>
      <c r="F387" s="8" t="s">
        <v>6867</v>
      </c>
      <c r="G387" s="10">
        <v>43623</v>
      </c>
      <c r="H387" s="8" t="s">
        <v>31</v>
      </c>
      <c r="I387" s="8" t="s">
        <v>38</v>
      </c>
      <c r="J387" s="9">
        <v>11360.59</v>
      </c>
      <c r="K387" s="9">
        <v>227.21</v>
      </c>
      <c r="L387" s="8">
        <v>0</v>
      </c>
      <c r="M387" s="14">
        <f t="shared" si="18"/>
        <v>11587.8</v>
      </c>
      <c r="N387" s="8">
        <v>0</v>
      </c>
      <c r="O387" s="8">
        <v>0</v>
      </c>
      <c r="P387" s="8" t="s">
        <v>114</v>
      </c>
      <c r="R387" s="8">
        <v>2</v>
      </c>
      <c r="S387" s="13">
        <f>_xlfn.XLOOKUP(P387,rif_fee_schedule!$A$2:$A$84,rif_fee_schedule!C$2:C$84, 0)*1.628</f>
        <v>4288.152</v>
      </c>
      <c r="T387" s="13">
        <f>_xlfn.XLOOKUP(P387,rif_fee_schedule!$A$2:$A$84,rif_fee_schedule!D$2:D$84, 0)</f>
        <v>2490</v>
      </c>
      <c r="U387" s="14">
        <f t="shared" si="19"/>
        <v>8576.3040000000001</v>
      </c>
      <c r="V387" s="14">
        <f t="shared" si="20"/>
        <v>4980</v>
      </c>
      <c r="W387"/>
      <c r="Y387" s="3">
        <v>43269262.359999999</v>
      </c>
      <c r="Z387" s="3">
        <v>874367.57</v>
      </c>
      <c r="AA387" s="3">
        <v>433279.63</v>
      </c>
      <c r="AB387">
        <v>0</v>
      </c>
      <c r="AC387" s="3">
        <v>0</v>
      </c>
      <c r="AD387" s="2">
        <v>374512.67</v>
      </c>
      <c r="AE387" s="3">
        <v>599122533.62</v>
      </c>
      <c r="AF387" s="3">
        <v>12164932.65</v>
      </c>
      <c r="AG387" s="3">
        <v>2628720.44</v>
      </c>
      <c r="AH387" s="3">
        <v>103699.7</v>
      </c>
      <c r="AI387" s="3">
        <v>2074</v>
      </c>
      <c r="AJ387" s="2">
        <v>-10188946.82</v>
      </c>
    </row>
    <row r="388" spans="1:36" hidden="1" x14ac:dyDescent="0.25">
      <c r="A388" s="8">
        <v>6</v>
      </c>
      <c r="B388" s="8" t="s">
        <v>6868</v>
      </c>
      <c r="C388" s="8">
        <v>3060300010170</v>
      </c>
      <c r="D388" s="8" t="s">
        <v>6869</v>
      </c>
      <c r="F388" s="8" t="s">
        <v>6870</v>
      </c>
      <c r="G388" s="10">
        <v>43623</v>
      </c>
      <c r="H388" s="8" t="s">
        <v>31</v>
      </c>
      <c r="I388" s="8" t="s">
        <v>38</v>
      </c>
      <c r="J388" s="9">
        <v>11360.59</v>
      </c>
      <c r="K388" s="9">
        <v>227.21</v>
      </c>
      <c r="L388" s="8">
        <v>0</v>
      </c>
      <c r="M388" s="14">
        <f t="shared" si="18"/>
        <v>11587.8</v>
      </c>
      <c r="N388" s="8">
        <v>0</v>
      </c>
      <c r="O388" s="8">
        <v>0</v>
      </c>
      <c r="P388" s="8" t="s">
        <v>114</v>
      </c>
      <c r="R388" s="8">
        <v>2</v>
      </c>
      <c r="S388" s="13">
        <f>_xlfn.XLOOKUP(P388,rif_fee_schedule!$A$2:$A$84,rif_fee_schedule!C$2:C$84, 0)*1.628</f>
        <v>4288.152</v>
      </c>
      <c r="T388" s="13">
        <f>_xlfn.XLOOKUP(P388,rif_fee_schedule!$A$2:$A$84,rif_fee_schedule!D$2:D$84, 0)</f>
        <v>2490</v>
      </c>
      <c r="U388" s="14">
        <f t="shared" si="19"/>
        <v>8576.3040000000001</v>
      </c>
      <c r="V388" s="14">
        <f t="shared" si="20"/>
        <v>4980</v>
      </c>
      <c r="W388"/>
      <c r="Y388" s="3">
        <v>43269262.359999999</v>
      </c>
      <c r="Z388" s="3">
        <v>874367.57</v>
      </c>
      <c r="AA388" s="3">
        <v>433279.63</v>
      </c>
      <c r="AB388">
        <v>0</v>
      </c>
      <c r="AC388" s="3">
        <v>0</v>
      </c>
      <c r="AD388" s="2">
        <v>374512.67</v>
      </c>
      <c r="AE388" s="3">
        <v>599122533.62</v>
      </c>
      <c r="AF388" s="3">
        <v>12164932.65</v>
      </c>
      <c r="AG388" s="3">
        <v>2628720.44</v>
      </c>
      <c r="AH388" s="3">
        <v>103699.7</v>
      </c>
      <c r="AI388" s="3">
        <v>2074</v>
      </c>
      <c r="AJ388" s="2">
        <v>-10188946.82</v>
      </c>
    </row>
    <row r="389" spans="1:36" hidden="1" x14ac:dyDescent="0.25">
      <c r="A389" s="8">
        <v>6</v>
      </c>
      <c r="B389" s="8" t="s">
        <v>6780</v>
      </c>
      <c r="C389" s="8">
        <v>3060300010240</v>
      </c>
      <c r="D389" s="8" t="s">
        <v>6781</v>
      </c>
      <c r="F389" s="8" t="s">
        <v>6782</v>
      </c>
      <c r="G389" s="10">
        <v>43623</v>
      </c>
      <c r="H389" s="8" t="s">
        <v>31</v>
      </c>
      <c r="I389" s="8" t="s">
        <v>38</v>
      </c>
      <c r="J389" s="9">
        <v>11360.59</v>
      </c>
      <c r="K389" s="9">
        <v>227.21</v>
      </c>
      <c r="L389" s="8">
        <v>0</v>
      </c>
      <c r="M389" s="14">
        <f t="shared" si="18"/>
        <v>11587.8</v>
      </c>
      <c r="N389" s="8">
        <v>0</v>
      </c>
      <c r="O389" s="8">
        <v>0</v>
      </c>
      <c r="P389" s="8" t="s">
        <v>114</v>
      </c>
      <c r="R389" s="8">
        <v>2</v>
      </c>
      <c r="S389" s="13">
        <f>_xlfn.XLOOKUP(P389,rif_fee_schedule!$A$2:$A$84,rif_fee_schedule!C$2:C$84, 0)*1.628</f>
        <v>4288.152</v>
      </c>
      <c r="T389" s="13">
        <f>_xlfn.XLOOKUP(P389,rif_fee_schedule!$A$2:$A$84,rif_fee_schedule!D$2:D$84, 0)</f>
        <v>2490</v>
      </c>
      <c r="U389" s="14">
        <f t="shared" si="19"/>
        <v>8576.3040000000001</v>
      </c>
      <c r="V389" s="14">
        <f t="shared" si="20"/>
        <v>4980</v>
      </c>
      <c r="W389"/>
      <c r="Y389" s="3">
        <v>43269262.359999999</v>
      </c>
      <c r="Z389" s="3">
        <v>874367.57</v>
      </c>
      <c r="AA389" s="3">
        <v>433279.63</v>
      </c>
      <c r="AB389">
        <v>0</v>
      </c>
      <c r="AC389" s="3">
        <v>0</v>
      </c>
      <c r="AD389" s="2">
        <v>374512.67</v>
      </c>
      <c r="AE389" s="3">
        <v>599122533.62</v>
      </c>
      <c r="AF389" s="3">
        <v>12164932.65</v>
      </c>
      <c r="AG389" s="3">
        <v>2628720.44</v>
      </c>
      <c r="AH389" s="3">
        <v>103699.7</v>
      </c>
      <c r="AI389" s="3">
        <v>2074</v>
      </c>
      <c r="AJ389" s="2">
        <v>-10188946.82</v>
      </c>
    </row>
    <row r="390" spans="1:36" hidden="1" x14ac:dyDescent="0.25">
      <c r="A390" s="8">
        <v>6</v>
      </c>
      <c r="B390" s="8" t="s">
        <v>6664</v>
      </c>
      <c r="C390" s="8">
        <v>3060300010040</v>
      </c>
      <c r="D390" s="8" t="s">
        <v>6665</v>
      </c>
      <c r="F390" s="8" t="s">
        <v>6666</v>
      </c>
      <c r="G390" s="10">
        <v>43494</v>
      </c>
      <c r="H390" s="8" t="s">
        <v>31</v>
      </c>
      <c r="I390" s="8" t="s">
        <v>38</v>
      </c>
      <c r="J390" s="9">
        <v>11360.59</v>
      </c>
      <c r="K390" s="9">
        <v>227.21</v>
      </c>
      <c r="L390" s="8">
        <v>0</v>
      </c>
      <c r="M390" s="14">
        <f t="shared" si="18"/>
        <v>11587.8</v>
      </c>
      <c r="N390" s="8">
        <v>0</v>
      </c>
      <c r="O390" s="8">
        <v>0</v>
      </c>
      <c r="P390" s="8" t="s">
        <v>114</v>
      </c>
      <c r="R390" s="8">
        <v>2</v>
      </c>
      <c r="S390" s="13">
        <f>_xlfn.XLOOKUP(P390,rif_fee_schedule!$A$2:$A$84,rif_fee_schedule!C$2:C$84, 0)*1.628</f>
        <v>4288.152</v>
      </c>
      <c r="T390" s="13">
        <f>_xlfn.XLOOKUP(P390,rif_fee_schedule!$A$2:$A$84,rif_fee_schedule!D$2:D$84, 0)</f>
        <v>2490</v>
      </c>
      <c r="U390" s="14">
        <f t="shared" si="19"/>
        <v>8576.3040000000001</v>
      </c>
      <c r="V390" s="14">
        <f t="shared" si="20"/>
        <v>4980</v>
      </c>
      <c r="W390"/>
      <c r="Y390" s="3">
        <v>43269262.359999999</v>
      </c>
      <c r="Z390" s="3">
        <v>874367.57</v>
      </c>
      <c r="AA390" s="3">
        <v>433279.63</v>
      </c>
      <c r="AB390">
        <v>0</v>
      </c>
      <c r="AC390" s="3">
        <v>0</v>
      </c>
      <c r="AD390" s="2">
        <v>374512.67</v>
      </c>
      <c r="AE390" s="3">
        <v>599122533.62</v>
      </c>
      <c r="AF390" s="3">
        <v>12164932.65</v>
      </c>
      <c r="AG390" s="3">
        <v>2628720.44</v>
      </c>
      <c r="AH390" s="3">
        <v>103699.7</v>
      </c>
      <c r="AI390" s="3">
        <v>2074</v>
      </c>
      <c r="AJ390" s="2">
        <v>-10188946.82</v>
      </c>
    </row>
    <row r="391" spans="1:36" hidden="1" x14ac:dyDescent="0.25">
      <c r="A391" s="8">
        <v>6</v>
      </c>
      <c r="B391" s="8" t="s">
        <v>6667</v>
      </c>
      <c r="C391" s="8">
        <v>3060300010170</v>
      </c>
      <c r="D391" s="8" t="s">
        <v>6668</v>
      </c>
      <c r="F391" s="8" t="s">
        <v>6669</v>
      </c>
      <c r="G391" s="10">
        <v>43494</v>
      </c>
      <c r="H391" s="8" t="s">
        <v>31</v>
      </c>
      <c r="I391" s="8" t="s">
        <v>38</v>
      </c>
      <c r="J391" s="9">
        <v>11360.59</v>
      </c>
      <c r="K391" s="9">
        <v>227.21</v>
      </c>
      <c r="L391" s="8">
        <v>0</v>
      </c>
      <c r="M391" s="14">
        <f t="shared" si="18"/>
        <v>11587.8</v>
      </c>
      <c r="N391" s="8">
        <v>0</v>
      </c>
      <c r="O391" s="8">
        <v>0</v>
      </c>
      <c r="P391" s="8" t="s">
        <v>114</v>
      </c>
      <c r="R391" s="8">
        <v>2</v>
      </c>
      <c r="S391" s="13">
        <f>_xlfn.XLOOKUP(P391,rif_fee_schedule!$A$2:$A$84,rif_fee_schedule!C$2:C$84, 0)*1.628</f>
        <v>4288.152</v>
      </c>
      <c r="T391" s="13">
        <f>_xlfn.XLOOKUP(P391,rif_fee_schedule!$A$2:$A$84,rif_fee_schedule!D$2:D$84, 0)</f>
        <v>2490</v>
      </c>
      <c r="U391" s="14">
        <f t="shared" si="19"/>
        <v>8576.3040000000001</v>
      </c>
      <c r="V391" s="14">
        <f t="shared" si="20"/>
        <v>4980</v>
      </c>
      <c r="W391"/>
      <c r="Y391" s="3">
        <v>43269262.359999999</v>
      </c>
      <c r="Z391" s="3">
        <v>874367.57</v>
      </c>
      <c r="AA391" s="3">
        <v>433279.63</v>
      </c>
      <c r="AB391">
        <v>0</v>
      </c>
      <c r="AC391" s="3">
        <v>0</v>
      </c>
      <c r="AD391" s="2">
        <v>374512.67</v>
      </c>
      <c r="AE391" s="3">
        <v>599122533.62</v>
      </c>
      <c r="AF391" s="3">
        <v>12164932.65</v>
      </c>
      <c r="AG391" s="3">
        <v>2628720.44</v>
      </c>
      <c r="AH391" s="3">
        <v>103699.7</v>
      </c>
      <c r="AI391" s="3">
        <v>2074</v>
      </c>
      <c r="AJ391" s="2">
        <v>-10188946.82</v>
      </c>
    </row>
    <row r="392" spans="1:36" hidden="1" x14ac:dyDescent="0.25">
      <c r="A392" s="8">
        <v>6</v>
      </c>
      <c r="B392" s="8" t="s">
        <v>6670</v>
      </c>
      <c r="C392" s="8">
        <v>3060300010240</v>
      </c>
      <c r="D392" s="8" t="s">
        <v>6671</v>
      </c>
      <c r="F392" s="8" t="s">
        <v>6672</v>
      </c>
      <c r="G392" s="10">
        <v>43494</v>
      </c>
      <c r="H392" s="8" t="s">
        <v>31</v>
      </c>
      <c r="I392" s="8" t="s">
        <v>38</v>
      </c>
      <c r="J392" s="9">
        <v>11360.59</v>
      </c>
      <c r="K392" s="9">
        <v>227.21</v>
      </c>
      <c r="L392" s="8">
        <v>0</v>
      </c>
      <c r="M392" s="14">
        <f t="shared" si="18"/>
        <v>11587.8</v>
      </c>
      <c r="N392" s="8">
        <v>0</v>
      </c>
      <c r="O392" s="8">
        <v>0</v>
      </c>
      <c r="P392" s="8" t="s">
        <v>114</v>
      </c>
      <c r="R392" s="8">
        <v>2</v>
      </c>
      <c r="S392" s="13">
        <f>_xlfn.XLOOKUP(P392,rif_fee_schedule!$A$2:$A$84,rif_fee_schedule!C$2:C$84, 0)*1.628</f>
        <v>4288.152</v>
      </c>
      <c r="T392" s="13">
        <f>_xlfn.XLOOKUP(P392,rif_fee_schedule!$A$2:$A$84,rif_fee_schedule!D$2:D$84, 0)</f>
        <v>2490</v>
      </c>
      <c r="U392" s="14">
        <f t="shared" si="19"/>
        <v>8576.3040000000001</v>
      </c>
      <c r="V392" s="14">
        <f t="shared" si="20"/>
        <v>4980</v>
      </c>
      <c r="W392"/>
      <c r="Y392" s="3">
        <v>43269262.359999999</v>
      </c>
      <c r="Z392" s="3">
        <v>874367.57</v>
      </c>
      <c r="AA392" s="3">
        <v>433279.63</v>
      </c>
      <c r="AB392">
        <v>0</v>
      </c>
      <c r="AC392" s="3">
        <v>0</v>
      </c>
      <c r="AD392" s="2">
        <v>374512.67</v>
      </c>
      <c r="AE392" s="3">
        <v>599122533.62</v>
      </c>
      <c r="AF392" s="3">
        <v>12164932.65</v>
      </c>
      <c r="AG392" s="3">
        <v>2628720.44</v>
      </c>
      <c r="AH392" s="3">
        <v>103699.7</v>
      </c>
      <c r="AI392" s="3">
        <v>2074</v>
      </c>
      <c r="AJ392" s="2">
        <v>-10188946.82</v>
      </c>
    </row>
    <row r="393" spans="1:36" hidden="1" x14ac:dyDescent="0.25">
      <c r="A393" s="8">
        <v>5</v>
      </c>
      <c r="B393" s="8" t="s">
        <v>5097</v>
      </c>
      <c r="C393" s="8">
        <v>3059330641620</v>
      </c>
      <c r="D393" s="8" t="s">
        <v>5098</v>
      </c>
      <c r="F393" s="8" t="s">
        <v>5099</v>
      </c>
      <c r="G393" s="10">
        <v>43655</v>
      </c>
      <c r="H393" s="8" t="s">
        <v>31</v>
      </c>
      <c r="I393" s="8" t="s">
        <v>38</v>
      </c>
      <c r="J393" s="9">
        <v>0.08</v>
      </c>
      <c r="K393" s="9">
        <v>0</v>
      </c>
      <c r="L393" s="8">
        <v>0</v>
      </c>
      <c r="M393" s="14">
        <f t="shared" si="18"/>
        <v>0.08</v>
      </c>
      <c r="N393" s="8">
        <v>0</v>
      </c>
      <c r="O393" s="8">
        <v>0</v>
      </c>
      <c r="P393" s="8" t="s">
        <v>77</v>
      </c>
      <c r="R393" s="8">
        <v>1</v>
      </c>
      <c r="S393" s="13">
        <f>_xlfn.XLOOKUP(P393,rif_fee_schedule!$A$2:$A$84,rif_fee_schedule!C$2:C$84, 0)*1.628</f>
        <v>9769.6279999999988</v>
      </c>
      <c r="T393" s="13">
        <f>_xlfn.XLOOKUP(P393,rif_fee_schedule!$A$2:$A$84,rif_fee_schedule!D$2:D$84, 0)</f>
        <v>5674</v>
      </c>
      <c r="U393" s="14">
        <f t="shared" si="19"/>
        <v>9769.6279999999988</v>
      </c>
      <c r="V393" s="14">
        <f t="shared" si="20"/>
        <v>5674</v>
      </c>
      <c r="W393"/>
      <c r="Y393" s="3">
        <v>23913047.239999998</v>
      </c>
      <c r="Z393" s="3">
        <v>478708.65</v>
      </c>
      <c r="AA393" s="3">
        <v>0</v>
      </c>
      <c r="AB393">
        <v>0</v>
      </c>
      <c r="AC393" s="3">
        <v>0</v>
      </c>
      <c r="AD393" s="2">
        <v>-227120.25</v>
      </c>
      <c r="AE393" s="3">
        <v>599122533.62</v>
      </c>
      <c r="AF393" s="3">
        <v>12164932.65</v>
      </c>
      <c r="AG393" s="3">
        <v>2628720.44</v>
      </c>
      <c r="AH393" s="3">
        <v>103699.7</v>
      </c>
      <c r="AI393" s="3">
        <v>2074</v>
      </c>
      <c r="AJ393" s="2">
        <v>-10188946.82</v>
      </c>
    </row>
    <row r="394" spans="1:36" hidden="1" x14ac:dyDescent="0.25">
      <c r="A394" s="8">
        <v>5</v>
      </c>
      <c r="B394" s="8" t="s">
        <v>5097</v>
      </c>
      <c r="C394" s="8">
        <v>3059330641620</v>
      </c>
      <c r="D394" s="8" t="s">
        <v>5098</v>
      </c>
      <c r="F394" s="8" t="s">
        <v>5099</v>
      </c>
      <c r="G394" s="10">
        <v>43655</v>
      </c>
      <c r="H394" s="8" t="s">
        <v>31</v>
      </c>
      <c r="I394" s="8" t="s">
        <v>38</v>
      </c>
      <c r="J394" s="9">
        <v>0.08</v>
      </c>
      <c r="K394" s="9">
        <v>0</v>
      </c>
      <c r="L394" s="8">
        <v>0</v>
      </c>
      <c r="M394" s="14">
        <f t="shared" si="18"/>
        <v>0.08</v>
      </c>
      <c r="N394" s="8">
        <v>0</v>
      </c>
      <c r="O394" s="8">
        <v>0</v>
      </c>
      <c r="P394" s="8" t="s">
        <v>72</v>
      </c>
      <c r="R394" s="8">
        <v>-613.72</v>
      </c>
      <c r="S394" s="13">
        <f>_xlfn.XLOOKUP(P394,rif_fee_schedule!$A$2:$A$84,rif_fee_schedule!C$2:C$84, 0)*1.628</f>
        <v>15.918583999999999</v>
      </c>
      <c r="T394" s="13">
        <f>_xlfn.XLOOKUP(P394,rif_fee_schedule!$A$2:$A$84,rif_fee_schedule!D$2:D$84, 0)</f>
        <v>9.2460000000000004</v>
      </c>
      <c r="U394" s="14">
        <f t="shared" si="19"/>
        <v>-9769.5533724800007</v>
      </c>
      <c r="V394" s="14">
        <f t="shared" si="20"/>
        <v>-5674.4551200000005</v>
      </c>
      <c r="W394"/>
      <c r="Y394" s="3">
        <v>23913047.239999998</v>
      </c>
      <c r="Z394" s="3">
        <v>478708.65</v>
      </c>
      <c r="AA394" s="3">
        <v>0</v>
      </c>
      <c r="AB394">
        <v>0</v>
      </c>
      <c r="AC394" s="3">
        <v>0</v>
      </c>
      <c r="AD394" s="2">
        <v>-227120.25</v>
      </c>
      <c r="AE394" s="3">
        <v>599122533.62</v>
      </c>
      <c r="AF394" s="3">
        <v>12164932.65</v>
      </c>
      <c r="AG394" s="3">
        <v>2628720.44</v>
      </c>
      <c r="AH394" s="3">
        <v>103699.7</v>
      </c>
      <c r="AI394" s="3">
        <v>2074</v>
      </c>
      <c r="AJ394" s="2">
        <v>-10188946.82</v>
      </c>
    </row>
    <row r="395" spans="1:36" hidden="1" x14ac:dyDescent="0.25">
      <c r="A395" s="8">
        <v>6</v>
      </c>
      <c r="B395" s="8" t="s">
        <v>7513</v>
      </c>
      <c r="C395" s="8">
        <v>3069260010090</v>
      </c>
      <c r="D395" s="8" t="s">
        <v>7514</v>
      </c>
      <c r="G395" s="10">
        <v>43496</v>
      </c>
      <c r="H395" s="8" t="s">
        <v>31</v>
      </c>
      <c r="I395" s="8" t="s">
        <v>32</v>
      </c>
      <c r="J395" s="9">
        <v>22386.14</v>
      </c>
      <c r="K395" s="9">
        <v>447.72</v>
      </c>
      <c r="L395" s="8">
        <v>0</v>
      </c>
      <c r="M395" s="14">
        <f t="shared" si="18"/>
        <v>22833.86</v>
      </c>
      <c r="N395" s="8">
        <v>0</v>
      </c>
      <c r="O395" s="8">
        <v>0</v>
      </c>
      <c r="P395" s="8" t="s">
        <v>2493</v>
      </c>
      <c r="R395" s="8">
        <v>4</v>
      </c>
      <c r="S395" s="13">
        <f>_xlfn.XLOOKUP(P395,rif_fee_schedule!$A$2:$A$84,rif_fee_schedule!C$2:C$84, 0)*1.628</f>
        <v>0</v>
      </c>
      <c r="T395" s="13">
        <f>_xlfn.XLOOKUP(P395,rif_fee_schedule!$A$2:$A$84,rif_fee_schedule!D$2:D$84, 0)</f>
        <v>0</v>
      </c>
      <c r="U395" s="14">
        <f t="shared" si="19"/>
        <v>0</v>
      </c>
      <c r="V395" s="14">
        <f t="shared" si="20"/>
        <v>0</v>
      </c>
      <c r="W395"/>
      <c r="Y395" s="3">
        <v>43269262.359999999</v>
      </c>
      <c r="Z395" s="3">
        <v>874367.57</v>
      </c>
      <c r="AA395" s="3">
        <v>433279.63</v>
      </c>
      <c r="AB395">
        <v>0</v>
      </c>
      <c r="AC395" s="3">
        <v>0</v>
      </c>
      <c r="AD395" s="2">
        <v>374512.67</v>
      </c>
      <c r="AE395" s="3">
        <v>599122533.62</v>
      </c>
      <c r="AF395" s="3">
        <v>12164932.65</v>
      </c>
      <c r="AG395" s="3">
        <v>2628720.44</v>
      </c>
      <c r="AH395" s="3">
        <v>103699.7</v>
      </c>
      <c r="AI395" s="3">
        <v>2074</v>
      </c>
      <c r="AJ395" s="2">
        <v>-10188946.82</v>
      </c>
    </row>
    <row r="396" spans="1:36" hidden="1" x14ac:dyDescent="0.25">
      <c r="A396" s="8">
        <v>5</v>
      </c>
      <c r="B396" s="8" t="s">
        <v>5109</v>
      </c>
      <c r="C396" s="8">
        <v>3059330000113</v>
      </c>
      <c r="D396" s="8" t="s">
        <v>5110</v>
      </c>
      <c r="F396" s="8" t="s">
        <v>5111</v>
      </c>
      <c r="G396" s="10">
        <v>43495</v>
      </c>
      <c r="H396" s="8" t="s">
        <v>31</v>
      </c>
      <c r="I396" s="8" t="s">
        <v>38</v>
      </c>
      <c r="J396" s="9">
        <v>9278.02</v>
      </c>
      <c r="K396" s="9">
        <v>185.56</v>
      </c>
      <c r="L396" s="8">
        <v>0</v>
      </c>
      <c r="M396" s="14">
        <f t="shared" si="18"/>
        <v>9463.58</v>
      </c>
      <c r="N396" s="8">
        <v>0</v>
      </c>
      <c r="O396" s="8">
        <v>0</v>
      </c>
      <c r="P396" s="8" t="s">
        <v>77</v>
      </c>
      <c r="R396" s="8">
        <v>1</v>
      </c>
      <c r="S396" s="13">
        <f>_xlfn.XLOOKUP(P396,rif_fee_schedule!$A$2:$A$84,rif_fee_schedule!C$2:C$84, 0)*1.628</f>
        <v>9769.6279999999988</v>
      </c>
      <c r="T396" s="13">
        <f>_xlfn.XLOOKUP(P396,rif_fee_schedule!$A$2:$A$84,rif_fee_schedule!D$2:D$84, 0)</f>
        <v>5674</v>
      </c>
      <c r="U396" s="14">
        <f t="shared" si="19"/>
        <v>9769.6279999999988</v>
      </c>
      <c r="V396" s="14">
        <f t="shared" si="20"/>
        <v>5674</v>
      </c>
      <c r="W396"/>
      <c r="Y396" s="3">
        <v>23913047.239999998</v>
      </c>
      <c r="Z396" s="3">
        <v>478708.65</v>
      </c>
      <c r="AA396" s="3">
        <v>0</v>
      </c>
      <c r="AB396">
        <v>0</v>
      </c>
      <c r="AC396" s="3">
        <v>0</v>
      </c>
      <c r="AD396" s="2">
        <v>-227120.25</v>
      </c>
      <c r="AE396" s="3">
        <v>599122533.62</v>
      </c>
      <c r="AF396" s="3">
        <v>12164932.65</v>
      </c>
      <c r="AG396" s="3">
        <v>2628720.44</v>
      </c>
      <c r="AH396" s="3">
        <v>103699.7</v>
      </c>
      <c r="AI396" s="3">
        <v>2074</v>
      </c>
      <c r="AJ396" s="2">
        <v>-10188946.82</v>
      </c>
    </row>
    <row r="397" spans="1:36" hidden="1" x14ac:dyDescent="0.25">
      <c r="A397" s="8">
        <v>6</v>
      </c>
      <c r="B397" s="8" t="s">
        <v>8066</v>
      </c>
      <c r="C397" s="8">
        <v>3078150080110</v>
      </c>
      <c r="D397" s="8" t="s">
        <v>8067</v>
      </c>
      <c r="F397" s="8" t="s">
        <v>8068</v>
      </c>
      <c r="G397" s="10">
        <v>43496</v>
      </c>
      <c r="H397" s="8" t="s">
        <v>31</v>
      </c>
      <c r="I397" s="8" t="s">
        <v>38</v>
      </c>
      <c r="J397" s="9">
        <v>9278.02</v>
      </c>
      <c r="K397" s="9">
        <v>185.56</v>
      </c>
      <c r="L397" s="8">
        <v>0</v>
      </c>
      <c r="M397" s="14">
        <f t="shared" si="18"/>
        <v>9463.58</v>
      </c>
      <c r="N397" s="8">
        <v>0</v>
      </c>
      <c r="O397" s="8">
        <v>0</v>
      </c>
      <c r="P397" s="8" t="s">
        <v>77</v>
      </c>
      <c r="R397" s="8">
        <v>1</v>
      </c>
      <c r="S397" s="13">
        <f>_xlfn.XLOOKUP(P397,rif_fee_schedule!$A$2:$A$84,rif_fee_schedule!C$2:C$84, 0)*1.628</f>
        <v>9769.6279999999988</v>
      </c>
      <c r="T397" s="13">
        <f>_xlfn.XLOOKUP(P397,rif_fee_schedule!$A$2:$A$84,rif_fee_schedule!D$2:D$84, 0)</f>
        <v>5674</v>
      </c>
      <c r="U397" s="14">
        <f t="shared" si="19"/>
        <v>9769.6279999999988</v>
      </c>
      <c r="V397" s="14">
        <f t="shared" si="20"/>
        <v>5674</v>
      </c>
      <c r="W397"/>
      <c r="Y397" s="3">
        <v>43269262.359999999</v>
      </c>
      <c r="Z397" s="3">
        <v>874367.57</v>
      </c>
      <c r="AA397" s="3">
        <v>433279.63</v>
      </c>
      <c r="AB397">
        <v>0</v>
      </c>
      <c r="AC397" s="3">
        <v>0</v>
      </c>
      <c r="AD397" s="2">
        <v>374512.67</v>
      </c>
      <c r="AE397" s="3">
        <v>599122533.62</v>
      </c>
      <c r="AF397" s="3">
        <v>12164932.65</v>
      </c>
      <c r="AG397" s="3">
        <v>2628720.44</v>
      </c>
      <c r="AH397" s="3">
        <v>103699.7</v>
      </c>
      <c r="AI397" s="3">
        <v>2074</v>
      </c>
      <c r="AJ397" s="2">
        <v>-10188946.82</v>
      </c>
    </row>
    <row r="398" spans="1:36" hidden="1" x14ac:dyDescent="0.25">
      <c r="A398" s="8">
        <v>6</v>
      </c>
      <c r="B398" s="8" t="s">
        <v>8069</v>
      </c>
      <c r="C398" s="8">
        <v>3078150080060</v>
      </c>
      <c r="D398" s="8" t="s">
        <v>8070</v>
      </c>
      <c r="F398" s="8" t="s">
        <v>8071</v>
      </c>
      <c r="G398" s="10">
        <v>43496</v>
      </c>
      <c r="H398" s="8" t="s">
        <v>31</v>
      </c>
      <c r="I398" s="8" t="s">
        <v>38</v>
      </c>
      <c r="J398" s="9">
        <v>9278.02</v>
      </c>
      <c r="K398" s="9">
        <v>185.56</v>
      </c>
      <c r="L398" s="8">
        <v>0</v>
      </c>
      <c r="M398" s="14">
        <f t="shared" si="18"/>
        <v>9463.58</v>
      </c>
      <c r="N398" s="8">
        <v>0</v>
      </c>
      <c r="O398" s="8">
        <v>0</v>
      </c>
      <c r="P398" s="8" t="s">
        <v>77</v>
      </c>
      <c r="R398" s="8">
        <v>1</v>
      </c>
      <c r="S398" s="13">
        <f>_xlfn.XLOOKUP(P398,rif_fee_schedule!$A$2:$A$84,rif_fee_schedule!C$2:C$84, 0)*1.628</f>
        <v>9769.6279999999988</v>
      </c>
      <c r="T398" s="13">
        <f>_xlfn.XLOOKUP(P398,rif_fee_schedule!$A$2:$A$84,rif_fee_schedule!D$2:D$84, 0)</f>
        <v>5674</v>
      </c>
      <c r="U398" s="14">
        <f t="shared" si="19"/>
        <v>9769.6279999999988</v>
      </c>
      <c r="V398" s="14">
        <f t="shared" si="20"/>
        <v>5674</v>
      </c>
      <c r="W398"/>
      <c r="Y398" s="3">
        <v>43269262.359999999</v>
      </c>
      <c r="Z398" s="3">
        <v>874367.57</v>
      </c>
      <c r="AA398" s="3">
        <v>433279.63</v>
      </c>
      <c r="AB398">
        <v>0</v>
      </c>
      <c r="AC398" s="3">
        <v>0</v>
      </c>
      <c r="AD398" s="2">
        <v>374512.67</v>
      </c>
      <c r="AE398" s="3">
        <v>599122533.62</v>
      </c>
      <c r="AF398" s="3">
        <v>12164932.65</v>
      </c>
      <c r="AG398" s="3">
        <v>2628720.44</v>
      </c>
      <c r="AH398" s="3">
        <v>103699.7</v>
      </c>
      <c r="AI398" s="3">
        <v>2074</v>
      </c>
      <c r="AJ398" s="2">
        <v>-10188946.82</v>
      </c>
    </row>
    <row r="399" spans="1:36" hidden="1" x14ac:dyDescent="0.25">
      <c r="A399" s="8">
        <v>6</v>
      </c>
      <c r="B399" s="8" t="s">
        <v>8023</v>
      </c>
      <c r="C399" s="8">
        <v>3078150080080</v>
      </c>
      <c r="D399" s="8" t="s">
        <v>8024</v>
      </c>
      <c r="F399" s="8" t="s">
        <v>8025</v>
      </c>
      <c r="G399" s="10">
        <v>43496</v>
      </c>
      <c r="H399" s="8" t="s">
        <v>31</v>
      </c>
      <c r="I399" s="8" t="s">
        <v>38</v>
      </c>
      <c r="J399" s="9">
        <v>9278.02</v>
      </c>
      <c r="K399" s="9">
        <v>185.56</v>
      </c>
      <c r="L399" s="8">
        <v>0</v>
      </c>
      <c r="M399" s="14">
        <f t="shared" si="18"/>
        <v>9463.58</v>
      </c>
      <c r="N399" s="8">
        <v>0</v>
      </c>
      <c r="O399" s="8">
        <v>0</v>
      </c>
      <c r="P399" s="8" t="s">
        <v>77</v>
      </c>
      <c r="R399" s="8">
        <v>1</v>
      </c>
      <c r="S399" s="13">
        <f>_xlfn.XLOOKUP(P399,rif_fee_schedule!$A$2:$A$84,rif_fee_schedule!C$2:C$84, 0)*1.628</f>
        <v>9769.6279999999988</v>
      </c>
      <c r="T399" s="13">
        <f>_xlfn.XLOOKUP(P399,rif_fee_schedule!$A$2:$A$84,rif_fee_schedule!D$2:D$84, 0)</f>
        <v>5674</v>
      </c>
      <c r="U399" s="14">
        <f t="shared" si="19"/>
        <v>9769.6279999999988</v>
      </c>
      <c r="V399" s="14">
        <f t="shared" si="20"/>
        <v>5674</v>
      </c>
      <c r="W399"/>
      <c r="Y399" s="3">
        <v>43269262.359999999</v>
      </c>
      <c r="Z399" s="3">
        <v>874367.57</v>
      </c>
      <c r="AA399" s="3">
        <v>433279.63</v>
      </c>
      <c r="AB399">
        <v>0</v>
      </c>
      <c r="AC399" s="3">
        <v>0</v>
      </c>
      <c r="AD399" s="2">
        <v>374512.67</v>
      </c>
      <c r="AE399" s="3">
        <v>599122533.62</v>
      </c>
      <c r="AF399" s="3">
        <v>12164932.65</v>
      </c>
      <c r="AG399" s="3">
        <v>2628720.44</v>
      </c>
      <c r="AH399" s="3">
        <v>103699.7</v>
      </c>
      <c r="AI399" s="3">
        <v>2074</v>
      </c>
      <c r="AJ399" s="2">
        <v>-10188946.82</v>
      </c>
    </row>
    <row r="400" spans="1:36" hidden="1" x14ac:dyDescent="0.25">
      <c r="A400" s="8">
        <v>6</v>
      </c>
      <c r="B400" s="8" t="s">
        <v>8029</v>
      </c>
      <c r="C400" s="8">
        <v>3078150080120</v>
      </c>
      <c r="D400" s="8" t="s">
        <v>8030</v>
      </c>
      <c r="F400" s="8" t="s">
        <v>8031</v>
      </c>
      <c r="G400" s="10">
        <v>43496</v>
      </c>
      <c r="H400" s="8" t="s">
        <v>31</v>
      </c>
      <c r="I400" s="8" t="s">
        <v>38</v>
      </c>
      <c r="J400" s="9">
        <v>9278.02</v>
      </c>
      <c r="K400" s="9">
        <v>185.56</v>
      </c>
      <c r="L400" s="8">
        <v>0</v>
      </c>
      <c r="M400" s="14">
        <f t="shared" si="18"/>
        <v>9463.58</v>
      </c>
      <c r="N400" s="8">
        <v>0</v>
      </c>
      <c r="O400" s="8">
        <v>0</v>
      </c>
      <c r="P400" s="8" t="s">
        <v>77</v>
      </c>
      <c r="R400" s="8">
        <v>1</v>
      </c>
      <c r="S400" s="13">
        <f>_xlfn.XLOOKUP(P400,rif_fee_schedule!$A$2:$A$84,rif_fee_schedule!C$2:C$84, 0)*1.628</f>
        <v>9769.6279999999988</v>
      </c>
      <c r="T400" s="13">
        <f>_xlfn.XLOOKUP(P400,rif_fee_schedule!$A$2:$A$84,rif_fee_schedule!D$2:D$84, 0)</f>
        <v>5674</v>
      </c>
      <c r="U400" s="14">
        <f t="shared" si="19"/>
        <v>9769.6279999999988</v>
      </c>
      <c r="V400" s="14">
        <f t="shared" si="20"/>
        <v>5674</v>
      </c>
      <c r="W400"/>
      <c r="Y400" s="3">
        <v>43269262.359999999</v>
      </c>
      <c r="Z400" s="3">
        <v>874367.57</v>
      </c>
      <c r="AA400" s="3">
        <v>433279.63</v>
      </c>
      <c r="AB400">
        <v>0</v>
      </c>
      <c r="AC400" s="3">
        <v>0</v>
      </c>
      <c r="AD400" s="2">
        <v>374512.67</v>
      </c>
      <c r="AE400" s="3">
        <v>599122533.62</v>
      </c>
      <c r="AF400" s="3">
        <v>12164932.65</v>
      </c>
      <c r="AG400" s="3">
        <v>2628720.44</v>
      </c>
      <c r="AH400" s="3">
        <v>103699.7</v>
      </c>
      <c r="AI400" s="3">
        <v>2074</v>
      </c>
      <c r="AJ400" s="2">
        <v>-10188946.82</v>
      </c>
    </row>
    <row r="401" spans="1:36" hidden="1" x14ac:dyDescent="0.25">
      <c r="A401" s="8">
        <v>6</v>
      </c>
      <c r="B401" s="8" t="s">
        <v>8026</v>
      </c>
      <c r="C401" s="8">
        <v>3078150080070</v>
      </c>
      <c r="D401" s="8" t="s">
        <v>8027</v>
      </c>
      <c r="F401" s="8" t="s">
        <v>8028</v>
      </c>
      <c r="G401" s="10">
        <v>43496</v>
      </c>
      <c r="H401" s="8" t="s">
        <v>31</v>
      </c>
      <c r="I401" s="8" t="s">
        <v>38</v>
      </c>
      <c r="J401" s="9">
        <v>9278.02</v>
      </c>
      <c r="K401" s="9">
        <v>185.56</v>
      </c>
      <c r="L401" s="8">
        <v>0</v>
      </c>
      <c r="M401" s="14">
        <f t="shared" si="18"/>
        <v>9463.58</v>
      </c>
      <c r="N401" s="8">
        <v>0</v>
      </c>
      <c r="O401" s="8">
        <v>0</v>
      </c>
      <c r="P401" s="8" t="s">
        <v>77</v>
      </c>
      <c r="R401" s="8">
        <v>1</v>
      </c>
      <c r="S401" s="13">
        <f>_xlfn.XLOOKUP(P401,rif_fee_schedule!$A$2:$A$84,rif_fee_schedule!C$2:C$84, 0)*1.628</f>
        <v>9769.6279999999988</v>
      </c>
      <c r="T401" s="13">
        <f>_xlfn.XLOOKUP(P401,rif_fee_schedule!$A$2:$A$84,rif_fee_schedule!D$2:D$84, 0)</f>
        <v>5674</v>
      </c>
      <c r="U401" s="14">
        <f t="shared" si="19"/>
        <v>9769.6279999999988</v>
      </c>
      <c r="V401" s="14">
        <f t="shared" si="20"/>
        <v>5674</v>
      </c>
      <c r="W401"/>
      <c r="Y401" s="3">
        <v>43269262.359999999</v>
      </c>
      <c r="Z401" s="3">
        <v>874367.57</v>
      </c>
      <c r="AA401" s="3">
        <v>433279.63</v>
      </c>
      <c r="AB401">
        <v>0</v>
      </c>
      <c r="AC401" s="3">
        <v>0</v>
      </c>
      <c r="AD401" s="2">
        <v>374512.67</v>
      </c>
      <c r="AE401" s="3">
        <v>599122533.62</v>
      </c>
      <c r="AF401" s="3">
        <v>12164932.65</v>
      </c>
      <c r="AG401" s="3">
        <v>2628720.44</v>
      </c>
      <c r="AH401" s="3">
        <v>103699.7</v>
      </c>
      <c r="AI401" s="3">
        <v>2074</v>
      </c>
      <c r="AJ401" s="2">
        <v>-10188946.82</v>
      </c>
    </row>
    <row r="402" spans="1:36" hidden="1" x14ac:dyDescent="0.25">
      <c r="A402" s="8">
        <v>1.1000000000000001</v>
      </c>
      <c r="B402" s="8" t="s">
        <v>841</v>
      </c>
      <c r="C402" s="8">
        <v>3040110220680</v>
      </c>
      <c r="D402" s="8" t="s">
        <v>842</v>
      </c>
      <c r="F402" s="8" t="s">
        <v>843</v>
      </c>
      <c r="G402" s="10">
        <v>43495</v>
      </c>
      <c r="H402" s="8" t="s">
        <v>31</v>
      </c>
      <c r="I402" s="8" t="s">
        <v>38</v>
      </c>
      <c r="J402" s="9">
        <v>1969.71</v>
      </c>
      <c r="K402" s="9">
        <v>39.39</v>
      </c>
      <c r="L402" s="8">
        <v>0</v>
      </c>
      <c r="M402" s="14">
        <f t="shared" si="18"/>
        <v>2009.1000000000001</v>
      </c>
      <c r="N402" s="8">
        <v>0</v>
      </c>
      <c r="O402" s="8">
        <v>0</v>
      </c>
      <c r="P402" s="8" t="s">
        <v>77</v>
      </c>
      <c r="R402" s="8">
        <v>-1</v>
      </c>
      <c r="S402" s="13">
        <f>_xlfn.XLOOKUP(P402,rif_fee_schedule!$A$2:$A$84,rif_fee_schedule!C$2:C$84, 0)*1.628</f>
        <v>9769.6279999999988</v>
      </c>
      <c r="T402" s="13">
        <f>_xlfn.XLOOKUP(P402,rif_fee_schedule!$A$2:$A$84,rif_fee_schedule!D$2:D$84, 0)</f>
        <v>5674</v>
      </c>
      <c r="U402" s="14">
        <f t="shared" si="19"/>
        <v>-9769.6279999999988</v>
      </c>
      <c r="V402" s="14">
        <f t="shared" si="20"/>
        <v>-5674</v>
      </c>
      <c r="W402"/>
      <c r="Y402" s="3">
        <v>13538989.02</v>
      </c>
      <c r="Z402" s="3">
        <v>280635.13</v>
      </c>
      <c r="AA402" s="3">
        <v>0</v>
      </c>
      <c r="AB402">
        <v>0</v>
      </c>
      <c r="AC402" s="3">
        <v>0</v>
      </c>
      <c r="AD402" s="2">
        <v>-2316507.67</v>
      </c>
      <c r="AE402" s="3">
        <v>599122533.62</v>
      </c>
      <c r="AF402" s="3">
        <v>12164932.65</v>
      </c>
      <c r="AG402" s="3">
        <v>2628720.44</v>
      </c>
      <c r="AH402" s="3">
        <v>103699.7</v>
      </c>
      <c r="AI402" s="3">
        <v>2074</v>
      </c>
      <c r="AJ402" s="2">
        <v>-10188946.82</v>
      </c>
    </row>
    <row r="403" spans="1:36" hidden="1" x14ac:dyDescent="0.25">
      <c r="A403" s="8">
        <v>1.1000000000000001</v>
      </c>
      <c r="B403" s="8" t="s">
        <v>841</v>
      </c>
      <c r="C403" s="8">
        <v>3040110220680</v>
      </c>
      <c r="D403" s="8" t="s">
        <v>842</v>
      </c>
      <c r="F403" s="8" t="s">
        <v>843</v>
      </c>
      <c r="G403" s="10">
        <v>43495</v>
      </c>
      <c r="H403" s="8" t="s">
        <v>31</v>
      </c>
      <c r="I403" s="8" t="s">
        <v>38</v>
      </c>
      <c r="J403" s="9">
        <v>1969.71</v>
      </c>
      <c r="K403" s="9">
        <v>39.39</v>
      </c>
      <c r="L403" s="8">
        <v>0</v>
      </c>
      <c r="M403" s="14">
        <f t="shared" si="18"/>
        <v>2009.1000000000001</v>
      </c>
      <c r="N403" s="8">
        <v>0</v>
      </c>
      <c r="O403" s="8">
        <v>0</v>
      </c>
      <c r="P403" s="8" t="s">
        <v>114</v>
      </c>
      <c r="R403" s="8">
        <v>2</v>
      </c>
      <c r="S403" s="13">
        <f>_xlfn.XLOOKUP(P403,rif_fee_schedule!$A$2:$A$84,rif_fee_schedule!C$2:C$84, 0)*1.628</f>
        <v>4288.152</v>
      </c>
      <c r="T403" s="13">
        <f>_xlfn.XLOOKUP(P403,rif_fee_schedule!$A$2:$A$84,rif_fee_schedule!D$2:D$84, 0)</f>
        <v>2490</v>
      </c>
      <c r="U403" s="14">
        <f t="shared" si="19"/>
        <v>8576.3040000000001</v>
      </c>
      <c r="V403" s="14">
        <f t="shared" si="20"/>
        <v>4980</v>
      </c>
      <c r="W403"/>
      <c r="Y403" s="3">
        <v>13538989.02</v>
      </c>
      <c r="Z403" s="3">
        <v>280635.13</v>
      </c>
      <c r="AA403" s="3">
        <v>0</v>
      </c>
      <c r="AB403">
        <v>0</v>
      </c>
      <c r="AC403" s="3">
        <v>0</v>
      </c>
      <c r="AD403" s="2">
        <v>-2316507.67</v>
      </c>
      <c r="AE403" s="3">
        <v>599122533.62</v>
      </c>
      <c r="AF403" s="3">
        <v>12164932.65</v>
      </c>
      <c r="AG403" s="3">
        <v>2628720.44</v>
      </c>
      <c r="AH403" s="3">
        <v>103699.7</v>
      </c>
      <c r="AI403" s="3">
        <v>2074</v>
      </c>
      <c r="AJ403" s="2">
        <v>-10188946.82</v>
      </c>
    </row>
    <row r="404" spans="1:36" hidden="1" x14ac:dyDescent="0.25">
      <c r="A404" s="8">
        <v>2</v>
      </c>
      <c r="B404" s="8" t="s">
        <v>2579</v>
      </c>
      <c r="C404" s="8">
        <v>3031030191020</v>
      </c>
      <c r="D404" s="8" t="s">
        <v>2580</v>
      </c>
      <c r="F404" s="8" t="s">
        <v>2581</v>
      </c>
      <c r="G404" s="10">
        <v>43496</v>
      </c>
      <c r="H404" s="8" t="s">
        <v>31</v>
      </c>
      <c r="I404" s="8" t="s">
        <v>38</v>
      </c>
      <c r="J404" s="9">
        <v>0</v>
      </c>
      <c r="K404" s="9">
        <v>0</v>
      </c>
      <c r="L404" s="8">
        <v>0</v>
      </c>
      <c r="M404" s="14">
        <f t="shared" si="18"/>
        <v>0</v>
      </c>
      <c r="N404" s="8">
        <v>0</v>
      </c>
      <c r="O404" s="8">
        <v>0</v>
      </c>
      <c r="P404" s="8" t="s">
        <v>77</v>
      </c>
      <c r="R404" s="8">
        <v>0</v>
      </c>
      <c r="S404" s="13">
        <f>_xlfn.XLOOKUP(P404,rif_fee_schedule!$A$2:$A$84,rif_fee_schedule!C$2:C$84, 0)*1.628</f>
        <v>9769.6279999999988</v>
      </c>
      <c r="T404" s="13">
        <f>_xlfn.XLOOKUP(P404,rif_fee_schedule!$A$2:$A$84,rif_fee_schedule!D$2:D$84, 0)</f>
        <v>5674</v>
      </c>
      <c r="U404" s="14">
        <f t="shared" si="19"/>
        <v>0</v>
      </c>
      <c r="V404" s="14">
        <f t="shared" si="20"/>
        <v>0</v>
      </c>
      <c r="W404"/>
      <c r="Y404" s="3">
        <v>272008405.74000001</v>
      </c>
      <c r="Z404" s="3">
        <v>5573244.3300000001</v>
      </c>
      <c r="AA404" s="3">
        <v>0</v>
      </c>
      <c r="AB404">
        <v>0</v>
      </c>
      <c r="AC404" s="3">
        <v>0</v>
      </c>
      <c r="AD404" s="2">
        <v>-7297347.0099999998</v>
      </c>
      <c r="AE404" s="3">
        <v>599122533.62</v>
      </c>
      <c r="AF404" s="3">
        <v>12164932.65</v>
      </c>
      <c r="AG404" s="3">
        <v>2628720.44</v>
      </c>
      <c r="AH404" s="3">
        <v>103699.7</v>
      </c>
      <c r="AI404" s="3">
        <v>2074</v>
      </c>
      <c r="AJ404" s="2">
        <v>-10188946.82</v>
      </c>
    </row>
    <row r="405" spans="1:36" hidden="1" x14ac:dyDescent="0.25">
      <c r="A405" s="8">
        <v>2</v>
      </c>
      <c r="B405" s="8" t="s">
        <v>2831</v>
      </c>
      <c r="C405" s="8">
        <v>3031150200630</v>
      </c>
      <c r="D405" s="8" t="s">
        <v>2832</v>
      </c>
      <c r="F405" s="8" t="s">
        <v>2833</v>
      </c>
      <c r="G405" s="10">
        <v>43497</v>
      </c>
      <c r="H405" s="8" t="s">
        <v>31</v>
      </c>
      <c r="I405" s="8" t="s">
        <v>38</v>
      </c>
      <c r="J405" s="9">
        <v>0</v>
      </c>
      <c r="K405" s="9">
        <v>0</v>
      </c>
      <c r="L405" s="8">
        <v>0</v>
      </c>
      <c r="M405" s="14">
        <f t="shared" si="18"/>
        <v>0</v>
      </c>
      <c r="N405" s="8">
        <v>0</v>
      </c>
      <c r="O405" s="8">
        <v>0</v>
      </c>
      <c r="P405" s="8" t="s">
        <v>114</v>
      </c>
      <c r="R405" s="8">
        <v>2</v>
      </c>
      <c r="S405" s="13">
        <f>_xlfn.XLOOKUP(P405,rif_fee_schedule!$A$2:$A$84,rif_fee_schedule!C$2:C$84, 0)*1.628</f>
        <v>4288.152</v>
      </c>
      <c r="T405" s="13">
        <f>_xlfn.XLOOKUP(P405,rif_fee_schedule!$A$2:$A$84,rif_fee_schedule!D$2:D$84, 0)</f>
        <v>2490</v>
      </c>
      <c r="U405" s="14">
        <f t="shared" si="19"/>
        <v>8576.3040000000001</v>
      </c>
      <c r="V405" s="14">
        <f t="shared" si="20"/>
        <v>4980</v>
      </c>
      <c r="W405"/>
      <c r="Y405" s="3">
        <v>272008405.74000001</v>
      </c>
      <c r="Z405" s="3">
        <v>5573244.3300000001</v>
      </c>
      <c r="AA405" s="3">
        <v>0</v>
      </c>
      <c r="AB405">
        <v>0</v>
      </c>
      <c r="AC405" s="3">
        <v>0</v>
      </c>
      <c r="AD405" s="2">
        <v>-7297347.0099999998</v>
      </c>
      <c r="AE405" s="3">
        <v>599122533.62</v>
      </c>
      <c r="AF405" s="3">
        <v>12164932.65</v>
      </c>
      <c r="AG405" s="3">
        <v>2628720.44</v>
      </c>
      <c r="AH405" s="3">
        <v>103699.7</v>
      </c>
      <c r="AI405" s="3">
        <v>2074</v>
      </c>
      <c r="AJ405" s="2">
        <v>-10188946.82</v>
      </c>
    </row>
    <row r="406" spans="1:36" hidden="1" x14ac:dyDescent="0.25">
      <c r="A406" s="8">
        <v>2</v>
      </c>
      <c r="B406" s="8" t="s">
        <v>2831</v>
      </c>
      <c r="C406" s="8">
        <v>3031150200630</v>
      </c>
      <c r="D406" s="8" t="s">
        <v>2832</v>
      </c>
      <c r="F406" s="8" t="s">
        <v>2833</v>
      </c>
      <c r="G406" s="10">
        <v>43497</v>
      </c>
      <c r="H406" s="8" t="s">
        <v>31</v>
      </c>
      <c r="I406" s="8" t="s">
        <v>38</v>
      </c>
      <c r="J406" s="9">
        <v>0</v>
      </c>
      <c r="K406" s="9">
        <v>0</v>
      </c>
      <c r="L406" s="8">
        <v>0</v>
      </c>
      <c r="M406" s="14">
        <f t="shared" si="18"/>
        <v>0</v>
      </c>
      <c r="N406" s="8">
        <v>0</v>
      </c>
      <c r="O406" s="8">
        <v>0</v>
      </c>
      <c r="P406" s="8" t="s">
        <v>114</v>
      </c>
      <c r="R406" s="8">
        <v>-2</v>
      </c>
      <c r="S406" s="13">
        <f>_xlfn.XLOOKUP(P406,rif_fee_schedule!$A$2:$A$84,rif_fee_schedule!C$2:C$84, 0)*1.628</f>
        <v>4288.152</v>
      </c>
      <c r="T406" s="13">
        <f>_xlfn.XLOOKUP(P406,rif_fee_schedule!$A$2:$A$84,rif_fee_schedule!D$2:D$84, 0)</f>
        <v>2490</v>
      </c>
      <c r="U406" s="14">
        <f t="shared" si="19"/>
        <v>-8576.3040000000001</v>
      </c>
      <c r="V406" s="14">
        <f t="shared" si="20"/>
        <v>-4980</v>
      </c>
      <c r="W406"/>
      <c r="Y406" s="3">
        <v>272008405.74000001</v>
      </c>
      <c r="Z406" s="3">
        <v>5573244.3300000001</v>
      </c>
      <c r="AA406" s="3">
        <v>0</v>
      </c>
      <c r="AB406">
        <v>0</v>
      </c>
      <c r="AC406" s="3">
        <v>0</v>
      </c>
      <c r="AD406" s="2">
        <v>-7297347.0099999998</v>
      </c>
      <c r="AE406" s="3">
        <v>599122533.62</v>
      </c>
      <c r="AF406" s="3">
        <v>12164932.65</v>
      </c>
      <c r="AG406" s="3">
        <v>2628720.44</v>
      </c>
      <c r="AH406" s="3">
        <v>103699.7</v>
      </c>
      <c r="AI406" s="3">
        <v>2074</v>
      </c>
      <c r="AJ406" s="2">
        <v>-10188946.82</v>
      </c>
    </row>
    <row r="407" spans="1:36" hidden="1" x14ac:dyDescent="0.25">
      <c r="A407" s="8">
        <v>2</v>
      </c>
      <c r="B407" s="8" t="s">
        <v>2654</v>
      </c>
      <c r="C407" s="8">
        <v>3031100650030</v>
      </c>
      <c r="D407" s="8" t="s">
        <v>2655</v>
      </c>
      <c r="G407" s="10">
        <v>43497</v>
      </c>
      <c r="H407" s="8" t="s">
        <v>31</v>
      </c>
      <c r="I407" s="8" t="s">
        <v>32</v>
      </c>
      <c r="J407" s="9">
        <v>77184.97</v>
      </c>
      <c r="K407" s="9">
        <v>1543.7</v>
      </c>
      <c r="L407" s="8">
        <v>0</v>
      </c>
      <c r="M407" s="14">
        <f t="shared" si="18"/>
        <v>78728.67</v>
      </c>
      <c r="N407" s="8">
        <v>0</v>
      </c>
      <c r="O407" s="8">
        <v>0</v>
      </c>
      <c r="P407" s="8" t="s">
        <v>170</v>
      </c>
      <c r="R407" s="11">
        <v>10351</v>
      </c>
      <c r="S407" s="13">
        <f>_xlfn.XLOOKUP(P407,rif_fee_schedule!$A$2:$A$84,rif_fee_schedule!C$2:C$84, 0)*1.628</f>
        <v>8.3027999999999995</v>
      </c>
      <c r="T407" s="13">
        <f>_xlfn.XLOOKUP(P407,rif_fee_schedule!$A$2:$A$84,rif_fee_schedule!D$2:D$84, 0)</f>
        <v>4.8230000000000004</v>
      </c>
      <c r="U407" s="14">
        <f t="shared" si="19"/>
        <v>85942.282800000001</v>
      </c>
      <c r="V407" s="14">
        <f t="shared" si="20"/>
        <v>49922.873000000007</v>
      </c>
      <c r="W407" s="2"/>
      <c r="Y407" s="3">
        <v>272008405.74000001</v>
      </c>
      <c r="Z407" s="3">
        <v>5573244.3300000001</v>
      </c>
      <c r="AA407" s="3">
        <v>0</v>
      </c>
      <c r="AB407">
        <v>0</v>
      </c>
      <c r="AC407" s="3">
        <v>0</v>
      </c>
      <c r="AD407" s="2">
        <v>-7297347.0099999998</v>
      </c>
      <c r="AE407" s="3">
        <v>599122533.62</v>
      </c>
      <c r="AF407" s="3">
        <v>12164932.65</v>
      </c>
      <c r="AG407" s="3">
        <v>2628720.44</v>
      </c>
      <c r="AH407" s="3">
        <v>103699.7</v>
      </c>
      <c r="AI407" s="3">
        <v>2074</v>
      </c>
      <c r="AJ407" s="2">
        <v>-10188946.82</v>
      </c>
    </row>
    <row r="408" spans="1:36" hidden="1" x14ac:dyDescent="0.25">
      <c r="A408" s="8">
        <v>2</v>
      </c>
      <c r="B408" s="8" t="s">
        <v>2751</v>
      </c>
      <c r="C408" s="8">
        <v>3031120230720</v>
      </c>
      <c r="D408" s="8" t="s">
        <v>2752</v>
      </c>
      <c r="G408" s="10">
        <v>43497</v>
      </c>
      <c r="H408" s="8" t="s">
        <v>31</v>
      </c>
      <c r="I408" s="8" t="s">
        <v>32</v>
      </c>
      <c r="J408" s="9">
        <v>10742.16</v>
      </c>
      <c r="K408" s="9">
        <v>214.84</v>
      </c>
      <c r="L408" s="8">
        <v>0</v>
      </c>
      <c r="M408" s="14">
        <f t="shared" si="18"/>
        <v>10957</v>
      </c>
      <c r="N408" s="8">
        <v>0</v>
      </c>
      <c r="O408" s="8">
        <v>0</v>
      </c>
      <c r="P408" s="8" t="s">
        <v>114</v>
      </c>
      <c r="R408" s="8">
        <v>2</v>
      </c>
      <c r="S408" s="13">
        <f>_xlfn.XLOOKUP(P408,rif_fee_schedule!$A$2:$A$84,rif_fee_schedule!C$2:C$84, 0)*1.628</f>
        <v>4288.152</v>
      </c>
      <c r="T408" s="13">
        <f>_xlfn.XLOOKUP(P408,rif_fee_schedule!$A$2:$A$84,rif_fee_schedule!D$2:D$84, 0)</f>
        <v>2490</v>
      </c>
      <c r="U408" s="14">
        <f t="shared" si="19"/>
        <v>8576.3040000000001</v>
      </c>
      <c r="V408" s="14">
        <f t="shared" si="20"/>
        <v>4980</v>
      </c>
      <c r="W408"/>
      <c r="Y408" s="3">
        <v>272008405.74000001</v>
      </c>
      <c r="Z408" s="3">
        <v>5573244.3300000001</v>
      </c>
      <c r="AA408" s="3">
        <v>0</v>
      </c>
      <c r="AB408">
        <v>0</v>
      </c>
      <c r="AC408" s="3">
        <v>0</v>
      </c>
      <c r="AD408" s="2">
        <v>-7297347.0099999998</v>
      </c>
      <c r="AE408" s="3">
        <v>599122533.62</v>
      </c>
      <c r="AF408" s="3">
        <v>12164932.65</v>
      </c>
      <c r="AG408" s="3">
        <v>2628720.44</v>
      </c>
      <c r="AH408" s="3">
        <v>103699.7</v>
      </c>
      <c r="AI408" s="3">
        <v>2074</v>
      </c>
      <c r="AJ408" s="2">
        <v>-10188946.82</v>
      </c>
    </row>
    <row r="409" spans="1:36" hidden="1" x14ac:dyDescent="0.25">
      <c r="A409" s="8">
        <v>1</v>
      </c>
      <c r="B409" s="8" t="s">
        <v>271</v>
      </c>
      <c r="C409" s="8">
        <v>3040200040020</v>
      </c>
      <c r="D409" s="8" t="s">
        <v>272</v>
      </c>
      <c r="F409" s="8" t="s">
        <v>273</v>
      </c>
      <c r="G409" s="10">
        <v>43602</v>
      </c>
      <c r="H409" s="8" t="s">
        <v>31</v>
      </c>
      <c r="I409" s="8" t="s">
        <v>38</v>
      </c>
      <c r="J409" s="9">
        <v>104252.89</v>
      </c>
      <c r="K409" s="9">
        <v>2085.06</v>
      </c>
      <c r="L409" s="8">
        <v>0</v>
      </c>
      <c r="M409" s="14">
        <f t="shared" si="18"/>
        <v>106337.95</v>
      </c>
      <c r="N409" s="8">
        <v>0</v>
      </c>
      <c r="O409" s="8">
        <v>0</v>
      </c>
      <c r="P409" s="8" t="s">
        <v>274</v>
      </c>
      <c r="R409" s="8">
        <v>-1</v>
      </c>
      <c r="S409" s="13">
        <f>_xlfn.XLOOKUP(P409,rif_fee_schedule!$A$2:$A$84,rif_fee_schedule!C$2:C$84, 0)*1.628</f>
        <v>0</v>
      </c>
      <c r="T409" s="13">
        <f>_xlfn.XLOOKUP(P409,rif_fee_schedule!$A$2:$A$84,rif_fee_schedule!D$2:D$84, 0)</f>
        <v>0</v>
      </c>
      <c r="U409" s="14">
        <f t="shared" si="19"/>
        <v>0</v>
      </c>
      <c r="V409" s="14">
        <f t="shared" si="20"/>
        <v>0</v>
      </c>
      <c r="W409"/>
      <c r="Y409" s="3">
        <v>74696854.359999999</v>
      </c>
      <c r="Z409" s="3">
        <v>1494936.99</v>
      </c>
      <c r="AA409" s="3">
        <v>1189721.74</v>
      </c>
      <c r="AB409" s="2">
        <v>103699.7</v>
      </c>
      <c r="AC409" s="3">
        <v>2074</v>
      </c>
      <c r="AD409" s="2">
        <v>-3422401.68</v>
      </c>
      <c r="AE409" s="3">
        <v>599122533.62</v>
      </c>
      <c r="AF409" s="3">
        <v>12164932.65</v>
      </c>
      <c r="AG409" s="3">
        <v>2628720.44</v>
      </c>
      <c r="AH409" s="3">
        <v>103699.7</v>
      </c>
      <c r="AI409" s="3">
        <v>2074</v>
      </c>
      <c r="AJ409" s="2">
        <v>-10188946.82</v>
      </c>
    </row>
    <row r="410" spans="1:36" hidden="1" x14ac:dyDescent="0.25">
      <c r="A410" s="8">
        <v>1</v>
      </c>
      <c r="B410" s="8" t="s">
        <v>271</v>
      </c>
      <c r="C410" s="8">
        <v>3040200040020</v>
      </c>
      <c r="D410" s="8" t="s">
        <v>272</v>
      </c>
      <c r="F410" s="8" t="s">
        <v>273</v>
      </c>
      <c r="G410" s="10">
        <v>43602</v>
      </c>
      <c r="H410" s="8" t="s">
        <v>31</v>
      </c>
      <c r="I410" s="8" t="s">
        <v>38</v>
      </c>
      <c r="J410" s="9">
        <v>104252.89</v>
      </c>
      <c r="K410" s="9">
        <v>2085.06</v>
      </c>
      <c r="L410" s="8">
        <v>0</v>
      </c>
      <c r="M410" s="14">
        <f t="shared" si="18"/>
        <v>106337.95</v>
      </c>
      <c r="N410" s="8">
        <v>0</v>
      </c>
      <c r="O410" s="8">
        <v>0</v>
      </c>
      <c r="P410" s="8" t="s">
        <v>184</v>
      </c>
      <c r="R410" s="8">
        <v>-888</v>
      </c>
      <c r="S410" s="13">
        <f>_xlfn.XLOOKUP(P410,rif_fee_schedule!$A$2:$A$84,rif_fee_schedule!C$2:C$84, 0)*1.628</f>
        <v>0</v>
      </c>
      <c r="T410" s="13">
        <f>_xlfn.XLOOKUP(P410,rif_fee_schedule!$A$2:$A$84,rif_fee_schedule!D$2:D$84, 0)</f>
        <v>0</v>
      </c>
      <c r="U410" s="14">
        <f t="shared" si="19"/>
        <v>0</v>
      </c>
      <c r="V410" s="14">
        <f t="shared" si="20"/>
        <v>0</v>
      </c>
      <c r="W410"/>
      <c r="Y410" s="3">
        <v>74696854.359999999</v>
      </c>
      <c r="Z410" s="3">
        <v>1494936.99</v>
      </c>
      <c r="AA410" s="3">
        <v>1189721.74</v>
      </c>
      <c r="AB410" s="2">
        <v>103699.7</v>
      </c>
      <c r="AC410" s="3">
        <v>2074</v>
      </c>
      <c r="AD410" s="2">
        <v>-3422401.68</v>
      </c>
      <c r="AE410" s="3">
        <v>599122533.62</v>
      </c>
      <c r="AF410" s="3">
        <v>12164932.65</v>
      </c>
      <c r="AG410" s="3">
        <v>2628720.44</v>
      </c>
      <c r="AH410" s="3">
        <v>103699.7</v>
      </c>
      <c r="AI410" s="3">
        <v>2074</v>
      </c>
      <c r="AJ410" s="2">
        <v>-10188946.82</v>
      </c>
    </row>
    <row r="411" spans="1:36" hidden="1" x14ac:dyDescent="0.25">
      <c r="A411" s="8">
        <v>1</v>
      </c>
      <c r="B411" s="8" t="s">
        <v>271</v>
      </c>
      <c r="C411" s="8">
        <v>3040200040020</v>
      </c>
      <c r="D411" s="8" t="s">
        <v>272</v>
      </c>
      <c r="F411" s="8" t="s">
        <v>273</v>
      </c>
      <c r="G411" s="10">
        <v>43602</v>
      </c>
      <c r="H411" s="8" t="s">
        <v>31</v>
      </c>
      <c r="I411" s="8" t="s">
        <v>38</v>
      </c>
      <c r="J411" s="9">
        <v>104252.89</v>
      </c>
      <c r="K411" s="9">
        <v>2085.06</v>
      </c>
      <c r="L411" s="8">
        <v>0</v>
      </c>
      <c r="M411" s="14">
        <f t="shared" si="18"/>
        <v>106337.95</v>
      </c>
      <c r="N411" s="8">
        <v>0</v>
      </c>
      <c r="O411" s="8">
        <v>0</v>
      </c>
      <c r="P411" s="8" t="s">
        <v>185</v>
      </c>
      <c r="R411" s="11">
        <v>2123</v>
      </c>
      <c r="S411" s="13">
        <f>_xlfn.XLOOKUP(P411,rif_fee_schedule!$A$2:$A$84,rif_fee_schedule!C$2:C$84, 0)*1.628</f>
        <v>0</v>
      </c>
      <c r="T411" s="13">
        <f>_xlfn.XLOOKUP(P411,rif_fee_schedule!$A$2:$A$84,rif_fee_schedule!D$2:D$84, 0)</f>
        <v>0</v>
      </c>
      <c r="U411" s="14">
        <f t="shared" si="19"/>
        <v>0</v>
      </c>
      <c r="V411" s="14">
        <f t="shared" si="20"/>
        <v>0</v>
      </c>
      <c r="W411" s="2"/>
      <c r="Y411" s="3">
        <v>74696854.359999999</v>
      </c>
      <c r="Z411" s="3">
        <v>1494936.99</v>
      </c>
      <c r="AA411" s="3">
        <v>1189721.74</v>
      </c>
      <c r="AB411" s="2">
        <v>103699.7</v>
      </c>
      <c r="AC411" s="3">
        <v>2074</v>
      </c>
      <c r="AD411" s="2">
        <v>-3422401.68</v>
      </c>
      <c r="AE411" s="3">
        <v>599122533.62</v>
      </c>
      <c r="AF411" s="3">
        <v>12164932.65</v>
      </c>
      <c r="AG411" s="3">
        <v>2628720.44</v>
      </c>
      <c r="AH411" s="3">
        <v>103699.7</v>
      </c>
      <c r="AI411" s="3">
        <v>2074</v>
      </c>
      <c r="AJ411" s="2">
        <v>-10188946.82</v>
      </c>
    </row>
    <row r="412" spans="1:36" hidden="1" x14ac:dyDescent="0.25">
      <c r="A412" s="8">
        <v>1</v>
      </c>
      <c r="B412" s="8" t="s">
        <v>271</v>
      </c>
      <c r="C412" s="8">
        <v>3040200040020</v>
      </c>
      <c r="D412" s="8" t="s">
        <v>272</v>
      </c>
      <c r="F412" s="8" t="s">
        <v>273</v>
      </c>
      <c r="G412" s="10">
        <v>43602</v>
      </c>
      <c r="H412" s="8" t="s">
        <v>31</v>
      </c>
      <c r="I412" s="8" t="s">
        <v>38</v>
      </c>
      <c r="J412" s="9">
        <v>104252.89</v>
      </c>
      <c r="K412" s="9">
        <v>2085.06</v>
      </c>
      <c r="L412" s="8">
        <v>0</v>
      </c>
      <c r="M412" s="14">
        <f t="shared" si="18"/>
        <v>106337.95</v>
      </c>
      <c r="N412" s="8">
        <v>0</v>
      </c>
      <c r="O412" s="8">
        <v>0</v>
      </c>
      <c r="P412" s="8" t="s">
        <v>275</v>
      </c>
      <c r="R412" s="11">
        <v>1832</v>
      </c>
      <c r="S412" s="13">
        <f>_xlfn.XLOOKUP(P412,rif_fee_schedule!$A$2:$A$84,rif_fee_schedule!C$2:C$84, 0)*1.628</f>
        <v>51.9739</v>
      </c>
      <c r="T412" s="13">
        <f>_xlfn.XLOOKUP(P412,rif_fee_schedule!$A$2:$A$84,rif_fee_schedule!D$2:D$84, 0)</f>
        <v>30.186</v>
      </c>
      <c r="U412" s="14">
        <f t="shared" si="19"/>
        <v>95216.184800000003</v>
      </c>
      <c r="V412" s="14">
        <f t="shared" si="20"/>
        <v>55300.752</v>
      </c>
      <c r="W412" s="2"/>
      <c r="Y412" s="3">
        <v>74696854.359999999</v>
      </c>
      <c r="Z412" s="3">
        <v>1494936.99</v>
      </c>
      <c r="AA412" s="3">
        <v>1189721.74</v>
      </c>
      <c r="AB412" s="2">
        <v>103699.7</v>
      </c>
      <c r="AC412" s="3">
        <v>2074</v>
      </c>
      <c r="AD412" s="2">
        <v>-3422401.68</v>
      </c>
      <c r="AE412" s="3">
        <v>599122533.62</v>
      </c>
      <c r="AF412" s="3">
        <v>12164932.65</v>
      </c>
      <c r="AG412" s="3">
        <v>2628720.44</v>
      </c>
      <c r="AH412" s="3">
        <v>103699.7</v>
      </c>
      <c r="AI412" s="3">
        <v>2074</v>
      </c>
      <c r="AJ412" s="2">
        <v>-10188946.82</v>
      </c>
    </row>
    <row r="413" spans="1:36" hidden="1" x14ac:dyDescent="0.25">
      <c r="A413" s="8">
        <v>1</v>
      </c>
      <c r="B413" s="8" t="s">
        <v>276</v>
      </c>
      <c r="C413" s="8">
        <v>3040200040020</v>
      </c>
      <c r="D413" s="8" t="s">
        <v>272</v>
      </c>
      <c r="F413" s="8" t="s">
        <v>277</v>
      </c>
      <c r="G413" s="10">
        <v>43602</v>
      </c>
      <c r="H413" s="8" t="s">
        <v>31</v>
      </c>
      <c r="I413" s="8" t="s">
        <v>38</v>
      </c>
      <c r="J413" s="9">
        <v>0</v>
      </c>
      <c r="K413" s="9">
        <v>0</v>
      </c>
      <c r="L413" s="8">
        <v>0</v>
      </c>
      <c r="M413" s="14">
        <f t="shared" si="18"/>
        <v>0</v>
      </c>
      <c r="N413" s="8">
        <v>0</v>
      </c>
      <c r="O413" s="8">
        <v>0</v>
      </c>
      <c r="P413" s="8" t="s">
        <v>45</v>
      </c>
      <c r="R413" s="8">
        <v>0</v>
      </c>
      <c r="S413" s="13">
        <f>_xlfn.XLOOKUP(P413,rif_fee_schedule!$A$2:$A$84,rif_fee_schedule!C$2:C$84, 0)*1.628</f>
        <v>19.244587999999997</v>
      </c>
      <c r="T413" s="13">
        <f>_xlfn.XLOOKUP(P413,rif_fee_schedule!$A$2:$A$84,rif_fee_schedule!D$2:D$84, 0)</f>
        <v>11.177</v>
      </c>
      <c r="U413" s="14">
        <f t="shared" si="19"/>
        <v>0</v>
      </c>
      <c r="V413" s="14">
        <f t="shared" si="20"/>
        <v>0</v>
      </c>
      <c r="W413"/>
      <c r="Y413" s="3">
        <v>74696854.359999999</v>
      </c>
      <c r="Z413" s="3">
        <v>1494936.99</v>
      </c>
      <c r="AA413" s="3">
        <v>1189721.74</v>
      </c>
      <c r="AB413" s="2">
        <v>103699.7</v>
      </c>
      <c r="AC413" s="3">
        <v>2074</v>
      </c>
      <c r="AD413" s="2">
        <v>-3422401.68</v>
      </c>
      <c r="AE413" s="3">
        <v>599122533.62</v>
      </c>
      <c r="AF413" s="3">
        <v>12164932.65</v>
      </c>
      <c r="AG413" s="3">
        <v>2628720.44</v>
      </c>
      <c r="AH413" s="3">
        <v>103699.7</v>
      </c>
      <c r="AI413" s="3">
        <v>2074</v>
      </c>
      <c r="AJ413" s="2">
        <v>-10188946.82</v>
      </c>
    </row>
    <row r="414" spans="1:36" hidden="1" x14ac:dyDescent="0.25">
      <c r="A414" s="8">
        <v>1.1000000000000001</v>
      </c>
      <c r="B414" s="8" t="s">
        <v>935</v>
      </c>
      <c r="C414" s="8">
        <v>3040260040010</v>
      </c>
      <c r="D414" s="8" t="s">
        <v>936</v>
      </c>
      <c r="F414" s="8" t="s">
        <v>937</v>
      </c>
      <c r="G414" s="10">
        <v>43501</v>
      </c>
      <c r="H414" s="8" t="s">
        <v>31</v>
      </c>
      <c r="I414" s="8" t="s">
        <v>38</v>
      </c>
      <c r="J414" s="9">
        <v>0</v>
      </c>
      <c r="K414" s="9">
        <v>0</v>
      </c>
      <c r="L414" s="8">
        <v>0</v>
      </c>
      <c r="M414" s="14">
        <f t="shared" si="18"/>
        <v>0</v>
      </c>
      <c r="N414" s="8">
        <v>0</v>
      </c>
      <c r="O414" s="8">
        <v>0</v>
      </c>
      <c r="P414" s="8" t="s">
        <v>77</v>
      </c>
      <c r="R414" s="8">
        <v>0</v>
      </c>
      <c r="S414" s="13">
        <f>_xlfn.XLOOKUP(P414,rif_fee_schedule!$A$2:$A$84,rif_fee_schedule!C$2:C$84, 0)*1.628</f>
        <v>9769.6279999999988</v>
      </c>
      <c r="T414" s="13">
        <f>_xlfn.XLOOKUP(P414,rif_fee_schedule!$A$2:$A$84,rif_fee_schedule!D$2:D$84, 0)</f>
        <v>5674</v>
      </c>
      <c r="U414" s="14">
        <f t="shared" si="19"/>
        <v>0</v>
      </c>
      <c r="V414" s="14">
        <f t="shared" si="20"/>
        <v>0</v>
      </c>
      <c r="W414"/>
      <c r="Y414" s="3">
        <v>13538989.02</v>
      </c>
      <c r="Z414" s="3">
        <v>280635.13</v>
      </c>
      <c r="AA414" s="3">
        <v>0</v>
      </c>
      <c r="AB414">
        <v>0</v>
      </c>
      <c r="AC414" s="3">
        <v>0</v>
      </c>
      <c r="AD414" s="2">
        <v>-2316507.67</v>
      </c>
      <c r="AE414" s="3">
        <v>599122533.62</v>
      </c>
      <c r="AF414" s="3">
        <v>12164932.65</v>
      </c>
      <c r="AG414" s="3">
        <v>2628720.44</v>
      </c>
      <c r="AH414" s="3">
        <v>103699.7</v>
      </c>
      <c r="AI414" s="3">
        <v>2074</v>
      </c>
      <c r="AJ414" s="2">
        <v>-10188946.82</v>
      </c>
    </row>
    <row r="415" spans="1:36" hidden="1" x14ac:dyDescent="0.25">
      <c r="A415" s="8">
        <v>3</v>
      </c>
      <c r="B415" s="8" t="s">
        <v>3446</v>
      </c>
      <c r="C415" s="8">
        <v>3012310290020</v>
      </c>
      <c r="D415" s="8" t="s">
        <v>3447</v>
      </c>
      <c r="F415" s="8" t="s">
        <v>3448</v>
      </c>
      <c r="G415" s="10">
        <v>43497</v>
      </c>
      <c r="H415" s="8" t="s">
        <v>31</v>
      </c>
      <c r="I415" s="8" t="s">
        <v>38</v>
      </c>
      <c r="J415" s="9">
        <v>9278.02</v>
      </c>
      <c r="K415" s="9">
        <v>185.56</v>
      </c>
      <c r="L415" s="8">
        <v>0</v>
      </c>
      <c r="M415" s="14">
        <f t="shared" si="18"/>
        <v>9463.58</v>
      </c>
      <c r="N415" s="8">
        <v>0</v>
      </c>
      <c r="O415" s="8">
        <v>0</v>
      </c>
      <c r="P415" s="8" t="s">
        <v>77</v>
      </c>
      <c r="R415" s="8">
        <v>1</v>
      </c>
      <c r="S415" s="13">
        <f>_xlfn.XLOOKUP(P415,rif_fee_schedule!$A$2:$A$84,rif_fee_schedule!C$2:C$84, 0)*1.628</f>
        <v>9769.6279999999988</v>
      </c>
      <c r="T415" s="13">
        <f>_xlfn.XLOOKUP(P415,rif_fee_schedule!$A$2:$A$84,rif_fee_schedule!D$2:D$84, 0)</f>
        <v>5674</v>
      </c>
      <c r="U415" s="14">
        <f t="shared" si="19"/>
        <v>9769.6279999999988</v>
      </c>
      <c r="V415" s="14">
        <f t="shared" si="20"/>
        <v>5674</v>
      </c>
      <c r="W415"/>
      <c r="Y415" s="3">
        <v>23988344.25</v>
      </c>
      <c r="Z415" s="3">
        <v>491993.61</v>
      </c>
      <c r="AA415" s="3">
        <v>633517.25</v>
      </c>
      <c r="AB415">
        <v>0</v>
      </c>
      <c r="AC415" s="3">
        <v>0</v>
      </c>
      <c r="AD415" s="2">
        <v>2811604.2</v>
      </c>
      <c r="AE415" s="3">
        <v>599122533.62</v>
      </c>
      <c r="AF415" s="3">
        <v>12164932.65</v>
      </c>
      <c r="AG415" s="3">
        <v>2628720.44</v>
      </c>
      <c r="AH415" s="3">
        <v>103699.7</v>
      </c>
      <c r="AI415" s="3">
        <v>2074</v>
      </c>
      <c r="AJ415" s="2">
        <v>-10188946.82</v>
      </c>
    </row>
    <row r="416" spans="1:36" hidden="1" x14ac:dyDescent="0.25">
      <c r="A416" s="8">
        <v>3</v>
      </c>
      <c r="B416" s="8" t="s">
        <v>3431</v>
      </c>
      <c r="C416" s="8">
        <v>3012310290020</v>
      </c>
      <c r="D416" s="8" t="s">
        <v>3432</v>
      </c>
      <c r="F416" s="8" t="s">
        <v>3433</v>
      </c>
      <c r="G416" s="10">
        <v>43500</v>
      </c>
      <c r="H416" s="8" t="s">
        <v>31</v>
      </c>
      <c r="I416" s="8" t="s">
        <v>38</v>
      </c>
      <c r="J416" s="9">
        <v>9278.02</v>
      </c>
      <c r="K416" s="9">
        <v>185.56</v>
      </c>
      <c r="L416" s="8">
        <v>0</v>
      </c>
      <c r="M416" s="14">
        <f t="shared" si="18"/>
        <v>9463.58</v>
      </c>
      <c r="N416" s="8">
        <v>0</v>
      </c>
      <c r="O416" s="8">
        <v>0</v>
      </c>
      <c r="P416" s="8" t="s">
        <v>77</v>
      </c>
      <c r="R416" s="8">
        <v>1</v>
      </c>
      <c r="S416" s="13">
        <f>_xlfn.XLOOKUP(P416,rif_fee_schedule!$A$2:$A$84,rif_fee_schedule!C$2:C$84, 0)*1.628</f>
        <v>9769.6279999999988</v>
      </c>
      <c r="T416" s="13">
        <f>_xlfn.XLOOKUP(P416,rif_fee_schedule!$A$2:$A$84,rif_fee_schedule!D$2:D$84, 0)</f>
        <v>5674</v>
      </c>
      <c r="U416" s="14">
        <f t="shared" si="19"/>
        <v>9769.6279999999988</v>
      </c>
      <c r="V416" s="14">
        <f t="shared" si="20"/>
        <v>5674</v>
      </c>
      <c r="W416"/>
      <c r="Y416" s="3">
        <v>23988344.25</v>
      </c>
      <c r="Z416" s="3">
        <v>491993.61</v>
      </c>
      <c r="AA416" s="3">
        <v>633517.25</v>
      </c>
      <c r="AB416">
        <v>0</v>
      </c>
      <c r="AC416" s="3">
        <v>0</v>
      </c>
      <c r="AD416" s="2">
        <v>2811604.2</v>
      </c>
      <c r="AE416" s="3">
        <v>599122533.62</v>
      </c>
      <c r="AF416" s="3">
        <v>12164932.65</v>
      </c>
      <c r="AG416" s="3">
        <v>2628720.44</v>
      </c>
      <c r="AH416" s="3">
        <v>103699.7</v>
      </c>
      <c r="AI416" s="3">
        <v>2074</v>
      </c>
      <c r="AJ416" s="2">
        <v>-10188946.82</v>
      </c>
    </row>
    <row r="417" spans="1:36" hidden="1" x14ac:dyDescent="0.25">
      <c r="A417" s="8">
        <v>3</v>
      </c>
      <c r="B417" s="8" t="s">
        <v>3428</v>
      </c>
      <c r="C417" s="8">
        <v>3012310290020</v>
      </c>
      <c r="D417" s="8" t="s">
        <v>3429</v>
      </c>
      <c r="F417" s="8" t="s">
        <v>3430</v>
      </c>
      <c r="G417" s="10">
        <v>43500</v>
      </c>
      <c r="H417" s="8" t="s">
        <v>31</v>
      </c>
      <c r="I417" s="8" t="s">
        <v>38</v>
      </c>
      <c r="J417" s="9">
        <v>9278.02</v>
      </c>
      <c r="K417" s="9">
        <v>185.56</v>
      </c>
      <c r="L417" s="8">
        <v>0</v>
      </c>
      <c r="M417" s="14">
        <f t="shared" si="18"/>
        <v>9463.58</v>
      </c>
      <c r="N417" s="8">
        <v>0</v>
      </c>
      <c r="O417" s="8">
        <v>0</v>
      </c>
      <c r="P417" s="8" t="s">
        <v>77</v>
      </c>
      <c r="R417" s="8">
        <v>1</v>
      </c>
      <c r="S417" s="13">
        <f>_xlfn.XLOOKUP(P417,rif_fee_schedule!$A$2:$A$84,rif_fee_schedule!C$2:C$84, 0)*1.628</f>
        <v>9769.6279999999988</v>
      </c>
      <c r="T417" s="13">
        <f>_xlfn.XLOOKUP(P417,rif_fee_schedule!$A$2:$A$84,rif_fee_schedule!D$2:D$84, 0)</f>
        <v>5674</v>
      </c>
      <c r="U417" s="14">
        <f t="shared" si="19"/>
        <v>9769.6279999999988</v>
      </c>
      <c r="V417" s="14">
        <f t="shared" si="20"/>
        <v>5674</v>
      </c>
      <c r="W417"/>
      <c r="Y417" s="3">
        <v>23988344.25</v>
      </c>
      <c r="Z417" s="3">
        <v>491993.61</v>
      </c>
      <c r="AA417" s="3">
        <v>633517.25</v>
      </c>
      <c r="AB417">
        <v>0</v>
      </c>
      <c r="AC417" s="3">
        <v>0</v>
      </c>
      <c r="AD417" s="2">
        <v>2811604.2</v>
      </c>
      <c r="AE417" s="3">
        <v>599122533.62</v>
      </c>
      <c r="AF417" s="3">
        <v>12164932.65</v>
      </c>
      <c r="AG417" s="3">
        <v>2628720.44</v>
      </c>
      <c r="AH417" s="3">
        <v>103699.7</v>
      </c>
      <c r="AI417" s="3">
        <v>2074</v>
      </c>
      <c r="AJ417" s="2">
        <v>-10188946.82</v>
      </c>
    </row>
    <row r="418" spans="1:36" hidden="1" x14ac:dyDescent="0.25">
      <c r="A418" s="8">
        <v>3</v>
      </c>
      <c r="B418" s="8" t="s">
        <v>3443</v>
      </c>
      <c r="C418" s="8">
        <v>3012310290020</v>
      </c>
      <c r="D418" s="8" t="s">
        <v>3444</v>
      </c>
      <c r="F418" s="8" t="s">
        <v>3445</v>
      </c>
      <c r="G418" s="10">
        <v>43500</v>
      </c>
      <c r="H418" s="8" t="s">
        <v>31</v>
      </c>
      <c r="I418" s="8" t="s">
        <v>38</v>
      </c>
      <c r="J418" s="9">
        <v>9278.02</v>
      </c>
      <c r="K418" s="9">
        <v>185.56</v>
      </c>
      <c r="L418" s="8">
        <v>0</v>
      </c>
      <c r="M418" s="14">
        <f t="shared" si="18"/>
        <v>9463.58</v>
      </c>
      <c r="N418" s="8">
        <v>0</v>
      </c>
      <c r="O418" s="8">
        <v>0</v>
      </c>
      <c r="P418" s="8" t="s">
        <v>77</v>
      </c>
      <c r="R418" s="8">
        <v>1</v>
      </c>
      <c r="S418" s="13">
        <f>_xlfn.XLOOKUP(P418,rif_fee_schedule!$A$2:$A$84,rif_fee_schedule!C$2:C$84, 0)*1.628</f>
        <v>9769.6279999999988</v>
      </c>
      <c r="T418" s="13">
        <f>_xlfn.XLOOKUP(P418,rif_fee_schedule!$A$2:$A$84,rif_fee_schedule!D$2:D$84, 0)</f>
        <v>5674</v>
      </c>
      <c r="U418" s="14">
        <f t="shared" si="19"/>
        <v>9769.6279999999988</v>
      </c>
      <c r="V418" s="14">
        <f t="shared" si="20"/>
        <v>5674</v>
      </c>
      <c r="W418"/>
      <c r="Y418" s="3">
        <v>23988344.25</v>
      </c>
      <c r="Z418" s="3">
        <v>491993.61</v>
      </c>
      <c r="AA418" s="3">
        <v>633517.25</v>
      </c>
      <c r="AB418">
        <v>0</v>
      </c>
      <c r="AC418" s="3">
        <v>0</v>
      </c>
      <c r="AD418" s="2">
        <v>2811604.2</v>
      </c>
      <c r="AE418" s="3">
        <v>599122533.62</v>
      </c>
      <c r="AF418" s="3">
        <v>12164932.65</v>
      </c>
      <c r="AG418" s="3">
        <v>2628720.44</v>
      </c>
      <c r="AH418" s="3">
        <v>103699.7</v>
      </c>
      <c r="AI418" s="3">
        <v>2074</v>
      </c>
      <c r="AJ418" s="2">
        <v>-10188946.82</v>
      </c>
    </row>
    <row r="419" spans="1:36" hidden="1" x14ac:dyDescent="0.25">
      <c r="A419" s="8">
        <v>3</v>
      </c>
      <c r="B419" s="8" t="s">
        <v>3452</v>
      </c>
      <c r="C419" s="8">
        <v>3012310290020</v>
      </c>
      <c r="D419" s="8" t="s">
        <v>3453</v>
      </c>
      <c r="F419" s="8" t="s">
        <v>3454</v>
      </c>
      <c r="G419" s="10">
        <v>43500</v>
      </c>
      <c r="H419" s="8" t="s">
        <v>31</v>
      </c>
      <c r="I419" s="8" t="s">
        <v>38</v>
      </c>
      <c r="J419" s="9">
        <v>9278.02</v>
      </c>
      <c r="K419" s="9">
        <v>185.56</v>
      </c>
      <c r="L419" s="8">
        <v>0</v>
      </c>
      <c r="M419" s="14">
        <f t="shared" si="18"/>
        <v>9463.58</v>
      </c>
      <c r="N419" s="8">
        <v>0</v>
      </c>
      <c r="O419" s="8">
        <v>0</v>
      </c>
      <c r="P419" s="8" t="s">
        <v>77</v>
      </c>
      <c r="R419" s="8">
        <v>1</v>
      </c>
      <c r="S419" s="13">
        <f>_xlfn.XLOOKUP(P419,rif_fee_schedule!$A$2:$A$84,rif_fee_schedule!C$2:C$84, 0)*1.628</f>
        <v>9769.6279999999988</v>
      </c>
      <c r="T419" s="13">
        <f>_xlfn.XLOOKUP(P419,rif_fee_schedule!$A$2:$A$84,rif_fee_schedule!D$2:D$84, 0)</f>
        <v>5674</v>
      </c>
      <c r="U419" s="14">
        <f t="shared" si="19"/>
        <v>9769.6279999999988</v>
      </c>
      <c r="V419" s="14">
        <f t="shared" si="20"/>
        <v>5674</v>
      </c>
      <c r="W419"/>
      <c r="Y419" s="3">
        <v>23988344.25</v>
      </c>
      <c r="Z419" s="3">
        <v>491993.61</v>
      </c>
      <c r="AA419" s="3">
        <v>633517.25</v>
      </c>
      <c r="AB419">
        <v>0</v>
      </c>
      <c r="AC419" s="3">
        <v>0</v>
      </c>
      <c r="AD419" s="2">
        <v>2811604.2</v>
      </c>
      <c r="AE419" s="3">
        <v>599122533.62</v>
      </c>
      <c r="AF419" s="3">
        <v>12164932.65</v>
      </c>
      <c r="AG419" s="3">
        <v>2628720.44</v>
      </c>
      <c r="AH419" s="3">
        <v>103699.7</v>
      </c>
      <c r="AI419" s="3">
        <v>2074</v>
      </c>
      <c r="AJ419" s="2">
        <v>-10188946.82</v>
      </c>
    </row>
    <row r="420" spans="1:36" hidden="1" x14ac:dyDescent="0.25">
      <c r="A420" s="8">
        <v>3</v>
      </c>
      <c r="B420" s="8" t="s">
        <v>3455</v>
      </c>
      <c r="C420" s="8">
        <v>3012310290020</v>
      </c>
      <c r="D420" s="8" t="s">
        <v>3456</v>
      </c>
      <c r="F420" s="8" t="s">
        <v>3457</v>
      </c>
      <c r="G420" s="10">
        <v>43500</v>
      </c>
      <c r="H420" s="8" t="s">
        <v>31</v>
      </c>
      <c r="I420" s="8" t="s">
        <v>38</v>
      </c>
      <c r="J420" s="9">
        <v>9278.02</v>
      </c>
      <c r="K420" s="9">
        <v>185.56</v>
      </c>
      <c r="L420" s="8">
        <v>0</v>
      </c>
      <c r="M420" s="14">
        <f t="shared" si="18"/>
        <v>9463.58</v>
      </c>
      <c r="N420" s="8">
        <v>0</v>
      </c>
      <c r="O420" s="8">
        <v>0</v>
      </c>
      <c r="P420" s="8" t="s">
        <v>77</v>
      </c>
      <c r="R420" s="8">
        <v>1</v>
      </c>
      <c r="S420" s="13">
        <f>_xlfn.XLOOKUP(P420,rif_fee_schedule!$A$2:$A$84,rif_fee_schedule!C$2:C$84, 0)*1.628</f>
        <v>9769.6279999999988</v>
      </c>
      <c r="T420" s="13">
        <f>_xlfn.XLOOKUP(P420,rif_fee_schedule!$A$2:$A$84,rif_fee_schedule!D$2:D$84, 0)</f>
        <v>5674</v>
      </c>
      <c r="U420" s="14">
        <f t="shared" si="19"/>
        <v>9769.6279999999988</v>
      </c>
      <c r="V420" s="14">
        <f t="shared" si="20"/>
        <v>5674</v>
      </c>
      <c r="W420"/>
      <c r="Y420" s="3">
        <v>23988344.25</v>
      </c>
      <c r="Z420" s="3">
        <v>491993.61</v>
      </c>
      <c r="AA420" s="3">
        <v>633517.25</v>
      </c>
      <c r="AB420">
        <v>0</v>
      </c>
      <c r="AC420" s="3">
        <v>0</v>
      </c>
      <c r="AD420" s="2">
        <v>2811604.2</v>
      </c>
      <c r="AE420" s="3">
        <v>599122533.62</v>
      </c>
      <c r="AF420" s="3">
        <v>12164932.65</v>
      </c>
      <c r="AG420" s="3">
        <v>2628720.44</v>
      </c>
      <c r="AH420" s="3">
        <v>103699.7</v>
      </c>
      <c r="AI420" s="3">
        <v>2074</v>
      </c>
      <c r="AJ420" s="2">
        <v>-10188946.82</v>
      </c>
    </row>
    <row r="421" spans="1:36" hidden="1" x14ac:dyDescent="0.25">
      <c r="A421" s="8">
        <v>3</v>
      </c>
      <c r="B421" s="8" t="s">
        <v>3449</v>
      </c>
      <c r="C421" s="8">
        <v>3012310290020</v>
      </c>
      <c r="D421" s="8" t="s">
        <v>3450</v>
      </c>
      <c r="F421" s="8" t="s">
        <v>3451</v>
      </c>
      <c r="G421" s="10">
        <v>43500</v>
      </c>
      <c r="H421" s="8" t="s">
        <v>31</v>
      </c>
      <c r="I421" s="8" t="s">
        <v>38</v>
      </c>
      <c r="J421" s="9">
        <v>9278.02</v>
      </c>
      <c r="K421" s="9">
        <v>185.56</v>
      </c>
      <c r="L421" s="8">
        <v>0</v>
      </c>
      <c r="M421" s="14">
        <f t="shared" si="18"/>
        <v>9463.58</v>
      </c>
      <c r="N421" s="8">
        <v>0</v>
      </c>
      <c r="O421" s="8">
        <v>0</v>
      </c>
      <c r="P421" s="8" t="s">
        <v>77</v>
      </c>
      <c r="R421" s="8">
        <v>1</v>
      </c>
      <c r="S421" s="13">
        <f>_xlfn.XLOOKUP(P421,rif_fee_schedule!$A$2:$A$84,rif_fee_schedule!C$2:C$84, 0)*1.628</f>
        <v>9769.6279999999988</v>
      </c>
      <c r="T421" s="13">
        <f>_xlfn.XLOOKUP(P421,rif_fee_schedule!$A$2:$A$84,rif_fee_schedule!D$2:D$84, 0)</f>
        <v>5674</v>
      </c>
      <c r="U421" s="14">
        <f t="shared" si="19"/>
        <v>9769.6279999999988</v>
      </c>
      <c r="V421" s="14">
        <f t="shared" si="20"/>
        <v>5674</v>
      </c>
      <c r="W421"/>
      <c r="Y421" s="3">
        <v>23988344.25</v>
      </c>
      <c r="Z421" s="3">
        <v>491993.61</v>
      </c>
      <c r="AA421" s="3">
        <v>633517.25</v>
      </c>
      <c r="AB421">
        <v>0</v>
      </c>
      <c r="AC421" s="3">
        <v>0</v>
      </c>
      <c r="AD421" s="2">
        <v>2811604.2</v>
      </c>
      <c r="AE421" s="3">
        <v>599122533.62</v>
      </c>
      <c r="AF421" s="3">
        <v>12164932.65</v>
      </c>
      <c r="AG421" s="3">
        <v>2628720.44</v>
      </c>
      <c r="AH421" s="3">
        <v>103699.7</v>
      </c>
      <c r="AI421" s="3">
        <v>2074</v>
      </c>
      <c r="AJ421" s="2">
        <v>-10188946.82</v>
      </c>
    </row>
    <row r="422" spans="1:36" hidden="1" x14ac:dyDescent="0.25">
      <c r="A422" s="8">
        <v>3</v>
      </c>
      <c r="B422" s="8" t="s">
        <v>3458</v>
      </c>
      <c r="C422" s="8">
        <v>3012310290020</v>
      </c>
      <c r="D422" s="8" t="s">
        <v>3459</v>
      </c>
      <c r="F422" s="8" t="s">
        <v>3460</v>
      </c>
      <c r="G422" s="10">
        <v>43500</v>
      </c>
      <c r="H422" s="8" t="s">
        <v>31</v>
      </c>
      <c r="I422" s="8" t="s">
        <v>38</v>
      </c>
      <c r="J422" s="9">
        <v>9278.02</v>
      </c>
      <c r="K422" s="9">
        <v>185.56</v>
      </c>
      <c r="L422" s="8">
        <v>0</v>
      </c>
      <c r="M422" s="14">
        <f t="shared" si="18"/>
        <v>9463.58</v>
      </c>
      <c r="N422" s="8">
        <v>0</v>
      </c>
      <c r="O422" s="8">
        <v>0</v>
      </c>
      <c r="P422" s="8" t="s">
        <v>77</v>
      </c>
      <c r="R422" s="8">
        <v>1</v>
      </c>
      <c r="S422" s="13">
        <f>_xlfn.XLOOKUP(P422,rif_fee_schedule!$A$2:$A$84,rif_fee_schedule!C$2:C$84, 0)*1.628</f>
        <v>9769.6279999999988</v>
      </c>
      <c r="T422" s="13">
        <f>_xlfn.XLOOKUP(P422,rif_fee_schedule!$A$2:$A$84,rif_fee_schedule!D$2:D$84, 0)</f>
        <v>5674</v>
      </c>
      <c r="U422" s="14">
        <f t="shared" si="19"/>
        <v>9769.6279999999988</v>
      </c>
      <c r="V422" s="14">
        <f t="shared" si="20"/>
        <v>5674</v>
      </c>
      <c r="W422"/>
      <c r="Y422" s="3">
        <v>23988344.25</v>
      </c>
      <c r="Z422" s="3">
        <v>491993.61</v>
      </c>
      <c r="AA422" s="3">
        <v>633517.25</v>
      </c>
      <c r="AB422">
        <v>0</v>
      </c>
      <c r="AC422" s="3">
        <v>0</v>
      </c>
      <c r="AD422" s="2">
        <v>2811604.2</v>
      </c>
      <c r="AE422" s="3">
        <v>599122533.62</v>
      </c>
      <c r="AF422" s="3">
        <v>12164932.65</v>
      </c>
      <c r="AG422" s="3">
        <v>2628720.44</v>
      </c>
      <c r="AH422" s="3">
        <v>103699.7</v>
      </c>
      <c r="AI422" s="3">
        <v>2074</v>
      </c>
      <c r="AJ422" s="2">
        <v>-10188946.82</v>
      </c>
    </row>
    <row r="423" spans="1:36" hidden="1" x14ac:dyDescent="0.25">
      <c r="A423" s="8">
        <v>3</v>
      </c>
      <c r="B423" s="8" t="s">
        <v>3419</v>
      </c>
      <c r="C423" s="8">
        <v>3012310290020</v>
      </c>
      <c r="D423" s="8" t="s">
        <v>3420</v>
      </c>
      <c r="F423" s="8" t="s">
        <v>3421</v>
      </c>
      <c r="G423" s="10">
        <v>43500</v>
      </c>
      <c r="H423" s="8" t="s">
        <v>31</v>
      </c>
      <c r="I423" s="8" t="s">
        <v>38</v>
      </c>
      <c r="J423" s="9">
        <v>9278.02</v>
      </c>
      <c r="K423" s="9">
        <v>185.56</v>
      </c>
      <c r="L423" s="8">
        <v>0</v>
      </c>
      <c r="M423" s="14">
        <f t="shared" si="18"/>
        <v>9463.58</v>
      </c>
      <c r="N423" s="8">
        <v>0</v>
      </c>
      <c r="O423" s="8">
        <v>0</v>
      </c>
      <c r="P423" s="8" t="s">
        <v>77</v>
      </c>
      <c r="R423" s="8">
        <v>1</v>
      </c>
      <c r="S423" s="13">
        <f>_xlfn.XLOOKUP(P423,rif_fee_schedule!$A$2:$A$84,rif_fee_schedule!C$2:C$84, 0)*1.628</f>
        <v>9769.6279999999988</v>
      </c>
      <c r="T423" s="13">
        <f>_xlfn.XLOOKUP(P423,rif_fee_schedule!$A$2:$A$84,rif_fee_schedule!D$2:D$84, 0)</f>
        <v>5674</v>
      </c>
      <c r="U423" s="14">
        <f t="shared" si="19"/>
        <v>9769.6279999999988</v>
      </c>
      <c r="V423" s="14">
        <f t="shared" si="20"/>
        <v>5674</v>
      </c>
      <c r="W423"/>
      <c r="Y423" s="3">
        <v>23988344.25</v>
      </c>
      <c r="Z423" s="3">
        <v>491993.61</v>
      </c>
      <c r="AA423" s="3">
        <v>633517.25</v>
      </c>
      <c r="AB423">
        <v>0</v>
      </c>
      <c r="AC423" s="3">
        <v>0</v>
      </c>
      <c r="AD423" s="2">
        <v>2811604.2</v>
      </c>
      <c r="AE423" s="3">
        <v>599122533.62</v>
      </c>
      <c r="AF423" s="3">
        <v>12164932.65</v>
      </c>
      <c r="AG423" s="3">
        <v>2628720.44</v>
      </c>
      <c r="AH423" s="3">
        <v>103699.7</v>
      </c>
      <c r="AI423" s="3">
        <v>2074</v>
      </c>
      <c r="AJ423" s="2">
        <v>-10188946.82</v>
      </c>
    </row>
    <row r="424" spans="1:36" hidden="1" x14ac:dyDescent="0.25">
      <c r="A424" s="8">
        <v>3</v>
      </c>
      <c r="B424" s="8" t="s">
        <v>3425</v>
      </c>
      <c r="C424" s="8">
        <v>3012310290020</v>
      </c>
      <c r="D424" s="8" t="s">
        <v>3426</v>
      </c>
      <c r="F424" s="8" t="s">
        <v>3427</v>
      </c>
      <c r="G424" s="10">
        <v>43500</v>
      </c>
      <c r="H424" s="8" t="s">
        <v>31</v>
      </c>
      <c r="I424" s="8" t="s">
        <v>38</v>
      </c>
      <c r="J424" s="9">
        <v>9278.02</v>
      </c>
      <c r="K424" s="9">
        <v>185.56</v>
      </c>
      <c r="L424" s="8">
        <v>0</v>
      </c>
      <c r="M424" s="14">
        <f t="shared" si="18"/>
        <v>9463.58</v>
      </c>
      <c r="N424" s="8">
        <v>0</v>
      </c>
      <c r="O424" s="8">
        <v>0</v>
      </c>
      <c r="P424" s="8" t="s">
        <v>77</v>
      </c>
      <c r="R424" s="8">
        <v>1</v>
      </c>
      <c r="S424" s="13">
        <f>_xlfn.XLOOKUP(P424,rif_fee_schedule!$A$2:$A$84,rif_fee_schedule!C$2:C$84, 0)*1.628</f>
        <v>9769.6279999999988</v>
      </c>
      <c r="T424" s="13">
        <f>_xlfn.XLOOKUP(P424,rif_fee_schedule!$A$2:$A$84,rif_fee_schedule!D$2:D$84, 0)</f>
        <v>5674</v>
      </c>
      <c r="U424" s="14">
        <f t="shared" si="19"/>
        <v>9769.6279999999988</v>
      </c>
      <c r="V424" s="14">
        <f t="shared" si="20"/>
        <v>5674</v>
      </c>
      <c r="W424"/>
      <c r="Y424" s="3">
        <v>23988344.25</v>
      </c>
      <c r="Z424" s="3">
        <v>491993.61</v>
      </c>
      <c r="AA424" s="3">
        <v>633517.25</v>
      </c>
      <c r="AB424">
        <v>0</v>
      </c>
      <c r="AC424" s="3">
        <v>0</v>
      </c>
      <c r="AD424" s="2">
        <v>2811604.2</v>
      </c>
      <c r="AE424" s="3">
        <v>599122533.62</v>
      </c>
      <c r="AF424" s="3">
        <v>12164932.65</v>
      </c>
      <c r="AG424" s="3">
        <v>2628720.44</v>
      </c>
      <c r="AH424" s="3">
        <v>103699.7</v>
      </c>
      <c r="AI424" s="3">
        <v>2074</v>
      </c>
      <c r="AJ424" s="2">
        <v>-10188946.82</v>
      </c>
    </row>
    <row r="425" spans="1:36" hidden="1" x14ac:dyDescent="0.25">
      <c r="A425" s="8">
        <v>3</v>
      </c>
      <c r="B425" s="8" t="s">
        <v>3422</v>
      </c>
      <c r="C425" s="8">
        <v>3012310290020</v>
      </c>
      <c r="D425" s="8" t="s">
        <v>3423</v>
      </c>
      <c r="F425" s="8" t="s">
        <v>3424</v>
      </c>
      <c r="G425" s="10">
        <v>43500</v>
      </c>
      <c r="H425" s="8" t="s">
        <v>31</v>
      </c>
      <c r="I425" s="8" t="s">
        <v>38</v>
      </c>
      <c r="J425" s="9">
        <v>9278.02</v>
      </c>
      <c r="K425" s="9">
        <v>185.56</v>
      </c>
      <c r="L425" s="8">
        <v>0</v>
      </c>
      <c r="M425" s="14">
        <f t="shared" si="18"/>
        <v>9463.58</v>
      </c>
      <c r="N425" s="8">
        <v>0</v>
      </c>
      <c r="O425" s="8">
        <v>0</v>
      </c>
      <c r="P425" s="8" t="s">
        <v>77</v>
      </c>
      <c r="R425" s="8">
        <v>1</v>
      </c>
      <c r="S425" s="13">
        <f>_xlfn.XLOOKUP(P425,rif_fee_schedule!$A$2:$A$84,rif_fee_schedule!C$2:C$84, 0)*1.628</f>
        <v>9769.6279999999988</v>
      </c>
      <c r="T425" s="13">
        <f>_xlfn.XLOOKUP(P425,rif_fee_schedule!$A$2:$A$84,rif_fee_schedule!D$2:D$84, 0)</f>
        <v>5674</v>
      </c>
      <c r="U425" s="14">
        <f t="shared" si="19"/>
        <v>9769.6279999999988</v>
      </c>
      <c r="V425" s="14">
        <f t="shared" si="20"/>
        <v>5674</v>
      </c>
      <c r="W425"/>
      <c r="Y425" s="3">
        <v>23988344.25</v>
      </c>
      <c r="Z425" s="3">
        <v>491993.61</v>
      </c>
      <c r="AA425" s="3">
        <v>633517.25</v>
      </c>
      <c r="AB425">
        <v>0</v>
      </c>
      <c r="AC425" s="3">
        <v>0</v>
      </c>
      <c r="AD425" s="2">
        <v>2811604.2</v>
      </c>
      <c r="AE425" s="3">
        <v>599122533.62</v>
      </c>
      <c r="AF425" s="3">
        <v>12164932.65</v>
      </c>
      <c r="AG425" s="3">
        <v>2628720.44</v>
      </c>
      <c r="AH425" s="3">
        <v>103699.7</v>
      </c>
      <c r="AI425" s="3">
        <v>2074</v>
      </c>
      <c r="AJ425" s="2">
        <v>-10188946.82</v>
      </c>
    </row>
    <row r="426" spans="1:36" hidden="1" x14ac:dyDescent="0.25">
      <c r="A426" s="8">
        <v>3</v>
      </c>
      <c r="B426" s="8" t="s">
        <v>3413</v>
      </c>
      <c r="C426" s="8">
        <v>3012310290020</v>
      </c>
      <c r="D426" s="8" t="s">
        <v>3414</v>
      </c>
      <c r="F426" s="8" t="s">
        <v>3415</v>
      </c>
      <c r="G426" s="10">
        <v>43500</v>
      </c>
      <c r="H426" s="8" t="s">
        <v>31</v>
      </c>
      <c r="I426" s="8" t="s">
        <v>38</v>
      </c>
      <c r="J426" s="9">
        <v>9278.02</v>
      </c>
      <c r="K426" s="9">
        <v>185.56</v>
      </c>
      <c r="L426" s="8">
        <v>0</v>
      </c>
      <c r="M426" s="14">
        <f t="shared" si="18"/>
        <v>9463.58</v>
      </c>
      <c r="N426" s="8">
        <v>0</v>
      </c>
      <c r="O426" s="8">
        <v>0</v>
      </c>
      <c r="P426" s="8" t="s">
        <v>77</v>
      </c>
      <c r="R426" s="8">
        <v>1</v>
      </c>
      <c r="S426" s="13">
        <f>_xlfn.XLOOKUP(P426,rif_fee_schedule!$A$2:$A$84,rif_fee_schedule!C$2:C$84, 0)*1.628</f>
        <v>9769.6279999999988</v>
      </c>
      <c r="T426" s="13">
        <f>_xlfn.XLOOKUP(P426,rif_fee_schedule!$A$2:$A$84,rif_fee_schedule!D$2:D$84, 0)</f>
        <v>5674</v>
      </c>
      <c r="U426" s="14">
        <f t="shared" si="19"/>
        <v>9769.6279999999988</v>
      </c>
      <c r="V426" s="14">
        <f t="shared" si="20"/>
        <v>5674</v>
      </c>
      <c r="W426"/>
      <c r="Y426" s="3">
        <v>23988344.25</v>
      </c>
      <c r="Z426" s="3">
        <v>491993.61</v>
      </c>
      <c r="AA426" s="3">
        <v>633517.25</v>
      </c>
      <c r="AB426">
        <v>0</v>
      </c>
      <c r="AC426" s="3">
        <v>0</v>
      </c>
      <c r="AD426" s="2">
        <v>2811604.2</v>
      </c>
      <c r="AE426" s="3">
        <v>599122533.62</v>
      </c>
      <c r="AF426" s="3">
        <v>12164932.65</v>
      </c>
      <c r="AG426" s="3">
        <v>2628720.44</v>
      </c>
      <c r="AH426" s="3">
        <v>103699.7</v>
      </c>
      <c r="AI426" s="3">
        <v>2074</v>
      </c>
      <c r="AJ426" s="2">
        <v>-10188946.82</v>
      </c>
    </row>
    <row r="427" spans="1:36" hidden="1" x14ac:dyDescent="0.25">
      <c r="A427" s="8">
        <v>1</v>
      </c>
      <c r="B427" s="8" t="s">
        <v>322</v>
      </c>
      <c r="C427" s="8">
        <v>3040290010300</v>
      </c>
      <c r="D427" s="8" t="s">
        <v>323</v>
      </c>
      <c r="G427" s="10">
        <v>43501</v>
      </c>
      <c r="H427" s="8" t="s">
        <v>31</v>
      </c>
      <c r="I427" s="8" t="s">
        <v>32</v>
      </c>
      <c r="J427" s="9">
        <v>0</v>
      </c>
      <c r="K427" s="9">
        <v>0</v>
      </c>
      <c r="L427" s="8">
        <v>0</v>
      </c>
      <c r="M427" s="14">
        <f t="shared" si="18"/>
        <v>0</v>
      </c>
      <c r="N427" s="8">
        <v>0</v>
      </c>
      <c r="O427" s="8">
        <v>0</v>
      </c>
      <c r="P427" s="8" t="s">
        <v>77</v>
      </c>
      <c r="R427" s="8">
        <v>1</v>
      </c>
      <c r="S427" s="13">
        <f>_xlfn.XLOOKUP(P427,rif_fee_schedule!$A$2:$A$84,rif_fee_schedule!C$2:C$84, 0)*1.628</f>
        <v>9769.6279999999988</v>
      </c>
      <c r="T427" s="13">
        <f>_xlfn.XLOOKUP(P427,rif_fee_schedule!$A$2:$A$84,rif_fee_schedule!D$2:D$84, 0)</f>
        <v>5674</v>
      </c>
      <c r="U427" s="14">
        <f t="shared" si="19"/>
        <v>9769.6279999999988</v>
      </c>
      <c r="V427" s="14">
        <f t="shared" si="20"/>
        <v>5674</v>
      </c>
      <c r="W427"/>
      <c r="Y427" s="3">
        <v>74696854.359999999</v>
      </c>
      <c r="Z427" s="3">
        <v>1494936.99</v>
      </c>
      <c r="AA427" s="3">
        <v>1189721.74</v>
      </c>
      <c r="AB427" s="2">
        <v>103699.7</v>
      </c>
      <c r="AC427" s="3">
        <v>2074</v>
      </c>
      <c r="AD427" s="2">
        <v>-3422401.68</v>
      </c>
      <c r="AE427" s="3">
        <v>599122533.62</v>
      </c>
      <c r="AF427" s="3">
        <v>12164932.65</v>
      </c>
      <c r="AG427" s="3">
        <v>2628720.44</v>
      </c>
      <c r="AH427" s="3">
        <v>103699.7</v>
      </c>
      <c r="AI427" s="3">
        <v>2074</v>
      </c>
      <c r="AJ427" s="2">
        <v>-10188946.82</v>
      </c>
    </row>
    <row r="428" spans="1:36" hidden="1" x14ac:dyDescent="0.25">
      <c r="A428" s="8">
        <v>1</v>
      </c>
      <c r="B428" s="8" t="s">
        <v>322</v>
      </c>
      <c r="C428" s="8">
        <v>3040290010300</v>
      </c>
      <c r="D428" s="8" t="s">
        <v>323</v>
      </c>
      <c r="G428" s="10">
        <v>43501</v>
      </c>
      <c r="H428" s="8" t="s">
        <v>31</v>
      </c>
      <c r="I428" s="8" t="s">
        <v>32</v>
      </c>
      <c r="J428" s="9">
        <v>0</v>
      </c>
      <c r="K428" s="9">
        <v>0</v>
      </c>
      <c r="L428" s="8">
        <v>0</v>
      </c>
      <c r="M428" s="14">
        <f t="shared" si="18"/>
        <v>0</v>
      </c>
      <c r="N428" s="8">
        <v>0</v>
      </c>
      <c r="O428" s="8">
        <v>0</v>
      </c>
      <c r="P428" s="8" t="s">
        <v>77</v>
      </c>
      <c r="R428" s="8">
        <v>-1</v>
      </c>
      <c r="S428" s="13">
        <f>_xlfn.XLOOKUP(P428,rif_fee_schedule!$A$2:$A$84,rif_fee_schedule!C$2:C$84, 0)*1.628</f>
        <v>9769.6279999999988</v>
      </c>
      <c r="T428" s="13">
        <f>_xlfn.XLOOKUP(P428,rif_fee_schedule!$A$2:$A$84,rif_fee_schedule!D$2:D$84, 0)</f>
        <v>5674</v>
      </c>
      <c r="U428" s="14">
        <f t="shared" si="19"/>
        <v>-9769.6279999999988</v>
      </c>
      <c r="V428" s="14">
        <f t="shared" si="20"/>
        <v>-5674</v>
      </c>
      <c r="W428"/>
      <c r="Y428" s="3">
        <v>74696854.359999999</v>
      </c>
      <c r="Z428" s="3">
        <v>1494936.99</v>
      </c>
      <c r="AA428" s="3">
        <v>1189721.74</v>
      </c>
      <c r="AB428" s="2">
        <v>103699.7</v>
      </c>
      <c r="AC428" s="3">
        <v>2074</v>
      </c>
      <c r="AD428" s="2">
        <v>-3422401.68</v>
      </c>
      <c r="AE428" s="3">
        <v>599122533.62</v>
      </c>
      <c r="AF428" s="3">
        <v>12164932.65</v>
      </c>
      <c r="AG428" s="3">
        <v>2628720.44</v>
      </c>
      <c r="AH428" s="3">
        <v>103699.7</v>
      </c>
      <c r="AI428" s="3">
        <v>2074</v>
      </c>
      <c r="AJ428" s="2">
        <v>-10188946.82</v>
      </c>
    </row>
    <row r="429" spans="1:36" hidden="1" x14ac:dyDescent="0.25">
      <c r="A429" s="8">
        <v>6</v>
      </c>
      <c r="B429" s="8" t="s">
        <v>7169</v>
      </c>
      <c r="C429" s="8">
        <v>3069130001000</v>
      </c>
      <c r="D429" s="8" t="s">
        <v>7170</v>
      </c>
      <c r="G429" s="10">
        <v>43521</v>
      </c>
      <c r="H429" s="8" t="s">
        <v>31</v>
      </c>
      <c r="I429" s="8" t="s">
        <v>32</v>
      </c>
      <c r="J429" s="9">
        <v>9278.02</v>
      </c>
      <c r="K429" s="9">
        <v>185.56</v>
      </c>
      <c r="L429" s="8">
        <v>0</v>
      </c>
      <c r="M429" s="14">
        <f t="shared" si="18"/>
        <v>9463.58</v>
      </c>
      <c r="N429" s="8">
        <v>0</v>
      </c>
      <c r="O429" s="8">
        <v>0</v>
      </c>
      <c r="P429" s="8" t="s">
        <v>77</v>
      </c>
      <c r="R429" s="8">
        <v>1</v>
      </c>
      <c r="S429" s="13">
        <f>_xlfn.XLOOKUP(P429,rif_fee_schedule!$A$2:$A$84,rif_fee_schedule!C$2:C$84, 0)*1.628</f>
        <v>9769.6279999999988</v>
      </c>
      <c r="T429" s="13">
        <f>_xlfn.XLOOKUP(P429,rif_fee_schedule!$A$2:$A$84,rif_fee_schedule!D$2:D$84, 0)</f>
        <v>5674</v>
      </c>
      <c r="U429" s="14">
        <f t="shared" si="19"/>
        <v>9769.6279999999988</v>
      </c>
      <c r="V429" s="14">
        <f t="shared" si="20"/>
        <v>5674</v>
      </c>
      <c r="W429"/>
      <c r="Y429" s="3">
        <v>43269262.359999999</v>
      </c>
      <c r="Z429" s="3">
        <v>874367.57</v>
      </c>
      <c r="AA429" s="3">
        <v>433279.63</v>
      </c>
      <c r="AB429">
        <v>0</v>
      </c>
      <c r="AC429" s="3">
        <v>0</v>
      </c>
      <c r="AD429" s="2">
        <v>374512.67</v>
      </c>
      <c r="AE429" s="3">
        <v>599122533.62</v>
      </c>
      <c r="AF429" s="3">
        <v>12164932.65</v>
      </c>
      <c r="AG429" s="3">
        <v>2628720.44</v>
      </c>
      <c r="AH429" s="3">
        <v>103699.7</v>
      </c>
      <c r="AI429" s="3">
        <v>2074</v>
      </c>
      <c r="AJ429" s="2">
        <v>-10188946.82</v>
      </c>
    </row>
    <row r="430" spans="1:36" hidden="1" x14ac:dyDescent="0.25">
      <c r="A430" s="8">
        <v>6</v>
      </c>
      <c r="B430" s="8" t="s">
        <v>7159</v>
      </c>
      <c r="C430" s="8">
        <v>3069130001000</v>
      </c>
      <c r="D430" s="8" t="s">
        <v>7160</v>
      </c>
      <c r="G430" s="10">
        <v>43518</v>
      </c>
      <c r="H430" s="8" t="s">
        <v>31</v>
      </c>
      <c r="I430" s="8" t="s">
        <v>32</v>
      </c>
      <c r="J430" s="9">
        <v>9278.02</v>
      </c>
      <c r="K430" s="9">
        <v>185.56</v>
      </c>
      <c r="L430" s="8">
        <v>0</v>
      </c>
      <c r="M430" s="14">
        <f t="shared" si="18"/>
        <v>9463.58</v>
      </c>
      <c r="N430" s="8">
        <v>0</v>
      </c>
      <c r="O430" s="8">
        <v>0</v>
      </c>
      <c r="P430" s="8" t="s">
        <v>77</v>
      </c>
      <c r="R430" s="8">
        <v>1</v>
      </c>
      <c r="S430" s="13">
        <f>_xlfn.XLOOKUP(P430,rif_fee_schedule!$A$2:$A$84,rif_fee_schedule!C$2:C$84, 0)*1.628</f>
        <v>9769.6279999999988</v>
      </c>
      <c r="T430" s="13">
        <f>_xlfn.XLOOKUP(P430,rif_fee_schedule!$A$2:$A$84,rif_fee_schedule!D$2:D$84, 0)</f>
        <v>5674</v>
      </c>
      <c r="U430" s="14">
        <f t="shared" si="19"/>
        <v>9769.6279999999988</v>
      </c>
      <c r="V430" s="14">
        <f t="shared" si="20"/>
        <v>5674</v>
      </c>
      <c r="W430"/>
      <c r="Y430" s="3">
        <v>43269262.359999999</v>
      </c>
      <c r="Z430" s="3">
        <v>874367.57</v>
      </c>
      <c r="AA430" s="3">
        <v>433279.63</v>
      </c>
      <c r="AB430">
        <v>0</v>
      </c>
      <c r="AC430" s="3">
        <v>0</v>
      </c>
      <c r="AD430" s="2">
        <v>374512.67</v>
      </c>
      <c r="AE430" s="3">
        <v>599122533.62</v>
      </c>
      <c r="AF430" s="3">
        <v>12164932.65</v>
      </c>
      <c r="AG430" s="3">
        <v>2628720.44</v>
      </c>
      <c r="AH430" s="3">
        <v>103699.7</v>
      </c>
      <c r="AI430" s="3">
        <v>2074</v>
      </c>
      <c r="AJ430" s="2">
        <v>-10188946.82</v>
      </c>
    </row>
    <row r="431" spans="1:36" hidden="1" x14ac:dyDescent="0.25">
      <c r="A431" s="8">
        <v>3</v>
      </c>
      <c r="B431" s="8" t="s">
        <v>3470</v>
      </c>
      <c r="C431" s="8">
        <v>3012310290020</v>
      </c>
      <c r="D431" s="8" t="s">
        <v>3471</v>
      </c>
      <c r="F431" s="8" t="s">
        <v>3472</v>
      </c>
      <c r="G431" s="10">
        <v>43500</v>
      </c>
      <c r="H431" s="8" t="s">
        <v>31</v>
      </c>
      <c r="I431" s="8" t="s">
        <v>38</v>
      </c>
      <c r="J431" s="9">
        <v>9278.02</v>
      </c>
      <c r="K431" s="9">
        <v>185.56</v>
      </c>
      <c r="L431" s="8">
        <v>0</v>
      </c>
      <c r="M431" s="14">
        <f t="shared" si="18"/>
        <v>9463.58</v>
      </c>
      <c r="N431" s="8">
        <v>0</v>
      </c>
      <c r="O431" s="8">
        <v>0</v>
      </c>
      <c r="P431" s="8" t="s">
        <v>77</v>
      </c>
      <c r="R431" s="8">
        <v>1</v>
      </c>
      <c r="S431" s="13">
        <f>_xlfn.XLOOKUP(P431,rif_fee_schedule!$A$2:$A$84,rif_fee_schedule!C$2:C$84, 0)*1.628</f>
        <v>9769.6279999999988</v>
      </c>
      <c r="T431" s="13">
        <f>_xlfn.XLOOKUP(P431,rif_fee_schedule!$A$2:$A$84,rif_fee_schedule!D$2:D$84, 0)</f>
        <v>5674</v>
      </c>
      <c r="U431" s="14">
        <f t="shared" si="19"/>
        <v>9769.6279999999988</v>
      </c>
      <c r="V431" s="14">
        <f t="shared" si="20"/>
        <v>5674</v>
      </c>
      <c r="W431"/>
      <c r="Y431" s="3">
        <v>23988344.25</v>
      </c>
      <c r="Z431" s="3">
        <v>491993.61</v>
      </c>
      <c r="AA431" s="3">
        <v>633517.25</v>
      </c>
      <c r="AB431">
        <v>0</v>
      </c>
      <c r="AC431" s="3">
        <v>0</v>
      </c>
      <c r="AD431" s="2">
        <v>2811604.2</v>
      </c>
      <c r="AE431" s="3">
        <v>599122533.62</v>
      </c>
      <c r="AF431" s="3">
        <v>12164932.65</v>
      </c>
      <c r="AG431" s="3">
        <v>2628720.44</v>
      </c>
      <c r="AH431" s="3">
        <v>103699.7</v>
      </c>
      <c r="AI431" s="3">
        <v>2074</v>
      </c>
      <c r="AJ431" s="2">
        <v>-10188946.82</v>
      </c>
    </row>
    <row r="432" spans="1:36" hidden="1" x14ac:dyDescent="0.25">
      <c r="A432" s="8">
        <v>3</v>
      </c>
      <c r="B432" s="8" t="s">
        <v>3473</v>
      </c>
      <c r="C432" s="8">
        <v>3012310290020</v>
      </c>
      <c r="D432" s="8" t="s">
        <v>3474</v>
      </c>
      <c r="F432" s="8" t="s">
        <v>3475</v>
      </c>
      <c r="G432" s="10">
        <v>43500</v>
      </c>
      <c r="H432" s="8" t="s">
        <v>31</v>
      </c>
      <c r="I432" s="8" t="s">
        <v>38</v>
      </c>
      <c r="J432" s="9">
        <v>9278.02</v>
      </c>
      <c r="K432" s="9">
        <v>185.56</v>
      </c>
      <c r="L432" s="8">
        <v>0</v>
      </c>
      <c r="M432" s="14">
        <f t="shared" si="18"/>
        <v>9463.58</v>
      </c>
      <c r="N432" s="8">
        <v>0</v>
      </c>
      <c r="O432" s="8">
        <v>0</v>
      </c>
      <c r="P432" s="8" t="s">
        <v>77</v>
      </c>
      <c r="R432" s="8">
        <v>1</v>
      </c>
      <c r="S432" s="13">
        <f>_xlfn.XLOOKUP(P432,rif_fee_schedule!$A$2:$A$84,rif_fee_schedule!C$2:C$84, 0)*1.628</f>
        <v>9769.6279999999988</v>
      </c>
      <c r="T432" s="13">
        <f>_xlfn.XLOOKUP(P432,rif_fee_schedule!$A$2:$A$84,rif_fee_schedule!D$2:D$84, 0)</f>
        <v>5674</v>
      </c>
      <c r="U432" s="14">
        <f t="shared" si="19"/>
        <v>9769.6279999999988</v>
      </c>
      <c r="V432" s="14">
        <f t="shared" si="20"/>
        <v>5674</v>
      </c>
      <c r="W432"/>
      <c r="Y432" s="3">
        <v>23988344.25</v>
      </c>
      <c r="Z432" s="3">
        <v>491993.61</v>
      </c>
      <c r="AA432" s="3">
        <v>633517.25</v>
      </c>
      <c r="AB432">
        <v>0</v>
      </c>
      <c r="AC432" s="3">
        <v>0</v>
      </c>
      <c r="AD432" s="2">
        <v>2811604.2</v>
      </c>
      <c r="AE432" s="3">
        <v>599122533.62</v>
      </c>
      <c r="AF432" s="3">
        <v>12164932.65</v>
      </c>
      <c r="AG432" s="3">
        <v>2628720.44</v>
      </c>
      <c r="AH432" s="3">
        <v>103699.7</v>
      </c>
      <c r="AI432" s="3">
        <v>2074</v>
      </c>
      <c r="AJ432" s="2">
        <v>-10188946.82</v>
      </c>
    </row>
    <row r="433" spans="1:36" hidden="1" x14ac:dyDescent="0.25">
      <c r="A433" s="8">
        <v>4</v>
      </c>
      <c r="B433" s="8" t="s">
        <v>4621</v>
      </c>
      <c r="C433" s="8">
        <v>3049160580010</v>
      </c>
      <c r="D433" s="8" t="s">
        <v>4622</v>
      </c>
      <c r="G433" s="10">
        <v>43507</v>
      </c>
      <c r="H433" s="8" t="s">
        <v>31</v>
      </c>
      <c r="I433" s="8" t="s">
        <v>32</v>
      </c>
      <c r="J433" s="9">
        <v>9278.02</v>
      </c>
      <c r="K433" s="9">
        <v>185.56</v>
      </c>
      <c r="L433" s="8">
        <v>0</v>
      </c>
      <c r="M433" s="14">
        <f t="shared" si="18"/>
        <v>9463.58</v>
      </c>
      <c r="N433" s="8">
        <v>0</v>
      </c>
      <c r="O433" s="8">
        <v>0</v>
      </c>
      <c r="P433" s="8" t="s">
        <v>77</v>
      </c>
      <c r="R433" s="8">
        <v>1</v>
      </c>
      <c r="S433" s="13">
        <f>_xlfn.XLOOKUP(P433,rif_fee_schedule!$A$2:$A$84,rif_fee_schedule!C$2:C$84, 0)*1.628</f>
        <v>9769.6279999999988</v>
      </c>
      <c r="T433" s="13">
        <f>_xlfn.XLOOKUP(P433,rif_fee_schedule!$A$2:$A$84,rif_fee_schedule!D$2:D$84, 0)</f>
        <v>5674</v>
      </c>
      <c r="U433" s="14">
        <f t="shared" si="19"/>
        <v>9769.6279999999988</v>
      </c>
      <c r="V433" s="14">
        <f t="shared" si="20"/>
        <v>5674</v>
      </c>
      <c r="W433"/>
      <c r="Y433" s="3">
        <v>3995300.98</v>
      </c>
      <c r="Z433" s="3">
        <v>83905.98</v>
      </c>
      <c r="AA433" s="3">
        <v>372201.82</v>
      </c>
      <c r="AB433">
        <v>0</v>
      </c>
      <c r="AC433" s="3">
        <v>0</v>
      </c>
      <c r="AD433" s="2">
        <v>611247.02</v>
      </c>
      <c r="AE433" s="3">
        <v>599122533.62</v>
      </c>
      <c r="AF433" s="3">
        <v>12164932.65</v>
      </c>
      <c r="AG433" s="3">
        <v>2628720.44</v>
      </c>
      <c r="AH433" s="3">
        <v>103699.7</v>
      </c>
      <c r="AI433" s="3">
        <v>2074</v>
      </c>
      <c r="AJ433" s="2">
        <v>-10188946.82</v>
      </c>
    </row>
    <row r="434" spans="1:36" hidden="1" x14ac:dyDescent="0.25">
      <c r="A434" s="8">
        <v>4</v>
      </c>
      <c r="B434" s="8" t="s">
        <v>4623</v>
      </c>
      <c r="C434" s="8">
        <v>3049160580030</v>
      </c>
      <c r="D434" s="8" t="s">
        <v>4624</v>
      </c>
      <c r="G434" s="10">
        <v>43507</v>
      </c>
      <c r="H434" s="8" t="s">
        <v>31</v>
      </c>
      <c r="I434" s="8" t="s">
        <v>32</v>
      </c>
      <c r="J434" s="9">
        <v>9278.02</v>
      </c>
      <c r="K434" s="9">
        <v>185.56</v>
      </c>
      <c r="L434" s="8">
        <v>0</v>
      </c>
      <c r="M434" s="14">
        <f t="shared" si="18"/>
        <v>9463.58</v>
      </c>
      <c r="N434" s="8">
        <v>0</v>
      </c>
      <c r="O434" s="8">
        <v>0</v>
      </c>
      <c r="P434" s="8" t="s">
        <v>77</v>
      </c>
      <c r="R434" s="8">
        <v>1</v>
      </c>
      <c r="S434" s="13">
        <f>_xlfn.XLOOKUP(P434,rif_fee_schedule!$A$2:$A$84,rif_fee_schedule!C$2:C$84, 0)*1.628</f>
        <v>9769.6279999999988</v>
      </c>
      <c r="T434" s="13">
        <f>_xlfn.XLOOKUP(P434,rif_fee_schedule!$A$2:$A$84,rif_fee_schedule!D$2:D$84, 0)</f>
        <v>5674</v>
      </c>
      <c r="U434" s="14">
        <f t="shared" si="19"/>
        <v>9769.6279999999988</v>
      </c>
      <c r="V434" s="14">
        <f t="shared" si="20"/>
        <v>5674</v>
      </c>
      <c r="W434"/>
      <c r="Y434" s="3">
        <v>3995300.98</v>
      </c>
      <c r="Z434" s="3">
        <v>83905.98</v>
      </c>
      <c r="AA434" s="3">
        <v>372201.82</v>
      </c>
      <c r="AB434">
        <v>0</v>
      </c>
      <c r="AC434" s="3">
        <v>0</v>
      </c>
      <c r="AD434" s="2">
        <v>611247.02</v>
      </c>
      <c r="AE434" s="3">
        <v>599122533.62</v>
      </c>
      <c r="AF434" s="3">
        <v>12164932.65</v>
      </c>
      <c r="AG434" s="3">
        <v>2628720.44</v>
      </c>
      <c r="AH434" s="3">
        <v>103699.7</v>
      </c>
      <c r="AI434" s="3">
        <v>2074</v>
      </c>
      <c r="AJ434" s="2">
        <v>-10188946.82</v>
      </c>
    </row>
    <row r="435" spans="1:36" hidden="1" x14ac:dyDescent="0.25">
      <c r="A435" s="8">
        <v>4</v>
      </c>
      <c r="B435" s="8" t="s">
        <v>4593</v>
      </c>
      <c r="C435" s="8">
        <v>3049160600030</v>
      </c>
      <c r="D435" s="8" t="s">
        <v>4594</v>
      </c>
      <c r="G435" s="10">
        <v>43504</v>
      </c>
      <c r="H435" s="8" t="s">
        <v>31</v>
      </c>
      <c r="I435" s="8" t="s">
        <v>32</v>
      </c>
      <c r="J435" s="9">
        <v>9278.02</v>
      </c>
      <c r="K435" s="9">
        <v>185.56</v>
      </c>
      <c r="L435" s="8">
        <v>0</v>
      </c>
      <c r="M435" s="14">
        <f t="shared" ref="M435:M498" si="21">SUM(J435:L435)</f>
        <v>9463.58</v>
      </c>
      <c r="N435" s="8">
        <v>0</v>
      </c>
      <c r="O435" s="8">
        <v>0</v>
      </c>
      <c r="P435" s="8" t="s">
        <v>77</v>
      </c>
      <c r="R435" s="8">
        <v>1</v>
      </c>
      <c r="S435" s="13">
        <f>_xlfn.XLOOKUP(P435,rif_fee_schedule!$A$2:$A$84,rif_fee_schedule!C$2:C$84, 0)*1.628</f>
        <v>9769.6279999999988</v>
      </c>
      <c r="T435" s="13">
        <f>_xlfn.XLOOKUP(P435,rif_fee_schedule!$A$2:$A$84,rif_fee_schedule!D$2:D$84, 0)</f>
        <v>5674</v>
      </c>
      <c r="U435" s="14">
        <f t="shared" ref="U435:U498" si="22">S435*R435</f>
        <v>9769.6279999999988</v>
      </c>
      <c r="V435" s="14">
        <f t="shared" ref="V435:V498" si="23">T435*R435</f>
        <v>5674</v>
      </c>
      <c r="W435"/>
      <c r="Y435" s="3">
        <v>3995300.98</v>
      </c>
      <c r="Z435" s="3">
        <v>83905.98</v>
      </c>
      <c r="AA435" s="3">
        <v>372201.82</v>
      </c>
      <c r="AB435">
        <v>0</v>
      </c>
      <c r="AC435" s="3">
        <v>0</v>
      </c>
      <c r="AD435" s="2">
        <v>611247.02</v>
      </c>
      <c r="AE435" s="3">
        <v>599122533.62</v>
      </c>
      <c r="AF435" s="3">
        <v>12164932.65</v>
      </c>
      <c r="AG435" s="3">
        <v>2628720.44</v>
      </c>
      <c r="AH435" s="3">
        <v>103699.7</v>
      </c>
      <c r="AI435" s="3">
        <v>2074</v>
      </c>
      <c r="AJ435" s="2">
        <v>-10188946.82</v>
      </c>
    </row>
    <row r="436" spans="1:36" hidden="1" x14ac:dyDescent="0.25">
      <c r="A436" s="8">
        <v>4</v>
      </c>
      <c r="B436" s="8" t="s">
        <v>4580</v>
      </c>
      <c r="C436" s="8">
        <v>3049160600090</v>
      </c>
      <c r="D436" s="8" t="s">
        <v>4581</v>
      </c>
      <c r="G436" s="10">
        <v>43504</v>
      </c>
      <c r="H436" s="8" t="s">
        <v>31</v>
      </c>
      <c r="I436" s="8" t="s">
        <v>32</v>
      </c>
      <c r="J436" s="9">
        <v>9278.02</v>
      </c>
      <c r="K436" s="9">
        <v>185.56</v>
      </c>
      <c r="L436" s="8">
        <v>0</v>
      </c>
      <c r="M436" s="14">
        <f t="shared" si="21"/>
        <v>9463.58</v>
      </c>
      <c r="N436" s="8">
        <v>0</v>
      </c>
      <c r="O436" s="8">
        <v>0</v>
      </c>
      <c r="P436" s="8" t="s">
        <v>77</v>
      </c>
      <c r="R436" s="8">
        <v>1</v>
      </c>
      <c r="S436" s="13">
        <f>_xlfn.XLOOKUP(P436,rif_fee_schedule!$A$2:$A$84,rif_fee_schedule!C$2:C$84, 0)*1.628</f>
        <v>9769.6279999999988</v>
      </c>
      <c r="T436" s="13">
        <f>_xlfn.XLOOKUP(P436,rif_fee_schedule!$A$2:$A$84,rif_fee_schedule!D$2:D$84, 0)</f>
        <v>5674</v>
      </c>
      <c r="U436" s="14">
        <f t="shared" si="22"/>
        <v>9769.6279999999988</v>
      </c>
      <c r="V436" s="14">
        <f t="shared" si="23"/>
        <v>5674</v>
      </c>
      <c r="W436"/>
      <c r="Y436" s="3">
        <v>3995300.98</v>
      </c>
      <c r="Z436" s="3">
        <v>83905.98</v>
      </c>
      <c r="AA436" s="3">
        <v>372201.82</v>
      </c>
      <c r="AB436">
        <v>0</v>
      </c>
      <c r="AC436" s="3">
        <v>0</v>
      </c>
      <c r="AD436" s="2">
        <v>611247.02</v>
      </c>
      <c r="AE436" s="3">
        <v>599122533.62</v>
      </c>
      <c r="AF436" s="3">
        <v>12164932.65</v>
      </c>
      <c r="AG436" s="3">
        <v>2628720.44</v>
      </c>
      <c r="AH436" s="3">
        <v>103699.7</v>
      </c>
      <c r="AI436" s="3">
        <v>2074</v>
      </c>
      <c r="AJ436" s="2">
        <v>-10188946.82</v>
      </c>
    </row>
    <row r="437" spans="1:36" hidden="1" x14ac:dyDescent="0.25">
      <c r="A437" s="8">
        <v>4</v>
      </c>
      <c r="B437" s="8" t="s">
        <v>4582</v>
      </c>
      <c r="C437" s="8">
        <v>3049160600120</v>
      </c>
      <c r="D437" s="8" t="s">
        <v>4583</v>
      </c>
      <c r="G437" s="10">
        <v>43504</v>
      </c>
      <c r="H437" s="8" t="s">
        <v>31</v>
      </c>
      <c r="I437" s="8" t="s">
        <v>32</v>
      </c>
      <c r="J437" s="9">
        <v>9278.02</v>
      </c>
      <c r="K437" s="9">
        <v>185.56</v>
      </c>
      <c r="L437" s="8">
        <v>0</v>
      </c>
      <c r="M437" s="14">
        <f t="shared" si="21"/>
        <v>9463.58</v>
      </c>
      <c r="N437" s="8">
        <v>0</v>
      </c>
      <c r="O437" s="8">
        <v>0</v>
      </c>
      <c r="P437" s="8" t="s">
        <v>77</v>
      </c>
      <c r="R437" s="8">
        <v>1</v>
      </c>
      <c r="S437" s="13">
        <f>_xlfn.XLOOKUP(P437,rif_fee_schedule!$A$2:$A$84,rif_fee_schedule!C$2:C$84, 0)*1.628</f>
        <v>9769.6279999999988</v>
      </c>
      <c r="T437" s="13">
        <f>_xlfn.XLOOKUP(P437,rif_fee_schedule!$A$2:$A$84,rif_fee_schedule!D$2:D$84, 0)</f>
        <v>5674</v>
      </c>
      <c r="U437" s="14">
        <f t="shared" si="22"/>
        <v>9769.6279999999988</v>
      </c>
      <c r="V437" s="14">
        <f t="shared" si="23"/>
        <v>5674</v>
      </c>
      <c r="W437"/>
      <c r="Y437" s="3">
        <v>3995300.98</v>
      </c>
      <c r="Z437" s="3">
        <v>83905.98</v>
      </c>
      <c r="AA437" s="3">
        <v>372201.82</v>
      </c>
      <c r="AB437">
        <v>0</v>
      </c>
      <c r="AC437" s="3">
        <v>0</v>
      </c>
      <c r="AD437" s="2">
        <v>611247.02</v>
      </c>
      <c r="AE437" s="3">
        <v>599122533.62</v>
      </c>
      <c r="AF437" s="3">
        <v>12164932.65</v>
      </c>
      <c r="AG437" s="3">
        <v>2628720.44</v>
      </c>
      <c r="AH437" s="3">
        <v>103699.7</v>
      </c>
      <c r="AI437" s="3">
        <v>2074</v>
      </c>
      <c r="AJ437" s="2">
        <v>-10188946.82</v>
      </c>
    </row>
    <row r="438" spans="1:36" hidden="1" x14ac:dyDescent="0.25">
      <c r="A438" s="8">
        <v>6</v>
      </c>
      <c r="B438" s="8" t="s">
        <v>8078</v>
      </c>
      <c r="C438" s="8">
        <v>3069140160230</v>
      </c>
      <c r="D438" s="8" t="s">
        <v>8079</v>
      </c>
      <c r="F438" s="8" t="s">
        <v>8080</v>
      </c>
      <c r="G438" s="10">
        <v>43504</v>
      </c>
      <c r="H438" s="8" t="s">
        <v>31</v>
      </c>
      <c r="I438" s="8" t="s">
        <v>38</v>
      </c>
      <c r="J438" s="9">
        <v>9278.02</v>
      </c>
      <c r="K438" s="9">
        <v>185.56</v>
      </c>
      <c r="L438" s="8">
        <v>0</v>
      </c>
      <c r="M438" s="14">
        <f t="shared" si="21"/>
        <v>9463.58</v>
      </c>
      <c r="N438" s="8">
        <v>0</v>
      </c>
      <c r="O438" s="8">
        <v>0</v>
      </c>
      <c r="P438" s="8" t="s">
        <v>77</v>
      </c>
      <c r="R438" s="8">
        <v>1</v>
      </c>
      <c r="S438" s="13">
        <f>_xlfn.XLOOKUP(P438,rif_fee_schedule!$A$2:$A$84,rif_fee_schedule!C$2:C$84, 0)*1.628</f>
        <v>9769.6279999999988</v>
      </c>
      <c r="T438" s="13">
        <f>_xlfn.XLOOKUP(P438,rif_fee_schedule!$A$2:$A$84,rif_fee_schedule!D$2:D$84, 0)</f>
        <v>5674</v>
      </c>
      <c r="U438" s="14">
        <f t="shared" si="22"/>
        <v>9769.6279999999988</v>
      </c>
      <c r="V438" s="14">
        <f t="shared" si="23"/>
        <v>5674</v>
      </c>
      <c r="W438"/>
      <c r="Y438" s="3">
        <v>43269262.359999999</v>
      </c>
      <c r="Z438" s="3">
        <v>874367.57</v>
      </c>
      <c r="AA438" s="3">
        <v>433279.63</v>
      </c>
      <c r="AB438">
        <v>0</v>
      </c>
      <c r="AC438" s="3">
        <v>0</v>
      </c>
      <c r="AD438" s="2">
        <v>374512.67</v>
      </c>
      <c r="AE438" s="3">
        <v>599122533.62</v>
      </c>
      <c r="AF438" s="3">
        <v>12164932.65</v>
      </c>
      <c r="AG438" s="3">
        <v>2628720.44</v>
      </c>
      <c r="AH438" s="3">
        <v>103699.7</v>
      </c>
      <c r="AI438" s="3">
        <v>2074</v>
      </c>
      <c r="AJ438" s="2">
        <v>-10188946.82</v>
      </c>
    </row>
    <row r="439" spans="1:36" hidden="1" x14ac:dyDescent="0.25">
      <c r="A439" s="8">
        <v>6</v>
      </c>
      <c r="B439" s="8" t="s">
        <v>7283</v>
      </c>
      <c r="C439" s="8">
        <v>3069140160010</v>
      </c>
      <c r="D439" s="8" t="s">
        <v>7284</v>
      </c>
      <c r="F439" s="8" t="s">
        <v>7285</v>
      </c>
      <c r="G439" s="10">
        <v>43545</v>
      </c>
      <c r="H439" s="8" t="s">
        <v>31</v>
      </c>
      <c r="I439" s="8" t="s">
        <v>38</v>
      </c>
      <c r="J439" s="9">
        <v>9278.02</v>
      </c>
      <c r="K439" s="9">
        <v>185.56</v>
      </c>
      <c r="L439" s="8">
        <v>0</v>
      </c>
      <c r="M439" s="14">
        <f t="shared" si="21"/>
        <v>9463.58</v>
      </c>
      <c r="N439" s="8">
        <v>0</v>
      </c>
      <c r="O439" s="8">
        <v>0</v>
      </c>
      <c r="P439" s="8" t="s">
        <v>77</v>
      </c>
      <c r="R439" s="8">
        <v>1</v>
      </c>
      <c r="S439" s="13">
        <f>_xlfn.XLOOKUP(P439,rif_fee_schedule!$A$2:$A$84,rif_fee_schedule!C$2:C$84, 0)*1.628</f>
        <v>9769.6279999999988</v>
      </c>
      <c r="T439" s="13">
        <f>_xlfn.XLOOKUP(P439,rif_fee_schedule!$A$2:$A$84,rif_fee_schedule!D$2:D$84, 0)</f>
        <v>5674</v>
      </c>
      <c r="U439" s="14">
        <f t="shared" si="22"/>
        <v>9769.6279999999988</v>
      </c>
      <c r="V439" s="14">
        <f t="shared" si="23"/>
        <v>5674</v>
      </c>
      <c r="W439"/>
      <c r="Y439" s="3">
        <v>43269262.359999999</v>
      </c>
      <c r="Z439" s="3">
        <v>874367.57</v>
      </c>
      <c r="AA439" s="3">
        <v>433279.63</v>
      </c>
      <c r="AB439">
        <v>0</v>
      </c>
      <c r="AC439" s="3">
        <v>0</v>
      </c>
      <c r="AD439" s="2">
        <v>374512.67</v>
      </c>
      <c r="AE439" s="3">
        <v>599122533.62</v>
      </c>
      <c r="AF439" s="3">
        <v>12164932.65</v>
      </c>
      <c r="AG439" s="3">
        <v>2628720.44</v>
      </c>
      <c r="AH439" s="3">
        <v>103699.7</v>
      </c>
      <c r="AI439" s="3">
        <v>2074</v>
      </c>
      <c r="AJ439" s="2">
        <v>-10188946.82</v>
      </c>
    </row>
    <row r="440" spans="1:36" hidden="1" x14ac:dyDescent="0.25">
      <c r="A440" s="8">
        <v>6</v>
      </c>
      <c r="B440" s="8" t="s">
        <v>7204</v>
      </c>
      <c r="C440" s="8">
        <v>3069140000285</v>
      </c>
      <c r="D440" s="8" t="s">
        <v>7205</v>
      </c>
      <c r="F440" s="8" t="s">
        <v>7206</v>
      </c>
      <c r="G440" s="10">
        <v>43516</v>
      </c>
      <c r="H440" s="8" t="s">
        <v>31</v>
      </c>
      <c r="I440" s="8" t="s">
        <v>38</v>
      </c>
      <c r="J440" s="9">
        <v>9278.02</v>
      </c>
      <c r="K440" s="9">
        <v>185.56</v>
      </c>
      <c r="L440" s="8">
        <v>0</v>
      </c>
      <c r="M440" s="14">
        <f t="shared" si="21"/>
        <v>9463.58</v>
      </c>
      <c r="N440" s="8">
        <v>0</v>
      </c>
      <c r="O440" s="8">
        <v>0</v>
      </c>
      <c r="P440" s="8" t="s">
        <v>77</v>
      </c>
      <c r="R440" s="8">
        <v>1</v>
      </c>
      <c r="S440" s="13">
        <f>_xlfn.XLOOKUP(P440,rif_fee_schedule!$A$2:$A$84,rif_fee_schedule!C$2:C$84, 0)*1.628</f>
        <v>9769.6279999999988</v>
      </c>
      <c r="T440" s="13">
        <f>_xlfn.XLOOKUP(P440,rif_fee_schedule!$A$2:$A$84,rif_fee_schedule!D$2:D$84, 0)</f>
        <v>5674</v>
      </c>
      <c r="U440" s="14">
        <f t="shared" si="22"/>
        <v>9769.6279999999988</v>
      </c>
      <c r="V440" s="14">
        <f t="shared" si="23"/>
        <v>5674</v>
      </c>
      <c r="W440"/>
      <c r="Y440" s="3">
        <v>43269262.359999999</v>
      </c>
      <c r="Z440" s="3">
        <v>874367.57</v>
      </c>
      <c r="AA440" s="3">
        <v>433279.63</v>
      </c>
      <c r="AB440">
        <v>0</v>
      </c>
      <c r="AC440" s="3">
        <v>0</v>
      </c>
      <c r="AD440" s="2">
        <v>374512.67</v>
      </c>
      <c r="AE440" s="3">
        <v>599122533.62</v>
      </c>
      <c r="AF440" s="3">
        <v>12164932.65</v>
      </c>
      <c r="AG440" s="3">
        <v>2628720.44</v>
      </c>
      <c r="AH440" s="3">
        <v>103699.7</v>
      </c>
      <c r="AI440" s="3">
        <v>2074</v>
      </c>
      <c r="AJ440" s="2">
        <v>-10188946.82</v>
      </c>
    </row>
    <row r="441" spans="1:36" hidden="1" x14ac:dyDescent="0.25">
      <c r="A441" s="8">
        <v>6</v>
      </c>
      <c r="B441" s="8" t="s">
        <v>7271</v>
      </c>
      <c r="C441" s="8">
        <v>3069140000285</v>
      </c>
      <c r="D441" s="8" t="s">
        <v>7272</v>
      </c>
      <c r="F441" s="8" t="s">
        <v>7273</v>
      </c>
      <c r="G441" s="10">
        <v>43521</v>
      </c>
      <c r="H441" s="8" t="s">
        <v>31</v>
      </c>
      <c r="I441" s="8" t="s">
        <v>38</v>
      </c>
      <c r="J441" s="9">
        <v>9278.02</v>
      </c>
      <c r="K441" s="9">
        <v>185.56</v>
      </c>
      <c r="L441" s="8">
        <v>0</v>
      </c>
      <c r="M441" s="14">
        <f t="shared" si="21"/>
        <v>9463.58</v>
      </c>
      <c r="N441" s="8">
        <v>0</v>
      </c>
      <c r="O441" s="8">
        <v>0</v>
      </c>
      <c r="P441" s="8" t="s">
        <v>77</v>
      </c>
      <c r="R441" s="8">
        <v>1</v>
      </c>
      <c r="S441" s="13">
        <f>_xlfn.XLOOKUP(P441,rif_fee_schedule!$A$2:$A$84,rif_fee_schedule!C$2:C$84, 0)*1.628</f>
        <v>9769.6279999999988</v>
      </c>
      <c r="T441" s="13">
        <f>_xlfn.XLOOKUP(P441,rif_fee_schedule!$A$2:$A$84,rif_fee_schedule!D$2:D$84, 0)</f>
        <v>5674</v>
      </c>
      <c r="U441" s="14">
        <f t="shared" si="22"/>
        <v>9769.6279999999988</v>
      </c>
      <c r="V441" s="14">
        <f t="shared" si="23"/>
        <v>5674</v>
      </c>
      <c r="W441"/>
      <c r="Y441" s="3">
        <v>43269262.359999999</v>
      </c>
      <c r="Z441" s="3">
        <v>874367.57</v>
      </c>
      <c r="AA441" s="3">
        <v>433279.63</v>
      </c>
      <c r="AB441">
        <v>0</v>
      </c>
      <c r="AC441" s="3">
        <v>0</v>
      </c>
      <c r="AD441" s="2">
        <v>374512.67</v>
      </c>
      <c r="AE441" s="3">
        <v>599122533.62</v>
      </c>
      <c r="AF441" s="3">
        <v>12164932.65</v>
      </c>
      <c r="AG441" s="3">
        <v>2628720.44</v>
      </c>
      <c r="AH441" s="3">
        <v>103699.7</v>
      </c>
      <c r="AI441" s="3">
        <v>2074</v>
      </c>
      <c r="AJ441" s="2">
        <v>-10188946.82</v>
      </c>
    </row>
    <row r="442" spans="1:36" hidden="1" x14ac:dyDescent="0.25">
      <c r="A442" s="8">
        <v>3</v>
      </c>
      <c r="B442" s="8" t="s">
        <v>3401</v>
      </c>
      <c r="C442" s="8">
        <v>3012310290020</v>
      </c>
      <c r="D442" s="8" t="s">
        <v>3402</v>
      </c>
      <c r="F442" s="8" t="s">
        <v>3403</v>
      </c>
      <c r="G442" s="10">
        <v>43502</v>
      </c>
      <c r="H442" s="8" t="s">
        <v>31</v>
      </c>
      <c r="I442" s="8" t="s">
        <v>38</v>
      </c>
      <c r="J442" s="9">
        <v>37240.68</v>
      </c>
      <c r="K442" s="9">
        <v>744.81</v>
      </c>
      <c r="L442" s="8">
        <v>0</v>
      </c>
      <c r="M442" s="14">
        <f t="shared" si="21"/>
        <v>37985.49</v>
      </c>
      <c r="N442" s="8">
        <v>0</v>
      </c>
      <c r="O442" s="8">
        <v>0</v>
      </c>
      <c r="P442" s="8" t="s">
        <v>376</v>
      </c>
      <c r="R442" s="8">
        <v>7</v>
      </c>
      <c r="S442" s="13">
        <f>_xlfn.XLOOKUP(P442,rif_fee_schedule!$A$2:$A$84,rif_fee_schedule!C$2:C$84, 0)*1.628</f>
        <v>5981.2719999999999</v>
      </c>
      <c r="T442" s="13">
        <f>_xlfn.XLOOKUP(P442,rif_fee_schedule!$A$2:$A$84,rif_fee_schedule!D$2:D$84, 0)</f>
        <v>3474</v>
      </c>
      <c r="U442" s="14">
        <f t="shared" si="22"/>
        <v>41868.904000000002</v>
      </c>
      <c r="V442" s="14">
        <f t="shared" si="23"/>
        <v>24318</v>
      </c>
      <c r="W442"/>
      <c r="Y442" s="3">
        <v>23988344.25</v>
      </c>
      <c r="Z442" s="3">
        <v>491993.61</v>
      </c>
      <c r="AA442" s="3">
        <v>633517.25</v>
      </c>
      <c r="AB442">
        <v>0</v>
      </c>
      <c r="AC442" s="3">
        <v>0</v>
      </c>
      <c r="AD442" s="2">
        <v>2811604.2</v>
      </c>
      <c r="AE442" s="3">
        <v>599122533.62</v>
      </c>
      <c r="AF442" s="3">
        <v>12164932.65</v>
      </c>
      <c r="AG442" s="3">
        <v>2628720.44</v>
      </c>
      <c r="AH442" s="3">
        <v>103699.7</v>
      </c>
      <c r="AI442" s="3">
        <v>2074</v>
      </c>
      <c r="AJ442" s="2">
        <v>-10188946.82</v>
      </c>
    </row>
    <row r="443" spans="1:36" hidden="1" x14ac:dyDescent="0.25">
      <c r="A443" s="8">
        <v>5</v>
      </c>
      <c r="B443" s="8" t="s">
        <v>4970</v>
      </c>
      <c r="C443" s="8">
        <v>3059120180010</v>
      </c>
      <c r="D443" s="8" t="s">
        <v>4971</v>
      </c>
      <c r="F443" s="8" t="s">
        <v>4972</v>
      </c>
      <c r="G443" s="10">
        <v>43571</v>
      </c>
      <c r="H443" s="8" t="s">
        <v>31</v>
      </c>
      <c r="I443" s="8" t="s">
        <v>38</v>
      </c>
      <c r="J443" s="9">
        <v>19483.939999999999</v>
      </c>
      <c r="K443" s="9">
        <v>389.68</v>
      </c>
      <c r="L443" s="8">
        <v>0</v>
      </c>
      <c r="M443" s="14">
        <f t="shared" si="21"/>
        <v>19873.62</v>
      </c>
      <c r="N443" s="8">
        <v>0</v>
      </c>
      <c r="O443" s="8">
        <v>0</v>
      </c>
      <c r="P443" s="8" t="s">
        <v>34</v>
      </c>
      <c r="R443" s="11">
        <v>2600</v>
      </c>
      <c r="S443" s="13">
        <f>_xlfn.XLOOKUP(P443,rif_fee_schedule!$A$2:$A$84,rif_fee_schedule!C$2:C$84, 0)*1.628</f>
        <v>62.01052</v>
      </c>
      <c r="T443" s="13">
        <f>_xlfn.XLOOKUP(P443,rif_fee_schedule!$A$2:$A$84,rif_fee_schedule!D$2:D$84, 0)</f>
        <v>36.015000000000001</v>
      </c>
      <c r="U443" s="14">
        <f t="shared" si="22"/>
        <v>161227.35200000001</v>
      </c>
      <c r="V443" s="14">
        <f t="shared" si="23"/>
        <v>93639</v>
      </c>
      <c r="W443" s="2"/>
      <c r="Y443" s="3">
        <v>23913047.239999998</v>
      </c>
      <c r="Z443" s="3">
        <v>478708.65</v>
      </c>
      <c r="AA443" s="3">
        <v>0</v>
      </c>
      <c r="AB443">
        <v>0</v>
      </c>
      <c r="AC443" s="3">
        <v>0</v>
      </c>
      <c r="AD443" s="2">
        <v>-227120.25</v>
      </c>
      <c r="AE443" s="3">
        <v>599122533.62</v>
      </c>
      <c r="AF443" s="3">
        <v>12164932.65</v>
      </c>
      <c r="AG443" s="3">
        <v>2628720.44</v>
      </c>
      <c r="AH443" s="3">
        <v>103699.7</v>
      </c>
      <c r="AI443" s="3">
        <v>2074</v>
      </c>
      <c r="AJ443" s="2">
        <v>-10188946.82</v>
      </c>
    </row>
    <row r="444" spans="1:36" hidden="1" x14ac:dyDescent="0.25">
      <c r="A444" s="8">
        <v>5</v>
      </c>
      <c r="B444" s="8" t="s">
        <v>4970</v>
      </c>
      <c r="C444" s="8">
        <v>3059120180010</v>
      </c>
      <c r="D444" s="8" t="s">
        <v>4971</v>
      </c>
      <c r="F444" s="8" t="s">
        <v>4972</v>
      </c>
      <c r="G444" s="10">
        <v>43571</v>
      </c>
      <c r="H444" s="8" t="s">
        <v>31</v>
      </c>
      <c r="I444" s="8" t="s">
        <v>38</v>
      </c>
      <c r="J444" s="9">
        <v>19483.939999999999</v>
      </c>
      <c r="K444" s="9">
        <v>389.68</v>
      </c>
      <c r="L444" s="8">
        <v>0</v>
      </c>
      <c r="M444" s="14">
        <f t="shared" si="21"/>
        <v>19873.62</v>
      </c>
      <c r="N444" s="8">
        <v>0</v>
      </c>
      <c r="O444" s="8">
        <v>0</v>
      </c>
      <c r="P444" s="8" t="s">
        <v>2917</v>
      </c>
      <c r="R444" s="11">
        <v>-2600</v>
      </c>
      <c r="S444" s="13">
        <f>_xlfn.XLOOKUP(P444,rif_fee_schedule!$A$2:$A$84,rif_fee_schedule!C$2:C$84, 0)*1.628</f>
        <v>54.119604000000002</v>
      </c>
      <c r="T444" s="13">
        <f>_xlfn.XLOOKUP(P444,rif_fee_schedule!$A$2:$A$84,rif_fee_schedule!D$2:D$84, 0)</f>
        <v>31.431999999999999</v>
      </c>
      <c r="U444" s="14">
        <f t="shared" si="22"/>
        <v>-140710.97040000002</v>
      </c>
      <c r="V444" s="14">
        <f t="shared" si="23"/>
        <v>-81723.199999999997</v>
      </c>
      <c r="W444" s="2"/>
      <c r="Y444" s="3">
        <v>23913047.239999998</v>
      </c>
      <c r="Z444" s="3">
        <v>478708.65</v>
      </c>
      <c r="AA444" s="3">
        <v>0</v>
      </c>
      <c r="AB444">
        <v>0</v>
      </c>
      <c r="AC444" s="3">
        <v>0</v>
      </c>
      <c r="AD444" s="2">
        <v>-227120.25</v>
      </c>
      <c r="AE444" s="3">
        <v>599122533.62</v>
      </c>
      <c r="AF444" s="3">
        <v>12164932.65</v>
      </c>
      <c r="AG444" s="3">
        <v>2628720.44</v>
      </c>
      <c r="AH444" s="3">
        <v>103699.7</v>
      </c>
      <c r="AI444" s="3">
        <v>2074</v>
      </c>
      <c r="AJ444" s="2">
        <v>-10188946.82</v>
      </c>
    </row>
    <row r="445" spans="1:36" hidden="1" x14ac:dyDescent="0.25">
      <c r="A445" s="8">
        <v>3.1</v>
      </c>
      <c r="B445" s="8" t="s">
        <v>4292</v>
      </c>
      <c r="C445" s="8">
        <v>3022200023242</v>
      </c>
      <c r="D445" s="8" t="s">
        <v>4293</v>
      </c>
      <c r="G445" s="10">
        <v>43586</v>
      </c>
      <c r="H445" s="8" t="s">
        <v>31</v>
      </c>
      <c r="I445" s="8" t="s">
        <v>32</v>
      </c>
      <c r="J445" s="9">
        <v>0</v>
      </c>
      <c r="K445" s="9">
        <v>0</v>
      </c>
      <c r="L445" s="8">
        <v>0</v>
      </c>
      <c r="M445" s="14">
        <f t="shared" si="21"/>
        <v>0</v>
      </c>
      <c r="N445" s="8">
        <v>0</v>
      </c>
      <c r="O445" s="8">
        <v>0</v>
      </c>
      <c r="P445" s="8" t="s">
        <v>114</v>
      </c>
      <c r="R445" s="8">
        <v>0</v>
      </c>
      <c r="S445" s="13">
        <f>_xlfn.XLOOKUP(P445,rif_fee_schedule!$A$2:$A$84,rif_fee_schedule!C$2:C$84, 0)*1.628</f>
        <v>4288.152</v>
      </c>
      <c r="T445" s="13">
        <f>_xlfn.XLOOKUP(P445,rif_fee_schedule!$A$2:$A$84,rif_fee_schedule!D$2:D$84, 0)</f>
        <v>2490</v>
      </c>
      <c r="U445" s="14">
        <f t="shared" si="22"/>
        <v>0</v>
      </c>
      <c r="V445" s="14">
        <f t="shared" si="23"/>
        <v>0</v>
      </c>
      <c r="Y445" s="3">
        <v>34362078.990000002</v>
      </c>
      <c r="Z445" s="3">
        <v>687512.03</v>
      </c>
      <c r="AA445" s="3">
        <v>0</v>
      </c>
      <c r="AB445">
        <v>0</v>
      </c>
      <c r="AC445" s="3">
        <v>0</v>
      </c>
      <c r="AD445" s="2">
        <v>-175934.14</v>
      </c>
      <c r="AE445" s="3">
        <v>599122533.62</v>
      </c>
      <c r="AF445" s="3">
        <v>12164932.65</v>
      </c>
      <c r="AG445" s="3">
        <v>2628720.44</v>
      </c>
      <c r="AH445" s="3">
        <v>103699.7</v>
      </c>
      <c r="AI445" s="3">
        <v>2074</v>
      </c>
      <c r="AJ445" s="2">
        <v>-10188946.82</v>
      </c>
    </row>
    <row r="446" spans="1:36" hidden="1" x14ac:dyDescent="0.25">
      <c r="A446" s="8">
        <v>6</v>
      </c>
      <c r="B446" s="8" t="s">
        <v>8032</v>
      </c>
      <c r="C446" s="8">
        <v>3078150090160</v>
      </c>
      <c r="D446" s="8" t="s">
        <v>8033</v>
      </c>
      <c r="F446" s="8" t="s">
        <v>8034</v>
      </c>
      <c r="G446" s="10">
        <v>43524</v>
      </c>
      <c r="H446" s="8" t="s">
        <v>31</v>
      </c>
      <c r="I446" s="8" t="s">
        <v>38</v>
      </c>
      <c r="J446" s="9">
        <v>9278.02</v>
      </c>
      <c r="K446" s="9">
        <v>185.56</v>
      </c>
      <c r="L446" s="8">
        <v>0</v>
      </c>
      <c r="M446" s="14">
        <f t="shared" si="21"/>
        <v>9463.58</v>
      </c>
      <c r="N446" s="8">
        <v>0</v>
      </c>
      <c r="O446" s="8">
        <v>0</v>
      </c>
      <c r="P446" s="8" t="s">
        <v>77</v>
      </c>
      <c r="R446" s="8">
        <v>1</v>
      </c>
      <c r="S446" s="13">
        <f>_xlfn.XLOOKUP(P446,rif_fee_schedule!$A$2:$A$84,rif_fee_schedule!C$2:C$84, 0)*1.628</f>
        <v>9769.6279999999988</v>
      </c>
      <c r="T446" s="13">
        <f>_xlfn.XLOOKUP(P446,rif_fee_schedule!$A$2:$A$84,rif_fee_schedule!D$2:D$84, 0)</f>
        <v>5674</v>
      </c>
      <c r="U446" s="14">
        <f t="shared" si="22"/>
        <v>9769.6279999999988</v>
      </c>
      <c r="V446" s="14">
        <f t="shared" si="23"/>
        <v>5674</v>
      </c>
      <c r="W446"/>
      <c r="Y446" s="3">
        <v>43269262.359999999</v>
      </c>
      <c r="Z446" s="3">
        <v>874367.57</v>
      </c>
      <c r="AA446" s="3">
        <v>433279.63</v>
      </c>
      <c r="AB446">
        <v>0</v>
      </c>
      <c r="AC446" s="3">
        <v>0</v>
      </c>
      <c r="AD446" s="2">
        <v>374512.67</v>
      </c>
      <c r="AE446" s="3">
        <v>599122533.62</v>
      </c>
      <c r="AF446" s="3">
        <v>12164932.65</v>
      </c>
      <c r="AG446" s="3">
        <v>2628720.44</v>
      </c>
      <c r="AH446" s="3">
        <v>103699.7</v>
      </c>
      <c r="AI446" s="3">
        <v>2074</v>
      </c>
      <c r="AJ446" s="2">
        <v>-10188946.82</v>
      </c>
    </row>
    <row r="447" spans="1:36" hidden="1" x14ac:dyDescent="0.25">
      <c r="A447" s="8">
        <v>6</v>
      </c>
      <c r="B447" s="8" t="s">
        <v>8020</v>
      </c>
      <c r="C447" s="8">
        <v>3078150090170</v>
      </c>
      <c r="D447" s="8" t="s">
        <v>8021</v>
      </c>
      <c r="F447" s="8" t="s">
        <v>8022</v>
      </c>
      <c r="G447" s="10">
        <v>43550</v>
      </c>
      <c r="H447" s="8" t="s">
        <v>31</v>
      </c>
      <c r="I447" s="8" t="s">
        <v>38</v>
      </c>
      <c r="J447" s="9">
        <v>9278.02</v>
      </c>
      <c r="K447" s="9">
        <v>185.56</v>
      </c>
      <c r="L447" s="8">
        <v>0</v>
      </c>
      <c r="M447" s="14">
        <f t="shared" si="21"/>
        <v>9463.58</v>
      </c>
      <c r="N447" s="8">
        <v>0</v>
      </c>
      <c r="O447" s="8">
        <v>0</v>
      </c>
      <c r="P447" s="8" t="s">
        <v>77</v>
      </c>
      <c r="R447" s="8">
        <v>1</v>
      </c>
      <c r="S447" s="13">
        <f>_xlfn.XLOOKUP(P447,rif_fee_schedule!$A$2:$A$84,rif_fee_schedule!C$2:C$84, 0)*1.628</f>
        <v>9769.6279999999988</v>
      </c>
      <c r="T447" s="13">
        <f>_xlfn.XLOOKUP(P447,rif_fee_schedule!$A$2:$A$84,rif_fee_schedule!D$2:D$84, 0)</f>
        <v>5674</v>
      </c>
      <c r="U447" s="14">
        <f t="shared" si="22"/>
        <v>9769.6279999999988</v>
      </c>
      <c r="V447" s="14">
        <f t="shared" si="23"/>
        <v>5674</v>
      </c>
      <c r="W447"/>
      <c r="Y447" s="3">
        <v>43269262.359999999</v>
      </c>
      <c r="Z447" s="3">
        <v>874367.57</v>
      </c>
      <c r="AA447" s="3">
        <v>433279.63</v>
      </c>
      <c r="AB447">
        <v>0</v>
      </c>
      <c r="AC447" s="3">
        <v>0</v>
      </c>
      <c r="AD447" s="2">
        <v>374512.67</v>
      </c>
      <c r="AE447" s="3">
        <v>599122533.62</v>
      </c>
      <c r="AF447" s="3">
        <v>12164932.65</v>
      </c>
      <c r="AG447" s="3">
        <v>2628720.44</v>
      </c>
      <c r="AH447" s="3">
        <v>103699.7</v>
      </c>
      <c r="AI447" s="3">
        <v>2074</v>
      </c>
      <c r="AJ447" s="2">
        <v>-10188946.82</v>
      </c>
    </row>
    <row r="448" spans="1:36" hidden="1" x14ac:dyDescent="0.25">
      <c r="A448" s="8">
        <v>6</v>
      </c>
      <c r="B448" s="8" t="s">
        <v>8057</v>
      </c>
      <c r="C448" s="8">
        <v>3078020090010</v>
      </c>
      <c r="D448" s="8" t="s">
        <v>8058</v>
      </c>
      <c r="F448" s="8" t="s">
        <v>8059</v>
      </c>
      <c r="G448" s="10">
        <v>43511</v>
      </c>
      <c r="H448" s="8" t="s">
        <v>31</v>
      </c>
      <c r="I448" s="8" t="s">
        <v>38</v>
      </c>
      <c r="J448" s="9">
        <v>9278.02</v>
      </c>
      <c r="K448" s="9">
        <v>185.56</v>
      </c>
      <c r="L448" s="8">
        <v>0</v>
      </c>
      <c r="M448" s="14">
        <f t="shared" si="21"/>
        <v>9463.58</v>
      </c>
      <c r="N448" s="8">
        <v>0</v>
      </c>
      <c r="O448" s="8">
        <v>0</v>
      </c>
      <c r="P448" s="8" t="s">
        <v>77</v>
      </c>
      <c r="R448" s="8">
        <v>1</v>
      </c>
      <c r="S448" s="13">
        <f>_xlfn.XLOOKUP(P448,rif_fee_schedule!$A$2:$A$84,rif_fee_schedule!C$2:C$84, 0)*1.628</f>
        <v>9769.6279999999988</v>
      </c>
      <c r="T448" s="13">
        <f>_xlfn.XLOOKUP(P448,rif_fee_schedule!$A$2:$A$84,rif_fee_schedule!D$2:D$84, 0)</f>
        <v>5674</v>
      </c>
      <c r="U448" s="14">
        <f t="shared" si="22"/>
        <v>9769.6279999999988</v>
      </c>
      <c r="V448" s="14">
        <f t="shared" si="23"/>
        <v>5674</v>
      </c>
      <c r="W448"/>
      <c r="Y448" s="3">
        <v>43269262.359999999</v>
      </c>
      <c r="Z448" s="3">
        <v>874367.57</v>
      </c>
      <c r="AA448" s="3">
        <v>433279.63</v>
      </c>
      <c r="AB448">
        <v>0</v>
      </c>
      <c r="AC448" s="3">
        <v>0</v>
      </c>
      <c r="AD448" s="2">
        <v>374512.67</v>
      </c>
      <c r="AE448" s="3">
        <v>599122533.62</v>
      </c>
      <c r="AF448" s="3">
        <v>12164932.65</v>
      </c>
      <c r="AG448" s="3">
        <v>2628720.44</v>
      </c>
      <c r="AH448" s="3">
        <v>103699.7</v>
      </c>
      <c r="AI448" s="3">
        <v>2074</v>
      </c>
      <c r="AJ448" s="2">
        <v>-10188946.82</v>
      </c>
    </row>
    <row r="449" spans="1:36" hidden="1" x14ac:dyDescent="0.25">
      <c r="A449" s="8">
        <v>6</v>
      </c>
      <c r="B449" s="8" t="s">
        <v>6646</v>
      </c>
      <c r="C449" s="8">
        <v>3060300000070</v>
      </c>
      <c r="D449" s="8" t="s">
        <v>6647</v>
      </c>
      <c r="F449" s="8" t="s">
        <v>6648</v>
      </c>
      <c r="G449" s="10">
        <v>43503</v>
      </c>
      <c r="H449" s="8" t="s">
        <v>31</v>
      </c>
      <c r="I449" s="8" t="s">
        <v>38</v>
      </c>
      <c r="J449" s="9">
        <v>39762.050000000003</v>
      </c>
      <c r="K449" s="9">
        <v>795.24</v>
      </c>
      <c r="L449" s="8">
        <v>0</v>
      </c>
      <c r="M449" s="14">
        <f t="shared" si="21"/>
        <v>40557.29</v>
      </c>
      <c r="N449" s="8">
        <v>0</v>
      </c>
      <c r="O449" s="8">
        <v>0</v>
      </c>
      <c r="P449" s="8" t="s">
        <v>376</v>
      </c>
      <c r="R449" s="8">
        <v>7</v>
      </c>
      <c r="S449" s="13">
        <f>_xlfn.XLOOKUP(P449,rif_fee_schedule!$A$2:$A$84,rif_fee_schedule!C$2:C$84, 0)*1.628</f>
        <v>5981.2719999999999</v>
      </c>
      <c r="T449" s="13">
        <f>_xlfn.XLOOKUP(P449,rif_fee_schedule!$A$2:$A$84,rif_fee_schedule!D$2:D$84, 0)</f>
        <v>3474</v>
      </c>
      <c r="U449" s="14">
        <f t="shared" si="22"/>
        <v>41868.904000000002</v>
      </c>
      <c r="V449" s="14">
        <f t="shared" si="23"/>
        <v>24318</v>
      </c>
      <c r="W449"/>
      <c r="Y449" s="3">
        <v>43269262.359999999</v>
      </c>
      <c r="Z449" s="3">
        <v>874367.57</v>
      </c>
      <c r="AA449" s="3">
        <v>433279.63</v>
      </c>
      <c r="AB449">
        <v>0</v>
      </c>
      <c r="AC449" s="3">
        <v>0</v>
      </c>
      <c r="AD449" s="2">
        <v>374512.67</v>
      </c>
      <c r="AE449" s="3">
        <v>599122533.62</v>
      </c>
      <c r="AF449" s="3">
        <v>12164932.65</v>
      </c>
      <c r="AG449" s="3">
        <v>2628720.44</v>
      </c>
      <c r="AH449" s="3">
        <v>103699.7</v>
      </c>
      <c r="AI449" s="3">
        <v>2074</v>
      </c>
      <c r="AJ449" s="2">
        <v>-10188946.82</v>
      </c>
    </row>
    <row r="450" spans="1:36" hidden="1" x14ac:dyDescent="0.25">
      <c r="A450" s="8">
        <v>3</v>
      </c>
      <c r="B450" s="8" t="s">
        <v>3404</v>
      </c>
      <c r="C450" s="8">
        <v>3012310290020</v>
      </c>
      <c r="D450" s="8" t="s">
        <v>3405</v>
      </c>
      <c r="F450" s="8" t="s">
        <v>3406</v>
      </c>
      <c r="G450" s="10">
        <v>43503</v>
      </c>
      <c r="H450" s="8" t="s">
        <v>31</v>
      </c>
      <c r="I450" s="8" t="s">
        <v>38</v>
      </c>
      <c r="J450" s="9">
        <v>45442.33</v>
      </c>
      <c r="K450" s="9">
        <v>908.85</v>
      </c>
      <c r="L450" s="8">
        <v>0</v>
      </c>
      <c r="M450" s="14">
        <f t="shared" si="21"/>
        <v>46351.18</v>
      </c>
      <c r="N450" s="8">
        <v>0</v>
      </c>
      <c r="O450" s="8">
        <v>0</v>
      </c>
      <c r="P450" s="8" t="s">
        <v>376</v>
      </c>
      <c r="R450" s="8">
        <v>8</v>
      </c>
      <c r="S450" s="13">
        <f>_xlfn.XLOOKUP(P450,rif_fee_schedule!$A$2:$A$84,rif_fee_schedule!C$2:C$84, 0)*1.628</f>
        <v>5981.2719999999999</v>
      </c>
      <c r="T450" s="13">
        <f>_xlfn.XLOOKUP(P450,rif_fee_schedule!$A$2:$A$84,rif_fee_schedule!D$2:D$84, 0)</f>
        <v>3474</v>
      </c>
      <c r="U450" s="14">
        <f t="shared" si="22"/>
        <v>47850.175999999999</v>
      </c>
      <c r="V450" s="14">
        <f t="shared" si="23"/>
        <v>27792</v>
      </c>
      <c r="W450"/>
      <c r="Y450" s="3">
        <v>23988344.25</v>
      </c>
      <c r="Z450" s="3">
        <v>491993.61</v>
      </c>
      <c r="AA450" s="3">
        <v>633517.25</v>
      </c>
      <c r="AB450">
        <v>0</v>
      </c>
      <c r="AC450" s="3">
        <v>0</v>
      </c>
      <c r="AD450" s="2">
        <v>2811604.2</v>
      </c>
      <c r="AE450" s="3">
        <v>599122533.62</v>
      </c>
      <c r="AF450" s="3">
        <v>12164932.65</v>
      </c>
      <c r="AG450" s="3">
        <v>2628720.44</v>
      </c>
      <c r="AH450" s="3">
        <v>103699.7</v>
      </c>
      <c r="AI450" s="3">
        <v>2074</v>
      </c>
      <c r="AJ450" s="2">
        <v>-10188946.82</v>
      </c>
    </row>
    <row r="451" spans="1:36" hidden="1" x14ac:dyDescent="0.25">
      <c r="A451" s="8">
        <v>3</v>
      </c>
      <c r="B451" s="8" t="s">
        <v>3369</v>
      </c>
      <c r="C451" s="8">
        <v>3012310290020</v>
      </c>
      <c r="D451" s="8" t="s">
        <v>3370</v>
      </c>
      <c r="F451" s="8" t="s">
        <v>3371</v>
      </c>
      <c r="G451" s="10">
        <v>43503</v>
      </c>
      <c r="H451" s="8" t="s">
        <v>31</v>
      </c>
      <c r="I451" s="8" t="s">
        <v>38</v>
      </c>
      <c r="J451" s="9">
        <v>45442.33</v>
      </c>
      <c r="K451" s="9">
        <v>908.85</v>
      </c>
      <c r="L451" s="8">
        <v>0</v>
      </c>
      <c r="M451" s="14">
        <f t="shared" si="21"/>
        <v>46351.18</v>
      </c>
      <c r="N451" s="8">
        <v>0</v>
      </c>
      <c r="O451" s="8">
        <v>0</v>
      </c>
      <c r="P451" s="8" t="s">
        <v>376</v>
      </c>
      <c r="R451" s="8">
        <v>8</v>
      </c>
      <c r="S451" s="13">
        <f>_xlfn.XLOOKUP(P451,rif_fee_schedule!$A$2:$A$84,rif_fee_schedule!C$2:C$84, 0)*1.628</f>
        <v>5981.2719999999999</v>
      </c>
      <c r="T451" s="13">
        <f>_xlfn.XLOOKUP(P451,rif_fee_schedule!$A$2:$A$84,rif_fee_schedule!D$2:D$84, 0)</f>
        <v>3474</v>
      </c>
      <c r="U451" s="14">
        <f t="shared" si="22"/>
        <v>47850.175999999999</v>
      </c>
      <c r="V451" s="14">
        <f t="shared" si="23"/>
        <v>27792</v>
      </c>
      <c r="W451"/>
      <c r="Y451" s="3">
        <v>23988344.25</v>
      </c>
      <c r="Z451" s="3">
        <v>491993.61</v>
      </c>
      <c r="AA451" s="3">
        <v>633517.25</v>
      </c>
      <c r="AB451">
        <v>0</v>
      </c>
      <c r="AC451" s="3">
        <v>0</v>
      </c>
      <c r="AD451" s="2">
        <v>2811604.2</v>
      </c>
      <c r="AE451" s="3">
        <v>599122533.62</v>
      </c>
      <c r="AF451" s="3">
        <v>12164932.65</v>
      </c>
      <c r="AG451" s="3">
        <v>2628720.44</v>
      </c>
      <c r="AH451" s="3">
        <v>103699.7</v>
      </c>
      <c r="AI451" s="3">
        <v>2074</v>
      </c>
      <c r="AJ451" s="2">
        <v>-10188946.82</v>
      </c>
    </row>
    <row r="452" spans="1:36" hidden="1" x14ac:dyDescent="0.25">
      <c r="A452" s="8">
        <v>3</v>
      </c>
      <c r="B452" s="8" t="s">
        <v>3407</v>
      </c>
      <c r="C452" s="8">
        <v>3012310290020</v>
      </c>
      <c r="D452" s="8" t="s">
        <v>3408</v>
      </c>
      <c r="F452" s="8" t="s">
        <v>3409</v>
      </c>
      <c r="G452" s="10">
        <v>43503</v>
      </c>
      <c r="H452" s="8" t="s">
        <v>31</v>
      </c>
      <c r="I452" s="8" t="s">
        <v>38</v>
      </c>
      <c r="J452" s="9">
        <v>45442.33</v>
      </c>
      <c r="K452" s="9">
        <v>908.85</v>
      </c>
      <c r="L452" s="8">
        <v>0</v>
      </c>
      <c r="M452" s="14">
        <f t="shared" si="21"/>
        <v>46351.18</v>
      </c>
      <c r="N452" s="8">
        <v>0</v>
      </c>
      <c r="O452" s="8">
        <v>0</v>
      </c>
      <c r="P452" s="8" t="s">
        <v>376</v>
      </c>
      <c r="R452" s="8">
        <v>8</v>
      </c>
      <c r="S452" s="13">
        <f>_xlfn.XLOOKUP(P452,rif_fee_schedule!$A$2:$A$84,rif_fee_schedule!C$2:C$84, 0)*1.628</f>
        <v>5981.2719999999999</v>
      </c>
      <c r="T452" s="13">
        <f>_xlfn.XLOOKUP(P452,rif_fee_schedule!$A$2:$A$84,rif_fee_schedule!D$2:D$84, 0)</f>
        <v>3474</v>
      </c>
      <c r="U452" s="14">
        <f t="shared" si="22"/>
        <v>47850.175999999999</v>
      </c>
      <c r="V452" s="14">
        <f t="shared" si="23"/>
        <v>27792</v>
      </c>
      <c r="W452"/>
      <c r="Y452" s="3">
        <v>23988344.25</v>
      </c>
      <c r="Z452" s="3">
        <v>491993.61</v>
      </c>
      <c r="AA452" s="3">
        <v>633517.25</v>
      </c>
      <c r="AB452">
        <v>0</v>
      </c>
      <c r="AC452" s="3">
        <v>0</v>
      </c>
      <c r="AD452" s="2">
        <v>2811604.2</v>
      </c>
      <c r="AE452" s="3">
        <v>599122533.62</v>
      </c>
      <c r="AF452" s="3">
        <v>12164932.65</v>
      </c>
      <c r="AG452" s="3">
        <v>2628720.44</v>
      </c>
      <c r="AH452" s="3">
        <v>103699.7</v>
      </c>
      <c r="AI452" s="3">
        <v>2074</v>
      </c>
      <c r="AJ452" s="2">
        <v>-10188946.82</v>
      </c>
    </row>
    <row r="453" spans="1:36" hidden="1" x14ac:dyDescent="0.25">
      <c r="A453" s="8">
        <v>4</v>
      </c>
      <c r="B453" s="8" t="s">
        <v>4567</v>
      </c>
      <c r="C453" s="8">
        <v>3049150031210</v>
      </c>
      <c r="D453" s="8" t="s">
        <v>4568</v>
      </c>
      <c r="F453" s="8" t="s">
        <v>4569</v>
      </c>
      <c r="G453" s="10">
        <v>43521</v>
      </c>
      <c r="H453" s="8" t="s">
        <v>31</v>
      </c>
      <c r="I453" s="8" t="s">
        <v>38</v>
      </c>
      <c r="J453" s="9">
        <v>0</v>
      </c>
      <c r="K453" s="9">
        <v>0</v>
      </c>
      <c r="L453" s="8">
        <v>0</v>
      </c>
      <c r="M453" s="14">
        <f t="shared" si="21"/>
        <v>0</v>
      </c>
      <c r="N453" s="8">
        <v>0</v>
      </c>
      <c r="O453" s="8">
        <v>0</v>
      </c>
      <c r="P453" s="8" t="s">
        <v>77</v>
      </c>
      <c r="R453" s="8">
        <v>1</v>
      </c>
      <c r="S453" s="13">
        <f>_xlfn.XLOOKUP(P453,rif_fee_schedule!$A$2:$A$84,rif_fee_schedule!C$2:C$84, 0)*1.628</f>
        <v>9769.6279999999988</v>
      </c>
      <c r="T453" s="13">
        <f>_xlfn.XLOOKUP(P453,rif_fee_schedule!$A$2:$A$84,rif_fee_schedule!D$2:D$84, 0)</f>
        <v>5674</v>
      </c>
      <c r="U453" s="14">
        <f t="shared" si="22"/>
        <v>9769.6279999999988</v>
      </c>
      <c r="V453" s="14">
        <f t="shared" si="23"/>
        <v>5674</v>
      </c>
      <c r="W453"/>
      <c r="Y453" s="3">
        <v>3995300.98</v>
      </c>
      <c r="Z453" s="3">
        <v>83905.98</v>
      </c>
      <c r="AA453" s="3">
        <v>372201.82</v>
      </c>
      <c r="AB453">
        <v>0</v>
      </c>
      <c r="AC453" s="3">
        <v>0</v>
      </c>
      <c r="AD453" s="2">
        <v>611247.02</v>
      </c>
      <c r="AE453" s="3">
        <v>599122533.62</v>
      </c>
      <c r="AF453" s="3">
        <v>12164932.65</v>
      </c>
      <c r="AG453" s="3">
        <v>2628720.44</v>
      </c>
      <c r="AH453" s="3">
        <v>103699.7</v>
      </c>
      <c r="AI453" s="3">
        <v>2074</v>
      </c>
      <c r="AJ453" s="2">
        <v>-10188946.82</v>
      </c>
    </row>
    <row r="454" spans="1:36" hidden="1" x14ac:dyDescent="0.25">
      <c r="A454" s="8">
        <v>4</v>
      </c>
      <c r="B454" s="8" t="s">
        <v>4567</v>
      </c>
      <c r="C454" s="8">
        <v>3049150031210</v>
      </c>
      <c r="D454" s="8" t="s">
        <v>4568</v>
      </c>
      <c r="F454" s="8" t="s">
        <v>4569</v>
      </c>
      <c r="G454" s="10">
        <v>43521</v>
      </c>
      <c r="H454" s="8" t="s">
        <v>31</v>
      </c>
      <c r="I454" s="8" t="s">
        <v>38</v>
      </c>
      <c r="J454" s="9">
        <v>0</v>
      </c>
      <c r="K454" s="9">
        <v>0</v>
      </c>
      <c r="L454" s="8">
        <v>0</v>
      </c>
      <c r="M454" s="14">
        <f t="shared" si="21"/>
        <v>0</v>
      </c>
      <c r="N454" s="8">
        <v>0</v>
      </c>
      <c r="O454" s="8">
        <v>0</v>
      </c>
      <c r="P454" s="8" t="s">
        <v>77</v>
      </c>
      <c r="R454" s="8">
        <v>-1</v>
      </c>
      <c r="S454" s="13">
        <f>_xlfn.XLOOKUP(P454,rif_fee_schedule!$A$2:$A$84,rif_fee_schedule!C$2:C$84, 0)*1.628</f>
        <v>9769.6279999999988</v>
      </c>
      <c r="T454" s="13">
        <f>_xlfn.XLOOKUP(P454,rif_fee_schedule!$A$2:$A$84,rif_fee_schedule!D$2:D$84, 0)</f>
        <v>5674</v>
      </c>
      <c r="U454" s="14">
        <f t="shared" si="22"/>
        <v>-9769.6279999999988</v>
      </c>
      <c r="V454" s="14">
        <f t="shared" si="23"/>
        <v>-5674</v>
      </c>
      <c r="W454"/>
      <c r="Y454" s="3">
        <v>3995300.98</v>
      </c>
      <c r="Z454" s="3">
        <v>83905.98</v>
      </c>
      <c r="AA454" s="3">
        <v>372201.82</v>
      </c>
      <c r="AB454">
        <v>0</v>
      </c>
      <c r="AC454" s="3">
        <v>0</v>
      </c>
      <c r="AD454" s="2">
        <v>611247.02</v>
      </c>
      <c r="AE454" s="3">
        <v>599122533.62</v>
      </c>
      <c r="AF454" s="3">
        <v>12164932.65</v>
      </c>
      <c r="AG454" s="3">
        <v>2628720.44</v>
      </c>
      <c r="AH454" s="3">
        <v>103699.7</v>
      </c>
      <c r="AI454" s="3">
        <v>2074</v>
      </c>
      <c r="AJ454" s="2">
        <v>-10188946.82</v>
      </c>
    </row>
    <row r="455" spans="1:36" hidden="1" x14ac:dyDescent="0.25">
      <c r="A455" s="8">
        <v>1</v>
      </c>
      <c r="B455" s="8" t="s">
        <v>174</v>
      </c>
      <c r="C455" s="8">
        <v>3040150000180</v>
      </c>
      <c r="D455" s="8" t="s">
        <v>175</v>
      </c>
      <c r="F455" s="8" t="s">
        <v>176</v>
      </c>
      <c r="G455" s="10">
        <v>43507</v>
      </c>
      <c r="H455" s="8" t="s">
        <v>31</v>
      </c>
      <c r="I455" s="8" t="s">
        <v>38</v>
      </c>
      <c r="J455" s="9">
        <v>27965.43</v>
      </c>
      <c r="K455" s="9">
        <v>559.30999999999995</v>
      </c>
      <c r="L455" s="8">
        <v>0</v>
      </c>
      <c r="M455" s="14">
        <f t="shared" si="21"/>
        <v>28524.74</v>
      </c>
      <c r="N455" s="8">
        <v>0</v>
      </c>
      <c r="O455" s="8">
        <v>0</v>
      </c>
      <c r="P455" s="8" t="s">
        <v>177</v>
      </c>
      <c r="R455" s="8">
        <v>-12</v>
      </c>
      <c r="S455" s="13">
        <f>_xlfn.XLOOKUP(P455,rif_fee_schedule!$A$2:$A$84,rif_fee_schedule!C$2:C$84, 0)*1.628</f>
        <v>12361.403999999999</v>
      </c>
      <c r="T455" s="13">
        <f>_xlfn.XLOOKUP(P455,rif_fee_schedule!$A$2:$A$84,rif_fee_schedule!D$2:D$84, 0)</f>
        <v>7179</v>
      </c>
      <c r="U455" s="14">
        <f t="shared" si="22"/>
        <v>-148336.848</v>
      </c>
      <c r="V455" s="14">
        <f t="shared" si="23"/>
        <v>-86148</v>
      </c>
      <c r="W455"/>
      <c r="Y455" s="3">
        <v>74696854.359999999</v>
      </c>
      <c r="Z455" s="3">
        <v>1494936.99</v>
      </c>
      <c r="AA455" s="3">
        <v>1189721.74</v>
      </c>
      <c r="AB455" s="2">
        <v>103699.7</v>
      </c>
      <c r="AC455" s="3">
        <v>2074</v>
      </c>
      <c r="AD455" s="2">
        <v>-3422401.68</v>
      </c>
      <c r="AE455" s="3">
        <v>599122533.62</v>
      </c>
      <c r="AF455" s="3">
        <v>12164932.65</v>
      </c>
      <c r="AG455" s="3">
        <v>2628720.44</v>
      </c>
      <c r="AH455" s="3">
        <v>103699.7</v>
      </c>
      <c r="AI455" s="3">
        <v>2074</v>
      </c>
      <c r="AJ455" s="2">
        <v>-10188946.82</v>
      </c>
    </row>
    <row r="456" spans="1:36" hidden="1" x14ac:dyDescent="0.25">
      <c r="A456" s="8">
        <v>1</v>
      </c>
      <c r="B456" s="8" t="s">
        <v>174</v>
      </c>
      <c r="C456" s="8">
        <v>3040150000180</v>
      </c>
      <c r="D456" s="8" t="s">
        <v>175</v>
      </c>
      <c r="F456" s="8" t="s">
        <v>176</v>
      </c>
      <c r="G456" s="10">
        <v>43507</v>
      </c>
      <c r="H456" s="8" t="s">
        <v>31</v>
      </c>
      <c r="I456" s="8" t="s">
        <v>38</v>
      </c>
      <c r="J456" s="9">
        <v>27965.43</v>
      </c>
      <c r="K456" s="9">
        <v>559.30999999999995</v>
      </c>
      <c r="L456" s="8">
        <v>0</v>
      </c>
      <c r="M456" s="14">
        <f t="shared" si="21"/>
        <v>28524.74</v>
      </c>
      <c r="N456" s="8">
        <v>0</v>
      </c>
      <c r="O456" s="8">
        <v>0</v>
      </c>
      <c r="P456" s="8" t="s">
        <v>34</v>
      </c>
      <c r="R456" s="11">
        <v>2867</v>
      </c>
      <c r="S456" s="13">
        <f>_xlfn.XLOOKUP(P456,rif_fee_schedule!$A$2:$A$84,rif_fee_schedule!C$2:C$84, 0)*1.628</f>
        <v>62.01052</v>
      </c>
      <c r="T456" s="13">
        <f>_xlfn.XLOOKUP(P456,rif_fee_schedule!$A$2:$A$84,rif_fee_schedule!D$2:D$84, 0)</f>
        <v>36.015000000000001</v>
      </c>
      <c r="U456" s="14">
        <f t="shared" si="22"/>
        <v>177784.16084</v>
      </c>
      <c r="V456" s="14">
        <f t="shared" si="23"/>
        <v>103255.005</v>
      </c>
      <c r="W456" s="2"/>
      <c r="Y456" s="3">
        <v>74696854.359999999</v>
      </c>
      <c r="Z456" s="3">
        <v>1494936.99</v>
      </c>
      <c r="AA456" s="3">
        <v>1189721.74</v>
      </c>
      <c r="AB456" s="2">
        <v>103699.7</v>
      </c>
      <c r="AC456" s="3">
        <v>2074</v>
      </c>
      <c r="AD456" s="2">
        <v>-3422401.68</v>
      </c>
      <c r="AE456" s="3">
        <v>599122533.62</v>
      </c>
      <c r="AF456" s="3">
        <v>12164932.65</v>
      </c>
      <c r="AG456" s="3">
        <v>2628720.44</v>
      </c>
      <c r="AH456" s="3">
        <v>103699.7</v>
      </c>
      <c r="AI456" s="3">
        <v>2074</v>
      </c>
      <c r="AJ456" s="2">
        <v>-10188946.82</v>
      </c>
    </row>
    <row r="457" spans="1:36" hidden="1" x14ac:dyDescent="0.25">
      <c r="A457" s="8">
        <v>6</v>
      </c>
      <c r="B457" s="8" t="s">
        <v>6628</v>
      </c>
      <c r="C457" s="8">
        <v>3060300000070</v>
      </c>
      <c r="D457" s="8" t="s">
        <v>6629</v>
      </c>
      <c r="F457" s="8" t="s">
        <v>6630</v>
      </c>
      <c r="G457" s="10">
        <v>43504</v>
      </c>
      <c r="H457" s="8" t="s">
        <v>31</v>
      </c>
      <c r="I457" s="8" t="s">
        <v>38</v>
      </c>
      <c r="J457" s="9">
        <v>26600.48</v>
      </c>
      <c r="K457" s="9">
        <v>532.01</v>
      </c>
      <c r="L457" s="8">
        <v>0</v>
      </c>
      <c r="M457" s="14">
        <f t="shared" si="21"/>
        <v>27132.489999999998</v>
      </c>
      <c r="N457" s="8">
        <v>0</v>
      </c>
      <c r="O457" s="8">
        <v>0</v>
      </c>
      <c r="P457" s="8" t="s">
        <v>376</v>
      </c>
      <c r="R457" s="8">
        <v>5</v>
      </c>
      <c r="S457" s="13">
        <f>_xlfn.XLOOKUP(P457,rif_fee_schedule!$A$2:$A$84,rif_fee_schedule!C$2:C$84, 0)*1.628</f>
        <v>5981.2719999999999</v>
      </c>
      <c r="T457" s="13">
        <f>_xlfn.XLOOKUP(P457,rif_fee_schedule!$A$2:$A$84,rif_fee_schedule!D$2:D$84, 0)</f>
        <v>3474</v>
      </c>
      <c r="U457" s="14">
        <f t="shared" si="22"/>
        <v>29906.36</v>
      </c>
      <c r="V457" s="14">
        <f t="shared" si="23"/>
        <v>17370</v>
      </c>
      <c r="W457"/>
      <c r="Y457" s="3">
        <v>43269262.359999999</v>
      </c>
      <c r="Z457" s="3">
        <v>874367.57</v>
      </c>
      <c r="AA457" s="3">
        <v>433279.63</v>
      </c>
      <c r="AB457">
        <v>0</v>
      </c>
      <c r="AC457" s="3">
        <v>0</v>
      </c>
      <c r="AD457" s="2">
        <v>374512.67</v>
      </c>
      <c r="AE457" s="3">
        <v>599122533.62</v>
      </c>
      <c r="AF457" s="3">
        <v>12164932.65</v>
      </c>
      <c r="AG457" s="3">
        <v>2628720.44</v>
      </c>
      <c r="AH457" s="3">
        <v>103699.7</v>
      </c>
      <c r="AI457" s="3">
        <v>2074</v>
      </c>
      <c r="AJ457" s="2">
        <v>-10188946.82</v>
      </c>
    </row>
    <row r="458" spans="1:36" hidden="1" x14ac:dyDescent="0.25">
      <c r="A458" s="8">
        <v>6</v>
      </c>
      <c r="B458" s="8" t="s">
        <v>6640</v>
      </c>
      <c r="C458" s="8">
        <v>3060300000070</v>
      </c>
      <c r="D458" s="8" t="s">
        <v>6641</v>
      </c>
      <c r="F458" s="8" t="s">
        <v>6642</v>
      </c>
      <c r="G458" s="10">
        <v>43550</v>
      </c>
      <c r="H458" s="8" t="s">
        <v>31</v>
      </c>
      <c r="I458" s="8" t="s">
        <v>38</v>
      </c>
      <c r="J458" s="9">
        <v>28401.46</v>
      </c>
      <c r="K458" s="9">
        <v>568.03</v>
      </c>
      <c r="L458" s="8">
        <v>0</v>
      </c>
      <c r="M458" s="14">
        <f t="shared" si="21"/>
        <v>28969.489999999998</v>
      </c>
      <c r="N458" s="8">
        <v>0</v>
      </c>
      <c r="O458" s="8">
        <v>0</v>
      </c>
      <c r="P458" s="8" t="s">
        <v>376</v>
      </c>
      <c r="R458" s="8">
        <v>5</v>
      </c>
      <c r="S458" s="13">
        <f>_xlfn.XLOOKUP(P458,rif_fee_schedule!$A$2:$A$84,rif_fee_schedule!C$2:C$84, 0)*1.628</f>
        <v>5981.2719999999999</v>
      </c>
      <c r="T458" s="13">
        <f>_xlfn.XLOOKUP(P458,rif_fee_schedule!$A$2:$A$84,rif_fee_schedule!D$2:D$84, 0)</f>
        <v>3474</v>
      </c>
      <c r="U458" s="14">
        <f t="shared" si="22"/>
        <v>29906.36</v>
      </c>
      <c r="V458" s="14">
        <f t="shared" si="23"/>
        <v>17370</v>
      </c>
      <c r="W458"/>
      <c r="Y458" s="3">
        <v>43269262.359999999</v>
      </c>
      <c r="Z458" s="3">
        <v>874367.57</v>
      </c>
      <c r="AA458" s="3">
        <v>433279.63</v>
      </c>
      <c r="AB458">
        <v>0</v>
      </c>
      <c r="AC458" s="3">
        <v>0</v>
      </c>
      <c r="AD458" s="2">
        <v>374512.67</v>
      </c>
      <c r="AE458" s="3">
        <v>599122533.62</v>
      </c>
      <c r="AF458" s="3">
        <v>12164932.65</v>
      </c>
      <c r="AG458" s="3">
        <v>2628720.44</v>
      </c>
      <c r="AH458" s="3">
        <v>103699.7</v>
      </c>
      <c r="AI458" s="3">
        <v>2074</v>
      </c>
      <c r="AJ458" s="2">
        <v>-10188946.82</v>
      </c>
    </row>
    <row r="459" spans="1:36" hidden="1" x14ac:dyDescent="0.25">
      <c r="A459" s="8">
        <v>6</v>
      </c>
      <c r="B459" s="8" t="s">
        <v>8133</v>
      </c>
      <c r="C459" s="8">
        <v>3079060060100</v>
      </c>
      <c r="D459" s="8" t="s">
        <v>8134</v>
      </c>
      <c r="G459" s="10">
        <v>43508</v>
      </c>
      <c r="H459" s="8" t="s">
        <v>31</v>
      </c>
      <c r="I459" s="8" t="s">
        <v>32</v>
      </c>
      <c r="J459" s="9">
        <v>9278.02</v>
      </c>
      <c r="K459" s="9">
        <v>185.56</v>
      </c>
      <c r="L459" s="8">
        <v>0</v>
      </c>
      <c r="M459" s="14">
        <f t="shared" si="21"/>
        <v>9463.58</v>
      </c>
      <c r="N459" s="8">
        <v>0</v>
      </c>
      <c r="O459" s="8">
        <v>0</v>
      </c>
      <c r="P459" s="8" t="s">
        <v>77</v>
      </c>
      <c r="R459" s="8">
        <v>1</v>
      </c>
      <c r="S459" s="13">
        <f>_xlfn.XLOOKUP(P459,rif_fee_schedule!$A$2:$A$84,rif_fee_schedule!C$2:C$84, 0)*1.628</f>
        <v>9769.6279999999988</v>
      </c>
      <c r="T459" s="13">
        <f>_xlfn.XLOOKUP(P459,rif_fee_schedule!$A$2:$A$84,rif_fee_schedule!D$2:D$84, 0)</f>
        <v>5674</v>
      </c>
      <c r="U459" s="14">
        <f t="shared" si="22"/>
        <v>9769.6279999999988</v>
      </c>
      <c r="V459" s="14">
        <f t="shared" si="23"/>
        <v>5674</v>
      </c>
      <c r="W459"/>
      <c r="Y459" s="3">
        <v>43269262.359999999</v>
      </c>
      <c r="Z459" s="3">
        <v>874367.57</v>
      </c>
      <c r="AA459" s="3">
        <v>433279.63</v>
      </c>
      <c r="AB459">
        <v>0</v>
      </c>
      <c r="AC459" s="3">
        <v>0</v>
      </c>
      <c r="AD459" s="2">
        <v>374512.67</v>
      </c>
      <c r="AE459" s="3">
        <v>599122533.62</v>
      </c>
      <c r="AF459" s="3">
        <v>12164932.65</v>
      </c>
      <c r="AG459" s="3">
        <v>2628720.44</v>
      </c>
      <c r="AH459" s="3">
        <v>103699.7</v>
      </c>
      <c r="AI459" s="3">
        <v>2074</v>
      </c>
      <c r="AJ459" s="2">
        <v>-10188946.82</v>
      </c>
    </row>
    <row r="460" spans="1:36" hidden="1" x14ac:dyDescent="0.25">
      <c r="A460" s="8">
        <v>8</v>
      </c>
      <c r="B460" s="8" t="s">
        <v>8803</v>
      </c>
      <c r="C460" s="8">
        <v>3042100030010</v>
      </c>
      <c r="D460" s="8" t="s">
        <v>8804</v>
      </c>
      <c r="F460" s="8" t="s">
        <v>8805</v>
      </c>
      <c r="G460" s="10">
        <v>43535</v>
      </c>
      <c r="H460" s="8" t="s">
        <v>31</v>
      </c>
      <c r="I460" s="8" t="s">
        <v>38</v>
      </c>
      <c r="J460" s="9">
        <v>20306.2</v>
      </c>
      <c r="K460" s="9">
        <v>406.12</v>
      </c>
      <c r="L460" s="8">
        <v>0</v>
      </c>
      <c r="M460" s="14">
        <f t="shared" si="21"/>
        <v>20712.32</v>
      </c>
      <c r="N460" s="8">
        <v>0</v>
      </c>
      <c r="O460" s="8">
        <v>0</v>
      </c>
      <c r="P460" s="8" t="s">
        <v>1765</v>
      </c>
      <c r="R460" s="8">
        <v>16</v>
      </c>
      <c r="S460" s="13">
        <f>_xlfn.XLOOKUP(P460,rif_fee_schedule!$A$2:$A$84,rif_fee_schedule!C$2:C$84, 0)*1.628</f>
        <v>1146.1119999999999</v>
      </c>
      <c r="T460" s="13">
        <f>_xlfn.XLOOKUP(P460,rif_fee_schedule!$A$2:$A$84,rif_fee_schedule!D$2:D$84, 0)</f>
        <v>666</v>
      </c>
      <c r="U460" s="14">
        <f t="shared" si="22"/>
        <v>18337.791999999998</v>
      </c>
      <c r="V460" s="14">
        <f t="shared" si="23"/>
        <v>10656</v>
      </c>
      <c r="W460"/>
      <c r="Y460" s="3">
        <v>38230434.439999998</v>
      </c>
      <c r="Z460" s="3">
        <v>764608.82</v>
      </c>
      <c r="AA460" s="3">
        <v>0</v>
      </c>
      <c r="AB460">
        <v>0</v>
      </c>
      <c r="AC460" s="3">
        <v>0</v>
      </c>
      <c r="AD460" s="2">
        <v>-229524.99</v>
      </c>
      <c r="AE460" s="3">
        <v>599122533.62</v>
      </c>
      <c r="AF460" s="3">
        <v>12164932.65</v>
      </c>
      <c r="AG460" s="3">
        <v>2628720.44</v>
      </c>
      <c r="AH460" s="3">
        <v>103699.7</v>
      </c>
      <c r="AI460" s="3">
        <v>2074</v>
      </c>
      <c r="AJ460" s="2">
        <v>-10188946.82</v>
      </c>
    </row>
    <row r="461" spans="1:36" hidden="1" x14ac:dyDescent="0.25">
      <c r="A461" s="8">
        <v>8</v>
      </c>
      <c r="B461" s="8" t="s">
        <v>8803</v>
      </c>
      <c r="C461" s="8">
        <v>3042100030010</v>
      </c>
      <c r="D461" s="8" t="s">
        <v>8804</v>
      </c>
      <c r="F461" s="8" t="s">
        <v>8805</v>
      </c>
      <c r="G461" s="10">
        <v>43535</v>
      </c>
      <c r="H461" s="8" t="s">
        <v>31</v>
      </c>
      <c r="I461" s="8" t="s">
        <v>38</v>
      </c>
      <c r="J461" s="9">
        <v>20306.2</v>
      </c>
      <c r="K461" s="9">
        <v>406.12</v>
      </c>
      <c r="L461" s="8">
        <v>0</v>
      </c>
      <c r="M461" s="14">
        <f t="shared" si="21"/>
        <v>20712.32</v>
      </c>
      <c r="N461" s="8">
        <v>0</v>
      </c>
      <c r="O461" s="8">
        <v>0</v>
      </c>
      <c r="P461" s="8" t="s">
        <v>983</v>
      </c>
      <c r="R461" s="8">
        <v>21</v>
      </c>
      <c r="S461" s="13">
        <f>_xlfn.XLOOKUP(P461,rif_fee_schedule!$A$2:$A$84,rif_fee_schedule!C$2:C$84, 0)*1.628</f>
        <v>203.5</v>
      </c>
      <c r="T461" s="13">
        <f>_xlfn.XLOOKUP(P461,rif_fee_schedule!$A$2:$A$84,rif_fee_schedule!D$2:D$84, 0)</f>
        <v>118</v>
      </c>
      <c r="U461" s="14">
        <f t="shared" si="22"/>
        <v>4273.5</v>
      </c>
      <c r="V461" s="14">
        <f t="shared" si="23"/>
        <v>2478</v>
      </c>
      <c r="W461"/>
      <c r="Y461" s="3">
        <v>38230434.439999998</v>
      </c>
      <c r="Z461" s="3">
        <v>764608.82</v>
      </c>
      <c r="AA461" s="3">
        <v>0</v>
      </c>
      <c r="AB461">
        <v>0</v>
      </c>
      <c r="AC461" s="3">
        <v>0</v>
      </c>
      <c r="AD461" s="2">
        <v>-229524.99</v>
      </c>
      <c r="AE461" s="3">
        <v>599122533.62</v>
      </c>
      <c r="AF461" s="3">
        <v>12164932.65</v>
      </c>
      <c r="AG461" s="3">
        <v>2628720.44</v>
      </c>
      <c r="AH461" s="3">
        <v>103699.7</v>
      </c>
      <c r="AI461" s="3">
        <v>2074</v>
      </c>
      <c r="AJ461" s="2">
        <v>-10188946.82</v>
      </c>
    </row>
    <row r="462" spans="1:36" hidden="1" x14ac:dyDescent="0.25">
      <c r="A462" s="8">
        <v>3.1</v>
      </c>
      <c r="B462" s="8" t="s">
        <v>4242</v>
      </c>
      <c r="C462" s="8">
        <v>3022040130240</v>
      </c>
      <c r="D462" s="8" t="s">
        <v>4235</v>
      </c>
      <c r="G462" s="10">
        <v>43508</v>
      </c>
      <c r="H462" s="8" t="s">
        <v>31</v>
      </c>
      <c r="I462" s="8" t="s">
        <v>32</v>
      </c>
      <c r="J462" s="9">
        <v>0</v>
      </c>
      <c r="K462" s="9">
        <v>0</v>
      </c>
      <c r="L462" s="8">
        <v>0</v>
      </c>
      <c r="M462" s="14">
        <f t="shared" si="21"/>
        <v>0</v>
      </c>
      <c r="N462" s="8">
        <v>0</v>
      </c>
      <c r="O462" s="8">
        <v>0</v>
      </c>
      <c r="P462" s="8" t="s">
        <v>77</v>
      </c>
      <c r="R462" s="8">
        <v>0</v>
      </c>
      <c r="S462" s="13">
        <f>_xlfn.XLOOKUP(P462,rif_fee_schedule!$A$2:$A$84,rif_fee_schedule!C$2:C$84, 0)*1.628</f>
        <v>9769.6279999999988</v>
      </c>
      <c r="T462" s="13">
        <f>_xlfn.XLOOKUP(P462,rif_fee_schedule!$A$2:$A$84,rif_fee_schedule!D$2:D$84, 0)</f>
        <v>5674</v>
      </c>
      <c r="U462" s="14">
        <f t="shared" si="22"/>
        <v>0</v>
      </c>
      <c r="V462" s="14">
        <f t="shared" si="23"/>
        <v>0</v>
      </c>
      <c r="Y462" s="3">
        <v>34362078.990000002</v>
      </c>
      <c r="Z462" s="3">
        <v>687512.03</v>
      </c>
      <c r="AA462" s="3">
        <v>0</v>
      </c>
      <c r="AB462">
        <v>0</v>
      </c>
      <c r="AC462" s="3">
        <v>0</v>
      </c>
      <c r="AD462" s="2">
        <v>-175934.14</v>
      </c>
      <c r="AE462" s="3">
        <v>599122533.62</v>
      </c>
      <c r="AF462" s="3">
        <v>12164932.65</v>
      </c>
      <c r="AG462" s="3">
        <v>2628720.44</v>
      </c>
      <c r="AH462" s="3">
        <v>103699.7</v>
      </c>
      <c r="AI462" s="3">
        <v>2074</v>
      </c>
      <c r="AJ462" s="2">
        <v>-10188946.82</v>
      </c>
    </row>
    <row r="463" spans="1:36" hidden="1" x14ac:dyDescent="0.25">
      <c r="A463" s="8">
        <v>6</v>
      </c>
      <c r="B463" s="8" t="s">
        <v>6255</v>
      </c>
      <c r="C463" s="8">
        <v>3060060480010</v>
      </c>
      <c r="D463" s="8" t="s">
        <v>6256</v>
      </c>
      <c r="F463" s="8" t="s">
        <v>6257</v>
      </c>
      <c r="G463" s="10">
        <v>43516</v>
      </c>
      <c r="H463" s="8" t="s">
        <v>31</v>
      </c>
      <c r="I463" s="8" t="s">
        <v>38</v>
      </c>
      <c r="J463" s="9">
        <v>139226.85</v>
      </c>
      <c r="K463" s="9">
        <v>2784.54</v>
      </c>
      <c r="L463" s="8">
        <v>0</v>
      </c>
      <c r="M463" s="14">
        <f t="shared" si="21"/>
        <v>142011.39000000001</v>
      </c>
      <c r="N463" s="8">
        <v>0</v>
      </c>
      <c r="O463" s="8">
        <v>0</v>
      </c>
      <c r="P463" s="8" t="s">
        <v>43</v>
      </c>
      <c r="R463" s="11">
        <v>-20175</v>
      </c>
      <c r="S463" s="13">
        <f>_xlfn.XLOOKUP(P463,rif_fee_schedule!$A$2:$A$84,rif_fee_schedule!C$2:C$84, 0)*1.628</f>
        <v>5.1216879999999998</v>
      </c>
      <c r="T463" s="13">
        <f>_xlfn.XLOOKUP(P463,rif_fee_schedule!$A$2:$A$84,rif_fee_schedule!D$2:D$84, 0)</f>
        <v>2.9740000000000002</v>
      </c>
      <c r="U463" s="14">
        <f t="shared" si="22"/>
        <v>-103330.0554</v>
      </c>
      <c r="V463" s="14">
        <f t="shared" si="23"/>
        <v>-60000.450000000004</v>
      </c>
      <c r="W463" s="2"/>
      <c r="Y463" s="3">
        <v>43269262.359999999</v>
      </c>
      <c r="Z463" s="3">
        <v>874367.57</v>
      </c>
      <c r="AA463" s="3">
        <v>433279.63</v>
      </c>
      <c r="AB463">
        <v>0</v>
      </c>
      <c r="AC463" s="3">
        <v>0</v>
      </c>
      <c r="AD463" s="2">
        <v>374512.67</v>
      </c>
      <c r="AE463" s="3">
        <v>599122533.62</v>
      </c>
      <c r="AF463" s="3">
        <v>12164932.65</v>
      </c>
      <c r="AG463" s="3">
        <v>2628720.44</v>
      </c>
      <c r="AH463" s="3">
        <v>103699.7</v>
      </c>
      <c r="AI463" s="3">
        <v>2074</v>
      </c>
      <c r="AJ463" s="2">
        <v>-10188946.82</v>
      </c>
    </row>
    <row r="464" spans="1:36" hidden="1" x14ac:dyDescent="0.25">
      <c r="A464" s="8">
        <v>6</v>
      </c>
      <c r="B464" s="8" t="s">
        <v>6255</v>
      </c>
      <c r="C464" s="8">
        <v>3060060480010</v>
      </c>
      <c r="D464" s="8" t="s">
        <v>6256</v>
      </c>
      <c r="F464" s="8" t="s">
        <v>6257</v>
      </c>
      <c r="G464" s="10">
        <v>43516</v>
      </c>
      <c r="H464" s="8" t="s">
        <v>31</v>
      </c>
      <c r="I464" s="8" t="s">
        <v>38</v>
      </c>
      <c r="J464" s="9">
        <v>139226.85</v>
      </c>
      <c r="K464" s="9">
        <v>2784.54</v>
      </c>
      <c r="L464" s="8">
        <v>0</v>
      </c>
      <c r="M464" s="14">
        <f t="shared" si="21"/>
        <v>142011.39000000001</v>
      </c>
      <c r="N464" s="8">
        <v>0</v>
      </c>
      <c r="O464" s="8">
        <v>0</v>
      </c>
      <c r="P464" s="8" t="s">
        <v>39</v>
      </c>
      <c r="R464" s="11">
        <v>101066</v>
      </c>
      <c r="S464" s="13">
        <f>_xlfn.XLOOKUP(P464,rif_fee_schedule!$A$2:$A$84,rif_fee_schedule!C$2:C$84, 0)*1.628</f>
        <v>2.4729319999999997</v>
      </c>
      <c r="T464" s="13">
        <f>_xlfn.XLOOKUP(P464,rif_fee_schedule!$A$2:$A$84,rif_fee_schedule!D$2:D$84, 0)</f>
        <v>1.4359999999999999</v>
      </c>
      <c r="U464" s="14">
        <f t="shared" si="22"/>
        <v>249929.34551199997</v>
      </c>
      <c r="V464" s="14">
        <f t="shared" si="23"/>
        <v>145130.77599999998</v>
      </c>
      <c r="W464" s="2"/>
      <c r="Y464" s="3">
        <v>43269262.359999999</v>
      </c>
      <c r="Z464" s="3">
        <v>874367.57</v>
      </c>
      <c r="AA464" s="3">
        <v>433279.63</v>
      </c>
      <c r="AB464">
        <v>0</v>
      </c>
      <c r="AC464" s="3">
        <v>0</v>
      </c>
      <c r="AD464" s="2">
        <v>374512.67</v>
      </c>
      <c r="AE464" s="3">
        <v>599122533.62</v>
      </c>
      <c r="AF464" s="3">
        <v>12164932.65</v>
      </c>
      <c r="AG464" s="3">
        <v>2628720.44</v>
      </c>
      <c r="AH464" s="3">
        <v>103699.7</v>
      </c>
      <c r="AI464" s="3">
        <v>2074</v>
      </c>
      <c r="AJ464" s="2">
        <v>-10188946.82</v>
      </c>
    </row>
    <row r="465" spans="1:36" hidden="1" x14ac:dyDescent="0.25">
      <c r="A465" s="8">
        <v>6</v>
      </c>
      <c r="B465" s="8" t="s">
        <v>6258</v>
      </c>
      <c r="C465" s="8">
        <v>3060060480010</v>
      </c>
      <c r="D465" s="8" t="s">
        <v>6256</v>
      </c>
      <c r="F465" s="8" t="s">
        <v>6257</v>
      </c>
      <c r="G465" s="10">
        <v>43516</v>
      </c>
      <c r="H465" s="8" t="s">
        <v>31</v>
      </c>
      <c r="I465" s="8" t="s">
        <v>38</v>
      </c>
      <c r="J465" s="9">
        <v>11806.06</v>
      </c>
      <c r="K465" s="9">
        <v>236.12</v>
      </c>
      <c r="L465" s="8">
        <v>0</v>
      </c>
      <c r="M465" s="14">
        <f t="shared" si="21"/>
        <v>12042.18</v>
      </c>
      <c r="N465" s="8">
        <v>0</v>
      </c>
      <c r="O465" s="8">
        <v>0</v>
      </c>
      <c r="P465" s="8" t="s">
        <v>39</v>
      </c>
      <c r="R465" s="11">
        <v>5027</v>
      </c>
      <c r="S465" s="13">
        <f>_xlfn.XLOOKUP(P465,rif_fee_schedule!$A$2:$A$84,rif_fee_schedule!C$2:C$84, 0)*1.628</f>
        <v>2.4729319999999997</v>
      </c>
      <c r="T465" s="13">
        <f>_xlfn.XLOOKUP(P465,rif_fee_schedule!$A$2:$A$84,rif_fee_schedule!D$2:D$84, 0)</f>
        <v>1.4359999999999999</v>
      </c>
      <c r="U465" s="14">
        <f t="shared" si="22"/>
        <v>12431.429163999999</v>
      </c>
      <c r="V465" s="14">
        <f t="shared" si="23"/>
        <v>7218.7719999999999</v>
      </c>
      <c r="W465" s="2"/>
      <c r="Y465" s="3">
        <v>43269262.359999999</v>
      </c>
      <c r="Z465" s="3">
        <v>874367.57</v>
      </c>
      <c r="AA465" s="3">
        <v>433279.63</v>
      </c>
      <c r="AB465">
        <v>0</v>
      </c>
      <c r="AC465" s="3">
        <v>0</v>
      </c>
      <c r="AD465" s="2">
        <v>374512.67</v>
      </c>
      <c r="AE465" s="3">
        <v>599122533.62</v>
      </c>
      <c r="AF465" s="3">
        <v>12164932.65</v>
      </c>
      <c r="AG465" s="3">
        <v>2628720.44</v>
      </c>
      <c r="AH465" s="3">
        <v>103699.7</v>
      </c>
      <c r="AI465" s="3">
        <v>2074</v>
      </c>
      <c r="AJ465" s="2">
        <v>-10188946.82</v>
      </c>
    </row>
    <row r="466" spans="1:36" hidden="1" x14ac:dyDescent="0.25">
      <c r="A466" s="8">
        <v>2</v>
      </c>
      <c r="B466" s="8" t="s">
        <v>2660</v>
      </c>
      <c r="C466" s="8">
        <v>3031110220080</v>
      </c>
      <c r="D466" s="8" t="s">
        <v>2661</v>
      </c>
      <c r="F466" s="8" t="s">
        <v>2662</v>
      </c>
      <c r="G466" s="10">
        <v>43565</v>
      </c>
      <c r="H466" s="8" t="s">
        <v>31</v>
      </c>
      <c r="I466" s="8" t="s">
        <v>38</v>
      </c>
      <c r="J466" s="9">
        <v>8772.4500000000007</v>
      </c>
      <c r="K466" s="9">
        <v>175.45</v>
      </c>
      <c r="L466" s="8">
        <v>0</v>
      </c>
      <c r="M466" s="14">
        <f t="shared" si="21"/>
        <v>8947.9000000000015</v>
      </c>
      <c r="N466" s="8">
        <v>0</v>
      </c>
      <c r="O466" s="8">
        <v>0</v>
      </c>
      <c r="P466" s="8" t="s">
        <v>77</v>
      </c>
      <c r="R466" s="8">
        <v>1</v>
      </c>
      <c r="S466" s="13">
        <f>_xlfn.XLOOKUP(P466,rif_fee_schedule!$A$2:$A$84,rif_fee_schedule!C$2:C$84, 0)*1.628</f>
        <v>9769.6279999999988</v>
      </c>
      <c r="T466" s="13">
        <f>_xlfn.XLOOKUP(P466,rif_fee_schedule!$A$2:$A$84,rif_fee_schedule!D$2:D$84, 0)</f>
        <v>5674</v>
      </c>
      <c r="U466" s="14">
        <f t="shared" si="22"/>
        <v>9769.6279999999988</v>
      </c>
      <c r="V466" s="14">
        <f t="shared" si="23"/>
        <v>5674</v>
      </c>
      <c r="W466"/>
      <c r="Y466" s="3">
        <v>272008405.74000001</v>
      </c>
      <c r="Z466" s="3">
        <v>5573244.3300000001</v>
      </c>
      <c r="AA466" s="3">
        <v>0</v>
      </c>
      <c r="AB466">
        <v>0</v>
      </c>
      <c r="AC466" s="3">
        <v>0</v>
      </c>
      <c r="AD466" s="2">
        <v>-7297347.0099999998</v>
      </c>
      <c r="AE466" s="3">
        <v>599122533.62</v>
      </c>
      <c r="AF466" s="3">
        <v>12164932.65</v>
      </c>
      <c r="AG466" s="3">
        <v>2628720.44</v>
      </c>
      <c r="AH466" s="3">
        <v>103699.7</v>
      </c>
      <c r="AI466" s="3">
        <v>2074</v>
      </c>
      <c r="AJ466" s="2">
        <v>-10188946.82</v>
      </c>
    </row>
    <row r="467" spans="1:36" hidden="1" x14ac:dyDescent="0.25">
      <c r="A467" s="8">
        <v>1</v>
      </c>
      <c r="B467" s="8" t="s">
        <v>194</v>
      </c>
      <c r="C467" s="8">
        <v>3040160090450</v>
      </c>
      <c r="D467" s="8" t="s">
        <v>195</v>
      </c>
      <c r="F467" s="8" t="s">
        <v>196</v>
      </c>
      <c r="G467" s="10">
        <v>43518</v>
      </c>
      <c r="H467" s="8" t="s">
        <v>31</v>
      </c>
      <c r="I467" s="8" t="s">
        <v>38</v>
      </c>
      <c r="J467" s="9">
        <v>4639.01</v>
      </c>
      <c r="K467" s="9">
        <v>92.78</v>
      </c>
      <c r="L467" s="8">
        <v>0</v>
      </c>
      <c r="M467" s="14">
        <f t="shared" si="21"/>
        <v>4731.79</v>
      </c>
      <c r="N467" s="8">
        <v>0</v>
      </c>
      <c r="O467" s="8">
        <v>0</v>
      </c>
      <c r="P467" s="8" t="s">
        <v>77</v>
      </c>
      <c r="R467" s="8">
        <v>-0.5</v>
      </c>
      <c r="S467" s="13">
        <f>_xlfn.XLOOKUP(P467,rif_fee_schedule!$A$2:$A$84,rif_fee_schedule!C$2:C$84, 0)*1.628</f>
        <v>9769.6279999999988</v>
      </c>
      <c r="T467" s="13">
        <f>_xlfn.XLOOKUP(P467,rif_fee_schedule!$A$2:$A$84,rif_fee_schedule!D$2:D$84, 0)</f>
        <v>5674</v>
      </c>
      <c r="U467" s="14">
        <f t="shared" si="22"/>
        <v>-4884.8139999999994</v>
      </c>
      <c r="V467" s="14">
        <f t="shared" si="23"/>
        <v>-2837</v>
      </c>
      <c r="W467"/>
      <c r="Y467" s="3">
        <v>74696854.359999999</v>
      </c>
      <c r="Z467" s="3">
        <v>1494936.99</v>
      </c>
      <c r="AA467" s="3">
        <v>1189721.74</v>
      </c>
      <c r="AB467" s="2">
        <v>103699.7</v>
      </c>
      <c r="AC467" s="3">
        <v>2074</v>
      </c>
      <c r="AD467" s="2">
        <v>-3422401.68</v>
      </c>
      <c r="AE467" s="3">
        <v>599122533.62</v>
      </c>
      <c r="AF467" s="3">
        <v>12164932.65</v>
      </c>
      <c r="AG467" s="3">
        <v>2628720.44</v>
      </c>
      <c r="AH467" s="3">
        <v>103699.7</v>
      </c>
      <c r="AI467" s="3">
        <v>2074</v>
      </c>
      <c r="AJ467" s="2">
        <v>-10188946.82</v>
      </c>
    </row>
    <row r="468" spans="1:36" hidden="1" x14ac:dyDescent="0.25">
      <c r="A468" s="8">
        <v>1</v>
      </c>
      <c r="B468" s="8" t="s">
        <v>194</v>
      </c>
      <c r="C468" s="8">
        <v>3040160090450</v>
      </c>
      <c r="D468" s="8" t="s">
        <v>195</v>
      </c>
      <c r="F468" s="8" t="s">
        <v>196</v>
      </c>
      <c r="G468" s="10">
        <v>43518</v>
      </c>
      <c r="H468" s="8" t="s">
        <v>31</v>
      </c>
      <c r="I468" s="8" t="s">
        <v>38</v>
      </c>
      <c r="J468" s="9">
        <v>4639.01</v>
      </c>
      <c r="K468" s="9">
        <v>92.78</v>
      </c>
      <c r="L468" s="8">
        <v>0</v>
      </c>
      <c r="M468" s="14">
        <f t="shared" si="21"/>
        <v>4731.79</v>
      </c>
      <c r="N468" s="8">
        <v>0</v>
      </c>
      <c r="O468" s="8">
        <v>0</v>
      </c>
      <c r="P468" s="8" t="s">
        <v>77</v>
      </c>
      <c r="R468" s="8">
        <v>1</v>
      </c>
      <c r="S468" s="13">
        <f>_xlfn.XLOOKUP(P468,rif_fee_schedule!$A$2:$A$84,rif_fee_schedule!C$2:C$84, 0)*1.628</f>
        <v>9769.6279999999988</v>
      </c>
      <c r="T468" s="13">
        <f>_xlfn.XLOOKUP(P468,rif_fee_schedule!$A$2:$A$84,rif_fee_schedule!D$2:D$84, 0)</f>
        <v>5674</v>
      </c>
      <c r="U468" s="14">
        <f t="shared" si="22"/>
        <v>9769.6279999999988</v>
      </c>
      <c r="V468" s="14">
        <f t="shared" si="23"/>
        <v>5674</v>
      </c>
      <c r="W468"/>
      <c r="Y468" s="3">
        <v>74696854.359999999</v>
      </c>
      <c r="Z468" s="3">
        <v>1494936.99</v>
      </c>
      <c r="AA468" s="3">
        <v>1189721.74</v>
      </c>
      <c r="AB468" s="2">
        <v>103699.7</v>
      </c>
      <c r="AC468" s="3">
        <v>2074</v>
      </c>
      <c r="AD468" s="2">
        <v>-3422401.68</v>
      </c>
      <c r="AE468" s="3">
        <v>599122533.62</v>
      </c>
      <c r="AF468" s="3">
        <v>12164932.65</v>
      </c>
      <c r="AG468" s="3">
        <v>2628720.44</v>
      </c>
      <c r="AH468" s="3">
        <v>103699.7</v>
      </c>
      <c r="AI468" s="3">
        <v>2074</v>
      </c>
      <c r="AJ468" s="2">
        <v>-10188946.82</v>
      </c>
    </row>
    <row r="469" spans="1:36" hidden="1" x14ac:dyDescent="0.25">
      <c r="A469" s="8">
        <v>1</v>
      </c>
      <c r="B469" s="8" t="s">
        <v>203</v>
      </c>
      <c r="C469" s="8">
        <v>3040160090450</v>
      </c>
      <c r="D469" s="8" t="s">
        <v>204</v>
      </c>
      <c r="F469" s="8" t="s">
        <v>205</v>
      </c>
      <c r="G469" s="10">
        <v>43518</v>
      </c>
      <c r="H469" s="8" t="s">
        <v>31</v>
      </c>
      <c r="I469" s="8" t="s">
        <v>38</v>
      </c>
      <c r="J469" s="9">
        <v>4639.01</v>
      </c>
      <c r="K469" s="9">
        <v>92.78</v>
      </c>
      <c r="L469" s="8">
        <v>0</v>
      </c>
      <c r="M469" s="14">
        <f t="shared" si="21"/>
        <v>4731.79</v>
      </c>
      <c r="N469" s="8">
        <v>0</v>
      </c>
      <c r="O469" s="8">
        <v>0</v>
      </c>
      <c r="P469" s="8" t="s">
        <v>77</v>
      </c>
      <c r="R469" s="8">
        <v>1</v>
      </c>
      <c r="S469" s="13">
        <f>_xlfn.XLOOKUP(P469,rif_fee_schedule!$A$2:$A$84,rif_fee_schedule!C$2:C$84, 0)*1.628</f>
        <v>9769.6279999999988</v>
      </c>
      <c r="T469" s="13">
        <f>_xlfn.XLOOKUP(P469,rif_fee_schedule!$A$2:$A$84,rif_fee_schedule!D$2:D$84, 0)</f>
        <v>5674</v>
      </c>
      <c r="U469" s="14">
        <f t="shared" si="22"/>
        <v>9769.6279999999988</v>
      </c>
      <c r="V469" s="14">
        <f t="shared" si="23"/>
        <v>5674</v>
      </c>
      <c r="W469"/>
      <c r="Y469" s="3">
        <v>74696854.359999999</v>
      </c>
      <c r="Z469" s="3">
        <v>1494936.99</v>
      </c>
      <c r="AA469" s="3">
        <v>1189721.74</v>
      </c>
      <c r="AB469" s="2">
        <v>103699.7</v>
      </c>
      <c r="AC469" s="3">
        <v>2074</v>
      </c>
      <c r="AD469" s="2">
        <v>-3422401.68</v>
      </c>
      <c r="AE469" s="3">
        <v>599122533.62</v>
      </c>
      <c r="AF469" s="3">
        <v>12164932.65</v>
      </c>
      <c r="AG469" s="3">
        <v>2628720.44</v>
      </c>
      <c r="AH469" s="3">
        <v>103699.7</v>
      </c>
      <c r="AI469" s="3">
        <v>2074</v>
      </c>
      <c r="AJ469" s="2">
        <v>-10188946.82</v>
      </c>
    </row>
    <row r="470" spans="1:36" hidden="1" x14ac:dyDescent="0.25">
      <c r="A470" s="8">
        <v>1</v>
      </c>
      <c r="B470" s="8" t="s">
        <v>203</v>
      </c>
      <c r="C470" s="8">
        <v>3040160090450</v>
      </c>
      <c r="D470" s="8" t="s">
        <v>204</v>
      </c>
      <c r="F470" s="8" t="s">
        <v>205</v>
      </c>
      <c r="G470" s="10">
        <v>43518</v>
      </c>
      <c r="H470" s="8" t="s">
        <v>31</v>
      </c>
      <c r="I470" s="8" t="s">
        <v>38</v>
      </c>
      <c r="J470" s="9">
        <v>4639.01</v>
      </c>
      <c r="K470" s="9">
        <v>92.78</v>
      </c>
      <c r="L470" s="8">
        <v>0</v>
      </c>
      <c r="M470" s="14">
        <f t="shared" si="21"/>
        <v>4731.79</v>
      </c>
      <c r="N470" s="8">
        <v>0</v>
      </c>
      <c r="O470" s="8">
        <v>0</v>
      </c>
      <c r="P470" s="8" t="s">
        <v>77</v>
      </c>
      <c r="R470" s="8">
        <v>-0.5</v>
      </c>
      <c r="S470" s="13">
        <f>_xlfn.XLOOKUP(P470,rif_fee_schedule!$A$2:$A$84,rif_fee_schedule!C$2:C$84, 0)*1.628</f>
        <v>9769.6279999999988</v>
      </c>
      <c r="T470" s="13">
        <f>_xlfn.XLOOKUP(P470,rif_fee_schedule!$A$2:$A$84,rif_fee_schedule!D$2:D$84, 0)</f>
        <v>5674</v>
      </c>
      <c r="U470" s="14">
        <f t="shared" si="22"/>
        <v>-4884.8139999999994</v>
      </c>
      <c r="V470" s="14">
        <f t="shared" si="23"/>
        <v>-2837</v>
      </c>
      <c r="W470"/>
      <c r="Y470" s="3">
        <v>74696854.359999999</v>
      </c>
      <c r="Z470" s="3">
        <v>1494936.99</v>
      </c>
      <c r="AA470" s="3">
        <v>1189721.74</v>
      </c>
      <c r="AB470" s="2">
        <v>103699.7</v>
      </c>
      <c r="AC470" s="3">
        <v>2074</v>
      </c>
      <c r="AD470" s="2">
        <v>-3422401.68</v>
      </c>
      <c r="AE470" s="3">
        <v>599122533.62</v>
      </c>
      <c r="AF470" s="3">
        <v>12164932.65</v>
      </c>
      <c r="AG470" s="3">
        <v>2628720.44</v>
      </c>
      <c r="AH470" s="3">
        <v>103699.7</v>
      </c>
      <c r="AI470" s="3">
        <v>2074</v>
      </c>
      <c r="AJ470" s="2">
        <v>-10188946.82</v>
      </c>
    </row>
    <row r="471" spans="1:36" hidden="1" x14ac:dyDescent="0.25">
      <c r="A471" s="8">
        <v>5</v>
      </c>
      <c r="B471" s="8" t="s">
        <v>5014</v>
      </c>
      <c r="C471" s="8">
        <v>3059210250010</v>
      </c>
      <c r="D471" s="8" t="s">
        <v>5015</v>
      </c>
      <c r="F471" s="8" t="s">
        <v>5016</v>
      </c>
      <c r="G471" s="10">
        <v>43735</v>
      </c>
      <c r="H471" s="8" t="s">
        <v>31</v>
      </c>
      <c r="I471" s="8" t="s">
        <v>38</v>
      </c>
      <c r="J471" s="9">
        <v>170408.76</v>
      </c>
      <c r="K471" s="9">
        <v>3408.18</v>
      </c>
      <c r="L471" s="8">
        <v>0</v>
      </c>
      <c r="M471" s="14">
        <f t="shared" si="21"/>
        <v>173816.94</v>
      </c>
      <c r="N471" s="8">
        <v>0</v>
      </c>
      <c r="O471" s="8">
        <v>0</v>
      </c>
      <c r="P471" s="8" t="s">
        <v>376</v>
      </c>
      <c r="R471" s="8">
        <v>30</v>
      </c>
      <c r="S471" s="13">
        <f>_xlfn.XLOOKUP(P471,rif_fee_schedule!$A$2:$A$84,rif_fee_schedule!C$2:C$84, 0)*1.628</f>
        <v>5981.2719999999999</v>
      </c>
      <c r="T471" s="13">
        <f>_xlfn.XLOOKUP(P471,rif_fee_schedule!$A$2:$A$84,rif_fee_schedule!D$2:D$84, 0)</f>
        <v>3474</v>
      </c>
      <c r="U471" s="14">
        <f t="shared" si="22"/>
        <v>179438.16</v>
      </c>
      <c r="V471" s="14">
        <f t="shared" si="23"/>
        <v>104220</v>
      </c>
      <c r="W471"/>
      <c r="Y471" s="3">
        <v>23913047.239999998</v>
      </c>
      <c r="Z471" s="3">
        <v>478708.65</v>
      </c>
      <c r="AA471" s="3">
        <v>0</v>
      </c>
      <c r="AB471">
        <v>0</v>
      </c>
      <c r="AC471" s="3">
        <v>0</v>
      </c>
      <c r="AD471" s="2">
        <v>-227120.25</v>
      </c>
      <c r="AE471" s="3">
        <v>599122533.62</v>
      </c>
      <c r="AF471" s="3">
        <v>12164932.65</v>
      </c>
      <c r="AG471" s="3">
        <v>2628720.44</v>
      </c>
      <c r="AH471" s="3">
        <v>103699.7</v>
      </c>
      <c r="AI471" s="3">
        <v>2074</v>
      </c>
      <c r="AJ471" s="2">
        <v>-10188946.82</v>
      </c>
    </row>
    <row r="472" spans="1:36" hidden="1" x14ac:dyDescent="0.25">
      <c r="A472" s="8">
        <v>2</v>
      </c>
      <c r="B472" s="8" t="s">
        <v>2911</v>
      </c>
      <c r="C472" s="8">
        <v>3031280030240</v>
      </c>
      <c r="D472" s="8" t="s">
        <v>2912</v>
      </c>
      <c r="F472" s="8" t="s">
        <v>2913</v>
      </c>
      <c r="G472" s="10">
        <v>43641</v>
      </c>
      <c r="H472" s="8" t="s">
        <v>31</v>
      </c>
      <c r="I472" s="8" t="s">
        <v>38</v>
      </c>
      <c r="J472" s="9">
        <v>39455.629999999997</v>
      </c>
      <c r="K472" s="9">
        <v>789.11</v>
      </c>
      <c r="L472" s="8">
        <v>0</v>
      </c>
      <c r="M472" s="14">
        <f t="shared" si="21"/>
        <v>40244.74</v>
      </c>
      <c r="N472" s="8">
        <v>0</v>
      </c>
      <c r="O472" s="8">
        <v>0</v>
      </c>
      <c r="P472" s="8" t="s">
        <v>90</v>
      </c>
      <c r="R472" s="8">
        <v>-546</v>
      </c>
      <c r="S472" s="13">
        <f>_xlfn.XLOOKUP(P472,rif_fee_schedule!$A$2:$A$84,rif_fee_schedule!C$2:C$84, 0)*1.628</f>
        <v>14.380123999999999</v>
      </c>
      <c r="T472" s="13">
        <f>_xlfn.XLOOKUP(P472,rif_fee_schedule!$A$2:$A$84,rif_fee_schedule!D$2:D$84, 0)</f>
        <v>8.3520000000000003</v>
      </c>
      <c r="U472" s="14">
        <f t="shared" si="22"/>
        <v>-7851.5477039999996</v>
      </c>
      <c r="V472" s="14">
        <f t="shared" si="23"/>
        <v>-4560.192</v>
      </c>
      <c r="W472"/>
      <c r="Y472" s="3">
        <v>272008405.74000001</v>
      </c>
      <c r="Z472" s="3">
        <v>5573244.3300000001</v>
      </c>
      <c r="AA472" s="3">
        <v>0</v>
      </c>
      <c r="AB472">
        <v>0</v>
      </c>
      <c r="AC472" s="3">
        <v>0</v>
      </c>
      <c r="AD472" s="2">
        <v>-7297347.0099999998</v>
      </c>
      <c r="AE472" s="3">
        <v>599122533.62</v>
      </c>
      <c r="AF472" s="3">
        <v>12164932.65</v>
      </c>
      <c r="AG472" s="3">
        <v>2628720.44</v>
      </c>
      <c r="AH472" s="3">
        <v>103699.7</v>
      </c>
      <c r="AI472" s="3">
        <v>2074</v>
      </c>
      <c r="AJ472" s="2">
        <v>-10188946.82</v>
      </c>
    </row>
    <row r="473" spans="1:36" hidden="1" x14ac:dyDescent="0.25">
      <c r="A473" s="8">
        <v>2</v>
      </c>
      <c r="B473" s="8" t="s">
        <v>2911</v>
      </c>
      <c r="C473" s="8">
        <v>3031280030240</v>
      </c>
      <c r="D473" s="8" t="s">
        <v>2912</v>
      </c>
      <c r="F473" s="8" t="s">
        <v>2913</v>
      </c>
      <c r="G473" s="10">
        <v>43641</v>
      </c>
      <c r="H473" s="8" t="s">
        <v>31</v>
      </c>
      <c r="I473" s="8" t="s">
        <v>38</v>
      </c>
      <c r="J473" s="9">
        <v>39455.629999999997</v>
      </c>
      <c r="K473" s="9">
        <v>789.11</v>
      </c>
      <c r="L473" s="8">
        <v>0</v>
      </c>
      <c r="M473" s="14">
        <f t="shared" si="21"/>
        <v>40244.74</v>
      </c>
      <c r="N473" s="8">
        <v>0</v>
      </c>
      <c r="O473" s="8">
        <v>0</v>
      </c>
      <c r="P473" s="8" t="s">
        <v>613</v>
      </c>
      <c r="R473" s="8">
        <v>32</v>
      </c>
      <c r="S473" s="13">
        <f>_xlfn.XLOOKUP(P473,rif_fee_schedule!$A$2:$A$84,rif_fee_schedule!C$2:C$84, 0)*1.628</f>
        <v>1619.86</v>
      </c>
      <c r="T473" s="13">
        <f>_xlfn.XLOOKUP(P473,rif_fee_schedule!$A$2:$A$84,rif_fee_schedule!D$2:D$84, 0)</f>
        <v>940</v>
      </c>
      <c r="U473" s="14">
        <f t="shared" si="22"/>
        <v>51835.519999999997</v>
      </c>
      <c r="V473" s="14">
        <f t="shared" si="23"/>
        <v>30080</v>
      </c>
      <c r="W473"/>
      <c r="Y473" s="3">
        <v>272008405.74000001</v>
      </c>
      <c r="Z473" s="3">
        <v>5573244.3300000001</v>
      </c>
      <c r="AA473" s="3">
        <v>0</v>
      </c>
      <c r="AB473">
        <v>0</v>
      </c>
      <c r="AC473" s="3">
        <v>0</v>
      </c>
      <c r="AD473" s="2">
        <v>-7297347.0099999998</v>
      </c>
      <c r="AE473" s="3">
        <v>599122533.62</v>
      </c>
      <c r="AF473" s="3">
        <v>12164932.65</v>
      </c>
      <c r="AG473" s="3">
        <v>2628720.44</v>
      </c>
      <c r="AH473" s="3">
        <v>103699.7</v>
      </c>
      <c r="AI473" s="3">
        <v>2074</v>
      </c>
      <c r="AJ473" s="2">
        <v>-10188946.82</v>
      </c>
    </row>
    <row r="474" spans="1:36" hidden="1" x14ac:dyDescent="0.25">
      <c r="A474" s="8">
        <v>6</v>
      </c>
      <c r="B474" s="8" t="s">
        <v>8212</v>
      </c>
      <c r="C474" s="8">
        <v>3079080190030</v>
      </c>
      <c r="D474" s="8" t="s">
        <v>8213</v>
      </c>
      <c r="F474" s="8" t="s">
        <v>8214</v>
      </c>
      <c r="G474" s="10">
        <v>43553</v>
      </c>
      <c r="H474" s="8" t="s">
        <v>31</v>
      </c>
      <c r="I474" s="8" t="s">
        <v>38</v>
      </c>
      <c r="J474" s="9">
        <v>0</v>
      </c>
      <c r="K474" s="9">
        <v>0</v>
      </c>
      <c r="L474" s="8">
        <v>0</v>
      </c>
      <c r="M474" s="14">
        <f t="shared" si="21"/>
        <v>0</v>
      </c>
      <c r="N474" s="8">
        <v>0</v>
      </c>
      <c r="O474" s="8">
        <v>0</v>
      </c>
      <c r="P474" s="8" t="s">
        <v>77</v>
      </c>
      <c r="R474" s="8">
        <v>1</v>
      </c>
      <c r="S474" s="13">
        <f>_xlfn.XLOOKUP(P474,rif_fee_schedule!$A$2:$A$84,rif_fee_schedule!C$2:C$84, 0)*1.628</f>
        <v>9769.6279999999988</v>
      </c>
      <c r="T474" s="13">
        <f>_xlfn.XLOOKUP(P474,rif_fee_schedule!$A$2:$A$84,rif_fee_schedule!D$2:D$84, 0)</f>
        <v>5674</v>
      </c>
      <c r="U474" s="14">
        <f t="shared" si="22"/>
        <v>9769.6279999999988</v>
      </c>
      <c r="V474" s="14">
        <f t="shared" si="23"/>
        <v>5674</v>
      </c>
      <c r="W474"/>
      <c r="Y474" s="3">
        <v>43269262.359999999</v>
      </c>
      <c r="Z474" s="3">
        <v>874367.57</v>
      </c>
      <c r="AA474" s="3">
        <v>433279.63</v>
      </c>
      <c r="AB474">
        <v>0</v>
      </c>
      <c r="AC474" s="3">
        <v>0</v>
      </c>
      <c r="AD474" s="2">
        <v>374512.67</v>
      </c>
      <c r="AE474" s="3">
        <v>599122533.62</v>
      </c>
      <c r="AF474" s="3">
        <v>12164932.65</v>
      </c>
      <c r="AG474" s="3">
        <v>2628720.44</v>
      </c>
      <c r="AH474" s="3">
        <v>103699.7</v>
      </c>
      <c r="AI474" s="3">
        <v>2074</v>
      </c>
      <c r="AJ474" s="2">
        <v>-10188946.82</v>
      </c>
    </row>
    <row r="475" spans="1:36" hidden="1" x14ac:dyDescent="0.25">
      <c r="A475" s="8">
        <v>6</v>
      </c>
      <c r="B475" s="8" t="s">
        <v>8212</v>
      </c>
      <c r="C475" s="8">
        <v>3079080190030</v>
      </c>
      <c r="D475" s="8" t="s">
        <v>8213</v>
      </c>
      <c r="F475" s="8" t="s">
        <v>8214</v>
      </c>
      <c r="G475" s="10">
        <v>43553</v>
      </c>
      <c r="H475" s="8" t="s">
        <v>31</v>
      </c>
      <c r="I475" s="8" t="s">
        <v>38</v>
      </c>
      <c r="J475" s="9">
        <v>0</v>
      </c>
      <c r="K475" s="9">
        <v>0</v>
      </c>
      <c r="L475" s="8">
        <v>0</v>
      </c>
      <c r="M475" s="14">
        <f t="shared" si="21"/>
        <v>0</v>
      </c>
      <c r="N475" s="8">
        <v>0</v>
      </c>
      <c r="O475" s="8">
        <v>0</v>
      </c>
      <c r="P475" s="8" t="s">
        <v>77</v>
      </c>
      <c r="R475" s="8">
        <v>-1</v>
      </c>
      <c r="S475" s="13">
        <f>_xlfn.XLOOKUP(P475,rif_fee_schedule!$A$2:$A$84,rif_fee_schedule!C$2:C$84, 0)*1.628</f>
        <v>9769.6279999999988</v>
      </c>
      <c r="T475" s="13">
        <f>_xlfn.XLOOKUP(P475,rif_fee_schedule!$A$2:$A$84,rif_fee_schedule!D$2:D$84, 0)</f>
        <v>5674</v>
      </c>
      <c r="U475" s="14">
        <f t="shared" si="22"/>
        <v>-9769.6279999999988</v>
      </c>
      <c r="V475" s="14">
        <f t="shared" si="23"/>
        <v>-5674</v>
      </c>
      <c r="W475"/>
      <c r="Y475" s="3">
        <v>43269262.359999999</v>
      </c>
      <c r="Z475" s="3">
        <v>874367.57</v>
      </c>
      <c r="AA475" s="3">
        <v>433279.63</v>
      </c>
      <c r="AB475">
        <v>0</v>
      </c>
      <c r="AC475" s="3">
        <v>0</v>
      </c>
      <c r="AD475" s="2">
        <v>374512.67</v>
      </c>
      <c r="AE475" s="3">
        <v>599122533.62</v>
      </c>
      <c r="AF475" s="3">
        <v>12164932.65</v>
      </c>
      <c r="AG475" s="3">
        <v>2628720.44</v>
      </c>
      <c r="AH475" s="3">
        <v>103699.7</v>
      </c>
      <c r="AI475" s="3">
        <v>2074</v>
      </c>
      <c r="AJ475" s="2">
        <v>-10188946.82</v>
      </c>
    </row>
    <row r="476" spans="1:36" hidden="1" x14ac:dyDescent="0.25">
      <c r="A476" s="8">
        <v>1.1000000000000001</v>
      </c>
      <c r="B476" s="8" t="s">
        <v>825</v>
      </c>
      <c r="C476" s="8">
        <v>3030350160090</v>
      </c>
      <c r="D476" s="8" t="s">
        <v>826</v>
      </c>
      <c r="F476" s="8" t="s">
        <v>827</v>
      </c>
      <c r="G476" s="10">
        <v>43579</v>
      </c>
      <c r="H476" s="8" t="s">
        <v>31</v>
      </c>
      <c r="I476" s="8" t="s">
        <v>38</v>
      </c>
      <c r="J476" s="9">
        <v>21788.58</v>
      </c>
      <c r="K476" s="9">
        <v>435.77</v>
      </c>
      <c r="L476" s="8">
        <v>0</v>
      </c>
      <c r="M476" s="14">
        <f t="shared" si="21"/>
        <v>22224.350000000002</v>
      </c>
      <c r="N476" s="8">
        <v>0</v>
      </c>
      <c r="O476" s="8">
        <v>0</v>
      </c>
      <c r="P476" s="8" t="s">
        <v>679</v>
      </c>
      <c r="R476" s="11">
        <v>22503</v>
      </c>
      <c r="S476" s="13">
        <f>_xlfn.XLOOKUP(P476,rif_fee_schedule!$A$2:$A$84,rif_fee_schedule!C$2:C$84, 0)*1.628</f>
        <v>6.108255999999999</v>
      </c>
      <c r="T476" s="13">
        <f>_xlfn.XLOOKUP(P476,rif_fee_schedule!$A$2:$A$84,rif_fee_schedule!D$2:D$84, 0)</f>
        <v>3.5470000000000002</v>
      </c>
      <c r="U476" s="14">
        <f t="shared" si="22"/>
        <v>137454.08476799997</v>
      </c>
      <c r="V476" s="14">
        <f t="shared" si="23"/>
        <v>79818.141000000003</v>
      </c>
      <c r="W476" s="2"/>
      <c r="Y476" s="3">
        <v>13538989.02</v>
      </c>
      <c r="Z476" s="3">
        <v>280635.13</v>
      </c>
      <c r="AA476" s="3">
        <v>0</v>
      </c>
      <c r="AB476">
        <v>0</v>
      </c>
      <c r="AC476" s="3">
        <v>0</v>
      </c>
      <c r="AD476" s="2">
        <v>-2316507.67</v>
      </c>
      <c r="AE476" s="3">
        <v>599122533.62</v>
      </c>
      <c r="AF476" s="3">
        <v>12164932.65</v>
      </c>
      <c r="AG476" s="3">
        <v>2628720.44</v>
      </c>
      <c r="AH476" s="3">
        <v>103699.7</v>
      </c>
      <c r="AI476" s="3">
        <v>2074</v>
      </c>
      <c r="AJ476" s="2">
        <v>-10188946.82</v>
      </c>
    </row>
    <row r="477" spans="1:36" hidden="1" x14ac:dyDescent="0.25">
      <c r="A477" s="8">
        <v>1.1000000000000001</v>
      </c>
      <c r="B477" s="8" t="s">
        <v>825</v>
      </c>
      <c r="C477" s="8">
        <v>3030350160090</v>
      </c>
      <c r="D477" s="8" t="s">
        <v>826</v>
      </c>
      <c r="F477" s="8" t="s">
        <v>827</v>
      </c>
      <c r="G477" s="10">
        <v>43579</v>
      </c>
      <c r="H477" s="8" t="s">
        <v>31</v>
      </c>
      <c r="I477" s="8" t="s">
        <v>38</v>
      </c>
      <c r="J477" s="9">
        <v>21788.58</v>
      </c>
      <c r="K477" s="9">
        <v>435.77</v>
      </c>
      <c r="L477" s="8">
        <v>0</v>
      </c>
      <c r="M477" s="14">
        <f t="shared" si="21"/>
        <v>22224.350000000002</v>
      </c>
      <c r="N477" s="8">
        <v>0</v>
      </c>
      <c r="O477" s="8">
        <v>0</v>
      </c>
      <c r="P477" s="8" t="s">
        <v>679</v>
      </c>
      <c r="R477" s="8">
        <v>338</v>
      </c>
      <c r="S477" s="13">
        <f>_xlfn.XLOOKUP(P477,rif_fee_schedule!$A$2:$A$84,rif_fee_schedule!C$2:C$84, 0)*1.628</f>
        <v>6.108255999999999</v>
      </c>
      <c r="T477" s="13">
        <f>_xlfn.XLOOKUP(P477,rif_fee_schedule!$A$2:$A$84,rif_fee_schedule!D$2:D$84, 0)</f>
        <v>3.5470000000000002</v>
      </c>
      <c r="U477" s="14">
        <f t="shared" si="22"/>
        <v>2064.5905279999997</v>
      </c>
      <c r="V477" s="14">
        <f t="shared" si="23"/>
        <v>1198.886</v>
      </c>
      <c r="W477"/>
      <c r="Y477" s="3">
        <v>13538989.02</v>
      </c>
      <c r="Z477" s="3">
        <v>280635.13</v>
      </c>
      <c r="AA477" s="3">
        <v>0</v>
      </c>
      <c r="AB477">
        <v>0</v>
      </c>
      <c r="AC477" s="3">
        <v>0</v>
      </c>
      <c r="AD477" s="2">
        <v>-2316507.67</v>
      </c>
      <c r="AE477" s="3">
        <v>599122533.62</v>
      </c>
      <c r="AF477" s="3">
        <v>12164932.65</v>
      </c>
      <c r="AG477" s="3">
        <v>2628720.44</v>
      </c>
      <c r="AH477" s="3">
        <v>103699.7</v>
      </c>
      <c r="AI477" s="3">
        <v>2074</v>
      </c>
      <c r="AJ477" s="2">
        <v>-10188946.82</v>
      </c>
    </row>
    <row r="478" spans="1:36" hidden="1" x14ac:dyDescent="0.25">
      <c r="A478" s="8">
        <v>1.1000000000000001</v>
      </c>
      <c r="B478" s="8" t="s">
        <v>825</v>
      </c>
      <c r="C478" s="8">
        <v>3030350160090</v>
      </c>
      <c r="D478" s="8" t="s">
        <v>826</v>
      </c>
      <c r="F478" s="8" t="s">
        <v>827</v>
      </c>
      <c r="G478" s="10">
        <v>43579</v>
      </c>
      <c r="H478" s="8" t="s">
        <v>31</v>
      </c>
      <c r="I478" s="8" t="s">
        <v>38</v>
      </c>
      <c r="J478" s="9">
        <v>21788.58</v>
      </c>
      <c r="K478" s="9">
        <v>435.77</v>
      </c>
      <c r="L478" s="8">
        <v>0</v>
      </c>
      <c r="M478" s="14">
        <f t="shared" si="21"/>
        <v>22224.350000000002</v>
      </c>
      <c r="N478" s="8">
        <v>0</v>
      </c>
      <c r="O478" s="8">
        <v>0</v>
      </c>
      <c r="P478" s="8" t="s">
        <v>43</v>
      </c>
      <c r="R478" s="11">
        <v>-22503</v>
      </c>
      <c r="S478" s="13">
        <f>_xlfn.XLOOKUP(P478,rif_fee_schedule!$A$2:$A$84,rif_fee_schedule!C$2:C$84, 0)*1.628</f>
        <v>5.1216879999999998</v>
      </c>
      <c r="T478" s="13">
        <f>_xlfn.XLOOKUP(P478,rif_fee_schedule!$A$2:$A$84,rif_fee_schedule!D$2:D$84, 0)</f>
        <v>2.9740000000000002</v>
      </c>
      <c r="U478" s="14">
        <f t="shared" si="22"/>
        <v>-115253.34506399999</v>
      </c>
      <c r="V478" s="14">
        <f t="shared" si="23"/>
        <v>-66923.922000000006</v>
      </c>
      <c r="W478" s="2"/>
      <c r="Y478" s="3">
        <v>13538989.02</v>
      </c>
      <c r="Z478" s="3">
        <v>280635.13</v>
      </c>
      <c r="AA478" s="3">
        <v>0</v>
      </c>
      <c r="AB478">
        <v>0</v>
      </c>
      <c r="AC478" s="3">
        <v>0</v>
      </c>
      <c r="AD478" s="2">
        <v>-2316507.67</v>
      </c>
      <c r="AE478" s="3">
        <v>599122533.62</v>
      </c>
      <c r="AF478" s="3">
        <v>12164932.65</v>
      </c>
      <c r="AG478" s="3">
        <v>2628720.44</v>
      </c>
      <c r="AH478" s="3">
        <v>103699.7</v>
      </c>
      <c r="AI478" s="3">
        <v>2074</v>
      </c>
      <c r="AJ478" s="2">
        <v>-10188946.82</v>
      </c>
    </row>
    <row r="479" spans="1:36" hidden="1" x14ac:dyDescent="0.25">
      <c r="A479" s="8">
        <v>3.1</v>
      </c>
      <c r="B479" s="8" t="s">
        <v>4272</v>
      </c>
      <c r="C479" s="8">
        <v>3022180021820</v>
      </c>
      <c r="D479" s="8" t="s">
        <v>4273</v>
      </c>
      <c r="F479" s="8" t="s">
        <v>4274</v>
      </c>
      <c r="G479" s="10">
        <v>43511</v>
      </c>
      <c r="H479" s="8" t="s">
        <v>31</v>
      </c>
      <c r="I479" s="8" t="s">
        <v>38</v>
      </c>
      <c r="J479" s="9">
        <v>0</v>
      </c>
      <c r="K479" s="9">
        <v>0</v>
      </c>
      <c r="L479" s="8">
        <v>0</v>
      </c>
      <c r="M479" s="14">
        <f t="shared" si="21"/>
        <v>0</v>
      </c>
      <c r="N479" s="8">
        <v>0</v>
      </c>
      <c r="O479" s="8">
        <v>0</v>
      </c>
      <c r="P479" s="8" t="s">
        <v>77</v>
      </c>
      <c r="R479" s="8">
        <v>0</v>
      </c>
      <c r="S479" s="13">
        <f>_xlfn.XLOOKUP(P479,rif_fee_schedule!$A$2:$A$84,rif_fee_schedule!C$2:C$84, 0)*1.628</f>
        <v>9769.6279999999988</v>
      </c>
      <c r="T479" s="13">
        <f>_xlfn.XLOOKUP(P479,rif_fee_schedule!$A$2:$A$84,rif_fee_schedule!D$2:D$84, 0)</f>
        <v>5674</v>
      </c>
      <c r="U479" s="14">
        <f t="shared" si="22"/>
        <v>0</v>
      </c>
      <c r="V479" s="14">
        <f t="shared" si="23"/>
        <v>0</v>
      </c>
      <c r="W479"/>
      <c r="Y479" s="3">
        <v>34362078.990000002</v>
      </c>
      <c r="Z479" s="3">
        <v>687512.03</v>
      </c>
      <c r="AA479" s="3">
        <v>0</v>
      </c>
      <c r="AB479">
        <v>0</v>
      </c>
      <c r="AC479" s="3">
        <v>0</v>
      </c>
      <c r="AD479" s="2">
        <v>-175934.14</v>
      </c>
      <c r="AE479" s="3">
        <v>599122533.62</v>
      </c>
      <c r="AF479" s="3">
        <v>12164932.65</v>
      </c>
      <c r="AG479" s="3">
        <v>2628720.44</v>
      </c>
      <c r="AH479" s="3">
        <v>103699.7</v>
      </c>
      <c r="AI479" s="3">
        <v>2074</v>
      </c>
      <c r="AJ479" s="2">
        <v>-10188946.82</v>
      </c>
    </row>
    <row r="480" spans="1:36" hidden="1" x14ac:dyDescent="0.25">
      <c r="A480" s="8">
        <v>7</v>
      </c>
      <c r="B480" s="8" t="s">
        <v>8505</v>
      </c>
      <c r="C480" s="8">
        <v>3041310191954</v>
      </c>
      <c r="D480" s="8" t="s">
        <v>8506</v>
      </c>
      <c r="F480" s="8" t="s">
        <v>8507</v>
      </c>
      <c r="G480" s="10">
        <v>43511</v>
      </c>
      <c r="H480" s="8" t="s">
        <v>31</v>
      </c>
      <c r="I480" s="8" t="s">
        <v>38</v>
      </c>
      <c r="J480" s="9">
        <v>0</v>
      </c>
      <c r="K480" s="9">
        <v>0</v>
      </c>
      <c r="L480" s="8">
        <v>0</v>
      </c>
      <c r="M480" s="14">
        <f t="shared" si="21"/>
        <v>0</v>
      </c>
      <c r="N480" s="8">
        <v>0</v>
      </c>
      <c r="O480" s="8">
        <v>0</v>
      </c>
      <c r="P480" s="8" t="s">
        <v>77</v>
      </c>
      <c r="R480" s="8">
        <v>0</v>
      </c>
      <c r="S480" s="13">
        <f>_xlfn.XLOOKUP(P480,rif_fee_schedule!$A$2:$A$84,rif_fee_schedule!C$2:C$84, 0)*1.628</f>
        <v>9769.6279999999988</v>
      </c>
      <c r="T480" s="13">
        <f>_xlfn.XLOOKUP(P480,rif_fee_schedule!$A$2:$A$84,rif_fee_schedule!D$2:D$84, 0)</f>
        <v>5674</v>
      </c>
      <c r="U480" s="14">
        <f t="shared" si="22"/>
        <v>0</v>
      </c>
      <c r="V480" s="14">
        <f t="shared" si="23"/>
        <v>0</v>
      </c>
      <c r="W480"/>
      <c r="Y480" s="3">
        <v>53911680.950000003</v>
      </c>
      <c r="Z480" s="3">
        <v>1078233.76</v>
      </c>
      <c r="AA480" s="3">
        <v>0</v>
      </c>
      <c r="AB480">
        <v>0</v>
      </c>
      <c r="AC480" s="3">
        <v>0</v>
      </c>
      <c r="AD480" s="2">
        <v>-682358.32</v>
      </c>
      <c r="AE480" s="3">
        <v>599122533.62</v>
      </c>
      <c r="AF480" s="3">
        <v>12164932.65</v>
      </c>
      <c r="AG480" s="3">
        <v>2628720.44</v>
      </c>
      <c r="AH480" s="3">
        <v>103699.7</v>
      </c>
      <c r="AI480" s="3">
        <v>2074</v>
      </c>
      <c r="AJ480" s="2">
        <v>-10188946.82</v>
      </c>
    </row>
    <row r="481" spans="1:36" hidden="1" x14ac:dyDescent="0.25">
      <c r="A481" s="8">
        <v>7</v>
      </c>
      <c r="B481" s="8" t="s">
        <v>8513</v>
      </c>
      <c r="C481" s="8">
        <v>3041310191956</v>
      </c>
      <c r="D481" s="8" t="s">
        <v>8514</v>
      </c>
      <c r="F481" s="8" t="s">
        <v>8507</v>
      </c>
      <c r="G481" s="10">
        <v>43511</v>
      </c>
      <c r="H481" s="8" t="s">
        <v>31</v>
      </c>
      <c r="I481" s="8" t="s">
        <v>38</v>
      </c>
      <c r="J481" s="9">
        <v>8772.4500000000007</v>
      </c>
      <c r="K481" s="9">
        <v>175.45</v>
      </c>
      <c r="L481" s="8">
        <v>0</v>
      </c>
      <c r="M481" s="14">
        <f t="shared" si="21"/>
        <v>8947.9000000000015</v>
      </c>
      <c r="N481" s="8">
        <v>0</v>
      </c>
      <c r="O481" s="8">
        <v>0</v>
      </c>
      <c r="P481" s="8" t="s">
        <v>77</v>
      </c>
      <c r="R481" s="8">
        <v>1</v>
      </c>
      <c r="S481" s="13">
        <f>_xlfn.XLOOKUP(P481,rif_fee_schedule!$A$2:$A$84,rif_fee_schedule!C$2:C$84, 0)*1.628</f>
        <v>9769.6279999999988</v>
      </c>
      <c r="T481" s="13">
        <f>_xlfn.XLOOKUP(P481,rif_fee_schedule!$A$2:$A$84,rif_fee_schedule!D$2:D$84, 0)</f>
        <v>5674</v>
      </c>
      <c r="U481" s="14">
        <f t="shared" si="22"/>
        <v>9769.6279999999988</v>
      </c>
      <c r="V481" s="14">
        <f t="shared" si="23"/>
        <v>5674</v>
      </c>
      <c r="W481"/>
      <c r="Y481" s="3">
        <v>53911680.950000003</v>
      </c>
      <c r="Z481" s="3">
        <v>1078233.76</v>
      </c>
      <c r="AA481" s="3">
        <v>0</v>
      </c>
      <c r="AB481">
        <v>0</v>
      </c>
      <c r="AC481" s="3">
        <v>0</v>
      </c>
      <c r="AD481" s="2">
        <v>-682358.32</v>
      </c>
      <c r="AE481" s="3">
        <v>599122533.62</v>
      </c>
      <c r="AF481" s="3">
        <v>12164932.65</v>
      </c>
      <c r="AG481" s="3">
        <v>2628720.44</v>
      </c>
      <c r="AH481" s="3">
        <v>103699.7</v>
      </c>
      <c r="AI481" s="3">
        <v>2074</v>
      </c>
      <c r="AJ481" s="2">
        <v>-10188946.82</v>
      </c>
    </row>
    <row r="482" spans="1:36" hidden="1" x14ac:dyDescent="0.25">
      <c r="A482" s="8">
        <v>5</v>
      </c>
      <c r="B482" s="8" t="s">
        <v>4874</v>
      </c>
      <c r="C482" s="8">
        <v>3050320150080</v>
      </c>
      <c r="D482" s="8" t="s">
        <v>4875</v>
      </c>
      <c r="F482" s="8" t="s">
        <v>4876</v>
      </c>
      <c r="G482" s="10">
        <v>43515</v>
      </c>
      <c r="H482" s="8" t="s">
        <v>31</v>
      </c>
      <c r="I482" s="8" t="s">
        <v>38</v>
      </c>
      <c r="J482" s="9">
        <v>0</v>
      </c>
      <c r="K482" s="9">
        <v>0</v>
      </c>
      <c r="L482" s="8">
        <v>0</v>
      </c>
      <c r="M482" s="14">
        <f t="shared" si="21"/>
        <v>0</v>
      </c>
      <c r="N482" s="8">
        <v>0</v>
      </c>
      <c r="O482" s="8">
        <v>0</v>
      </c>
      <c r="P482" s="8" t="s">
        <v>77</v>
      </c>
      <c r="R482" s="8">
        <v>-1</v>
      </c>
      <c r="S482" s="13">
        <f>_xlfn.XLOOKUP(P482,rif_fee_schedule!$A$2:$A$84,rif_fee_schedule!C$2:C$84, 0)*1.628</f>
        <v>9769.6279999999988</v>
      </c>
      <c r="T482" s="13">
        <f>_xlfn.XLOOKUP(P482,rif_fee_schedule!$A$2:$A$84,rif_fee_schedule!D$2:D$84, 0)</f>
        <v>5674</v>
      </c>
      <c r="U482" s="14">
        <f t="shared" si="22"/>
        <v>-9769.6279999999988</v>
      </c>
      <c r="V482" s="14">
        <f t="shared" si="23"/>
        <v>-5674</v>
      </c>
      <c r="W482"/>
      <c r="Y482" s="3">
        <v>23913047.239999998</v>
      </c>
      <c r="Z482" s="3">
        <v>478708.65</v>
      </c>
      <c r="AA482" s="3">
        <v>0</v>
      </c>
      <c r="AB482">
        <v>0</v>
      </c>
      <c r="AC482" s="3">
        <v>0</v>
      </c>
      <c r="AD482" s="2">
        <v>-227120.25</v>
      </c>
      <c r="AE482" s="3">
        <v>599122533.62</v>
      </c>
      <c r="AF482" s="3">
        <v>12164932.65</v>
      </c>
      <c r="AG482" s="3">
        <v>2628720.44</v>
      </c>
      <c r="AH482" s="3">
        <v>103699.7</v>
      </c>
      <c r="AI482" s="3">
        <v>2074</v>
      </c>
      <c r="AJ482" s="2">
        <v>-10188946.82</v>
      </c>
    </row>
    <row r="483" spans="1:36" hidden="1" x14ac:dyDescent="0.25">
      <c r="A483" s="8">
        <v>5</v>
      </c>
      <c r="B483" s="8" t="s">
        <v>4874</v>
      </c>
      <c r="C483" s="8">
        <v>3050320150080</v>
      </c>
      <c r="D483" s="8" t="s">
        <v>4875</v>
      </c>
      <c r="F483" s="8" t="s">
        <v>4876</v>
      </c>
      <c r="G483" s="10">
        <v>43515</v>
      </c>
      <c r="H483" s="8" t="s">
        <v>31</v>
      </c>
      <c r="I483" s="8" t="s">
        <v>38</v>
      </c>
      <c r="J483" s="9">
        <v>0</v>
      </c>
      <c r="K483" s="9">
        <v>0</v>
      </c>
      <c r="L483" s="8">
        <v>0</v>
      </c>
      <c r="M483" s="14">
        <f t="shared" si="21"/>
        <v>0</v>
      </c>
      <c r="N483" s="8">
        <v>0</v>
      </c>
      <c r="O483" s="8">
        <v>0</v>
      </c>
      <c r="P483" s="8" t="s">
        <v>77</v>
      </c>
      <c r="R483" s="8">
        <v>1</v>
      </c>
      <c r="S483" s="13">
        <f>_xlfn.XLOOKUP(P483,rif_fee_schedule!$A$2:$A$84,rif_fee_schedule!C$2:C$84, 0)*1.628</f>
        <v>9769.6279999999988</v>
      </c>
      <c r="T483" s="13">
        <f>_xlfn.XLOOKUP(P483,rif_fee_schedule!$A$2:$A$84,rif_fee_schedule!D$2:D$84, 0)</f>
        <v>5674</v>
      </c>
      <c r="U483" s="14">
        <f t="shared" si="22"/>
        <v>9769.6279999999988</v>
      </c>
      <c r="V483" s="14">
        <f t="shared" si="23"/>
        <v>5674</v>
      </c>
      <c r="W483"/>
      <c r="Y483" s="3">
        <v>23913047.239999998</v>
      </c>
      <c r="Z483" s="3">
        <v>478708.65</v>
      </c>
      <c r="AA483" s="3">
        <v>0</v>
      </c>
      <c r="AB483">
        <v>0</v>
      </c>
      <c r="AC483" s="3">
        <v>0</v>
      </c>
      <c r="AD483" s="2">
        <v>-227120.25</v>
      </c>
      <c r="AE483" s="3">
        <v>599122533.62</v>
      </c>
      <c r="AF483" s="3">
        <v>12164932.65</v>
      </c>
      <c r="AG483" s="3">
        <v>2628720.44</v>
      </c>
      <c r="AH483" s="3">
        <v>103699.7</v>
      </c>
      <c r="AI483" s="3">
        <v>2074</v>
      </c>
      <c r="AJ483" s="2">
        <v>-10188946.82</v>
      </c>
    </row>
    <row r="484" spans="1:36" hidden="1" x14ac:dyDescent="0.25">
      <c r="A484" s="8">
        <v>2</v>
      </c>
      <c r="B484" s="8" t="s">
        <v>2708</v>
      </c>
      <c r="C484" s="8">
        <v>3031110270230</v>
      </c>
      <c r="D484" s="8" t="s">
        <v>2709</v>
      </c>
      <c r="F484" s="8" t="s">
        <v>2710</v>
      </c>
      <c r="G484" s="10">
        <v>43531</v>
      </c>
      <c r="H484" s="8" t="s">
        <v>31</v>
      </c>
      <c r="I484" s="8" t="s">
        <v>38</v>
      </c>
      <c r="J484" s="9">
        <v>0</v>
      </c>
      <c r="K484" s="9">
        <v>175.45</v>
      </c>
      <c r="L484" s="8">
        <v>0</v>
      </c>
      <c r="M484" s="14">
        <f t="shared" si="21"/>
        <v>175.45</v>
      </c>
      <c r="N484" s="8">
        <v>0</v>
      </c>
      <c r="O484" s="8">
        <v>0</v>
      </c>
      <c r="P484" s="8" t="s">
        <v>77</v>
      </c>
      <c r="R484" s="8">
        <v>1</v>
      </c>
      <c r="S484" s="13">
        <f>_xlfn.XLOOKUP(P484,rif_fee_schedule!$A$2:$A$84,rif_fee_schedule!C$2:C$84, 0)*1.628</f>
        <v>9769.6279999999988</v>
      </c>
      <c r="T484" s="13">
        <f>_xlfn.XLOOKUP(P484,rif_fee_schedule!$A$2:$A$84,rif_fee_schedule!D$2:D$84, 0)</f>
        <v>5674</v>
      </c>
      <c r="U484" s="14">
        <f t="shared" si="22"/>
        <v>9769.6279999999988</v>
      </c>
      <c r="V484" s="14">
        <f t="shared" si="23"/>
        <v>5674</v>
      </c>
      <c r="W484"/>
      <c r="Y484" s="3">
        <v>272008405.74000001</v>
      </c>
      <c r="Z484" s="3">
        <v>5573244.3300000001</v>
      </c>
      <c r="AA484" s="3">
        <v>0</v>
      </c>
      <c r="AB484">
        <v>0</v>
      </c>
      <c r="AC484" s="3">
        <v>0</v>
      </c>
      <c r="AD484" s="2">
        <v>-7297347.0099999998</v>
      </c>
      <c r="AE484" s="3">
        <v>599122533.62</v>
      </c>
      <c r="AF484" s="3">
        <v>12164932.65</v>
      </c>
      <c r="AG484" s="3">
        <v>2628720.44</v>
      </c>
      <c r="AH484" s="3">
        <v>103699.7</v>
      </c>
      <c r="AI484" s="3">
        <v>2074</v>
      </c>
      <c r="AJ484" s="2">
        <v>-10188946.82</v>
      </c>
    </row>
    <row r="485" spans="1:36" hidden="1" x14ac:dyDescent="0.25">
      <c r="A485" s="8">
        <v>6</v>
      </c>
      <c r="B485" s="8" t="s">
        <v>7297</v>
      </c>
      <c r="C485" s="8">
        <v>3069140000285</v>
      </c>
      <c r="D485" s="8" t="s">
        <v>7298</v>
      </c>
      <c r="F485" s="8" t="s">
        <v>7255</v>
      </c>
      <c r="G485" s="10">
        <v>43511</v>
      </c>
      <c r="H485" s="8" t="s">
        <v>31</v>
      </c>
      <c r="I485" s="8" t="s">
        <v>38</v>
      </c>
      <c r="J485" s="9">
        <v>9278.02</v>
      </c>
      <c r="K485" s="9">
        <v>185.56</v>
      </c>
      <c r="L485" s="8">
        <v>0</v>
      </c>
      <c r="M485" s="14">
        <f t="shared" si="21"/>
        <v>9463.58</v>
      </c>
      <c r="N485" s="8">
        <v>0</v>
      </c>
      <c r="O485" s="8">
        <v>0</v>
      </c>
      <c r="P485" s="8" t="s">
        <v>77</v>
      </c>
      <c r="R485" s="8">
        <v>1</v>
      </c>
      <c r="S485" s="13">
        <f>_xlfn.XLOOKUP(P485,rif_fee_schedule!$A$2:$A$84,rif_fee_schedule!C$2:C$84, 0)*1.628</f>
        <v>9769.6279999999988</v>
      </c>
      <c r="T485" s="13">
        <f>_xlfn.XLOOKUP(P485,rif_fee_schedule!$A$2:$A$84,rif_fee_schedule!D$2:D$84, 0)</f>
        <v>5674</v>
      </c>
      <c r="U485" s="14">
        <f t="shared" si="22"/>
        <v>9769.6279999999988</v>
      </c>
      <c r="V485" s="14">
        <f t="shared" si="23"/>
        <v>5674</v>
      </c>
      <c r="W485"/>
      <c r="Y485" s="3">
        <v>43269262.359999999</v>
      </c>
      <c r="Z485" s="3">
        <v>874367.57</v>
      </c>
      <c r="AA485" s="3">
        <v>433279.63</v>
      </c>
      <c r="AB485">
        <v>0</v>
      </c>
      <c r="AC485" s="3">
        <v>0</v>
      </c>
      <c r="AD485" s="2">
        <v>374512.67</v>
      </c>
      <c r="AE485" s="3">
        <v>599122533.62</v>
      </c>
      <c r="AF485" s="3">
        <v>12164932.65</v>
      </c>
      <c r="AG485" s="3">
        <v>2628720.44</v>
      </c>
      <c r="AH485" s="3">
        <v>103699.7</v>
      </c>
      <c r="AI485" s="3">
        <v>2074</v>
      </c>
      <c r="AJ485" s="2">
        <v>-10188946.82</v>
      </c>
    </row>
    <row r="486" spans="1:36" hidden="1" x14ac:dyDescent="0.25">
      <c r="A486" s="8">
        <v>2</v>
      </c>
      <c r="B486" s="8" t="s">
        <v>2691</v>
      </c>
      <c r="C486" s="8">
        <v>3031110320030</v>
      </c>
      <c r="D486" s="8" t="s">
        <v>2692</v>
      </c>
      <c r="F486" s="8" t="s">
        <v>2693</v>
      </c>
      <c r="G486" s="10">
        <v>43557</v>
      </c>
      <c r="H486" s="8" t="s">
        <v>31</v>
      </c>
      <c r="I486" s="8" t="s">
        <v>38</v>
      </c>
      <c r="J486" s="9">
        <v>0</v>
      </c>
      <c r="K486" s="9">
        <v>175.45</v>
      </c>
      <c r="L486" s="8">
        <v>0</v>
      </c>
      <c r="M486" s="14">
        <f t="shared" si="21"/>
        <v>175.45</v>
      </c>
      <c r="N486" s="8">
        <v>0</v>
      </c>
      <c r="O486" s="8">
        <v>0</v>
      </c>
      <c r="P486" s="8" t="s">
        <v>77</v>
      </c>
      <c r="R486" s="8">
        <v>1</v>
      </c>
      <c r="S486" s="13">
        <f>_xlfn.XLOOKUP(P486,rif_fee_schedule!$A$2:$A$84,rif_fee_schedule!C$2:C$84, 0)*1.628</f>
        <v>9769.6279999999988</v>
      </c>
      <c r="T486" s="13">
        <f>_xlfn.XLOOKUP(P486,rif_fee_schedule!$A$2:$A$84,rif_fee_schedule!D$2:D$84, 0)</f>
        <v>5674</v>
      </c>
      <c r="U486" s="14">
        <f t="shared" si="22"/>
        <v>9769.6279999999988</v>
      </c>
      <c r="V486" s="14">
        <f t="shared" si="23"/>
        <v>5674</v>
      </c>
      <c r="W486"/>
      <c r="Y486" s="3">
        <v>272008405.74000001</v>
      </c>
      <c r="Z486" s="3">
        <v>5573244.3300000001</v>
      </c>
      <c r="AA486" s="3">
        <v>0</v>
      </c>
      <c r="AB486">
        <v>0</v>
      </c>
      <c r="AC486" s="3">
        <v>0</v>
      </c>
      <c r="AD486" s="2">
        <v>-7297347.0099999998</v>
      </c>
      <c r="AE486" s="3">
        <v>599122533.62</v>
      </c>
      <c r="AF486" s="3">
        <v>12164932.65</v>
      </c>
      <c r="AG486" s="3">
        <v>2628720.44</v>
      </c>
      <c r="AH486" s="3">
        <v>103699.7</v>
      </c>
      <c r="AI486" s="3">
        <v>2074</v>
      </c>
      <c r="AJ486" s="2">
        <v>-10188946.82</v>
      </c>
    </row>
    <row r="487" spans="1:36" hidden="1" x14ac:dyDescent="0.25">
      <c r="A487" s="8">
        <v>2</v>
      </c>
      <c r="B487" s="8" t="s">
        <v>2865</v>
      </c>
      <c r="C487" s="8">
        <v>3031220180160</v>
      </c>
      <c r="D487" s="8" t="s">
        <v>2866</v>
      </c>
      <c r="F487" s="8" t="s">
        <v>2867</v>
      </c>
      <c r="G487" s="10">
        <v>43525</v>
      </c>
      <c r="H487" s="8" t="s">
        <v>31</v>
      </c>
      <c r="I487" s="8" t="s">
        <v>38</v>
      </c>
      <c r="J487" s="9">
        <v>0</v>
      </c>
      <c r="K487" s="9">
        <v>150.71</v>
      </c>
      <c r="L487" s="8">
        <v>0</v>
      </c>
      <c r="M487" s="14">
        <f t="shared" si="21"/>
        <v>150.71</v>
      </c>
      <c r="N487" s="8">
        <v>0</v>
      </c>
      <c r="O487" s="8">
        <v>0</v>
      </c>
      <c r="P487" s="8" t="s">
        <v>274</v>
      </c>
      <c r="R487" s="8">
        <v>1</v>
      </c>
      <c r="S487" s="13">
        <f>_xlfn.XLOOKUP(P487,rif_fee_schedule!$A$2:$A$84,rif_fee_schedule!C$2:C$84, 0)*1.628</f>
        <v>0</v>
      </c>
      <c r="T487" s="13">
        <f>_xlfn.XLOOKUP(P487,rif_fee_schedule!$A$2:$A$84,rif_fee_schedule!D$2:D$84, 0)</f>
        <v>0</v>
      </c>
      <c r="U487" s="14">
        <f t="shared" si="22"/>
        <v>0</v>
      </c>
      <c r="V487" s="14">
        <f t="shared" si="23"/>
        <v>0</v>
      </c>
      <c r="W487"/>
      <c r="Y487" s="3">
        <v>272008405.74000001</v>
      </c>
      <c r="Z487" s="3">
        <v>5573244.3300000001</v>
      </c>
      <c r="AA487" s="3">
        <v>0</v>
      </c>
      <c r="AB487">
        <v>0</v>
      </c>
      <c r="AC487" s="3">
        <v>0</v>
      </c>
      <c r="AD487" s="2">
        <v>-7297347.0099999998</v>
      </c>
      <c r="AE487" s="3">
        <v>599122533.62</v>
      </c>
      <c r="AF487" s="3">
        <v>12164932.65</v>
      </c>
      <c r="AG487" s="3">
        <v>2628720.44</v>
      </c>
      <c r="AH487" s="3">
        <v>103699.7</v>
      </c>
      <c r="AI487" s="3">
        <v>2074</v>
      </c>
      <c r="AJ487" s="2">
        <v>-10188946.82</v>
      </c>
    </row>
    <row r="488" spans="1:36" hidden="1" x14ac:dyDescent="0.25">
      <c r="A488" s="8">
        <v>6</v>
      </c>
      <c r="B488" s="8" t="s">
        <v>7344</v>
      </c>
      <c r="C488" s="8">
        <v>3069140000285</v>
      </c>
      <c r="D488" s="8" t="s">
        <v>7345</v>
      </c>
      <c r="F488" s="8" t="s">
        <v>7346</v>
      </c>
      <c r="G488" s="10">
        <v>43515</v>
      </c>
      <c r="H488" s="8" t="s">
        <v>31</v>
      </c>
      <c r="I488" s="8" t="s">
        <v>38</v>
      </c>
      <c r="J488" s="9">
        <v>8689.69</v>
      </c>
      <c r="K488" s="9">
        <v>173.79</v>
      </c>
      <c r="L488" s="8">
        <v>0</v>
      </c>
      <c r="M488" s="14">
        <f t="shared" si="21"/>
        <v>8863.4800000000014</v>
      </c>
      <c r="N488" s="8">
        <v>0</v>
      </c>
      <c r="O488" s="8">
        <v>0</v>
      </c>
      <c r="P488" s="8" t="s">
        <v>77</v>
      </c>
      <c r="R488" s="8">
        <v>1</v>
      </c>
      <c r="S488" s="13">
        <f>_xlfn.XLOOKUP(P488,rif_fee_schedule!$A$2:$A$84,rif_fee_schedule!C$2:C$84, 0)*1.628</f>
        <v>9769.6279999999988</v>
      </c>
      <c r="T488" s="13">
        <f>_xlfn.XLOOKUP(P488,rif_fee_schedule!$A$2:$A$84,rif_fee_schedule!D$2:D$84, 0)</f>
        <v>5674</v>
      </c>
      <c r="U488" s="14">
        <f t="shared" si="22"/>
        <v>9769.6279999999988</v>
      </c>
      <c r="V488" s="14">
        <f t="shared" si="23"/>
        <v>5674</v>
      </c>
      <c r="W488"/>
      <c r="Y488" s="3">
        <v>43269262.359999999</v>
      </c>
      <c r="Z488" s="3">
        <v>874367.57</v>
      </c>
      <c r="AA488" s="3">
        <v>433279.63</v>
      </c>
      <c r="AB488">
        <v>0</v>
      </c>
      <c r="AC488" s="3">
        <v>0</v>
      </c>
      <c r="AD488" s="2">
        <v>374512.67</v>
      </c>
      <c r="AE488" s="3">
        <v>599122533.62</v>
      </c>
      <c r="AF488" s="3">
        <v>12164932.65</v>
      </c>
      <c r="AG488" s="3">
        <v>2628720.44</v>
      </c>
      <c r="AH488" s="3">
        <v>103699.7</v>
      </c>
      <c r="AI488" s="3">
        <v>2074</v>
      </c>
      <c r="AJ488" s="2">
        <v>-10188946.82</v>
      </c>
    </row>
    <row r="489" spans="1:36" hidden="1" x14ac:dyDescent="0.25">
      <c r="A489" s="8">
        <v>4</v>
      </c>
      <c r="B489" s="8" t="s">
        <v>4595</v>
      </c>
      <c r="C489" s="8">
        <v>3049160580050</v>
      </c>
      <c r="D489" s="8" t="s">
        <v>4596</v>
      </c>
      <c r="G489" s="10">
        <v>43518</v>
      </c>
      <c r="H489" s="8" t="s">
        <v>31</v>
      </c>
      <c r="I489" s="8" t="s">
        <v>32</v>
      </c>
      <c r="J489" s="9">
        <v>9278.02</v>
      </c>
      <c r="K489" s="9">
        <v>185.56</v>
      </c>
      <c r="L489" s="8">
        <v>0</v>
      </c>
      <c r="M489" s="14">
        <f t="shared" si="21"/>
        <v>9463.58</v>
      </c>
      <c r="N489" s="8">
        <v>0</v>
      </c>
      <c r="O489" s="8">
        <v>0</v>
      </c>
      <c r="P489" s="8" t="s">
        <v>77</v>
      </c>
      <c r="R489" s="8">
        <v>1</v>
      </c>
      <c r="S489" s="13">
        <f>_xlfn.XLOOKUP(P489,rif_fee_schedule!$A$2:$A$84,rif_fee_schedule!C$2:C$84, 0)*1.628</f>
        <v>9769.6279999999988</v>
      </c>
      <c r="T489" s="13">
        <f>_xlfn.XLOOKUP(P489,rif_fee_schedule!$A$2:$A$84,rif_fee_schedule!D$2:D$84, 0)</f>
        <v>5674</v>
      </c>
      <c r="U489" s="14">
        <f t="shared" si="22"/>
        <v>9769.6279999999988</v>
      </c>
      <c r="V489" s="14">
        <f t="shared" si="23"/>
        <v>5674</v>
      </c>
      <c r="W489"/>
      <c r="Y489" s="3">
        <v>3995300.98</v>
      </c>
      <c r="Z489" s="3">
        <v>83905.98</v>
      </c>
      <c r="AA489" s="3">
        <v>372201.82</v>
      </c>
      <c r="AB489">
        <v>0</v>
      </c>
      <c r="AC489" s="3">
        <v>0</v>
      </c>
      <c r="AD489" s="2">
        <v>611247.02</v>
      </c>
      <c r="AE489" s="3">
        <v>599122533.62</v>
      </c>
      <c r="AF489" s="3">
        <v>12164932.65</v>
      </c>
      <c r="AG489" s="3">
        <v>2628720.44</v>
      </c>
      <c r="AH489" s="3">
        <v>103699.7</v>
      </c>
      <c r="AI489" s="3">
        <v>2074</v>
      </c>
      <c r="AJ489" s="2">
        <v>-10188946.82</v>
      </c>
    </row>
    <row r="490" spans="1:36" hidden="1" x14ac:dyDescent="0.25">
      <c r="A490" s="8">
        <v>4</v>
      </c>
      <c r="B490" s="8" t="s">
        <v>4460</v>
      </c>
      <c r="C490" s="8">
        <v>3049100030150</v>
      </c>
      <c r="D490" s="8" t="s">
        <v>4461</v>
      </c>
      <c r="F490" s="8" t="s">
        <v>4457</v>
      </c>
      <c r="G490" s="10">
        <v>43515</v>
      </c>
      <c r="H490" s="8" t="s">
        <v>31</v>
      </c>
      <c r="I490" s="8" t="s">
        <v>38</v>
      </c>
      <c r="J490" s="9">
        <v>9278.02</v>
      </c>
      <c r="K490" s="9">
        <v>185.56</v>
      </c>
      <c r="L490" s="8">
        <v>0</v>
      </c>
      <c r="M490" s="14">
        <f t="shared" si="21"/>
        <v>9463.58</v>
      </c>
      <c r="N490" s="8">
        <v>0</v>
      </c>
      <c r="O490" s="8">
        <v>0</v>
      </c>
      <c r="P490" s="8" t="s">
        <v>77</v>
      </c>
      <c r="R490" s="8">
        <v>1</v>
      </c>
      <c r="S490" s="13">
        <f>_xlfn.XLOOKUP(P490,rif_fee_schedule!$A$2:$A$84,rif_fee_schedule!C$2:C$84, 0)*1.628</f>
        <v>9769.6279999999988</v>
      </c>
      <c r="T490" s="13">
        <f>_xlfn.XLOOKUP(P490,rif_fee_schedule!$A$2:$A$84,rif_fee_schedule!D$2:D$84, 0)</f>
        <v>5674</v>
      </c>
      <c r="U490" s="14">
        <f t="shared" si="22"/>
        <v>9769.6279999999988</v>
      </c>
      <c r="V490" s="14">
        <f t="shared" si="23"/>
        <v>5674</v>
      </c>
      <c r="W490"/>
      <c r="Y490" s="3">
        <v>3995300.98</v>
      </c>
      <c r="Z490" s="3">
        <v>83905.98</v>
      </c>
      <c r="AA490" s="3">
        <v>372201.82</v>
      </c>
      <c r="AB490">
        <v>0</v>
      </c>
      <c r="AC490" s="3">
        <v>0</v>
      </c>
      <c r="AD490" s="2">
        <v>611247.02</v>
      </c>
      <c r="AE490" s="3">
        <v>599122533.62</v>
      </c>
      <c r="AF490" s="3">
        <v>12164932.65</v>
      </c>
      <c r="AG490" s="3">
        <v>2628720.44</v>
      </c>
      <c r="AH490" s="3">
        <v>103699.7</v>
      </c>
      <c r="AI490" s="3">
        <v>2074</v>
      </c>
      <c r="AJ490" s="2">
        <v>-10188946.82</v>
      </c>
    </row>
    <row r="491" spans="1:36" hidden="1" x14ac:dyDescent="0.25">
      <c r="A491" s="8">
        <v>4</v>
      </c>
      <c r="B491" s="8" t="s">
        <v>4455</v>
      </c>
      <c r="C491" s="8">
        <v>3049100030150</v>
      </c>
      <c r="D491" s="8" t="s">
        <v>4456</v>
      </c>
      <c r="F491" s="8" t="s">
        <v>4457</v>
      </c>
      <c r="G491" s="10">
        <v>43515</v>
      </c>
      <c r="H491" s="8" t="s">
        <v>31</v>
      </c>
      <c r="I491" s="8" t="s">
        <v>38</v>
      </c>
      <c r="J491" s="9">
        <v>9278.02</v>
      </c>
      <c r="K491" s="9">
        <v>185.56</v>
      </c>
      <c r="L491" s="8">
        <v>0</v>
      </c>
      <c r="M491" s="14">
        <f t="shared" si="21"/>
        <v>9463.58</v>
      </c>
      <c r="N491" s="8">
        <v>0</v>
      </c>
      <c r="O491" s="8">
        <v>0</v>
      </c>
      <c r="P491" s="8" t="s">
        <v>77</v>
      </c>
      <c r="R491" s="8">
        <v>1</v>
      </c>
      <c r="S491" s="13">
        <f>_xlfn.XLOOKUP(P491,rif_fee_schedule!$A$2:$A$84,rif_fee_schedule!C$2:C$84, 0)*1.628</f>
        <v>9769.6279999999988</v>
      </c>
      <c r="T491" s="13">
        <f>_xlfn.XLOOKUP(P491,rif_fee_schedule!$A$2:$A$84,rif_fee_schedule!D$2:D$84, 0)</f>
        <v>5674</v>
      </c>
      <c r="U491" s="14">
        <f t="shared" si="22"/>
        <v>9769.6279999999988</v>
      </c>
      <c r="V491" s="14">
        <f t="shared" si="23"/>
        <v>5674</v>
      </c>
      <c r="W491"/>
      <c r="Y491" s="3">
        <v>3995300.98</v>
      </c>
      <c r="Z491" s="3">
        <v>83905.98</v>
      </c>
      <c r="AA491" s="3">
        <v>372201.82</v>
      </c>
      <c r="AB491">
        <v>0</v>
      </c>
      <c r="AC491" s="3">
        <v>0</v>
      </c>
      <c r="AD491" s="2">
        <v>611247.02</v>
      </c>
      <c r="AE491" s="3">
        <v>599122533.62</v>
      </c>
      <c r="AF491" s="3">
        <v>12164932.65</v>
      </c>
      <c r="AG491" s="3">
        <v>2628720.44</v>
      </c>
      <c r="AH491" s="3">
        <v>103699.7</v>
      </c>
      <c r="AI491" s="3">
        <v>2074</v>
      </c>
      <c r="AJ491" s="2">
        <v>-10188946.82</v>
      </c>
    </row>
    <row r="492" spans="1:36" hidden="1" x14ac:dyDescent="0.25">
      <c r="A492" s="8">
        <v>4</v>
      </c>
      <c r="B492" s="8" t="s">
        <v>4458</v>
      </c>
      <c r="C492" s="8">
        <v>3049100030150</v>
      </c>
      <c r="D492" s="8" t="s">
        <v>4459</v>
      </c>
      <c r="F492" s="8" t="s">
        <v>4457</v>
      </c>
      <c r="G492" s="10">
        <v>43515</v>
      </c>
      <c r="H492" s="8" t="s">
        <v>31</v>
      </c>
      <c r="I492" s="8" t="s">
        <v>38</v>
      </c>
      <c r="J492" s="9">
        <v>9278.02</v>
      </c>
      <c r="K492" s="9">
        <v>185.56</v>
      </c>
      <c r="L492" s="8">
        <v>0</v>
      </c>
      <c r="M492" s="14">
        <f t="shared" si="21"/>
        <v>9463.58</v>
      </c>
      <c r="N492" s="8">
        <v>0</v>
      </c>
      <c r="O492" s="8">
        <v>0</v>
      </c>
      <c r="P492" s="8" t="s">
        <v>77</v>
      </c>
      <c r="R492" s="8">
        <v>1</v>
      </c>
      <c r="S492" s="13">
        <f>_xlfn.XLOOKUP(P492,rif_fee_schedule!$A$2:$A$84,rif_fee_schedule!C$2:C$84, 0)*1.628</f>
        <v>9769.6279999999988</v>
      </c>
      <c r="T492" s="13">
        <f>_xlfn.XLOOKUP(P492,rif_fee_schedule!$A$2:$A$84,rif_fee_schedule!D$2:D$84, 0)</f>
        <v>5674</v>
      </c>
      <c r="U492" s="14">
        <f t="shared" si="22"/>
        <v>9769.6279999999988</v>
      </c>
      <c r="V492" s="14">
        <f t="shared" si="23"/>
        <v>5674</v>
      </c>
      <c r="W492"/>
      <c r="Y492" s="3">
        <v>3995300.98</v>
      </c>
      <c r="Z492" s="3">
        <v>83905.98</v>
      </c>
      <c r="AA492" s="3">
        <v>372201.82</v>
      </c>
      <c r="AB492">
        <v>0</v>
      </c>
      <c r="AC492" s="3">
        <v>0</v>
      </c>
      <c r="AD492" s="2">
        <v>611247.02</v>
      </c>
      <c r="AE492" s="3">
        <v>599122533.62</v>
      </c>
      <c r="AF492" s="3">
        <v>12164932.65</v>
      </c>
      <c r="AG492" s="3">
        <v>2628720.44</v>
      </c>
      <c r="AH492" s="3">
        <v>103699.7</v>
      </c>
      <c r="AI492" s="3">
        <v>2074</v>
      </c>
      <c r="AJ492" s="2">
        <v>-10188946.82</v>
      </c>
    </row>
    <row r="493" spans="1:36" hidden="1" x14ac:dyDescent="0.25">
      <c r="A493" s="8">
        <v>4</v>
      </c>
      <c r="B493" s="8" t="s">
        <v>4517</v>
      </c>
      <c r="C493" s="8">
        <v>3049100030151</v>
      </c>
      <c r="D493" s="8" t="s">
        <v>4518</v>
      </c>
      <c r="F493" s="8" t="s">
        <v>4457</v>
      </c>
      <c r="G493" s="10">
        <v>43516</v>
      </c>
      <c r="H493" s="8" t="s">
        <v>31</v>
      </c>
      <c r="I493" s="8" t="s">
        <v>38</v>
      </c>
      <c r="J493" s="9">
        <v>9278.02</v>
      </c>
      <c r="K493" s="9">
        <v>185.56</v>
      </c>
      <c r="L493" s="8">
        <v>0</v>
      </c>
      <c r="M493" s="14">
        <f t="shared" si="21"/>
        <v>9463.58</v>
      </c>
      <c r="N493" s="8">
        <v>0</v>
      </c>
      <c r="O493" s="8">
        <v>0</v>
      </c>
      <c r="P493" s="8" t="s">
        <v>77</v>
      </c>
      <c r="R493" s="8">
        <v>1</v>
      </c>
      <c r="S493" s="13">
        <f>_xlfn.XLOOKUP(P493,rif_fee_schedule!$A$2:$A$84,rif_fee_schedule!C$2:C$84, 0)*1.628</f>
        <v>9769.6279999999988</v>
      </c>
      <c r="T493" s="13">
        <f>_xlfn.XLOOKUP(P493,rif_fee_schedule!$A$2:$A$84,rif_fee_schedule!D$2:D$84, 0)</f>
        <v>5674</v>
      </c>
      <c r="U493" s="14">
        <f t="shared" si="22"/>
        <v>9769.6279999999988</v>
      </c>
      <c r="V493" s="14">
        <f t="shared" si="23"/>
        <v>5674</v>
      </c>
      <c r="W493"/>
      <c r="Y493" s="3">
        <v>3995300.98</v>
      </c>
      <c r="Z493" s="3">
        <v>83905.98</v>
      </c>
      <c r="AA493" s="3">
        <v>372201.82</v>
      </c>
      <c r="AB493">
        <v>0</v>
      </c>
      <c r="AC493" s="3">
        <v>0</v>
      </c>
      <c r="AD493" s="2">
        <v>611247.02</v>
      </c>
      <c r="AE493" s="3">
        <v>599122533.62</v>
      </c>
      <c r="AF493" s="3">
        <v>12164932.65</v>
      </c>
      <c r="AG493" s="3">
        <v>2628720.44</v>
      </c>
      <c r="AH493" s="3">
        <v>103699.7</v>
      </c>
      <c r="AI493" s="3">
        <v>2074</v>
      </c>
      <c r="AJ493" s="2">
        <v>-10188946.82</v>
      </c>
    </row>
    <row r="494" spans="1:36" hidden="1" x14ac:dyDescent="0.25">
      <c r="A494" s="8">
        <v>4</v>
      </c>
      <c r="B494" s="8" t="s">
        <v>4519</v>
      </c>
      <c r="C494" s="8">
        <v>3049100030151</v>
      </c>
      <c r="D494" s="8" t="s">
        <v>4520</v>
      </c>
      <c r="F494" s="8" t="s">
        <v>4457</v>
      </c>
      <c r="G494" s="10">
        <v>43516</v>
      </c>
      <c r="H494" s="8" t="s">
        <v>31</v>
      </c>
      <c r="I494" s="8" t="s">
        <v>38</v>
      </c>
      <c r="J494" s="9">
        <v>9278.02</v>
      </c>
      <c r="K494" s="9">
        <v>185.56</v>
      </c>
      <c r="L494" s="8">
        <v>0</v>
      </c>
      <c r="M494" s="14">
        <f t="shared" si="21"/>
        <v>9463.58</v>
      </c>
      <c r="N494" s="8">
        <v>0</v>
      </c>
      <c r="O494" s="8">
        <v>0</v>
      </c>
      <c r="P494" s="8" t="s">
        <v>77</v>
      </c>
      <c r="R494" s="8">
        <v>1</v>
      </c>
      <c r="S494" s="13">
        <f>_xlfn.XLOOKUP(P494,rif_fee_schedule!$A$2:$A$84,rif_fee_schedule!C$2:C$84, 0)*1.628</f>
        <v>9769.6279999999988</v>
      </c>
      <c r="T494" s="13">
        <f>_xlfn.XLOOKUP(P494,rif_fee_schedule!$A$2:$A$84,rif_fee_schedule!D$2:D$84, 0)</f>
        <v>5674</v>
      </c>
      <c r="U494" s="14">
        <f t="shared" si="22"/>
        <v>9769.6279999999988</v>
      </c>
      <c r="V494" s="14">
        <f t="shared" si="23"/>
        <v>5674</v>
      </c>
      <c r="W494"/>
      <c r="Y494" s="3">
        <v>3995300.98</v>
      </c>
      <c r="Z494" s="3">
        <v>83905.98</v>
      </c>
      <c r="AA494" s="3">
        <v>372201.82</v>
      </c>
      <c r="AB494">
        <v>0</v>
      </c>
      <c r="AC494" s="3">
        <v>0</v>
      </c>
      <c r="AD494" s="2">
        <v>611247.02</v>
      </c>
      <c r="AE494" s="3">
        <v>599122533.62</v>
      </c>
      <c r="AF494" s="3">
        <v>12164932.65</v>
      </c>
      <c r="AG494" s="3">
        <v>2628720.44</v>
      </c>
      <c r="AH494" s="3">
        <v>103699.7</v>
      </c>
      <c r="AI494" s="3">
        <v>2074</v>
      </c>
      <c r="AJ494" s="2">
        <v>-10188946.82</v>
      </c>
    </row>
    <row r="495" spans="1:36" hidden="1" x14ac:dyDescent="0.25">
      <c r="A495" s="8">
        <v>6</v>
      </c>
      <c r="B495" s="8" t="s">
        <v>6643</v>
      </c>
      <c r="C495" s="8">
        <v>3060300000070</v>
      </c>
      <c r="D495" s="8" t="s">
        <v>6644</v>
      </c>
      <c r="F495" s="8" t="s">
        <v>6645</v>
      </c>
      <c r="G495" s="10">
        <v>43528</v>
      </c>
      <c r="H495" s="8" t="s">
        <v>31</v>
      </c>
      <c r="I495" s="8" t="s">
        <v>38</v>
      </c>
      <c r="J495" s="9">
        <v>53200.959999999999</v>
      </c>
      <c r="K495" s="9">
        <v>1064.02</v>
      </c>
      <c r="L495" s="8">
        <v>0</v>
      </c>
      <c r="M495" s="14">
        <f t="shared" si="21"/>
        <v>54264.979999999996</v>
      </c>
      <c r="N495" s="8">
        <v>0</v>
      </c>
      <c r="O495" s="8">
        <v>0</v>
      </c>
      <c r="P495" s="8" t="s">
        <v>376</v>
      </c>
      <c r="R495" s="8">
        <v>10</v>
      </c>
      <c r="S495" s="13">
        <f>_xlfn.XLOOKUP(P495,rif_fee_schedule!$A$2:$A$84,rif_fee_schedule!C$2:C$84, 0)*1.628</f>
        <v>5981.2719999999999</v>
      </c>
      <c r="T495" s="13">
        <f>_xlfn.XLOOKUP(P495,rif_fee_schedule!$A$2:$A$84,rif_fee_schedule!D$2:D$84, 0)</f>
        <v>3474</v>
      </c>
      <c r="U495" s="14">
        <f t="shared" si="22"/>
        <v>59812.72</v>
      </c>
      <c r="V495" s="14">
        <f t="shared" si="23"/>
        <v>34740</v>
      </c>
      <c r="W495"/>
      <c r="Y495" s="3">
        <v>43269262.359999999</v>
      </c>
      <c r="Z495" s="3">
        <v>874367.57</v>
      </c>
      <c r="AA495" s="3">
        <v>433279.63</v>
      </c>
      <c r="AB495">
        <v>0</v>
      </c>
      <c r="AC495" s="3">
        <v>0</v>
      </c>
      <c r="AD495" s="2">
        <v>374512.67</v>
      </c>
      <c r="AE495" s="3">
        <v>599122533.62</v>
      </c>
      <c r="AF495" s="3">
        <v>12164932.65</v>
      </c>
      <c r="AG495" s="3">
        <v>2628720.44</v>
      </c>
      <c r="AH495" s="3">
        <v>103699.7</v>
      </c>
      <c r="AI495" s="3">
        <v>2074</v>
      </c>
      <c r="AJ495" s="2">
        <v>-10188946.82</v>
      </c>
    </row>
    <row r="496" spans="1:36" hidden="1" x14ac:dyDescent="0.25">
      <c r="A496" s="8">
        <v>4</v>
      </c>
      <c r="B496" s="8" t="s">
        <v>4625</v>
      </c>
      <c r="C496" s="8">
        <v>3049160580060</v>
      </c>
      <c r="D496" s="8" t="s">
        <v>4626</v>
      </c>
      <c r="G496" s="10">
        <v>43522</v>
      </c>
      <c r="H496" s="8" t="s">
        <v>31</v>
      </c>
      <c r="I496" s="8" t="s">
        <v>32</v>
      </c>
      <c r="J496" s="9">
        <v>9278.02</v>
      </c>
      <c r="K496" s="9">
        <v>185.56</v>
      </c>
      <c r="L496" s="8">
        <v>0</v>
      </c>
      <c r="M496" s="14">
        <f t="shared" si="21"/>
        <v>9463.58</v>
      </c>
      <c r="N496" s="8">
        <v>0</v>
      </c>
      <c r="O496" s="8">
        <v>0</v>
      </c>
      <c r="P496" s="8" t="s">
        <v>77</v>
      </c>
      <c r="R496" s="8">
        <v>1</v>
      </c>
      <c r="S496" s="13">
        <f>_xlfn.XLOOKUP(P496,rif_fee_schedule!$A$2:$A$84,rif_fee_schedule!C$2:C$84, 0)*1.628</f>
        <v>9769.6279999999988</v>
      </c>
      <c r="T496" s="13">
        <f>_xlfn.XLOOKUP(P496,rif_fee_schedule!$A$2:$A$84,rif_fee_schedule!D$2:D$84, 0)</f>
        <v>5674</v>
      </c>
      <c r="U496" s="14">
        <f t="shared" si="22"/>
        <v>9769.6279999999988</v>
      </c>
      <c r="V496" s="14">
        <f t="shared" si="23"/>
        <v>5674</v>
      </c>
      <c r="W496"/>
      <c r="Y496" s="3">
        <v>3995300.98</v>
      </c>
      <c r="Z496" s="3">
        <v>83905.98</v>
      </c>
      <c r="AA496" s="3">
        <v>372201.82</v>
      </c>
      <c r="AB496">
        <v>0</v>
      </c>
      <c r="AC496" s="3">
        <v>0</v>
      </c>
      <c r="AD496" s="2">
        <v>611247.02</v>
      </c>
      <c r="AE496" s="3">
        <v>599122533.62</v>
      </c>
      <c r="AF496" s="3">
        <v>12164932.65</v>
      </c>
      <c r="AG496" s="3">
        <v>2628720.44</v>
      </c>
      <c r="AH496" s="3">
        <v>103699.7</v>
      </c>
      <c r="AI496" s="3">
        <v>2074</v>
      </c>
      <c r="AJ496" s="2">
        <v>-10188946.82</v>
      </c>
    </row>
    <row r="497" spans="1:36" hidden="1" x14ac:dyDescent="0.25">
      <c r="A497" s="8">
        <v>1</v>
      </c>
      <c r="B497" s="8" t="s">
        <v>256</v>
      </c>
      <c r="C497" s="8">
        <v>3040180001200</v>
      </c>
      <c r="D497" s="8" t="s">
        <v>257</v>
      </c>
      <c r="G497" s="10">
        <v>43515</v>
      </c>
      <c r="H497" s="8" t="s">
        <v>31</v>
      </c>
      <c r="I497" s="8" t="s">
        <v>32</v>
      </c>
      <c r="J497" s="9">
        <v>6717.08</v>
      </c>
      <c r="K497" s="9">
        <v>134.34</v>
      </c>
      <c r="L497" s="8">
        <v>0</v>
      </c>
      <c r="M497" s="14">
        <f t="shared" si="21"/>
        <v>6851.42</v>
      </c>
      <c r="N497" s="8">
        <v>0</v>
      </c>
      <c r="O497" s="8">
        <v>0</v>
      </c>
      <c r="P497" s="8" t="s">
        <v>43</v>
      </c>
      <c r="R497" s="11">
        <v>1381</v>
      </c>
      <c r="S497" s="13">
        <f>_xlfn.XLOOKUP(P497,rif_fee_schedule!$A$2:$A$84,rif_fee_schedule!C$2:C$84, 0)*1.628</f>
        <v>5.1216879999999998</v>
      </c>
      <c r="T497" s="13">
        <f>_xlfn.XLOOKUP(P497,rif_fee_schedule!$A$2:$A$84,rif_fee_schedule!D$2:D$84, 0)</f>
        <v>2.9740000000000002</v>
      </c>
      <c r="U497" s="14">
        <f t="shared" si="22"/>
        <v>7073.0511280000001</v>
      </c>
      <c r="V497" s="14">
        <f t="shared" si="23"/>
        <v>4107.0940000000001</v>
      </c>
      <c r="W497" s="2"/>
      <c r="Y497" s="3">
        <v>74696854.359999999</v>
      </c>
      <c r="Z497" s="3">
        <v>1494936.99</v>
      </c>
      <c r="AA497" s="3">
        <v>1189721.74</v>
      </c>
      <c r="AB497" s="2">
        <v>103699.7</v>
      </c>
      <c r="AC497" s="3">
        <v>2074</v>
      </c>
      <c r="AD497" s="2">
        <v>-3422401.68</v>
      </c>
      <c r="AE497" s="3">
        <v>599122533.62</v>
      </c>
      <c r="AF497" s="3">
        <v>12164932.65</v>
      </c>
      <c r="AG497" s="3">
        <v>2628720.44</v>
      </c>
      <c r="AH497" s="3">
        <v>103699.7</v>
      </c>
      <c r="AI497" s="3">
        <v>2074</v>
      </c>
      <c r="AJ497" s="2">
        <v>-10188946.82</v>
      </c>
    </row>
    <row r="498" spans="1:36" hidden="1" x14ac:dyDescent="0.25">
      <c r="A498" s="8">
        <v>1</v>
      </c>
      <c r="B498" s="8" t="s">
        <v>299</v>
      </c>
      <c r="C498" s="8">
        <v>3040270051410</v>
      </c>
      <c r="D498" s="8" t="s">
        <v>300</v>
      </c>
      <c r="F498" s="8" t="s">
        <v>301</v>
      </c>
      <c r="G498" s="10">
        <v>43516</v>
      </c>
      <c r="H498" s="8" t="s">
        <v>31</v>
      </c>
      <c r="I498" s="8" t="s">
        <v>38</v>
      </c>
      <c r="J498" s="9">
        <v>0</v>
      </c>
      <c r="K498" s="9">
        <v>0</v>
      </c>
      <c r="L498" s="8">
        <v>0</v>
      </c>
      <c r="M498" s="14">
        <f t="shared" si="21"/>
        <v>0</v>
      </c>
      <c r="N498" s="8">
        <v>0</v>
      </c>
      <c r="O498" s="8">
        <v>0</v>
      </c>
      <c r="P498" s="8" t="s">
        <v>77</v>
      </c>
      <c r="R498" s="8">
        <v>-1</v>
      </c>
      <c r="S498" s="13">
        <f>_xlfn.XLOOKUP(P498,rif_fee_schedule!$A$2:$A$84,rif_fee_schedule!C$2:C$84, 0)*1.628</f>
        <v>9769.6279999999988</v>
      </c>
      <c r="T498" s="13">
        <f>_xlfn.XLOOKUP(P498,rif_fee_schedule!$A$2:$A$84,rif_fee_schedule!D$2:D$84, 0)</f>
        <v>5674</v>
      </c>
      <c r="U498" s="14">
        <f t="shared" si="22"/>
        <v>-9769.6279999999988</v>
      </c>
      <c r="V498" s="14">
        <f t="shared" si="23"/>
        <v>-5674</v>
      </c>
      <c r="W498"/>
      <c r="Y498" s="3">
        <v>74696854.359999999</v>
      </c>
      <c r="Z498" s="3">
        <v>1494936.99</v>
      </c>
      <c r="AA498" s="3">
        <v>1189721.74</v>
      </c>
      <c r="AB498" s="2">
        <v>103699.7</v>
      </c>
      <c r="AC498" s="3">
        <v>2074</v>
      </c>
      <c r="AD498" s="2">
        <v>-3422401.68</v>
      </c>
      <c r="AE498" s="3">
        <v>599122533.62</v>
      </c>
      <c r="AF498" s="3">
        <v>12164932.65</v>
      </c>
      <c r="AG498" s="3">
        <v>2628720.44</v>
      </c>
      <c r="AH498" s="3">
        <v>103699.7</v>
      </c>
      <c r="AI498" s="3">
        <v>2074</v>
      </c>
      <c r="AJ498" s="2">
        <v>-10188946.82</v>
      </c>
    </row>
    <row r="499" spans="1:36" hidden="1" x14ac:dyDescent="0.25">
      <c r="A499" s="8">
        <v>1</v>
      </c>
      <c r="B499" s="8" t="s">
        <v>299</v>
      </c>
      <c r="C499" s="8">
        <v>3040270051410</v>
      </c>
      <c r="D499" s="8" t="s">
        <v>300</v>
      </c>
      <c r="F499" s="8" t="s">
        <v>301</v>
      </c>
      <c r="G499" s="10">
        <v>43516</v>
      </c>
      <c r="H499" s="8" t="s">
        <v>31</v>
      </c>
      <c r="I499" s="8" t="s">
        <v>38</v>
      </c>
      <c r="J499" s="9">
        <v>0</v>
      </c>
      <c r="K499" s="9">
        <v>0</v>
      </c>
      <c r="L499" s="8">
        <v>0</v>
      </c>
      <c r="M499" s="14">
        <f t="shared" ref="M499:M562" si="24">SUM(J499:L499)</f>
        <v>0</v>
      </c>
      <c r="N499" s="8">
        <v>0</v>
      </c>
      <c r="O499" s="8">
        <v>0</v>
      </c>
      <c r="P499" s="8" t="s">
        <v>77</v>
      </c>
      <c r="R499" s="8">
        <v>1</v>
      </c>
      <c r="S499" s="13">
        <f>_xlfn.XLOOKUP(P499,rif_fee_schedule!$A$2:$A$84,rif_fee_schedule!C$2:C$84, 0)*1.628</f>
        <v>9769.6279999999988</v>
      </c>
      <c r="T499" s="13">
        <f>_xlfn.XLOOKUP(P499,rif_fee_schedule!$A$2:$A$84,rif_fee_schedule!D$2:D$84, 0)</f>
        <v>5674</v>
      </c>
      <c r="U499" s="14">
        <f t="shared" ref="U499:U562" si="25">S499*R499</f>
        <v>9769.6279999999988</v>
      </c>
      <c r="V499" s="14">
        <f t="shared" ref="V499:V562" si="26">T499*R499</f>
        <v>5674</v>
      </c>
      <c r="W499"/>
      <c r="Y499" s="3">
        <v>74696854.359999999</v>
      </c>
      <c r="Z499" s="3">
        <v>1494936.99</v>
      </c>
      <c r="AA499" s="3">
        <v>1189721.74</v>
      </c>
      <c r="AB499" s="2">
        <v>103699.7</v>
      </c>
      <c r="AC499" s="3">
        <v>2074</v>
      </c>
      <c r="AD499" s="2">
        <v>-3422401.68</v>
      </c>
      <c r="AE499" s="3">
        <v>599122533.62</v>
      </c>
      <c r="AF499" s="3">
        <v>12164932.65</v>
      </c>
      <c r="AG499" s="3">
        <v>2628720.44</v>
      </c>
      <c r="AH499" s="3">
        <v>103699.7</v>
      </c>
      <c r="AI499" s="3">
        <v>2074</v>
      </c>
      <c r="AJ499" s="2">
        <v>-10188946.82</v>
      </c>
    </row>
    <row r="500" spans="1:36" hidden="1" x14ac:dyDescent="0.25">
      <c r="A500" s="8">
        <v>5</v>
      </c>
      <c r="B500" s="8" t="s">
        <v>4823</v>
      </c>
      <c r="C500" s="8">
        <v>3050290160620</v>
      </c>
      <c r="D500" s="8" t="s">
        <v>4824</v>
      </c>
      <c r="F500" s="8" t="s">
        <v>4825</v>
      </c>
      <c r="G500" s="10">
        <v>43516</v>
      </c>
      <c r="H500" s="8" t="s">
        <v>31</v>
      </c>
      <c r="I500" s="8" t="s">
        <v>38</v>
      </c>
      <c r="J500" s="9">
        <v>0</v>
      </c>
      <c r="K500" s="9">
        <v>0</v>
      </c>
      <c r="L500" s="8">
        <v>0</v>
      </c>
      <c r="M500" s="14">
        <f t="shared" si="24"/>
        <v>0</v>
      </c>
      <c r="N500" s="8">
        <v>0</v>
      </c>
      <c r="O500" s="8">
        <v>0</v>
      </c>
      <c r="P500" s="8" t="s">
        <v>77</v>
      </c>
      <c r="R500" s="8">
        <v>-1</v>
      </c>
      <c r="S500" s="13">
        <f>_xlfn.XLOOKUP(P500,rif_fee_schedule!$A$2:$A$84,rif_fee_schedule!C$2:C$84, 0)*1.628</f>
        <v>9769.6279999999988</v>
      </c>
      <c r="T500" s="13">
        <f>_xlfn.XLOOKUP(P500,rif_fee_schedule!$A$2:$A$84,rif_fee_schedule!D$2:D$84, 0)</f>
        <v>5674</v>
      </c>
      <c r="U500" s="14">
        <f t="shared" si="25"/>
        <v>-9769.6279999999988</v>
      </c>
      <c r="V500" s="14">
        <f t="shared" si="26"/>
        <v>-5674</v>
      </c>
      <c r="W500"/>
      <c r="Y500" s="3">
        <v>23913047.239999998</v>
      </c>
      <c r="Z500" s="3">
        <v>478708.65</v>
      </c>
      <c r="AA500" s="3">
        <v>0</v>
      </c>
      <c r="AB500">
        <v>0</v>
      </c>
      <c r="AC500" s="3">
        <v>0</v>
      </c>
      <c r="AD500" s="2">
        <v>-227120.25</v>
      </c>
      <c r="AE500" s="3">
        <v>599122533.62</v>
      </c>
      <c r="AF500" s="3">
        <v>12164932.65</v>
      </c>
      <c r="AG500" s="3">
        <v>2628720.44</v>
      </c>
      <c r="AH500" s="3">
        <v>103699.7</v>
      </c>
      <c r="AI500" s="3">
        <v>2074</v>
      </c>
      <c r="AJ500" s="2">
        <v>-10188946.82</v>
      </c>
    </row>
    <row r="501" spans="1:36" hidden="1" x14ac:dyDescent="0.25">
      <c r="A501" s="8">
        <v>5</v>
      </c>
      <c r="B501" s="8" t="s">
        <v>4823</v>
      </c>
      <c r="C501" s="8">
        <v>3050290160620</v>
      </c>
      <c r="D501" s="8" t="s">
        <v>4824</v>
      </c>
      <c r="F501" s="8" t="s">
        <v>4825</v>
      </c>
      <c r="G501" s="10">
        <v>43516</v>
      </c>
      <c r="H501" s="8" t="s">
        <v>31</v>
      </c>
      <c r="I501" s="8" t="s">
        <v>38</v>
      </c>
      <c r="J501" s="9">
        <v>0</v>
      </c>
      <c r="K501" s="9">
        <v>0</v>
      </c>
      <c r="L501" s="8">
        <v>0</v>
      </c>
      <c r="M501" s="14">
        <f t="shared" si="24"/>
        <v>0</v>
      </c>
      <c r="N501" s="8">
        <v>0</v>
      </c>
      <c r="O501" s="8">
        <v>0</v>
      </c>
      <c r="P501" s="8" t="s">
        <v>77</v>
      </c>
      <c r="R501" s="8">
        <v>1</v>
      </c>
      <c r="S501" s="13">
        <f>_xlfn.XLOOKUP(P501,rif_fee_schedule!$A$2:$A$84,rif_fee_schedule!C$2:C$84, 0)*1.628</f>
        <v>9769.6279999999988</v>
      </c>
      <c r="T501" s="13">
        <f>_xlfn.XLOOKUP(P501,rif_fee_schedule!$A$2:$A$84,rif_fee_schedule!D$2:D$84, 0)</f>
        <v>5674</v>
      </c>
      <c r="U501" s="14">
        <f t="shared" si="25"/>
        <v>9769.6279999999988</v>
      </c>
      <c r="V501" s="14">
        <f t="shared" si="26"/>
        <v>5674</v>
      </c>
      <c r="W501"/>
      <c r="Y501" s="3">
        <v>23913047.239999998</v>
      </c>
      <c r="Z501" s="3">
        <v>478708.65</v>
      </c>
      <c r="AA501" s="3">
        <v>0</v>
      </c>
      <c r="AB501">
        <v>0</v>
      </c>
      <c r="AC501" s="3">
        <v>0</v>
      </c>
      <c r="AD501" s="2">
        <v>-227120.25</v>
      </c>
      <c r="AE501" s="3">
        <v>599122533.62</v>
      </c>
      <c r="AF501" s="3">
        <v>12164932.65</v>
      </c>
      <c r="AG501" s="3">
        <v>2628720.44</v>
      </c>
      <c r="AH501" s="3">
        <v>103699.7</v>
      </c>
      <c r="AI501" s="3">
        <v>2074</v>
      </c>
      <c r="AJ501" s="2">
        <v>-10188946.82</v>
      </c>
    </row>
    <row r="502" spans="1:36" hidden="1" x14ac:dyDescent="0.25">
      <c r="A502" s="8">
        <v>6</v>
      </c>
      <c r="B502" s="8" t="s">
        <v>8252</v>
      </c>
      <c r="C502" s="8">
        <v>3079090270040</v>
      </c>
      <c r="D502" s="8" t="s">
        <v>8253</v>
      </c>
      <c r="F502" s="8" t="s">
        <v>8254</v>
      </c>
      <c r="G502" s="10">
        <v>43515</v>
      </c>
      <c r="H502" s="8" t="s">
        <v>31</v>
      </c>
      <c r="I502" s="8" t="s">
        <v>38</v>
      </c>
      <c r="J502" s="9">
        <v>0</v>
      </c>
      <c r="K502" s="9">
        <v>0</v>
      </c>
      <c r="L502" s="8">
        <v>0</v>
      </c>
      <c r="M502" s="14">
        <f t="shared" si="24"/>
        <v>0</v>
      </c>
      <c r="N502" s="8">
        <v>0</v>
      </c>
      <c r="O502" s="8">
        <v>0</v>
      </c>
      <c r="P502" s="8" t="s">
        <v>77</v>
      </c>
      <c r="R502" s="8">
        <v>0</v>
      </c>
      <c r="S502" s="13">
        <f>_xlfn.XLOOKUP(P502,rif_fee_schedule!$A$2:$A$84,rif_fee_schedule!C$2:C$84, 0)*1.628</f>
        <v>9769.6279999999988</v>
      </c>
      <c r="T502" s="13">
        <f>_xlfn.XLOOKUP(P502,rif_fee_schedule!$A$2:$A$84,rif_fee_schedule!D$2:D$84, 0)</f>
        <v>5674</v>
      </c>
      <c r="U502" s="14">
        <f t="shared" si="25"/>
        <v>0</v>
      </c>
      <c r="V502" s="14">
        <f t="shared" si="26"/>
        <v>0</v>
      </c>
      <c r="W502"/>
      <c r="Y502" s="3">
        <v>43269262.359999999</v>
      </c>
      <c r="Z502" s="3">
        <v>874367.57</v>
      </c>
      <c r="AA502" s="3">
        <v>433279.63</v>
      </c>
      <c r="AB502">
        <v>0</v>
      </c>
      <c r="AC502" s="3">
        <v>0</v>
      </c>
      <c r="AD502" s="2">
        <v>374512.67</v>
      </c>
      <c r="AE502" s="3">
        <v>599122533.62</v>
      </c>
      <c r="AF502" s="3">
        <v>12164932.65</v>
      </c>
      <c r="AG502" s="3">
        <v>2628720.44</v>
      </c>
      <c r="AH502" s="3">
        <v>103699.7</v>
      </c>
      <c r="AI502" s="3">
        <v>2074</v>
      </c>
      <c r="AJ502" s="2">
        <v>-10188946.82</v>
      </c>
    </row>
    <row r="503" spans="1:36" hidden="1" x14ac:dyDescent="0.25">
      <c r="A503" s="8">
        <v>1.1000000000000001</v>
      </c>
      <c r="B503" s="8" t="s">
        <v>857</v>
      </c>
      <c r="C503" s="8">
        <v>3040120100240</v>
      </c>
      <c r="D503" s="8" t="s">
        <v>858</v>
      </c>
      <c r="G503" s="10">
        <v>43515</v>
      </c>
      <c r="H503" s="8" t="s">
        <v>31</v>
      </c>
      <c r="I503" s="8" t="s">
        <v>32</v>
      </c>
      <c r="J503" s="9">
        <v>6355.93</v>
      </c>
      <c r="K503" s="9">
        <v>127.12</v>
      </c>
      <c r="L503" s="8">
        <v>0</v>
      </c>
      <c r="M503" s="14">
        <f t="shared" si="24"/>
        <v>6483.05</v>
      </c>
      <c r="N503" s="8">
        <v>0</v>
      </c>
      <c r="O503" s="8">
        <v>0</v>
      </c>
      <c r="P503" s="8" t="s">
        <v>114</v>
      </c>
      <c r="R503" s="8">
        <v>2</v>
      </c>
      <c r="S503" s="13">
        <f>_xlfn.XLOOKUP(P503,rif_fee_schedule!$A$2:$A$84,rif_fee_schedule!C$2:C$84, 0)*1.628</f>
        <v>4288.152</v>
      </c>
      <c r="T503" s="13">
        <f>_xlfn.XLOOKUP(P503,rif_fee_schedule!$A$2:$A$84,rif_fee_schedule!D$2:D$84, 0)</f>
        <v>2490</v>
      </c>
      <c r="U503" s="14">
        <f t="shared" si="25"/>
        <v>8576.3040000000001</v>
      </c>
      <c r="V503" s="14">
        <f t="shared" si="26"/>
        <v>4980</v>
      </c>
      <c r="Y503" s="3">
        <v>13538989.02</v>
      </c>
      <c r="Z503" s="3">
        <v>280635.13</v>
      </c>
      <c r="AA503" s="3">
        <v>0</v>
      </c>
      <c r="AB503">
        <v>0</v>
      </c>
      <c r="AC503" s="3">
        <v>0</v>
      </c>
      <c r="AD503" s="2">
        <v>-2316507.67</v>
      </c>
      <c r="AE503" s="3">
        <v>599122533.62</v>
      </c>
      <c r="AF503" s="3">
        <v>12164932.65</v>
      </c>
      <c r="AG503" s="3">
        <v>2628720.44</v>
      </c>
      <c r="AH503" s="3">
        <v>103699.7</v>
      </c>
      <c r="AI503" s="3">
        <v>2074</v>
      </c>
      <c r="AJ503" s="2">
        <v>-10188946.82</v>
      </c>
    </row>
    <row r="504" spans="1:36" hidden="1" x14ac:dyDescent="0.25">
      <c r="A504" s="8">
        <v>1.1000000000000001</v>
      </c>
      <c r="B504" s="8" t="s">
        <v>857</v>
      </c>
      <c r="C504" s="8">
        <v>3040120100240</v>
      </c>
      <c r="D504" s="8" t="s">
        <v>858</v>
      </c>
      <c r="G504" s="10">
        <v>43515</v>
      </c>
      <c r="H504" s="8" t="s">
        <v>31</v>
      </c>
      <c r="I504" s="8" t="s">
        <v>32</v>
      </c>
      <c r="J504" s="9">
        <v>6355.93</v>
      </c>
      <c r="K504" s="9">
        <v>127.12</v>
      </c>
      <c r="L504" s="8">
        <v>0</v>
      </c>
      <c r="M504" s="14">
        <f t="shared" si="24"/>
        <v>6483.05</v>
      </c>
      <c r="N504" s="8">
        <v>0</v>
      </c>
      <c r="O504" s="8">
        <v>0</v>
      </c>
      <c r="P504" s="8" t="s">
        <v>77</v>
      </c>
      <c r="R504" s="8">
        <v>-0.5</v>
      </c>
      <c r="S504" s="13">
        <f>_xlfn.XLOOKUP(P504,rif_fee_schedule!$A$2:$A$84,rif_fee_schedule!C$2:C$84, 0)*1.628</f>
        <v>9769.6279999999988</v>
      </c>
      <c r="T504" s="13">
        <f>_xlfn.XLOOKUP(P504,rif_fee_schedule!$A$2:$A$84,rif_fee_schedule!D$2:D$84, 0)</f>
        <v>5674</v>
      </c>
      <c r="U504" s="14">
        <f t="shared" si="25"/>
        <v>-4884.8139999999994</v>
      </c>
      <c r="V504" s="14">
        <f t="shared" si="26"/>
        <v>-2837</v>
      </c>
      <c r="Y504" s="3">
        <v>13538989.02</v>
      </c>
      <c r="Z504" s="3">
        <v>280635.13</v>
      </c>
      <c r="AA504" s="3">
        <v>0</v>
      </c>
      <c r="AB504">
        <v>0</v>
      </c>
      <c r="AC504" s="3">
        <v>0</v>
      </c>
      <c r="AD504" s="2">
        <v>-2316507.67</v>
      </c>
      <c r="AE504" s="3">
        <v>599122533.62</v>
      </c>
      <c r="AF504" s="3">
        <v>12164932.65</v>
      </c>
      <c r="AG504" s="3">
        <v>2628720.44</v>
      </c>
      <c r="AH504" s="3">
        <v>103699.7</v>
      </c>
      <c r="AI504" s="3">
        <v>2074</v>
      </c>
      <c r="AJ504" s="2">
        <v>-10188946.82</v>
      </c>
    </row>
    <row r="505" spans="1:36" hidden="1" x14ac:dyDescent="0.25">
      <c r="A505" s="8">
        <v>1</v>
      </c>
      <c r="B505" s="8" t="s">
        <v>307</v>
      </c>
      <c r="C505" s="8">
        <v>3040270060150</v>
      </c>
      <c r="D505" s="8" t="s">
        <v>308</v>
      </c>
      <c r="F505" s="8" t="s">
        <v>309</v>
      </c>
      <c r="G505" s="10">
        <v>43535</v>
      </c>
      <c r="H505" s="8" t="s">
        <v>31</v>
      </c>
      <c r="I505" s="8" t="s">
        <v>38</v>
      </c>
      <c r="J505" s="9">
        <v>0</v>
      </c>
      <c r="K505" s="9">
        <v>0</v>
      </c>
      <c r="L505" s="8">
        <v>0</v>
      </c>
      <c r="M505" s="14">
        <f t="shared" si="24"/>
        <v>0</v>
      </c>
      <c r="N505" s="8">
        <v>0</v>
      </c>
      <c r="O505" s="8">
        <v>0</v>
      </c>
      <c r="P505" s="8" t="s">
        <v>77</v>
      </c>
      <c r="R505" s="8">
        <v>1</v>
      </c>
      <c r="S505" s="13">
        <f>_xlfn.XLOOKUP(P505,rif_fee_schedule!$A$2:$A$84,rif_fee_schedule!C$2:C$84, 0)*1.628</f>
        <v>9769.6279999999988</v>
      </c>
      <c r="T505" s="13">
        <f>_xlfn.XLOOKUP(P505,rif_fee_schedule!$A$2:$A$84,rif_fee_schedule!D$2:D$84, 0)</f>
        <v>5674</v>
      </c>
      <c r="U505" s="14">
        <f t="shared" si="25"/>
        <v>9769.6279999999988</v>
      </c>
      <c r="V505" s="14">
        <f t="shared" si="26"/>
        <v>5674</v>
      </c>
      <c r="W505"/>
      <c r="Y505" s="3">
        <v>74696854.359999999</v>
      </c>
      <c r="Z505" s="3">
        <v>1494936.99</v>
      </c>
      <c r="AA505" s="3">
        <v>1189721.74</v>
      </c>
      <c r="AB505" s="2">
        <v>103699.7</v>
      </c>
      <c r="AC505" s="3">
        <v>2074</v>
      </c>
      <c r="AD505" s="2">
        <v>-3422401.68</v>
      </c>
      <c r="AE505" s="3">
        <v>599122533.62</v>
      </c>
      <c r="AF505" s="3">
        <v>12164932.65</v>
      </c>
      <c r="AG505" s="3">
        <v>2628720.44</v>
      </c>
      <c r="AH505" s="3">
        <v>103699.7</v>
      </c>
      <c r="AI505" s="3">
        <v>2074</v>
      </c>
      <c r="AJ505" s="2">
        <v>-10188946.82</v>
      </c>
    </row>
    <row r="506" spans="1:36" hidden="1" x14ac:dyDescent="0.25">
      <c r="A506" s="8">
        <v>1</v>
      </c>
      <c r="B506" s="8" t="s">
        <v>307</v>
      </c>
      <c r="C506" s="8">
        <v>3040270060150</v>
      </c>
      <c r="D506" s="8" t="s">
        <v>308</v>
      </c>
      <c r="F506" s="8" t="s">
        <v>309</v>
      </c>
      <c r="G506" s="10">
        <v>43535</v>
      </c>
      <c r="H506" s="8" t="s">
        <v>31</v>
      </c>
      <c r="I506" s="8" t="s">
        <v>38</v>
      </c>
      <c r="J506" s="9">
        <v>0</v>
      </c>
      <c r="K506" s="9">
        <v>0</v>
      </c>
      <c r="L506" s="8">
        <v>0</v>
      </c>
      <c r="M506" s="14">
        <f t="shared" si="24"/>
        <v>0</v>
      </c>
      <c r="N506" s="8">
        <v>0</v>
      </c>
      <c r="O506" s="8">
        <v>0</v>
      </c>
      <c r="P506" s="8" t="s">
        <v>77</v>
      </c>
      <c r="R506" s="8">
        <v>-1</v>
      </c>
      <c r="S506" s="13">
        <f>_xlfn.XLOOKUP(P506,rif_fee_schedule!$A$2:$A$84,rif_fee_schedule!C$2:C$84, 0)*1.628</f>
        <v>9769.6279999999988</v>
      </c>
      <c r="T506" s="13">
        <f>_xlfn.XLOOKUP(P506,rif_fee_schedule!$A$2:$A$84,rif_fee_schedule!D$2:D$84, 0)</f>
        <v>5674</v>
      </c>
      <c r="U506" s="14">
        <f t="shared" si="25"/>
        <v>-9769.6279999999988</v>
      </c>
      <c r="V506" s="14">
        <f t="shared" si="26"/>
        <v>-5674</v>
      </c>
      <c r="W506"/>
      <c r="Y506" s="3">
        <v>74696854.359999999</v>
      </c>
      <c r="Z506" s="3">
        <v>1494936.99</v>
      </c>
      <c r="AA506" s="3">
        <v>1189721.74</v>
      </c>
      <c r="AB506" s="2">
        <v>103699.7</v>
      </c>
      <c r="AC506" s="3">
        <v>2074</v>
      </c>
      <c r="AD506" s="2">
        <v>-3422401.68</v>
      </c>
      <c r="AE506" s="3">
        <v>599122533.62</v>
      </c>
      <c r="AF506" s="3">
        <v>12164932.65</v>
      </c>
      <c r="AG506" s="3">
        <v>2628720.44</v>
      </c>
      <c r="AH506" s="3">
        <v>103699.7</v>
      </c>
      <c r="AI506" s="3">
        <v>2074</v>
      </c>
      <c r="AJ506" s="2">
        <v>-10188946.82</v>
      </c>
    </row>
    <row r="507" spans="1:36" hidden="1" x14ac:dyDescent="0.25">
      <c r="A507" s="8">
        <v>6</v>
      </c>
      <c r="B507" s="8" t="s">
        <v>6348</v>
      </c>
      <c r="C507" s="8">
        <v>3060190211540</v>
      </c>
      <c r="D507" s="8" t="s">
        <v>6349</v>
      </c>
      <c r="F507" s="8" t="s">
        <v>6350</v>
      </c>
      <c r="G507" s="10">
        <v>43544</v>
      </c>
      <c r="H507" s="8" t="s">
        <v>31</v>
      </c>
      <c r="I507" s="8" t="s">
        <v>38</v>
      </c>
      <c r="J507" s="9">
        <v>9278.02</v>
      </c>
      <c r="K507" s="9">
        <v>185.56</v>
      </c>
      <c r="L507" s="8">
        <v>0</v>
      </c>
      <c r="M507" s="14">
        <f t="shared" si="24"/>
        <v>9463.58</v>
      </c>
      <c r="N507" s="8">
        <v>0</v>
      </c>
      <c r="O507" s="8">
        <v>0</v>
      </c>
      <c r="P507" s="8" t="s">
        <v>77</v>
      </c>
      <c r="R507" s="8">
        <v>1</v>
      </c>
      <c r="S507" s="13">
        <f>_xlfn.XLOOKUP(P507,rif_fee_schedule!$A$2:$A$84,rif_fee_schedule!C$2:C$84, 0)*1.628</f>
        <v>9769.6279999999988</v>
      </c>
      <c r="T507" s="13">
        <f>_xlfn.XLOOKUP(P507,rif_fee_schedule!$A$2:$A$84,rif_fee_schedule!D$2:D$84, 0)</f>
        <v>5674</v>
      </c>
      <c r="U507" s="14">
        <f t="shared" si="25"/>
        <v>9769.6279999999988</v>
      </c>
      <c r="V507" s="14">
        <f t="shared" si="26"/>
        <v>5674</v>
      </c>
      <c r="W507"/>
      <c r="Y507" s="3">
        <v>43269262.359999999</v>
      </c>
      <c r="Z507" s="3">
        <v>874367.57</v>
      </c>
      <c r="AA507" s="3">
        <v>433279.63</v>
      </c>
      <c r="AB507">
        <v>0</v>
      </c>
      <c r="AC507" s="3">
        <v>0</v>
      </c>
      <c r="AD507" s="2">
        <v>374512.67</v>
      </c>
      <c r="AE507" s="3">
        <v>599122533.62</v>
      </c>
      <c r="AF507" s="3">
        <v>12164932.65</v>
      </c>
      <c r="AG507" s="3">
        <v>2628720.44</v>
      </c>
      <c r="AH507" s="3">
        <v>103699.7</v>
      </c>
      <c r="AI507" s="3">
        <v>2074</v>
      </c>
      <c r="AJ507" s="2">
        <v>-10188946.82</v>
      </c>
    </row>
    <row r="508" spans="1:36" hidden="1" x14ac:dyDescent="0.25">
      <c r="A508" s="8">
        <v>6</v>
      </c>
      <c r="B508" s="8" t="s">
        <v>6345</v>
      </c>
      <c r="C508" s="8">
        <v>3060190211250</v>
      </c>
      <c r="D508" s="8" t="s">
        <v>6346</v>
      </c>
      <c r="F508" s="8" t="s">
        <v>6347</v>
      </c>
      <c r="G508" s="10">
        <v>43544</v>
      </c>
      <c r="H508" s="8" t="s">
        <v>31</v>
      </c>
      <c r="I508" s="8" t="s">
        <v>38</v>
      </c>
      <c r="J508" s="9">
        <v>9278.02</v>
      </c>
      <c r="K508" s="9">
        <v>185.56</v>
      </c>
      <c r="L508" s="8">
        <v>0</v>
      </c>
      <c r="M508" s="14">
        <f t="shared" si="24"/>
        <v>9463.58</v>
      </c>
      <c r="N508" s="8">
        <v>0</v>
      </c>
      <c r="O508" s="8">
        <v>0</v>
      </c>
      <c r="P508" s="8" t="s">
        <v>77</v>
      </c>
      <c r="R508" s="8">
        <v>1</v>
      </c>
      <c r="S508" s="13">
        <f>_xlfn.XLOOKUP(P508,rif_fee_schedule!$A$2:$A$84,rif_fee_schedule!C$2:C$84, 0)*1.628</f>
        <v>9769.6279999999988</v>
      </c>
      <c r="T508" s="13">
        <f>_xlfn.XLOOKUP(P508,rif_fee_schedule!$A$2:$A$84,rif_fee_schedule!D$2:D$84, 0)</f>
        <v>5674</v>
      </c>
      <c r="U508" s="14">
        <f t="shared" si="25"/>
        <v>9769.6279999999988</v>
      </c>
      <c r="V508" s="14">
        <f t="shared" si="26"/>
        <v>5674</v>
      </c>
      <c r="W508"/>
      <c r="Y508" s="3">
        <v>43269262.359999999</v>
      </c>
      <c r="Z508" s="3">
        <v>874367.57</v>
      </c>
      <c r="AA508" s="3">
        <v>433279.63</v>
      </c>
      <c r="AB508">
        <v>0</v>
      </c>
      <c r="AC508" s="3">
        <v>0</v>
      </c>
      <c r="AD508" s="2">
        <v>374512.67</v>
      </c>
      <c r="AE508" s="3">
        <v>599122533.62</v>
      </c>
      <c r="AF508" s="3">
        <v>12164932.65</v>
      </c>
      <c r="AG508" s="3">
        <v>2628720.44</v>
      </c>
      <c r="AH508" s="3">
        <v>103699.7</v>
      </c>
      <c r="AI508" s="3">
        <v>2074</v>
      </c>
      <c r="AJ508" s="2">
        <v>-10188946.82</v>
      </c>
    </row>
    <row r="509" spans="1:36" hidden="1" x14ac:dyDescent="0.25">
      <c r="A509" s="8">
        <v>6</v>
      </c>
      <c r="B509" s="8" t="s">
        <v>6564</v>
      </c>
      <c r="C509" s="8">
        <v>3060190211380</v>
      </c>
      <c r="D509" s="8" t="s">
        <v>6565</v>
      </c>
      <c r="F509" s="8" t="s">
        <v>6566</v>
      </c>
      <c r="G509" s="10">
        <v>43544</v>
      </c>
      <c r="H509" s="8" t="s">
        <v>31</v>
      </c>
      <c r="I509" s="8" t="s">
        <v>38</v>
      </c>
      <c r="J509" s="9">
        <v>9278.02</v>
      </c>
      <c r="K509" s="9">
        <v>185.56</v>
      </c>
      <c r="L509" s="8">
        <v>0</v>
      </c>
      <c r="M509" s="14">
        <f t="shared" si="24"/>
        <v>9463.58</v>
      </c>
      <c r="N509" s="8">
        <v>0</v>
      </c>
      <c r="O509" s="8">
        <v>0</v>
      </c>
      <c r="P509" s="8" t="s">
        <v>77</v>
      </c>
      <c r="R509" s="8">
        <v>1</v>
      </c>
      <c r="S509" s="13">
        <f>_xlfn.XLOOKUP(P509,rif_fee_schedule!$A$2:$A$84,rif_fee_schedule!C$2:C$84, 0)*1.628</f>
        <v>9769.6279999999988</v>
      </c>
      <c r="T509" s="13">
        <f>_xlfn.XLOOKUP(P509,rif_fee_schedule!$A$2:$A$84,rif_fee_schedule!D$2:D$84, 0)</f>
        <v>5674</v>
      </c>
      <c r="U509" s="14">
        <f t="shared" si="25"/>
        <v>9769.6279999999988</v>
      </c>
      <c r="V509" s="14">
        <f t="shared" si="26"/>
        <v>5674</v>
      </c>
      <c r="W509"/>
      <c r="Y509" s="3">
        <v>43269262.359999999</v>
      </c>
      <c r="Z509" s="3">
        <v>874367.57</v>
      </c>
      <c r="AA509" s="3">
        <v>433279.63</v>
      </c>
      <c r="AB509">
        <v>0</v>
      </c>
      <c r="AC509" s="3">
        <v>0</v>
      </c>
      <c r="AD509" s="2">
        <v>374512.67</v>
      </c>
      <c r="AE509" s="3">
        <v>599122533.62</v>
      </c>
      <c r="AF509" s="3">
        <v>12164932.65</v>
      </c>
      <c r="AG509" s="3">
        <v>2628720.44</v>
      </c>
      <c r="AH509" s="3">
        <v>103699.7</v>
      </c>
      <c r="AI509" s="3">
        <v>2074</v>
      </c>
      <c r="AJ509" s="2">
        <v>-10188946.82</v>
      </c>
    </row>
    <row r="510" spans="1:36" hidden="1" x14ac:dyDescent="0.25">
      <c r="A510" s="8">
        <v>6</v>
      </c>
      <c r="B510" s="8" t="s">
        <v>6567</v>
      </c>
      <c r="C510" s="8">
        <v>3060190211490</v>
      </c>
      <c r="D510" s="8" t="s">
        <v>6568</v>
      </c>
      <c r="F510" s="8" t="s">
        <v>6569</v>
      </c>
      <c r="G510" s="10">
        <v>43544</v>
      </c>
      <c r="H510" s="8" t="s">
        <v>31</v>
      </c>
      <c r="I510" s="8" t="s">
        <v>38</v>
      </c>
      <c r="J510" s="9">
        <v>9278.02</v>
      </c>
      <c r="K510" s="9">
        <v>185.56</v>
      </c>
      <c r="L510" s="8">
        <v>0</v>
      </c>
      <c r="M510" s="14">
        <f t="shared" si="24"/>
        <v>9463.58</v>
      </c>
      <c r="N510" s="8">
        <v>0</v>
      </c>
      <c r="O510" s="8">
        <v>0</v>
      </c>
      <c r="P510" s="8" t="s">
        <v>77</v>
      </c>
      <c r="R510" s="8">
        <v>1</v>
      </c>
      <c r="S510" s="13">
        <f>_xlfn.XLOOKUP(P510,rif_fee_schedule!$A$2:$A$84,rif_fee_schedule!C$2:C$84, 0)*1.628</f>
        <v>9769.6279999999988</v>
      </c>
      <c r="T510" s="13">
        <f>_xlfn.XLOOKUP(P510,rif_fee_schedule!$A$2:$A$84,rif_fee_schedule!D$2:D$84, 0)</f>
        <v>5674</v>
      </c>
      <c r="U510" s="14">
        <f t="shared" si="25"/>
        <v>9769.6279999999988</v>
      </c>
      <c r="V510" s="14">
        <f t="shared" si="26"/>
        <v>5674</v>
      </c>
      <c r="W510"/>
      <c r="Y510" s="3">
        <v>43269262.359999999</v>
      </c>
      <c r="Z510" s="3">
        <v>874367.57</v>
      </c>
      <c r="AA510" s="3">
        <v>433279.63</v>
      </c>
      <c r="AB510">
        <v>0</v>
      </c>
      <c r="AC510" s="3">
        <v>0</v>
      </c>
      <c r="AD510" s="2">
        <v>374512.67</v>
      </c>
      <c r="AE510" s="3">
        <v>599122533.62</v>
      </c>
      <c r="AF510" s="3">
        <v>12164932.65</v>
      </c>
      <c r="AG510" s="3">
        <v>2628720.44</v>
      </c>
      <c r="AH510" s="3">
        <v>103699.7</v>
      </c>
      <c r="AI510" s="3">
        <v>2074</v>
      </c>
      <c r="AJ510" s="2">
        <v>-10188946.82</v>
      </c>
    </row>
    <row r="511" spans="1:36" hidden="1" x14ac:dyDescent="0.25">
      <c r="A511" s="8">
        <v>6</v>
      </c>
      <c r="B511" s="8" t="s">
        <v>6402</v>
      </c>
      <c r="C511" s="8">
        <v>3060190211500</v>
      </c>
      <c r="D511" s="8" t="s">
        <v>6403</v>
      </c>
      <c r="F511" s="8" t="s">
        <v>6404</v>
      </c>
      <c r="G511" s="10">
        <v>43544</v>
      </c>
      <c r="H511" s="8" t="s">
        <v>31</v>
      </c>
      <c r="I511" s="8" t="s">
        <v>38</v>
      </c>
      <c r="J511" s="9">
        <v>9278.02</v>
      </c>
      <c r="K511" s="9">
        <v>185.56</v>
      </c>
      <c r="L511" s="8">
        <v>0</v>
      </c>
      <c r="M511" s="14">
        <f t="shared" si="24"/>
        <v>9463.58</v>
      </c>
      <c r="N511" s="8">
        <v>0</v>
      </c>
      <c r="O511" s="8">
        <v>0</v>
      </c>
      <c r="P511" s="8" t="s">
        <v>77</v>
      </c>
      <c r="R511" s="8">
        <v>1</v>
      </c>
      <c r="S511" s="13">
        <f>_xlfn.XLOOKUP(P511,rif_fee_schedule!$A$2:$A$84,rif_fee_schedule!C$2:C$84, 0)*1.628</f>
        <v>9769.6279999999988</v>
      </c>
      <c r="T511" s="13">
        <f>_xlfn.XLOOKUP(P511,rif_fee_schedule!$A$2:$A$84,rif_fee_schedule!D$2:D$84, 0)</f>
        <v>5674</v>
      </c>
      <c r="U511" s="14">
        <f t="shared" si="25"/>
        <v>9769.6279999999988</v>
      </c>
      <c r="V511" s="14">
        <f t="shared" si="26"/>
        <v>5674</v>
      </c>
      <c r="W511"/>
      <c r="Y511" s="3">
        <v>43269262.359999999</v>
      </c>
      <c r="Z511" s="3">
        <v>874367.57</v>
      </c>
      <c r="AA511" s="3">
        <v>433279.63</v>
      </c>
      <c r="AB511">
        <v>0</v>
      </c>
      <c r="AC511" s="3">
        <v>0</v>
      </c>
      <c r="AD511" s="2">
        <v>374512.67</v>
      </c>
      <c r="AE511" s="3">
        <v>599122533.62</v>
      </c>
      <c r="AF511" s="3">
        <v>12164932.65</v>
      </c>
      <c r="AG511" s="3">
        <v>2628720.44</v>
      </c>
      <c r="AH511" s="3">
        <v>103699.7</v>
      </c>
      <c r="AI511" s="3">
        <v>2074</v>
      </c>
      <c r="AJ511" s="2">
        <v>-10188946.82</v>
      </c>
    </row>
    <row r="512" spans="1:36" hidden="1" x14ac:dyDescent="0.25">
      <c r="A512" s="8">
        <v>6</v>
      </c>
      <c r="B512" s="8" t="s">
        <v>6405</v>
      </c>
      <c r="C512" s="8">
        <v>3060190211510</v>
      </c>
      <c r="D512" s="8" t="s">
        <v>6406</v>
      </c>
      <c r="F512" s="8" t="s">
        <v>6407</v>
      </c>
      <c r="G512" s="10">
        <v>43544</v>
      </c>
      <c r="H512" s="8" t="s">
        <v>31</v>
      </c>
      <c r="I512" s="8" t="s">
        <v>38</v>
      </c>
      <c r="J512" s="9">
        <v>9278.02</v>
      </c>
      <c r="K512" s="9">
        <v>185.56</v>
      </c>
      <c r="L512" s="8">
        <v>0</v>
      </c>
      <c r="M512" s="14">
        <f t="shared" si="24"/>
        <v>9463.58</v>
      </c>
      <c r="N512" s="8">
        <v>0</v>
      </c>
      <c r="O512" s="8">
        <v>0</v>
      </c>
      <c r="P512" s="8" t="s">
        <v>77</v>
      </c>
      <c r="R512" s="8">
        <v>1</v>
      </c>
      <c r="S512" s="13">
        <f>_xlfn.XLOOKUP(P512,rif_fee_schedule!$A$2:$A$84,rif_fee_schedule!C$2:C$84, 0)*1.628</f>
        <v>9769.6279999999988</v>
      </c>
      <c r="T512" s="13">
        <f>_xlfn.XLOOKUP(P512,rif_fee_schedule!$A$2:$A$84,rif_fee_schedule!D$2:D$84, 0)</f>
        <v>5674</v>
      </c>
      <c r="U512" s="14">
        <f t="shared" si="25"/>
        <v>9769.6279999999988</v>
      </c>
      <c r="V512" s="14">
        <f t="shared" si="26"/>
        <v>5674</v>
      </c>
      <c r="W512"/>
      <c r="Y512" s="3">
        <v>43269262.359999999</v>
      </c>
      <c r="Z512" s="3">
        <v>874367.57</v>
      </c>
      <c r="AA512" s="3">
        <v>433279.63</v>
      </c>
      <c r="AB512">
        <v>0</v>
      </c>
      <c r="AC512" s="3">
        <v>0</v>
      </c>
      <c r="AD512" s="2">
        <v>374512.67</v>
      </c>
      <c r="AE512" s="3">
        <v>599122533.62</v>
      </c>
      <c r="AF512" s="3">
        <v>12164932.65</v>
      </c>
      <c r="AG512" s="3">
        <v>2628720.44</v>
      </c>
      <c r="AH512" s="3">
        <v>103699.7</v>
      </c>
      <c r="AI512" s="3">
        <v>2074</v>
      </c>
      <c r="AJ512" s="2">
        <v>-10188946.82</v>
      </c>
    </row>
    <row r="513" spans="1:36" hidden="1" x14ac:dyDescent="0.25">
      <c r="A513" s="8">
        <v>6</v>
      </c>
      <c r="B513" s="8" t="s">
        <v>6330</v>
      </c>
      <c r="C513" s="8">
        <v>3060190211690</v>
      </c>
      <c r="D513" s="8" t="s">
        <v>6331</v>
      </c>
      <c r="F513" s="8" t="s">
        <v>6332</v>
      </c>
      <c r="G513" s="10">
        <v>43544</v>
      </c>
      <c r="H513" s="8" t="s">
        <v>31</v>
      </c>
      <c r="I513" s="8" t="s">
        <v>38</v>
      </c>
      <c r="J513" s="9">
        <v>9278.02</v>
      </c>
      <c r="K513" s="9">
        <v>185.56</v>
      </c>
      <c r="L513" s="8">
        <v>0</v>
      </c>
      <c r="M513" s="14">
        <f t="shared" si="24"/>
        <v>9463.58</v>
      </c>
      <c r="N513" s="8">
        <v>0</v>
      </c>
      <c r="O513" s="8">
        <v>0</v>
      </c>
      <c r="P513" s="8" t="s">
        <v>77</v>
      </c>
      <c r="R513" s="8">
        <v>1</v>
      </c>
      <c r="S513" s="13">
        <f>_xlfn.XLOOKUP(P513,rif_fee_schedule!$A$2:$A$84,rif_fee_schedule!C$2:C$84, 0)*1.628</f>
        <v>9769.6279999999988</v>
      </c>
      <c r="T513" s="13">
        <f>_xlfn.XLOOKUP(P513,rif_fee_schedule!$A$2:$A$84,rif_fee_schedule!D$2:D$84, 0)</f>
        <v>5674</v>
      </c>
      <c r="U513" s="14">
        <f t="shared" si="25"/>
        <v>9769.6279999999988</v>
      </c>
      <c r="V513" s="14">
        <f t="shared" si="26"/>
        <v>5674</v>
      </c>
      <c r="W513"/>
      <c r="Y513" s="3">
        <v>43269262.359999999</v>
      </c>
      <c r="Z513" s="3">
        <v>874367.57</v>
      </c>
      <c r="AA513" s="3">
        <v>433279.63</v>
      </c>
      <c r="AB513">
        <v>0</v>
      </c>
      <c r="AC513" s="3">
        <v>0</v>
      </c>
      <c r="AD513" s="2">
        <v>374512.67</v>
      </c>
      <c r="AE513" s="3">
        <v>599122533.62</v>
      </c>
      <c r="AF513" s="3">
        <v>12164932.65</v>
      </c>
      <c r="AG513" s="3">
        <v>2628720.44</v>
      </c>
      <c r="AH513" s="3">
        <v>103699.7</v>
      </c>
      <c r="AI513" s="3">
        <v>2074</v>
      </c>
      <c r="AJ513" s="2">
        <v>-10188946.82</v>
      </c>
    </row>
    <row r="514" spans="1:36" hidden="1" x14ac:dyDescent="0.25">
      <c r="A514" s="8">
        <v>6</v>
      </c>
      <c r="B514" s="8" t="s">
        <v>6465</v>
      </c>
      <c r="C514" s="8">
        <v>3060190183640</v>
      </c>
      <c r="D514" s="8" t="s">
        <v>6466</v>
      </c>
      <c r="F514" s="8" t="s">
        <v>6467</v>
      </c>
      <c r="G514" s="10">
        <v>43545</v>
      </c>
      <c r="H514" s="8" t="s">
        <v>31</v>
      </c>
      <c r="I514" s="8" t="s">
        <v>38</v>
      </c>
      <c r="J514" s="9">
        <v>9278.02</v>
      </c>
      <c r="K514" s="9">
        <v>185.56</v>
      </c>
      <c r="L514" s="8">
        <v>0</v>
      </c>
      <c r="M514" s="14">
        <f t="shared" si="24"/>
        <v>9463.58</v>
      </c>
      <c r="N514" s="8">
        <v>0</v>
      </c>
      <c r="O514" s="8">
        <v>0</v>
      </c>
      <c r="P514" s="8" t="s">
        <v>77</v>
      </c>
      <c r="R514" s="8">
        <v>1</v>
      </c>
      <c r="S514" s="13">
        <f>_xlfn.XLOOKUP(P514,rif_fee_schedule!$A$2:$A$84,rif_fee_schedule!C$2:C$84, 0)*1.628</f>
        <v>9769.6279999999988</v>
      </c>
      <c r="T514" s="13">
        <f>_xlfn.XLOOKUP(P514,rif_fee_schedule!$A$2:$A$84,rif_fee_schedule!D$2:D$84, 0)</f>
        <v>5674</v>
      </c>
      <c r="U514" s="14">
        <f t="shared" si="25"/>
        <v>9769.6279999999988</v>
      </c>
      <c r="V514" s="14">
        <f t="shared" si="26"/>
        <v>5674</v>
      </c>
      <c r="W514"/>
      <c r="Y514" s="3">
        <v>43269262.359999999</v>
      </c>
      <c r="Z514" s="3">
        <v>874367.57</v>
      </c>
      <c r="AA514" s="3">
        <v>433279.63</v>
      </c>
      <c r="AB514">
        <v>0</v>
      </c>
      <c r="AC514" s="3">
        <v>0</v>
      </c>
      <c r="AD514" s="2">
        <v>374512.67</v>
      </c>
      <c r="AE514" s="3">
        <v>599122533.62</v>
      </c>
      <c r="AF514" s="3">
        <v>12164932.65</v>
      </c>
      <c r="AG514" s="3">
        <v>2628720.44</v>
      </c>
      <c r="AH514" s="3">
        <v>103699.7</v>
      </c>
      <c r="AI514" s="3">
        <v>2074</v>
      </c>
      <c r="AJ514" s="2">
        <v>-10188946.82</v>
      </c>
    </row>
    <row r="515" spans="1:36" hidden="1" x14ac:dyDescent="0.25">
      <c r="A515" s="8">
        <v>6</v>
      </c>
      <c r="B515" s="8" t="s">
        <v>6573</v>
      </c>
      <c r="C515" s="8">
        <v>3060190183640</v>
      </c>
      <c r="D515" s="8" t="s">
        <v>6574</v>
      </c>
      <c r="F515" s="8" t="s">
        <v>6575</v>
      </c>
      <c r="G515" s="10">
        <v>43545</v>
      </c>
      <c r="H515" s="8" t="s">
        <v>31</v>
      </c>
      <c r="I515" s="8" t="s">
        <v>38</v>
      </c>
      <c r="J515" s="9">
        <v>9278.02</v>
      </c>
      <c r="K515" s="9">
        <v>185.56</v>
      </c>
      <c r="L515" s="8">
        <v>0</v>
      </c>
      <c r="M515" s="14">
        <f t="shared" si="24"/>
        <v>9463.58</v>
      </c>
      <c r="N515" s="8">
        <v>0</v>
      </c>
      <c r="O515" s="8">
        <v>0</v>
      </c>
      <c r="P515" s="8" t="s">
        <v>77</v>
      </c>
      <c r="R515" s="8">
        <v>1</v>
      </c>
      <c r="S515" s="13">
        <f>_xlfn.XLOOKUP(P515,rif_fee_schedule!$A$2:$A$84,rif_fee_schedule!C$2:C$84, 0)*1.628</f>
        <v>9769.6279999999988</v>
      </c>
      <c r="T515" s="13">
        <f>_xlfn.XLOOKUP(P515,rif_fee_schedule!$A$2:$A$84,rif_fee_schedule!D$2:D$84, 0)</f>
        <v>5674</v>
      </c>
      <c r="U515" s="14">
        <f t="shared" si="25"/>
        <v>9769.6279999999988</v>
      </c>
      <c r="V515" s="14">
        <f t="shared" si="26"/>
        <v>5674</v>
      </c>
      <c r="W515"/>
      <c r="Y515" s="3">
        <v>43269262.359999999</v>
      </c>
      <c r="Z515" s="3">
        <v>874367.57</v>
      </c>
      <c r="AA515" s="3">
        <v>433279.63</v>
      </c>
      <c r="AB515">
        <v>0</v>
      </c>
      <c r="AC515" s="3">
        <v>0</v>
      </c>
      <c r="AD515" s="2">
        <v>374512.67</v>
      </c>
      <c r="AE515" s="3">
        <v>599122533.62</v>
      </c>
      <c r="AF515" s="3">
        <v>12164932.65</v>
      </c>
      <c r="AG515" s="3">
        <v>2628720.44</v>
      </c>
      <c r="AH515" s="3">
        <v>103699.7</v>
      </c>
      <c r="AI515" s="3">
        <v>2074</v>
      </c>
      <c r="AJ515" s="2">
        <v>-10188946.82</v>
      </c>
    </row>
    <row r="516" spans="1:36" hidden="1" x14ac:dyDescent="0.25">
      <c r="A516" s="8">
        <v>6</v>
      </c>
      <c r="B516" s="8" t="s">
        <v>6576</v>
      </c>
      <c r="C516" s="8">
        <v>3060190183640</v>
      </c>
      <c r="D516" s="8" t="s">
        <v>6577</v>
      </c>
      <c r="F516" s="8" t="s">
        <v>6578</v>
      </c>
      <c r="G516" s="10">
        <v>43545</v>
      </c>
      <c r="H516" s="8" t="s">
        <v>31</v>
      </c>
      <c r="I516" s="8" t="s">
        <v>38</v>
      </c>
      <c r="J516" s="9">
        <v>9278.02</v>
      </c>
      <c r="K516" s="9">
        <v>185.56</v>
      </c>
      <c r="L516" s="8">
        <v>0</v>
      </c>
      <c r="M516" s="14">
        <f t="shared" si="24"/>
        <v>9463.58</v>
      </c>
      <c r="N516" s="8">
        <v>0</v>
      </c>
      <c r="O516" s="8">
        <v>0</v>
      </c>
      <c r="P516" s="8" t="s">
        <v>77</v>
      </c>
      <c r="R516" s="8">
        <v>1</v>
      </c>
      <c r="S516" s="13">
        <f>_xlfn.XLOOKUP(P516,rif_fee_schedule!$A$2:$A$84,rif_fee_schedule!C$2:C$84, 0)*1.628</f>
        <v>9769.6279999999988</v>
      </c>
      <c r="T516" s="13">
        <f>_xlfn.XLOOKUP(P516,rif_fee_schedule!$A$2:$A$84,rif_fee_schedule!D$2:D$84, 0)</f>
        <v>5674</v>
      </c>
      <c r="U516" s="14">
        <f t="shared" si="25"/>
        <v>9769.6279999999988</v>
      </c>
      <c r="V516" s="14">
        <f t="shared" si="26"/>
        <v>5674</v>
      </c>
      <c r="W516"/>
      <c r="Y516" s="3">
        <v>43269262.359999999</v>
      </c>
      <c r="Z516" s="3">
        <v>874367.57</v>
      </c>
      <c r="AA516" s="3">
        <v>433279.63</v>
      </c>
      <c r="AB516">
        <v>0</v>
      </c>
      <c r="AC516" s="3">
        <v>0</v>
      </c>
      <c r="AD516" s="2">
        <v>374512.67</v>
      </c>
      <c r="AE516" s="3">
        <v>599122533.62</v>
      </c>
      <c r="AF516" s="3">
        <v>12164932.65</v>
      </c>
      <c r="AG516" s="3">
        <v>2628720.44</v>
      </c>
      <c r="AH516" s="3">
        <v>103699.7</v>
      </c>
      <c r="AI516" s="3">
        <v>2074</v>
      </c>
      <c r="AJ516" s="2">
        <v>-10188946.82</v>
      </c>
    </row>
    <row r="517" spans="1:36" hidden="1" x14ac:dyDescent="0.25">
      <c r="A517" s="8">
        <v>6</v>
      </c>
      <c r="B517" s="8" t="s">
        <v>6579</v>
      </c>
      <c r="C517" s="8">
        <v>3060190183640</v>
      </c>
      <c r="D517" s="8" t="s">
        <v>6580</v>
      </c>
      <c r="F517" s="8" t="s">
        <v>6581</v>
      </c>
      <c r="G517" s="10">
        <v>43545</v>
      </c>
      <c r="H517" s="8" t="s">
        <v>31</v>
      </c>
      <c r="I517" s="8" t="s">
        <v>38</v>
      </c>
      <c r="J517" s="9">
        <v>9278.02</v>
      </c>
      <c r="K517" s="9">
        <v>185.56</v>
      </c>
      <c r="L517" s="8">
        <v>0</v>
      </c>
      <c r="M517" s="14">
        <f t="shared" si="24"/>
        <v>9463.58</v>
      </c>
      <c r="N517" s="8">
        <v>0</v>
      </c>
      <c r="O517" s="8">
        <v>0</v>
      </c>
      <c r="P517" s="8" t="s">
        <v>77</v>
      </c>
      <c r="R517" s="8">
        <v>1</v>
      </c>
      <c r="S517" s="13">
        <f>_xlfn.XLOOKUP(P517,rif_fee_schedule!$A$2:$A$84,rif_fee_schedule!C$2:C$84, 0)*1.628</f>
        <v>9769.6279999999988</v>
      </c>
      <c r="T517" s="13">
        <f>_xlfn.XLOOKUP(P517,rif_fee_schedule!$A$2:$A$84,rif_fee_schedule!D$2:D$84, 0)</f>
        <v>5674</v>
      </c>
      <c r="U517" s="14">
        <f t="shared" si="25"/>
        <v>9769.6279999999988</v>
      </c>
      <c r="V517" s="14">
        <f t="shared" si="26"/>
        <v>5674</v>
      </c>
      <c r="W517"/>
      <c r="Y517" s="3">
        <v>43269262.359999999</v>
      </c>
      <c r="Z517" s="3">
        <v>874367.57</v>
      </c>
      <c r="AA517" s="3">
        <v>433279.63</v>
      </c>
      <c r="AB517">
        <v>0</v>
      </c>
      <c r="AC517" s="3">
        <v>0</v>
      </c>
      <c r="AD517" s="2">
        <v>374512.67</v>
      </c>
      <c r="AE517" s="3">
        <v>599122533.62</v>
      </c>
      <c r="AF517" s="3">
        <v>12164932.65</v>
      </c>
      <c r="AG517" s="3">
        <v>2628720.44</v>
      </c>
      <c r="AH517" s="3">
        <v>103699.7</v>
      </c>
      <c r="AI517" s="3">
        <v>2074</v>
      </c>
      <c r="AJ517" s="2">
        <v>-10188946.82</v>
      </c>
    </row>
    <row r="518" spans="1:36" hidden="1" x14ac:dyDescent="0.25">
      <c r="A518" s="8">
        <v>4</v>
      </c>
      <c r="B518" s="8" t="s">
        <v>4636</v>
      </c>
      <c r="C518" s="8">
        <v>3049160000070</v>
      </c>
      <c r="D518" s="8" t="s">
        <v>4637</v>
      </c>
      <c r="F518" s="8" t="s">
        <v>4638</v>
      </c>
      <c r="G518" s="10">
        <v>43516</v>
      </c>
      <c r="H518" s="8" t="s">
        <v>31</v>
      </c>
      <c r="I518" s="8" t="s">
        <v>38</v>
      </c>
      <c r="J518" s="9">
        <v>9278.02</v>
      </c>
      <c r="K518" s="9">
        <v>185.56</v>
      </c>
      <c r="L518" s="8">
        <v>0</v>
      </c>
      <c r="M518" s="14">
        <f t="shared" si="24"/>
        <v>9463.58</v>
      </c>
      <c r="N518" s="8">
        <v>0</v>
      </c>
      <c r="O518" s="8">
        <v>0</v>
      </c>
      <c r="P518" s="8" t="s">
        <v>77</v>
      </c>
      <c r="R518" s="8">
        <v>1</v>
      </c>
      <c r="S518" s="13">
        <f>_xlfn.XLOOKUP(P518,rif_fee_schedule!$A$2:$A$84,rif_fee_schedule!C$2:C$84, 0)*1.628</f>
        <v>9769.6279999999988</v>
      </c>
      <c r="T518" s="13">
        <f>_xlfn.XLOOKUP(P518,rif_fee_schedule!$A$2:$A$84,rif_fee_schedule!D$2:D$84, 0)</f>
        <v>5674</v>
      </c>
      <c r="U518" s="14">
        <f t="shared" si="25"/>
        <v>9769.6279999999988</v>
      </c>
      <c r="V518" s="14">
        <f t="shared" si="26"/>
        <v>5674</v>
      </c>
      <c r="W518"/>
      <c r="Y518" s="3">
        <v>3995300.98</v>
      </c>
      <c r="Z518" s="3">
        <v>83905.98</v>
      </c>
      <c r="AA518" s="3">
        <v>372201.82</v>
      </c>
      <c r="AB518">
        <v>0</v>
      </c>
      <c r="AC518" s="3">
        <v>0</v>
      </c>
      <c r="AD518" s="2">
        <v>611247.02</v>
      </c>
      <c r="AE518" s="3">
        <v>599122533.62</v>
      </c>
      <c r="AF518" s="3">
        <v>12164932.65</v>
      </c>
      <c r="AG518" s="3">
        <v>2628720.44</v>
      </c>
      <c r="AH518" s="3">
        <v>103699.7</v>
      </c>
      <c r="AI518" s="3">
        <v>2074</v>
      </c>
      <c r="AJ518" s="2">
        <v>-10188946.82</v>
      </c>
    </row>
    <row r="519" spans="1:36" hidden="1" x14ac:dyDescent="0.25">
      <c r="A519" s="8">
        <v>4</v>
      </c>
      <c r="B519" s="8" t="s">
        <v>4627</v>
      </c>
      <c r="C519" s="8">
        <v>3049160000070</v>
      </c>
      <c r="D519" s="8" t="s">
        <v>4628</v>
      </c>
      <c r="F519" s="8" t="s">
        <v>4629</v>
      </c>
      <c r="G519" s="10">
        <v>43521</v>
      </c>
      <c r="H519" s="8" t="s">
        <v>31</v>
      </c>
      <c r="I519" s="8" t="s">
        <v>38</v>
      </c>
      <c r="J519" s="9">
        <v>9278.02</v>
      </c>
      <c r="K519" s="9">
        <v>185.56</v>
      </c>
      <c r="L519" s="8">
        <v>0</v>
      </c>
      <c r="M519" s="14">
        <f t="shared" si="24"/>
        <v>9463.58</v>
      </c>
      <c r="N519" s="8">
        <v>0</v>
      </c>
      <c r="O519" s="8">
        <v>0</v>
      </c>
      <c r="P519" s="8" t="s">
        <v>77</v>
      </c>
      <c r="R519" s="8">
        <v>1</v>
      </c>
      <c r="S519" s="13">
        <f>_xlfn.XLOOKUP(P519,rif_fee_schedule!$A$2:$A$84,rif_fee_schedule!C$2:C$84, 0)*1.628</f>
        <v>9769.6279999999988</v>
      </c>
      <c r="T519" s="13">
        <f>_xlfn.XLOOKUP(P519,rif_fee_schedule!$A$2:$A$84,rif_fee_schedule!D$2:D$84, 0)</f>
        <v>5674</v>
      </c>
      <c r="U519" s="14">
        <f t="shared" si="25"/>
        <v>9769.6279999999988</v>
      </c>
      <c r="V519" s="14">
        <f t="shared" si="26"/>
        <v>5674</v>
      </c>
      <c r="W519"/>
      <c r="Y519" s="3">
        <v>3995300.98</v>
      </c>
      <c r="Z519" s="3">
        <v>83905.98</v>
      </c>
      <c r="AA519" s="3">
        <v>372201.82</v>
      </c>
      <c r="AB519">
        <v>0</v>
      </c>
      <c r="AC519" s="3">
        <v>0</v>
      </c>
      <c r="AD519" s="2">
        <v>611247.02</v>
      </c>
      <c r="AE519" s="3">
        <v>599122533.62</v>
      </c>
      <c r="AF519" s="3">
        <v>12164932.65</v>
      </c>
      <c r="AG519" s="3">
        <v>2628720.44</v>
      </c>
      <c r="AH519" s="3">
        <v>103699.7</v>
      </c>
      <c r="AI519" s="3">
        <v>2074</v>
      </c>
      <c r="AJ519" s="2">
        <v>-10188946.82</v>
      </c>
    </row>
    <row r="520" spans="1:36" hidden="1" x14ac:dyDescent="0.25">
      <c r="A520" s="8">
        <v>4</v>
      </c>
      <c r="B520" s="8" t="s">
        <v>4630</v>
      </c>
      <c r="C520" s="8">
        <v>3049160000070</v>
      </c>
      <c r="D520" s="8" t="s">
        <v>4631</v>
      </c>
      <c r="F520" s="8" t="s">
        <v>4632</v>
      </c>
      <c r="G520" s="10">
        <v>43521</v>
      </c>
      <c r="H520" s="8" t="s">
        <v>31</v>
      </c>
      <c r="I520" s="8" t="s">
        <v>38</v>
      </c>
      <c r="J520" s="9">
        <v>9278.02</v>
      </c>
      <c r="K520" s="9">
        <v>185.56</v>
      </c>
      <c r="L520" s="8">
        <v>0</v>
      </c>
      <c r="M520" s="14">
        <f t="shared" si="24"/>
        <v>9463.58</v>
      </c>
      <c r="N520" s="8">
        <v>0</v>
      </c>
      <c r="O520" s="8">
        <v>0</v>
      </c>
      <c r="P520" s="8" t="s">
        <v>77</v>
      </c>
      <c r="R520" s="8">
        <v>1</v>
      </c>
      <c r="S520" s="13">
        <f>_xlfn.XLOOKUP(P520,rif_fee_schedule!$A$2:$A$84,rif_fee_schedule!C$2:C$84, 0)*1.628</f>
        <v>9769.6279999999988</v>
      </c>
      <c r="T520" s="13">
        <f>_xlfn.XLOOKUP(P520,rif_fee_schedule!$A$2:$A$84,rif_fee_schedule!D$2:D$84, 0)</f>
        <v>5674</v>
      </c>
      <c r="U520" s="14">
        <f t="shared" si="25"/>
        <v>9769.6279999999988</v>
      </c>
      <c r="V520" s="14">
        <f t="shared" si="26"/>
        <v>5674</v>
      </c>
      <c r="W520"/>
      <c r="Y520" s="3">
        <v>3995300.98</v>
      </c>
      <c r="Z520" s="3">
        <v>83905.98</v>
      </c>
      <c r="AA520" s="3">
        <v>372201.82</v>
      </c>
      <c r="AB520">
        <v>0</v>
      </c>
      <c r="AC520" s="3">
        <v>0</v>
      </c>
      <c r="AD520" s="2">
        <v>611247.02</v>
      </c>
      <c r="AE520" s="3">
        <v>599122533.62</v>
      </c>
      <c r="AF520" s="3">
        <v>12164932.65</v>
      </c>
      <c r="AG520" s="3">
        <v>2628720.44</v>
      </c>
      <c r="AH520" s="3">
        <v>103699.7</v>
      </c>
      <c r="AI520" s="3">
        <v>2074</v>
      </c>
      <c r="AJ520" s="2">
        <v>-10188946.82</v>
      </c>
    </row>
    <row r="521" spans="1:36" hidden="1" x14ac:dyDescent="0.25">
      <c r="A521" s="8">
        <v>4</v>
      </c>
      <c r="B521" s="8" t="s">
        <v>4633</v>
      </c>
      <c r="C521" s="8">
        <v>3049160000070</v>
      </c>
      <c r="D521" s="8" t="s">
        <v>4634</v>
      </c>
      <c r="F521" s="8" t="s">
        <v>4635</v>
      </c>
      <c r="G521" s="10">
        <v>43521</v>
      </c>
      <c r="H521" s="8" t="s">
        <v>31</v>
      </c>
      <c r="I521" s="8" t="s">
        <v>38</v>
      </c>
      <c r="J521" s="9">
        <v>9278.02</v>
      </c>
      <c r="K521" s="9">
        <v>185.56</v>
      </c>
      <c r="L521" s="8">
        <v>0</v>
      </c>
      <c r="M521" s="14">
        <f t="shared" si="24"/>
        <v>9463.58</v>
      </c>
      <c r="N521" s="8">
        <v>0</v>
      </c>
      <c r="O521" s="8">
        <v>0</v>
      </c>
      <c r="P521" s="8" t="s">
        <v>77</v>
      </c>
      <c r="R521" s="8">
        <v>1</v>
      </c>
      <c r="S521" s="13">
        <f>_xlfn.XLOOKUP(P521,rif_fee_schedule!$A$2:$A$84,rif_fee_schedule!C$2:C$84, 0)*1.628</f>
        <v>9769.6279999999988</v>
      </c>
      <c r="T521" s="13">
        <f>_xlfn.XLOOKUP(P521,rif_fee_schedule!$A$2:$A$84,rif_fee_schedule!D$2:D$84, 0)</f>
        <v>5674</v>
      </c>
      <c r="U521" s="14">
        <f t="shared" si="25"/>
        <v>9769.6279999999988</v>
      </c>
      <c r="V521" s="14">
        <f t="shared" si="26"/>
        <v>5674</v>
      </c>
      <c r="W521"/>
      <c r="Y521" s="3">
        <v>3995300.98</v>
      </c>
      <c r="Z521" s="3">
        <v>83905.98</v>
      </c>
      <c r="AA521" s="3">
        <v>372201.82</v>
      </c>
      <c r="AB521">
        <v>0</v>
      </c>
      <c r="AC521" s="3">
        <v>0</v>
      </c>
      <c r="AD521" s="2">
        <v>611247.02</v>
      </c>
      <c r="AE521" s="3">
        <v>599122533.62</v>
      </c>
      <c r="AF521" s="3">
        <v>12164932.65</v>
      </c>
      <c r="AG521" s="3">
        <v>2628720.44</v>
      </c>
      <c r="AH521" s="3">
        <v>103699.7</v>
      </c>
      <c r="AI521" s="3">
        <v>2074</v>
      </c>
      <c r="AJ521" s="2">
        <v>-10188946.82</v>
      </c>
    </row>
    <row r="522" spans="1:36" hidden="1" x14ac:dyDescent="0.25">
      <c r="A522" s="8">
        <v>4</v>
      </c>
      <c r="B522" s="8" t="s">
        <v>4615</v>
      </c>
      <c r="C522" s="8">
        <v>3049160000070</v>
      </c>
      <c r="D522" s="8" t="s">
        <v>4616</v>
      </c>
      <c r="F522" s="8" t="s">
        <v>4617</v>
      </c>
      <c r="G522" s="10">
        <v>43516</v>
      </c>
      <c r="H522" s="8" t="s">
        <v>31</v>
      </c>
      <c r="I522" s="8" t="s">
        <v>38</v>
      </c>
      <c r="J522" s="9">
        <v>9278.02</v>
      </c>
      <c r="K522" s="9">
        <v>185.56</v>
      </c>
      <c r="L522" s="8">
        <v>0</v>
      </c>
      <c r="M522" s="14">
        <f t="shared" si="24"/>
        <v>9463.58</v>
      </c>
      <c r="N522" s="8">
        <v>0</v>
      </c>
      <c r="O522" s="8">
        <v>0</v>
      </c>
      <c r="P522" s="8" t="s">
        <v>77</v>
      </c>
      <c r="R522" s="8">
        <v>1</v>
      </c>
      <c r="S522" s="13">
        <f>_xlfn.XLOOKUP(P522,rif_fee_schedule!$A$2:$A$84,rif_fee_schedule!C$2:C$84, 0)*1.628</f>
        <v>9769.6279999999988</v>
      </c>
      <c r="T522" s="13">
        <f>_xlfn.XLOOKUP(P522,rif_fee_schedule!$A$2:$A$84,rif_fee_schedule!D$2:D$84, 0)</f>
        <v>5674</v>
      </c>
      <c r="U522" s="14">
        <f t="shared" si="25"/>
        <v>9769.6279999999988</v>
      </c>
      <c r="V522" s="14">
        <f t="shared" si="26"/>
        <v>5674</v>
      </c>
      <c r="W522"/>
      <c r="Y522" s="3">
        <v>3995300.98</v>
      </c>
      <c r="Z522" s="3">
        <v>83905.98</v>
      </c>
      <c r="AA522" s="3">
        <v>372201.82</v>
      </c>
      <c r="AB522">
        <v>0</v>
      </c>
      <c r="AC522" s="3">
        <v>0</v>
      </c>
      <c r="AD522" s="2">
        <v>611247.02</v>
      </c>
      <c r="AE522" s="3">
        <v>599122533.62</v>
      </c>
      <c r="AF522" s="3">
        <v>12164932.65</v>
      </c>
      <c r="AG522" s="3">
        <v>2628720.44</v>
      </c>
      <c r="AH522" s="3">
        <v>103699.7</v>
      </c>
      <c r="AI522" s="3">
        <v>2074</v>
      </c>
      <c r="AJ522" s="2">
        <v>-10188946.82</v>
      </c>
    </row>
    <row r="523" spans="1:36" hidden="1" x14ac:dyDescent="0.25">
      <c r="A523" s="8">
        <v>4</v>
      </c>
      <c r="B523" s="8" t="s">
        <v>4618</v>
      </c>
      <c r="C523" s="8">
        <v>3049160000070</v>
      </c>
      <c r="D523" s="8" t="s">
        <v>4619</v>
      </c>
      <c r="F523" s="8" t="s">
        <v>4620</v>
      </c>
      <c r="G523" s="10">
        <v>43516</v>
      </c>
      <c r="H523" s="8" t="s">
        <v>31</v>
      </c>
      <c r="I523" s="8" t="s">
        <v>38</v>
      </c>
      <c r="J523" s="9">
        <v>9278.02</v>
      </c>
      <c r="K523" s="9">
        <v>185.56</v>
      </c>
      <c r="L523" s="8">
        <v>0</v>
      </c>
      <c r="M523" s="14">
        <f t="shared" si="24"/>
        <v>9463.58</v>
      </c>
      <c r="N523" s="8">
        <v>0</v>
      </c>
      <c r="O523" s="8">
        <v>0</v>
      </c>
      <c r="P523" s="8" t="s">
        <v>77</v>
      </c>
      <c r="R523" s="8">
        <v>1</v>
      </c>
      <c r="S523" s="13">
        <f>_xlfn.XLOOKUP(P523,rif_fee_schedule!$A$2:$A$84,rif_fee_schedule!C$2:C$84, 0)*1.628</f>
        <v>9769.6279999999988</v>
      </c>
      <c r="T523" s="13">
        <f>_xlfn.XLOOKUP(P523,rif_fee_schedule!$A$2:$A$84,rif_fee_schedule!D$2:D$84, 0)</f>
        <v>5674</v>
      </c>
      <c r="U523" s="14">
        <f t="shared" si="25"/>
        <v>9769.6279999999988</v>
      </c>
      <c r="V523" s="14">
        <f t="shared" si="26"/>
        <v>5674</v>
      </c>
      <c r="W523"/>
      <c r="Y523" s="3">
        <v>3995300.98</v>
      </c>
      <c r="Z523" s="3">
        <v>83905.98</v>
      </c>
      <c r="AA523" s="3">
        <v>372201.82</v>
      </c>
      <c r="AB523">
        <v>0</v>
      </c>
      <c r="AC523" s="3">
        <v>0</v>
      </c>
      <c r="AD523" s="2">
        <v>611247.02</v>
      </c>
      <c r="AE523" s="3">
        <v>599122533.62</v>
      </c>
      <c r="AF523" s="3">
        <v>12164932.65</v>
      </c>
      <c r="AG523" s="3">
        <v>2628720.44</v>
      </c>
      <c r="AH523" s="3">
        <v>103699.7</v>
      </c>
      <c r="AI523" s="3">
        <v>2074</v>
      </c>
      <c r="AJ523" s="2">
        <v>-10188946.82</v>
      </c>
    </row>
    <row r="524" spans="1:36" hidden="1" x14ac:dyDescent="0.25">
      <c r="A524" s="8">
        <v>4</v>
      </c>
      <c r="B524" s="8" t="s">
        <v>4597</v>
      </c>
      <c r="C524" s="8">
        <v>3049160000070</v>
      </c>
      <c r="D524" s="8" t="s">
        <v>4598</v>
      </c>
      <c r="F524" s="8" t="s">
        <v>4599</v>
      </c>
      <c r="G524" s="10">
        <v>43518</v>
      </c>
      <c r="H524" s="8" t="s">
        <v>31</v>
      </c>
      <c r="I524" s="8" t="s">
        <v>38</v>
      </c>
      <c r="J524" s="9">
        <v>9278.02</v>
      </c>
      <c r="K524" s="9">
        <v>185.56</v>
      </c>
      <c r="L524" s="8">
        <v>0</v>
      </c>
      <c r="M524" s="14">
        <f t="shared" si="24"/>
        <v>9463.58</v>
      </c>
      <c r="N524" s="8">
        <v>0</v>
      </c>
      <c r="O524" s="8">
        <v>0</v>
      </c>
      <c r="P524" s="8" t="s">
        <v>77</v>
      </c>
      <c r="R524" s="8">
        <v>1</v>
      </c>
      <c r="S524" s="13">
        <f>_xlfn.XLOOKUP(P524,rif_fee_schedule!$A$2:$A$84,rif_fee_schedule!C$2:C$84, 0)*1.628</f>
        <v>9769.6279999999988</v>
      </c>
      <c r="T524" s="13">
        <f>_xlfn.XLOOKUP(P524,rif_fee_schedule!$A$2:$A$84,rif_fee_schedule!D$2:D$84, 0)</f>
        <v>5674</v>
      </c>
      <c r="U524" s="14">
        <f t="shared" si="25"/>
        <v>9769.6279999999988</v>
      </c>
      <c r="V524" s="14">
        <f t="shared" si="26"/>
        <v>5674</v>
      </c>
      <c r="W524"/>
      <c r="Y524" s="3">
        <v>3995300.98</v>
      </c>
      <c r="Z524" s="3">
        <v>83905.98</v>
      </c>
      <c r="AA524" s="3">
        <v>372201.82</v>
      </c>
      <c r="AB524">
        <v>0</v>
      </c>
      <c r="AC524" s="3">
        <v>0</v>
      </c>
      <c r="AD524" s="2">
        <v>611247.02</v>
      </c>
      <c r="AE524" s="3">
        <v>599122533.62</v>
      </c>
      <c r="AF524" s="3">
        <v>12164932.65</v>
      </c>
      <c r="AG524" s="3">
        <v>2628720.44</v>
      </c>
      <c r="AH524" s="3">
        <v>103699.7</v>
      </c>
      <c r="AI524" s="3">
        <v>2074</v>
      </c>
      <c r="AJ524" s="2">
        <v>-10188946.82</v>
      </c>
    </row>
    <row r="525" spans="1:36" hidden="1" x14ac:dyDescent="0.25">
      <c r="A525" s="8">
        <v>4</v>
      </c>
      <c r="B525" s="8" t="s">
        <v>4531</v>
      </c>
      <c r="C525" s="8">
        <v>3049100030150</v>
      </c>
      <c r="D525" s="8" t="s">
        <v>4532</v>
      </c>
      <c r="F525" s="8" t="s">
        <v>4533</v>
      </c>
      <c r="G525" s="10">
        <v>43518</v>
      </c>
      <c r="H525" s="8" t="s">
        <v>31</v>
      </c>
      <c r="I525" s="8" t="s">
        <v>38</v>
      </c>
      <c r="J525" s="9">
        <v>0</v>
      </c>
      <c r="K525" s="9">
        <v>0</v>
      </c>
      <c r="L525" s="8">
        <v>0</v>
      </c>
      <c r="M525" s="14">
        <f t="shared" si="24"/>
        <v>0</v>
      </c>
      <c r="N525" s="8">
        <v>0</v>
      </c>
      <c r="O525" s="8">
        <v>0</v>
      </c>
      <c r="P525" s="8" t="s">
        <v>77</v>
      </c>
      <c r="R525" s="8">
        <v>0</v>
      </c>
      <c r="S525" s="13">
        <f>_xlfn.XLOOKUP(P525,rif_fee_schedule!$A$2:$A$84,rif_fee_schedule!C$2:C$84, 0)*1.628</f>
        <v>9769.6279999999988</v>
      </c>
      <c r="T525" s="13">
        <f>_xlfn.XLOOKUP(P525,rif_fee_schedule!$A$2:$A$84,rif_fee_schedule!D$2:D$84, 0)</f>
        <v>5674</v>
      </c>
      <c r="U525" s="14">
        <f t="shared" si="25"/>
        <v>0</v>
      </c>
      <c r="V525" s="14">
        <f t="shared" si="26"/>
        <v>0</v>
      </c>
      <c r="W525"/>
      <c r="Y525" s="3">
        <v>3995300.98</v>
      </c>
      <c r="Z525" s="3">
        <v>83905.98</v>
      </c>
      <c r="AA525" s="3">
        <v>372201.82</v>
      </c>
      <c r="AB525">
        <v>0</v>
      </c>
      <c r="AC525" s="3">
        <v>0</v>
      </c>
      <c r="AD525" s="2">
        <v>611247.02</v>
      </c>
      <c r="AE525" s="3">
        <v>599122533.62</v>
      </c>
      <c r="AF525" s="3">
        <v>12164932.65</v>
      </c>
      <c r="AG525" s="3">
        <v>2628720.44</v>
      </c>
      <c r="AH525" s="3">
        <v>103699.7</v>
      </c>
      <c r="AI525" s="3">
        <v>2074</v>
      </c>
      <c r="AJ525" s="2">
        <v>-10188946.82</v>
      </c>
    </row>
    <row r="526" spans="1:36" hidden="1" x14ac:dyDescent="0.25">
      <c r="A526" s="8">
        <v>5</v>
      </c>
      <c r="B526" s="8" t="s">
        <v>4756</v>
      </c>
      <c r="C526" s="8">
        <v>3050060000621</v>
      </c>
      <c r="D526" s="8" t="s">
        <v>4757</v>
      </c>
      <c r="F526" s="8" t="s">
        <v>4758</v>
      </c>
      <c r="G526" s="10">
        <v>43516</v>
      </c>
      <c r="H526" s="8" t="s">
        <v>31</v>
      </c>
      <c r="I526" s="8" t="s">
        <v>38</v>
      </c>
      <c r="J526" s="9">
        <v>18982</v>
      </c>
      <c r="K526" s="9">
        <v>379.64</v>
      </c>
      <c r="L526" s="8">
        <v>0</v>
      </c>
      <c r="M526" s="14">
        <f t="shared" si="24"/>
        <v>19361.64</v>
      </c>
      <c r="N526" s="8">
        <v>0</v>
      </c>
      <c r="O526" s="8">
        <v>0</v>
      </c>
      <c r="P526" s="8" t="s">
        <v>82</v>
      </c>
      <c r="R526" s="8">
        <v>862</v>
      </c>
      <c r="S526" s="13">
        <f>_xlfn.XLOOKUP(P526,rif_fee_schedule!$A$2:$A$84,rif_fee_schedule!C$2:C$84, 0)*1.628</f>
        <v>36.760239999999996</v>
      </c>
      <c r="T526" s="13">
        <f>_xlfn.XLOOKUP(P526,rif_fee_schedule!$A$2:$A$84,rif_fee_schedule!D$2:D$84, 0)</f>
        <v>21.35</v>
      </c>
      <c r="U526" s="14">
        <f t="shared" si="25"/>
        <v>31687.326879999997</v>
      </c>
      <c r="V526" s="14">
        <f t="shared" si="26"/>
        <v>18403.7</v>
      </c>
      <c r="W526"/>
      <c r="Y526" s="3">
        <v>23913047.239999998</v>
      </c>
      <c r="Z526" s="3">
        <v>478708.65</v>
      </c>
      <c r="AA526" s="3">
        <v>0</v>
      </c>
      <c r="AB526">
        <v>0</v>
      </c>
      <c r="AC526" s="3">
        <v>0</v>
      </c>
      <c r="AD526" s="2">
        <v>-227120.25</v>
      </c>
      <c r="AE526" s="3">
        <v>599122533.62</v>
      </c>
      <c r="AF526" s="3">
        <v>12164932.65</v>
      </c>
      <c r="AG526" s="3">
        <v>2628720.44</v>
      </c>
      <c r="AH526" s="3">
        <v>103699.7</v>
      </c>
      <c r="AI526" s="3">
        <v>2074</v>
      </c>
      <c r="AJ526" s="2">
        <v>-10188946.82</v>
      </c>
    </row>
    <row r="527" spans="1:36" hidden="1" x14ac:dyDescent="0.25">
      <c r="A527" s="8">
        <v>5</v>
      </c>
      <c r="B527" s="8" t="s">
        <v>4756</v>
      </c>
      <c r="C527" s="8">
        <v>3050060000621</v>
      </c>
      <c r="D527" s="8" t="s">
        <v>4757</v>
      </c>
      <c r="F527" s="8" t="s">
        <v>4758</v>
      </c>
      <c r="G527" s="10">
        <v>43516</v>
      </c>
      <c r="H527" s="8" t="s">
        <v>31</v>
      </c>
      <c r="I527" s="8" t="s">
        <v>38</v>
      </c>
      <c r="J527" s="9">
        <v>18982</v>
      </c>
      <c r="K527" s="9">
        <v>379.64</v>
      </c>
      <c r="L527" s="8">
        <v>0</v>
      </c>
      <c r="M527" s="14">
        <f t="shared" si="24"/>
        <v>19361.64</v>
      </c>
      <c r="N527" s="8">
        <v>0</v>
      </c>
      <c r="O527" s="8">
        <v>0</v>
      </c>
      <c r="P527" s="8" t="s">
        <v>83</v>
      </c>
      <c r="R527" s="8">
        <v>-862</v>
      </c>
      <c r="S527" s="13">
        <f>_xlfn.XLOOKUP(P527,rif_fee_schedule!$A$2:$A$84,rif_fee_schedule!C$2:C$84, 0)*1.628</f>
        <v>13.572635999999999</v>
      </c>
      <c r="T527" s="13">
        <f>_xlfn.XLOOKUP(P527,rif_fee_schedule!$A$2:$A$84,rif_fee_schedule!D$2:D$84, 0)</f>
        <v>7.883</v>
      </c>
      <c r="U527" s="14">
        <f t="shared" si="25"/>
        <v>-11699.612231999999</v>
      </c>
      <c r="V527" s="14">
        <f t="shared" si="26"/>
        <v>-6795.1459999999997</v>
      </c>
      <c r="W527"/>
      <c r="Y527" s="3">
        <v>23913047.239999998</v>
      </c>
      <c r="Z527" s="3">
        <v>478708.65</v>
      </c>
      <c r="AA527" s="3">
        <v>0</v>
      </c>
      <c r="AB527">
        <v>0</v>
      </c>
      <c r="AC527" s="3">
        <v>0</v>
      </c>
      <c r="AD527" s="2">
        <v>-227120.25</v>
      </c>
      <c r="AE527" s="3">
        <v>599122533.62</v>
      </c>
      <c r="AF527" s="3">
        <v>12164932.65</v>
      </c>
      <c r="AG527" s="3">
        <v>2628720.44</v>
      </c>
      <c r="AH527" s="3">
        <v>103699.7</v>
      </c>
      <c r="AI527" s="3">
        <v>2074</v>
      </c>
      <c r="AJ527" s="2">
        <v>-10188946.82</v>
      </c>
    </row>
    <row r="528" spans="1:36" hidden="1" x14ac:dyDescent="0.25">
      <c r="A528" s="8">
        <v>2</v>
      </c>
      <c r="B528" s="8" t="s">
        <v>2582</v>
      </c>
      <c r="C528" s="8">
        <v>3031030070740</v>
      </c>
      <c r="D528" s="8" t="s">
        <v>2583</v>
      </c>
      <c r="F528" s="8" t="s">
        <v>2584</v>
      </c>
      <c r="G528" s="10">
        <v>43522</v>
      </c>
      <c r="H528" s="8" t="s">
        <v>31</v>
      </c>
      <c r="I528" s="8" t="s">
        <v>38</v>
      </c>
      <c r="J528" s="9">
        <v>0</v>
      </c>
      <c r="K528" s="9">
        <v>0</v>
      </c>
      <c r="L528" s="8">
        <v>0</v>
      </c>
      <c r="M528" s="14">
        <f t="shared" si="24"/>
        <v>0</v>
      </c>
      <c r="N528" s="8">
        <v>0</v>
      </c>
      <c r="O528" s="8">
        <v>0</v>
      </c>
      <c r="P528" s="8" t="s">
        <v>77</v>
      </c>
      <c r="R528" s="8">
        <v>-1</v>
      </c>
      <c r="S528" s="13">
        <f>_xlfn.XLOOKUP(P528,rif_fee_schedule!$A$2:$A$84,rif_fee_schedule!C$2:C$84, 0)*1.628</f>
        <v>9769.6279999999988</v>
      </c>
      <c r="T528" s="13">
        <f>_xlfn.XLOOKUP(P528,rif_fee_schedule!$A$2:$A$84,rif_fee_schedule!D$2:D$84, 0)</f>
        <v>5674</v>
      </c>
      <c r="U528" s="14">
        <f t="shared" si="25"/>
        <v>-9769.6279999999988</v>
      </c>
      <c r="V528" s="14">
        <f t="shared" si="26"/>
        <v>-5674</v>
      </c>
      <c r="W528"/>
      <c r="Y528" s="3">
        <v>272008405.74000001</v>
      </c>
      <c r="Z528" s="3">
        <v>5573244.3300000001</v>
      </c>
      <c r="AA528" s="3">
        <v>0</v>
      </c>
      <c r="AB528">
        <v>0</v>
      </c>
      <c r="AC528" s="3">
        <v>0</v>
      </c>
      <c r="AD528" s="2">
        <v>-7297347.0099999998</v>
      </c>
      <c r="AE528" s="3">
        <v>599122533.62</v>
      </c>
      <c r="AF528" s="3">
        <v>12164932.65</v>
      </c>
      <c r="AG528" s="3">
        <v>2628720.44</v>
      </c>
      <c r="AH528" s="3">
        <v>103699.7</v>
      </c>
      <c r="AI528" s="3">
        <v>2074</v>
      </c>
      <c r="AJ528" s="2">
        <v>-10188946.82</v>
      </c>
    </row>
    <row r="529" spans="1:36" hidden="1" x14ac:dyDescent="0.25">
      <c r="A529" s="8">
        <v>2</v>
      </c>
      <c r="B529" s="8" t="s">
        <v>2582</v>
      </c>
      <c r="C529" s="8">
        <v>3031030070740</v>
      </c>
      <c r="D529" s="8" t="s">
        <v>2583</v>
      </c>
      <c r="F529" s="8" t="s">
        <v>2584</v>
      </c>
      <c r="G529" s="10">
        <v>43522</v>
      </c>
      <c r="H529" s="8" t="s">
        <v>31</v>
      </c>
      <c r="I529" s="8" t="s">
        <v>38</v>
      </c>
      <c r="J529" s="9">
        <v>0</v>
      </c>
      <c r="K529" s="9">
        <v>0</v>
      </c>
      <c r="L529" s="8">
        <v>0</v>
      </c>
      <c r="M529" s="14">
        <f t="shared" si="24"/>
        <v>0</v>
      </c>
      <c r="N529" s="8">
        <v>0</v>
      </c>
      <c r="O529" s="8">
        <v>0</v>
      </c>
      <c r="P529" s="8" t="s">
        <v>77</v>
      </c>
      <c r="R529" s="8">
        <v>1</v>
      </c>
      <c r="S529" s="13">
        <f>_xlfn.XLOOKUP(P529,rif_fee_schedule!$A$2:$A$84,rif_fee_schedule!C$2:C$84, 0)*1.628</f>
        <v>9769.6279999999988</v>
      </c>
      <c r="T529" s="13">
        <f>_xlfn.XLOOKUP(P529,rif_fee_schedule!$A$2:$A$84,rif_fee_schedule!D$2:D$84, 0)</f>
        <v>5674</v>
      </c>
      <c r="U529" s="14">
        <f t="shared" si="25"/>
        <v>9769.6279999999988</v>
      </c>
      <c r="V529" s="14">
        <f t="shared" si="26"/>
        <v>5674</v>
      </c>
      <c r="W529"/>
      <c r="Y529" s="3">
        <v>272008405.74000001</v>
      </c>
      <c r="Z529" s="3">
        <v>5573244.3300000001</v>
      </c>
      <c r="AA529" s="3">
        <v>0</v>
      </c>
      <c r="AB529">
        <v>0</v>
      </c>
      <c r="AC529" s="3">
        <v>0</v>
      </c>
      <c r="AD529" s="2">
        <v>-7297347.0099999998</v>
      </c>
      <c r="AE529" s="3">
        <v>599122533.62</v>
      </c>
      <c r="AF529" s="3">
        <v>12164932.65</v>
      </c>
      <c r="AG529" s="3">
        <v>2628720.44</v>
      </c>
      <c r="AH529" s="3">
        <v>103699.7</v>
      </c>
      <c r="AI529" s="3">
        <v>2074</v>
      </c>
      <c r="AJ529" s="2">
        <v>-10188946.82</v>
      </c>
    </row>
    <row r="530" spans="1:36" hidden="1" x14ac:dyDescent="0.25">
      <c r="A530" s="8">
        <v>9.1</v>
      </c>
      <c r="B530" s="8" t="s">
        <v>9172</v>
      </c>
      <c r="C530" s="8">
        <v>3031210261690</v>
      </c>
      <c r="D530" s="8" t="s">
        <v>9173</v>
      </c>
      <c r="F530" s="8" t="s">
        <v>9174</v>
      </c>
      <c r="G530" s="10">
        <v>43518</v>
      </c>
      <c r="H530" s="8" t="s">
        <v>31</v>
      </c>
      <c r="I530" s="8" t="s">
        <v>38</v>
      </c>
      <c r="J530" s="9">
        <v>0</v>
      </c>
      <c r="K530" s="9">
        <v>0</v>
      </c>
      <c r="L530" s="8">
        <v>0</v>
      </c>
      <c r="M530" s="14">
        <f t="shared" si="24"/>
        <v>0</v>
      </c>
      <c r="N530" s="8">
        <v>0</v>
      </c>
      <c r="O530" s="8">
        <v>0</v>
      </c>
      <c r="P530" s="8" t="s">
        <v>77</v>
      </c>
      <c r="R530" s="8">
        <v>-1</v>
      </c>
      <c r="S530" s="13">
        <f>_xlfn.XLOOKUP(P530,rif_fee_schedule!$A$2:$A$84,rif_fee_schedule!C$2:C$84, 0)*1.628</f>
        <v>9769.6279999999988</v>
      </c>
      <c r="T530" s="13">
        <f>_xlfn.XLOOKUP(P530,rif_fee_schedule!$A$2:$A$84,rif_fee_schedule!D$2:D$84, 0)</f>
        <v>5674</v>
      </c>
      <c r="U530" s="14">
        <f t="shared" si="25"/>
        <v>-9769.6279999999988</v>
      </c>
      <c r="V530" s="14">
        <f t="shared" si="26"/>
        <v>-5674</v>
      </c>
      <c r="W530"/>
      <c r="Y530" s="3">
        <v>13894747.220000001</v>
      </c>
      <c r="Z530" s="3">
        <v>290518.01</v>
      </c>
      <c r="AA530" s="3">
        <v>0</v>
      </c>
      <c r="AB530">
        <v>0</v>
      </c>
      <c r="AC530" s="3">
        <v>0</v>
      </c>
      <c r="AD530" s="2">
        <v>-156592.79</v>
      </c>
      <c r="AE530" s="3">
        <v>599122533.62</v>
      </c>
      <c r="AF530" s="3">
        <v>12164932.65</v>
      </c>
      <c r="AG530" s="3">
        <v>2628720.44</v>
      </c>
      <c r="AH530" s="3">
        <v>103699.7</v>
      </c>
      <c r="AI530" s="3">
        <v>2074</v>
      </c>
      <c r="AJ530" s="2">
        <v>-10188946.82</v>
      </c>
    </row>
    <row r="531" spans="1:36" hidden="1" x14ac:dyDescent="0.25">
      <c r="A531" s="8">
        <v>9.1</v>
      </c>
      <c r="B531" s="8" t="s">
        <v>9172</v>
      </c>
      <c r="C531" s="8">
        <v>3031210261690</v>
      </c>
      <c r="D531" s="8" t="s">
        <v>9173</v>
      </c>
      <c r="F531" s="8" t="s">
        <v>9174</v>
      </c>
      <c r="G531" s="10">
        <v>43518</v>
      </c>
      <c r="H531" s="8" t="s">
        <v>31</v>
      </c>
      <c r="I531" s="8" t="s">
        <v>38</v>
      </c>
      <c r="J531" s="9">
        <v>0</v>
      </c>
      <c r="K531" s="9">
        <v>0</v>
      </c>
      <c r="L531" s="8">
        <v>0</v>
      </c>
      <c r="M531" s="14">
        <f t="shared" si="24"/>
        <v>0</v>
      </c>
      <c r="N531" s="8">
        <v>0</v>
      </c>
      <c r="O531" s="8">
        <v>0</v>
      </c>
      <c r="P531" s="8" t="s">
        <v>77</v>
      </c>
      <c r="R531" s="8">
        <v>1</v>
      </c>
      <c r="S531" s="13">
        <f>_xlfn.XLOOKUP(P531,rif_fee_schedule!$A$2:$A$84,rif_fee_schedule!C$2:C$84, 0)*1.628</f>
        <v>9769.6279999999988</v>
      </c>
      <c r="T531" s="13">
        <f>_xlfn.XLOOKUP(P531,rif_fee_schedule!$A$2:$A$84,rif_fee_schedule!D$2:D$84, 0)</f>
        <v>5674</v>
      </c>
      <c r="U531" s="14">
        <f t="shared" si="25"/>
        <v>9769.6279999999988</v>
      </c>
      <c r="V531" s="14">
        <f t="shared" si="26"/>
        <v>5674</v>
      </c>
      <c r="W531"/>
      <c r="Y531" s="3">
        <v>13894747.220000001</v>
      </c>
      <c r="Z531" s="3">
        <v>290518.01</v>
      </c>
      <c r="AA531" s="3">
        <v>0</v>
      </c>
      <c r="AB531">
        <v>0</v>
      </c>
      <c r="AC531" s="3">
        <v>0</v>
      </c>
      <c r="AD531" s="2">
        <v>-156592.79</v>
      </c>
      <c r="AE531" s="3">
        <v>599122533.62</v>
      </c>
      <c r="AF531" s="3">
        <v>12164932.65</v>
      </c>
      <c r="AG531" s="3">
        <v>2628720.44</v>
      </c>
      <c r="AH531" s="3">
        <v>103699.7</v>
      </c>
      <c r="AI531" s="3">
        <v>2074</v>
      </c>
      <c r="AJ531" s="2">
        <v>-10188946.82</v>
      </c>
    </row>
    <row r="532" spans="1:36" hidden="1" x14ac:dyDescent="0.25">
      <c r="A532" s="8">
        <v>3.1</v>
      </c>
      <c r="B532" s="8" t="s">
        <v>4199</v>
      </c>
      <c r="C532" s="8">
        <v>3021130020431</v>
      </c>
      <c r="D532" s="8" t="s">
        <v>4200</v>
      </c>
      <c r="F532" s="8" t="s">
        <v>4201</v>
      </c>
      <c r="G532" s="10">
        <v>43518</v>
      </c>
      <c r="H532" s="8" t="s">
        <v>31</v>
      </c>
      <c r="I532" s="8" t="s">
        <v>38</v>
      </c>
      <c r="J532" s="9">
        <v>8772.4500000000007</v>
      </c>
      <c r="K532" s="9">
        <v>175.45</v>
      </c>
      <c r="L532" s="8">
        <v>0</v>
      </c>
      <c r="M532" s="14">
        <f t="shared" si="24"/>
        <v>8947.9000000000015</v>
      </c>
      <c r="N532" s="8">
        <v>0</v>
      </c>
      <c r="O532" s="8">
        <v>0</v>
      </c>
      <c r="P532" s="8" t="s">
        <v>77</v>
      </c>
      <c r="R532" s="8">
        <v>1</v>
      </c>
      <c r="S532" s="13">
        <f>_xlfn.XLOOKUP(P532,rif_fee_schedule!$A$2:$A$84,rif_fee_schedule!C$2:C$84, 0)*1.628</f>
        <v>9769.6279999999988</v>
      </c>
      <c r="T532" s="13">
        <f>_xlfn.XLOOKUP(P532,rif_fee_schedule!$A$2:$A$84,rif_fee_schedule!D$2:D$84, 0)</f>
        <v>5674</v>
      </c>
      <c r="U532" s="14">
        <f t="shared" si="25"/>
        <v>9769.6279999999988</v>
      </c>
      <c r="V532" s="14">
        <f t="shared" si="26"/>
        <v>5674</v>
      </c>
      <c r="W532"/>
      <c r="Y532" s="3">
        <v>34362078.990000002</v>
      </c>
      <c r="Z532" s="3">
        <v>687512.03</v>
      </c>
      <c r="AA532" s="3">
        <v>0</v>
      </c>
      <c r="AB532">
        <v>0</v>
      </c>
      <c r="AC532" s="3">
        <v>0</v>
      </c>
      <c r="AD532" s="2">
        <v>-175934.14</v>
      </c>
      <c r="AE532" s="3">
        <v>599122533.62</v>
      </c>
      <c r="AF532" s="3">
        <v>12164932.65</v>
      </c>
      <c r="AG532" s="3">
        <v>2628720.44</v>
      </c>
      <c r="AH532" s="3">
        <v>103699.7</v>
      </c>
      <c r="AI532" s="3">
        <v>2074</v>
      </c>
      <c r="AJ532" s="2">
        <v>-10188946.82</v>
      </c>
    </row>
    <row r="533" spans="1:36" hidden="1" x14ac:dyDescent="0.25">
      <c r="A533" s="8">
        <v>1</v>
      </c>
      <c r="B533" s="8" t="s">
        <v>330</v>
      </c>
      <c r="C533" s="8">
        <v>3040290530020</v>
      </c>
      <c r="D533" s="8" t="s">
        <v>331</v>
      </c>
      <c r="F533" s="8" t="s">
        <v>332</v>
      </c>
      <c r="G533" s="10">
        <v>43517</v>
      </c>
      <c r="H533" s="8" t="s">
        <v>31</v>
      </c>
      <c r="I533" s="8" t="s">
        <v>38</v>
      </c>
      <c r="J533" s="9">
        <v>0</v>
      </c>
      <c r="K533" s="9">
        <v>0</v>
      </c>
      <c r="L533" s="8">
        <v>0</v>
      </c>
      <c r="M533" s="14">
        <f t="shared" si="24"/>
        <v>0</v>
      </c>
      <c r="N533" s="8">
        <v>0</v>
      </c>
      <c r="O533" s="8">
        <v>0</v>
      </c>
      <c r="P533" s="8" t="s">
        <v>77</v>
      </c>
      <c r="R533" s="8">
        <v>1</v>
      </c>
      <c r="S533" s="13">
        <f>_xlfn.XLOOKUP(P533,rif_fee_schedule!$A$2:$A$84,rif_fee_schedule!C$2:C$84, 0)*1.628</f>
        <v>9769.6279999999988</v>
      </c>
      <c r="T533" s="13">
        <f>_xlfn.XLOOKUP(P533,rif_fee_schedule!$A$2:$A$84,rif_fee_schedule!D$2:D$84, 0)</f>
        <v>5674</v>
      </c>
      <c r="U533" s="14">
        <f t="shared" si="25"/>
        <v>9769.6279999999988</v>
      </c>
      <c r="V533" s="14">
        <f t="shared" si="26"/>
        <v>5674</v>
      </c>
      <c r="W533"/>
      <c r="Y533" s="3">
        <v>74696854.359999999</v>
      </c>
      <c r="Z533" s="3">
        <v>1494936.99</v>
      </c>
      <c r="AA533" s="3">
        <v>1189721.74</v>
      </c>
      <c r="AB533" s="2">
        <v>103699.7</v>
      </c>
      <c r="AC533" s="3">
        <v>2074</v>
      </c>
      <c r="AD533" s="2">
        <v>-3422401.68</v>
      </c>
      <c r="AE533" s="3">
        <v>599122533.62</v>
      </c>
      <c r="AF533" s="3">
        <v>12164932.65</v>
      </c>
      <c r="AG533" s="3">
        <v>2628720.44</v>
      </c>
      <c r="AH533" s="3">
        <v>103699.7</v>
      </c>
      <c r="AI533" s="3">
        <v>2074</v>
      </c>
      <c r="AJ533" s="2">
        <v>-10188946.82</v>
      </c>
    </row>
    <row r="534" spans="1:36" hidden="1" x14ac:dyDescent="0.25">
      <c r="A534" s="8">
        <v>1</v>
      </c>
      <c r="B534" s="8" t="s">
        <v>330</v>
      </c>
      <c r="C534" s="8">
        <v>3040290530020</v>
      </c>
      <c r="D534" s="8" t="s">
        <v>331</v>
      </c>
      <c r="F534" s="8" t="s">
        <v>332</v>
      </c>
      <c r="G534" s="10">
        <v>43517</v>
      </c>
      <c r="H534" s="8" t="s">
        <v>31</v>
      </c>
      <c r="I534" s="8" t="s">
        <v>38</v>
      </c>
      <c r="J534" s="9">
        <v>0</v>
      </c>
      <c r="K534" s="9">
        <v>0</v>
      </c>
      <c r="L534" s="8">
        <v>0</v>
      </c>
      <c r="M534" s="14">
        <f t="shared" si="24"/>
        <v>0</v>
      </c>
      <c r="N534" s="8">
        <v>0</v>
      </c>
      <c r="O534" s="8">
        <v>0</v>
      </c>
      <c r="P534" s="8" t="s">
        <v>77</v>
      </c>
      <c r="R534" s="8">
        <v>-1</v>
      </c>
      <c r="S534" s="13">
        <f>_xlfn.XLOOKUP(P534,rif_fee_schedule!$A$2:$A$84,rif_fee_schedule!C$2:C$84, 0)*1.628</f>
        <v>9769.6279999999988</v>
      </c>
      <c r="T534" s="13">
        <f>_xlfn.XLOOKUP(P534,rif_fee_schedule!$A$2:$A$84,rif_fee_schedule!D$2:D$84, 0)</f>
        <v>5674</v>
      </c>
      <c r="U534" s="14">
        <f t="shared" si="25"/>
        <v>-9769.6279999999988</v>
      </c>
      <c r="V534" s="14">
        <f t="shared" si="26"/>
        <v>-5674</v>
      </c>
      <c r="W534"/>
      <c r="Y534" s="3">
        <v>74696854.359999999</v>
      </c>
      <c r="Z534" s="3">
        <v>1494936.99</v>
      </c>
      <c r="AA534" s="3">
        <v>1189721.74</v>
      </c>
      <c r="AB534" s="2">
        <v>103699.7</v>
      </c>
      <c r="AC534" s="3">
        <v>2074</v>
      </c>
      <c r="AD534" s="2">
        <v>-3422401.68</v>
      </c>
      <c r="AE534" s="3">
        <v>599122533.62</v>
      </c>
      <c r="AF534" s="3">
        <v>12164932.65</v>
      </c>
      <c r="AG534" s="3">
        <v>2628720.44</v>
      </c>
      <c r="AH534" s="3">
        <v>103699.7</v>
      </c>
      <c r="AI534" s="3">
        <v>2074</v>
      </c>
      <c r="AJ534" s="2">
        <v>-10188946.82</v>
      </c>
    </row>
    <row r="535" spans="1:36" hidden="1" x14ac:dyDescent="0.25">
      <c r="A535" s="8">
        <v>5</v>
      </c>
      <c r="B535" s="8" t="s">
        <v>5041</v>
      </c>
      <c r="C535" s="8">
        <v>3059210250010</v>
      </c>
      <c r="D535" s="8" t="s">
        <v>5042</v>
      </c>
      <c r="F535" s="8" t="s">
        <v>5043</v>
      </c>
      <c r="G535" s="10">
        <v>43735</v>
      </c>
      <c r="H535" s="8" t="s">
        <v>31</v>
      </c>
      <c r="I535" s="8" t="s">
        <v>38</v>
      </c>
      <c r="J535" s="9">
        <v>119286.14</v>
      </c>
      <c r="K535" s="9">
        <v>2385.7199999999998</v>
      </c>
      <c r="L535" s="8">
        <v>0</v>
      </c>
      <c r="M535" s="14">
        <f t="shared" si="24"/>
        <v>121671.86</v>
      </c>
      <c r="N535" s="8">
        <v>0</v>
      </c>
      <c r="O535" s="8">
        <v>0</v>
      </c>
      <c r="P535" s="8" t="s">
        <v>376</v>
      </c>
      <c r="R535" s="8">
        <v>21</v>
      </c>
      <c r="S535" s="13">
        <f>_xlfn.XLOOKUP(P535,rif_fee_schedule!$A$2:$A$84,rif_fee_schedule!C$2:C$84, 0)*1.628</f>
        <v>5981.2719999999999</v>
      </c>
      <c r="T535" s="13">
        <f>_xlfn.XLOOKUP(P535,rif_fee_schedule!$A$2:$A$84,rif_fee_schedule!D$2:D$84, 0)</f>
        <v>3474</v>
      </c>
      <c r="U535" s="14">
        <f t="shared" si="25"/>
        <v>125606.712</v>
      </c>
      <c r="V535" s="14">
        <f t="shared" si="26"/>
        <v>72954</v>
      </c>
      <c r="W535"/>
      <c r="Y535" s="3">
        <v>23913047.239999998</v>
      </c>
      <c r="Z535" s="3">
        <v>478708.65</v>
      </c>
      <c r="AA535" s="3">
        <v>0</v>
      </c>
      <c r="AB535">
        <v>0</v>
      </c>
      <c r="AC535" s="3">
        <v>0</v>
      </c>
      <c r="AD535" s="2">
        <v>-227120.25</v>
      </c>
      <c r="AE535" s="3">
        <v>599122533.62</v>
      </c>
      <c r="AF535" s="3">
        <v>12164932.65</v>
      </c>
      <c r="AG535" s="3">
        <v>2628720.44</v>
      </c>
      <c r="AH535" s="3">
        <v>103699.7</v>
      </c>
      <c r="AI535" s="3">
        <v>2074</v>
      </c>
      <c r="AJ535" s="2">
        <v>-10188946.82</v>
      </c>
    </row>
    <row r="536" spans="1:36" hidden="1" x14ac:dyDescent="0.25">
      <c r="A536" s="8">
        <v>6</v>
      </c>
      <c r="B536" s="8" t="s">
        <v>6619</v>
      </c>
      <c r="C536" s="8">
        <v>3060300010170</v>
      </c>
      <c r="D536" s="8" t="s">
        <v>6620</v>
      </c>
      <c r="F536" s="8" t="s">
        <v>6621</v>
      </c>
      <c r="G536" s="10">
        <v>43531</v>
      </c>
      <c r="H536" s="8" t="s">
        <v>31</v>
      </c>
      <c r="I536" s="8" t="s">
        <v>38</v>
      </c>
      <c r="J536" s="9">
        <v>11360.59</v>
      </c>
      <c r="K536" s="9">
        <v>227.21</v>
      </c>
      <c r="L536" s="8">
        <v>0</v>
      </c>
      <c r="M536" s="14">
        <f t="shared" si="24"/>
        <v>11587.8</v>
      </c>
      <c r="N536" s="8">
        <v>0</v>
      </c>
      <c r="O536" s="8">
        <v>0</v>
      </c>
      <c r="P536" s="8" t="s">
        <v>376</v>
      </c>
      <c r="R536" s="8">
        <v>2</v>
      </c>
      <c r="S536" s="13">
        <f>_xlfn.XLOOKUP(P536,rif_fee_schedule!$A$2:$A$84,rif_fee_schedule!C$2:C$84, 0)*1.628</f>
        <v>5981.2719999999999</v>
      </c>
      <c r="T536" s="13">
        <f>_xlfn.XLOOKUP(P536,rif_fee_schedule!$A$2:$A$84,rif_fee_schedule!D$2:D$84, 0)</f>
        <v>3474</v>
      </c>
      <c r="U536" s="14">
        <f t="shared" si="25"/>
        <v>11962.544</v>
      </c>
      <c r="V536" s="14">
        <f t="shared" si="26"/>
        <v>6948</v>
      </c>
      <c r="W536"/>
      <c r="Y536" s="3">
        <v>43269262.359999999</v>
      </c>
      <c r="Z536" s="3">
        <v>874367.57</v>
      </c>
      <c r="AA536" s="3">
        <v>433279.63</v>
      </c>
      <c r="AB536">
        <v>0</v>
      </c>
      <c r="AC536" s="3">
        <v>0</v>
      </c>
      <c r="AD536" s="2">
        <v>374512.67</v>
      </c>
      <c r="AE536" s="3">
        <v>599122533.62</v>
      </c>
      <c r="AF536" s="3">
        <v>12164932.65</v>
      </c>
      <c r="AG536" s="3">
        <v>2628720.44</v>
      </c>
      <c r="AH536" s="3">
        <v>103699.7</v>
      </c>
      <c r="AI536" s="3">
        <v>2074</v>
      </c>
      <c r="AJ536" s="2">
        <v>-10188946.82</v>
      </c>
    </row>
    <row r="537" spans="1:36" hidden="1" x14ac:dyDescent="0.25">
      <c r="A537" s="8">
        <v>6</v>
      </c>
      <c r="B537" s="8" t="s">
        <v>6625</v>
      </c>
      <c r="C537" s="8">
        <v>3060300010080</v>
      </c>
      <c r="D537" s="8" t="s">
        <v>6626</v>
      </c>
      <c r="F537" s="8" t="s">
        <v>6627</v>
      </c>
      <c r="G537" s="10">
        <v>43531</v>
      </c>
      <c r="H537" s="8" t="s">
        <v>31</v>
      </c>
      <c r="I537" s="8" t="s">
        <v>38</v>
      </c>
      <c r="J537" s="9">
        <v>11360.59</v>
      </c>
      <c r="K537" s="9">
        <v>227.21</v>
      </c>
      <c r="L537" s="8">
        <v>0</v>
      </c>
      <c r="M537" s="14">
        <f t="shared" si="24"/>
        <v>11587.8</v>
      </c>
      <c r="N537" s="8">
        <v>0</v>
      </c>
      <c r="O537" s="8">
        <v>0</v>
      </c>
      <c r="P537" s="8" t="s">
        <v>376</v>
      </c>
      <c r="R537" s="8">
        <v>2</v>
      </c>
      <c r="S537" s="13">
        <f>_xlfn.XLOOKUP(P537,rif_fee_schedule!$A$2:$A$84,rif_fee_schedule!C$2:C$84, 0)*1.628</f>
        <v>5981.2719999999999</v>
      </c>
      <c r="T537" s="13">
        <f>_xlfn.XLOOKUP(P537,rif_fee_schedule!$A$2:$A$84,rif_fee_schedule!D$2:D$84, 0)</f>
        <v>3474</v>
      </c>
      <c r="U537" s="14">
        <f t="shared" si="25"/>
        <v>11962.544</v>
      </c>
      <c r="V537" s="14">
        <f t="shared" si="26"/>
        <v>6948</v>
      </c>
      <c r="W537"/>
      <c r="Y537" s="3">
        <v>43269262.359999999</v>
      </c>
      <c r="Z537" s="3">
        <v>874367.57</v>
      </c>
      <c r="AA537" s="3">
        <v>433279.63</v>
      </c>
      <c r="AB537">
        <v>0</v>
      </c>
      <c r="AC537" s="3">
        <v>0</v>
      </c>
      <c r="AD537" s="2">
        <v>374512.67</v>
      </c>
      <c r="AE537" s="3">
        <v>599122533.62</v>
      </c>
      <c r="AF537" s="3">
        <v>12164932.65</v>
      </c>
      <c r="AG537" s="3">
        <v>2628720.44</v>
      </c>
      <c r="AH537" s="3">
        <v>103699.7</v>
      </c>
      <c r="AI537" s="3">
        <v>2074</v>
      </c>
      <c r="AJ537" s="2">
        <v>-10188946.82</v>
      </c>
    </row>
    <row r="538" spans="1:36" hidden="1" x14ac:dyDescent="0.25">
      <c r="A538" s="8">
        <v>6</v>
      </c>
      <c r="B538" s="8" t="s">
        <v>6622</v>
      </c>
      <c r="C538" s="8">
        <v>3060300010170</v>
      </c>
      <c r="D538" s="8" t="s">
        <v>6623</v>
      </c>
      <c r="F538" s="8" t="s">
        <v>6624</v>
      </c>
      <c r="G538" s="10">
        <v>43531</v>
      </c>
      <c r="H538" s="8" t="s">
        <v>31</v>
      </c>
      <c r="I538" s="8" t="s">
        <v>38</v>
      </c>
      <c r="J538" s="9">
        <v>11360.59</v>
      </c>
      <c r="K538" s="9">
        <v>227.21</v>
      </c>
      <c r="L538" s="8">
        <v>0</v>
      </c>
      <c r="M538" s="14">
        <f t="shared" si="24"/>
        <v>11587.8</v>
      </c>
      <c r="N538" s="8">
        <v>0</v>
      </c>
      <c r="O538" s="8">
        <v>0</v>
      </c>
      <c r="P538" s="8" t="s">
        <v>376</v>
      </c>
      <c r="R538" s="8">
        <v>2</v>
      </c>
      <c r="S538" s="13">
        <f>_xlfn.XLOOKUP(P538,rif_fee_schedule!$A$2:$A$84,rif_fee_schedule!C$2:C$84, 0)*1.628</f>
        <v>5981.2719999999999</v>
      </c>
      <c r="T538" s="13">
        <f>_xlfn.XLOOKUP(P538,rif_fee_schedule!$A$2:$A$84,rif_fee_schedule!D$2:D$84, 0)</f>
        <v>3474</v>
      </c>
      <c r="U538" s="14">
        <f t="shared" si="25"/>
        <v>11962.544</v>
      </c>
      <c r="V538" s="14">
        <f t="shared" si="26"/>
        <v>6948</v>
      </c>
      <c r="W538"/>
      <c r="Y538" s="3">
        <v>43269262.359999999</v>
      </c>
      <c r="Z538" s="3">
        <v>874367.57</v>
      </c>
      <c r="AA538" s="3">
        <v>433279.63</v>
      </c>
      <c r="AB538">
        <v>0</v>
      </c>
      <c r="AC538" s="3">
        <v>0</v>
      </c>
      <c r="AD538" s="2">
        <v>374512.67</v>
      </c>
      <c r="AE538" s="3">
        <v>599122533.62</v>
      </c>
      <c r="AF538" s="3">
        <v>12164932.65</v>
      </c>
      <c r="AG538" s="3">
        <v>2628720.44</v>
      </c>
      <c r="AH538" s="3">
        <v>103699.7</v>
      </c>
      <c r="AI538" s="3">
        <v>2074</v>
      </c>
      <c r="AJ538" s="2">
        <v>-10188946.82</v>
      </c>
    </row>
    <row r="539" spans="1:36" hidden="1" x14ac:dyDescent="0.25">
      <c r="A539" s="8">
        <v>6</v>
      </c>
      <c r="B539" s="8" t="s">
        <v>6819</v>
      </c>
      <c r="C539" s="8">
        <v>3060300010080</v>
      </c>
      <c r="D539" s="8" t="s">
        <v>6820</v>
      </c>
      <c r="F539" s="8" t="s">
        <v>6821</v>
      </c>
      <c r="G539" s="10">
        <v>43517</v>
      </c>
      <c r="H539" s="8" t="s">
        <v>31</v>
      </c>
      <c r="I539" s="8" t="s">
        <v>38</v>
      </c>
      <c r="J539" s="9">
        <v>11360.59</v>
      </c>
      <c r="K539" s="9">
        <v>227.21</v>
      </c>
      <c r="L539" s="8">
        <v>0</v>
      </c>
      <c r="M539" s="14">
        <f t="shared" si="24"/>
        <v>11587.8</v>
      </c>
      <c r="N539" s="8">
        <v>0</v>
      </c>
      <c r="O539" s="8">
        <v>0</v>
      </c>
      <c r="P539" s="8" t="s">
        <v>114</v>
      </c>
      <c r="R539" s="8">
        <v>2</v>
      </c>
      <c r="S539" s="13">
        <f>_xlfn.XLOOKUP(P539,rif_fee_schedule!$A$2:$A$84,rif_fee_schedule!C$2:C$84, 0)*1.628</f>
        <v>4288.152</v>
      </c>
      <c r="T539" s="13">
        <f>_xlfn.XLOOKUP(P539,rif_fee_schedule!$A$2:$A$84,rif_fee_schedule!D$2:D$84, 0)</f>
        <v>2490</v>
      </c>
      <c r="U539" s="14">
        <f t="shared" si="25"/>
        <v>8576.3040000000001</v>
      </c>
      <c r="V539" s="14">
        <f t="shared" si="26"/>
        <v>4980</v>
      </c>
      <c r="W539"/>
      <c r="Y539" s="3">
        <v>43269262.359999999</v>
      </c>
      <c r="Z539" s="3">
        <v>874367.57</v>
      </c>
      <c r="AA539" s="3">
        <v>433279.63</v>
      </c>
      <c r="AB539">
        <v>0</v>
      </c>
      <c r="AC539" s="3">
        <v>0</v>
      </c>
      <c r="AD539" s="2">
        <v>374512.67</v>
      </c>
      <c r="AE539" s="3">
        <v>599122533.62</v>
      </c>
      <c r="AF539" s="3">
        <v>12164932.65</v>
      </c>
      <c r="AG539" s="3">
        <v>2628720.44</v>
      </c>
      <c r="AH539" s="3">
        <v>103699.7</v>
      </c>
      <c r="AI539" s="3">
        <v>2074</v>
      </c>
      <c r="AJ539" s="2">
        <v>-10188946.82</v>
      </c>
    </row>
    <row r="540" spans="1:36" hidden="1" x14ac:dyDescent="0.25">
      <c r="A540" s="8">
        <v>6</v>
      </c>
      <c r="B540" s="8" t="s">
        <v>6750</v>
      </c>
      <c r="C540" s="8">
        <v>3060300010080</v>
      </c>
      <c r="D540" s="8" t="s">
        <v>6751</v>
      </c>
      <c r="F540" s="8" t="s">
        <v>6752</v>
      </c>
      <c r="G540" s="10">
        <v>43517</v>
      </c>
      <c r="H540" s="8" t="s">
        <v>31</v>
      </c>
      <c r="I540" s="8" t="s">
        <v>38</v>
      </c>
      <c r="J540" s="9">
        <v>11360.59</v>
      </c>
      <c r="K540" s="9">
        <v>227.21</v>
      </c>
      <c r="L540" s="8">
        <v>0</v>
      </c>
      <c r="M540" s="14">
        <f t="shared" si="24"/>
        <v>11587.8</v>
      </c>
      <c r="N540" s="8">
        <v>0</v>
      </c>
      <c r="O540" s="8">
        <v>0</v>
      </c>
      <c r="P540" s="8" t="s">
        <v>114</v>
      </c>
      <c r="R540" s="8">
        <v>2</v>
      </c>
      <c r="S540" s="13">
        <f>_xlfn.XLOOKUP(P540,rif_fee_schedule!$A$2:$A$84,rif_fee_schedule!C$2:C$84, 0)*1.628</f>
        <v>4288.152</v>
      </c>
      <c r="T540" s="13">
        <f>_xlfn.XLOOKUP(P540,rif_fee_schedule!$A$2:$A$84,rif_fee_schedule!D$2:D$84, 0)</f>
        <v>2490</v>
      </c>
      <c r="U540" s="14">
        <f t="shared" si="25"/>
        <v>8576.3040000000001</v>
      </c>
      <c r="V540" s="14">
        <f t="shared" si="26"/>
        <v>4980</v>
      </c>
      <c r="W540"/>
      <c r="Y540" s="3">
        <v>43269262.359999999</v>
      </c>
      <c r="Z540" s="3">
        <v>874367.57</v>
      </c>
      <c r="AA540" s="3">
        <v>433279.63</v>
      </c>
      <c r="AB540">
        <v>0</v>
      </c>
      <c r="AC540" s="3">
        <v>0</v>
      </c>
      <c r="AD540" s="2">
        <v>374512.67</v>
      </c>
      <c r="AE540" s="3">
        <v>599122533.62</v>
      </c>
      <c r="AF540" s="3">
        <v>12164932.65</v>
      </c>
      <c r="AG540" s="3">
        <v>2628720.44</v>
      </c>
      <c r="AH540" s="3">
        <v>103699.7</v>
      </c>
      <c r="AI540" s="3">
        <v>2074</v>
      </c>
      <c r="AJ540" s="2">
        <v>-10188946.82</v>
      </c>
    </row>
    <row r="541" spans="1:36" hidden="1" x14ac:dyDescent="0.25">
      <c r="A541" s="8">
        <v>6</v>
      </c>
      <c r="B541" s="8" t="s">
        <v>6741</v>
      </c>
      <c r="C541" s="8">
        <v>3060300010080</v>
      </c>
      <c r="D541" s="8" t="s">
        <v>6742</v>
      </c>
      <c r="F541" s="8" t="s">
        <v>6743</v>
      </c>
      <c r="G541" s="10">
        <v>43517</v>
      </c>
      <c r="H541" s="8" t="s">
        <v>31</v>
      </c>
      <c r="I541" s="8" t="s">
        <v>38</v>
      </c>
      <c r="J541" s="9">
        <v>11360.59</v>
      </c>
      <c r="K541" s="9">
        <v>227.21</v>
      </c>
      <c r="L541" s="8">
        <v>0</v>
      </c>
      <c r="M541" s="14">
        <f t="shared" si="24"/>
        <v>11587.8</v>
      </c>
      <c r="N541" s="8">
        <v>0</v>
      </c>
      <c r="O541" s="8">
        <v>0</v>
      </c>
      <c r="P541" s="8" t="s">
        <v>114</v>
      </c>
      <c r="R541" s="8">
        <v>2</v>
      </c>
      <c r="S541" s="13">
        <f>_xlfn.XLOOKUP(P541,rif_fee_schedule!$A$2:$A$84,rif_fee_schedule!C$2:C$84, 0)*1.628</f>
        <v>4288.152</v>
      </c>
      <c r="T541" s="13">
        <f>_xlfn.XLOOKUP(P541,rif_fee_schedule!$A$2:$A$84,rif_fee_schedule!D$2:D$84, 0)</f>
        <v>2490</v>
      </c>
      <c r="U541" s="14">
        <f t="shared" si="25"/>
        <v>8576.3040000000001</v>
      </c>
      <c r="V541" s="14">
        <f t="shared" si="26"/>
        <v>4980</v>
      </c>
      <c r="W541"/>
      <c r="Y541" s="3">
        <v>43269262.359999999</v>
      </c>
      <c r="Z541" s="3">
        <v>874367.57</v>
      </c>
      <c r="AA541" s="3">
        <v>433279.63</v>
      </c>
      <c r="AB541">
        <v>0</v>
      </c>
      <c r="AC541" s="3">
        <v>0</v>
      </c>
      <c r="AD541" s="2">
        <v>374512.67</v>
      </c>
      <c r="AE541" s="3">
        <v>599122533.62</v>
      </c>
      <c r="AF541" s="3">
        <v>12164932.65</v>
      </c>
      <c r="AG541" s="3">
        <v>2628720.44</v>
      </c>
      <c r="AH541" s="3">
        <v>103699.7</v>
      </c>
      <c r="AI541" s="3">
        <v>2074</v>
      </c>
      <c r="AJ541" s="2">
        <v>-10188946.82</v>
      </c>
    </row>
    <row r="542" spans="1:36" hidden="1" x14ac:dyDescent="0.25">
      <c r="A542" s="8">
        <v>6</v>
      </c>
      <c r="B542" s="8" t="s">
        <v>6756</v>
      </c>
      <c r="C542" s="8">
        <v>3060300010170</v>
      </c>
      <c r="D542" s="8" t="s">
        <v>6757</v>
      </c>
      <c r="F542" s="8" t="s">
        <v>6758</v>
      </c>
      <c r="G542" s="10">
        <v>43517</v>
      </c>
      <c r="H542" s="8" t="s">
        <v>31</v>
      </c>
      <c r="I542" s="8" t="s">
        <v>38</v>
      </c>
      <c r="J542" s="9">
        <v>11360.59</v>
      </c>
      <c r="K542" s="9">
        <v>227.21</v>
      </c>
      <c r="L542" s="8">
        <v>0</v>
      </c>
      <c r="M542" s="14">
        <f t="shared" si="24"/>
        <v>11587.8</v>
      </c>
      <c r="N542" s="8">
        <v>0</v>
      </c>
      <c r="O542" s="8">
        <v>0</v>
      </c>
      <c r="P542" s="8" t="s">
        <v>114</v>
      </c>
      <c r="R542" s="8">
        <v>2</v>
      </c>
      <c r="S542" s="13">
        <f>_xlfn.XLOOKUP(P542,rif_fee_schedule!$A$2:$A$84,rif_fee_schedule!C$2:C$84, 0)*1.628</f>
        <v>4288.152</v>
      </c>
      <c r="T542" s="13">
        <f>_xlfn.XLOOKUP(P542,rif_fee_schedule!$A$2:$A$84,rif_fee_schedule!D$2:D$84, 0)</f>
        <v>2490</v>
      </c>
      <c r="U542" s="14">
        <f t="shared" si="25"/>
        <v>8576.3040000000001</v>
      </c>
      <c r="V542" s="14">
        <f t="shared" si="26"/>
        <v>4980</v>
      </c>
      <c r="W542"/>
      <c r="Y542" s="3">
        <v>43269262.359999999</v>
      </c>
      <c r="Z542" s="3">
        <v>874367.57</v>
      </c>
      <c r="AA542" s="3">
        <v>433279.63</v>
      </c>
      <c r="AB542">
        <v>0</v>
      </c>
      <c r="AC542" s="3">
        <v>0</v>
      </c>
      <c r="AD542" s="2">
        <v>374512.67</v>
      </c>
      <c r="AE542" s="3">
        <v>599122533.62</v>
      </c>
      <c r="AF542" s="3">
        <v>12164932.65</v>
      </c>
      <c r="AG542" s="3">
        <v>2628720.44</v>
      </c>
      <c r="AH542" s="3">
        <v>103699.7</v>
      </c>
      <c r="AI542" s="3">
        <v>2074</v>
      </c>
      <c r="AJ542" s="2">
        <v>-10188946.82</v>
      </c>
    </row>
    <row r="543" spans="1:36" hidden="1" x14ac:dyDescent="0.25">
      <c r="A543" s="8">
        <v>6</v>
      </c>
      <c r="B543" s="8" t="s">
        <v>6738</v>
      </c>
      <c r="C543" s="8">
        <v>3060300010170</v>
      </c>
      <c r="D543" s="8" t="s">
        <v>6739</v>
      </c>
      <c r="F543" s="8" t="s">
        <v>6740</v>
      </c>
      <c r="G543" s="10">
        <v>43517</v>
      </c>
      <c r="H543" s="8" t="s">
        <v>31</v>
      </c>
      <c r="I543" s="8" t="s">
        <v>38</v>
      </c>
      <c r="J543" s="9">
        <v>11360.59</v>
      </c>
      <c r="K543" s="9">
        <v>227.21</v>
      </c>
      <c r="L543" s="8">
        <v>0</v>
      </c>
      <c r="M543" s="14">
        <f t="shared" si="24"/>
        <v>11587.8</v>
      </c>
      <c r="N543" s="8">
        <v>0</v>
      </c>
      <c r="O543" s="8">
        <v>0</v>
      </c>
      <c r="P543" s="8" t="s">
        <v>114</v>
      </c>
      <c r="R543" s="8">
        <v>2</v>
      </c>
      <c r="S543" s="13">
        <f>_xlfn.XLOOKUP(P543,rif_fee_schedule!$A$2:$A$84,rif_fee_schedule!C$2:C$84, 0)*1.628</f>
        <v>4288.152</v>
      </c>
      <c r="T543" s="13">
        <f>_xlfn.XLOOKUP(P543,rif_fee_schedule!$A$2:$A$84,rif_fee_schedule!D$2:D$84, 0)</f>
        <v>2490</v>
      </c>
      <c r="U543" s="14">
        <f t="shared" si="25"/>
        <v>8576.3040000000001</v>
      </c>
      <c r="V543" s="14">
        <f t="shared" si="26"/>
        <v>4980</v>
      </c>
      <c r="W543"/>
      <c r="Y543" s="3">
        <v>43269262.359999999</v>
      </c>
      <c r="Z543" s="3">
        <v>874367.57</v>
      </c>
      <c r="AA543" s="3">
        <v>433279.63</v>
      </c>
      <c r="AB543">
        <v>0</v>
      </c>
      <c r="AC543" s="3">
        <v>0</v>
      </c>
      <c r="AD543" s="2">
        <v>374512.67</v>
      </c>
      <c r="AE543" s="3">
        <v>599122533.62</v>
      </c>
      <c r="AF543" s="3">
        <v>12164932.65</v>
      </c>
      <c r="AG543" s="3">
        <v>2628720.44</v>
      </c>
      <c r="AH543" s="3">
        <v>103699.7</v>
      </c>
      <c r="AI543" s="3">
        <v>2074</v>
      </c>
      <c r="AJ543" s="2">
        <v>-10188946.82</v>
      </c>
    </row>
    <row r="544" spans="1:36" hidden="1" x14ac:dyDescent="0.25">
      <c r="A544" s="8">
        <v>6</v>
      </c>
      <c r="B544" s="8" t="s">
        <v>6753</v>
      </c>
      <c r="C544" s="8">
        <v>3060300010170</v>
      </c>
      <c r="D544" s="8" t="s">
        <v>6754</v>
      </c>
      <c r="F544" s="8" t="s">
        <v>6755</v>
      </c>
      <c r="G544" s="10">
        <v>43517</v>
      </c>
      <c r="H544" s="8" t="s">
        <v>31</v>
      </c>
      <c r="I544" s="8" t="s">
        <v>38</v>
      </c>
      <c r="J544" s="9">
        <v>11360.59</v>
      </c>
      <c r="K544" s="9">
        <v>227.21</v>
      </c>
      <c r="L544" s="8">
        <v>0</v>
      </c>
      <c r="M544" s="14">
        <f t="shared" si="24"/>
        <v>11587.8</v>
      </c>
      <c r="N544" s="8">
        <v>0</v>
      </c>
      <c r="O544" s="8">
        <v>0</v>
      </c>
      <c r="P544" s="8" t="s">
        <v>114</v>
      </c>
      <c r="R544" s="8">
        <v>2</v>
      </c>
      <c r="S544" s="13">
        <f>_xlfn.XLOOKUP(P544,rif_fee_schedule!$A$2:$A$84,rif_fee_schedule!C$2:C$84, 0)*1.628</f>
        <v>4288.152</v>
      </c>
      <c r="T544" s="13">
        <f>_xlfn.XLOOKUP(P544,rif_fee_schedule!$A$2:$A$84,rif_fee_schedule!D$2:D$84, 0)</f>
        <v>2490</v>
      </c>
      <c r="U544" s="14">
        <f t="shared" si="25"/>
        <v>8576.3040000000001</v>
      </c>
      <c r="V544" s="14">
        <f t="shared" si="26"/>
        <v>4980</v>
      </c>
      <c r="W544"/>
      <c r="Y544" s="3">
        <v>43269262.359999999</v>
      </c>
      <c r="Z544" s="3">
        <v>874367.57</v>
      </c>
      <c r="AA544" s="3">
        <v>433279.63</v>
      </c>
      <c r="AB544">
        <v>0</v>
      </c>
      <c r="AC544" s="3">
        <v>0</v>
      </c>
      <c r="AD544" s="2">
        <v>374512.67</v>
      </c>
      <c r="AE544" s="3">
        <v>599122533.62</v>
      </c>
      <c r="AF544" s="3">
        <v>12164932.65</v>
      </c>
      <c r="AG544" s="3">
        <v>2628720.44</v>
      </c>
      <c r="AH544" s="3">
        <v>103699.7</v>
      </c>
      <c r="AI544" s="3">
        <v>2074</v>
      </c>
      <c r="AJ544" s="2">
        <v>-10188946.82</v>
      </c>
    </row>
    <row r="545" spans="1:36" hidden="1" x14ac:dyDescent="0.25">
      <c r="A545" s="8">
        <v>6</v>
      </c>
      <c r="B545" s="8" t="s">
        <v>6723</v>
      </c>
      <c r="C545" s="8">
        <v>3060300010070</v>
      </c>
      <c r="D545" s="8" t="s">
        <v>6724</v>
      </c>
      <c r="F545" s="8" t="s">
        <v>6725</v>
      </c>
      <c r="G545" s="10">
        <v>43518</v>
      </c>
      <c r="H545" s="8" t="s">
        <v>31</v>
      </c>
      <c r="I545" s="8" t="s">
        <v>38</v>
      </c>
      <c r="J545" s="9">
        <v>11360.59</v>
      </c>
      <c r="K545" s="9">
        <v>227.21</v>
      </c>
      <c r="L545" s="8">
        <v>0</v>
      </c>
      <c r="M545" s="14">
        <f t="shared" si="24"/>
        <v>11587.8</v>
      </c>
      <c r="N545" s="8">
        <v>0</v>
      </c>
      <c r="O545" s="8">
        <v>0</v>
      </c>
      <c r="P545" s="8" t="s">
        <v>376</v>
      </c>
      <c r="R545" s="8">
        <v>2</v>
      </c>
      <c r="S545" s="13">
        <f>_xlfn.XLOOKUP(P545,rif_fee_schedule!$A$2:$A$84,rif_fee_schedule!C$2:C$84, 0)*1.628</f>
        <v>5981.2719999999999</v>
      </c>
      <c r="T545" s="13">
        <f>_xlfn.XLOOKUP(P545,rif_fee_schedule!$A$2:$A$84,rif_fee_schedule!D$2:D$84, 0)</f>
        <v>3474</v>
      </c>
      <c r="U545" s="14">
        <f t="shared" si="25"/>
        <v>11962.544</v>
      </c>
      <c r="V545" s="14">
        <f t="shared" si="26"/>
        <v>6948</v>
      </c>
      <c r="W545"/>
      <c r="Y545" s="3">
        <v>43269262.359999999</v>
      </c>
      <c r="Z545" s="3">
        <v>874367.57</v>
      </c>
      <c r="AA545" s="3">
        <v>433279.63</v>
      </c>
      <c r="AB545">
        <v>0</v>
      </c>
      <c r="AC545" s="3">
        <v>0</v>
      </c>
      <c r="AD545" s="2">
        <v>374512.67</v>
      </c>
      <c r="AE545" s="3">
        <v>599122533.62</v>
      </c>
      <c r="AF545" s="3">
        <v>12164932.65</v>
      </c>
      <c r="AG545" s="3">
        <v>2628720.44</v>
      </c>
      <c r="AH545" s="3">
        <v>103699.7</v>
      </c>
      <c r="AI545" s="3">
        <v>2074</v>
      </c>
      <c r="AJ545" s="2">
        <v>-10188946.82</v>
      </c>
    </row>
    <row r="546" spans="1:36" hidden="1" x14ac:dyDescent="0.25">
      <c r="A546" s="8">
        <v>6</v>
      </c>
      <c r="B546" s="8" t="s">
        <v>6726</v>
      </c>
      <c r="C546" s="8">
        <v>3060300010080</v>
      </c>
      <c r="D546" s="8" t="s">
        <v>6727</v>
      </c>
      <c r="F546" s="8" t="s">
        <v>6728</v>
      </c>
      <c r="G546" s="10">
        <v>43518</v>
      </c>
      <c r="H546" s="8" t="s">
        <v>31</v>
      </c>
      <c r="I546" s="8" t="s">
        <v>38</v>
      </c>
      <c r="J546" s="9">
        <v>11360.59</v>
      </c>
      <c r="K546" s="9">
        <v>227.21</v>
      </c>
      <c r="L546" s="8">
        <v>0</v>
      </c>
      <c r="M546" s="14">
        <f t="shared" si="24"/>
        <v>11587.8</v>
      </c>
      <c r="N546" s="8">
        <v>0</v>
      </c>
      <c r="O546" s="8">
        <v>0</v>
      </c>
      <c r="P546" s="8" t="s">
        <v>376</v>
      </c>
      <c r="R546" s="8">
        <v>2</v>
      </c>
      <c r="S546" s="13">
        <f>_xlfn.XLOOKUP(P546,rif_fee_schedule!$A$2:$A$84,rif_fee_schedule!C$2:C$84, 0)*1.628</f>
        <v>5981.2719999999999</v>
      </c>
      <c r="T546" s="13">
        <f>_xlfn.XLOOKUP(P546,rif_fee_schedule!$A$2:$A$84,rif_fee_schedule!D$2:D$84, 0)</f>
        <v>3474</v>
      </c>
      <c r="U546" s="14">
        <f t="shared" si="25"/>
        <v>11962.544</v>
      </c>
      <c r="V546" s="14">
        <f t="shared" si="26"/>
        <v>6948</v>
      </c>
      <c r="W546"/>
      <c r="Y546" s="3">
        <v>43269262.359999999</v>
      </c>
      <c r="Z546" s="3">
        <v>874367.57</v>
      </c>
      <c r="AA546" s="3">
        <v>433279.63</v>
      </c>
      <c r="AB546">
        <v>0</v>
      </c>
      <c r="AC546" s="3">
        <v>0</v>
      </c>
      <c r="AD546" s="2">
        <v>374512.67</v>
      </c>
      <c r="AE546" s="3">
        <v>599122533.62</v>
      </c>
      <c r="AF546" s="3">
        <v>12164932.65</v>
      </c>
      <c r="AG546" s="3">
        <v>2628720.44</v>
      </c>
      <c r="AH546" s="3">
        <v>103699.7</v>
      </c>
      <c r="AI546" s="3">
        <v>2074</v>
      </c>
      <c r="AJ546" s="2">
        <v>-10188946.82</v>
      </c>
    </row>
    <row r="547" spans="1:36" hidden="1" x14ac:dyDescent="0.25">
      <c r="A547" s="8">
        <v>6</v>
      </c>
      <c r="B547" s="8" t="s">
        <v>6822</v>
      </c>
      <c r="C547" s="8">
        <v>3060300000070</v>
      </c>
      <c r="D547" s="8" t="s">
        <v>6638</v>
      </c>
      <c r="F547" s="8" t="s">
        <v>6823</v>
      </c>
      <c r="G547" s="10">
        <v>43518</v>
      </c>
      <c r="H547" s="8" t="s">
        <v>31</v>
      </c>
      <c r="I547" s="8" t="s">
        <v>38</v>
      </c>
      <c r="J547" s="9">
        <v>56802.92</v>
      </c>
      <c r="K547" s="9">
        <v>1136.06</v>
      </c>
      <c r="L547" s="8">
        <v>0</v>
      </c>
      <c r="M547" s="14">
        <f t="shared" si="24"/>
        <v>57938.979999999996</v>
      </c>
      <c r="N547" s="8">
        <v>0</v>
      </c>
      <c r="O547" s="8">
        <v>0</v>
      </c>
      <c r="P547" s="8" t="s">
        <v>376</v>
      </c>
      <c r="R547" s="8">
        <v>10</v>
      </c>
      <c r="S547" s="13">
        <f>_xlfn.XLOOKUP(P547,rif_fee_schedule!$A$2:$A$84,rif_fee_schedule!C$2:C$84, 0)*1.628</f>
        <v>5981.2719999999999</v>
      </c>
      <c r="T547" s="13">
        <f>_xlfn.XLOOKUP(P547,rif_fee_schedule!$A$2:$A$84,rif_fee_schedule!D$2:D$84, 0)</f>
        <v>3474</v>
      </c>
      <c r="U547" s="14">
        <f t="shared" si="25"/>
        <v>59812.72</v>
      </c>
      <c r="V547" s="14">
        <f t="shared" si="26"/>
        <v>34740</v>
      </c>
      <c r="W547"/>
      <c r="Y547" s="3">
        <v>43269262.359999999</v>
      </c>
      <c r="Z547" s="3">
        <v>874367.57</v>
      </c>
      <c r="AA547" s="3">
        <v>433279.63</v>
      </c>
      <c r="AB547">
        <v>0</v>
      </c>
      <c r="AC547" s="3">
        <v>0</v>
      </c>
      <c r="AD547" s="2">
        <v>374512.67</v>
      </c>
      <c r="AE547" s="3">
        <v>599122533.62</v>
      </c>
      <c r="AF547" s="3">
        <v>12164932.65</v>
      </c>
      <c r="AG547" s="3">
        <v>2628720.44</v>
      </c>
      <c r="AH547" s="3">
        <v>103699.7</v>
      </c>
      <c r="AI547" s="3">
        <v>2074</v>
      </c>
      <c r="AJ547" s="2">
        <v>-10188946.82</v>
      </c>
    </row>
    <row r="548" spans="1:36" hidden="1" x14ac:dyDescent="0.25">
      <c r="A548" s="8">
        <v>6</v>
      </c>
      <c r="B548" s="8" t="s">
        <v>6637</v>
      </c>
      <c r="C548" s="8">
        <v>3060300000070</v>
      </c>
      <c r="D548" s="8" t="s">
        <v>6638</v>
      </c>
      <c r="F548" s="8" t="s">
        <v>6639</v>
      </c>
      <c r="G548" s="10">
        <v>43518</v>
      </c>
      <c r="H548" s="8" t="s">
        <v>31</v>
      </c>
      <c r="I548" s="8" t="s">
        <v>38</v>
      </c>
      <c r="J548" s="9">
        <v>56802.92</v>
      </c>
      <c r="K548" s="9">
        <v>1136.06</v>
      </c>
      <c r="L548" s="8">
        <v>0</v>
      </c>
      <c r="M548" s="14">
        <f t="shared" si="24"/>
        <v>57938.979999999996</v>
      </c>
      <c r="N548" s="8">
        <v>0</v>
      </c>
      <c r="O548" s="8">
        <v>0</v>
      </c>
      <c r="P548" s="8" t="s">
        <v>376</v>
      </c>
      <c r="R548" s="8">
        <v>10</v>
      </c>
      <c r="S548" s="13">
        <f>_xlfn.XLOOKUP(P548,rif_fee_schedule!$A$2:$A$84,rif_fee_schedule!C$2:C$84, 0)*1.628</f>
        <v>5981.2719999999999</v>
      </c>
      <c r="T548" s="13">
        <f>_xlfn.XLOOKUP(P548,rif_fee_schedule!$A$2:$A$84,rif_fee_schedule!D$2:D$84, 0)</f>
        <v>3474</v>
      </c>
      <c r="U548" s="14">
        <f t="shared" si="25"/>
        <v>59812.72</v>
      </c>
      <c r="V548" s="14">
        <f t="shared" si="26"/>
        <v>34740</v>
      </c>
      <c r="W548"/>
      <c r="Y548" s="3">
        <v>43269262.359999999</v>
      </c>
      <c r="Z548" s="3">
        <v>874367.57</v>
      </c>
      <c r="AA548" s="3">
        <v>433279.63</v>
      </c>
      <c r="AB548">
        <v>0</v>
      </c>
      <c r="AC548" s="3">
        <v>0</v>
      </c>
      <c r="AD548" s="2">
        <v>374512.67</v>
      </c>
      <c r="AE548" s="3">
        <v>599122533.62</v>
      </c>
      <c r="AF548" s="3">
        <v>12164932.65</v>
      </c>
      <c r="AG548" s="3">
        <v>2628720.44</v>
      </c>
      <c r="AH548" s="3">
        <v>103699.7</v>
      </c>
      <c r="AI548" s="3">
        <v>2074</v>
      </c>
      <c r="AJ548" s="2">
        <v>-10188946.82</v>
      </c>
    </row>
    <row r="549" spans="1:36" hidden="1" x14ac:dyDescent="0.25">
      <c r="A549" s="8">
        <v>9.1</v>
      </c>
      <c r="B549" s="8" t="s">
        <v>9085</v>
      </c>
      <c r="C549" s="8">
        <v>3031160090660</v>
      </c>
      <c r="D549" s="8" t="s">
        <v>9086</v>
      </c>
      <c r="F549" s="8" t="s">
        <v>9087</v>
      </c>
      <c r="G549" s="10">
        <v>43521</v>
      </c>
      <c r="H549" s="8" t="s">
        <v>31</v>
      </c>
      <c r="I549" s="8" t="s">
        <v>38</v>
      </c>
      <c r="J549" s="9">
        <v>10742.16</v>
      </c>
      <c r="K549" s="9">
        <v>214.84</v>
      </c>
      <c r="L549" s="8">
        <v>0</v>
      </c>
      <c r="M549" s="14">
        <f t="shared" si="24"/>
        <v>10957</v>
      </c>
      <c r="N549" s="8">
        <v>0</v>
      </c>
      <c r="O549" s="8">
        <v>0</v>
      </c>
      <c r="P549" s="8" t="s">
        <v>114</v>
      </c>
      <c r="R549" s="8">
        <v>2</v>
      </c>
      <c r="S549" s="13">
        <f>_xlfn.XLOOKUP(P549,rif_fee_schedule!$A$2:$A$84,rif_fee_schedule!C$2:C$84, 0)*1.628</f>
        <v>4288.152</v>
      </c>
      <c r="T549" s="13">
        <f>_xlfn.XLOOKUP(P549,rif_fee_schedule!$A$2:$A$84,rif_fee_schedule!D$2:D$84, 0)</f>
        <v>2490</v>
      </c>
      <c r="U549" s="14">
        <f t="shared" si="25"/>
        <v>8576.3040000000001</v>
      </c>
      <c r="V549" s="14">
        <f t="shared" si="26"/>
        <v>4980</v>
      </c>
      <c r="W549"/>
      <c r="Y549" s="3">
        <v>13894747.220000001</v>
      </c>
      <c r="Z549" s="3">
        <v>290518.01</v>
      </c>
      <c r="AA549" s="3">
        <v>0</v>
      </c>
      <c r="AB549">
        <v>0</v>
      </c>
      <c r="AC549" s="3">
        <v>0</v>
      </c>
      <c r="AD549" s="2">
        <v>-156592.79</v>
      </c>
      <c r="AE549" s="3">
        <v>599122533.62</v>
      </c>
      <c r="AF549" s="3">
        <v>12164932.65</v>
      </c>
      <c r="AG549" s="3">
        <v>2628720.44</v>
      </c>
      <c r="AH549" s="3">
        <v>103699.7</v>
      </c>
      <c r="AI549" s="3">
        <v>2074</v>
      </c>
      <c r="AJ549" s="2">
        <v>-10188946.82</v>
      </c>
    </row>
    <row r="550" spans="1:36" hidden="1" x14ac:dyDescent="0.25">
      <c r="A550" s="8">
        <v>4</v>
      </c>
      <c r="B550" s="8" t="s">
        <v>4521</v>
      </c>
      <c r="C550" s="8">
        <v>3049100030150</v>
      </c>
      <c r="D550" s="8" t="s">
        <v>4522</v>
      </c>
      <c r="F550" s="8" t="s">
        <v>4457</v>
      </c>
      <c r="G550" s="10">
        <v>43522</v>
      </c>
      <c r="H550" s="8" t="s">
        <v>31</v>
      </c>
      <c r="I550" s="8" t="s">
        <v>38</v>
      </c>
      <c r="J550" s="9">
        <v>9278.02</v>
      </c>
      <c r="K550" s="9">
        <v>185.56</v>
      </c>
      <c r="L550" s="8">
        <v>0</v>
      </c>
      <c r="M550" s="14">
        <f t="shared" si="24"/>
        <v>9463.58</v>
      </c>
      <c r="N550" s="8">
        <v>0</v>
      </c>
      <c r="O550" s="8">
        <v>0</v>
      </c>
      <c r="P550" s="8" t="s">
        <v>77</v>
      </c>
      <c r="R550" s="8">
        <v>1</v>
      </c>
      <c r="S550" s="13">
        <f>_xlfn.XLOOKUP(P550,rif_fee_schedule!$A$2:$A$84,rif_fee_schedule!C$2:C$84, 0)*1.628</f>
        <v>9769.6279999999988</v>
      </c>
      <c r="T550" s="13">
        <f>_xlfn.XLOOKUP(P550,rif_fee_schedule!$A$2:$A$84,rif_fee_schedule!D$2:D$84, 0)</f>
        <v>5674</v>
      </c>
      <c r="U550" s="14">
        <f t="shared" si="25"/>
        <v>9769.6279999999988</v>
      </c>
      <c r="V550" s="14">
        <f t="shared" si="26"/>
        <v>5674</v>
      </c>
      <c r="W550"/>
      <c r="Y550" s="3">
        <v>3995300.98</v>
      </c>
      <c r="Z550" s="3">
        <v>83905.98</v>
      </c>
      <c r="AA550" s="3">
        <v>372201.82</v>
      </c>
      <c r="AB550">
        <v>0</v>
      </c>
      <c r="AC550" s="3">
        <v>0</v>
      </c>
      <c r="AD550" s="2">
        <v>611247.02</v>
      </c>
      <c r="AE550" s="3">
        <v>599122533.62</v>
      </c>
      <c r="AF550" s="3">
        <v>12164932.65</v>
      </c>
      <c r="AG550" s="3">
        <v>2628720.44</v>
      </c>
      <c r="AH550" s="3">
        <v>103699.7</v>
      </c>
      <c r="AI550" s="3">
        <v>2074</v>
      </c>
      <c r="AJ550" s="2">
        <v>-10188946.82</v>
      </c>
    </row>
    <row r="551" spans="1:36" hidden="1" x14ac:dyDescent="0.25">
      <c r="A551" s="8">
        <v>4</v>
      </c>
      <c r="B551" s="8" t="s">
        <v>4529</v>
      </c>
      <c r="C551" s="8">
        <v>3049100030150</v>
      </c>
      <c r="D551" s="8" t="s">
        <v>4530</v>
      </c>
      <c r="F551" s="8" t="s">
        <v>4457</v>
      </c>
      <c r="G551" s="10">
        <v>43521</v>
      </c>
      <c r="H551" s="8" t="s">
        <v>31</v>
      </c>
      <c r="I551" s="8" t="s">
        <v>38</v>
      </c>
      <c r="J551" s="9">
        <v>9278.02</v>
      </c>
      <c r="K551" s="9">
        <v>185.56</v>
      </c>
      <c r="L551" s="8">
        <v>0</v>
      </c>
      <c r="M551" s="14">
        <f t="shared" si="24"/>
        <v>9463.58</v>
      </c>
      <c r="N551" s="8">
        <v>0</v>
      </c>
      <c r="O551" s="8">
        <v>0</v>
      </c>
      <c r="P551" s="8" t="s">
        <v>77</v>
      </c>
      <c r="R551" s="8">
        <v>1</v>
      </c>
      <c r="S551" s="13">
        <f>_xlfn.XLOOKUP(P551,rif_fee_schedule!$A$2:$A$84,rif_fee_schedule!C$2:C$84, 0)*1.628</f>
        <v>9769.6279999999988</v>
      </c>
      <c r="T551" s="13">
        <f>_xlfn.XLOOKUP(P551,rif_fee_schedule!$A$2:$A$84,rif_fee_schedule!D$2:D$84, 0)</f>
        <v>5674</v>
      </c>
      <c r="U551" s="14">
        <f t="shared" si="25"/>
        <v>9769.6279999999988</v>
      </c>
      <c r="V551" s="14">
        <f t="shared" si="26"/>
        <v>5674</v>
      </c>
      <c r="W551"/>
      <c r="Y551" s="3">
        <v>3995300.98</v>
      </c>
      <c r="Z551" s="3">
        <v>83905.98</v>
      </c>
      <c r="AA551" s="3">
        <v>372201.82</v>
      </c>
      <c r="AB551">
        <v>0</v>
      </c>
      <c r="AC551" s="3">
        <v>0</v>
      </c>
      <c r="AD551" s="2">
        <v>611247.02</v>
      </c>
      <c r="AE551" s="3">
        <v>599122533.62</v>
      </c>
      <c r="AF551" s="3">
        <v>12164932.65</v>
      </c>
      <c r="AG551" s="3">
        <v>2628720.44</v>
      </c>
      <c r="AH551" s="3">
        <v>103699.7</v>
      </c>
      <c r="AI551" s="3">
        <v>2074</v>
      </c>
      <c r="AJ551" s="2">
        <v>-10188946.82</v>
      </c>
    </row>
    <row r="552" spans="1:36" hidden="1" x14ac:dyDescent="0.25">
      <c r="A552" s="8">
        <v>2</v>
      </c>
      <c r="B552" s="8" t="s">
        <v>2863</v>
      </c>
      <c r="C552" s="8">
        <v>3031220141610</v>
      </c>
      <c r="D552" s="8" t="s">
        <v>2864</v>
      </c>
      <c r="G552" s="10">
        <v>43523</v>
      </c>
      <c r="H552" s="8" t="s">
        <v>31</v>
      </c>
      <c r="I552" s="8" t="s">
        <v>32</v>
      </c>
      <c r="J552" s="9">
        <v>4386.22</v>
      </c>
      <c r="K552" s="9">
        <v>87.73</v>
      </c>
      <c r="L552" s="8">
        <v>0</v>
      </c>
      <c r="M552" s="14">
        <f t="shared" si="24"/>
        <v>4473.95</v>
      </c>
      <c r="N552" s="8">
        <v>0</v>
      </c>
      <c r="O552" s="8">
        <v>0</v>
      </c>
      <c r="P552" s="8" t="s">
        <v>77</v>
      </c>
      <c r="R552" s="8">
        <v>1</v>
      </c>
      <c r="S552" s="13">
        <f>_xlfn.XLOOKUP(P552,rif_fee_schedule!$A$2:$A$84,rif_fee_schedule!C$2:C$84, 0)*1.628</f>
        <v>9769.6279999999988</v>
      </c>
      <c r="T552" s="13">
        <f>_xlfn.XLOOKUP(P552,rif_fee_schedule!$A$2:$A$84,rif_fee_schedule!D$2:D$84, 0)</f>
        <v>5674</v>
      </c>
      <c r="U552" s="14">
        <f t="shared" si="25"/>
        <v>9769.6279999999988</v>
      </c>
      <c r="V552" s="14">
        <f t="shared" si="26"/>
        <v>5674</v>
      </c>
      <c r="W552"/>
      <c r="Y552" s="3">
        <v>272008405.74000001</v>
      </c>
      <c r="Z552" s="3">
        <v>5573244.3300000001</v>
      </c>
      <c r="AA552" s="3">
        <v>0</v>
      </c>
      <c r="AB552">
        <v>0</v>
      </c>
      <c r="AC552" s="3">
        <v>0</v>
      </c>
      <c r="AD552" s="2">
        <v>-7297347.0099999998</v>
      </c>
      <c r="AE552" s="3">
        <v>599122533.62</v>
      </c>
      <c r="AF552" s="3">
        <v>12164932.65</v>
      </c>
      <c r="AG552" s="3">
        <v>2628720.44</v>
      </c>
      <c r="AH552" s="3">
        <v>103699.7</v>
      </c>
      <c r="AI552" s="3">
        <v>2074</v>
      </c>
      <c r="AJ552" s="2">
        <v>-10188946.82</v>
      </c>
    </row>
    <row r="553" spans="1:36" hidden="1" x14ac:dyDescent="0.25">
      <c r="A553" s="8">
        <v>2</v>
      </c>
      <c r="B553" s="8" t="s">
        <v>2863</v>
      </c>
      <c r="C553" s="8">
        <v>3031220141610</v>
      </c>
      <c r="D553" s="8" t="s">
        <v>2864</v>
      </c>
      <c r="G553" s="10">
        <v>43523</v>
      </c>
      <c r="H553" s="8" t="s">
        <v>31</v>
      </c>
      <c r="I553" s="8" t="s">
        <v>32</v>
      </c>
      <c r="J553" s="9">
        <v>4386.22</v>
      </c>
      <c r="K553" s="9">
        <v>87.73</v>
      </c>
      <c r="L553" s="8">
        <v>0</v>
      </c>
      <c r="M553" s="14">
        <f t="shared" si="24"/>
        <v>4473.95</v>
      </c>
      <c r="N553" s="8">
        <v>0</v>
      </c>
      <c r="O553" s="8">
        <v>0</v>
      </c>
      <c r="P553" s="8" t="s">
        <v>77</v>
      </c>
      <c r="R553" s="8">
        <v>-0.5</v>
      </c>
      <c r="S553" s="13">
        <f>_xlfn.XLOOKUP(P553,rif_fee_schedule!$A$2:$A$84,rif_fee_schedule!C$2:C$84, 0)*1.628</f>
        <v>9769.6279999999988</v>
      </c>
      <c r="T553" s="13">
        <f>_xlfn.XLOOKUP(P553,rif_fee_schedule!$A$2:$A$84,rif_fee_schedule!D$2:D$84, 0)</f>
        <v>5674</v>
      </c>
      <c r="U553" s="14">
        <f t="shared" si="25"/>
        <v>-4884.8139999999994</v>
      </c>
      <c r="V553" s="14">
        <f t="shared" si="26"/>
        <v>-2837</v>
      </c>
      <c r="W553"/>
      <c r="Y553" s="3">
        <v>272008405.74000001</v>
      </c>
      <c r="Z553" s="3">
        <v>5573244.3300000001</v>
      </c>
      <c r="AA553" s="3">
        <v>0</v>
      </c>
      <c r="AB553">
        <v>0</v>
      </c>
      <c r="AC553" s="3">
        <v>0</v>
      </c>
      <c r="AD553" s="2">
        <v>-7297347.0099999998</v>
      </c>
      <c r="AE553" s="3">
        <v>599122533.62</v>
      </c>
      <c r="AF553" s="3">
        <v>12164932.65</v>
      </c>
      <c r="AG553" s="3">
        <v>2628720.44</v>
      </c>
      <c r="AH553" s="3">
        <v>103699.7</v>
      </c>
      <c r="AI553" s="3">
        <v>2074</v>
      </c>
      <c r="AJ553" s="2">
        <v>-10188946.82</v>
      </c>
    </row>
    <row r="554" spans="1:36" hidden="1" x14ac:dyDescent="0.25">
      <c r="A554" s="8">
        <v>2</v>
      </c>
      <c r="B554" s="8" t="s">
        <v>2852</v>
      </c>
      <c r="C554" s="8">
        <v>3031220141610</v>
      </c>
      <c r="D554" s="8" t="s">
        <v>2853</v>
      </c>
      <c r="G554" s="10">
        <v>43523</v>
      </c>
      <c r="H554" s="8" t="s">
        <v>31</v>
      </c>
      <c r="I554" s="8" t="s">
        <v>32</v>
      </c>
      <c r="J554" s="9">
        <v>4386.22</v>
      </c>
      <c r="K554" s="9">
        <v>87.73</v>
      </c>
      <c r="L554" s="8">
        <v>0</v>
      </c>
      <c r="M554" s="14">
        <f t="shared" si="24"/>
        <v>4473.95</v>
      </c>
      <c r="N554" s="8">
        <v>0</v>
      </c>
      <c r="O554" s="8">
        <v>0</v>
      </c>
      <c r="P554" s="8" t="s">
        <v>77</v>
      </c>
      <c r="R554" s="8">
        <v>-0.5</v>
      </c>
      <c r="S554" s="13">
        <f>_xlfn.XLOOKUP(P554,rif_fee_schedule!$A$2:$A$84,rif_fee_schedule!C$2:C$84, 0)*1.628</f>
        <v>9769.6279999999988</v>
      </c>
      <c r="T554" s="13">
        <f>_xlfn.XLOOKUP(P554,rif_fee_schedule!$A$2:$A$84,rif_fee_schedule!D$2:D$84, 0)</f>
        <v>5674</v>
      </c>
      <c r="U554" s="14">
        <f t="shared" si="25"/>
        <v>-4884.8139999999994</v>
      </c>
      <c r="V554" s="14">
        <f t="shared" si="26"/>
        <v>-2837</v>
      </c>
      <c r="W554"/>
      <c r="Y554" s="3">
        <v>272008405.74000001</v>
      </c>
      <c r="Z554" s="3">
        <v>5573244.3300000001</v>
      </c>
      <c r="AA554" s="3">
        <v>0</v>
      </c>
      <c r="AB554">
        <v>0</v>
      </c>
      <c r="AC554" s="3">
        <v>0</v>
      </c>
      <c r="AD554" s="2">
        <v>-7297347.0099999998</v>
      </c>
      <c r="AE554" s="3">
        <v>599122533.62</v>
      </c>
      <c r="AF554" s="3">
        <v>12164932.65</v>
      </c>
      <c r="AG554" s="3">
        <v>2628720.44</v>
      </c>
      <c r="AH554" s="3">
        <v>103699.7</v>
      </c>
      <c r="AI554" s="3">
        <v>2074</v>
      </c>
      <c r="AJ554" s="2">
        <v>-10188946.82</v>
      </c>
    </row>
    <row r="555" spans="1:36" hidden="1" x14ac:dyDescent="0.25">
      <c r="A555" s="8">
        <v>2</v>
      </c>
      <c r="B555" s="8" t="s">
        <v>2852</v>
      </c>
      <c r="C555" s="8">
        <v>3031220141610</v>
      </c>
      <c r="D555" s="8" t="s">
        <v>2853</v>
      </c>
      <c r="G555" s="10">
        <v>43523</v>
      </c>
      <c r="H555" s="8" t="s">
        <v>31</v>
      </c>
      <c r="I555" s="8" t="s">
        <v>32</v>
      </c>
      <c r="J555" s="9">
        <v>4386.22</v>
      </c>
      <c r="K555" s="9">
        <v>87.73</v>
      </c>
      <c r="L555" s="8">
        <v>0</v>
      </c>
      <c r="M555" s="14">
        <f t="shared" si="24"/>
        <v>4473.95</v>
      </c>
      <c r="N555" s="8">
        <v>0</v>
      </c>
      <c r="O555" s="8">
        <v>0</v>
      </c>
      <c r="P555" s="8" t="s">
        <v>77</v>
      </c>
      <c r="R555" s="8">
        <v>1</v>
      </c>
      <c r="S555" s="13">
        <f>_xlfn.XLOOKUP(P555,rif_fee_schedule!$A$2:$A$84,rif_fee_schedule!C$2:C$84, 0)*1.628</f>
        <v>9769.6279999999988</v>
      </c>
      <c r="T555" s="13">
        <f>_xlfn.XLOOKUP(P555,rif_fee_schedule!$A$2:$A$84,rif_fee_schedule!D$2:D$84, 0)</f>
        <v>5674</v>
      </c>
      <c r="U555" s="14">
        <f t="shared" si="25"/>
        <v>9769.6279999999988</v>
      </c>
      <c r="V555" s="14">
        <f t="shared" si="26"/>
        <v>5674</v>
      </c>
      <c r="W555"/>
      <c r="Y555" s="3">
        <v>272008405.74000001</v>
      </c>
      <c r="Z555" s="3">
        <v>5573244.3300000001</v>
      </c>
      <c r="AA555" s="3">
        <v>0</v>
      </c>
      <c r="AB555">
        <v>0</v>
      </c>
      <c r="AC555" s="3">
        <v>0</v>
      </c>
      <c r="AD555" s="2">
        <v>-7297347.0099999998</v>
      </c>
      <c r="AE555" s="3">
        <v>599122533.62</v>
      </c>
      <c r="AF555" s="3">
        <v>12164932.65</v>
      </c>
      <c r="AG555" s="3">
        <v>2628720.44</v>
      </c>
      <c r="AH555" s="3">
        <v>103699.7</v>
      </c>
      <c r="AI555" s="3">
        <v>2074</v>
      </c>
      <c r="AJ555" s="2">
        <v>-10188946.82</v>
      </c>
    </row>
    <row r="556" spans="1:36" hidden="1" x14ac:dyDescent="0.25">
      <c r="A556" s="8">
        <v>6</v>
      </c>
      <c r="B556" s="8" t="s">
        <v>8108</v>
      </c>
      <c r="C556" s="8">
        <v>3079040170150</v>
      </c>
      <c r="D556" s="8" t="s">
        <v>8109</v>
      </c>
      <c r="F556" s="8" t="s">
        <v>8110</v>
      </c>
      <c r="G556" s="10">
        <v>43587</v>
      </c>
      <c r="H556" s="8" t="s">
        <v>31</v>
      </c>
      <c r="I556" s="8" t="s">
        <v>38</v>
      </c>
      <c r="J556" s="9">
        <v>9278.02</v>
      </c>
      <c r="K556" s="9">
        <v>185.56</v>
      </c>
      <c r="L556" s="8">
        <v>0</v>
      </c>
      <c r="M556" s="14">
        <f t="shared" si="24"/>
        <v>9463.58</v>
      </c>
      <c r="N556" s="8">
        <v>0</v>
      </c>
      <c r="O556" s="8">
        <v>0</v>
      </c>
      <c r="P556" s="8" t="s">
        <v>77</v>
      </c>
      <c r="R556" s="8">
        <v>1</v>
      </c>
      <c r="S556" s="13">
        <f>_xlfn.XLOOKUP(P556,rif_fee_schedule!$A$2:$A$84,rif_fee_schedule!C$2:C$84, 0)*1.628</f>
        <v>9769.6279999999988</v>
      </c>
      <c r="T556" s="13">
        <f>_xlfn.XLOOKUP(P556,rif_fee_schedule!$A$2:$A$84,rif_fee_schedule!D$2:D$84, 0)</f>
        <v>5674</v>
      </c>
      <c r="U556" s="14">
        <f t="shared" si="25"/>
        <v>9769.6279999999988</v>
      </c>
      <c r="V556" s="14">
        <f t="shared" si="26"/>
        <v>5674</v>
      </c>
      <c r="W556"/>
      <c r="Y556" s="3">
        <v>43269262.359999999</v>
      </c>
      <c r="Z556" s="3">
        <v>874367.57</v>
      </c>
      <c r="AA556" s="3">
        <v>433279.63</v>
      </c>
      <c r="AB556">
        <v>0</v>
      </c>
      <c r="AC556" s="3">
        <v>0</v>
      </c>
      <c r="AD556" s="2">
        <v>374512.67</v>
      </c>
      <c r="AE556" s="3">
        <v>599122533.62</v>
      </c>
      <c r="AF556" s="3">
        <v>12164932.65</v>
      </c>
      <c r="AG556" s="3">
        <v>2628720.44</v>
      </c>
      <c r="AH556" s="3">
        <v>103699.7</v>
      </c>
      <c r="AI556" s="3">
        <v>2074</v>
      </c>
      <c r="AJ556" s="2">
        <v>-10188946.82</v>
      </c>
    </row>
    <row r="557" spans="1:36" hidden="1" x14ac:dyDescent="0.25">
      <c r="A557" s="8">
        <v>9.1</v>
      </c>
      <c r="B557" s="8" t="s">
        <v>9058</v>
      </c>
      <c r="C557" s="8">
        <v>3031160091485</v>
      </c>
      <c r="D557" s="8" t="s">
        <v>9059</v>
      </c>
      <c r="F557" s="8" t="s">
        <v>9060</v>
      </c>
      <c r="G557" s="10">
        <v>43523</v>
      </c>
      <c r="H557" s="8" t="s">
        <v>31</v>
      </c>
      <c r="I557" s="8" t="s">
        <v>38</v>
      </c>
      <c r="J557" s="9">
        <v>4386.22</v>
      </c>
      <c r="K557" s="9">
        <v>87.73</v>
      </c>
      <c r="L557" s="8">
        <v>0</v>
      </c>
      <c r="M557" s="14">
        <f t="shared" si="24"/>
        <v>4473.95</v>
      </c>
      <c r="N557" s="8">
        <v>0</v>
      </c>
      <c r="O557" s="8">
        <v>0</v>
      </c>
      <c r="P557" s="8" t="s">
        <v>77</v>
      </c>
      <c r="R557" s="8">
        <v>1</v>
      </c>
      <c r="S557" s="13">
        <f>_xlfn.XLOOKUP(P557,rif_fee_schedule!$A$2:$A$84,rif_fee_schedule!C$2:C$84, 0)*1.628</f>
        <v>9769.6279999999988</v>
      </c>
      <c r="T557" s="13">
        <f>_xlfn.XLOOKUP(P557,rif_fee_schedule!$A$2:$A$84,rif_fee_schedule!D$2:D$84, 0)</f>
        <v>5674</v>
      </c>
      <c r="U557" s="14">
        <f t="shared" si="25"/>
        <v>9769.6279999999988</v>
      </c>
      <c r="V557" s="14">
        <f t="shared" si="26"/>
        <v>5674</v>
      </c>
      <c r="W557"/>
      <c r="Y557" s="3">
        <v>13894747.220000001</v>
      </c>
      <c r="Z557" s="3">
        <v>290518.01</v>
      </c>
      <c r="AA557" s="3">
        <v>0</v>
      </c>
      <c r="AB557">
        <v>0</v>
      </c>
      <c r="AC557" s="3">
        <v>0</v>
      </c>
      <c r="AD557" s="2">
        <v>-156592.79</v>
      </c>
      <c r="AE557" s="3">
        <v>599122533.62</v>
      </c>
      <c r="AF557" s="3">
        <v>12164932.65</v>
      </c>
      <c r="AG557" s="3">
        <v>2628720.44</v>
      </c>
      <c r="AH557" s="3">
        <v>103699.7</v>
      </c>
      <c r="AI557" s="3">
        <v>2074</v>
      </c>
      <c r="AJ557" s="2">
        <v>-10188946.82</v>
      </c>
    </row>
    <row r="558" spans="1:36" hidden="1" x14ac:dyDescent="0.25">
      <c r="A558" s="8">
        <v>9.1</v>
      </c>
      <c r="B558" s="8" t="s">
        <v>9058</v>
      </c>
      <c r="C558" s="8">
        <v>3031160091485</v>
      </c>
      <c r="D558" s="8" t="s">
        <v>9059</v>
      </c>
      <c r="F558" s="8" t="s">
        <v>9060</v>
      </c>
      <c r="G558" s="10">
        <v>43523</v>
      </c>
      <c r="H558" s="8" t="s">
        <v>31</v>
      </c>
      <c r="I558" s="8" t="s">
        <v>38</v>
      </c>
      <c r="J558" s="9">
        <v>4386.22</v>
      </c>
      <c r="K558" s="9">
        <v>87.73</v>
      </c>
      <c r="L558" s="8">
        <v>0</v>
      </c>
      <c r="M558" s="14">
        <f t="shared" si="24"/>
        <v>4473.95</v>
      </c>
      <c r="N558" s="8">
        <v>0</v>
      </c>
      <c r="O558" s="8">
        <v>0</v>
      </c>
      <c r="P558" s="8" t="s">
        <v>77</v>
      </c>
      <c r="R558" s="8">
        <v>-0.5</v>
      </c>
      <c r="S558" s="13">
        <f>_xlfn.XLOOKUP(P558,rif_fee_schedule!$A$2:$A$84,rif_fee_schedule!C$2:C$84, 0)*1.628</f>
        <v>9769.6279999999988</v>
      </c>
      <c r="T558" s="13">
        <f>_xlfn.XLOOKUP(P558,rif_fee_schedule!$A$2:$A$84,rif_fee_schedule!D$2:D$84, 0)</f>
        <v>5674</v>
      </c>
      <c r="U558" s="14">
        <f t="shared" si="25"/>
        <v>-4884.8139999999994</v>
      </c>
      <c r="V558" s="14">
        <f t="shared" si="26"/>
        <v>-2837</v>
      </c>
      <c r="W558"/>
      <c r="Y558" s="3">
        <v>13894747.220000001</v>
      </c>
      <c r="Z558" s="3">
        <v>290518.01</v>
      </c>
      <c r="AA558" s="3">
        <v>0</v>
      </c>
      <c r="AB558">
        <v>0</v>
      </c>
      <c r="AC558" s="3">
        <v>0</v>
      </c>
      <c r="AD558" s="2">
        <v>-156592.79</v>
      </c>
      <c r="AE558" s="3">
        <v>599122533.62</v>
      </c>
      <c r="AF558" s="3">
        <v>12164932.65</v>
      </c>
      <c r="AG558" s="3">
        <v>2628720.44</v>
      </c>
      <c r="AH558" s="3">
        <v>103699.7</v>
      </c>
      <c r="AI558" s="3">
        <v>2074</v>
      </c>
      <c r="AJ558" s="2">
        <v>-10188946.82</v>
      </c>
    </row>
    <row r="559" spans="1:36" hidden="1" x14ac:dyDescent="0.25">
      <c r="A559" s="8">
        <v>9.1</v>
      </c>
      <c r="B559" s="8" t="s">
        <v>9061</v>
      </c>
      <c r="C559" s="8">
        <v>3031160091480</v>
      </c>
      <c r="D559" s="8" t="s">
        <v>9062</v>
      </c>
      <c r="F559" s="8" t="s">
        <v>9063</v>
      </c>
      <c r="G559" s="10">
        <v>43523</v>
      </c>
      <c r="H559" s="8" t="s">
        <v>31</v>
      </c>
      <c r="I559" s="8" t="s">
        <v>38</v>
      </c>
      <c r="J559" s="9">
        <v>4386.22</v>
      </c>
      <c r="K559" s="9">
        <v>87.73</v>
      </c>
      <c r="L559" s="8">
        <v>0</v>
      </c>
      <c r="M559" s="14">
        <f t="shared" si="24"/>
        <v>4473.95</v>
      </c>
      <c r="N559" s="8">
        <v>0</v>
      </c>
      <c r="O559" s="8">
        <v>0</v>
      </c>
      <c r="P559" s="8" t="s">
        <v>77</v>
      </c>
      <c r="R559" s="8">
        <v>1</v>
      </c>
      <c r="S559" s="13">
        <f>_xlfn.XLOOKUP(P559,rif_fee_schedule!$A$2:$A$84,rif_fee_schedule!C$2:C$84, 0)*1.628</f>
        <v>9769.6279999999988</v>
      </c>
      <c r="T559" s="13">
        <f>_xlfn.XLOOKUP(P559,rif_fee_schedule!$A$2:$A$84,rif_fee_schedule!D$2:D$84, 0)</f>
        <v>5674</v>
      </c>
      <c r="U559" s="14">
        <f t="shared" si="25"/>
        <v>9769.6279999999988</v>
      </c>
      <c r="V559" s="14">
        <f t="shared" si="26"/>
        <v>5674</v>
      </c>
      <c r="W559"/>
      <c r="Y559" s="3">
        <v>13894747.220000001</v>
      </c>
      <c r="Z559" s="3">
        <v>290518.01</v>
      </c>
      <c r="AA559" s="3">
        <v>0</v>
      </c>
      <c r="AB559">
        <v>0</v>
      </c>
      <c r="AC559" s="3">
        <v>0</v>
      </c>
      <c r="AD559" s="2">
        <v>-156592.79</v>
      </c>
      <c r="AE559" s="3">
        <v>599122533.62</v>
      </c>
      <c r="AF559" s="3">
        <v>12164932.65</v>
      </c>
      <c r="AG559" s="3">
        <v>2628720.44</v>
      </c>
      <c r="AH559" s="3">
        <v>103699.7</v>
      </c>
      <c r="AI559" s="3">
        <v>2074</v>
      </c>
      <c r="AJ559" s="2">
        <v>-10188946.82</v>
      </c>
    </row>
    <row r="560" spans="1:36" hidden="1" x14ac:dyDescent="0.25">
      <c r="A560" s="8">
        <v>9.1</v>
      </c>
      <c r="B560" s="8" t="s">
        <v>9061</v>
      </c>
      <c r="C560" s="8">
        <v>3031160091480</v>
      </c>
      <c r="D560" s="8" t="s">
        <v>9062</v>
      </c>
      <c r="F560" s="8" t="s">
        <v>9063</v>
      </c>
      <c r="G560" s="10">
        <v>43523</v>
      </c>
      <c r="H560" s="8" t="s">
        <v>31</v>
      </c>
      <c r="I560" s="8" t="s">
        <v>38</v>
      </c>
      <c r="J560" s="9">
        <v>4386.22</v>
      </c>
      <c r="K560" s="9">
        <v>87.73</v>
      </c>
      <c r="L560" s="8">
        <v>0</v>
      </c>
      <c r="M560" s="14">
        <f t="shared" si="24"/>
        <v>4473.95</v>
      </c>
      <c r="N560" s="8">
        <v>0</v>
      </c>
      <c r="O560" s="8">
        <v>0</v>
      </c>
      <c r="P560" s="8" t="s">
        <v>77</v>
      </c>
      <c r="R560" s="8">
        <v>-0.5</v>
      </c>
      <c r="S560" s="13">
        <f>_xlfn.XLOOKUP(P560,rif_fee_schedule!$A$2:$A$84,rif_fee_schedule!C$2:C$84, 0)*1.628</f>
        <v>9769.6279999999988</v>
      </c>
      <c r="T560" s="13">
        <f>_xlfn.XLOOKUP(P560,rif_fee_schedule!$A$2:$A$84,rif_fee_schedule!D$2:D$84, 0)</f>
        <v>5674</v>
      </c>
      <c r="U560" s="14">
        <f t="shared" si="25"/>
        <v>-4884.8139999999994</v>
      </c>
      <c r="V560" s="14">
        <f t="shared" si="26"/>
        <v>-2837</v>
      </c>
      <c r="W560"/>
      <c r="Y560" s="3">
        <v>13894747.220000001</v>
      </c>
      <c r="Z560" s="3">
        <v>290518.01</v>
      </c>
      <c r="AA560" s="3">
        <v>0</v>
      </c>
      <c r="AB560">
        <v>0</v>
      </c>
      <c r="AC560" s="3">
        <v>0</v>
      </c>
      <c r="AD560" s="2">
        <v>-156592.79</v>
      </c>
      <c r="AE560" s="3">
        <v>599122533.62</v>
      </c>
      <c r="AF560" s="3">
        <v>12164932.65</v>
      </c>
      <c r="AG560" s="3">
        <v>2628720.44</v>
      </c>
      <c r="AH560" s="3">
        <v>103699.7</v>
      </c>
      <c r="AI560" s="3">
        <v>2074</v>
      </c>
      <c r="AJ560" s="2">
        <v>-10188946.82</v>
      </c>
    </row>
    <row r="561" spans="1:36" hidden="1" x14ac:dyDescent="0.25">
      <c r="A561" s="8">
        <v>2</v>
      </c>
      <c r="B561" s="8" t="s">
        <v>2640</v>
      </c>
      <c r="C561" s="8">
        <v>3031100571700</v>
      </c>
      <c r="D561" s="8" t="s">
        <v>2641</v>
      </c>
      <c r="F561" s="8" t="s">
        <v>2642</v>
      </c>
      <c r="G561" s="10">
        <v>43523</v>
      </c>
      <c r="H561" s="8" t="s">
        <v>31</v>
      </c>
      <c r="I561" s="8" t="s">
        <v>38</v>
      </c>
      <c r="J561" s="9">
        <v>1691.98</v>
      </c>
      <c r="K561" s="9">
        <v>33.840000000000003</v>
      </c>
      <c r="L561" s="8">
        <v>0</v>
      </c>
      <c r="M561" s="14">
        <f t="shared" si="24"/>
        <v>1725.82</v>
      </c>
      <c r="N561" s="8">
        <v>0</v>
      </c>
      <c r="O561" s="8">
        <v>0</v>
      </c>
      <c r="P561" s="8" t="s">
        <v>970</v>
      </c>
      <c r="R561" s="8">
        <v>2</v>
      </c>
      <c r="S561" s="13">
        <f>_xlfn.XLOOKUP(P561,rif_fee_schedule!$A$2:$A$84,rif_fee_schedule!C$2:C$84, 0)*1.628</f>
        <v>0</v>
      </c>
      <c r="T561" s="13">
        <f>_xlfn.XLOOKUP(P561,rif_fee_schedule!$A$2:$A$84,rif_fee_schedule!D$2:D$84, 0)</f>
        <v>0</v>
      </c>
      <c r="U561" s="14">
        <f t="shared" si="25"/>
        <v>0</v>
      </c>
      <c r="V561" s="14">
        <f t="shared" si="26"/>
        <v>0</v>
      </c>
      <c r="W561"/>
      <c r="Y561" s="3">
        <v>272008405.74000001</v>
      </c>
      <c r="Z561" s="3">
        <v>5573244.3300000001</v>
      </c>
      <c r="AA561" s="3">
        <v>0</v>
      </c>
      <c r="AB561">
        <v>0</v>
      </c>
      <c r="AC561" s="3">
        <v>0</v>
      </c>
      <c r="AD561" s="2">
        <v>-7297347.0099999998</v>
      </c>
      <c r="AE561" s="3">
        <v>599122533.62</v>
      </c>
      <c r="AF561" s="3">
        <v>12164932.65</v>
      </c>
      <c r="AG561" s="3">
        <v>2628720.44</v>
      </c>
      <c r="AH561" s="3">
        <v>103699.7</v>
      </c>
      <c r="AI561" s="3">
        <v>2074</v>
      </c>
      <c r="AJ561" s="2">
        <v>-10188946.82</v>
      </c>
    </row>
    <row r="562" spans="1:36" hidden="1" x14ac:dyDescent="0.25">
      <c r="A562" s="8">
        <v>2</v>
      </c>
      <c r="B562" s="8" t="s">
        <v>2640</v>
      </c>
      <c r="C562" s="8">
        <v>3031100571700</v>
      </c>
      <c r="D562" s="8" t="s">
        <v>2641</v>
      </c>
      <c r="F562" s="8" t="s">
        <v>2642</v>
      </c>
      <c r="G562" s="10">
        <v>43523</v>
      </c>
      <c r="H562" s="8" t="s">
        <v>31</v>
      </c>
      <c r="I562" s="8" t="s">
        <v>38</v>
      </c>
      <c r="J562" s="9">
        <v>1691.98</v>
      </c>
      <c r="K562" s="9">
        <v>33.840000000000003</v>
      </c>
      <c r="L562" s="8">
        <v>0</v>
      </c>
      <c r="M562" s="14">
        <f t="shared" si="24"/>
        <v>1725.82</v>
      </c>
      <c r="N562" s="8">
        <v>0</v>
      </c>
      <c r="O562" s="8">
        <v>0</v>
      </c>
      <c r="P562" s="8" t="s">
        <v>274</v>
      </c>
      <c r="R562" s="8">
        <v>-1</v>
      </c>
      <c r="S562" s="13">
        <f>_xlfn.XLOOKUP(P562,rif_fee_schedule!$A$2:$A$84,rif_fee_schedule!C$2:C$84, 0)*1.628</f>
        <v>0</v>
      </c>
      <c r="T562" s="13">
        <f>_xlfn.XLOOKUP(P562,rif_fee_schedule!$A$2:$A$84,rif_fee_schedule!D$2:D$84, 0)</f>
        <v>0</v>
      </c>
      <c r="U562" s="14">
        <f t="shared" si="25"/>
        <v>0</v>
      </c>
      <c r="V562" s="14">
        <f t="shared" si="26"/>
        <v>0</v>
      </c>
      <c r="W562"/>
      <c r="Y562" s="3">
        <v>272008405.74000001</v>
      </c>
      <c r="Z562" s="3">
        <v>5573244.3300000001</v>
      </c>
      <c r="AA562" s="3">
        <v>0</v>
      </c>
      <c r="AB562">
        <v>0</v>
      </c>
      <c r="AC562" s="3">
        <v>0</v>
      </c>
      <c r="AD562" s="2">
        <v>-7297347.0099999998</v>
      </c>
      <c r="AE562" s="3">
        <v>599122533.62</v>
      </c>
      <c r="AF562" s="3">
        <v>12164932.65</v>
      </c>
      <c r="AG562" s="3">
        <v>2628720.44</v>
      </c>
      <c r="AH562" s="3">
        <v>103699.7</v>
      </c>
      <c r="AI562" s="3">
        <v>2074</v>
      </c>
      <c r="AJ562" s="2">
        <v>-10188946.82</v>
      </c>
    </row>
    <row r="563" spans="1:36" hidden="1" x14ac:dyDescent="0.25">
      <c r="A563" s="8">
        <v>6</v>
      </c>
      <c r="B563" s="8" t="s">
        <v>7253</v>
      </c>
      <c r="C563" s="8">
        <v>3069140160060</v>
      </c>
      <c r="D563" s="8" t="s">
        <v>7254</v>
      </c>
      <c r="F563" s="8" t="s">
        <v>7255</v>
      </c>
      <c r="G563" s="10">
        <v>43525</v>
      </c>
      <c r="H563" s="8" t="s">
        <v>31</v>
      </c>
      <c r="I563" s="8" t="s">
        <v>38</v>
      </c>
      <c r="J563" s="9">
        <v>9278.02</v>
      </c>
      <c r="K563" s="9">
        <v>185.56</v>
      </c>
      <c r="L563" s="8">
        <v>0</v>
      </c>
      <c r="M563" s="14">
        <f t="shared" ref="M563:M626" si="27">SUM(J563:L563)</f>
        <v>9463.58</v>
      </c>
      <c r="N563" s="8">
        <v>0</v>
      </c>
      <c r="O563" s="8">
        <v>0</v>
      </c>
      <c r="P563" s="8" t="s">
        <v>77</v>
      </c>
      <c r="R563" s="8">
        <v>1</v>
      </c>
      <c r="S563" s="13">
        <f>_xlfn.XLOOKUP(P563,rif_fee_schedule!$A$2:$A$84,rif_fee_schedule!C$2:C$84, 0)*1.628</f>
        <v>9769.6279999999988</v>
      </c>
      <c r="T563" s="13">
        <f>_xlfn.XLOOKUP(P563,rif_fee_schedule!$A$2:$A$84,rif_fee_schedule!D$2:D$84, 0)</f>
        <v>5674</v>
      </c>
      <c r="U563" s="14">
        <f t="shared" ref="U563:U626" si="28">S563*R563</f>
        <v>9769.6279999999988</v>
      </c>
      <c r="V563" s="14">
        <f t="shared" ref="V563:V626" si="29">T563*R563</f>
        <v>5674</v>
      </c>
      <c r="W563"/>
      <c r="Y563" s="3">
        <v>43269262.359999999</v>
      </c>
      <c r="Z563" s="3">
        <v>874367.57</v>
      </c>
      <c r="AA563" s="3">
        <v>433279.63</v>
      </c>
      <c r="AB563">
        <v>0</v>
      </c>
      <c r="AC563" s="3">
        <v>0</v>
      </c>
      <c r="AD563" s="2">
        <v>374512.67</v>
      </c>
      <c r="AE563" s="3">
        <v>599122533.62</v>
      </c>
      <c r="AF563" s="3">
        <v>12164932.65</v>
      </c>
      <c r="AG563" s="3">
        <v>2628720.44</v>
      </c>
      <c r="AH563" s="3">
        <v>103699.7</v>
      </c>
      <c r="AI563" s="3">
        <v>2074</v>
      </c>
      <c r="AJ563" s="2">
        <v>-10188946.82</v>
      </c>
    </row>
    <row r="564" spans="1:36" hidden="1" x14ac:dyDescent="0.25">
      <c r="A564" s="8">
        <v>6</v>
      </c>
      <c r="B564" s="8" t="s">
        <v>8084</v>
      </c>
      <c r="C564" s="8">
        <v>3078150090100</v>
      </c>
      <c r="D564" s="8" t="s">
        <v>8085</v>
      </c>
      <c r="F564" s="8" t="s">
        <v>8080</v>
      </c>
      <c r="G564" s="10">
        <v>43550</v>
      </c>
      <c r="H564" s="8" t="s">
        <v>31</v>
      </c>
      <c r="I564" s="8" t="s">
        <v>38</v>
      </c>
      <c r="J564" s="9">
        <v>9278.02</v>
      </c>
      <c r="K564" s="9">
        <v>185.56</v>
      </c>
      <c r="L564" s="8">
        <v>0</v>
      </c>
      <c r="M564" s="14">
        <f t="shared" si="27"/>
        <v>9463.58</v>
      </c>
      <c r="N564" s="8">
        <v>0</v>
      </c>
      <c r="O564" s="8">
        <v>0</v>
      </c>
      <c r="P564" s="8" t="s">
        <v>77</v>
      </c>
      <c r="R564" s="8">
        <v>1</v>
      </c>
      <c r="S564" s="13">
        <f>_xlfn.XLOOKUP(P564,rif_fee_schedule!$A$2:$A$84,rif_fee_schedule!C$2:C$84, 0)*1.628</f>
        <v>9769.6279999999988</v>
      </c>
      <c r="T564" s="13">
        <f>_xlfn.XLOOKUP(P564,rif_fee_schedule!$A$2:$A$84,rif_fee_schedule!D$2:D$84, 0)</f>
        <v>5674</v>
      </c>
      <c r="U564" s="14">
        <f t="shared" si="28"/>
        <v>9769.6279999999988</v>
      </c>
      <c r="V564" s="14">
        <f t="shared" si="29"/>
        <v>5674</v>
      </c>
      <c r="W564"/>
      <c r="Y564" s="3">
        <v>43269262.359999999</v>
      </c>
      <c r="Z564" s="3">
        <v>874367.57</v>
      </c>
      <c r="AA564" s="3">
        <v>433279.63</v>
      </c>
      <c r="AB564">
        <v>0</v>
      </c>
      <c r="AC564" s="3">
        <v>0</v>
      </c>
      <c r="AD564" s="2">
        <v>374512.67</v>
      </c>
      <c r="AE564" s="3">
        <v>599122533.62</v>
      </c>
      <c r="AF564" s="3">
        <v>12164932.65</v>
      </c>
      <c r="AG564" s="3">
        <v>2628720.44</v>
      </c>
      <c r="AH564" s="3">
        <v>103699.7</v>
      </c>
      <c r="AI564" s="3">
        <v>2074</v>
      </c>
      <c r="AJ564" s="2">
        <v>-10188946.82</v>
      </c>
    </row>
    <row r="565" spans="1:36" hidden="1" x14ac:dyDescent="0.25">
      <c r="A565" s="8">
        <v>6</v>
      </c>
      <c r="B565" s="8" t="s">
        <v>7523</v>
      </c>
      <c r="C565" s="8">
        <v>3069270000430</v>
      </c>
      <c r="D565" s="8" t="s">
        <v>7518</v>
      </c>
      <c r="F565" s="8" t="s">
        <v>7524</v>
      </c>
      <c r="G565" s="10">
        <v>43649</v>
      </c>
      <c r="H565" s="8" t="s">
        <v>31</v>
      </c>
      <c r="I565" s="8" t="s">
        <v>1073</v>
      </c>
      <c r="J565" s="9">
        <v>14638.12</v>
      </c>
      <c r="K565" s="9">
        <v>292.76</v>
      </c>
      <c r="L565" s="8">
        <v>0</v>
      </c>
      <c r="M565" s="14">
        <f t="shared" si="27"/>
        <v>14930.880000000001</v>
      </c>
      <c r="N565" s="8">
        <v>0</v>
      </c>
      <c r="O565" s="8">
        <v>0</v>
      </c>
      <c r="P565" s="8" t="s">
        <v>970</v>
      </c>
      <c r="R565" s="8">
        <v>3</v>
      </c>
      <c r="S565" s="13">
        <f>_xlfn.XLOOKUP(P565,rif_fee_schedule!$A$2:$A$84,rif_fee_schedule!C$2:C$84, 0)*1.628</f>
        <v>0</v>
      </c>
      <c r="T565" s="13">
        <f>_xlfn.XLOOKUP(P565,rif_fee_schedule!$A$2:$A$84,rif_fee_schedule!D$2:D$84, 0)</f>
        <v>0</v>
      </c>
      <c r="U565" s="14">
        <f t="shared" si="28"/>
        <v>0</v>
      </c>
      <c r="V565" s="14">
        <f t="shared" si="29"/>
        <v>0</v>
      </c>
      <c r="W565"/>
      <c r="Y565" s="3">
        <v>43269262.359999999</v>
      </c>
      <c r="Z565" s="3">
        <v>874367.57</v>
      </c>
      <c r="AA565" s="3">
        <v>433279.63</v>
      </c>
      <c r="AB565">
        <v>0</v>
      </c>
      <c r="AC565" s="3">
        <v>0</v>
      </c>
      <c r="AD565" s="2">
        <v>374512.67</v>
      </c>
      <c r="AE565" s="3">
        <v>599122533.62</v>
      </c>
      <c r="AF565" s="3">
        <v>12164932.65</v>
      </c>
      <c r="AG565" s="3">
        <v>2628720.44</v>
      </c>
      <c r="AH565" s="3">
        <v>103699.7</v>
      </c>
      <c r="AI565" s="3">
        <v>2074</v>
      </c>
      <c r="AJ565" s="2">
        <v>-10188946.82</v>
      </c>
    </row>
    <row r="566" spans="1:36" hidden="1" x14ac:dyDescent="0.25">
      <c r="A566" s="8">
        <v>6</v>
      </c>
      <c r="B566" s="8" t="s">
        <v>7517</v>
      </c>
      <c r="C566" s="8">
        <v>3069270000430</v>
      </c>
      <c r="D566" s="8" t="s">
        <v>7518</v>
      </c>
      <c r="F566" s="8" t="s">
        <v>7519</v>
      </c>
      <c r="G566" s="10">
        <v>43649</v>
      </c>
      <c r="H566" s="8" t="s">
        <v>31</v>
      </c>
      <c r="I566" s="8" t="s">
        <v>38</v>
      </c>
      <c r="J566" s="9">
        <v>0</v>
      </c>
      <c r="K566" s="9">
        <v>0</v>
      </c>
      <c r="L566" s="8">
        <v>0</v>
      </c>
      <c r="M566" s="14">
        <f t="shared" si="27"/>
        <v>0</v>
      </c>
      <c r="N566" s="8">
        <v>0</v>
      </c>
      <c r="O566" s="8">
        <v>0</v>
      </c>
      <c r="P566" s="8" t="s">
        <v>376</v>
      </c>
      <c r="R566" s="8">
        <v>0</v>
      </c>
      <c r="S566" s="13">
        <f>_xlfn.XLOOKUP(P566,rif_fee_schedule!$A$2:$A$84,rif_fee_schedule!C$2:C$84, 0)*1.628</f>
        <v>5981.2719999999999</v>
      </c>
      <c r="T566" s="13">
        <f>_xlfn.XLOOKUP(P566,rif_fee_schedule!$A$2:$A$84,rif_fee_schedule!D$2:D$84, 0)</f>
        <v>3474</v>
      </c>
      <c r="U566" s="14">
        <f t="shared" si="28"/>
        <v>0</v>
      </c>
      <c r="V566" s="14">
        <f t="shared" si="29"/>
        <v>0</v>
      </c>
      <c r="W566"/>
      <c r="Y566" s="3">
        <v>43269262.359999999</v>
      </c>
      <c r="Z566" s="3">
        <v>874367.57</v>
      </c>
      <c r="AA566" s="3">
        <v>433279.63</v>
      </c>
      <c r="AB566">
        <v>0</v>
      </c>
      <c r="AC566" s="3">
        <v>0</v>
      </c>
      <c r="AD566" s="2">
        <v>374512.67</v>
      </c>
      <c r="AE566" s="3">
        <v>599122533.62</v>
      </c>
      <c r="AF566" s="3">
        <v>12164932.65</v>
      </c>
      <c r="AG566" s="3">
        <v>2628720.44</v>
      </c>
      <c r="AH566" s="3">
        <v>103699.7</v>
      </c>
      <c r="AI566" s="3">
        <v>2074</v>
      </c>
      <c r="AJ566" s="2">
        <v>-10188946.82</v>
      </c>
    </row>
    <row r="567" spans="1:36" hidden="1" x14ac:dyDescent="0.25">
      <c r="A567" s="8">
        <v>6</v>
      </c>
      <c r="B567" s="8" t="s">
        <v>7582</v>
      </c>
      <c r="C567" s="8">
        <v>3069270000470</v>
      </c>
      <c r="D567" s="8" t="s">
        <v>7583</v>
      </c>
      <c r="F567" s="8" t="s">
        <v>7584</v>
      </c>
      <c r="G567" s="10">
        <v>43523</v>
      </c>
      <c r="H567" s="8" t="s">
        <v>31</v>
      </c>
      <c r="I567" s="8" t="s">
        <v>38</v>
      </c>
      <c r="J567" s="9">
        <v>48793.71</v>
      </c>
      <c r="K567" s="9">
        <v>975.87</v>
      </c>
      <c r="L567" s="8">
        <v>0</v>
      </c>
      <c r="M567" s="14">
        <f t="shared" si="27"/>
        <v>49769.58</v>
      </c>
      <c r="N567" s="8">
        <v>0</v>
      </c>
      <c r="O567" s="8">
        <v>0</v>
      </c>
      <c r="P567" s="8" t="s">
        <v>4934</v>
      </c>
      <c r="R567" s="8">
        <v>10</v>
      </c>
      <c r="S567" s="13">
        <f>_xlfn.XLOOKUP(P567,rif_fee_schedule!$A$2:$A$84,rif_fee_schedule!C$2:C$84, 0)*1.628</f>
        <v>0</v>
      </c>
      <c r="T567" s="13">
        <f>_xlfn.XLOOKUP(P567,rif_fee_schedule!$A$2:$A$84,rif_fee_schedule!D$2:D$84, 0)</f>
        <v>0</v>
      </c>
      <c r="U567" s="14">
        <f t="shared" si="28"/>
        <v>0</v>
      </c>
      <c r="V567" s="14">
        <f t="shared" si="29"/>
        <v>0</v>
      </c>
      <c r="W567"/>
      <c r="Y567" s="3">
        <v>43269262.359999999</v>
      </c>
      <c r="Z567" s="3">
        <v>874367.57</v>
      </c>
      <c r="AA567" s="3">
        <v>433279.63</v>
      </c>
      <c r="AB567">
        <v>0</v>
      </c>
      <c r="AC567" s="3">
        <v>0</v>
      </c>
      <c r="AD567" s="2">
        <v>374512.67</v>
      </c>
      <c r="AE567" s="3">
        <v>599122533.62</v>
      </c>
      <c r="AF567" s="3">
        <v>12164932.65</v>
      </c>
      <c r="AG567" s="3">
        <v>2628720.44</v>
      </c>
      <c r="AH567" s="3">
        <v>103699.7</v>
      </c>
      <c r="AI567" s="3">
        <v>2074</v>
      </c>
      <c r="AJ567" s="2">
        <v>-10188946.82</v>
      </c>
    </row>
    <row r="568" spans="1:36" hidden="1" x14ac:dyDescent="0.25">
      <c r="A568" s="8">
        <v>2</v>
      </c>
      <c r="B568" s="8" t="s">
        <v>2666</v>
      </c>
      <c r="C568" s="8">
        <v>3031110310460</v>
      </c>
      <c r="D568" s="8" t="s">
        <v>2667</v>
      </c>
      <c r="F568" s="8" t="s">
        <v>2668</v>
      </c>
      <c r="G568" s="10">
        <v>43538</v>
      </c>
      <c r="H568" s="8" t="s">
        <v>31</v>
      </c>
      <c r="I568" s="8" t="s">
        <v>38</v>
      </c>
      <c r="J568" s="9">
        <v>0</v>
      </c>
      <c r="K568" s="9">
        <v>175.45</v>
      </c>
      <c r="L568" s="8">
        <v>0</v>
      </c>
      <c r="M568" s="14">
        <f t="shared" si="27"/>
        <v>175.45</v>
      </c>
      <c r="N568" s="8">
        <v>0</v>
      </c>
      <c r="O568" s="8">
        <v>0</v>
      </c>
      <c r="P568" s="8" t="s">
        <v>77</v>
      </c>
      <c r="R568" s="8">
        <v>1</v>
      </c>
      <c r="S568" s="13">
        <f>_xlfn.XLOOKUP(P568,rif_fee_schedule!$A$2:$A$84,rif_fee_schedule!C$2:C$84, 0)*1.628</f>
        <v>9769.6279999999988</v>
      </c>
      <c r="T568" s="13">
        <f>_xlfn.XLOOKUP(P568,rif_fee_schedule!$A$2:$A$84,rif_fee_schedule!D$2:D$84, 0)</f>
        <v>5674</v>
      </c>
      <c r="U568" s="14">
        <f t="shared" si="28"/>
        <v>9769.6279999999988</v>
      </c>
      <c r="V568" s="14">
        <f t="shared" si="29"/>
        <v>5674</v>
      </c>
      <c r="W568"/>
      <c r="Y568" s="3">
        <v>272008405.74000001</v>
      </c>
      <c r="Z568" s="3">
        <v>5573244.3300000001</v>
      </c>
      <c r="AA568" s="3">
        <v>0</v>
      </c>
      <c r="AB568">
        <v>0</v>
      </c>
      <c r="AC568" s="3">
        <v>0</v>
      </c>
      <c r="AD568" s="2">
        <v>-7297347.0099999998</v>
      </c>
      <c r="AE568" s="3">
        <v>599122533.62</v>
      </c>
      <c r="AF568" s="3">
        <v>12164932.65</v>
      </c>
      <c r="AG568" s="3">
        <v>2628720.44</v>
      </c>
      <c r="AH568" s="3">
        <v>103699.7</v>
      </c>
      <c r="AI568" s="3">
        <v>2074</v>
      </c>
      <c r="AJ568" s="2">
        <v>-10188946.82</v>
      </c>
    </row>
    <row r="569" spans="1:36" hidden="1" x14ac:dyDescent="0.25">
      <c r="A569" s="8">
        <v>6</v>
      </c>
      <c r="B569" s="8" t="s">
        <v>8089</v>
      </c>
      <c r="C569" s="8">
        <v>3078230030152</v>
      </c>
      <c r="D569" s="8" t="s">
        <v>8090</v>
      </c>
      <c r="F569" s="8" t="s">
        <v>8091</v>
      </c>
      <c r="G569" s="10">
        <v>43522</v>
      </c>
      <c r="H569" s="8" t="s">
        <v>31</v>
      </c>
      <c r="I569" s="8" t="s">
        <v>38</v>
      </c>
      <c r="J569" s="9">
        <v>9278.02</v>
      </c>
      <c r="K569" s="9">
        <v>185.56</v>
      </c>
      <c r="L569" s="8">
        <v>0</v>
      </c>
      <c r="M569" s="14">
        <f t="shared" si="27"/>
        <v>9463.58</v>
      </c>
      <c r="N569" s="8">
        <v>0</v>
      </c>
      <c r="O569" s="8">
        <v>0</v>
      </c>
      <c r="P569" s="8" t="s">
        <v>77</v>
      </c>
      <c r="R569" s="8">
        <v>1</v>
      </c>
      <c r="S569" s="13">
        <f>_xlfn.XLOOKUP(P569,rif_fee_schedule!$A$2:$A$84,rif_fee_schedule!C$2:C$84, 0)*1.628</f>
        <v>9769.6279999999988</v>
      </c>
      <c r="T569" s="13">
        <f>_xlfn.XLOOKUP(P569,rif_fee_schedule!$A$2:$A$84,rif_fee_schedule!D$2:D$84, 0)</f>
        <v>5674</v>
      </c>
      <c r="U569" s="14">
        <f t="shared" si="28"/>
        <v>9769.6279999999988</v>
      </c>
      <c r="V569" s="14">
        <f t="shared" si="29"/>
        <v>5674</v>
      </c>
      <c r="W569"/>
      <c r="Y569" s="3">
        <v>43269262.359999999</v>
      </c>
      <c r="Z569" s="3">
        <v>874367.57</v>
      </c>
      <c r="AA569" s="3">
        <v>433279.63</v>
      </c>
      <c r="AB569">
        <v>0</v>
      </c>
      <c r="AC569" s="3">
        <v>0</v>
      </c>
      <c r="AD569" s="2">
        <v>374512.67</v>
      </c>
      <c r="AE569" s="3">
        <v>599122533.62</v>
      </c>
      <c r="AF569" s="3">
        <v>12164932.65</v>
      </c>
      <c r="AG569" s="3">
        <v>2628720.44</v>
      </c>
      <c r="AH569" s="3">
        <v>103699.7</v>
      </c>
      <c r="AI569" s="3">
        <v>2074</v>
      </c>
      <c r="AJ569" s="2">
        <v>-10188946.82</v>
      </c>
    </row>
    <row r="570" spans="1:36" hidden="1" x14ac:dyDescent="0.25">
      <c r="A570" s="8">
        <v>4</v>
      </c>
      <c r="B570" s="8" t="s">
        <v>4384</v>
      </c>
      <c r="C570" s="8">
        <v>3039350040440</v>
      </c>
      <c r="D570" s="8" t="s">
        <v>4385</v>
      </c>
      <c r="F570" s="8" t="s">
        <v>4386</v>
      </c>
      <c r="G570" s="10">
        <v>43651</v>
      </c>
      <c r="H570" s="8" t="s">
        <v>31</v>
      </c>
      <c r="I570" s="8" t="s">
        <v>38</v>
      </c>
      <c r="J570" s="9">
        <v>34417.94</v>
      </c>
      <c r="K570" s="9">
        <v>688.36</v>
      </c>
      <c r="L570" s="8">
        <v>0</v>
      </c>
      <c r="M570" s="14">
        <f t="shared" si="27"/>
        <v>35106.300000000003</v>
      </c>
      <c r="N570" s="8">
        <v>0</v>
      </c>
      <c r="O570" s="8">
        <v>0</v>
      </c>
      <c r="P570" s="8" t="s">
        <v>43</v>
      </c>
      <c r="R570" s="11">
        <v>1292</v>
      </c>
      <c r="S570" s="13">
        <f>_xlfn.XLOOKUP(P570,rif_fee_schedule!$A$2:$A$84,rif_fee_schedule!C$2:C$84, 0)*1.628</f>
        <v>5.1216879999999998</v>
      </c>
      <c r="T570" s="13">
        <f>_xlfn.XLOOKUP(P570,rif_fee_schedule!$A$2:$A$84,rif_fee_schedule!D$2:D$84, 0)</f>
        <v>2.9740000000000002</v>
      </c>
      <c r="U570" s="14">
        <f t="shared" si="28"/>
        <v>6617.2208959999998</v>
      </c>
      <c r="V570" s="14">
        <f t="shared" si="29"/>
        <v>3842.4080000000004</v>
      </c>
      <c r="W570" s="2"/>
      <c r="Y570" s="3">
        <v>3995300.98</v>
      </c>
      <c r="Z570" s="3">
        <v>83905.98</v>
      </c>
      <c r="AA570" s="3">
        <v>372201.82</v>
      </c>
      <c r="AB570">
        <v>0</v>
      </c>
      <c r="AC570" s="3">
        <v>0</v>
      </c>
      <c r="AD570" s="2">
        <v>611247.02</v>
      </c>
      <c r="AE570" s="3">
        <v>599122533.62</v>
      </c>
      <c r="AF570" s="3">
        <v>12164932.65</v>
      </c>
      <c r="AG570" s="3">
        <v>2628720.44</v>
      </c>
      <c r="AH570" s="3">
        <v>103699.7</v>
      </c>
      <c r="AI570" s="3">
        <v>2074</v>
      </c>
      <c r="AJ570" s="2">
        <v>-10188946.82</v>
      </c>
    </row>
    <row r="571" spans="1:36" hidden="1" x14ac:dyDescent="0.25">
      <c r="A571" s="8">
        <v>4</v>
      </c>
      <c r="B571" s="8" t="s">
        <v>4384</v>
      </c>
      <c r="C571" s="8">
        <v>3039350040440</v>
      </c>
      <c r="D571" s="8" t="s">
        <v>4385</v>
      </c>
      <c r="F571" s="8" t="s">
        <v>4386</v>
      </c>
      <c r="G571" s="10">
        <v>43651</v>
      </c>
      <c r="H571" s="8" t="s">
        <v>31</v>
      </c>
      <c r="I571" s="8" t="s">
        <v>38</v>
      </c>
      <c r="J571" s="9">
        <v>34417.94</v>
      </c>
      <c r="K571" s="9">
        <v>688.36</v>
      </c>
      <c r="L571" s="8">
        <v>0</v>
      </c>
      <c r="M571" s="14">
        <f t="shared" si="27"/>
        <v>35106.300000000003</v>
      </c>
      <c r="N571" s="8">
        <v>0</v>
      </c>
      <c r="O571" s="8">
        <v>0</v>
      </c>
      <c r="P571" s="8" t="s">
        <v>72</v>
      </c>
      <c r="R571" s="11">
        <v>1861</v>
      </c>
      <c r="S571" s="13">
        <f>_xlfn.XLOOKUP(P571,rif_fee_schedule!$A$2:$A$84,rif_fee_schedule!C$2:C$84, 0)*1.628</f>
        <v>15.918583999999999</v>
      </c>
      <c r="T571" s="13">
        <f>_xlfn.XLOOKUP(P571,rif_fee_schedule!$A$2:$A$84,rif_fee_schedule!D$2:D$84, 0)</f>
        <v>9.2460000000000004</v>
      </c>
      <c r="U571" s="14">
        <f t="shared" si="28"/>
        <v>29624.484823999999</v>
      </c>
      <c r="V571" s="14">
        <f t="shared" si="29"/>
        <v>17206.806</v>
      </c>
      <c r="W571" s="2"/>
      <c r="Y571" s="3">
        <v>3995300.98</v>
      </c>
      <c r="Z571" s="3">
        <v>83905.98</v>
      </c>
      <c r="AA571" s="3">
        <v>372201.82</v>
      </c>
      <c r="AB571">
        <v>0</v>
      </c>
      <c r="AC571" s="3">
        <v>0</v>
      </c>
      <c r="AD571" s="2">
        <v>611247.02</v>
      </c>
      <c r="AE571" s="3">
        <v>599122533.62</v>
      </c>
      <c r="AF571" s="3">
        <v>12164932.65</v>
      </c>
      <c r="AG571" s="3">
        <v>2628720.44</v>
      </c>
      <c r="AH571" s="3">
        <v>103699.7</v>
      </c>
      <c r="AI571" s="3">
        <v>2074</v>
      </c>
      <c r="AJ571" s="2">
        <v>-10188946.82</v>
      </c>
    </row>
    <row r="572" spans="1:36" hidden="1" x14ac:dyDescent="0.25">
      <c r="A572" s="8">
        <v>5</v>
      </c>
      <c r="B572" s="8" t="s">
        <v>4877</v>
      </c>
      <c r="C572" s="8">
        <v>3050320000420</v>
      </c>
      <c r="D572" s="8" t="s">
        <v>4878</v>
      </c>
      <c r="G572" s="10">
        <v>43522</v>
      </c>
      <c r="H572" s="8" t="s">
        <v>31</v>
      </c>
      <c r="I572" s="8" t="s">
        <v>32</v>
      </c>
      <c r="J572" s="9">
        <v>7969.81</v>
      </c>
      <c r="K572" s="9">
        <v>159.4</v>
      </c>
      <c r="L572" s="8">
        <v>0</v>
      </c>
      <c r="M572" s="14">
        <f t="shared" si="27"/>
        <v>8129.21</v>
      </c>
      <c r="N572" s="8">
        <v>0</v>
      </c>
      <c r="O572" s="8">
        <v>0</v>
      </c>
      <c r="P572" s="8" t="s">
        <v>274</v>
      </c>
      <c r="R572" s="8">
        <v>1</v>
      </c>
      <c r="S572" s="13">
        <f>_xlfn.XLOOKUP(P572,rif_fee_schedule!$A$2:$A$84,rif_fee_schedule!C$2:C$84, 0)*1.628</f>
        <v>0</v>
      </c>
      <c r="T572" s="13">
        <f>_xlfn.XLOOKUP(P572,rif_fee_schedule!$A$2:$A$84,rif_fee_schedule!D$2:D$84, 0)</f>
        <v>0</v>
      </c>
      <c r="U572" s="14">
        <f t="shared" si="28"/>
        <v>0</v>
      </c>
      <c r="V572" s="14">
        <f t="shared" si="29"/>
        <v>0</v>
      </c>
      <c r="W572"/>
      <c r="Y572" s="3">
        <v>23913047.239999998</v>
      </c>
      <c r="Z572" s="3">
        <v>478708.65</v>
      </c>
      <c r="AA572" s="3">
        <v>0</v>
      </c>
      <c r="AB572">
        <v>0</v>
      </c>
      <c r="AC572" s="3">
        <v>0</v>
      </c>
      <c r="AD572" s="2">
        <v>-227120.25</v>
      </c>
      <c r="AE572" s="3">
        <v>599122533.62</v>
      </c>
      <c r="AF572" s="3">
        <v>12164932.65</v>
      </c>
      <c r="AG572" s="3">
        <v>2628720.44</v>
      </c>
      <c r="AH572" s="3">
        <v>103699.7</v>
      </c>
      <c r="AI572" s="3">
        <v>2074</v>
      </c>
      <c r="AJ572" s="2">
        <v>-10188946.82</v>
      </c>
    </row>
    <row r="573" spans="1:36" hidden="1" x14ac:dyDescent="0.25">
      <c r="A573" s="8">
        <v>2</v>
      </c>
      <c r="B573" s="8" t="s">
        <v>2810</v>
      </c>
      <c r="C573" s="8">
        <v>3031150250210</v>
      </c>
      <c r="D573" s="8" t="s">
        <v>2811</v>
      </c>
      <c r="F573" s="8" t="s">
        <v>2812</v>
      </c>
      <c r="G573" s="10">
        <v>43525</v>
      </c>
      <c r="H573" s="8" t="s">
        <v>31</v>
      </c>
      <c r="I573" s="8" t="s">
        <v>38</v>
      </c>
      <c r="J573" s="9">
        <v>0</v>
      </c>
      <c r="K573" s="9">
        <v>0</v>
      </c>
      <c r="L573" s="8">
        <v>0</v>
      </c>
      <c r="M573" s="14">
        <f t="shared" si="27"/>
        <v>0</v>
      </c>
      <c r="N573" s="8">
        <v>0</v>
      </c>
      <c r="O573" s="8">
        <v>0</v>
      </c>
      <c r="P573" s="8" t="s">
        <v>77</v>
      </c>
      <c r="R573" s="8">
        <v>0</v>
      </c>
      <c r="S573" s="13">
        <f>_xlfn.XLOOKUP(P573,rif_fee_schedule!$A$2:$A$84,rif_fee_schedule!C$2:C$84, 0)*1.628</f>
        <v>9769.6279999999988</v>
      </c>
      <c r="T573" s="13">
        <f>_xlfn.XLOOKUP(P573,rif_fee_schedule!$A$2:$A$84,rif_fee_schedule!D$2:D$84, 0)</f>
        <v>5674</v>
      </c>
      <c r="U573" s="14">
        <f t="shared" si="28"/>
        <v>0</v>
      </c>
      <c r="V573" s="14">
        <f t="shared" si="29"/>
        <v>0</v>
      </c>
      <c r="W573"/>
      <c r="Y573" s="3">
        <v>272008405.74000001</v>
      </c>
      <c r="Z573" s="3">
        <v>5573244.3300000001</v>
      </c>
      <c r="AA573" s="3">
        <v>0</v>
      </c>
      <c r="AB573">
        <v>0</v>
      </c>
      <c r="AC573" s="3">
        <v>0</v>
      </c>
      <c r="AD573" s="2">
        <v>-7297347.0099999998</v>
      </c>
      <c r="AE573" s="3">
        <v>599122533.62</v>
      </c>
      <c r="AF573" s="3">
        <v>12164932.65</v>
      </c>
      <c r="AG573" s="3">
        <v>2628720.44</v>
      </c>
      <c r="AH573" s="3">
        <v>103699.7</v>
      </c>
      <c r="AI573" s="3">
        <v>2074</v>
      </c>
      <c r="AJ573" s="2">
        <v>-10188946.82</v>
      </c>
    </row>
    <row r="574" spans="1:36" hidden="1" x14ac:dyDescent="0.25">
      <c r="A574" s="8">
        <v>2</v>
      </c>
      <c r="B574" s="8" t="s">
        <v>2803</v>
      </c>
      <c r="C574" s="8">
        <v>3031150370310</v>
      </c>
      <c r="D574" s="8" t="s">
        <v>2804</v>
      </c>
      <c r="F574" s="8" t="s">
        <v>2405</v>
      </c>
      <c r="G574" s="10">
        <v>43531</v>
      </c>
      <c r="H574" s="8" t="s">
        <v>31</v>
      </c>
      <c r="I574" s="8" t="s">
        <v>32</v>
      </c>
      <c r="J574" s="9">
        <v>0</v>
      </c>
      <c r="K574" s="9">
        <v>0</v>
      </c>
      <c r="L574" s="8">
        <v>0</v>
      </c>
      <c r="M574" s="14">
        <f t="shared" si="27"/>
        <v>0</v>
      </c>
      <c r="N574" s="8">
        <v>0</v>
      </c>
      <c r="O574" s="8">
        <v>0</v>
      </c>
      <c r="P574" s="8" t="s">
        <v>77</v>
      </c>
      <c r="R574" s="8">
        <v>0</v>
      </c>
      <c r="S574" s="13">
        <f>_xlfn.XLOOKUP(P574,rif_fee_schedule!$A$2:$A$84,rif_fee_schedule!C$2:C$84, 0)*1.628</f>
        <v>9769.6279999999988</v>
      </c>
      <c r="T574" s="13">
        <f>_xlfn.XLOOKUP(P574,rif_fee_schedule!$A$2:$A$84,rif_fee_schedule!D$2:D$84, 0)</f>
        <v>5674</v>
      </c>
      <c r="U574" s="14">
        <f t="shared" si="28"/>
        <v>0</v>
      </c>
      <c r="V574" s="14">
        <f t="shared" si="29"/>
        <v>0</v>
      </c>
      <c r="W574"/>
      <c r="Y574" s="3">
        <v>272008405.74000001</v>
      </c>
      <c r="Z574" s="3">
        <v>5573244.3300000001</v>
      </c>
      <c r="AA574" s="3">
        <v>0</v>
      </c>
      <c r="AB574">
        <v>0</v>
      </c>
      <c r="AC574" s="3">
        <v>0</v>
      </c>
      <c r="AD574" s="2">
        <v>-7297347.0099999998</v>
      </c>
      <c r="AE574" s="3">
        <v>599122533.62</v>
      </c>
      <c r="AF574" s="3">
        <v>12164932.65</v>
      </c>
      <c r="AG574" s="3">
        <v>2628720.44</v>
      </c>
      <c r="AH574" s="3">
        <v>103699.7</v>
      </c>
      <c r="AI574" s="3">
        <v>2074</v>
      </c>
      <c r="AJ574" s="2">
        <v>-10188946.82</v>
      </c>
    </row>
    <row r="575" spans="1:36" hidden="1" x14ac:dyDescent="0.25">
      <c r="A575" s="8">
        <v>4</v>
      </c>
      <c r="B575" s="8" t="s">
        <v>4645</v>
      </c>
      <c r="C575" s="8">
        <v>3049160000070</v>
      </c>
      <c r="D575" s="8" t="s">
        <v>4646</v>
      </c>
      <c r="F575" s="8" t="s">
        <v>4647</v>
      </c>
      <c r="G575" s="10">
        <v>43552</v>
      </c>
      <c r="H575" s="8" t="s">
        <v>31</v>
      </c>
      <c r="I575" s="8" t="s">
        <v>38</v>
      </c>
      <c r="J575" s="9">
        <v>9278.02</v>
      </c>
      <c r="K575" s="9">
        <v>185.56</v>
      </c>
      <c r="L575" s="8">
        <v>0</v>
      </c>
      <c r="M575" s="14">
        <f t="shared" si="27"/>
        <v>9463.58</v>
      </c>
      <c r="N575" s="8">
        <v>0</v>
      </c>
      <c r="O575" s="8">
        <v>0</v>
      </c>
      <c r="P575" s="8" t="s">
        <v>77</v>
      </c>
      <c r="R575" s="8">
        <v>1</v>
      </c>
      <c r="S575" s="13">
        <f>_xlfn.XLOOKUP(P575,rif_fee_schedule!$A$2:$A$84,rif_fee_schedule!C$2:C$84, 0)*1.628</f>
        <v>9769.6279999999988</v>
      </c>
      <c r="T575" s="13">
        <f>_xlfn.XLOOKUP(P575,rif_fee_schedule!$A$2:$A$84,rif_fee_schedule!D$2:D$84, 0)</f>
        <v>5674</v>
      </c>
      <c r="U575" s="14">
        <f t="shared" si="28"/>
        <v>9769.6279999999988</v>
      </c>
      <c r="V575" s="14">
        <f t="shared" si="29"/>
        <v>5674</v>
      </c>
      <c r="W575"/>
      <c r="Y575" s="3">
        <v>3995300.98</v>
      </c>
      <c r="Z575" s="3">
        <v>83905.98</v>
      </c>
      <c r="AA575" s="3">
        <v>372201.82</v>
      </c>
      <c r="AB575">
        <v>0</v>
      </c>
      <c r="AC575" s="3">
        <v>0</v>
      </c>
      <c r="AD575" s="2">
        <v>611247.02</v>
      </c>
      <c r="AE575" s="3">
        <v>599122533.62</v>
      </c>
      <c r="AF575" s="3">
        <v>12164932.65</v>
      </c>
      <c r="AG575" s="3">
        <v>2628720.44</v>
      </c>
      <c r="AH575" s="3">
        <v>103699.7</v>
      </c>
      <c r="AI575" s="3">
        <v>2074</v>
      </c>
      <c r="AJ575" s="2">
        <v>-10188946.82</v>
      </c>
    </row>
    <row r="576" spans="1:36" hidden="1" x14ac:dyDescent="0.25">
      <c r="A576" s="8">
        <v>6</v>
      </c>
      <c r="B576" s="8" t="s">
        <v>6910</v>
      </c>
      <c r="C576" s="8">
        <v>3060300010170</v>
      </c>
      <c r="D576" s="8" t="s">
        <v>6911</v>
      </c>
      <c r="F576" s="8" t="s">
        <v>6912</v>
      </c>
      <c r="G576" s="10">
        <v>43525</v>
      </c>
      <c r="H576" s="8" t="s">
        <v>31</v>
      </c>
      <c r="I576" s="8" t="s">
        <v>38</v>
      </c>
      <c r="J576" s="9">
        <v>11360.59</v>
      </c>
      <c r="K576" s="9">
        <v>227.21</v>
      </c>
      <c r="L576" s="8">
        <v>0</v>
      </c>
      <c r="M576" s="14">
        <f t="shared" si="27"/>
        <v>11587.8</v>
      </c>
      <c r="N576" s="8">
        <v>0</v>
      </c>
      <c r="O576" s="8">
        <v>0</v>
      </c>
      <c r="P576" s="8" t="s">
        <v>114</v>
      </c>
      <c r="R576" s="8">
        <v>2</v>
      </c>
      <c r="S576" s="13">
        <f>_xlfn.XLOOKUP(P576,rif_fee_schedule!$A$2:$A$84,rif_fee_schedule!C$2:C$84, 0)*1.628</f>
        <v>4288.152</v>
      </c>
      <c r="T576" s="13">
        <f>_xlfn.XLOOKUP(P576,rif_fee_schedule!$A$2:$A$84,rif_fee_schedule!D$2:D$84, 0)</f>
        <v>2490</v>
      </c>
      <c r="U576" s="14">
        <f t="shared" si="28"/>
        <v>8576.3040000000001</v>
      </c>
      <c r="V576" s="14">
        <f t="shared" si="29"/>
        <v>4980</v>
      </c>
      <c r="W576"/>
      <c r="Y576" s="3">
        <v>43269262.359999999</v>
      </c>
      <c r="Z576" s="3">
        <v>874367.57</v>
      </c>
      <c r="AA576" s="3">
        <v>433279.63</v>
      </c>
      <c r="AB576">
        <v>0</v>
      </c>
      <c r="AC576" s="3">
        <v>0</v>
      </c>
      <c r="AD576" s="2">
        <v>374512.67</v>
      </c>
      <c r="AE576" s="3">
        <v>599122533.62</v>
      </c>
      <c r="AF576" s="3">
        <v>12164932.65</v>
      </c>
      <c r="AG576" s="3">
        <v>2628720.44</v>
      </c>
      <c r="AH576" s="3">
        <v>103699.7</v>
      </c>
      <c r="AI576" s="3">
        <v>2074</v>
      </c>
      <c r="AJ576" s="2">
        <v>-10188946.82</v>
      </c>
    </row>
    <row r="577" spans="1:36" hidden="1" x14ac:dyDescent="0.25">
      <c r="A577" s="8">
        <v>6</v>
      </c>
      <c r="B577" s="8" t="s">
        <v>6691</v>
      </c>
      <c r="C577" s="8">
        <v>3060300010080</v>
      </c>
      <c r="D577" s="8" t="s">
        <v>6692</v>
      </c>
      <c r="F577" s="8" t="s">
        <v>6693</v>
      </c>
      <c r="G577" s="10">
        <v>43525</v>
      </c>
      <c r="H577" s="8" t="s">
        <v>31</v>
      </c>
      <c r="I577" s="8" t="s">
        <v>38</v>
      </c>
      <c r="J577" s="9">
        <v>11360.59</v>
      </c>
      <c r="K577" s="9">
        <v>227.21</v>
      </c>
      <c r="L577" s="8">
        <v>0</v>
      </c>
      <c r="M577" s="14">
        <f t="shared" si="27"/>
        <v>11587.8</v>
      </c>
      <c r="N577" s="8">
        <v>0</v>
      </c>
      <c r="O577" s="8">
        <v>0</v>
      </c>
      <c r="P577" s="8" t="s">
        <v>114</v>
      </c>
      <c r="R577" s="8">
        <v>2</v>
      </c>
      <c r="S577" s="13">
        <f>_xlfn.XLOOKUP(P577,rif_fee_schedule!$A$2:$A$84,rif_fee_schedule!C$2:C$84, 0)*1.628</f>
        <v>4288.152</v>
      </c>
      <c r="T577" s="13">
        <f>_xlfn.XLOOKUP(P577,rif_fee_schedule!$A$2:$A$84,rif_fee_schedule!D$2:D$84, 0)</f>
        <v>2490</v>
      </c>
      <c r="U577" s="14">
        <f t="shared" si="28"/>
        <v>8576.3040000000001</v>
      </c>
      <c r="V577" s="14">
        <f t="shared" si="29"/>
        <v>4980</v>
      </c>
      <c r="W577"/>
      <c r="Y577" s="3">
        <v>43269262.359999999</v>
      </c>
      <c r="Z577" s="3">
        <v>874367.57</v>
      </c>
      <c r="AA577" s="3">
        <v>433279.63</v>
      </c>
      <c r="AB577">
        <v>0</v>
      </c>
      <c r="AC577" s="3">
        <v>0</v>
      </c>
      <c r="AD577" s="2">
        <v>374512.67</v>
      </c>
      <c r="AE577" s="3">
        <v>599122533.62</v>
      </c>
      <c r="AF577" s="3">
        <v>12164932.65</v>
      </c>
      <c r="AG577" s="3">
        <v>2628720.44</v>
      </c>
      <c r="AH577" s="3">
        <v>103699.7</v>
      </c>
      <c r="AI577" s="3">
        <v>2074</v>
      </c>
      <c r="AJ577" s="2">
        <v>-10188946.82</v>
      </c>
    </row>
    <row r="578" spans="1:36" hidden="1" x14ac:dyDescent="0.25">
      <c r="A578" s="8">
        <v>6</v>
      </c>
      <c r="B578" s="8" t="s">
        <v>6655</v>
      </c>
      <c r="C578" s="8">
        <v>3060300010080</v>
      </c>
      <c r="D578" s="8" t="s">
        <v>6656</v>
      </c>
      <c r="F578" s="8" t="s">
        <v>6657</v>
      </c>
      <c r="G578" s="10">
        <v>43525</v>
      </c>
      <c r="H578" s="8" t="s">
        <v>31</v>
      </c>
      <c r="I578" s="8" t="s">
        <v>38</v>
      </c>
      <c r="J578" s="9">
        <v>11360.59</v>
      </c>
      <c r="K578" s="9">
        <v>227.21</v>
      </c>
      <c r="L578" s="8">
        <v>0</v>
      </c>
      <c r="M578" s="14">
        <f t="shared" si="27"/>
        <v>11587.8</v>
      </c>
      <c r="N578" s="8">
        <v>0</v>
      </c>
      <c r="O578" s="8">
        <v>0</v>
      </c>
      <c r="P578" s="8" t="s">
        <v>114</v>
      </c>
      <c r="R578" s="8">
        <v>2</v>
      </c>
      <c r="S578" s="13">
        <f>_xlfn.XLOOKUP(P578,rif_fee_schedule!$A$2:$A$84,rif_fee_schedule!C$2:C$84, 0)*1.628</f>
        <v>4288.152</v>
      </c>
      <c r="T578" s="13">
        <f>_xlfn.XLOOKUP(P578,rif_fee_schedule!$A$2:$A$84,rif_fee_schedule!D$2:D$84, 0)</f>
        <v>2490</v>
      </c>
      <c r="U578" s="14">
        <f t="shared" si="28"/>
        <v>8576.3040000000001</v>
      </c>
      <c r="V578" s="14">
        <f t="shared" si="29"/>
        <v>4980</v>
      </c>
      <c r="W578"/>
      <c r="Y578" s="3">
        <v>43269262.359999999</v>
      </c>
      <c r="Z578" s="3">
        <v>874367.57</v>
      </c>
      <c r="AA578" s="3">
        <v>433279.63</v>
      </c>
      <c r="AB578">
        <v>0</v>
      </c>
      <c r="AC578" s="3">
        <v>0</v>
      </c>
      <c r="AD578" s="2">
        <v>374512.67</v>
      </c>
      <c r="AE578" s="3">
        <v>599122533.62</v>
      </c>
      <c r="AF578" s="3">
        <v>12164932.65</v>
      </c>
      <c r="AG578" s="3">
        <v>2628720.44</v>
      </c>
      <c r="AH578" s="3">
        <v>103699.7</v>
      </c>
      <c r="AI578" s="3">
        <v>2074</v>
      </c>
      <c r="AJ578" s="2">
        <v>-10188946.82</v>
      </c>
    </row>
    <row r="579" spans="1:36" hidden="1" x14ac:dyDescent="0.25">
      <c r="A579" s="8">
        <v>6</v>
      </c>
      <c r="B579" s="8" t="s">
        <v>6658</v>
      </c>
      <c r="C579" s="8">
        <v>3060300010080</v>
      </c>
      <c r="D579" s="8" t="s">
        <v>6659</v>
      </c>
      <c r="F579" s="8" t="s">
        <v>6660</v>
      </c>
      <c r="G579" s="10">
        <v>43525</v>
      </c>
      <c r="H579" s="8" t="s">
        <v>31</v>
      </c>
      <c r="I579" s="8" t="s">
        <v>38</v>
      </c>
      <c r="J579" s="9">
        <v>11360.59</v>
      </c>
      <c r="K579" s="9">
        <v>227.21</v>
      </c>
      <c r="L579" s="8">
        <v>0</v>
      </c>
      <c r="M579" s="14">
        <f t="shared" si="27"/>
        <v>11587.8</v>
      </c>
      <c r="N579" s="8">
        <v>0</v>
      </c>
      <c r="O579" s="8">
        <v>0</v>
      </c>
      <c r="P579" s="8" t="s">
        <v>114</v>
      </c>
      <c r="R579" s="8">
        <v>2</v>
      </c>
      <c r="S579" s="13">
        <f>_xlfn.XLOOKUP(P579,rif_fee_schedule!$A$2:$A$84,rif_fee_schedule!C$2:C$84, 0)*1.628</f>
        <v>4288.152</v>
      </c>
      <c r="T579" s="13">
        <f>_xlfn.XLOOKUP(P579,rif_fee_schedule!$A$2:$A$84,rif_fee_schedule!D$2:D$84, 0)</f>
        <v>2490</v>
      </c>
      <c r="U579" s="14">
        <f t="shared" si="28"/>
        <v>8576.3040000000001</v>
      </c>
      <c r="V579" s="14">
        <f t="shared" si="29"/>
        <v>4980</v>
      </c>
      <c r="W579"/>
      <c r="Y579" s="3">
        <v>43269262.359999999</v>
      </c>
      <c r="Z579" s="3">
        <v>874367.57</v>
      </c>
      <c r="AA579" s="3">
        <v>433279.63</v>
      </c>
      <c r="AB579">
        <v>0</v>
      </c>
      <c r="AC579" s="3">
        <v>0</v>
      </c>
      <c r="AD579" s="2">
        <v>374512.67</v>
      </c>
      <c r="AE579" s="3">
        <v>599122533.62</v>
      </c>
      <c r="AF579" s="3">
        <v>12164932.65</v>
      </c>
      <c r="AG579" s="3">
        <v>2628720.44</v>
      </c>
      <c r="AH579" s="3">
        <v>103699.7</v>
      </c>
      <c r="AI579" s="3">
        <v>2074</v>
      </c>
      <c r="AJ579" s="2">
        <v>-10188946.82</v>
      </c>
    </row>
    <row r="580" spans="1:36" hidden="1" x14ac:dyDescent="0.25">
      <c r="A580" s="8">
        <v>6</v>
      </c>
      <c r="B580" s="8" t="s">
        <v>6907</v>
      </c>
      <c r="C580" s="8">
        <v>3060300010080</v>
      </c>
      <c r="D580" s="8" t="s">
        <v>6908</v>
      </c>
      <c r="F580" s="8" t="s">
        <v>6909</v>
      </c>
      <c r="G580" s="10">
        <v>43525</v>
      </c>
      <c r="H580" s="8" t="s">
        <v>31</v>
      </c>
      <c r="I580" s="8" t="s">
        <v>38</v>
      </c>
      <c r="J580" s="9">
        <v>10640.2</v>
      </c>
      <c r="K580" s="9">
        <v>212.8</v>
      </c>
      <c r="L580" s="8">
        <v>0</v>
      </c>
      <c r="M580" s="14">
        <f t="shared" si="27"/>
        <v>10853</v>
      </c>
      <c r="N580" s="8">
        <v>0</v>
      </c>
      <c r="O580" s="8">
        <v>0</v>
      </c>
      <c r="P580" s="8" t="s">
        <v>114</v>
      </c>
      <c r="R580" s="8">
        <v>2</v>
      </c>
      <c r="S580" s="13">
        <f>_xlfn.XLOOKUP(P580,rif_fee_schedule!$A$2:$A$84,rif_fee_schedule!C$2:C$84, 0)*1.628</f>
        <v>4288.152</v>
      </c>
      <c r="T580" s="13">
        <f>_xlfn.XLOOKUP(P580,rif_fee_schedule!$A$2:$A$84,rif_fee_schedule!D$2:D$84, 0)</f>
        <v>2490</v>
      </c>
      <c r="U580" s="14">
        <f t="shared" si="28"/>
        <v>8576.3040000000001</v>
      </c>
      <c r="V580" s="14">
        <f t="shared" si="29"/>
        <v>4980</v>
      </c>
      <c r="W580"/>
      <c r="Y580" s="3">
        <v>43269262.359999999</v>
      </c>
      <c r="Z580" s="3">
        <v>874367.57</v>
      </c>
      <c r="AA580" s="3">
        <v>433279.63</v>
      </c>
      <c r="AB580">
        <v>0</v>
      </c>
      <c r="AC580" s="3">
        <v>0</v>
      </c>
      <c r="AD580" s="2">
        <v>374512.67</v>
      </c>
      <c r="AE580" s="3">
        <v>599122533.62</v>
      </c>
      <c r="AF580" s="3">
        <v>12164932.65</v>
      </c>
      <c r="AG580" s="3">
        <v>2628720.44</v>
      </c>
      <c r="AH580" s="3">
        <v>103699.7</v>
      </c>
      <c r="AI580" s="3">
        <v>2074</v>
      </c>
      <c r="AJ580" s="2">
        <v>-10188946.82</v>
      </c>
    </row>
    <row r="581" spans="1:36" hidden="1" x14ac:dyDescent="0.25">
      <c r="A581" s="8">
        <v>6</v>
      </c>
      <c r="B581" s="8" t="s">
        <v>6617</v>
      </c>
      <c r="C581" s="8">
        <v>3060300010080</v>
      </c>
      <c r="D581" s="8" t="s">
        <v>6618</v>
      </c>
      <c r="F581" s="8" t="s">
        <v>3368</v>
      </c>
      <c r="G581" s="10">
        <v>43525</v>
      </c>
      <c r="H581" s="8" t="s">
        <v>31</v>
      </c>
      <c r="I581" s="8" t="s">
        <v>38</v>
      </c>
      <c r="J581" s="9">
        <v>11360.59</v>
      </c>
      <c r="K581" s="9">
        <v>227.21</v>
      </c>
      <c r="L581" s="8">
        <v>0</v>
      </c>
      <c r="M581" s="14">
        <f t="shared" si="27"/>
        <v>11587.8</v>
      </c>
      <c r="N581" s="8">
        <v>0</v>
      </c>
      <c r="O581" s="8">
        <v>0</v>
      </c>
      <c r="P581" s="8" t="s">
        <v>376</v>
      </c>
      <c r="R581" s="8">
        <v>2</v>
      </c>
      <c r="S581" s="13">
        <f>_xlfn.XLOOKUP(P581,rif_fee_schedule!$A$2:$A$84,rif_fee_schedule!C$2:C$84, 0)*1.628</f>
        <v>5981.2719999999999</v>
      </c>
      <c r="T581" s="13">
        <f>_xlfn.XLOOKUP(P581,rif_fee_schedule!$A$2:$A$84,rif_fee_schedule!D$2:D$84, 0)</f>
        <v>3474</v>
      </c>
      <c r="U581" s="14">
        <f t="shared" si="28"/>
        <v>11962.544</v>
      </c>
      <c r="V581" s="14">
        <f t="shared" si="29"/>
        <v>6948</v>
      </c>
      <c r="W581"/>
      <c r="Y581" s="3">
        <v>43269262.359999999</v>
      </c>
      <c r="Z581" s="3">
        <v>874367.57</v>
      </c>
      <c r="AA581" s="3">
        <v>433279.63</v>
      </c>
      <c r="AB581">
        <v>0</v>
      </c>
      <c r="AC581" s="3">
        <v>0</v>
      </c>
      <c r="AD581" s="2">
        <v>374512.67</v>
      </c>
      <c r="AE581" s="3">
        <v>599122533.62</v>
      </c>
      <c r="AF581" s="3">
        <v>12164932.65</v>
      </c>
      <c r="AG581" s="3">
        <v>2628720.44</v>
      </c>
      <c r="AH581" s="3">
        <v>103699.7</v>
      </c>
      <c r="AI581" s="3">
        <v>2074</v>
      </c>
      <c r="AJ581" s="2">
        <v>-10188946.82</v>
      </c>
    </row>
    <row r="582" spans="1:36" hidden="1" x14ac:dyDescent="0.25">
      <c r="A582" s="8">
        <v>6</v>
      </c>
      <c r="B582" s="8" t="s">
        <v>6851</v>
      </c>
      <c r="C582" s="8">
        <v>3060300010170</v>
      </c>
      <c r="D582" s="8" t="s">
        <v>6852</v>
      </c>
      <c r="F582" s="8" t="s">
        <v>6853</v>
      </c>
      <c r="G582" s="10">
        <v>43530</v>
      </c>
      <c r="H582" s="8" t="s">
        <v>31</v>
      </c>
      <c r="I582" s="8" t="s">
        <v>38</v>
      </c>
      <c r="J582" s="9">
        <v>11360.59</v>
      </c>
      <c r="K582" s="9">
        <v>227.21</v>
      </c>
      <c r="L582" s="8">
        <v>0</v>
      </c>
      <c r="M582" s="14">
        <f t="shared" si="27"/>
        <v>11587.8</v>
      </c>
      <c r="N582" s="8">
        <v>0</v>
      </c>
      <c r="O582" s="8">
        <v>0</v>
      </c>
      <c r="P582" s="8" t="s">
        <v>114</v>
      </c>
      <c r="R582" s="8">
        <v>2</v>
      </c>
      <c r="S582" s="13">
        <f>_xlfn.XLOOKUP(P582,rif_fee_schedule!$A$2:$A$84,rif_fee_schedule!C$2:C$84, 0)*1.628</f>
        <v>4288.152</v>
      </c>
      <c r="T582" s="13">
        <f>_xlfn.XLOOKUP(P582,rif_fee_schedule!$A$2:$A$84,rif_fee_schedule!D$2:D$84, 0)</f>
        <v>2490</v>
      </c>
      <c r="U582" s="14">
        <f t="shared" si="28"/>
        <v>8576.3040000000001</v>
      </c>
      <c r="V582" s="14">
        <f t="shared" si="29"/>
        <v>4980</v>
      </c>
      <c r="W582"/>
      <c r="Y582" s="3">
        <v>43269262.359999999</v>
      </c>
      <c r="Z582" s="3">
        <v>874367.57</v>
      </c>
      <c r="AA582" s="3">
        <v>433279.63</v>
      </c>
      <c r="AB582">
        <v>0</v>
      </c>
      <c r="AC582" s="3">
        <v>0</v>
      </c>
      <c r="AD582" s="2">
        <v>374512.67</v>
      </c>
      <c r="AE582" s="3">
        <v>599122533.62</v>
      </c>
      <c r="AF582" s="3">
        <v>12164932.65</v>
      </c>
      <c r="AG582" s="3">
        <v>2628720.44</v>
      </c>
      <c r="AH582" s="3">
        <v>103699.7</v>
      </c>
      <c r="AI582" s="3">
        <v>2074</v>
      </c>
      <c r="AJ582" s="2">
        <v>-10188946.82</v>
      </c>
    </row>
    <row r="583" spans="1:36" hidden="1" x14ac:dyDescent="0.25">
      <c r="A583" s="8">
        <v>6</v>
      </c>
      <c r="B583" s="8" t="s">
        <v>7668</v>
      </c>
      <c r="C583" s="8">
        <v>3069320150070</v>
      </c>
      <c r="D583" s="8" t="s">
        <v>7669</v>
      </c>
      <c r="F583" s="8" t="s">
        <v>7670</v>
      </c>
      <c r="G583" s="10">
        <v>43523</v>
      </c>
      <c r="H583" s="8" t="s">
        <v>31</v>
      </c>
      <c r="I583" s="8" t="s">
        <v>38</v>
      </c>
      <c r="J583" s="9">
        <v>9278.02</v>
      </c>
      <c r="K583" s="9">
        <v>185.56</v>
      </c>
      <c r="L583" s="8">
        <v>0</v>
      </c>
      <c r="M583" s="14">
        <f t="shared" si="27"/>
        <v>9463.58</v>
      </c>
      <c r="N583" s="8">
        <v>0</v>
      </c>
      <c r="O583" s="8">
        <v>0</v>
      </c>
      <c r="P583" s="8" t="s">
        <v>77</v>
      </c>
      <c r="R583" s="8">
        <v>1</v>
      </c>
      <c r="S583" s="13">
        <f>_xlfn.XLOOKUP(P583,rif_fee_schedule!$A$2:$A$84,rif_fee_schedule!C$2:C$84, 0)*1.628</f>
        <v>9769.6279999999988</v>
      </c>
      <c r="T583" s="13">
        <f>_xlfn.XLOOKUP(P583,rif_fee_schedule!$A$2:$A$84,rif_fee_schedule!D$2:D$84, 0)</f>
        <v>5674</v>
      </c>
      <c r="U583" s="14">
        <f t="shared" si="28"/>
        <v>9769.6279999999988</v>
      </c>
      <c r="V583" s="14">
        <f t="shared" si="29"/>
        <v>5674</v>
      </c>
      <c r="W583"/>
      <c r="Y583" s="3">
        <v>43269262.359999999</v>
      </c>
      <c r="Z583" s="3">
        <v>874367.57</v>
      </c>
      <c r="AA583" s="3">
        <v>433279.63</v>
      </c>
      <c r="AB583">
        <v>0</v>
      </c>
      <c r="AC583" s="3">
        <v>0</v>
      </c>
      <c r="AD583" s="2">
        <v>374512.67</v>
      </c>
      <c r="AE583" s="3">
        <v>599122533.62</v>
      </c>
      <c r="AF583" s="3">
        <v>12164932.65</v>
      </c>
      <c r="AG583" s="3">
        <v>2628720.44</v>
      </c>
      <c r="AH583" s="3">
        <v>103699.7</v>
      </c>
      <c r="AI583" s="3">
        <v>2074</v>
      </c>
      <c r="AJ583" s="2">
        <v>-10188946.82</v>
      </c>
    </row>
    <row r="584" spans="1:36" hidden="1" x14ac:dyDescent="0.25">
      <c r="A584" s="8">
        <v>6</v>
      </c>
      <c r="B584" s="8" t="s">
        <v>7387</v>
      </c>
      <c r="C584" s="8">
        <v>3069140000460</v>
      </c>
      <c r="D584" s="8" t="s">
        <v>7388</v>
      </c>
      <c r="F584" s="8" t="s">
        <v>7389</v>
      </c>
      <c r="G584" s="10">
        <v>43525</v>
      </c>
      <c r="H584" s="8" t="s">
        <v>31</v>
      </c>
      <c r="I584" s="8" t="s">
        <v>38</v>
      </c>
      <c r="J584" s="9">
        <v>9278.02</v>
      </c>
      <c r="K584" s="9">
        <v>185.56</v>
      </c>
      <c r="L584" s="8">
        <v>0</v>
      </c>
      <c r="M584" s="14">
        <f t="shared" si="27"/>
        <v>9463.58</v>
      </c>
      <c r="N584" s="8">
        <v>0</v>
      </c>
      <c r="O584" s="8">
        <v>0</v>
      </c>
      <c r="P584" s="8" t="s">
        <v>77</v>
      </c>
      <c r="R584" s="8">
        <v>1</v>
      </c>
      <c r="S584" s="13">
        <f>_xlfn.XLOOKUP(P584,rif_fee_schedule!$A$2:$A$84,rif_fee_schedule!C$2:C$84, 0)*1.628</f>
        <v>9769.6279999999988</v>
      </c>
      <c r="T584" s="13">
        <f>_xlfn.XLOOKUP(P584,rif_fee_schedule!$A$2:$A$84,rif_fee_schedule!D$2:D$84, 0)</f>
        <v>5674</v>
      </c>
      <c r="U584" s="14">
        <f t="shared" si="28"/>
        <v>9769.6279999999988</v>
      </c>
      <c r="V584" s="14">
        <f t="shared" si="29"/>
        <v>5674</v>
      </c>
      <c r="W584"/>
      <c r="Y584" s="3">
        <v>43269262.359999999</v>
      </c>
      <c r="Z584" s="3">
        <v>874367.57</v>
      </c>
      <c r="AA584" s="3">
        <v>433279.63</v>
      </c>
      <c r="AB584">
        <v>0</v>
      </c>
      <c r="AC584" s="3">
        <v>0</v>
      </c>
      <c r="AD584" s="2">
        <v>374512.67</v>
      </c>
      <c r="AE584" s="3">
        <v>599122533.62</v>
      </c>
      <c r="AF584" s="3">
        <v>12164932.65</v>
      </c>
      <c r="AG584" s="3">
        <v>2628720.44</v>
      </c>
      <c r="AH584" s="3">
        <v>103699.7</v>
      </c>
      <c r="AI584" s="3">
        <v>2074</v>
      </c>
      <c r="AJ584" s="2">
        <v>-10188946.82</v>
      </c>
    </row>
    <row r="585" spans="1:36" hidden="1" x14ac:dyDescent="0.25">
      <c r="A585" s="8">
        <v>6</v>
      </c>
      <c r="B585" s="8" t="s">
        <v>7256</v>
      </c>
      <c r="C585" s="8">
        <v>3069140000460</v>
      </c>
      <c r="D585" s="8" t="s">
        <v>7257</v>
      </c>
      <c r="F585" s="8" t="s">
        <v>7258</v>
      </c>
      <c r="G585" s="10">
        <v>43525</v>
      </c>
      <c r="H585" s="8" t="s">
        <v>31</v>
      </c>
      <c r="I585" s="8" t="s">
        <v>38</v>
      </c>
      <c r="J585" s="9">
        <v>9278.02</v>
      </c>
      <c r="K585" s="9">
        <v>185.56</v>
      </c>
      <c r="L585" s="8">
        <v>0</v>
      </c>
      <c r="M585" s="14">
        <f t="shared" si="27"/>
        <v>9463.58</v>
      </c>
      <c r="N585" s="8">
        <v>0</v>
      </c>
      <c r="O585" s="8">
        <v>0</v>
      </c>
      <c r="P585" s="8" t="s">
        <v>77</v>
      </c>
      <c r="R585" s="8">
        <v>1</v>
      </c>
      <c r="S585" s="13">
        <f>_xlfn.XLOOKUP(P585,rif_fee_schedule!$A$2:$A$84,rif_fee_schedule!C$2:C$84, 0)*1.628</f>
        <v>9769.6279999999988</v>
      </c>
      <c r="T585" s="13">
        <f>_xlfn.XLOOKUP(P585,rif_fee_schedule!$A$2:$A$84,rif_fee_schedule!D$2:D$84, 0)</f>
        <v>5674</v>
      </c>
      <c r="U585" s="14">
        <f t="shared" si="28"/>
        <v>9769.6279999999988</v>
      </c>
      <c r="V585" s="14">
        <f t="shared" si="29"/>
        <v>5674</v>
      </c>
      <c r="W585"/>
      <c r="Y585" s="3">
        <v>43269262.359999999</v>
      </c>
      <c r="Z585" s="3">
        <v>874367.57</v>
      </c>
      <c r="AA585" s="3">
        <v>433279.63</v>
      </c>
      <c r="AB585">
        <v>0</v>
      </c>
      <c r="AC585" s="3">
        <v>0</v>
      </c>
      <c r="AD585" s="2">
        <v>374512.67</v>
      </c>
      <c r="AE585" s="3">
        <v>599122533.62</v>
      </c>
      <c r="AF585" s="3">
        <v>12164932.65</v>
      </c>
      <c r="AG585" s="3">
        <v>2628720.44</v>
      </c>
      <c r="AH585" s="3">
        <v>103699.7</v>
      </c>
      <c r="AI585" s="3">
        <v>2074</v>
      </c>
      <c r="AJ585" s="2">
        <v>-10188946.82</v>
      </c>
    </row>
    <row r="586" spans="1:36" hidden="1" x14ac:dyDescent="0.25">
      <c r="A586" s="8">
        <v>6</v>
      </c>
      <c r="B586" s="8" t="s">
        <v>7228</v>
      </c>
      <c r="C586" s="8">
        <v>3069140000460</v>
      </c>
      <c r="D586" s="8" t="s">
        <v>7229</v>
      </c>
      <c r="F586" s="8" t="s">
        <v>7230</v>
      </c>
      <c r="G586" s="10">
        <v>43525</v>
      </c>
      <c r="H586" s="8" t="s">
        <v>31</v>
      </c>
      <c r="I586" s="8" t="s">
        <v>38</v>
      </c>
      <c r="J586" s="9">
        <v>9278.02</v>
      </c>
      <c r="K586" s="9">
        <v>185.56</v>
      </c>
      <c r="L586" s="8">
        <v>0</v>
      </c>
      <c r="M586" s="14">
        <f t="shared" si="27"/>
        <v>9463.58</v>
      </c>
      <c r="N586" s="8">
        <v>0</v>
      </c>
      <c r="O586" s="8">
        <v>0</v>
      </c>
      <c r="P586" s="8" t="s">
        <v>77</v>
      </c>
      <c r="R586" s="8">
        <v>1</v>
      </c>
      <c r="S586" s="13">
        <f>_xlfn.XLOOKUP(P586,rif_fee_schedule!$A$2:$A$84,rif_fee_schedule!C$2:C$84, 0)*1.628</f>
        <v>9769.6279999999988</v>
      </c>
      <c r="T586" s="13">
        <f>_xlfn.XLOOKUP(P586,rif_fee_schedule!$A$2:$A$84,rif_fee_schedule!D$2:D$84, 0)</f>
        <v>5674</v>
      </c>
      <c r="U586" s="14">
        <f t="shared" si="28"/>
        <v>9769.6279999999988</v>
      </c>
      <c r="V586" s="14">
        <f t="shared" si="29"/>
        <v>5674</v>
      </c>
      <c r="W586"/>
      <c r="Y586" s="3">
        <v>43269262.359999999</v>
      </c>
      <c r="Z586" s="3">
        <v>874367.57</v>
      </c>
      <c r="AA586" s="3">
        <v>433279.63</v>
      </c>
      <c r="AB586">
        <v>0</v>
      </c>
      <c r="AC586" s="3">
        <v>0</v>
      </c>
      <c r="AD586" s="2">
        <v>374512.67</v>
      </c>
      <c r="AE586" s="3">
        <v>599122533.62</v>
      </c>
      <c r="AF586" s="3">
        <v>12164932.65</v>
      </c>
      <c r="AG586" s="3">
        <v>2628720.44</v>
      </c>
      <c r="AH586" s="3">
        <v>103699.7</v>
      </c>
      <c r="AI586" s="3">
        <v>2074</v>
      </c>
      <c r="AJ586" s="2">
        <v>-10188946.82</v>
      </c>
    </row>
    <row r="587" spans="1:36" hidden="1" x14ac:dyDescent="0.25">
      <c r="A587" s="8">
        <v>6</v>
      </c>
      <c r="B587" s="8" t="s">
        <v>7247</v>
      </c>
      <c r="C587" s="8">
        <v>3069140000460</v>
      </c>
      <c r="D587" s="8" t="s">
        <v>7248</v>
      </c>
      <c r="F587" s="8" t="s">
        <v>7249</v>
      </c>
      <c r="G587" s="10">
        <v>43525</v>
      </c>
      <c r="H587" s="8" t="s">
        <v>31</v>
      </c>
      <c r="I587" s="8" t="s">
        <v>38</v>
      </c>
      <c r="J587" s="9">
        <v>9278.02</v>
      </c>
      <c r="K587" s="9">
        <v>185.56</v>
      </c>
      <c r="L587" s="8">
        <v>0</v>
      </c>
      <c r="M587" s="14">
        <f t="shared" si="27"/>
        <v>9463.58</v>
      </c>
      <c r="N587" s="8">
        <v>0</v>
      </c>
      <c r="O587" s="8">
        <v>0</v>
      </c>
      <c r="P587" s="8" t="s">
        <v>77</v>
      </c>
      <c r="R587" s="8">
        <v>1</v>
      </c>
      <c r="S587" s="13">
        <f>_xlfn.XLOOKUP(P587,rif_fee_schedule!$A$2:$A$84,rif_fee_schedule!C$2:C$84, 0)*1.628</f>
        <v>9769.6279999999988</v>
      </c>
      <c r="T587" s="13">
        <f>_xlfn.XLOOKUP(P587,rif_fee_schedule!$A$2:$A$84,rif_fee_schedule!D$2:D$84, 0)</f>
        <v>5674</v>
      </c>
      <c r="U587" s="14">
        <f t="shared" si="28"/>
        <v>9769.6279999999988</v>
      </c>
      <c r="V587" s="14">
        <f t="shared" si="29"/>
        <v>5674</v>
      </c>
      <c r="W587"/>
      <c r="Y587" s="3">
        <v>43269262.359999999</v>
      </c>
      <c r="Z587" s="3">
        <v>874367.57</v>
      </c>
      <c r="AA587" s="3">
        <v>433279.63</v>
      </c>
      <c r="AB587">
        <v>0</v>
      </c>
      <c r="AC587" s="3">
        <v>0</v>
      </c>
      <c r="AD587" s="2">
        <v>374512.67</v>
      </c>
      <c r="AE587" s="3">
        <v>599122533.62</v>
      </c>
      <c r="AF587" s="3">
        <v>12164932.65</v>
      </c>
      <c r="AG587" s="3">
        <v>2628720.44</v>
      </c>
      <c r="AH587" s="3">
        <v>103699.7</v>
      </c>
      <c r="AI587" s="3">
        <v>2074</v>
      </c>
      <c r="AJ587" s="2">
        <v>-10188946.82</v>
      </c>
    </row>
    <row r="588" spans="1:36" hidden="1" x14ac:dyDescent="0.25">
      <c r="A588" s="8">
        <v>3</v>
      </c>
      <c r="B588" s="8" t="s">
        <v>3366</v>
      </c>
      <c r="C588" s="8">
        <v>3012310290020</v>
      </c>
      <c r="D588" s="8" t="s">
        <v>3367</v>
      </c>
      <c r="F588" s="8" t="s">
        <v>3368</v>
      </c>
      <c r="G588" s="10">
        <v>43525</v>
      </c>
      <c r="H588" s="8" t="s">
        <v>31</v>
      </c>
      <c r="I588" s="8" t="s">
        <v>38</v>
      </c>
      <c r="J588" s="9">
        <v>56802.92</v>
      </c>
      <c r="K588" s="9">
        <v>1136.06</v>
      </c>
      <c r="L588" s="8">
        <v>0</v>
      </c>
      <c r="M588" s="14">
        <f t="shared" si="27"/>
        <v>57938.979999999996</v>
      </c>
      <c r="N588" s="8">
        <v>0</v>
      </c>
      <c r="O588" s="8">
        <v>0</v>
      </c>
      <c r="P588" s="8" t="s">
        <v>376</v>
      </c>
      <c r="R588" s="8">
        <v>10</v>
      </c>
      <c r="S588" s="13">
        <f>_xlfn.XLOOKUP(P588,rif_fee_schedule!$A$2:$A$84,rif_fee_schedule!C$2:C$84, 0)*1.628</f>
        <v>5981.2719999999999</v>
      </c>
      <c r="T588" s="13">
        <f>_xlfn.XLOOKUP(P588,rif_fee_schedule!$A$2:$A$84,rif_fee_schedule!D$2:D$84, 0)</f>
        <v>3474</v>
      </c>
      <c r="U588" s="14">
        <f t="shared" si="28"/>
        <v>59812.72</v>
      </c>
      <c r="V588" s="14">
        <f t="shared" si="29"/>
        <v>34740</v>
      </c>
      <c r="W588"/>
      <c r="Y588" s="3">
        <v>23988344.25</v>
      </c>
      <c r="Z588" s="3">
        <v>491993.61</v>
      </c>
      <c r="AA588" s="3">
        <v>633517.25</v>
      </c>
      <c r="AB588">
        <v>0</v>
      </c>
      <c r="AC588" s="3">
        <v>0</v>
      </c>
      <c r="AD588" s="2">
        <v>2811604.2</v>
      </c>
      <c r="AE588" s="3">
        <v>599122533.62</v>
      </c>
      <c r="AF588" s="3">
        <v>12164932.65</v>
      </c>
      <c r="AG588" s="3">
        <v>2628720.44</v>
      </c>
      <c r="AH588" s="3">
        <v>103699.7</v>
      </c>
      <c r="AI588" s="3">
        <v>2074</v>
      </c>
      <c r="AJ588" s="2">
        <v>-10188946.82</v>
      </c>
    </row>
    <row r="589" spans="1:36" hidden="1" x14ac:dyDescent="0.25">
      <c r="A589" s="8">
        <v>6</v>
      </c>
      <c r="B589" s="8" t="s">
        <v>6924</v>
      </c>
      <c r="C589" s="8">
        <v>3060300000055</v>
      </c>
      <c r="D589" s="8" t="s">
        <v>6922</v>
      </c>
      <c r="F589" s="8" t="s">
        <v>6925</v>
      </c>
      <c r="G589" s="10">
        <v>43760</v>
      </c>
      <c r="H589" s="8" t="s">
        <v>31</v>
      </c>
      <c r="I589" s="8" t="s">
        <v>38</v>
      </c>
      <c r="J589" s="9">
        <v>0</v>
      </c>
      <c r="K589" s="9">
        <v>0</v>
      </c>
      <c r="L589" s="8">
        <v>0</v>
      </c>
      <c r="M589" s="14">
        <f t="shared" si="27"/>
        <v>0</v>
      </c>
      <c r="N589" s="8">
        <v>0</v>
      </c>
      <c r="O589" s="8">
        <v>0</v>
      </c>
      <c r="P589" s="8" t="s">
        <v>1585</v>
      </c>
      <c r="R589" s="8">
        <v>0</v>
      </c>
      <c r="S589" s="13">
        <f>_xlfn.XLOOKUP(P589,rif_fee_schedule!$A$2:$A$84,rif_fee_schedule!C$2:C$84, 0)*1.628</f>
        <v>20.223016000000001</v>
      </c>
      <c r="T589" s="13">
        <f>_xlfn.XLOOKUP(P589,rif_fee_schedule!$A$2:$A$84,rif_fee_schedule!D$2:D$84, 0)</f>
        <v>11.742000000000001</v>
      </c>
      <c r="U589" s="14">
        <f t="shared" si="28"/>
        <v>0</v>
      </c>
      <c r="V589" s="14">
        <f t="shared" si="29"/>
        <v>0</v>
      </c>
      <c r="W589"/>
      <c r="Y589" s="3">
        <v>43269262.359999999</v>
      </c>
      <c r="Z589" s="3">
        <v>874367.57</v>
      </c>
      <c r="AA589" s="3">
        <v>433279.63</v>
      </c>
      <c r="AB589">
        <v>0</v>
      </c>
      <c r="AC589" s="3">
        <v>0</v>
      </c>
      <c r="AD589" s="2">
        <v>374512.67</v>
      </c>
      <c r="AE589" s="3">
        <v>599122533.62</v>
      </c>
      <c r="AF589" s="3">
        <v>12164932.65</v>
      </c>
      <c r="AG589" s="3">
        <v>2628720.44</v>
      </c>
      <c r="AH589" s="3">
        <v>103699.7</v>
      </c>
      <c r="AI589" s="3">
        <v>2074</v>
      </c>
      <c r="AJ589" s="2">
        <v>-10188946.82</v>
      </c>
    </row>
    <row r="590" spans="1:36" hidden="1" x14ac:dyDescent="0.25">
      <c r="A590" s="8">
        <v>6</v>
      </c>
      <c r="B590" s="8" t="s">
        <v>6921</v>
      </c>
      <c r="C590" s="8">
        <v>3060300000055</v>
      </c>
      <c r="D590" s="8" t="s">
        <v>6922</v>
      </c>
      <c r="F590" s="8" t="s">
        <v>6923</v>
      </c>
      <c r="G590" s="10">
        <v>43760</v>
      </c>
      <c r="H590" s="8" t="s">
        <v>31</v>
      </c>
      <c r="I590" s="8" t="s">
        <v>38</v>
      </c>
      <c r="J590" s="9">
        <v>0</v>
      </c>
      <c r="K590" s="9">
        <v>1000</v>
      </c>
      <c r="L590" s="8">
        <v>433279.63</v>
      </c>
      <c r="M590" s="14">
        <f t="shared" si="27"/>
        <v>434279.63</v>
      </c>
      <c r="N590" s="8">
        <v>0</v>
      </c>
      <c r="O590" s="8">
        <v>0</v>
      </c>
      <c r="P590" s="8" t="s">
        <v>1585</v>
      </c>
      <c r="R590" s="11">
        <v>22169</v>
      </c>
      <c r="S590" s="13">
        <f>_xlfn.XLOOKUP(P590,rif_fee_schedule!$A$2:$A$84,rif_fee_schedule!C$2:C$84, 0)*1.628</f>
        <v>20.223016000000001</v>
      </c>
      <c r="T590" s="13">
        <f>_xlfn.XLOOKUP(P590,rif_fee_schedule!$A$2:$A$84,rif_fee_schedule!D$2:D$84, 0)</f>
        <v>11.742000000000001</v>
      </c>
      <c r="U590" s="14">
        <f t="shared" si="28"/>
        <v>448324.04170400003</v>
      </c>
      <c r="V590" s="14">
        <f t="shared" si="29"/>
        <v>260308.39800000002</v>
      </c>
      <c r="W590" s="2"/>
      <c r="Y590" s="3">
        <v>43269262.359999999</v>
      </c>
      <c r="Z590" s="3">
        <v>874367.57</v>
      </c>
      <c r="AA590" s="3">
        <v>433279.63</v>
      </c>
      <c r="AB590">
        <v>0</v>
      </c>
      <c r="AC590" s="3">
        <v>0</v>
      </c>
      <c r="AD590" s="2">
        <v>374512.67</v>
      </c>
      <c r="AE590" s="3">
        <v>599122533.62</v>
      </c>
      <c r="AF590" s="3">
        <v>12164932.65</v>
      </c>
      <c r="AG590" s="3">
        <v>2628720.44</v>
      </c>
      <c r="AH590" s="3">
        <v>103699.7</v>
      </c>
      <c r="AI590" s="3">
        <v>2074</v>
      </c>
      <c r="AJ590" s="2">
        <v>-10188946.82</v>
      </c>
    </row>
    <row r="591" spans="1:36" hidden="1" x14ac:dyDescent="0.25">
      <c r="A591" s="8">
        <v>5</v>
      </c>
      <c r="B591" s="8" t="s">
        <v>4777</v>
      </c>
      <c r="C591" s="8">
        <v>3050090090020</v>
      </c>
      <c r="D591" s="8" t="s">
        <v>4778</v>
      </c>
      <c r="F591" s="8" t="s">
        <v>4779</v>
      </c>
      <c r="G591" s="10">
        <v>43529</v>
      </c>
      <c r="H591" s="8" t="s">
        <v>31</v>
      </c>
      <c r="I591" s="8" t="s">
        <v>38</v>
      </c>
      <c r="J591" s="9">
        <v>0</v>
      </c>
      <c r="K591" s="9">
        <v>0</v>
      </c>
      <c r="L591" s="8">
        <v>0</v>
      </c>
      <c r="M591" s="14">
        <f t="shared" si="27"/>
        <v>0</v>
      </c>
      <c r="N591" s="8">
        <v>0</v>
      </c>
      <c r="O591" s="8">
        <v>0</v>
      </c>
      <c r="P591" s="8" t="s">
        <v>77</v>
      </c>
      <c r="R591" s="8">
        <v>1</v>
      </c>
      <c r="S591" s="13">
        <f>_xlfn.XLOOKUP(P591,rif_fee_schedule!$A$2:$A$84,rif_fee_schedule!C$2:C$84, 0)*1.628</f>
        <v>9769.6279999999988</v>
      </c>
      <c r="T591" s="13">
        <f>_xlfn.XLOOKUP(P591,rif_fee_schedule!$A$2:$A$84,rif_fee_schedule!D$2:D$84, 0)</f>
        <v>5674</v>
      </c>
      <c r="U591" s="14">
        <f t="shared" si="28"/>
        <v>9769.6279999999988</v>
      </c>
      <c r="V591" s="14">
        <f t="shared" si="29"/>
        <v>5674</v>
      </c>
      <c r="W591"/>
      <c r="Y591" s="3">
        <v>23913047.239999998</v>
      </c>
      <c r="Z591" s="3">
        <v>478708.65</v>
      </c>
      <c r="AA591" s="3">
        <v>0</v>
      </c>
      <c r="AB591">
        <v>0</v>
      </c>
      <c r="AC591" s="3">
        <v>0</v>
      </c>
      <c r="AD591" s="2">
        <v>-227120.25</v>
      </c>
      <c r="AE591" s="3">
        <v>599122533.62</v>
      </c>
      <c r="AF591" s="3">
        <v>12164932.65</v>
      </c>
      <c r="AG591" s="3">
        <v>2628720.44</v>
      </c>
      <c r="AH591" s="3">
        <v>103699.7</v>
      </c>
      <c r="AI591" s="3">
        <v>2074</v>
      </c>
      <c r="AJ591" s="2">
        <v>-10188946.82</v>
      </c>
    </row>
    <row r="592" spans="1:36" hidden="1" x14ac:dyDescent="0.25">
      <c r="A592" s="8">
        <v>5</v>
      </c>
      <c r="B592" s="8" t="s">
        <v>4777</v>
      </c>
      <c r="C592" s="8">
        <v>3050090090020</v>
      </c>
      <c r="D592" s="8" t="s">
        <v>4778</v>
      </c>
      <c r="F592" s="8" t="s">
        <v>4779</v>
      </c>
      <c r="G592" s="10">
        <v>43529</v>
      </c>
      <c r="H592" s="8" t="s">
        <v>31</v>
      </c>
      <c r="I592" s="8" t="s">
        <v>38</v>
      </c>
      <c r="J592" s="9">
        <v>0</v>
      </c>
      <c r="K592" s="9">
        <v>0</v>
      </c>
      <c r="L592" s="8">
        <v>0</v>
      </c>
      <c r="M592" s="14">
        <f t="shared" si="27"/>
        <v>0</v>
      </c>
      <c r="N592" s="8">
        <v>0</v>
      </c>
      <c r="O592" s="8">
        <v>0</v>
      </c>
      <c r="P592" s="8" t="s">
        <v>77</v>
      </c>
      <c r="R592" s="8">
        <v>-1</v>
      </c>
      <c r="S592" s="13">
        <f>_xlfn.XLOOKUP(P592,rif_fee_schedule!$A$2:$A$84,rif_fee_schedule!C$2:C$84, 0)*1.628</f>
        <v>9769.6279999999988</v>
      </c>
      <c r="T592" s="13">
        <f>_xlfn.XLOOKUP(P592,rif_fee_schedule!$A$2:$A$84,rif_fee_schedule!D$2:D$84, 0)</f>
        <v>5674</v>
      </c>
      <c r="U592" s="14">
        <f t="shared" si="28"/>
        <v>-9769.6279999999988</v>
      </c>
      <c r="V592" s="14">
        <f t="shared" si="29"/>
        <v>-5674</v>
      </c>
      <c r="W592"/>
      <c r="Y592" s="3">
        <v>23913047.239999998</v>
      </c>
      <c r="Z592" s="3">
        <v>478708.65</v>
      </c>
      <c r="AA592" s="3">
        <v>0</v>
      </c>
      <c r="AB592">
        <v>0</v>
      </c>
      <c r="AC592" s="3">
        <v>0</v>
      </c>
      <c r="AD592" s="2">
        <v>-227120.25</v>
      </c>
      <c r="AE592" s="3">
        <v>599122533.62</v>
      </c>
      <c r="AF592" s="3">
        <v>12164932.65</v>
      </c>
      <c r="AG592" s="3">
        <v>2628720.44</v>
      </c>
      <c r="AH592" s="3">
        <v>103699.7</v>
      </c>
      <c r="AI592" s="3">
        <v>2074</v>
      </c>
      <c r="AJ592" s="2">
        <v>-10188946.82</v>
      </c>
    </row>
    <row r="593" spans="1:36" hidden="1" x14ac:dyDescent="0.25">
      <c r="A593" s="8">
        <v>6</v>
      </c>
      <c r="B593" s="8" t="s">
        <v>6961</v>
      </c>
      <c r="C593" s="8">
        <v>3068260000119</v>
      </c>
      <c r="D593" s="8" t="s">
        <v>6962</v>
      </c>
      <c r="F593" s="8" t="s">
        <v>6963</v>
      </c>
      <c r="G593" s="10">
        <v>43529</v>
      </c>
      <c r="H593" s="8" t="s">
        <v>31</v>
      </c>
      <c r="I593" s="8" t="s">
        <v>38</v>
      </c>
      <c r="J593" s="9">
        <v>9278.02</v>
      </c>
      <c r="K593" s="9">
        <v>185.56</v>
      </c>
      <c r="L593" s="8">
        <v>0</v>
      </c>
      <c r="M593" s="14">
        <f t="shared" si="27"/>
        <v>9463.58</v>
      </c>
      <c r="N593" s="8">
        <v>0</v>
      </c>
      <c r="O593" s="8">
        <v>0</v>
      </c>
      <c r="P593" s="8" t="s">
        <v>77</v>
      </c>
      <c r="R593" s="8">
        <v>1</v>
      </c>
      <c r="S593" s="13">
        <f>_xlfn.XLOOKUP(P593,rif_fee_schedule!$A$2:$A$84,rif_fee_schedule!C$2:C$84, 0)*1.628</f>
        <v>9769.6279999999988</v>
      </c>
      <c r="T593" s="13">
        <f>_xlfn.XLOOKUP(P593,rif_fee_schedule!$A$2:$A$84,rif_fee_schedule!D$2:D$84, 0)</f>
        <v>5674</v>
      </c>
      <c r="U593" s="14">
        <f t="shared" si="28"/>
        <v>9769.6279999999988</v>
      </c>
      <c r="V593" s="14">
        <f t="shared" si="29"/>
        <v>5674</v>
      </c>
      <c r="W593"/>
      <c r="Y593" s="3">
        <v>43269262.359999999</v>
      </c>
      <c r="Z593" s="3">
        <v>874367.57</v>
      </c>
      <c r="AA593" s="3">
        <v>433279.63</v>
      </c>
      <c r="AB593">
        <v>0</v>
      </c>
      <c r="AC593" s="3">
        <v>0</v>
      </c>
      <c r="AD593" s="2">
        <v>374512.67</v>
      </c>
      <c r="AE593" s="3">
        <v>599122533.62</v>
      </c>
      <c r="AF593" s="3">
        <v>12164932.65</v>
      </c>
      <c r="AG593" s="3">
        <v>2628720.44</v>
      </c>
      <c r="AH593" s="3">
        <v>103699.7</v>
      </c>
      <c r="AI593" s="3">
        <v>2074</v>
      </c>
      <c r="AJ593" s="2">
        <v>-10188946.82</v>
      </c>
    </row>
    <row r="594" spans="1:36" hidden="1" x14ac:dyDescent="0.25">
      <c r="A594" s="8">
        <v>6</v>
      </c>
      <c r="B594" s="8" t="s">
        <v>7068</v>
      </c>
      <c r="C594" s="8">
        <v>3069120040170</v>
      </c>
      <c r="D594" s="8" t="s">
        <v>7069</v>
      </c>
      <c r="F594" s="8" t="s">
        <v>2845</v>
      </c>
      <c r="G594" s="10">
        <v>43529</v>
      </c>
      <c r="H594" s="8" t="s">
        <v>31</v>
      </c>
      <c r="I594" s="8" t="s">
        <v>38</v>
      </c>
      <c r="J594" s="9">
        <v>0</v>
      </c>
      <c r="K594" s="9">
        <v>159.4</v>
      </c>
      <c r="L594" s="8">
        <v>0</v>
      </c>
      <c r="M594" s="14">
        <f t="shared" si="27"/>
        <v>159.4</v>
      </c>
      <c r="N594" s="8">
        <v>0</v>
      </c>
      <c r="O594" s="8">
        <v>0</v>
      </c>
      <c r="P594" s="8" t="s">
        <v>274</v>
      </c>
      <c r="R594" s="8">
        <v>1</v>
      </c>
      <c r="S594" s="13">
        <f>_xlfn.XLOOKUP(P594,rif_fee_schedule!$A$2:$A$84,rif_fee_schedule!C$2:C$84, 0)*1.628</f>
        <v>0</v>
      </c>
      <c r="T594" s="13">
        <f>_xlfn.XLOOKUP(P594,rif_fee_schedule!$A$2:$A$84,rif_fee_schedule!D$2:D$84, 0)</f>
        <v>0</v>
      </c>
      <c r="U594" s="14">
        <f t="shared" si="28"/>
        <v>0</v>
      </c>
      <c r="V594" s="14">
        <f t="shared" si="29"/>
        <v>0</v>
      </c>
      <c r="W594"/>
      <c r="Y594" s="3">
        <v>43269262.359999999</v>
      </c>
      <c r="Z594" s="3">
        <v>874367.57</v>
      </c>
      <c r="AA594" s="3">
        <v>433279.63</v>
      </c>
      <c r="AB594">
        <v>0</v>
      </c>
      <c r="AC594" s="3">
        <v>0</v>
      </c>
      <c r="AD594" s="2">
        <v>374512.67</v>
      </c>
      <c r="AE594" s="3">
        <v>599122533.62</v>
      </c>
      <c r="AF594" s="3">
        <v>12164932.65</v>
      </c>
      <c r="AG594" s="3">
        <v>2628720.44</v>
      </c>
      <c r="AH594" s="3">
        <v>103699.7</v>
      </c>
      <c r="AI594" s="3">
        <v>2074</v>
      </c>
      <c r="AJ594" s="2">
        <v>-10188946.82</v>
      </c>
    </row>
    <row r="595" spans="1:36" hidden="1" x14ac:dyDescent="0.25">
      <c r="A595" s="8">
        <v>1</v>
      </c>
      <c r="B595" s="8" t="s">
        <v>281</v>
      </c>
      <c r="C595" s="8">
        <v>3040220060225</v>
      </c>
      <c r="D595" s="8" t="s">
        <v>282</v>
      </c>
      <c r="F595" s="8" t="s">
        <v>283</v>
      </c>
      <c r="G595" s="10">
        <v>43584</v>
      </c>
      <c r="H595" s="8" t="s">
        <v>31</v>
      </c>
      <c r="I595" s="8" t="s">
        <v>38</v>
      </c>
      <c r="J595" s="9">
        <v>9278.02</v>
      </c>
      <c r="K595" s="9">
        <v>185.56</v>
      </c>
      <c r="L595" s="8">
        <v>0</v>
      </c>
      <c r="M595" s="14">
        <f t="shared" si="27"/>
        <v>9463.58</v>
      </c>
      <c r="N595" s="8">
        <v>0</v>
      </c>
      <c r="O595" s="8">
        <v>0</v>
      </c>
      <c r="P595" s="8" t="s">
        <v>77</v>
      </c>
      <c r="R595" s="8">
        <v>1</v>
      </c>
      <c r="S595" s="13">
        <f>_xlfn.XLOOKUP(P595,rif_fee_schedule!$A$2:$A$84,rif_fee_schedule!C$2:C$84, 0)*1.628</f>
        <v>9769.6279999999988</v>
      </c>
      <c r="T595" s="13">
        <f>_xlfn.XLOOKUP(P595,rif_fee_schedule!$A$2:$A$84,rif_fee_schedule!D$2:D$84, 0)</f>
        <v>5674</v>
      </c>
      <c r="U595" s="14">
        <f t="shared" si="28"/>
        <v>9769.6279999999988</v>
      </c>
      <c r="V595" s="14">
        <f t="shared" si="29"/>
        <v>5674</v>
      </c>
      <c r="W595"/>
      <c r="Y595" s="3">
        <v>74696854.359999999</v>
      </c>
      <c r="Z595" s="3">
        <v>1494936.99</v>
      </c>
      <c r="AA595" s="3">
        <v>1189721.74</v>
      </c>
      <c r="AB595" s="2">
        <v>103699.7</v>
      </c>
      <c r="AC595" s="3">
        <v>2074</v>
      </c>
      <c r="AD595" s="2">
        <v>-3422401.68</v>
      </c>
      <c r="AE595" s="3">
        <v>599122533.62</v>
      </c>
      <c r="AF595" s="3">
        <v>12164932.65</v>
      </c>
      <c r="AG595" s="3">
        <v>2628720.44</v>
      </c>
      <c r="AH595" s="3">
        <v>103699.7</v>
      </c>
      <c r="AI595" s="3">
        <v>2074</v>
      </c>
      <c r="AJ595" s="2">
        <v>-10188946.82</v>
      </c>
    </row>
    <row r="596" spans="1:36" hidden="1" x14ac:dyDescent="0.25">
      <c r="A596" s="8">
        <v>2</v>
      </c>
      <c r="B596" s="8" t="s">
        <v>2877</v>
      </c>
      <c r="C596" s="8">
        <v>3031220525652</v>
      </c>
      <c r="D596" s="8" t="s">
        <v>2878</v>
      </c>
      <c r="G596" s="10">
        <v>43531</v>
      </c>
      <c r="H596" s="8" t="s">
        <v>31</v>
      </c>
      <c r="I596" s="8" t="s">
        <v>32</v>
      </c>
      <c r="J596" s="9">
        <v>10742.16</v>
      </c>
      <c r="K596" s="9">
        <v>214.84</v>
      </c>
      <c r="L596" s="8">
        <v>0</v>
      </c>
      <c r="M596" s="14">
        <f t="shared" si="27"/>
        <v>10957</v>
      </c>
      <c r="N596" s="8">
        <v>0</v>
      </c>
      <c r="O596" s="8">
        <v>0</v>
      </c>
      <c r="P596" s="8" t="s">
        <v>114</v>
      </c>
      <c r="R596" s="8">
        <v>2</v>
      </c>
      <c r="S596" s="13">
        <f>_xlfn.XLOOKUP(P596,rif_fee_schedule!$A$2:$A$84,rif_fee_schedule!C$2:C$84, 0)*1.628</f>
        <v>4288.152</v>
      </c>
      <c r="T596" s="13">
        <f>_xlfn.XLOOKUP(P596,rif_fee_schedule!$A$2:$A$84,rif_fee_schedule!D$2:D$84, 0)</f>
        <v>2490</v>
      </c>
      <c r="U596" s="14">
        <f t="shared" si="28"/>
        <v>8576.3040000000001</v>
      </c>
      <c r="V596" s="14">
        <f t="shared" si="29"/>
        <v>4980</v>
      </c>
      <c r="W596"/>
      <c r="Y596" s="3">
        <v>272008405.74000001</v>
      </c>
      <c r="Z596" s="3">
        <v>5573244.3300000001</v>
      </c>
      <c r="AA596" s="3">
        <v>0</v>
      </c>
      <c r="AB596">
        <v>0</v>
      </c>
      <c r="AC596" s="3">
        <v>0</v>
      </c>
      <c r="AD596" s="2">
        <v>-7297347.0099999998</v>
      </c>
      <c r="AE596" s="3">
        <v>599122533.62</v>
      </c>
      <c r="AF596" s="3">
        <v>12164932.65</v>
      </c>
      <c r="AG596" s="3">
        <v>2628720.44</v>
      </c>
      <c r="AH596" s="3">
        <v>103699.7</v>
      </c>
      <c r="AI596" s="3">
        <v>2074</v>
      </c>
      <c r="AJ596" s="2">
        <v>-10188946.82</v>
      </c>
    </row>
    <row r="597" spans="1:36" hidden="1" x14ac:dyDescent="0.25">
      <c r="A597" s="8">
        <v>2</v>
      </c>
      <c r="B597" s="8" t="s">
        <v>2849</v>
      </c>
      <c r="C597" s="8">
        <v>3031220525300</v>
      </c>
      <c r="D597" s="8" t="s">
        <v>2850</v>
      </c>
      <c r="F597" s="8" t="s">
        <v>2851</v>
      </c>
      <c r="G597" s="10">
        <v>43530</v>
      </c>
      <c r="H597" s="8" t="s">
        <v>31</v>
      </c>
      <c r="I597" s="8" t="s">
        <v>38</v>
      </c>
      <c r="J597" s="9">
        <v>0</v>
      </c>
      <c r="K597" s="9">
        <v>0</v>
      </c>
      <c r="L597" s="8">
        <v>0</v>
      </c>
      <c r="M597" s="14">
        <f t="shared" si="27"/>
        <v>0</v>
      </c>
      <c r="N597" s="8">
        <v>0</v>
      </c>
      <c r="O597" s="8">
        <v>0</v>
      </c>
      <c r="P597" s="8" t="s">
        <v>77</v>
      </c>
      <c r="R597" s="8">
        <v>-1</v>
      </c>
      <c r="S597" s="13">
        <f>_xlfn.XLOOKUP(P597,rif_fee_schedule!$A$2:$A$84,rif_fee_schedule!C$2:C$84, 0)*1.628</f>
        <v>9769.6279999999988</v>
      </c>
      <c r="T597" s="13">
        <f>_xlfn.XLOOKUP(P597,rif_fee_schedule!$A$2:$A$84,rif_fee_schedule!D$2:D$84, 0)</f>
        <v>5674</v>
      </c>
      <c r="U597" s="14">
        <f t="shared" si="28"/>
        <v>-9769.6279999999988</v>
      </c>
      <c r="V597" s="14">
        <f t="shared" si="29"/>
        <v>-5674</v>
      </c>
      <c r="W597"/>
      <c r="Y597" s="3">
        <v>272008405.74000001</v>
      </c>
      <c r="Z597" s="3">
        <v>5573244.3300000001</v>
      </c>
      <c r="AA597" s="3">
        <v>0</v>
      </c>
      <c r="AB597">
        <v>0</v>
      </c>
      <c r="AC597" s="3">
        <v>0</v>
      </c>
      <c r="AD597" s="2">
        <v>-7297347.0099999998</v>
      </c>
      <c r="AE597" s="3">
        <v>599122533.62</v>
      </c>
      <c r="AF597" s="3">
        <v>12164932.65</v>
      </c>
      <c r="AG597" s="3">
        <v>2628720.44</v>
      </c>
      <c r="AH597" s="3">
        <v>103699.7</v>
      </c>
      <c r="AI597" s="3">
        <v>2074</v>
      </c>
      <c r="AJ597" s="2">
        <v>-10188946.82</v>
      </c>
    </row>
    <row r="598" spans="1:36" hidden="1" x14ac:dyDescent="0.25">
      <c r="A598" s="8">
        <v>2</v>
      </c>
      <c r="B598" s="8" t="s">
        <v>2849</v>
      </c>
      <c r="C598" s="8">
        <v>3031220525300</v>
      </c>
      <c r="D598" s="8" t="s">
        <v>2850</v>
      </c>
      <c r="F598" s="8" t="s">
        <v>2851</v>
      </c>
      <c r="G598" s="10">
        <v>43530</v>
      </c>
      <c r="H598" s="8" t="s">
        <v>31</v>
      </c>
      <c r="I598" s="8" t="s">
        <v>38</v>
      </c>
      <c r="J598" s="9">
        <v>0</v>
      </c>
      <c r="K598" s="9">
        <v>0</v>
      </c>
      <c r="L598" s="8">
        <v>0</v>
      </c>
      <c r="M598" s="14">
        <f t="shared" si="27"/>
        <v>0</v>
      </c>
      <c r="N598" s="8">
        <v>0</v>
      </c>
      <c r="O598" s="8">
        <v>0</v>
      </c>
      <c r="P598" s="8" t="s">
        <v>77</v>
      </c>
      <c r="R598" s="8">
        <v>1</v>
      </c>
      <c r="S598" s="13">
        <f>_xlfn.XLOOKUP(P598,rif_fee_schedule!$A$2:$A$84,rif_fee_schedule!C$2:C$84, 0)*1.628</f>
        <v>9769.6279999999988</v>
      </c>
      <c r="T598" s="13">
        <f>_xlfn.XLOOKUP(P598,rif_fee_schedule!$A$2:$A$84,rif_fee_schedule!D$2:D$84, 0)</f>
        <v>5674</v>
      </c>
      <c r="U598" s="14">
        <f t="shared" si="28"/>
        <v>9769.6279999999988</v>
      </c>
      <c r="V598" s="14">
        <f t="shared" si="29"/>
        <v>5674</v>
      </c>
      <c r="W598"/>
      <c r="Y598" s="3">
        <v>272008405.74000001</v>
      </c>
      <c r="Z598" s="3">
        <v>5573244.3300000001</v>
      </c>
      <c r="AA598" s="3">
        <v>0</v>
      </c>
      <c r="AB598">
        <v>0</v>
      </c>
      <c r="AC598" s="3">
        <v>0</v>
      </c>
      <c r="AD598" s="2">
        <v>-7297347.0099999998</v>
      </c>
      <c r="AE598" s="3">
        <v>599122533.62</v>
      </c>
      <c r="AF598" s="3">
        <v>12164932.65</v>
      </c>
      <c r="AG598" s="3">
        <v>2628720.44</v>
      </c>
      <c r="AH598" s="3">
        <v>103699.7</v>
      </c>
      <c r="AI598" s="3">
        <v>2074</v>
      </c>
      <c r="AJ598" s="2">
        <v>-10188946.82</v>
      </c>
    </row>
    <row r="599" spans="1:36" hidden="1" x14ac:dyDescent="0.25">
      <c r="A599" s="8">
        <v>6</v>
      </c>
      <c r="B599" s="8" t="s">
        <v>6744</v>
      </c>
      <c r="C599" s="8">
        <v>3060300000070</v>
      </c>
      <c r="D599" s="8" t="s">
        <v>6745</v>
      </c>
      <c r="F599" s="8" t="s">
        <v>3281</v>
      </c>
      <c r="G599" s="10">
        <v>43530</v>
      </c>
      <c r="H599" s="8" t="s">
        <v>31</v>
      </c>
      <c r="I599" s="8" t="s">
        <v>38</v>
      </c>
      <c r="J599" s="9">
        <v>34081.75</v>
      </c>
      <c r="K599" s="9">
        <v>681.64</v>
      </c>
      <c r="L599" s="8">
        <v>0</v>
      </c>
      <c r="M599" s="14">
        <f t="shared" si="27"/>
        <v>34763.39</v>
      </c>
      <c r="N599" s="8">
        <v>0</v>
      </c>
      <c r="O599" s="8">
        <v>0</v>
      </c>
      <c r="P599" s="8" t="s">
        <v>376</v>
      </c>
      <c r="R599" s="8">
        <v>6</v>
      </c>
      <c r="S599" s="13">
        <f>_xlfn.XLOOKUP(P599,rif_fee_schedule!$A$2:$A$84,rif_fee_schedule!C$2:C$84, 0)*1.628</f>
        <v>5981.2719999999999</v>
      </c>
      <c r="T599" s="13">
        <f>_xlfn.XLOOKUP(P599,rif_fee_schedule!$A$2:$A$84,rif_fee_schedule!D$2:D$84, 0)</f>
        <v>3474</v>
      </c>
      <c r="U599" s="14">
        <f t="shared" si="28"/>
        <v>35887.631999999998</v>
      </c>
      <c r="V599" s="14">
        <f t="shared" si="29"/>
        <v>20844</v>
      </c>
      <c r="W599"/>
      <c r="Y599" s="3">
        <v>43269262.359999999</v>
      </c>
      <c r="Z599" s="3">
        <v>874367.57</v>
      </c>
      <c r="AA599" s="3">
        <v>433279.63</v>
      </c>
      <c r="AB599">
        <v>0</v>
      </c>
      <c r="AC599" s="3">
        <v>0</v>
      </c>
      <c r="AD599" s="2">
        <v>374512.67</v>
      </c>
      <c r="AE599" s="3">
        <v>599122533.62</v>
      </c>
      <c r="AF599" s="3">
        <v>12164932.65</v>
      </c>
      <c r="AG599" s="3">
        <v>2628720.44</v>
      </c>
      <c r="AH599" s="3">
        <v>103699.7</v>
      </c>
      <c r="AI599" s="3">
        <v>2074</v>
      </c>
      <c r="AJ599" s="2">
        <v>-10188946.82</v>
      </c>
    </row>
    <row r="600" spans="1:36" hidden="1" x14ac:dyDescent="0.25">
      <c r="A600" s="8">
        <v>6</v>
      </c>
      <c r="B600" s="8" t="s">
        <v>6748</v>
      </c>
      <c r="C600" s="8">
        <v>3060300000070</v>
      </c>
      <c r="D600" s="8" t="s">
        <v>6749</v>
      </c>
      <c r="F600" s="8" t="s">
        <v>3131</v>
      </c>
      <c r="G600" s="10">
        <v>43530</v>
      </c>
      <c r="H600" s="8" t="s">
        <v>31</v>
      </c>
      <c r="I600" s="8" t="s">
        <v>38</v>
      </c>
      <c r="J600" s="9">
        <v>34081.75</v>
      </c>
      <c r="K600" s="9">
        <v>681.64</v>
      </c>
      <c r="L600" s="8">
        <v>0</v>
      </c>
      <c r="M600" s="14">
        <f t="shared" si="27"/>
        <v>34763.39</v>
      </c>
      <c r="N600" s="8">
        <v>0</v>
      </c>
      <c r="O600" s="8">
        <v>0</v>
      </c>
      <c r="P600" s="8" t="s">
        <v>376</v>
      </c>
      <c r="R600" s="8">
        <v>6</v>
      </c>
      <c r="S600" s="13">
        <f>_xlfn.XLOOKUP(P600,rif_fee_schedule!$A$2:$A$84,rif_fee_schedule!C$2:C$84, 0)*1.628</f>
        <v>5981.2719999999999</v>
      </c>
      <c r="T600" s="13">
        <f>_xlfn.XLOOKUP(P600,rif_fee_schedule!$A$2:$A$84,rif_fee_schedule!D$2:D$84, 0)</f>
        <v>3474</v>
      </c>
      <c r="U600" s="14">
        <f t="shared" si="28"/>
        <v>35887.631999999998</v>
      </c>
      <c r="V600" s="14">
        <f t="shared" si="29"/>
        <v>20844</v>
      </c>
      <c r="W600"/>
      <c r="Y600" s="3">
        <v>43269262.359999999</v>
      </c>
      <c r="Z600" s="3">
        <v>874367.57</v>
      </c>
      <c r="AA600" s="3">
        <v>433279.63</v>
      </c>
      <c r="AB600">
        <v>0</v>
      </c>
      <c r="AC600" s="3">
        <v>0</v>
      </c>
      <c r="AD600" s="2">
        <v>374512.67</v>
      </c>
      <c r="AE600" s="3">
        <v>599122533.62</v>
      </c>
      <c r="AF600" s="3">
        <v>12164932.65</v>
      </c>
      <c r="AG600" s="3">
        <v>2628720.44</v>
      </c>
      <c r="AH600" s="3">
        <v>103699.7</v>
      </c>
      <c r="AI600" s="3">
        <v>2074</v>
      </c>
      <c r="AJ600" s="2">
        <v>-10188946.82</v>
      </c>
    </row>
    <row r="601" spans="1:36" hidden="1" x14ac:dyDescent="0.25">
      <c r="A601" s="8">
        <v>6</v>
      </c>
      <c r="B601" s="8" t="s">
        <v>6746</v>
      </c>
      <c r="C601" s="8">
        <v>3060300000070</v>
      </c>
      <c r="D601" s="8" t="s">
        <v>6747</v>
      </c>
      <c r="F601" s="8" t="s">
        <v>3281</v>
      </c>
      <c r="G601" s="10">
        <v>43530</v>
      </c>
      <c r="H601" s="8" t="s">
        <v>31</v>
      </c>
      <c r="I601" s="8" t="s">
        <v>38</v>
      </c>
      <c r="J601" s="9">
        <v>34081.75</v>
      </c>
      <c r="K601" s="9">
        <v>681.64</v>
      </c>
      <c r="L601" s="8">
        <v>0</v>
      </c>
      <c r="M601" s="14">
        <f t="shared" si="27"/>
        <v>34763.39</v>
      </c>
      <c r="N601" s="8">
        <v>0</v>
      </c>
      <c r="O601" s="8">
        <v>0</v>
      </c>
      <c r="P601" s="8" t="s">
        <v>376</v>
      </c>
      <c r="R601" s="8">
        <v>6</v>
      </c>
      <c r="S601" s="13">
        <f>_xlfn.XLOOKUP(P601,rif_fee_schedule!$A$2:$A$84,rif_fee_schedule!C$2:C$84, 0)*1.628</f>
        <v>5981.2719999999999</v>
      </c>
      <c r="T601" s="13">
        <f>_xlfn.XLOOKUP(P601,rif_fee_schedule!$A$2:$A$84,rif_fee_schedule!D$2:D$84, 0)</f>
        <v>3474</v>
      </c>
      <c r="U601" s="14">
        <f t="shared" si="28"/>
        <v>35887.631999999998</v>
      </c>
      <c r="V601" s="14">
        <f t="shared" si="29"/>
        <v>20844</v>
      </c>
      <c r="W601"/>
      <c r="Y601" s="3">
        <v>43269262.359999999</v>
      </c>
      <c r="Z601" s="3">
        <v>874367.57</v>
      </c>
      <c r="AA601" s="3">
        <v>433279.63</v>
      </c>
      <c r="AB601">
        <v>0</v>
      </c>
      <c r="AC601" s="3">
        <v>0</v>
      </c>
      <c r="AD601" s="2">
        <v>374512.67</v>
      </c>
      <c r="AE601" s="3">
        <v>599122533.62</v>
      </c>
      <c r="AF601" s="3">
        <v>12164932.65</v>
      </c>
      <c r="AG601" s="3">
        <v>2628720.44</v>
      </c>
      <c r="AH601" s="3">
        <v>103699.7</v>
      </c>
      <c r="AI601" s="3">
        <v>2074</v>
      </c>
      <c r="AJ601" s="2">
        <v>-10188946.82</v>
      </c>
    </row>
    <row r="602" spans="1:36" hidden="1" x14ac:dyDescent="0.25">
      <c r="A602" s="8">
        <v>4</v>
      </c>
      <c r="B602" s="8" t="s">
        <v>4609</v>
      </c>
      <c r="C602" s="8">
        <v>3049160000070</v>
      </c>
      <c r="D602" s="8" t="s">
        <v>4610</v>
      </c>
      <c r="F602" s="8" t="s">
        <v>4611</v>
      </c>
      <c r="G602" s="10">
        <v>43531</v>
      </c>
      <c r="H602" s="8" t="s">
        <v>31</v>
      </c>
      <c r="I602" s="8" t="s">
        <v>38</v>
      </c>
      <c r="J602" s="9">
        <v>9278.02</v>
      </c>
      <c r="K602" s="9">
        <v>185.56</v>
      </c>
      <c r="L602" s="8">
        <v>0</v>
      </c>
      <c r="M602" s="14">
        <f t="shared" si="27"/>
        <v>9463.58</v>
      </c>
      <c r="N602" s="8">
        <v>0</v>
      </c>
      <c r="O602" s="8">
        <v>0</v>
      </c>
      <c r="P602" s="8" t="s">
        <v>77</v>
      </c>
      <c r="R602" s="8">
        <v>1</v>
      </c>
      <c r="S602" s="13">
        <f>_xlfn.XLOOKUP(P602,rif_fee_schedule!$A$2:$A$84,rif_fee_schedule!C$2:C$84, 0)*1.628</f>
        <v>9769.6279999999988</v>
      </c>
      <c r="T602" s="13">
        <f>_xlfn.XLOOKUP(P602,rif_fee_schedule!$A$2:$A$84,rif_fee_schedule!D$2:D$84, 0)</f>
        <v>5674</v>
      </c>
      <c r="U602" s="14">
        <f t="shared" si="28"/>
        <v>9769.6279999999988</v>
      </c>
      <c r="V602" s="14">
        <f t="shared" si="29"/>
        <v>5674</v>
      </c>
      <c r="W602"/>
      <c r="Y602" s="3">
        <v>3995300.98</v>
      </c>
      <c r="Z602" s="3">
        <v>83905.98</v>
      </c>
      <c r="AA602" s="3">
        <v>372201.82</v>
      </c>
      <c r="AB602">
        <v>0</v>
      </c>
      <c r="AC602" s="3">
        <v>0</v>
      </c>
      <c r="AD602" s="2">
        <v>611247.02</v>
      </c>
      <c r="AE602" s="3">
        <v>599122533.62</v>
      </c>
      <c r="AF602" s="3">
        <v>12164932.65</v>
      </c>
      <c r="AG602" s="3">
        <v>2628720.44</v>
      </c>
      <c r="AH602" s="3">
        <v>103699.7</v>
      </c>
      <c r="AI602" s="3">
        <v>2074</v>
      </c>
      <c r="AJ602" s="2">
        <v>-10188946.82</v>
      </c>
    </row>
    <row r="603" spans="1:36" hidden="1" x14ac:dyDescent="0.25">
      <c r="A603" s="8">
        <v>4</v>
      </c>
      <c r="B603" s="8" t="s">
        <v>4606</v>
      </c>
      <c r="C603" s="8">
        <v>3049160000070</v>
      </c>
      <c r="D603" s="8" t="s">
        <v>4607</v>
      </c>
      <c r="F603" s="8" t="s">
        <v>4608</v>
      </c>
      <c r="G603" s="10">
        <v>43531</v>
      </c>
      <c r="H603" s="8" t="s">
        <v>31</v>
      </c>
      <c r="I603" s="8" t="s">
        <v>38</v>
      </c>
      <c r="J603" s="9">
        <v>9278.02</v>
      </c>
      <c r="K603" s="9">
        <v>185.56</v>
      </c>
      <c r="L603" s="8">
        <v>0</v>
      </c>
      <c r="M603" s="14">
        <f t="shared" si="27"/>
        <v>9463.58</v>
      </c>
      <c r="N603" s="8">
        <v>0</v>
      </c>
      <c r="O603" s="8">
        <v>0</v>
      </c>
      <c r="P603" s="8" t="s">
        <v>77</v>
      </c>
      <c r="R603" s="8">
        <v>1</v>
      </c>
      <c r="S603" s="13">
        <f>_xlfn.XLOOKUP(P603,rif_fee_schedule!$A$2:$A$84,rif_fee_schedule!C$2:C$84, 0)*1.628</f>
        <v>9769.6279999999988</v>
      </c>
      <c r="T603" s="13">
        <f>_xlfn.XLOOKUP(P603,rif_fee_schedule!$A$2:$A$84,rif_fee_schedule!D$2:D$84, 0)</f>
        <v>5674</v>
      </c>
      <c r="U603" s="14">
        <f t="shared" si="28"/>
        <v>9769.6279999999988</v>
      </c>
      <c r="V603" s="14">
        <f t="shared" si="29"/>
        <v>5674</v>
      </c>
      <c r="W603"/>
      <c r="Y603" s="3">
        <v>3995300.98</v>
      </c>
      <c r="Z603" s="3">
        <v>83905.98</v>
      </c>
      <c r="AA603" s="3">
        <v>372201.82</v>
      </c>
      <c r="AB603">
        <v>0</v>
      </c>
      <c r="AC603" s="3">
        <v>0</v>
      </c>
      <c r="AD603" s="2">
        <v>611247.02</v>
      </c>
      <c r="AE603" s="3">
        <v>599122533.62</v>
      </c>
      <c r="AF603" s="3">
        <v>12164932.65</v>
      </c>
      <c r="AG603" s="3">
        <v>2628720.44</v>
      </c>
      <c r="AH603" s="3">
        <v>103699.7</v>
      </c>
      <c r="AI603" s="3">
        <v>2074</v>
      </c>
      <c r="AJ603" s="2">
        <v>-10188946.82</v>
      </c>
    </row>
    <row r="604" spans="1:36" hidden="1" x14ac:dyDescent="0.25">
      <c r="A604" s="8">
        <v>1</v>
      </c>
      <c r="B604" s="8" t="s">
        <v>350</v>
      </c>
      <c r="C604" s="8">
        <v>3040270070020</v>
      </c>
      <c r="D604" s="8" t="s">
        <v>351</v>
      </c>
      <c r="G604" s="10">
        <v>43532</v>
      </c>
      <c r="H604" s="8" t="s">
        <v>31</v>
      </c>
      <c r="I604" s="8" t="s">
        <v>32</v>
      </c>
      <c r="J604" s="9">
        <v>2082.5700000000002</v>
      </c>
      <c r="K604" s="9">
        <v>41.65</v>
      </c>
      <c r="L604" s="8">
        <v>0</v>
      </c>
      <c r="M604" s="14">
        <f t="shared" si="27"/>
        <v>2124.2200000000003</v>
      </c>
      <c r="N604" s="8">
        <v>0</v>
      </c>
      <c r="O604" s="8">
        <v>0</v>
      </c>
      <c r="P604" s="8" t="s">
        <v>77</v>
      </c>
      <c r="R604" s="8">
        <v>-1</v>
      </c>
      <c r="S604" s="13">
        <f>_xlfn.XLOOKUP(P604,rif_fee_schedule!$A$2:$A$84,rif_fee_schedule!C$2:C$84, 0)*1.628</f>
        <v>9769.6279999999988</v>
      </c>
      <c r="T604" s="13">
        <f>_xlfn.XLOOKUP(P604,rif_fee_schedule!$A$2:$A$84,rif_fee_schedule!D$2:D$84, 0)</f>
        <v>5674</v>
      </c>
      <c r="U604" s="14">
        <f t="shared" si="28"/>
        <v>-9769.6279999999988</v>
      </c>
      <c r="V604" s="14">
        <f t="shared" si="29"/>
        <v>-5674</v>
      </c>
      <c r="W604"/>
      <c r="Y604" s="3">
        <v>74696854.359999999</v>
      </c>
      <c r="Z604" s="3">
        <v>1494936.99</v>
      </c>
      <c r="AA604" s="3">
        <v>1189721.74</v>
      </c>
      <c r="AB604" s="2">
        <v>103699.7</v>
      </c>
      <c r="AC604" s="3">
        <v>2074</v>
      </c>
      <c r="AD604" s="2">
        <v>-3422401.68</v>
      </c>
      <c r="AE604" s="3">
        <v>599122533.62</v>
      </c>
      <c r="AF604" s="3">
        <v>12164932.65</v>
      </c>
      <c r="AG604" s="3">
        <v>2628720.44</v>
      </c>
      <c r="AH604" s="3">
        <v>103699.7</v>
      </c>
      <c r="AI604" s="3">
        <v>2074</v>
      </c>
      <c r="AJ604" s="2">
        <v>-10188946.82</v>
      </c>
    </row>
    <row r="605" spans="1:36" hidden="1" x14ac:dyDescent="0.25">
      <c r="A605" s="8">
        <v>1</v>
      </c>
      <c r="B605" s="8" t="s">
        <v>350</v>
      </c>
      <c r="C605" s="8">
        <v>3040270070020</v>
      </c>
      <c r="D605" s="8" t="s">
        <v>351</v>
      </c>
      <c r="G605" s="10">
        <v>43532</v>
      </c>
      <c r="H605" s="8" t="s">
        <v>31</v>
      </c>
      <c r="I605" s="8" t="s">
        <v>32</v>
      </c>
      <c r="J605" s="9">
        <v>2082.5700000000002</v>
      </c>
      <c r="K605" s="9">
        <v>41.65</v>
      </c>
      <c r="L605" s="8">
        <v>0</v>
      </c>
      <c r="M605" s="14">
        <f t="shared" si="27"/>
        <v>2124.2200000000003</v>
      </c>
      <c r="N605" s="8">
        <v>0</v>
      </c>
      <c r="O605" s="8">
        <v>0</v>
      </c>
      <c r="P605" s="8" t="s">
        <v>114</v>
      </c>
      <c r="R605" s="8">
        <v>2</v>
      </c>
      <c r="S605" s="13">
        <f>_xlfn.XLOOKUP(P605,rif_fee_schedule!$A$2:$A$84,rif_fee_schedule!C$2:C$84, 0)*1.628</f>
        <v>4288.152</v>
      </c>
      <c r="T605" s="13">
        <f>_xlfn.XLOOKUP(P605,rif_fee_schedule!$A$2:$A$84,rif_fee_schedule!D$2:D$84, 0)</f>
        <v>2490</v>
      </c>
      <c r="U605" s="14">
        <f t="shared" si="28"/>
        <v>8576.3040000000001</v>
      </c>
      <c r="V605" s="14">
        <f t="shared" si="29"/>
        <v>4980</v>
      </c>
      <c r="W605"/>
      <c r="Y605" s="3">
        <v>74696854.359999999</v>
      </c>
      <c r="Z605" s="3">
        <v>1494936.99</v>
      </c>
      <c r="AA605" s="3">
        <v>1189721.74</v>
      </c>
      <c r="AB605" s="2">
        <v>103699.7</v>
      </c>
      <c r="AC605" s="3">
        <v>2074</v>
      </c>
      <c r="AD605" s="2">
        <v>-3422401.68</v>
      </c>
      <c r="AE605" s="3">
        <v>599122533.62</v>
      </c>
      <c r="AF605" s="3">
        <v>12164932.65</v>
      </c>
      <c r="AG605" s="3">
        <v>2628720.44</v>
      </c>
      <c r="AH605" s="3">
        <v>103699.7</v>
      </c>
      <c r="AI605" s="3">
        <v>2074</v>
      </c>
      <c r="AJ605" s="2">
        <v>-10188946.82</v>
      </c>
    </row>
    <row r="606" spans="1:36" hidden="1" x14ac:dyDescent="0.25">
      <c r="A606" s="8">
        <v>1</v>
      </c>
      <c r="B606" s="8" t="s">
        <v>305</v>
      </c>
      <c r="C606" s="8">
        <v>3040270070010</v>
      </c>
      <c r="D606" s="8" t="s">
        <v>306</v>
      </c>
      <c r="G606" s="10">
        <v>43535</v>
      </c>
      <c r="H606" s="8" t="s">
        <v>31</v>
      </c>
      <c r="I606" s="8" t="s">
        <v>32</v>
      </c>
      <c r="J606" s="9">
        <v>11360.59</v>
      </c>
      <c r="K606" s="9">
        <v>227.21</v>
      </c>
      <c r="L606" s="8">
        <v>0</v>
      </c>
      <c r="M606" s="14">
        <f t="shared" si="27"/>
        <v>11587.8</v>
      </c>
      <c r="N606" s="8">
        <v>0</v>
      </c>
      <c r="O606" s="8">
        <v>0</v>
      </c>
      <c r="P606" s="8" t="s">
        <v>114</v>
      </c>
      <c r="R606" s="8">
        <v>2</v>
      </c>
      <c r="S606" s="13">
        <f>_xlfn.XLOOKUP(P606,rif_fee_schedule!$A$2:$A$84,rif_fee_schedule!C$2:C$84, 0)*1.628</f>
        <v>4288.152</v>
      </c>
      <c r="T606" s="13">
        <f>_xlfn.XLOOKUP(P606,rif_fee_schedule!$A$2:$A$84,rif_fee_schedule!D$2:D$84, 0)</f>
        <v>2490</v>
      </c>
      <c r="U606" s="14">
        <f t="shared" si="28"/>
        <v>8576.3040000000001</v>
      </c>
      <c r="V606" s="14">
        <f t="shared" si="29"/>
        <v>4980</v>
      </c>
      <c r="W606"/>
      <c r="Y606" s="3">
        <v>74696854.359999999</v>
      </c>
      <c r="Z606" s="3">
        <v>1494936.99</v>
      </c>
      <c r="AA606" s="3">
        <v>1189721.74</v>
      </c>
      <c r="AB606" s="2">
        <v>103699.7</v>
      </c>
      <c r="AC606" s="3">
        <v>2074</v>
      </c>
      <c r="AD606" s="2">
        <v>-3422401.68</v>
      </c>
      <c r="AE606" s="3">
        <v>599122533.62</v>
      </c>
      <c r="AF606" s="3">
        <v>12164932.65</v>
      </c>
      <c r="AG606" s="3">
        <v>2628720.44</v>
      </c>
      <c r="AH606" s="3">
        <v>103699.7</v>
      </c>
      <c r="AI606" s="3">
        <v>2074</v>
      </c>
      <c r="AJ606" s="2">
        <v>-10188946.82</v>
      </c>
    </row>
    <row r="607" spans="1:36" hidden="1" x14ac:dyDescent="0.25">
      <c r="A607" s="8">
        <v>4</v>
      </c>
      <c r="B607" s="8" t="s">
        <v>4415</v>
      </c>
      <c r="C607" s="8">
        <v>3049020080140</v>
      </c>
      <c r="D607" s="8" t="s">
        <v>4416</v>
      </c>
      <c r="G607" s="10">
        <v>43536</v>
      </c>
      <c r="H607" s="8" t="s">
        <v>31</v>
      </c>
      <c r="I607" s="8" t="s">
        <v>32</v>
      </c>
      <c r="J607" s="9">
        <v>9278.02</v>
      </c>
      <c r="K607" s="9">
        <v>185.56</v>
      </c>
      <c r="L607" s="8">
        <v>0</v>
      </c>
      <c r="M607" s="14">
        <f t="shared" si="27"/>
        <v>9463.58</v>
      </c>
      <c r="N607" s="8">
        <v>0</v>
      </c>
      <c r="O607" s="8">
        <v>0</v>
      </c>
      <c r="P607" s="8" t="s">
        <v>77</v>
      </c>
      <c r="R607" s="8">
        <v>1</v>
      </c>
      <c r="S607" s="13">
        <f>_xlfn.XLOOKUP(P607,rif_fee_schedule!$A$2:$A$84,rif_fee_schedule!C$2:C$84, 0)*1.628</f>
        <v>9769.6279999999988</v>
      </c>
      <c r="T607" s="13">
        <f>_xlfn.XLOOKUP(P607,rif_fee_schedule!$A$2:$A$84,rif_fee_schedule!D$2:D$84, 0)</f>
        <v>5674</v>
      </c>
      <c r="U607" s="14">
        <f t="shared" si="28"/>
        <v>9769.6279999999988</v>
      </c>
      <c r="V607" s="14">
        <f t="shared" si="29"/>
        <v>5674</v>
      </c>
      <c r="W607"/>
      <c r="Y607" s="3">
        <v>3995300.98</v>
      </c>
      <c r="Z607" s="3">
        <v>83905.98</v>
      </c>
      <c r="AA607" s="3">
        <v>372201.82</v>
      </c>
      <c r="AB607">
        <v>0</v>
      </c>
      <c r="AC607" s="3">
        <v>0</v>
      </c>
      <c r="AD607" s="2">
        <v>611247.02</v>
      </c>
      <c r="AE607" s="3">
        <v>599122533.62</v>
      </c>
      <c r="AF607" s="3">
        <v>12164932.65</v>
      </c>
      <c r="AG607" s="3">
        <v>2628720.44</v>
      </c>
      <c r="AH607" s="3">
        <v>103699.7</v>
      </c>
      <c r="AI607" s="3">
        <v>2074</v>
      </c>
      <c r="AJ607" s="2">
        <v>-10188946.82</v>
      </c>
    </row>
    <row r="608" spans="1:36" hidden="1" x14ac:dyDescent="0.25">
      <c r="A608" s="8">
        <v>4</v>
      </c>
      <c r="B608" s="8" t="s">
        <v>4411</v>
      </c>
      <c r="C608" s="8">
        <v>3049020320020</v>
      </c>
      <c r="D608" s="8" t="s">
        <v>4412</v>
      </c>
      <c r="G608" s="10">
        <v>43536</v>
      </c>
      <c r="H608" s="8" t="s">
        <v>31</v>
      </c>
      <c r="I608" s="8" t="s">
        <v>32</v>
      </c>
      <c r="J608" s="9">
        <v>9278.02</v>
      </c>
      <c r="K608" s="9">
        <v>185.56</v>
      </c>
      <c r="L608" s="8">
        <v>0</v>
      </c>
      <c r="M608" s="14">
        <f t="shared" si="27"/>
        <v>9463.58</v>
      </c>
      <c r="N608" s="8">
        <v>0</v>
      </c>
      <c r="O608" s="8">
        <v>0</v>
      </c>
      <c r="P608" s="8" t="s">
        <v>77</v>
      </c>
      <c r="R608" s="8">
        <v>1</v>
      </c>
      <c r="S608" s="13">
        <f>_xlfn.XLOOKUP(P608,rif_fee_schedule!$A$2:$A$84,rif_fee_schedule!C$2:C$84, 0)*1.628</f>
        <v>9769.6279999999988</v>
      </c>
      <c r="T608" s="13">
        <f>_xlfn.XLOOKUP(P608,rif_fee_schedule!$A$2:$A$84,rif_fee_schedule!D$2:D$84, 0)</f>
        <v>5674</v>
      </c>
      <c r="U608" s="14">
        <f t="shared" si="28"/>
        <v>9769.6279999999988</v>
      </c>
      <c r="V608" s="14">
        <f t="shared" si="29"/>
        <v>5674</v>
      </c>
      <c r="W608"/>
      <c r="Y608" s="3">
        <v>3995300.98</v>
      </c>
      <c r="Z608" s="3">
        <v>83905.98</v>
      </c>
      <c r="AA608" s="3">
        <v>372201.82</v>
      </c>
      <c r="AB608">
        <v>0</v>
      </c>
      <c r="AC608" s="3">
        <v>0</v>
      </c>
      <c r="AD608" s="2">
        <v>611247.02</v>
      </c>
      <c r="AE608" s="3">
        <v>599122533.62</v>
      </c>
      <c r="AF608" s="3">
        <v>12164932.65</v>
      </c>
      <c r="AG608" s="3">
        <v>2628720.44</v>
      </c>
      <c r="AH608" s="3">
        <v>103699.7</v>
      </c>
      <c r="AI608" s="3">
        <v>2074</v>
      </c>
      <c r="AJ608" s="2">
        <v>-10188946.82</v>
      </c>
    </row>
    <row r="609" spans="1:36" hidden="1" x14ac:dyDescent="0.25">
      <c r="A609" s="8">
        <v>4</v>
      </c>
      <c r="B609" s="8" t="s">
        <v>4413</v>
      </c>
      <c r="C609" s="8">
        <v>3049020080140</v>
      </c>
      <c r="D609" s="8" t="s">
        <v>4414</v>
      </c>
      <c r="G609" s="10">
        <v>43536</v>
      </c>
      <c r="H609" s="8" t="s">
        <v>31</v>
      </c>
      <c r="I609" s="8" t="s">
        <v>32</v>
      </c>
      <c r="J609" s="9">
        <v>9278.02</v>
      </c>
      <c r="K609" s="9">
        <v>185.56</v>
      </c>
      <c r="L609" s="8">
        <v>0</v>
      </c>
      <c r="M609" s="14">
        <f t="shared" si="27"/>
        <v>9463.58</v>
      </c>
      <c r="N609" s="8">
        <v>0</v>
      </c>
      <c r="O609" s="8">
        <v>0</v>
      </c>
      <c r="P609" s="8" t="s">
        <v>77</v>
      </c>
      <c r="R609" s="8">
        <v>1</v>
      </c>
      <c r="S609" s="13">
        <f>_xlfn.XLOOKUP(P609,rif_fee_schedule!$A$2:$A$84,rif_fee_schedule!C$2:C$84, 0)*1.628</f>
        <v>9769.6279999999988</v>
      </c>
      <c r="T609" s="13">
        <f>_xlfn.XLOOKUP(P609,rif_fee_schedule!$A$2:$A$84,rif_fee_schedule!D$2:D$84, 0)</f>
        <v>5674</v>
      </c>
      <c r="U609" s="14">
        <f t="shared" si="28"/>
        <v>9769.6279999999988</v>
      </c>
      <c r="V609" s="14">
        <f t="shared" si="29"/>
        <v>5674</v>
      </c>
      <c r="W609"/>
      <c r="Y609" s="3">
        <v>3995300.98</v>
      </c>
      <c r="Z609" s="3">
        <v>83905.98</v>
      </c>
      <c r="AA609" s="3">
        <v>372201.82</v>
      </c>
      <c r="AB609">
        <v>0</v>
      </c>
      <c r="AC609" s="3">
        <v>0</v>
      </c>
      <c r="AD609" s="2">
        <v>611247.02</v>
      </c>
      <c r="AE609" s="3">
        <v>599122533.62</v>
      </c>
      <c r="AF609" s="3">
        <v>12164932.65</v>
      </c>
      <c r="AG609" s="3">
        <v>2628720.44</v>
      </c>
      <c r="AH609" s="3">
        <v>103699.7</v>
      </c>
      <c r="AI609" s="3">
        <v>2074</v>
      </c>
      <c r="AJ609" s="2">
        <v>-10188946.82</v>
      </c>
    </row>
    <row r="610" spans="1:36" hidden="1" x14ac:dyDescent="0.25">
      <c r="A610" s="8">
        <v>4</v>
      </c>
      <c r="B610" s="8" t="s">
        <v>4417</v>
      </c>
      <c r="C610" s="8">
        <v>3049020080150</v>
      </c>
      <c r="D610" s="8" t="s">
        <v>4418</v>
      </c>
      <c r="G610" s="10">
        <v>43536</v>
      </c>
      <c r="H610" s="8" t="s">
        <v>31</v>
      </c>
      <c r="I610" s="8" t="s">
        <v>32</v>
      </c>
      <c r="J610" s="9">
        <v>9278.02</v>
      </c>
      <c r="K610" s="9">
        <v>185.56</v>
      </c>
      <c r="L610" s="8">
        <v>0</v>
      </c>
      <c r="M610" s="14">
        <f t="shared" si="27"/>
        <v>9463.58</v>
      </c>
      <c r="N610" s="8">
        <v>0</v>
      </c>
      <c r="O610" s="8">
        <v>0</v>
      </c>
      <c r="P610" s="8" t="s">
        <v>77</v>
      </c>
      <c r="R610" s="8">
        <v>1</v>
      </c>
      <c r="S610" s="13">
        <f>_xlfn.XLOOKUP(P610,rif_fee_schedule!$A$2:$A$84,rif_fee_schedule!C$2:C$84, 0)*1.628</f>
        <v>9769.6279999999988</v>
      </c>
      <c r="T610" s="13">
        <f>_xlfn.XLOOKUP(P610,rif_fee_schedule!$A$2:$A$84,rif_fee_schedule!D$2:D$84, 0)</f>
        <v>5674</v>
      </c>
      <c r="U610" s="14">
        <f t="shared" si="28"/>
        <v>9769.6279999999988</v>
      </c>
      <c r="V610" s="14">
        <f t="shared" si="29"/>
        <v>5674</v>
      </c>
      <c r="W610"/>
      <c r="Y610" s="3">
        <v>3995300.98</v>
      </c>
      <c r="Z610" s="3">
        <v>83905.98</v>
      </c>
      <c r="AA610" s="3">
        <v>372201.82</v>
      </c>
      <c r="AB610">
        <v>0</v>
      </c>
      <c r="AC610" s="3">
        <v>0</v>
      </c>
      <c r="AD610" s="2">
        <v>611247.02</v>
      </c>
      <c r="AE610" s="3">
        <v>599122533.62</v>
      </c>
      <c r="AF610" s="3">
        <v>12164932.65</v>
      </c>
      <c r="AG610" s="3">
        <v>2628720.44</v>
      </c>
      <c r="AH610" s="3">
        <v>103699.7</v>
      </c>
      <c r="AI610" s="3">
        <v>2074</v>
      </c>
      <c r="AJ610" s="2">
        <v>-10188946.82</v>
      </c>
    </row>
    <row r="611" spans="1:36" hidden="1" x14ac:dyDescent="0.25">
      <c r="A611" s="8">
        <v>3</v>
      </c>
      <c r="B611" s="8" t="s">
        <v>3434</v>
      </c>
      <c r="C611" s="8">
        <v>3012310290020</v>
      </c>
      <c r="D611" s="8" t="s">
        <v>3435</v>
      </c>
      <c r="F611" s="8" t="s">
        <v>3436</v>
      </c>
      <c r="G611" s="10">
        <v>43531</v>
      </c>
      <c r="H611" s="8" t="s">
        <v>31</v>
      </c>
      <c r="I611" s="8" t="s">
        <v>38</v>
      </c>
      <c r="J611" s="9">
        <v>51122.63</v>
      </c>
      <c r="K611" s="9">
        <v>1022.45</v>
      </c>
      <c r="L611" s="8">
        <v>0</v>
      </c>
      <c r="M611" s="14">
        <f t="shared" si="27"/>
        <v>52145.079999999994</v>
      </c>
      <c r="N611" s="8">
        <v>0</v>
      </c>
      <c r="O611" s="8">
        <v>0</v>
      </c>
      <c r="P611" s="8" t="s">
        <v>376</v>
      </c>
      <c r="R611" s="8">
        <v>9</v>
      </c>
      <c r="S611" s="13">
        <f>_xlfn.XLOOKUP(P611,rif_fee_schedule!$A$2:$A$84,rif_fee_schedule!C$2:C$84, 0)*1.628</f>
        <v>5981.2719999999999</v>
      </c>
      <c r="T611" s="13">
        <f>_xlfn.XLOOKUP(P611,rif_fee_schedule!$A$2:$A$84,rif_fee_schedule!D$2:D$84, 0)</f>
        <v>3474</v>
      </c>
      <c r="U611" s="14">
        <f t="shared" si="28"/>
        <v>53831.447999999997</v>
      </c>
      <c r="V611" s="14">
        <f t="shared" si="29"/>
        <v>31266</v>
      </c>
      <c r="W611"/>
      <c r="Y611" s="3">
        <v>23988344.25</v>
      </c>
      <c r="Z611" s="3">
        <v>491993.61</v>
      </c>
      <c r="AA611" s="3">
        <v>633517.25</v>
      </c>
      <c r="AB611">
        <v>0</v>
      </c>
      <c r="AC611" s="3">
        <v>0</v>
      </c>
      <c r="AD611" s="2">
        <v>2811604.2</v>
      </c>
      <c r="AE611" s="3">
        <v>599122533.62</v>
      </c>
      <c r="AF611" s="3">
        <v>12164932.65</v>
      </c>
      <c r="AG611" s="3">
        <v>2628720.44</v>
      </c>
      <c r="AH611" s="3">
        <v>103699.7</v>
      </c>
      <c r="AI611" s="3">
        <v>2074</v>
      </c>
      <c r="AJ611" s="2">
        <v>-10188946.82</v>
      </c>
    </row>
    <row r="612" spans="1:36" hidden="1" x14ac:dyDescent="0.25">
      <c r="A612" s="8">
        <v>3</v>
      </c>
      <c r="B612" s="8" t="s">
        <v>3437</v>
      </c>
      <c r="C612" s="8">
        <v>3012310290020</v>
      </c>
      <c r="D612" s="8" t="s">
        <v>3438</v>
      </c>
      <c r="F612" s="8" t="s">
        <v>3439</v>
      </c>
      <c r="G612" s="10">
        <v>43531</v>
      </c>
      <c r="H612" s="8" t="s">
        <v>31</v>
      </c>
      <c r="I612" s="8" t="s">
        <v>38</v>
      </c>
      <c r="J612" s="9">
        <v>51122.63</v>
      </c>
      <c r="K612" s="9">
        <v>1022.45</v>
      </c>
      <c r="L612" s="8">
        <v>0</v>
      </c>
      <c r="M612" s="14">
        <f t="shared" si="27"/>
        <v>52145.079999999994</v>
      </c>
      <c r="N612" s="8">
        <v>0</v>
      </c>
      <c r="O612" s="8">
        <v>0</v>
      </c>
      <c r="P612" s="8" t="s">
        <v>376</v>
      </c>
      <c r="R612" s="8">
        <v>9</v>
      </c>
      <c r="S612" s="13">
        <f>_xlfn.XLOOKUP(P612,rif_fee_schedule!$A$2:$A$84,rif_fee_schedule!C$2:C$84, 0)*1.628</f>
        <v>5981.2719999999999</v>
      </c>
      <c r="T612" s="13">
        <f>_xlfn.XLOOKUP(P612,rif_fee_schedule!$A$2:$A$84,rif_fee_schedule!D$2:D$84, 0)</f>
        <v>3474</v>
      </c>
      <c r="U612" s="14">
        <f t="shared" si="28"/>
        <v>53831.447999999997</v>
      </c>
      <c r="V612" s="14">
        <f t="shared" si="29"/>
        <v>31266</v>
      </c>
      <c r="W612"/>
      <c r="Y612" s="3">
        <v>23988344.25</v>
      </c>
      <c r="Z612" s="3">
        <v>491993.61</v>
      </c>
      <c r="AA612" s="3">
        <v>633517.25</v>
      </c>
      <c r="AB612">
        <v>0</v>
      </c>
      <c r="AC612" s="3">
        <v>0</v>
      </c>
      <c r="AD612" s="2">
        <v>2811604.2</v>
      </c>
      <c r="AE612" s="3">
        <v>599122533.62</v>
      </c>
      <c r="AF612" s="3">
        <v>12164932.65</v>
      </c>
      <c r="AG612" s="3">
        <v>2628720.44</v>
      </c>
      <c r="AH612" s="3">
        <v>103699.7</v>
      </c>
      <c r="AI612" s="3">
        <v>2074</v>
      </c>
      <c r="AJ612" s="2">
        <v>-10188946.82</v>
      </c>
    </row>
    <row r="613" spans="1:36" hidden="1" x14ac:dyDescent="0.25">
      <c r="A613" s="8">
        <v>1</v>
      </c>
      <c r="B613" s="8" t="s">
        <v>206</v>
      </c>
      <c r="C613" s="8">
        <v>3040160022780</v>
      </c>
      <c r="D613" s="8" t="s">
        <v>207</v>
      </c>
      <c r="F613" s="8" t="s">
        <v>208</v>
      </c>
      <c r="G613" s="10">
        <v>43532</v>
      </c>
      <c r="H613" s="8" t="s">
        <v>31</v>
      </c>
      <c r="I613" s="8" t="s">
        <v>38</v>
      </c>
      <c r="J613" s="9">
        <v>9278.02</v>
      </c>
      <c r="K613" s="9">
        <v>185.56</v>
      </c>
      <c r="L613" s="8">
        <v>0</v>
      </c>
      <c r="M613" s="14">
        <f t="shared" si="27"/>
        <v>9463.58</v>
      </c>
      <c r="N613" s="8">
        <v>0</v>
      </c>
      <c r="O613" s="8">
        <v>0</v>
      </c>
      <c r="P613" s="8" t="s">
        <v>77</v>
      </c>
      <c r="R613" s="8">
        <v>1</v>
      </c>
      <c r="S613" s="13">
        <f>_xlfn.XLOOKUP(P613,rif_fee_schedule!$A$2:$A$84,rif_fee_schedule!C$2:C$84, 0)*1.628</f>
        <v>9769.6279999999988</v>
      </c>
      <c r="T613" s="13">
        <f>_xlfn.XLOOKUP(P613,rif_fee_schedule!$A$2:$A$84,rif_fee_schedule!D$2:D$84, 0)</f>
        <v>5674</v>
      </c>
      <c r="U613" s="14">
        <f t="shared" si="28"/>
        <v>9769.6279999999988</v>
      </c>
      <c r="V613" s="14">
        <f t="shared" si="29"/>
        <v>5674</v>
      </c>
      <c r="W613"/>
      <c r="Y613" s="3">
        <v>74696854.359999999</v>
      </c>
      <c r="Z613" s="3">
        <v>1494936.99</v>
      </c>
      <c r="AA613" s="3">
        <v>1189721.74</v>
      </c>
      <c r="AB613" s="2">
        <v>103699.7</v>
      </c>
      <c r="AC613" s="3">
        <v>2074</v>
      </c>
      <c r="AD613" s="2">
        <v>-3422401.68</v>
      </c>
      <c r="AE613" s="3">
        <v>599122533.62</v>
      </c>
      <c r="AF613" s="3">
        <v>12164932.65</v>
      </c>
      <c r="AG613" s="3">
        <v>2628720.44</v>
      </c>
      <c r="AH613" s="3">
        <v>103699.7</v>
      </c>
      <c r="AI613" s="3">
        <v>2074</v>
      </c>
      <c r="AJ613" s="2">
        <v>-10188946.82</v>
      </c>
    </row>
    <row r="614" spans="1:36" hidden="1" x14ac:dyDescent="0.25">
      <c r="A614" s="8">
        <v>2</v>
      </c>
      <c r="B614" s="8" t="s">
        <v>2902</v>
      </c>
      <c r="C614" s="8">
        <v>3031280080251</v>
      </c>
      <c r="D614" s="8" t="s">
        <v>2903</v>
      </c>
      <c r="G614" s="10">
        <v>43536</v>
      </c>
      <c r="H614" s="8" t="s">
        <v>31</v>
      </c>
      <c r="I614" s="8" t="s">
        <v>32</v>
      </c>
      <c r="J614" s="9">
        <v>0</v>
      </c>
      <c r="K614" s="9">
        <v>0</v>
      </c>
      <c r="L614" s="8">
        <v>0</v>
      </c>
      <c r="M614" s="14">
        <f t="shared" si="27"/>
        <v>0</v>
      </c>
      <c r="N614" s="8">
        <v>0</v>
      </c>
      <c r="O614" s="8">
        <v>0</v>
      </c>
      <c r="P614" s="8" t="s">
        <v>114</v>
      </c>
      <c r="R614" s="8">
        <v>2</v>
      </c>
      <c r="S614" s="13">
        <f>_xlfn.XLOOKUP(P614,rif_fee_schedule!$A$2:$A$84,rif_fee_schedule!C$2:C$84, 0)*1.628</f>
        <v>4288.152</v>
      </c>
      <c r="T614" s="13">
        <f>_xlfn.XLOOKUP(P614,rif_fee_schedule!$A$2:$A$84,rif_fee_schedule!D$2:D$84, 0)</f>
        <v>2490</v>
      </c>
      <c r="U614" s="14">
        <f t="shared" si="28"/>
        <v>8576.3040000000001</v>
      </c>
      <c r="V614" s="14">
        <f t="shared" si="29"/>
        <v>4980</v>
      </c>
      <c r="W614"/>
      <c r="Y614" s="3">
        <v>272008405.74000001</v>
      </c>
      <c r="Z614" s="3">
        <v>5573244.3300000001</v>
      </c>
      <c r="AA614" s="3">
        <v>0</v>
      </c>
      <c r="AB614">
        <v>0</v>
      </c>
      <c r="AC614" s="3">
        <v>0</v>
      </c>
      <c r="AD614" s="2">
        <v>-7297347.0099999998</v>
      </c>
      <c r="AE614" s="3">
        <v>599122533.62</v>
      </c>
      <c r="AF614" s="3">
        <v>12164932.65</v>
      </c>
      <c r="AG614" s="3">
        <v>2628720.44</v>
      </c>
      <c r="AH614" s="3">
        <v>103699.7</v>
      </c>
      <c r="AI614" s="3">
        <v>2074</v>
      </c>
      <c r="AJ614" s="2">
        <v>-10188946.82</v>
      </c>
    </row>
    <row r="615" spans="1:36" hidden="1" x14ac:dyDescent="0.25">
      <c r="A615" s="8">
        <v>2</v>
      </c>
      <c r="B615" s="8" t="s">
        <v>2902</v>
      </c>
      <c r="C615" s="8">
        <v>3031280080251</v>
      </c>
      <c r="D615" s="8" t="s">
        <v>2903</v>
      </c>
      <c r="G615" s="10">
        <v>43536</v>
      </c>
      <c r="H615" s="8" t="s">
        <v>31</v>
      </c>
      <c r="I615" s="8" t="s">
        <v>32</v>
      </c>
      <c r="J615" s="9">
        <v>0</v>
      </c>
      <c r="K615" s="9">
        <v>0</v>
      </c>
      <c r="L615" s="8">
        <v>0</v>
      </c>
      <c r="M615" s="14">
        <f t="shared" si="27"/>
        <v>0</v>
      </c>
      <c r="N615" s="8">
        <v>0</v>
      </c>
      <c r="O615" s="8">
        <v>0</v>
      </c>
      <c r="P615" s="8" t="s">
        <v>114</v>
      </c>
      <c r="R615" s="8">
        <v>-2</v>
      </c>
      <c r="S615" s="13">
        <f>_xlfn.XLOOKUP(P615,rif_fee_schedule!$A$2:$A$84,rif_fee_schedule!C$2:C$84, 0)*1.628</f>
        <v>4288.152</v>
      </c>
      <c r="T615" s="13">
        <f>_xlfn.XLOOKUP(P615,rif_fee_schedule!$A$2:$A$84,rif_fee_schedule!D$2:D$84, 0)</f>
        <v>2490</v>
      </c>
      <c r="U615" s="14">
        <f t="shared" si="28"/>
        <v>-8576.3040000000001</v>
      </c>
      <c r="V615" s="14">
        <f t="shared" si="29"/>
        <v>-4980</v>
      </c>
      <c r="W615"/>
      <c r="Y615" s="3">
        <v>272008405.74000001</v>
      </c>
      <c r="Z615" s="3">
        <v>5573244.3300000001</v>
      </c>
      <c r="AA615" s="3">
        <v>0</v>
      </c>
      <c r="AB615">
        <v>0</v>
      </c>
      <c r="AC615" s="3">
        <v>0</v>
      </c>
      <c r="AD615" s="2">
        <v>-7297347.0099999998</v>
      </c>
      <c r="AE615" s="3">
        <v>599122533.62</v>
      </c>
      <c r="AF615" s="3">
        <v>12164932.65</v>
      </c>
      <c r="AG615" s="3">
        <v>2628720.44</v>
      </c>
      <c r="AH615" s="3">
        <v>103699.7</v>
      </c>
      <c r="AI615" s="3">
        <v>2074</v>
      </c>
      <c r="AJ615" s="2">
        <v>-10188946.82</v>
      </c>
    </row>
    <row r="616" spans="1:36" hidden="1" x14ac:dyDescent="0.25">
      <c r="A616" s="8">
        <v>2</v>
      </c>
      <c r="B616" s="8" t="s">
        <v>2555</v>
      </c>
      <c r="C616" s="8">
        <v>3031020190060</v>
      </c>
      <c r="D616" s="8" t="s">
        <v>2556</v>
      </c>
      <c r="F616" s="8" t="s">
        <v>2557</v>
      </c>
      <c r="G616" s="10">
        <v>43535</v>
      </c>
      <c r="H616" s="8" t="s">
        <v>31</v>
      </c>
      <c r="I616" s="8" t="s">
        <v>38</v>
      </c>
      <c r="J616" s="9">
        <v>8772.4500000000007</v>
      </c>
      <c r="K616" s="9">
        <v>175.45</v>
      </c>
      <c r="L616" s="8">
        <v>0</v>
      </c>
      <c r="M616" s="14">
        <f t="shared" si="27"/>
        <v>8947.9000000000015</v>
      </c>
      <c r="N616" s="8">
        <v>0</v>
      </c>
      <c r="O616" s="8">
        <v>0</v>
      </c>
      <c r="P616" s="8" t="s">
        <v>77</v>
      </c>
      <c r="R616" s="8">
        <v>1</v>
      </c>
      <c r="S616" s="13">
        <f>_xlfn.XLOOKUP(P616,rif_fee_schedule!$A$2:$A$84,rif_fee_schedule!C$2:C$84, 0)*1.628</f>
        <v>9769.6279999999988</v>
      </c>
      <c r="T616" s="13">
        <f>_xlfn.XLOOKUP(P616,rif_fee_schedule!$A$2:$A$84,rif_fee_schedule!D$2:D$84, 0)</f>
        <v>5674</v>
      </c>
      <c r="U616" s="14">
        <f t="shared" si="28"/>
        <v>9769.6279999999988</v>
      </c>
      <c r="V616" s="14">
        <f t="shared" si="29"/>
        <v>5674</v>
      </c>
      <c r="W616"/>
      <c r="Y616" s="3">
        <v>272008405.74000001</v>
      </c>
      <c r="Z616" s="3">
        <v>5573244.3300000001</v>
      </c>
      <c r="AA616" s="3">
        <v>0</v>
      </c>
      <c r="AB616">
        <v>0</v>
      </c>
      <c r="AC616" s="3">
        <v>0</v>
      </c>
      <c r="AD616" s="2">
        <v>-7297347.0099999998</v>
      </c>
      <c r="AE616" s="3">
        <v>599122533.62</v>
      </c>
      <c r="AF616" s="3">
        <v>12164932.65</v>
      </c>
      <c r="AG616" s="3">
        <v>2628720.44</v>
      </c>
      <c r="AH616" s="3">
        <v>103699.7</v>
      </c>
      <c r="AI616" s="3">
        <v>2074</v>
      </c>
      <c r="AJ616" s="2">
        <v>-10188946.82</v>
      </c>
    </row>
    <row r="617" spans="1:36" hidden="1" x14ac:dyDescent="0.25">
      <c r="A617" s="8">
        <v>3</v>
      </c>
      <c r="B617" s="8" t="s">
        <v>3464</v>
      </c>
      <c r="C617" s="8">
        <v>3012310290020</v>
      </c>
      <c r="D617" s="8" t="s">
        <v>3465</v>
      </c>
      <c r="F617" s="8" t="s">
        <v>3466</v>
      </c>
      <c r="G617" s="10">
        <v>43532</v>
      </c>
      <c r="H617" s="8" t="s">
        <v>31</v>
      </c>
      <c r="I617" s="8" t="s">
        <v>38</v>
      </c>
      <c r="J617" s="9">
        <v>34081.75</v>
      </c>
      <c r="K617" s="9">
        <v>681.64</v>
      </c>
      <c r="L617" s="8">
        <v>0</v>
      </c>
      <c r="M617" s="14">
        <f t="shared" si="27"/>
        <v>34763.39</v>
      </c>
      <c r="N617" s="8">
        <v>0</v>
      </c>
      <c r="O617" s="8">
        <v>0</v>
      </c>
      <c r="P617" s="8" t="s">
        <v>376</v>
      </c>
      <c r="R617" s="8">
        <v>6</v>
      </c>
      <c r="S617" s="13">
        <f>_xlfn.XLOOKUP(P617,rif_fee_schedule!$A$2:$A$84,rif_fee_schedule!C$2:C$84, 0)*1.628</f>
        <v>5981.2719999999999</v>
      </c>
      <c r="T617" s="13">
        <f>_xlfn.XLOOKUP(P617,rif_fee_schedule!$A$2:$A$84,rif_fee_schedule!D$2:D$84, 0)</f>
        <v>3474</v>
      </c>
      <c r="U617" s="14">
        <f t="shared" si="28"/>
        <v>35887.631999999998</v>
      </c>
      <c r="V617" s="14">
        <f t="shared" si="29"/>
        <v>20844</v>
      </c>
      <c r="W617"/>
      <c r="Y617" s="3">
        <v>23988344.25</v>
      </c>
      <c r="Z617" s="3">
        <v>491993.61</v>
      </c>
      <c r="AA617" s="3">
        <v>633517.25</v>
      </c>
      <c r="AB617">
        <v>0</v>
      </c>
      <c r="AC617" s="3">
        <v>0</v>
      </c>
      <c r="AD617" s="2">
        <v>2811604.2</v>
      </c>
      <c r="AE617" s="3">
        <v>599122533.62</v>
      </c>
      <c r="AF617" s="3">
        <v>12164932.65</v>
      </c>
      <c r="AG617" s="3">
        <v>2628720.44</v>
      </c>
      <c r="AH617" s="3">
        <v>103699.7</v>
      </c>
      <c r="AI617" s="3">
        <v>2074</v>
      </c>
      <c r="AJ617" s="2">
        <v>-10188946.82</v>
      </c>
    </row>
    <row r="618" spans="1:36" hidden="1" x14ac:dyDescent="0.25">
      <c r="A618" s="8">
        <v>3</v>
      </c>
      <c r="B618" s="8" t="s">
        <v>3440</v>
      </c>
      <c r="C618" s="8">
        <v>3012310290020</v>
      </c>
      <c r="D618" s="8" t="s">
        <v>3441</v>
      </c>
      <c r="F618" s="8" t="s">
        <v>3442</v>
      </c>
      <c r="G618" s="10">
        <v>43532</v>
      </c>
      <c r="H618" s="8" t="s">
        <v>31</v>
      </c>
      <c r="I618" s="8" t="s">
        <v>38</v>
      </c>
      <c r="J618" s="9">
        <v>56802.92</v>
      </c>
      <c r="K618" s="9">
        <v>1136.06</v>
      </c>
      <c r="L618" s="8">
        <v>0</v>
      </c>
      <c r="M618" s="14">
        <f t="shared" si="27"/>
        <v>57938.979999999996</v>
      </c>
      <c r="N618" s="8">
        <v>0</v>
      </c>
      <c r="O618" s="8">
        <v>0</v>
      </c>
      <c r="P618" s="8" t="s">
        <v>376</v>
      </c>
      <c r="R618" s="8">
        <v>10</v>
      </c>
      <c r="S618" s="13">
        <f>_xlfn.XLOOKUP(P618,rif_fee_schedule!$A$2:$A$84,rif_fee_schedule!C$2:C$84, 0)*1.628</f>
        <v>5981.2719999999999</v>
      </c>
      <c r="T618" s="13">
        <f>_xlfn.XLOOKUP(P618,rif_fee_schedule!$A$2:$A$84,rif_fee_schedule!D$2:D$84, 0)</f>
        <v>3474</v>
      </c>
      <c r="U618" s="14">
        <f t="shared" si="28"/>
        <v>59812.72</v>
      </c>
      <c r="V618" s="14">
        <f t="shared" si="29"/>
        <v>34740</v>
      </c>
      <c r="W618"/>
      <c r="Y618" s="3">
        <v>23988344.25</v>
      </c>
      <c r="Z618" s="3">
        <v>491993.61</v>
      </c>
      <c r="AA618" s="3">
        <v>633517.25</v>
      </c>
      <c r="AB618">
        <v>0</v>
      </c>
      <c r="AC618" s="3">
        <v>0</v>
      </c>
      <c r="AD618" s="2">
        <v>2811604.2</v>
      </c>
      <c r="AE618" s="3">
        <v>599122533.62</v>
      </c>
      <c r="AF618" s="3">
        <v>12164932.65</v>
      </c>
      <c r="AG618" s="3">
        <v>2628720.44</v>
      </c>
      <c r="AH618" s="3">
        <v>103699.7</v>
      </c>
      <c r="AI618" s="3">
        <v>2074</v>
      </c>
      <c r="AJ618" s="2">
        <v>-10188946.82</v>
      </c>
    </row>
    <row r="619" spans="1:36" hidden="1" x14ac:dyDescent="0.25">
      <c r="A619" s="8">
        <v>3</v>
      </c>
      <c r="B619" s="8" t="s">
        <v>3416</v>
      </c>
      <c r="C619" s="8">
        <v>3012310290020</v>
      </c>
      <c r="D619" s="8" t="s">
        <v>3417</v>
      </c>
      <c r="F619" s="8" t="s">
        <v>3418</v>
      </c>
      <c r="G619" s="10">
        <v>43532</v>
      </c>
      <c r="H619" s="8" t="s">
        <v>31</v>
      </c>
      <c r="I619" s="8" t="s">
        <v>38</v>
      </c>
      <c r="J619" s="9">
        <v>56802.92</v>
      </c>
      <c r="K619" s="9">
        <v>1136.06</v>
      </c>
      <c r="L619" s="8">
        <v>0</v>
      </c>
      <c r="M619" s="14">
        <f t="shared" si="27"/>
        <v>57938.979999999996</v>
      </c>
      <c r="N619" s="8">
        <v>0</v>
      </c>
      <c r="O619" s="8">
        <v>0</v>
      </c>
      <c r="P619" s="8" t="s">
        <v>376</v>
      </c>
      <c r="R619" s="8">
        <v>10</v>
      </c>
      <c r="S619" s="13">
        <f>_xlfn.XLOOKUP(P619,rif_fee_schedule!$A$2:$A$84,rif_fee_schedule!C$2:C$84, 0)*1.628</f>
        <v>5981.2719999999999</v>
      </c>
      <c r="T619" s="13">
        <f>_xlfn.XLOOKUP(P619,rif_fee_schedule!$A$2:$A$84,rif_fee_schedule!D$2:D$84, 0)</f>
        <v>3474</v>
      </c>
      <c r="U619" s="14">
        <f t="shared" si="28"/>
        <v>59812.72</v>
      </c>
      <c r="V619" s="14">
        <f t="shared" si="29"/>
        <v>34740</v>
      </c>
      <c r="W619"/>
      <c r="Y619" s="3">
        <v>23988344.25</v>
      </c>
      <c r="Z619" s="3">
        <v>491993.61</v>
      </c>
      <c r="AA619" s="3">
        <v>633517.25</v>
      </c>
      <c r="AB619">
        <v>0</v>
      </c>
      <c r="AC619" s="3">
        <v>0</v>
      </c>
      <c r="AD619" s="2">
        <v>2811604.2</v>
      </c>
      <c r="AE619" s="3">
        <v>599122533.62</v>
      </c>
      <c r="AF619" s="3">
        <v>12164932.65</v>
      </c>
      <c r="AG619" s="3">
        <v>2628720.44</v>
      </c>
      <c r="AH619" s="3">
        <v>103699.7</v>
      </c>
      <c r="AI619" s="3">
        <v>2074</v>
      </c>
      <c r="AJ619" s="2">
        <v>-10188946.82</v>
      </c>
    </row>
    <row r="620" spans="1:36" hidden="1" x14ac:dyDescent="0.25">
      <c r="A620" s="8">
        <v>9.1</v>
      </c>
      <c r="B620" s="8" t="s">
        <v>9118</v>
      </c>
      <c r="C620" s="8">
        <v>3031210341320</v>
      </c>
      <c r="D620" s="8" t="s">
        <v>9119</v>
      </c>
      <c r="F620" s="8" t="s">
        <v>9120</v>
      </c>
      <c r="G620" s="10">
        <v>43536</v>
      </c>
      <c r="H620" s="8" t="s">
        <v>31</v>
      </c>
      <c r="I620" s="8" t="s">
        <v>38</v>
      </c>
      <c r="J620" s="9">
        <v>0</v>
      </c>
      <c r="K620" s="9">
        <v>175.45</v>
      </c>
      <c r="L620" s="8">
        <v>0</v>
      </c>
      <c r="M620" s="14">
        <f t="shared" si="27"/>
        <v>175.45</v>
      </c>
      <c r="N620" s="8">
        <v>0</v>
      </c>
      <c r="O620" s="8">
        <v>0</v>
      </c>
      <c r="P620" s="8" t="s">
        <v>77</v>
      </c>
      <c r="R620" s="8">
        <v>1</v>
      </c>
      <c r="S620" s="13">
        <f>_xlfn.XLOOKUP(P620,rif_fee_schedule!$A$2:$A$84,rif_fee_schedule!C$2:C$84, 0)*1.628</f>
        <v>9769.6279999999988</v>
      </c>
      <c r="T620" s="13">
        <f>_xlfn.XLOOKUP(P620,rif_fee_schedule!$A$2:$A$84,rif_fee_schedule!D$2:D$84, 0)</f>
        <v>5674</v>
      </c>
      <c r="U620" s="14">
        <f t="shared" si="28"/>
        <v>9769.6279999999988</v>
      </c>
      <c r="V620" s="14">
        <f t="shared" si="29"/>
        <v>5674</v>
      </c>
      <c r="W620"/>
      <c r="Y620" s="3">
        <v>13894747.220000001</v>
      </c>
      <c r="Z620" s="3">
        <v>290518.01</v>
      </c>
      <c r="AA620" s="3">
        <v>0</v>
      </c>
      <c r="AB620">
        <v>0</v>
      </c>
      <c r="AC620" s="3">
        <v>0</v>
      </c>
      <c r="AD620" s="2">
        <v>-156592.79</v>
      </c>
      <c r="AE620" s="3">
        <v>599122533.62</v>
      </c>
      <c r="AF620" s="3">
        <v>12164932.65</v>
      </c>
      <c r="AG620" s="3">
        <v>2628720.44</v>
      </c>
      <c r="AH620" s="3">
        <v>103699.7</v>
      </c>
      <c r="AI620" s="3">
        <v>2074</v>
      </c>
      <c r="AJ620" s="2">
        <v>-10188946.82</v>
      </c>
    </row>
    <row r="621" spans="1:36" hidden="1" x14ac:dyDescent="0.25">
      <c r="A621" s="8">
        <v>1.1000000000000001</v>
      </c>
      <c r="B621" s="8" t="s">
        <v>938</v>
      </c>
      <c r="C621" s="8">
        <v>3040260100091</v>
      </c>
      <c r="D621" s="8" t="s">
        <v>939</v>
      </c>
      <c r="G621" s="10">
        <v>43537</v>
      </c>
      <c r="H621" s="8" t="s">
        <v>31</v>
      </c>
      <c r="I621" s="8" t="s">
        <v>32</v>
      </c>
      <c r="J621" s="9">
        <v>156088.47</v>
      </c>
      <c r="K621" s="9">
        <v>3121.77</v>
      </c>
      <c r="L621" s="8">
        <v>0</v>
      </c>
      <c r="M621" s="14">
        <f t="shared" si="27"/>
        <v>159210.23999999999</v>
      </c>
      <c r="N621" s="8">
        <v>0</v>
      </c>
      <c r="O621" s="8">
        <v>0</v>
      </c>
      <c r="P621" s="8" t="s">
        <v>34</v>
      </c>
      <c r="R621" s="11">
        <v>2993</v>
      </c>
      <c r="S621" s="13">
        <f>_xlfn.XLOOKUP(P621,rif_fee_schedule!$A$2:$A$84,rif_fee_schedule!C$2:C$84, 0)*1.628</f>
        <v>62.01052</v>
      </c>
      <c r="T621" s="13">
        <f>_xlfn.XLOOKUP(P621,rif_fee_schedule!$A$2:$A$84,rif_fee_schedule!D$2:D$84, 0)</f>
        <v>36.015000000000001</v>
      </c>
      <c r="U621" s="14">
        <f t="shared" si="28"/>
        <v>185597.48636000001</v>
      </c>
      <c r="V621" s="14">
        <f t="shared" si="29"/>
        <v>107792.895</v>
      </c>
      <c r="Y621" s="3">
        <v>13538989.02</v>
      </c>
      <c r="Z621" s="3">
        <v>280635.13</v>
      </c>
      <c r="AA621" s="3">
        <v>0</v>
      </c>
      <c r="AB621">
        <v>0</v>
      </c>
      <c r="AC621" s="3">
        <v>0</v>
      </c>
      <c r="AD621" s="2">
        <v>-2316507.67</v>
      </c>
      <c r="AE621" s="3">
        <v>599122533.62</v>
      </c>
      <c r="AF621" s="3">
        <v>12164932.65</v>
      </c>
      <c r="AG621" s="3">
        <v>2628720.44</v>
      </c>
      <c r="AH621" s="3">
        <v>103699.7</v>
      </c>
      <c r="AI621" s="3">
        <v>2074</v>
      </c>
      <c r="AJ621" s="2">
        <v>-10188946.82</v>
      </c>
    </row>
    <row r="622" spans="1:36" hidden="1" x14ac:dyDescent="0.25">
      <c r="A622" s="8">
        <v>1.1000000000000001</v>
      </c>
      <c r="B622" s="8" t="s">
        <v>854</v>
      </c>
      <c r="C622" s="8">
        <v>3040120090492</v>
      </c>
      <c r="D622" s="8" t="s">
        <v>855</v>
      </c>
      <c r="F622" s="8" t="s">
        <v>856</v>
      </c>
      <c r="G622" s="10">
        <v>43536</v>
      </c>
      <c r="H622" s="8" t="s">
        <v>31</v>
      </c>
      <c r="I622" s="8" t="s">
        <v>38</v>
      </c>
      <c r="J622" s="9">
        <v>0</v>
      </c>
      <c r="K622" s="9">
        <v>0</v>
      </c>
      <c r="L622" s="8">
        <v>0</v>
      </c>
      <c r="M622" s="14">
        <f t="shared" si="27"/>
        <v>0</v>
      </c>
      <c r="N622" s="8">
        <v>0</v>
      </c>
      <c r="O622" s="8">
        <v>0</v>
      </c>
      <c r="P622" s="8" t="s">
        <v>77</v>
      </c>
      <c r="R622" s="8">
        <v>0</v>
      </c>
      <c r="S622" s="13">
        <f>_xlfn.XLOOKUP(P622,rif_fee_schedule!$A$2:$A$84,rif_fee_schedule!C$2:C$84, 0)*1.628</f>
        <v>9769.6279999999988</v>
      </c>
      <c r="T622" s="13">
        <f>_xlfn.XLOOKUP(P622,rif_fee_schedule!$A$2:$A$84,rif_fee_schedule!D$2:D$84, 0)</f>
        <v>5674</v>
      </c>
      <c r="U622" s="14">
        <f t="shared" si="28"/>
        <v>0</v>
      </c>
      <c r="V622" s="14">
        <f t="shared" si="29"/>
        <v>0</v>
      </c>
      <c r="W622"/>
      <c r="Y622" s="3">
        <v>13538989.02</v>
      </c>
      <c r="Z622" s="3">
        <v>280635.13</v>
      </c>
      <c r="AA622" s="3">
        <v>0</v>
      </c>
      <c r="AB622">
        <v>0</v>
      </c>
      <c r="AC622" s="3">
        <v>0</v>
      </c>
      <c r="AD622" s="2">
        <v>-2316507.67</v>
      </c>
      <c r="AE622" s="3">
        <v>599122533.62</v>
      </c>
      <c r="AF622" s="3">
        <v>12164932.65</v>
      </c>
      <c r="AG622" s="3">
        <v>2628720.44</v>
      </c>
      <c r="AH622" s="3">
        <v>103699.7</v>
      </c>
      <c r="AI622" s="3">
        <v>2074</v>
      </c>
      <c r="AJ622" s="2">
        <v>-10188946.82</v>
      </c>
    </row>
    <row r="623" spans="1:36" hidden="1" x14ac:dyDescent="0.25">
      <c r="A623" s="8">
        <v>6</v>
      </c>
      <c r="B623" s="8" t="s">
        <v>8114</v>
      </c>
      <c r="C623" s="8">
        <v>3079040000420</v>
      </c>
      <c r="D623" s="8" t="s">
        <v>8115</v>
      </c>
      <c r="F623" s="8" t="s">
        <v>8113</v>
      </c>
      <c r="G623" s="10">
        <v>43544</v>
      </c>
      <c r="H623" s="8" t="s">
        <v>31</v>
      </c>
      <c r="I623" s="8" t="s">
        <v>38</v>
      </c>
      <c r="J623" s="9">
        <v>144686.07999999999</v>
      </c>
      <c r="K623" s="9">
        <v>2893.72</v>
      </c>
      <c r="L623" s="8">
        <v>0</v>
      </c>
      <c r="M623" s="14">
        <f t="shared" si="27"/>
        <v>147579.79999999999</v>
      </c>
      <c r="N623" s="8">
        <v>0</v>
      </c>
      <c r="O623" s="8">
        <v>0</v>
      </c>
      <c r="P623" s="8" t="s">
        <v>951</v>
      </c>
      <c r="R623" s="8">
        <v>45</v>
      </c>
      <c r="S623" s="13">
        <f>_xlfn.XLOOKUP(P623,rif_fee_schedule!$A$2:$A$84,rif_fee_schedule!C$2:C$84, 0)*1.628</f>
        <v>0</v>
      </c>
      <c r="T623" s="13">
        <f>_xlfn.XLOOKUP(P623,rif_fee_schedule!$A$2:$A$84,rif_fee_schedule!D$2:D$84, 0)</f>
        <v>0</v>
      </c>
      <c r="U623" s="14">
        <f t="shared" si="28"/>
        <v>0</v>
      </c>
      <c r="V623" s="14">
        <f t="shared" si="29"/>
        <v>0</v>
      </c>
      <c r="W623"/>
      <c r="Y623" s="3">
        <v>43269262.359999999</v>
      </c>
      <c r="Z623" s="3">
        <v>874367.57</v>
      </c>
      <c r="AA623" s="3">
        <v>433279.63</v>
      </c>
      <c r="AB623">
        <v>0</v>
      </c>
      <c r="AC623" s="3">
        <v>0</v>
      </c>
      <c r="AD623" s="2">
        <v>374512.67</v>
      </c>
      <c r="AE623" s="3">
        <v>599122533.62</v>
      </c>
      <c r="AF623" s="3">
        <v>12164932.65</v>
      </c>
      <c r="AG623" s="3">
        <v>2628720.44</v>
      </c>
      <c r="AH623" s="3">
        <v>103699.7</v>
      </c>
      <c r="AI623" s="3">
        <v>2074</v>
      </c>
      <c r="AJ623" s="2">
        <v>-10188946.82</v>
      </c>
    </row>
    <row r="624" spans="1:36" hidden="1" x14ac:dyDescent="0.25">
      <c r="A624" s="8">
        <v>6</v>
      </c>
      <c r="B624" s="8" t="s">
        <v>8114</v>
      </c>
      <c r="C624" s="8">
        <v>3079040000420</v>
      </c>
      <c r="D624" s="8" t="s">
        <v>8115</v>
      </c>
      <c r="F624" s="8" t="s">
        <v>8113</v>
      </c>
      <c r="G624" s="10">
        <v>43544</v>
      </c>
      <c r="H624" s="8" t="s">
        <v>31</v>
      </c>
      <c r="I624" s="8" t="s">
        <v>38</v>
      </c>
      <c r="J624" s="9">
        <v>144686.07999999999</v>
      </c>
      <c r="K624" s="9">
        <v>2893.72</v>
      </c>
      <c r="L624" s="8">
        <v>0</v>
      </c>
      <c r="M624" s="14">
        <f t="shared" si="27"/>
        <v>147579.79999999999</v>
      </c>
      <c r="N624" s="8">
        <v>0</v>
      </c>
      <c r="O624" s="8">
        <v>0</v>
      </c>
      <c r="P624" s="8" t="s">
        <v>8116</v>
      </c>
      <c r="R624" s="11">
        <v>-2555</v>
      </c>
      <c r="S624" s="13">
        <f>_xlfn.XLOOKUP(P624,rif_fee_schedule!$A$2:$A$84,rif_fee_schedule!C$2:C$84, 0)*1.628</f>
        <v>0</v>
      </c>
      <c r="T624" s="13">
        <f>_xlfn.XLOOKUP(P624,rif_fee_schedule!$A$2:$A$84,rif_fee_schedule!D$2:D$84, 0)</f>
        <v>0</v>
      </c>
      <c r="U624" s="14">
        <f t="shared" si="28"/>
        <v>0</v>
      </c>
      <c r="V624" s="14">
        <f t="shared" si="29"/>
        <v>0</v>
      </c>
      <c r="W624" s="2"/>
      <c r="Y624" s="3">
        <v>43269262.359999999</v>
      </c>
      <c r="Z624" s="3">
        <v>874367.57</v>
      </c>
      <c r="AA624" s="3">
        <v>433279.63</v>
      </c>
      <c r="AB624">
        <v>0</v>
      </c>
      <c r="AC624" s="3">
        <v>0</v>
      </c>
      <c r="AD624" s="2">
        <v>374512.67</v>
      </c>
      <c r="AE624" s="3">
        <v>599122533.62</v>
      </c>
      <c r="AF624" s="3">
        <v>12164932.65</v>
      </c>
      <c r="AG624" s="3">
        <v>2628720.44</v>
      </c>
      <c r="AH624" s="3">
        <v>103699.7</v>
      </c>
      <c r="AI624" s="3">
        <v>2074</v>
      </c>
      <c r="AJ624" s="2">
        <v>-10188946.82</v>
      </c>
    </row>
    <row r="625" spans="1:36" hidden="1" x14ac:dyDescent="0.25">
      <c r="A625" s="8">
        <v>6</v>
      </c>
      <c r="B625" s="8" t="s">
        <v>8111</v>
      </c>
      <c r="C625" s="8">
        <v>3079040000420</v>
      </c>
      <c r="D625" s="8" t="s">
        <v>8112</v>
      </c>
      <c r="F625" s="8" t="s">
        <v>8113</v>
      </c>
      <c r="G625" s="10">
        <v>43740</v>
      </c>
      <c r="H625" s="8" t="s">
        <v>31</v>
      </c>
      <c r="I625" s="8" t="s">
        <v>38</v>
      </c>
      <c r="J625" s="9">
        <v>164413.82</v>
      </c>
      <c r="K625" s="9">
        <v>3288.28</v>
      </c>
      <c r="L625" s="8">
        <v>0</v>
      </c>
      <c r="M625" s="14">
        <f t="shared" si="27"/>
        <v>167702.1</v>
      </c>
      <c r="N625" s="8">
        <v>0</v>
      </c>
      <c r="O625" s="8">
        <v>0</v>
      </c>
      <c r="P625" s="8" t="s">
        <v>951</v>
      </c>
      <c r="R625" s="8">
        <v>47</v>
      </c>
      <c r="S625" s="13">
        <f>_xlfn.XLOOKUP(P625,rif_fee_schedule!$A$2:$A$84,rif_fee_schedule!C$2:C$84, 0)*1.628</f>
        <v>0</v>
      </c>
      <c r="T625" s="13">
        <f>_xlfn.XLOOKUP(P625,rif_fee_schedule!$A$2:$A$84,rif_fee_schedule!D$2:D$84, 0)</f>
        <v>0</v>
      </c>
      <c r="U625" s="14">
        <f t="shared" si="28"/>
        <v>0</v>
      </c>
      <c r="V625" s="14">
        <f t="shared" si="29"/>
        <v>0</v>
      </c>
      <c r="W625"/>
      <c r="Y625" s="3">
        <v>43269262.359999999</v>
      </c>
      <c r="Z625" s="3">
        <v>874367.57</v>
      </c>
      <c r="AA625" s="3">
        <v>433279.63</v>
      </c>
      <c r="AB625">
        <v>0</v>
      </c>
      <c r="AC625" s="3">
        <v>0</v>
      </c>
      <c r="AD625" s="2">
        <v>374512.67</v>
      </c>
      <c r="AE625" s="3">
        <v>599122533.62</v>
      </c>
      <c r="AF625" s="3">
        <v>12164932.65</v>
      </c>
      <c r="AG625" s="3">
        <v>2628720.44</v>
      </c>
      <c r="AH625" s="3">
        <v>103699.7</v>
      </c>
      <c r="AI625" s="3">
        <v>2074</v>
      </c>
      <c r="AJ625" s="2">
        <v>-10188946.82</v>
      </c>
    </row>
    <row r="626" spans="1:36" hidden="1" x14ac:dyDescent="0.25">
      <c r="A626" s="8">
        <v>5</v>
      </c>
      <c r="B626" s="8" t="s">
        <v>4699</v>
      </c>
      <c r="C626" s="8">
        <v>3049240011840</v>
      </c>
      <c r="D626" s="8" t="s">
        <v>4700</v>
      </c>
      <c r="F626" s="8" t="s">
        <v>4701</v>
      </c>
      <c r="G626" s="10">
        <v>43536</v>
      </c>
      <c r="H626" s="8" t="s">
        <v>31</v>
      </c>
      <c r="I626" s="8" t="s">
        <v>38</v>
      </c>
      <c r="J626" s="9">
        <v>0</v>
      </c>
      <c r="K626" s="9">
        <v>0</v>
      </c>
      <c r="L626" s="8">
        <v>0</v>
      </c>
      <c r="M626" s="14">
        <f t="shared" si="27"/>
        <v>0</v>
      </c>
      <c r="N626" s="8">
        <v>0</v>
      </c>
      <c r="O626" s="8">
        <v>0</v>
      </c>
      <c r="P626" s="8" t="s">
        <v>77</v>
      </c>
      <c r="R626" s="8">
        <v>-1</v>
      </c>
      <c r="S626" s="13">
        <f>_xlfn.XLOOKUP(P626,rif_fee_schedule!$A$2:$A$84,rif_fee_schedule!C$2:C$84, 0)*1.628</f>
        <v>9769.6279999999988</v>
      </c>
      <c r="T626" s="13">
        <f>_xlfn.XLOOKUP(P626,rif_fee_schedule!$A$2:$A$84,rif_fee_schedule!D$2:D$84, 0)</f>
        <v>5674</v>
      </c>
      <c r="U626" s="14">
        <f t="shared" si="28"/>
        <v>-9769.6279999999988</v>
      </c>
      <c r="V626" s="14">
        <f t="shared" si="29"/>
        <v>-5674</v>
      </c>
      <c r="W626"/>
      <c r="Y626" s="3">
        <v>23913047.239999998</v>
      </c>
      <c r="Z626" s="3">
        <v>478708.65</v>
      </c>
      <c r="AA626" s="3">
        <v>0</v>
      </c>
      <c r="AB626">
        <v>0</v>
      </c>
      <c r="AC626" s="3">
        <v>0</v>
      </c>
      <c r="AD626" s="2">
        <v>-227120.25</v>
      </c>
      <c r="AE626" s="3">
        <v>599122533.62</v>
      </c>
      <c r="AF626" s="3">
        <v>12164932.65</v>
      </c>
      <c r="AG626" s="3">
        <v>2628720.44</v>
      </c>
      <c r="AH626" s="3">
        <v>103699.7</v>
      </c>
      <c r="AI626" s="3">
        <v>2074</v>
      </c>
      <c r="AJ626" s="2">
        <v>-10188946.82</v>
      </c>
    </row>
    <row r="627" spans="1:36" hidden="1" x14ac:dyDescent="0.25">
      <c r="A627" s="8">
        <v>5</v>
      </c>
      <c r="B627" s="8" t="s">
        <v>4699</v>
      </c>
      <c r="C627" s="8">
        <v>3049240011840</v>
      </c>
      <c r="D627" s="8" t="s">
        <v>4700</v>
      </c>
      <c r="F627" s="8" t="s">
        <v>4701</v>
      </c>
      <c r="G627" s="10">
        <v>43536</v>
      </c>
      <c r="H627" s="8" t="s">
        <v>31</v>
      </c>
      <c r="I627" s="8" t="s">
        <v>38</v>
      </c>
      <c r="J627" s="9">
        <v>0</v>
      </c>
      <c r="K627" s="9">
        <v>0</v>
      </c>
      <c r="L627" s="8">
        <v>0</v>
      </c>
      <c r="M627" s="14">
        <f t="shared" ref="M627:M690" si="30">SUM(J627:L627)</f>
        <v>0</v>
      </c>
      <c r="N627" s="8">
        <v>0</v>
      </c>
      <c r="O627" s="8">
        <v>0</v>
      </c>
      <c r="P627" s="8" t="s">
        <v>77</v>
      </c>
      <c r="R627" s="8">
        <v>1</v>
      </c>
      <c r="S627" s="13">
        <f>_xlfn.XLOOKUP(P627,rif_fee_schedule!$A$2:$A$84,rif_fee_schedule!C$2:C$84, 0)*1.628</f>
        <v>9769.6279999999988</v>
      </c>
      <c r="T627" s="13">
        <f>_xlfn.XLOOKUP(P627,rif_fee_schedule!$A$2:$A$84,rif_fee_schedule!D$2:D$84, 0)</f>
        <v>5674</v>
      </c>
      <c r="U627" s="14">
        <f t="shared" ref="U627:U690" si="31">S627*R627</f>
        <v>9769.6279999999988</v>
      </c>
      <c r="V627" s="14">
        <f t="shared" ref="V627:V690" si="32">T627*R627</f>
        <v>5674</v>
      </c>
      <c r="W627"/>
      <c r="Y627" s="3">
        <v>23913047.239999998</v>
      </c>
      <c r="Z627" s="3">
        <v>478708.65</v>
      </c>
      <c r="AA627" s="3">
        <v>0</v>
      </c>
      <c r="AB627">
        <v>0</v>
      </c>
      <c r="AC627" s="3">
        <v>0</v>
      </c>
      <c r="AD627" s="2">
        <v>-227120.25</v>
      </c>
      <c r="AE627" s="3">
        <v>599122533.62</v>
      </c>
      <c r="AF627" s="3">
        <v>12164932.65</v>
      </c>
      <c r="AG627" s="3">
        <v>2628720.44</v>
      </c>
      <c r="AH627" s="3">
        <v>103699.7</v>
      </c>
      <c r="AI627" s="3">
        <v>2074</v>
      </c>
      <c r="AJ627" s="2">
        <v>-10188946.82</v>
      </c>
    </row>
    <row r="628" spans="1:36" hidden="1" x14ac:dyDescent="0.25">
      <c r="A628" s="8">
        <v>1</v>
      </c>
      <c r="B628" s="8" t="s">
        <v>337</v>
      </c>
      <c r="C628" s="8">
        <v>3040290011260</v>
      </c>
      <c r="D628" s="8" t="s">
        <v>338</v>
      </c>
      <c r="F628" s="8" t="s">
        <v>339</v>
      </c>
      <c r="G628" s="10">
        <v>43565</v>
      </c>
      <c r="H628" s="8" t="s">
        <v>31</v>
      </c>
      <c r="I628" s="8" t="s">
        <v>38</v>
      </c>
      <c r="J628" s="9">
        <v>11167.57</v>
      </c>
      <c r="K628" s="9">
        <v>223.35</v>
      </c>
      <c r="L628" s="8">
        <v>0</v>
      </c>
      <c r="M628" s="14">
        <f t="shared" si="30"/>
        <v>11390.92</v>
      </c>
      <c r="N628" s="8">
        <v>0</v>
      </c>
      <c r="O628" s="8">
        <v>0</v>
      </c>
      <c r="P628" s="8" t="s">
        <v>180</v>
      </c>
      <c r="R628" s="8">
        <v>875</v>
      </c>
      <c r="S628" s="13">
        <f>_xlfn.XLOOKUP(P628,rif_fee_schedule!$A$2:$A$84,rif_fee_schedule!C$2:C$84, 0)*1.628</f>
        <v>32.683728000000002</v>
      </c>
      <c r="T628" s="13">
        <f>_xlfn.XLOOKUP(P628,rif_fee_schedule!$A$2:$A$84,rif_fee_schedule!D$2:D$84, 0)</f>
        <v>18.981999999999999</v>
      </c>
      <c r="U628" s="14">
        <f t="shared" si="31"/>
        <v>28598.262000000002</v>
      </c>
      <c r="V628" s="14">
        <f t="shared" si="32"/>
        <v>16609.25</v>
      </c>
      <c r="W628"/>
      <c r="Y628" s="3">
        <v>74696854.359999999</v>
      </c>
      <c r="Z628" s="3">
        <v>1494936.99</v>
      </c>
      <c r="AA628" s="3">
        <v>1189721.74</v>
      </c>
      <c r="AB628" s="2">
        <v>103699.7</v>
      </c>
      <c r="AC628" s="3">
        <v>2074</v>
      </c>
      <c r="AD628" s="2">
        <v>-3422401.68</v>
      </c>
      <c r="AE628" s="3">
        <v>599122533.62</v>
      </c>
      <c r="AF628" s="3">
        <v>12164932.65</v>
      </c>
      <c r="AG628" s="3">
        <v>2628720.44</v>
      </c>
      <c r="AH628" s="3">
        <v>103699.7</v>
      </c>
      <c r="AI628" s="3">
        <v>2074</v>
      </c>
      <c r="AJ628" s="2">
        <v>-10188946.82</v>
      </c>
    </row>
    <row r="629" spans="1:36" hidden="1" x14ac:dyDescent="0.25">
      <c r="A629" s="8">
        <v>1</v>
      </c>
      <c r="B629" s="8" t="s">
        <v>337</v>
      </c>
      <c r="C629" s="8">
        <v>3040290011260</v>
      </c>
      <c r="D629" s="8" t="s">
        <v>338</v>
      </c>
      <c r="F629" s="8" t="s">
        <v>339</v>
      </c>
      <c r="G629" s="10">
        <v>43565</v>
      </c>
      <c r="H629" s="8" t="s">
        <v>31</v>
      </c>
      <c r="I629" s="8" t="s">
        <v>38</v>
      </c>
      <c r="J629" s="9">
        <v>11167.57</v>
      </c>
      <c r="K629" s="9">
        <v>223.35</v>
      </c>
      <c r="L629" s="8">
        <v>0</v>
      </c>
      <c r="M629" s="14">
        <f t="shared" si="30"/>
        <v>11390.92</v>
      </c>
      <c r="N629" s="8">
        <v>0</v>
      </c>
      <c r="O629" s="8">
        <v>0</v>
      </c>
      <c r="P629" s="8" t="s">
        <v>45</v>
      </c>
      <c r="R629" s="8">
        <v>-875</v>
      </c>
      <c r="S629" s="13">
        <f>_xlfn.XLOOKUP(P629,rif_fee_schedule!$A$2:$A$84,rif_fee_schedule!C$2:C$84, 0)*1.628</f>
        <v>19.244587999999997</v>
      </c>
      <c r="T629" s="13">
        <f>_xlfn.XLOOKUP(P629,rif_fee_schedule!$A$2:$A$84,rif_fee_schedule!D$2:D$84, 0)</f>
        <v>11.177</v>
      </c>
      <c r="U629" s="14">
        <f t="shared" si="31"/>
        <v>-16839.014499999997</v>
      </c>
      <c r="V629" s="14">
        <f t="shared" si="32"/>
        <v>-9779.875</v>
      </c>
      <c r="W629"/>
      <c r="Y629" s="3">
        <v>74696854.359999999</v>
      </c>
      <c r="Z629" s="3">
        <v>1494936.99</v>
      </c>
      <c r="AA629" s="3">
        <v>1189721.74</v>
      </c>
      <c r="AB629" s="2">
        <v>103699.7</v>
      </c>
      <c r="AC629" s="3">
        <v>2074</v>
      </c>
      <c r="AD629" s="2">
        <v>-3422401.68</v>
      </c>
      <c r="AE629" s="3">
        <v>599122533.62</v>
      </c>
      <c r="AF629" s="3">
        <v>12164932.65</v>
      </c>
      <c r="AG629" s="3">
        <v>2628720.44</v>
      </c>
      <c r="AH629" s="3">
        <v>103699.7</v>
      </c>
      <c r="AI629" s="3">
        <v>2074</v>
      </c>
      <c r="AJ629" s="2">
        <v>-10188946.82</v>
      </c>
    </row>
    <row r="630" spans="1:36" hidden="1" x14ac:dyDescent="0.25">
      <c r="A630" s="8">
        <v>6</v>
      </c>
      <c r="B630" s="8" t="s">
        <v>7483</v>
      </c>
      <c r="C630" s="8">
        <v>3069230080010</v>
      </c>
      <c r="D630" s="8" t="s">
        <v>7484</v>
      </c>
      <c r="F630" s="8" t="s">
        <v>1825</v>
      </c>
      <c r="G630" s="10">
        <v>43578</v>
      </c>
      <c r="H630" s="8" t="s">
        <v>31</v>
      </c>
      <c r="I630" s="8" t="s">
        <v>32</v>
      </c>
      <c r="J630" s="9">
        <v>139151.93</v>
      </c>
      <c r="K630" s="9">
        <v>2783.04</v>
      </c>
      <c r="L630" s="8">
        <v>0</v>
      </c>
      <c r="M630" s="14">
        <f t="shared" si="30"/>
        <v>141934.97</v>
      </c>
      <c r="N630" s="8">
        <v>0</v>
      </c>
      <c r="O630" s="8">
        <v>0</v>
      </c>
      <c r="P630" s="8" t="s">
        <v>43</v>
      </c>
      <c r="R630" s="11">
        <v>28609</v>
      </c>
      <c r="S630" s="13">
        <f>_xlfn.XLOOKUP(P630,rif_fee_schedule!$A$2:$A$84,rif_fee_schedule!C$2:C$84, 0)*1.628</f>
        <v>5.1216879999999998</v>
      </c>
      <c r="T630" s="13">
        <f>_xlfn.XLOOKUP(P630,rif_fee_schedule!$A$2:$A$84,rif_fee_schedule!D$2:D$84, 0)</f>
        <v>2.9740000000000002</v>
      </c>
      <c r="U630" s="14">
        <f t="shared" si="31"/>
        <v>146526.371992</v>
      </c>
      <c r="V630" s="14">
        <f t="shared" si="32"/>
        <v>85083.166000000012</v>
      </c>
      <c r="W630" s="2"/>
      <c r="Y630" s="3">
        <v>43269262.359999999</v>
      </c>
      <c r="Z630" s="3">
        <v>874367.57</v>
      </c>
      <c r="AA630" s="3">
        <v>433279.63</v>
      </c>
      <c r="AB630">
        <v>0</v>
      </c>
      <c r="AC630" s="3">
        <v>0</v>
      </c>
      <c r="AD630" s="2">
        <v>374512.67</v>
      </c>
      <c r="AE630" s="3">
        <v>599122533.62</v>
      </c>
      <c r="AF630" s="3">
        <v>12164932.65</v>
      </c>
      <c r="AG630" s="3">
        <v>2628720.44</v>
      </c>
      <c r="AH630" s="3">
        <v>103699.7</v>
      </c>
      <c r="AI630" s="3">
        <v>2074</v>
      </c>
      <c r="AJ630" s="2">
        <v>-10188946.82</v>
      </c>
    </row>
    <row r="631" spans="1:36" hidden="1" x14ac:dyDescent="0.25">
      <c r="A631" s="8">
        <v>1.1000000000000001</v>
      </c>
      <c r="B631" s="8" t="s">
        <v>943</v>
      </c>
      <c r="C631" s="8">
        <v>3040350030160</v>
      </c>
      <c r="D631" s="8" t="s">
        <v>944</v>
      </c>
      <c r="F631" s="8" t="s">
        <v>945</v>
      </c>
      <c r="G631" s="10">
        <v>43536</v>
      </c>
      <c r="H631" s="8" t="s">
        <v>31</v>
      </c>
      <c r="I631" s="8" t="s">
        <v>38</v>
      </c>
      <c r="J631" s="9">
        <v>0</v>
      </c>
      <c r="K631" s="9">
        <v>0</v>
      </c>
      <c r="L631" s="8">
        <v>0</v>
      </c>
      <c r="M631" s="14">
        <f t="shared" si="30"/>
        <v>0</v>
      </c>
      <c r="N631" s="8">
        <v>0</v>
      </c>
      <c r="O631" s="8">
        <v>0</v>
      </c>
      <c r="P631" s="8" t="s">
        <v>77</v>
      </c>
      <c r="R631" s="8">
        <v>-1</v>
      </c>
      <c r="S631" s="13">
        <f>_xlfn.XLOOKUP(P631,rif_fee_schedule!$A$2:$A$84,rif_fee_schedule!C$2:C$84, 0)*1.628</f>
        <v>9769.6279999999988</v>
      </c>
      <c r="T631" s="13">
        <f>_xlfn.XLOOKUP(P631,rif_fee_schedule!$A$2:$A$84,rif_fee_schedule!D$2:D$84, 0)</f>
        <v>5674</v>
      </c>
      <c r="U631" s="14">
        <f t="shared" si="31"/>
        <v>-9769.6279999999988</v>
      </c>
      <c r="V631" s="14">
        <f t="shared" si="32"/>
        <v>-5674</v>
      </c>
      <c r="W631"/>
      <c r="Y631" s="3">
        <v>13538989.02</v>
      </c>
      <c r="Z631" s="3">
        <v>280635.13</v>
      </c>
      <c r="AA631" s="3">
        <v>0</v>
      </c>
      <c r="AB631">
        <v>0</v>
      </c>
      <c r="AC631" s="3">
        <v>0</v>
      </c>
      <c r="AD631" s="2">
        <v>-2316507.67</v>
      </c>
      <c r="AE631" s="3">
        <v>599122533.62</v>
      </c>
      <c r="AF631" s="3">
        <v>12164932.65</v>
      </c>
      <c r="AG631" s="3">
        <v>2628720.44</v>
      </c>
      <c r="AH631" s="3">
        <v>103699.7</v>
      </c>
      <c r="AI631" s="3">
        <v>2074</v>
      </c>
      <c r="AJ631" s="2">
        <v>-10188946.82</v>
      </c>
    </row>
    <row r="632" spans="1:36" hidden="1" x14ac:dyDescent="0.25">
      <c r="A632" s="8">
        <v>1.1000000000000001</v>
      </c>
      <c r="B632" s="8" t="s">
        <v>943</v>
      </c>
      <c r="C632" s="8">
        <v>3040350030160</v>
      </c>
      <c r="D632" s="8" t="s">
        <v>944</v>
      </c>
      <c r="F632" s="8" t="s">
        <v>945</v>
      </c>
      <c r="G632" s="10">
        <v>43536</v>
      </c>
      <c r="H632" s="8" t="s">
        <v>31</v>
      </c>
      <c r="I632" s="8" t="s">
        <v>38</v>
      </c>
      <c r="J632" s="9">
        <v>0</v>
      </c>
      <c r="K632" s="9">
        <v>0</v>
      </c>
      <c r="L632" s="8">
        <v>0</v>
      </c>
      <c r="M632" s="14">
        <f t="shared" si="30"/>
        <v>0</v>
      </c>
      <c r="N632" s="8">
        <v>0</v>
      </c>
      <c r="O632" s="8">
        <v>0</v>
      </c>
      <c r="P632" s="8" t="s">
        <v>77</v>
      </c>
      <c r="R632" s="8">
        <v>1</v>
      </c>
      <c r="S632" s="13">
        <f>_xlfn.XLOOKUP(P632,rif_fee_schedule!$A$2:$A$84,rif_fee_schedule!C$2:C$84, 0)*1.628</f>
        <v>9769.6279999999988</v>
      </c>
      <c r="T632" s="13">
        <f>_xlfn.XLOOKUP(P632,rif_fee_schedule!$A$2:$A$84,rif_fee_schedule!D$2:D$84, 0)</f>
        <v>5674</v>
      </c>
      <c r="U632" s="14">
        <f t="shared" si="31"/>
        <v>9769.6279999999988</v>
      </c>
      <c r="V632" s="14">
        <f t="shared" si="32"/>
        <v>5674</v>
      </c>
      <c r="W632"/>
      <c r="Y632" s="3">
        <v>13538989.02</v>
      </c>
      <c r="Z632" s="3">
        <v>280635.13</v>
      </c>
      <c r="AA632" s="3">
        <v>0</v>
      </c>
      <c r="AB632">
        <v>0</v>
      </c>
      <c r="AC632" s="3">
        <v>0</v>
      </c>
      <c r="AD632" s="2">
        <v>-2316507.67</v>
      </c>
      <c r="AE632" s="3">
        <v>599122533.62</v>
      </c>
      <c r="AF632" s="3">
        <v>12164932.65</v>
      </c>
      <c r="AG632" s="3">
        <v>2628720.44</v>
      </c>
      <c r="AH632" s="3">
        <v>103699.7</v>
      </c>
      <c r="AI632" s="3">
        <v>2074</v>
      </c>
      <c r="AJ632" s="2">
        <v>-10188946.82</v>
      </c>
    </row>
    <row r="633" spans="1:36" hidden="1" x14ac:dyDescent="0.25">
      <c r="A633" s="8">
        <v>6</v>
      </c>
      <c r="B633" s="8" t="s">
        <v>6827</v>
      </c>
      <c r="C633" s="8">
        <v>3060300000070</v>
      </c>
      <c r="D633" s="8" t="s">
        <v>6828</v>
      </c>
      <c r="F633" s="8" t="s">
        <v>6829</v>
      </c>
      <c r="G633" s="10">
        <v>43544</v>
      </c>
      <c r="H633" s="8" t="s">
        <v>31</v>
      </c>
      <c r="I633" s="8" t="s">
        <v>38</v>
      </c>
      <c r="J633" s="9">
        <v>34081.75</v>
      </c>
      <c r="K633" s="9">
        <v>681.64</v>
      </c>
      <c r="L633" s="8">
        <v>0</v>
      </c>
      <c r="M633" s="14">
        <f t="shared" si="30"/>
        <v>34763.39</v>
      </c>
      <c r="N633" s="8">
        <v>0</v>
      </c>
      <c r="O633" s="8">
        <v>0</v>
      </c>
      <c r="P633" s="8" t="s">
        <v>376</v>
      </c>
      <c r="R633" s="8">
        <v>6</v>
      </c>
      <c r="S633" s="13">
        <f>_xlfn.XLOOKUP(P633,rif_fee_schedule!$A$2:$A$84,rif_fee_schedule!C$2:C$84, 0)*1.628</f>
        <v>5981.2719999999999</v>
      </c>
      <c r="T633" s="13">
        <f>_xlfn.XLOOKUP(P633,rif_fee_schedule!$A$2:$A$84,rif_fee_schedule!D$2:D$84, 0)</f>
        <v>3474</v>
      </c>
      <c r="U633" s="14">
        <f t="shared" si="31"/>
        <v>35887.631999999998</v>
      </c>
      <c r="V633" s="14">
        <f t="shared" si="32"/>
        <v>20844</v>
      </c>
      <c r="W633"/>
      <c r="Y633" s="3">
        <v>43269262.359999999</v>
      </c>
      <c r="Z633" s="3">
        <v>874367.57</v>
      </c>
      <c r="AA633" s="3">
        <v>433279.63</v>
      </c>
      <c r="AB633">
        <v>0</v>
      </c>
      <c r="AC633" s="3">
        <v>0</v>
      </c>
      <c r="AD633" s="2">
        <v>374512.67</v>
      </c>
      <c r="AE633" s="3">
        <v>599122533.62</v>
      </c>
      <c r="AF633" s="3">
        <v>12164932.65</v>
      </c>
      <c r="AG633" s="3">
        <v>2628720.44</v>
      </c>
      <c r="AH633" s="3">
        <v>103699.7</v>
      </c>
      <c r="AI633" s="3">
        <v>2074</v>
      </c>
      <c r="AJ633" s="2">
        <v>-10188946.82</v>
      </c>
    </row>
    <row r="634" spans="1:36" hidden="1" x14ac:dyDescent="0.25">
      <c r="A634" s="8">
        <v>6</v>
      </c>
      <c r="B634" s="8" t="s">
        <v>7010</v>
      </c>
      <c r="C634" s="8">
        <v>3069020280010</v>
      </c>
      <c r="D634" s="8" t="s">
        <v>7011</v>
      </c>
      <c r="G634" s="10">
        <v>43538</v>
      </c>
      <c r="H634" s="8" t="s">
        <v>31</v>
      </c>
      <c r="I634" s="8" t="s">
        <v>32</v>
      </c>
      <c r="J634" s="9">
        <v>21164.57</v>
      </c>
      <c r="K634" s="9">
        <v>423.29</v>
      </c>
      <c r="L634" s="8">
        <v>0</v>
      </c>
      <c r="M634" s="14">
        <f t="shared" si="30"/>
        <v>21587.86</v>
      </c>
      <c r="N634" s="8">
        <v>0</v>
      </c>
      <c r="O634" s="8">
        <v>0</v>
      </c>
      <c r="P634" s="8" t="s">
        <v>72</v>
      </c>
      <c r="R634" s="11">
        <v>1400</v>
      </c>
      <c r="S634" s="13">
        <f>_xlfn.XLOOKUP(P634,rif_fee_schedule!$A$2:$A$84,rif_fee_schedule!C$2:C$84, 0)*1.628</f>
        <v>15.918583999999999</v>
      </c>
      <c r="T634" s="13">
        <f>_xlfn.XLOOKUP(P634,rif_fee_schedule!$A$2:$A$84,rif_fee_schedule!D$2:D$84, 0)</f>
        <v>9.2460000000000004</v>
      </c>
      <c r="U634" s="14">
        <f t="shared" si="31"/>
        <v>22286.017599999999</v>
      </c>
      <c r="V634" s="14">
        <f t="shared" si="32"/>
        <v>12944.400000000001</v>
      </c>
      <c r="W634" s="2"/>
      <c r="Y634" s="3">
        <v>43269262.359999999</v>
      </c>
      <c r="Z634" s="3">
        <v>874367.57</v>
      </c>
      <c r="AA634" s="3">
        <v>433279.63</v>
      </c>
      <c r="AB634">
        <v>0</v>
      </c>
      <c r="AC634" s="3">
        <v>0</v>
      </c>
      <c r="AD634" s="2">
        <v>374512.67</v>
      </c>
      <c r="AE634" s="3">
        <v>599122533.62</v>
      </c>
      <c r="AF634" s="3">
        <v>12164932.65</v>
      </c>
      <c r="AG634" s="3">
        <v>2628720.44</v>
      </c>
      <c r="AH634" s="3">
        <v>103699.7</v>
      </c>
      <c r="AI634" s="3">
        <v>2074</v>
      </c>
      <c r="AJ634" s="2">
        <v>-10188946.82</v>
      </c>
    </row>
    <row r="635" spans="1:36" hidden="1" x14ac:dyDescent="0.25">
      <c r="A635" s="8">
        <v>6</v>
      </c>
      <c r="B635" s="8" t="s">
        <v>6250</v>
      </c>
      <c r="C635" s="8">
        <v>3060050090830</v>
      </c>
      <c r="D635" s="8" t="s">
        <v>6251</v>
      </c>
      <c r="G635" s="10">
        <v>43678</v>
      </c>
      <c r="H635" s="8" t="s">
        <v>31</v>
      </c>
      <c r="I635" s="8" t="s">
        <v>32</v>
      </c>
      <c r="J635" s="9">
        <v>13794.08</v>
      </c>
      <c r="K635" s="9">
        <v>275.88</v>
      </c>
      <c r="L635" s="8">
        <v>0</v>
      </c>
      <c r="M635" s="14">
        <f t="shared" si="30"/>
        <v>14069.96</v>
      </c>
      <c r="N635" s="8">
        <v>0</v>
      </c>
      <c r="O635" s="8">
        <v>0</v>
      </c>
      <c r="P635" s="8" t="s">
        <v>43</v>
      </c>
      <c r="R635" s="11">
        <v>2836</v>
      </c>
      <c r="S635" s="13">
        <f>_xlfn.XLOOKUP(P635,rif_fee_schedule!$A$2:$A$84,rif_fee_schedule!C$2:C$84, 0)*1.628</f>
        <v>5.1216879999999998</v>
      </c>
      <c r="T635" s="13">
        <f>_xlfn.XLOOKUP(P635,rif_fee_schedule!$A$2:$A$84,rif_fee_schedule!D$2:D$84, 0)</f>
        <v>2.9740000000000002</v>
      </c>
      <c r="U635" s="14">
        <f t="shared" si="31"/>
        <v>14525.107167999999</v>
      </c>
      <c r="V635" s="14">
        <f t="shared" si="32"/>
        <v>8434.264000000001</v>
      </c>
      <c r="W635" s="2"/>
      <c r="Y635" s="3">
        <v>43269262.359999999</v>
      </c>
      <c r="Z635" s="3">
        <v>874367.57</v>
      </c>
      <c r="AA635" s="3">
        <v>433279.63</v>
      </c>
      <c r="AB635">
        <v>0</v>
      </c>
      <c r="AC635" s="3">
        <v>0</v>
      </c>
      <c r="AD635" s="2">
        <v>374512.67</v>
      </c>
      <c r="AE635" s="3">
        <v>599122533.62</v>
      </c>
      <c r="AF635" s="3">
        <v>12164932.65</v>
      </c>
      <c r="AG635" s="3">
        <v>2628720.44</v>
      </c>
      <c r="AH635" s="3">
        <v>103699.7</v>
      </c>
      <c r="AI635" s="3">
        <v>2074</v>
      </c>
      <c r="AJ635" s="2">
        <v>-10188946.82</v>
      </c>
    </row>
    <row r="636" spans="1:36" hidden="1" x14ac:dyDescent="0.25">
      <c r="A636" s="8">
        <v>1</v>
      </c>
      <c r="B636" s="8" t="s">
        <v>291</v>
      </c>
      <c r="C636" s="8">
        <v>3040220060050</v>
      </c>
      <c r="D636" s="8" t="s">
        <v>292</v>
      </c>
      <c r="F636" s="8" t="s">
        <v>293</v>
      </c>
      <c r="G636" s="10">
        <v>43538</v>
      </c>
      <c r="H636" s="8" t="s">
        <v>31</v>
      </c>
      <c r="I636" s="8" t="s">
        <v>38</v>
      </c>
      <c r="J636" s="9">
        <v>0</v>
      </c>
      <c r="K636" s="9">
        <v>0</v>
      </c>
      <c r="L636" s="8">
        <v>0</v>
      </c>
      <c r="M636" s="14">
        <f t="shared" si="30"/>
        <v>0</v>
      </c>
      <c r="N636" s="8">
        <v>0</v>
      </c>
      <c r="O636" s="8">
        <v>0</v>
      </c>
      <c r="P636" s="8" t="s">
        <v>77</v>
      </c>
      <c r="R636" s="8">
        <v>1</v>
      </c>
      <c r="S636" s="13">
        <f>_xlfn.XLOOKUP(P636,rif_fee_schedule!$A$2:$A$84,rif_fee_schedule!C$2:C$84, 0)*1.628</f>
        <v>9769.6279999999988</v>
      </c>
      <c r="T636" s="13">
        <f>_xlfn.XLOOKUP(P636,rif_fee_schedule!$A$2:$A$84,rif_fee_schedule!D$2:D$84, 0)</f>
        <v>5674</v>
      </c>
      <c r="U636" s="14">
        <f t="shared" si="31"/>
        <v>9769.6279999999988</v>
      </c>
      <c r="V636" s="14">
        <f t="shared" si="32"/>
        <v>5674</v>
      </c>
      <c r="W636"/>
      <c r="Y636" s="3">
        <v>74696854.359999999</v>
      </c>
      <c r="Z636" s="3">
        <v>1494936.99</v>
      </c>
      <c r="AA636" s="3">
        <v>1189721.74</v>
      </c>
      <c r="AB636" s="2">
        <v>103699.7</v>
      </c>
      <c r="AC636" s="3">
        <v>2074</v>
      </c>
      <c r="AD636" s="2">
        <v>-3422401.68</v>
      </c>
      <c r="AE636" s="3">
        <v>599122533.62</v>
      </c>
      <c r="AF636" s="3">
        <v>12164932.65</v>
      </c>
      <c r="AG636" s="3">
        <v>2628720.44</v>
      </c>
      <c r="AH636" s="3">
        <v>103699.7</v>
      </c>
      <c r="AI636" s="3">
        <v>2074</v>
      </c>
      <c r="AJ636" s="2">
        <v>-10188946.82</v>
      </c>
    </row>
    <row r="637" spans="1:36" hidden="1" x14ac:dyDescent="0.25">
      <c r="A637" s="8">
        <v>1</v>
      </c>
      <c r="B637" s="8" t="s">
        <v>291</v>
      </c>
      <c r="C637" s="8">
        <v>3040220060050</v>
      </c>
      <c r="D637" s="8" t="s">
        <v>292</v>
      </c>
      <c r="F637" s="8" t="s">
        <v>293</v>
      </c>
      <c r="G637" s="10">
        <v>43538</v>
      </c>
      <c r="H637" s="8" t="s">
        <v>31</v>
      </c>
      <c r="I637" s="8" t="s">
        <v>38</v>
      </c>
      <c r="J637" s="9">
        <v>0</v>
      </c>
      <c r="K637" s="9">
        <v>0</v>
      </c>
      <c r="L637" s="8">
        <v>0</v>
      </c>
      <c r="M637" s="14">
        <f t="shared" si="30"/>
        <v>0</v>
      </c>
      <c r="N637" s="8">
        <v>0</v>
      </c>
      <c r="O637" s="8">
        <v>0</v>
      </c>
      <c r="P637" s="8" t="s">
        <v>77</v>
      </c>
      <c r="R637" s="8">
        <v>-1</v>
      </c>
      <c r="S637" s="13">
        <f>_xlfn.XLOOKUP(P637,rif_fee_schedule!$A$2:$A$84,rif_fee_schedule!C$2:C$84, 0)*1.628</f>
        <v>9769.6279999999988</v>
      </c>
      <c r="T637" s="13">
        <f>_xlfn.XLOOKUP(P637,rif_fee_schedule!$A$2:$A$84,rif_fee_schedule!D$2:D$84, 0)</f>
        <v>5674</v>
      </c>
      <c r="U637" s="14">
        <f t="shared" si="31"/>
        <v>-9769.6279999999988</v>
      </c>
      <c r="V637" s="14">
        <f t="shared" si="32"/>
        <v>-5674</v>
      </c>
      <c r="W637"/>
      <c r="Y637" s="3">
        <v>74696854.359999999</v>
      </c>
      <c r="Z637" s="3">
        <v>1494936.99</v>
      </c>
      <c r="AA637" s="3">
        <v>1189721.74</v>
      </c>
      <c r="AB637" s="2">
        <v>103699.7</v>
      </c>
      <c r="AC637" s="3">
        <v>2074</v>
      </c>
      <c r="AD637" s="2">
        <v>-3422401.68</v>
      </c>
      <c r="AE637" s="3">
        <v>599122533.62</v>
      </c>
      <c r="AF637" s="3">
        <v>12164932.65</v>
      </c>
      <c r="AG637" s="3">
        <v>2628720.44</v>
      </c>
      <c r="AH637" s="3">
        <v>103699.7</v>
      </c>
      <c r="AI637" s="3">
        <v>2074</v>
      </c>
      <c r="AJ637" s="2">
        <v>-10188946.82</v>
      </c>
    </row>
    <row r="638" spans="1:36" hidden="1" x14ac:dyDescent="0.25">
      <c r="A638" s="8">
        <v>9.1</v>
      </c>
      <c r="B638" s="8" t="s">
        <v>9169</v>
      </c>
      <c r="C638" s="8">
        <v>3031210330910</v>
      </c>
      <c r="D638" s="8" t="s">
        <v>9170</v>
      </c>
      <c r="F638" s="8" t="s">
        <v>9171</v>
      </c>
      <c r="G638" s="10">
        <v>43538</v>
      </c>
      <c r="H638" s="8" t="s">
        <v>31</v>
      </c>
      <c r="I638" s="8" t="s">
        <v>38</v>
      </c>
      <c r="J638" s="9">
        <v>0</v>
      </c>
      <c r="K638" s="9">
        <v>0</v>
      </c>
      <c r="L638" s="8">
        <v>0</v>
      </c>
      <c r="M638" s="14">
        <f t="shared" si="30"/>
        <v>0</v>
      </c>
      <c r="N638" s="8">
        <v>0</v>
      </c>
      <c r="O638" s="8">
        <v>0</v>
      </c>
      <c r="P638" s="8" t="s">
        <v>77</v>
      </c>
      <c r="R638" s="8">
        <v>0</v>
      </c>
      <c r="S638" s="13">
        <f>_xlfn.XLOOKUP(P638,rif_fee_schedule!$A$2:$A$84,rif_fee_schedule!C$2:C$84, 0)*1.628</f>
        <v>9769.6279999999988</v>
      </c>
      <c r="T638" s="13">
        <f>_xlfn.XLOOKUP(P638,rif_fee_schedule!$A$2:$A$84,rif_fee_schedule!D$2:D$84, 0)</f>
        <v>5674</v>
      </c>
      <c r="U638" s="14">
        <f t="shared" si="31"/>
        <v>0</v>
      </c>
      <c r="V638" s="14">
        <f t="shared" si="32"/>
        <v>0</v>
      </c>
      <c r="W638"/>
      <c r="Y638" s="3">
        <v>13894747.220000001</v>
      </c>
      <c r="Z638" s="3">
        <v>290518.01</v>
      </c>
      <c r="AA638" s="3">
        <v>0</v>
      </c>
      <c r="AB638">
        <v>0</v>
      </c>
      <c r="AC638" s="3">
        <v>0</v>
      </c>
      <c r="AD638" s="2">
        <v>-156592.79</v>
      </c>
      <c r="AE638" s="3">
        <v>599122533.62</v>
      </c>
      <c r="AF638" s="3">
        <v>12164932.65</v>
      </c>
      <c r="AG638" s="3">
        <v>2628720.44</v>
      </c>
      <c r="AH638" s="3">
        <v>103699.7</v>
      </c>
      <c r="AI638" s="3">
        <v>2074</v>
      </c>
      <c r="AJ638" s="2">
        <v>-10188946.82</v>
      </c>
    </row>
    <row r="639" spans="1:36" hidden="1" x14ac:dyDescent="0.25">
      <c r="A639" s="8">
        <v>9.1</v>
      </c>
      <c r="B639" s="8" t="s">
        <v>9079</v>
      </c>
      <c r="C639" s="8">
        <v>3031160010050</v>
      </c>
      <c r="D639" s="8" t="s">
        <v>9080</v>
      </c>
      <c r="F639" s="8" t="s">
        <v>9081</v>
      </c>
      <c r="G639" s="10">
        <v>43538</v>
      </c>
      <c r="H639" s="8" t="s">
        <v>31</v>
      </c>
      <c r="I639" s="8" t="s">
        <v>38</v>
      </c>
      <c r="J639" s="9">
        <v>0</v>
      </c>
      <c r="K639" s="9">
        <v>0</v>
      </c>
      <c r="L639" s="8">
        <v>0</v>
      </c>
      <c r="M639" s="14">
        <f t="shared" si="30"/>
        <v>0</v>
      </c>
      <c r="N639" s="8">
        <v>0</v>
      </c>
      <c r="O639" s="8">
        <v>0</v>
      </c>
      <c r="P639" s="8" t="s">
        <v>77</v>
      </c>
      <c r="R639" s="8">
        <v>1</v>
      </c>
      <c r="S639" s="13">
        <f>_xlfn.XLOOKUP(P639,rif_fee_schedule!$A$2:$A$84,rif_fee_schedule!C$2:C$84, 0)*1.628</f>
        <v>9769.6279999999988</v>
      </c>
      <c r="T639" s="13">
        <f>_xlfn.XLOOKUP(P639,rif_fee_schedule!$A$2:$A$84,rif_fee_schedule!D$2:D$84, 0)</f>
        <v>5674</v>
      </c>
      <c r="U639" s="14">
        <f t="shared" si="31"/>
        <v>9769.6279999999988</v>
      </c>
      <c r="V639" s="14">
        <f t="shared" si="32"/>
        <v>5674</v>
      </c>
      <c r="W639"/>
      <c r="Y639" s="3">
        <v>13894747.220000001</v>
      </c>
      <c r="Z639" s="3">
        <v>290518.01</v>
      </c>
      <c r="AA639" s="3">
        <v>0</v>
      </c>
      <c r="AB639">
        <v>0</v>
      </c>
      <c r="AC639" s="3">
        <v>0</v>
      </c>
      <c r="AD639" s="2">
        <v>-156592.79</v>
      </c>
      <c r="AE639" s="3">
        <v>599122533.62</v>
      </c>
      <c r="AF639" s="3">
        <v>12164932.65</v>
      </c>
      <c r="AG639" s="3">
        <v>2628720.44</v>
      </c>
      <c r="AH639" s="3">
        <v>103699.7</v>
      </c>
      <c r="AI639" s="3">
        <v>2074</v>
      </c>
      <c r="AJ639" s="2">
        <v>-10188946.82</v>
      </c>
    </row>
    <row r="640" spans="1:36" hidden="1" x14ac:dyDescent="0.25">
      <c r="A640" s="8">
        <v>9.1</v>
      </c>
      <c r="B640" s="8" t="s">
        <v>9079</v>
      </c>
      <c r="C640" s="8">
        <v>3031160010050</v>
      </c>
      <c r="D640" s="8" t="s">
        <v>9080</v>
      </c>
      <c r="F640" s="8" t="s">
        <v>9081</v>
      </c>
      <c r="G640" s="10">
        <v>43538</v>
      </c>
      <c r="H640" s="8" t="s">
        <v>31</v>
      </c>
      <c r="I640" s="8" t="s">
        <v>38</v>
      </c>
      <c r="J640" s="9">
        <v>0</v>
      </c>
      <c r="K640" s="9">
        <v>0</v>
      </c>
      <c r="L640" s="8">
        <v>0</v>
      </c>
      <c r="M640" s="14">
        <f t="shared" si="30"/>
        <v>0</v>
      </c>
      <c r="N640" s="8">
        <v>0</v>
      </c>
      <c r="O640" s="8">
        <v>0</v>
      </c>
      <c r="P640" s="8" t="s">
        <v>77</v>
      </c>
      <c r="R640" s="8">
        <v>-1</v>
      </c>
      <c r="S640" s="13">
        <f>_xlfn.XLOOKUP(P640,rif_fee_schedule!$A$2:$A$84,rif_fee_schedule!C$2:C$84, 0)*1.628</f>
        <v>9769.6279999999988</v>
      </c>
      <c r="T640" s="13">
        <f>_xlfn.XLOOKUP(P640,rif_fee_schedule!$A$2:$A$84,rif_fee_schedule!D$2:D$84, 0)</f>
        <v>5674</v>
      </c>
      <c r="U640" s="14">
        <f t="shared" si="31"/>
        <v>-9769.6279999999988</v>
      </c>
      <c r="V640" s="14">
        <f t="shared" si="32"/>
        <v>-5674</v>
      </c>
      <c r="W640"/>
      <c r="Y640" s="3">
        <v>13894747.220000001</v>
      </c>
      <c r="Z640" s="3">
        <v>290518.01</v>
      </c>
      <c r="AA640" s="3">
        <v>0</v>
      </c>
      <c r="AB640">
        <v>0</v>
      </c>
      <c r="AC640" s="3">
        <v>0</v>
      </c>
      <c r="AD640" s="2">
        <v>-156592.79</v>
      </c>
      <c r="AE640" s="3">
        <v>599122533.62</v>
      </c>
      <c r="AF640" s="3">
        <v>12164932.65</v>
      </c>
      <c r="AG640" s="3">
        <v>2628720.44</v>
      </c>
      <c r="AH640" s="3">
        <v>103699.7</v>
      </c>
      <c r="AI640" s="3">
        <v>2074</v>
      </c>
      <c r="AJ640" s="2">
        <v>-10188946.82</v>
      </c>
    </row>
    <row r="641" spans="1:36" hidden="1" x14ac:dyDescent="0.25">
      <c r="A641" s="8">
        <v>3.1</v>
      </c>
      <c r="B641" s="8" t="s">
        <v>4197</v>
      </c>
      <c r="C641" s="8">
        <v>3021130010670</v>
      </c>
      <c r="D641" s="8" t="s">
        <v>4198</v>
      </c>
      <c r="G641" s="10">
        <v>43558</v>
      </c>
      <c r="H641" s="8" t="s">
        <v>31</v>
      </c>
      <c r="I641" s="8" t="s">
        <v>32</v>
      </c>
      <c r="J641" s="9">
        <v>23454.01</v>
      </c>
      <c r="K641" s="9">
        <v>469.08</v>
      </c>
      <c r="L641" s="8">
        <v>0</v>
      </c>
      <c r="M641" s="14">
        <f t="shared" si="30"/>
        <v>23923.09</v>
      </c>
      <c r="N641" s="8">
        <v>0</v>
      </c>
      <c r="O641" s="8">
        <v>0</v>
      </c>
      <c r="P641" s="8" t="s">
        <v>77</v>
      </c>
      <c r="R641" s="8">
        <v>-1</v>
      </c>
      <c r="S641" s="13">
        <f>_xlfn.XLOOKUP(P641,rif_fee_schedule!$A$2:$A$84,rif_fee_schedule!C$2:C$84, 0)*1.628</f>
        <v>9769.6279999999988</v>
      </c>
      <c r="T641" s="13">
        <f>_xlfn.XLOOKUP(P641,rif_fee_schedule!$A$2:$A$84,rif_fee_schedule!D$2:D$84, 0)</f>
        <v>5674</v>
      </c>
      <c r="U641" s="14">
        <f t="shared" si="31"/>
        <v>-9769.6279999999988</v>
      </c>
      <c r="V641" s="14">
        <f t="shared" si="32"/>
        <v>-5674</v>
      </c>
      <c r="Y641" s="3">
        <v>34362078.990000002</v>
      </c>
      <c r="Z641" s="3">
        <v>687512.03</v>
      </c>
      <c r="AA641" s="3">
        <v>0</v>
      </c>
      <c r="AB641">
        <v>0</v>
      </c>
      <c r="AC641" s="3">
        <v>0</v>
      </c>
      <c r="AD641" s="2">
        <v>-175934.14</v>
      </c>
      <c r="AE641" s="3">
        <v>599122533.62</v>
      </c>
      <c r="AF641" s="3">
        <v>12164932.65</v>
      </c>
      <c r="AG641" s="3">
        <v>2628720.44</v>
      </c>
      <c r="AH641" s="3">
        <v>103699.7</v>
      </c>
      <c r="AI641" s="3">
        <v>2074</v>
      </c>
      <c r="AJ641" s="2">
        <v>-10188946.82</v>
      </c>
    </row>
    <row r="642" spans="1:36" hidden="1" x14ac:dyDescent="0.25">
      <c r="A642" s="8">
        <v>3.1</v>
      </c>
      <c r="B642" s="8" t="s">
        <v>4197</v>
      </c>
      <c r="C642" s="8">
        <v>3021130010670</v>
      </c>
      <c r="D642" s="8" t="s">
        <v>4198</v>
      </c>
      <c r="G642" s="10">
        <v>43558</v>
      </c>
      <c r="H642" s="8" t="s">
        <v>31</v>
      </c>
      <c r="I642" s="8" t="s">
        <v>32</v>
      </c>
      <c r="J642" s="9">
        <v>23454.01</v>
      </c>
      <c r="K642" s="9">
        <v>469.08</v>
      </c>
      <c r="L642" s="8">
        <v>0</v>
      </c>
      <c r="M642" s="14">
        <f t="shared" si="30"/>
        <v>23923.09</v>
      </c>
      <c r="N642" s="8">
        <v>0</v>
      </c>
      <c r="O642" s="8">
        <v>0</v>
      </c>
      <c r="P642" s="8" t="s">
        <v>376</v>
      </c>
      <c r="R642" s="8">
        <v>6</v>
      </c>
      <c r="S642" s="13">
        <f>_xlfn.XLOOKUP(P642,rif_fee_schedule!$A$2:$A$84,rif_fee_schedule!C$2:C$84, 0)*1.628</f>
        <v>5981.2719999999999</v>
      </c>
      <c r="T642" s="13">
        <f>_xlfn.XLOOKUP(P642,rif_fee_schedule!$A$2:$A$84,rif_fee_schedule!D$2:D$84, 0)</f>
        <v>3474</v>
      </c>
      <c r="U642" s="14">
        <f t="shared" si="31"/>
        <v>35887.631999999998</v>
      </c>
      <c r="V642" s="14">
        <f t="shared" si="32"/>
        <v>20844</v>
      </c>
      <c r="Y642" s="3">
        <v>34362078.990000002</v>
      </c>
      <c r="Z642" s="3">
        <v>687512.03</v>
      </c>
      <c r="AA642" s="3">
        <v>0</v>
      </c>
      <c r="AB642">
        <v>0</v>
      </c>
      <c r="AC642" s="3">
        <v>0</v>
      </c>
      <c r="AD642" s="2">
        <v>-175934.14</v>
      </c>
      <c r="AE642" s="3">
        <v>599122533.62</v>
      </c>
      <c r="AF642" s="3">
        <v>12164932.65</v>
      </c>
      <c r="AG642" s="3">
        <v>2628720.44</v>
      </c>
      <c r="AH642" s="3">
        <v>103699.7</v>
      </c>
      <c r="AI642" s="3">
        <v>2074</v>
      </c>
      <c r="AJ642" s="2">
        <v>-10188946.82</v>
      </c>
    </row>
    <row r="643" spans="1:36" hidden="1" x14ac:dyDescent="0.25">
      <c r="A643" s="8">
        <v>6</v>
      </c>
      <c r="B643" s="8" t="s">
        <v>7478</v>
      </c>
      <c r="C643" s="8">
        <v>3069230000640</v>
      </c>
      <c r="D643" s="8" t="s">
        <v>7479</v>
      </c>
      <c r="G643" s="10">
        <v>43543</v>
      </c>
      <c r="H643" s="8" t="s">
        <v>31</v>
      </c>
      <c r="I643" s="8" t="s">
        <v>32</v>
      </c>
      <c r="J643" s="9">
        <v>137185.76</v>
      </c>
      <c r="K643" s="9">
        <v>2743.71</v>
      </c>
      <c r="L643" s="8">
        <v>0</v>
      </c>
      <c r="M643" s="14">
        <f t="shared" si="30"/>
        <v>139929.47</v>
      </c>
      <c r="N643" s="8">
        <v>0</v>
      </c>
      <c r="O643" s="8">
        <v>0</v>
      </c>
      <c r="P643" s="8" t="s">
        <v>45</v>
      </c>
      <c r="R643" s="11">
        <v>9704</v>
      </c>
      <c r="S643" s="13">
        <f>_xlfn.XLOOKUP(P643,rif_fee_schedule!$A$2:$A$84,rif_fee_schedule!C$2:C$84, 0)*1.628</f>
        <v>19.244587999999997</v>
      </c>
      <c r="T643" s="13">
        <f>_xlfn.XLOOKUP(P643,rif_fee_schedule!$A$2:$A$84,rif_fee_schedule!D$2:D$84, 0)</f>
        <v>11.177</v>
      </c>
      <c r="U643" s="14">
        <f t="shared" si="31"/>
        <v>186749.48195199997</v>
      </c>
      <c r="V643" s="14">
        <f t="shared" si="32"/>
        <v>108461.60799999999</v>
      </c>
      <c r="W643" s="2"/>
      <c r="Y643" s="3">
        <v>43269262.359999999</v>
      </c>
      <c r="Z643" s="3">
        <v>874367.57</v>
      </c>
      <c r="AA643" s="3">
        <v>433279.63</v>
      </c>
      <c r="AB643">
        <v>0</v>
      </c>
      <c r="AC643" s="3">
        <v>0</v>
      </c>
      <c r="AD643" s="2">
        <v>374512.67</v>
      </c>
      <c r="AE643" s="3">
        <v>599122533.62</v>
      </c>
      <c r="AF643" s="3">
        <v>12164932.65</v>
      </c>
      <c r="AG643" s="3">
        <v>2628720.44</v>
      </c>
      <c r="AH643" s="3">
        <v>103699.7</v>
      </c>
      <c r="AI643" s="3">
        <v>2074</v>
      </c>
      <c r="AJ643" s="2">
        <v>-10188946.82</v>
      </c>
    </row>
    <row r="644" spans="1:36" hidden="1" x14ac:dyDescent="0.25">
      <c r="A644" s="8">
        <v>6</v>
      </c>
      <c r="B644" s="8" t="s">
        <v>7478</v>
      </c>
      <c r="C644" s="8">
        <v>3069230000640</v>
      </c>
      <c r="D644" s="8" t="s">
        <v>7479</v>
      </c>
      <c r="G644" s="10">
        <v>43543</v>
      </c>
      <c r="H644" s="8" t="s">
        <v>31</v>
      </c>
      <c r="I644" s="8" t="s">
        <v>32</v>
      </c>
      <c r="J644" s="9">
        <v>137185.76</v>
      </c>
      <c r="K644" s="9">
        <v>2743.71</v>
      </c>
      <c r="L644" s="8">
        <v>0</v>
      </c>
      <c r="M644" s="14">
        <f t="shared" si="30"/>
        <v>139929.47</v>
      </c>
      <c r="N644" s="8">
        <v>0</v>
      </c>
      <c r="O644" s="8">
        <v>0</v>
      </c>
      <c r="P644" s="8" t="s">
        <v>43</v>
      </c>
      <c r="R644" s="11">
        <v>-8258</v>
      </c>
      <c r="S644" s="13">
        <f>_xlfn.XLOOKUP(P644,rif_fee_schedule!$A$2:$A$84,rif_fee_schedule!C$2:C$84, 0)*1.628</f>
        <v>5.1216879999999998</v>
      </c>
      <c r="T644" s="13">
        <f>_xlfn.XLOOKUP(P644,rif_fee_schedule!$A$2:$A$84,rif_fee_schedule!D$2:D$84, 0)</f>
        <v>2.9740000000000002</v>
      </c>
      <c r="U644" s="14">
        <f t="shared" si="31"/>
        <v>-42294.899504000001</v>
      </c>
      <c r="V644" s="14">
        <f t="shared" si="32"/>
        <v>-24559.292000000001</v>
      </c>
      <c r="W644" s="2"/>
      <c r="Y644" s="3">
        <v>43269262.359999999</v>
      </c>
      <c r="Z644" s="3">
        <v>874367.57</v>
      </c>
      <c r="AA644" s="3">
        <v>433279.63</v>
      </c>
      <c r="AB644">
        <v>0</v>
      </c>
      <c r="AC644" s="3">
        <v>0</v>
      </c>
      <c r="AD644" s="2">
        <v>374512.67</v>
      </c>
      <c r="AE644" s="3">
        <v>599122533.62</v>
      </c>
      <c r="AF644" s="3">
        <v>12164932.65</v>
      </c>
      <c r="AG644" s="3">
        <v>2628720.44</v>
      </c>
      <c r="AH644" s="3">
        <v>103699.7</v>
      </c>
      <c r="AI644" s="3">
        <v>2074</v>
      </c>
      <c r="AJ644" s="2">
        <v>-10188946.82</v>
      </c>
    </row>
    <row r="645" spans="1:36" hidden="1" x14ac:dyDescent="0.25">
      <c r="A645" s="8">
        <v>2</v>
      </c>
      <c r="B645" s="8" t="s">
        <v>2805</v>
      </c>
      <c r="C645" s="8">
        <v>3031150210400</v>
      </c>
      <c r="D645" s="8" t="s">
        <v>2806</v>
      </c>
      <c r="F645" s="8" t="s">
        <v>2807</v>
      </c>
      <c r="G645" s="10">
        <v>43542</v>
      </c>
      <c r="H645" s="8" t="s">
        <v>31</v>
      </c>
      <c r="I645" s="8" t="s">
        <v>38</v>
      </c>
      <c r="J645" s="9">
        <v>0</v>
      </c>
      <c r="K645" s="9">
        <v>0</v>
      </c>
      <c r="L645" s="8">
        <v>0</v>
      </c>
      <c r="M645" s="14">
        <f t="shared" si="30"/>
        <v>0</v>
      </c>
      <c r="N645" s="8">
        <v>0</v>
      </c>
      <c r="O645" s="8">
        <v>0</v>
      </c>
      <c r="P645" s="8" t="s">
        <v>77</v>
      </c>
      <c r="R645" s="8">
        <v>-1</v>
      </c>
      <c r="S645" s="13">
        <f>_xlfn.XLOOKUP(P645,rif_fee_schedule!$A$2:$A$84,rif_fee_schedule!C$2:C$84, 0)*1.628</f>
        <v>9769.6279999999988</v>
      </c>
      <c r="T645" s="13">
        <f>_xlfn.XLOOKUP(P645,rif_fee_schedule!$A$2:$A$84,rif_fee_schedule!D$2:D$84, 0)</f>
        <v>5674</v>
      </c>
      <c r="U645" s="14">
        <f t="shared" si="31"/>
        <v>-9769.6279999999988</v>
      </c>
      <c r="V645" s="14">
        <f t="shared" si="32"/>
        <v>-5674</v>
      </c>
      <c r="W645"/>
      <c r="Y645" s="3">
        <v>272008405.74000001</v>
      </c>
      <c r="Z645" s="3">
        <v>5573244.3300000001</v>
      </c>
      <c r="AA645" s="3">
        <v>0</v>
      </c>
      <c r="AB645">
        <v>0</v>
      </c>
      <c r="AC645" s="3">
        <v>0</v>
      </c>
      <c r="AD645" s="2">
        <v>-7297347.0099999998</v>
      </c>
      <c r="AE645" s="3">
        <v>599122533.62</v>
      </c>
      <c r="AF645" s="3">
        <v>12164932.65</v>
      </c>
      <c r="AG645" s="3">
        <v>2628720.44</v>
      </c>
      <c r="AH645" s="3">
        <v>103699.7</v>
      </c>
      <c r="AI645" s="3">
        <v>2074</v>
      </c>
      <c r="AJ645" s="2">
        <v>-10188946.82</v>
      </c>
    </row>
    <row r="646" spans="1:36" hidden="1" x14ac:dyDescent="0.25">
      <c r="A646" s="8">
        <v>2</v>
      </c>
      <c r="B646" s="8" t="s">
        <v>2805</v>
      </c>
      <c r="C646" s="8">
        <v>3031150210400</v>
      </c>
      <c r="D646" s="8" t="s">
        <v>2806</v>
      </c>
      <c r="F646" s="8" t="s">
        <v>2807</v>
      </c>
      <c r="G646" s="10">
        <v>43542</v>
      </c>
      <c r="H646" s="8" t="s">
        <v>31</v>
      </c>
      <c r="I646" s="8" t="s">
        <v>38</v>
      </c>
      <c r="J646" s="9">
        <v>0</v>
      </c>
      <c r="K646" s="9">
        <v>0</v>
      </c>
      <c r="L646" s="8">
        <v>0</v>
      </c>
      <c r="M646" s="14">
        <f t="shared" si="30"/>
        <v>0</v>
      </c>
      <c r="N646" s="8">
        <v>0</v>
      </c>
      <c r="O646" s="8">
        <v>0</v>
      </c>
      <c r="P646" s="8" t="s">
        <v>77</v>
      </c>
      <c r="R646" s="8">
        <v>1</v>
      </c>
      <c r="S646" s="13">
        <f>_xlfn.XLOOKUP(P646,rif_fee_schedule!$A$2:$A$84,rif_fee_schedule!C$2:C$84, 0)*1.628</f>
        <v>9769.6279999999988</v>
      </c>
      <c r="T646" s="13">
        <f>_xlfn.XLOOKUP(P646,rif_fee_schedule!$A$2:$A$84,rif_fee_schedule!D$2:D$84, 0)</f>
        <v>5674</v>
      </c>
      <c r="U646" s="14">
        <f t="shared" si="31"/>
        <v>9769.6279999999988</v>
      </c>
      <c r="V646" s="14">
        <f t="shared" si="32"/>
        <v>5674</v>
      </c>
      <c r="W646"/>
      <c r="Y646" s="3">
        <v>272008405.74000001</v>
      </c>
      <c r="Z646" s="3">
        <v>5573244.3300000001</v>
      </c>
      <c r="AA646" s="3">
        <v>0</v>
      </c>
      <c r="AB646">
        <v>0</v>
      </c>
      <c r="AC646" s="3">
        <v>0</v>
      </c>
      <c r="AD646" s="2">
        <v>-7297347.0099999998</v>
      </c>
      <c r="AE646" s="3">
        <v>599122533.62</v>
      </c>
      <c r="AF646" s="3">
        <v>12164932.65</v>
      </c>
      <c r="AG646" s="3">
        <v>2628720.44</v>
      </c>
      <c r="AH646" s="3">
        <v>103699.7</v>
      </c>
      <c r="AI646" s="3">
        <v>2074</v>
      </c>
      <c r="AJ646" s="2">
        <v>-10188946.82</v>
      </c>
    </row>
    <row r="647" spans="1:36" hidden="1" x14ac:dyDescent="0.25">
      <c r="A647" s="8">
        <v>6</v>
      </c>
      <c r="B647" s="8" t="s">
        <v>6694</v>
      </c>
      <c r="C647" s="8">
        <v>3060300010010</v>
      </c>
      <c r="D647" s="8" t="s">
        <v>6695</v>
      </c>
      <c r="F647" s="8" t="s">
        <v>6696</v>
      </c>
      <c r="G647" s="10">
        <v>43539</v>
      </c>
      <c r="H647" s="8" t="s">
        <v>31</v>
      </c>
      <c r="I647" s="8" t="s">
        <v>38</v>
      </c>
      <c r="J647" s="9">
        <v>11360.59</v>
      </c>
      <c r="K647" s="9">
        <v>227.21</v>
      </c>
      <c r="L647" s="8">
        <v>0</v>
      </c>
      <c r="M647" s="14">
        <f t="shared" si="30"/>
        <v>11587.8</v>
      </c>
      <c r="N647" s="8">
        <v>0</v>
      </c>
      <c r="O647" s="8">
        <v>0</v>
      </c>
      <c r="P647" s="8" t="s">
        <v>376</v>
      </c>
      <c r="R647" s="8">
        <v>2</v>
      </c>
      <c r="S647" s="13">
        <f>_xlfn.XLOOKUP(P647,rif_fee_schedule!$A$2:$A$84,rif_fee_schedule!C$2:C$84, 0)*1.628</f>
        <v>5981.2719999999999</v>
      </c>
      <c r="T647" s="13">
        <f>_xlfn.XLOOKUP(P647,rif_fee_schedule!$A$2:$A$84,rif_fee_schedule!D$2:D$84, 0)</f>
        <v>3474</v>
      </c>
      <c r="U647" s="14">
        <f t="shared" si="31"/>
        <v>11962.544</v>
      </c>
      <c r="V647" s="14">
        <f t="shared" si="32"/>
        <v>6948</v>
      </c>
      <c r="W647"/>
      <c r="Y647" s="3">
        <v>43269262.359999999</v>
      </c>
      <c r="Z647" s="3">
        <v>874367.57</v>
      </c>
      <c r="AA647" s="3">
        <v>433279.63</v>
      </c>
      <c r="AB647">
        <v>0</v>
      </c>
      <c r="AC647" s="3">
        <v>0</v>
      </c>
      <c r="AD647" s="2">
        <v>374512.67</v>
      </c>
      <c r="AE647" s="3">
        <v>599122533.62</v>
      </c>
      <c r="AF647" s="3">
        <v>12164932.65</v>
      </c>
      <c r="AG647" s="3">
        <v>2628720.44</v>
      </c>
      <c r="AH647" s="3">
        <v>103699.7</v>
      </c>
      <c r="AI647" s="3">
        <v>2074</v>
      </c>
      <c r="AJ647" s="2">
        <v>-10188946.82</v>
      </c>
    </row>
    <row r="648" spans="1:36" hidden="1" x14ac:dyDescent="0.25">
      <c r="A648" s="8">
        <v>6</v>
      </c>
      <c r="B648" s="8" t="s">
        <v>6510</v>
      </c>
      <c r="C648" s="8">
        <v>3060190211220</v>
      </c>
      <c r="D648" s="8" t="s">
        <v>6511</v>
      </c>
      <c r="F648" s="8" t="s">
        <v>6512</v>
      </c>
      <c r="G648" s="10">
        <v>43539</v>
      </c>
      <c r="H648" s="8" t="s">
        <v>31</v>
      </c>
      <c r="I648" s="8" t="s">
        <v>38</v>
      </c>
      <c r="J648" s="9">
        <v>9278.02</v>
      </c>
      <c r="K648" s="9">
        <v>185.56</v>
      </c>
      <c r="L648" s="8">
        <v>0</v>
      </c>
      <c r="M648" s="14">
        <f t="shared" si="30"/>
        <v>9463.58</v>
      </c>
      <c r="N648" s="8">
        <v>0</v>
      </c>
      <c r="O648" s="8">
        <v>0</v>
      </c>
      <c r="P648" s="8" t="s">
        <v>77</v>
      </c>
      <c r="R648" s="8">
        <v>1</v>
      </c>
      <c r="S648" s="13">
        <f>_xlfn.XLOOKUP(P648,rif_fee_schedule!$A$2:$A$84,rif_fee_schedule!C$2:C$84, 0)*1.628</f>
        <v>9769.6279999999988</v>
      </c>
      <c r="T648" s="13">
        <f>_xlfn.XLOOKUP(P648,rif_fee_schedule!$A$2:$A$84,rif_fee_schedule!D$2:D$84, 0)</f>
        <v>5674</v>
      </c>
      <c r="U648" s="14">
        <f t="shared" si="31"/>
        <v>9769.6279999999988</v>
      </c>
      <c r="V648" s="14">
        <f t="shared" si="32"/>
        <v>5674</v>
      </c>
      <c r="W648"/>
      <c r="Y648" s="3">
        <v>43269262.359999999</v>
      </c>
      <c r="Z648" s="3">
        <v>874367.57</v>
      </c>
      <c r="AA648" s="3">
        <v>433279.63</v>
      </c>
      <c r="AB648">
        <v>0</v>
      </c>
      <c r="AC648" s="3">
        <v>0</v>
      </c>
      <c r="AD648" s="2">
        <v>374512.67</v>
      </c>
      <c r="AE648" s="3">
        <v>599122533.62</v>
      </c>
      <c r="AF648" s="3">
        <v>12164932.65</v>
      </c>
      <c r="AG648" s="3">
        <v>2628720.44</v>
      </c>
      <c r="AH648" s="3">
        <v>103699.7</v>
      </c>
      <c r="AI648" s="3">
        <v>2074</v>
      </c>
      <c r="AJ648" s="2">
        <v>-10188946.82</v>
      </c>
    </row>
    <row r="649" spans="1:36" hidden="1" x14ac:dyDescent="0.25">
      <c r="A649" s="8">
        <v>6</v>
      </c>
      <c r="B649" s="8" t="s">
        <v>6524</v>
      </c>
      <c r="C649" s="8">
        <v>3060190211550</v>
      </c>
      <c r="D649" s="8" t="s">
        <v>6525</v>
      </c>
      <c r="F649" s="8" t="s">
        <v>6512</v>
      </c>
      <c r="G649" s="10">
        <v>43539</v>
      </c>
      <c r="H649" s="8" t="s">
        <v>31</v>
      </c>
      <c r="I649" s="8" t="s">
        <v>38</v>
      </c>
      <c r="J649" s="9">
        <v>9278.02</v>
      </c>
      <c r="K649" s="9">
        <v>185.56</v>
      </c>
      <c r="L649" s="8">
        <v>0</v>
      </c>
      <c r="M649" s="14">
        <f t="shared" si="30"/>
        <v>9463.58</v>
      </c>
      <c r="N649" s="8">
        <v>0</v>
      </c>
      <c r="O649" s="8">
        <v>0</v>
      </c>
      <c r="P649" s="8" t="s">
        <v>77</v>
      </c>
      <c r="R649" s="8">
        <v>1</v>
      </c>
      <c r="S649" s="13">
        <f>_xlfn.XLOOKUP(P649,rif_fee_schedule!$A$2:$A$84,rif_fee_schedule!C$2:C$84, 0)*1.628</f>
        <v>9769.6279999999988</v>
      </c>
      <c r="T649" s="13">
        <f>_xlfn.XLOOKUP(P649,rif_fee_schedule!$A$2:$A$84,rif_fee_schedule!D$2:D$84, 0)</f>
        <v>5674</v>
      </c>
      <c r="U649" s="14">
        <f t="shared" si="31"/>
        <v>9769.6279999999988</v>
      </c>
      <c r="V649" s="14">
        <f t="shared" si="32"/>
        <v>5674</v>
      </c>
      <c r="W649"/>
      <c r="Y649" s="3">
        <v>43269262.359999999</v>
      </c>
      <c r="Z649" s="3">
        <v>874367.57</v>
      </c>
      <c r="AA649" s="3">
        <v>433279.63</v>
      </c>
      <c r="AB649">
        <v>0</v>
      </c>
      <c r="AC649" s="3">
        <v>0</v>
      </c>
      <c r="AD649" s="2">
        <v>374512.67</v>
      </c>
      <c r="AE649" s="3">
        <v>599122533.62</v>
      </c>
      <c r="AF649" s="3">
        <v>12164932.65</v>
      </c>
      <c r="AG649" s="3">
        <v>2628720.44</v>
      </c>
      <c r="AH649" s="3">
        <v>103699.7</v>
      </c>
      <c r="AI649" s="3">
        <v>2074</v>
      </c>
      <c r="AJ649" s="2">
        <v>-10188946.82</v>
      </c>
    </row>
    <row r="650" spans="1:36" hidden="1" x14ac:dyDescent="0.25">
      <c r="A650" s="8">
        <v>6</v>
      </c>
      <c r="B650" s="8" t="s">
        <v>6513</v>
      </c>
      <c r="C650" s="8">
        <v>3060190211570</v>
      </c>
      <c r="D650" s="8" t="s">
        <v>6514</v>
      </c>
      <c r="F650" s="8" t="s">
        <v>6512</v>
      </c>
      <c r="G650" s="10">
        <v>43539</v>
      </c>
      <c r="H650" s="8" t="s">
        <v>31</v>
      </c>
      <c r="I650" s="8" t="s">
        <v>38</v>
      </c>
      <c r="J650" s="9">
        <v>9278.02</v>
      </c>
      <c r="K650" s="9">
        <v>185.56</v>
      </c>
      <c r="L650" s="8">
        <v>0</v>
      </c>
      <c r="M650" s="14">
        <f t="shared" si="30"/>
        <v>9463.58</v>
      </c>
      <c r="N650" s="8">
        <v>0</v>
      </c>
      <c r="O650" s="8">
        <v>0</v>
      </c>
      <c r="P650" s="8" t="s">
        <v>77</v>
      </c>
      <c r="R650" s="8">
        <v>1</v>
      </c>
      <c r="S650" s="13">
        <f>_xlfn.XLOOKUP(P650,rif_fee_schedule!$A$2:$A$84,rif_fee_schedule!C$2:C$84, 0)*1.628</f>
        <v>9769.6279999999988</v>
      </c>
      <c r="T650" s="13">
        <f>_xlfn.XLOOKUP(P650,rif_fee_schedule!$A$2:$A$84,rif_fee_schedule!D$2:D$84, 0)</f>
        <v>5674</v>
      </c>
      <c r="U650" s="14">
        <f t="shared" si="31"/>
        <v>9769.6279999999988</v>
      </c>
      <c r="V650" s="14">
        <f t="shared" si="32"/>
        <v>5674</v>
      </c>
      <c r="W650"/>
      <c r="Y650" s="3">
        <v>43269262.359999999</v>
      </c>
      <c r="Z650" s="3">
        <v>874367.57</v>
      </c>
      <c r="AA650" s="3">
        <v>433279.63</v>
      </c>
      <c r="AB650">
        <v>0</v>
      </c>
      <c r="AC650" s="3">
        <v>0</v>
      </c>
      <c r="AD650" s="2">
        <v>374512.67</v>
      </c>
      <c r="AE650" s="3">
        <v>599122533.62</v>
      </c>
      <c r="AF650" s="3">
        <v>12164932.65</v>
      </c>
      <c r="AG650" s="3">
        <v>2628720.44</v>
      </c>
      <c r="AH650" s="3">
        <v>103699.7</v>
      </c>
      <c r="AI650" s="3">
        <v>2074</v>
      </c>
      <c r="AJ650" s="2">
        <v>-10188946.82</v>
      </c>
    </row>
    <row r="651" spans="1:36" hidden="1" x14ac:dyDescent="0.25">
      <c r="A651" s="8">
        <v>5</v>
      </c>
      <c r="B651" s="8" t="s">
        <v>5135</v>
      </c>
      <c r="C651" s="8">
        <v>3059360060390</v>
      </c>
      <c r="D651" s="8" t="s">
        <v>5136</v>
      </c>
      <c r="F651" s="8" t="s">
        <v>5137</v>
      </c>
      <c r="G651" s="10">
        <v>43543</v>
      </c>
      <c r="H651" s="8" t="s">
        <v>31</v>
      </c>
      <c r="I651" s="8" t="s">
        <v>38</v>
      </c>
      <c r="J651" s="9">
        <v>0</v>
      </c>
      <c r="K651" s="9">
        <v>0</v>
      </c>
      <c r="L651" s="8">
        <v>0</v>
      </c>
      <c r="M651" s="14">
        <f t="shared" si="30"/>
        <v>0</v>
      </c>
      <c r="N651" s="8">
        <v>0</v>
      </c>
      <c r="O651" s="8">
        <v>0</v>
      </c>
      <c r="P651" s="8" t="s">
        <v>77</v>
      </c>
      <c r="R651" s="8">
        <v>0</v>
      </c>
      <c r="S651" s="13">
        <f>_xlfn.XLOOKUP(P651,rif_fee_schedule!$A$2:$A$84,rif_fee_schedule!C$2:C$84, 0)*1.628</f>
        <v>9769.6279999999988</v>
      </c>
      <c r="T651" s="13">
        <f>_xlfn.XLOOKUP(P651,rif_fee_schedule!$A$2:$A$84,rif_fee_schedule!D$2:D$84, 0)</f>
        <v>5674</v>
      </c>
      <c r="U651" s="14">
        <f t="shared" si="31"/>
        <v>0</v>
      </c>
      <c r="V651" s="14">
        <f t="shared" si="32"/>
        <v>0</v>
      </c>
      <c r="W651"/>
      <c r="Y651" s="3">
        <v>23913047.239999998</v>
      </c>
      <c r="Z651" s="3">
        <v>478708.65</v>
      </c>
      <c r="AA651" s="3">
        <v>0</v>
      </c>
      <c r="AB651">
        <v>0</v>
      </c>
      <c r="AC651" s="3">
        <v>0</v>
      </c>
      <c r="AD651" s="2">
        <v>-227120.25</v>
      </c>
      <c r="AE651" s="3">
        <v>599122533.62</v>
      </c>
      <c r="AF651" s="3">
        <v>12164932.65</v>
      </c>
      <c r="AG651" s="3">
        <v>2628720.44</v>
      </c>
      <c r="AH651" s="3">
        <v>103699.7</v>
      </c>
      <c r="AI651" s="3">
        <v>2074</v>
      </c>
      <c r="AJ651" s="2">
        <v>-10188946.82</v>
      </c>
    </row>
    <row r="652" spans="1:36" hidden="1" x14ac:dyDescent="0.25">
      <c r="A652" s="8">
        <v>6</v>
      </c>
      <c r="B652" s="8" t="s">
        <v>7591</v>
      </c>
      <c r="C652" s="8">
        <v>3069270130018</v>
      </c>
      <c r="D652" s="8" t="s">
        <v>7592</v>
      </c>
      <c r="F652" s="8" t="s">
        <v>7593</v>
      </c>
      <c r="G652" s="10">
        <v>43711</v>
      </c>
      <c r="H652" s="8" t="s">
        <v>31</v>
      </c>
      <c r="I652" s="8" t="s">
        <v>38</v>
      </c>
      <c r="J652" s="9">
        <v>0</v>
      </c>
      <c r="K652" s="9">
        <v>0</v>
      </c>
      <c r="L652" s="8">
        <v>0</v>
      </c>
      <c r="M652" s="14">
        <f t="shared" si="30"/>
        <v>0</v>
      </c>
      <c r="N652" s="8">
        <v>0</v>
      </c>
      <c r="O652" s="8">
        <v>0</v>
      </c>
      <c r="P652" s="8" t="s">
        <v>951</v>
      </c>
      <c r="R652" s="8">
        <v>0</v>
      </c>
      <c r="S652" s="13">
        <f>_xlfn.XLOOKUP(P652,rif_fee_schedule!$A$2:$A$84,rif_fee_schedule!C$2:C$84, 0)*1.628</f>
        <v>0</v>
      </c>
      <c r="T652" s="13">
        <f>_xlfn.XLOOKUP(P652,rif_fee_schedule!$A$2:$A$84,rif_fee_schedule!D$2:D$84, 0)</f>
        <v>0</v>
      </c>
      <c r="U652" s="14">
        <f t="shared" si="31"/>
        <v>0</v>
      </c>
      <c r="V652" s="14">
        <f t="shared" si="32"/>
        <v>0</v>
      </c>
      <c r="W652"/>
      <c r="Y652" s="3">
        <v>43269262.359999999</v>
      </c>
      <c r="Z652" s="3">
        <v>874367.57</v>
      </c>
      <c r="AA652" s="3">
        <v>433279.63</v>
      </c>
      <c r="AB652">
        <v>0</v>
      </c>
      <c r="AC652" s="3">
        <v>0</v>
      </c>
      <c r="AD652" s="2">
        <v>374512.67</v>
      </c>
      <c r="AE652" s="3">
        <v>599122533.62</v>
      </c>
      <c r="AF652" s="3">
        <v>12164932.65</v>
      </c>
      <c r="AG652" s="3">
        <v>2628720.44</v>
      </c>
      <c r="AH652" s="3">
        <v>103699.7</v>
      </c>
      <c r="AI652" s="3">
        <v>2074</v>
      </c>
      <c r="AJ652" s="2">
        <v>-10188946.82</v>
      </c>
    </row>
    <row r="653" spans="1:36" hidden="1" x14ac:dyDescent="0.25">
      <c r="A653" s="8">
        <v>6</v>
      </c>
      <c r="B653" s="8" t="s">
        <v>7594</v>
      </c>
      <c r="C653" s="8">
        <v>3069270130018</v>
      </c>
      <c r="D653" s="8" t="s">
        <v>7592</v>
      </c>
      <c r="G653" s="10">
        <v>43711</v>
      </c>
      <c r="H653" s="8" t="s">
        <v>31</v>
      </c>
      <c r="I653" s="8" t="s">
        <v>1073</v>
      </c>
      <c r="J653" s="9">
        <v>202893.65</v>
      </c>
      <c r="K653" s="9">
        <v>4057.87</v>
      </c>
      <c r="L653" s="8">
        <v>0</v>
      </c>
      <c r="M653" s="14">
        <f t="shared" si="30"/>
        <v>206951.52</v>
      </c>
      <c r="N653" s="8">
        <v>0</v>
      </c>
      <c r="O653" s="8">
        <v>0</v>
      </c>
      <c r="P653" s="8" t="s">
        <v>951</v>
      </c>
      <c r="R653" s="8">
        <v>58</v>
      </c>
      <c r="S653" s="13">
        <f>_xlfn.XLOOKUP(P653,rif_fee_schedule!$A$2:$A$84,rif_fee_schedule!C$2:C$84, 0)*1.628</f>
        <v>0</v>
      </c>
      <c r="T653" s="13">
        <f>_xlfn.XLOOKUP(P653,rif_fee_schedule!$A$2:$A$84,rif_fee_schedule!D$2:D$84, 0)</f>
        <v>0</v>
      </c>
      <c r="U653" s="14">
        <f t="shared" si="31"/>
        <v>0</v>
      </c>
      <c r="V653" s="14">
        <f t="shared" si="32"/>
        <v>0</v>
      </c>
      <c r="W653"/>
      <c r="Y653" s="3">
        <v>43269262.359999999</v>
      </c>
      <c r="Z653" s="3">
        <v>874367.57</v>
      </c>
      <c r="AA653" s="3">
        <v>433279.63</v>
      </c>
      <c r="AB653">
        <v>0</v>
      </c>
      <c r="AC653" s="3">
        <v>0</v>
      </c>
      <c r="AD653" s="2">
        <v>374512.67</v>
      </c>
      <c r="AE653" s="3">
        <v>599122533.62</v>
      </c>
      <c r="AF653" s="3">
        <v>12164932.65</v>
      </c>
      <c r="AG653" s="3">
        <v>2628720.44</v>
      </c>
      <c r="AH653" s="3">
        <v>103699.7</v>
      </c>
      <c r="AI653" s="3">
        <v>2074</v>
      </c>
      <c r="AJ653" s="2">
        <v>-10188946.82</v>
      </c>
    </row>
    <row r="654" spans="1:36" hidden="1" x14ac:dyDescent="0.25">
      <c r="A654" s="8">
        <v>1.1000000000000001</v>
      </c>
      <c r="B654" s="8" t="s">
        <v>803</v>
      </c>
      <c r="C654" s="8">
        <v>3030230040010</v>
      </c>
      <c r="D654" s="8" t="s">
        <v>804</v>
      </c>
      <c r="F654" s="8" t="s">
        <v>805</v>
      </c>
      <c r="G654" s="10">
        <v>43544</v>
      </c>
      <c r="H654" s="8" t="s">
        <v>31</v>
      </c>
      <c r="I654" s="8" t="s">
        <v>38</v>
      </c>
      <c r="J654" s="9">
        <v>24029.35</v>
      </c>
      <c r="K654" s="9">
        <v>480.59</v>
      </c>
      <c r="L654" s="8">
        <v>0</v>
      </c>
      <c r="M654" s="14">
        <f t="shared" si="30"/>
        <v>24509.94</v>
      </c>
      <c r="N654" s="8">
        <v>0</v>
      </c>
      <c r="O654" s="8">
        <v>0</v>
      </c>
      <c r="P654" s="8" t="s">
        <v>43</v>
      </c>
      <c r="R654" s="11">
        <v>5226</v>
      </c>
      <c r="S654" s="13">
        <f>_xlfn.XLOOKUP(P654,rif_fee_schedule!$A$2:$A$84,rif_fee_schedule!C$2:C$84, 0)*1.628</f>
        <v>5.1216879999999998</v>
      </c>
      <c r="T654" s="13">
        <f>_xlfn.XLOOKUP(P654,rif_fee_schedule!$A$2:$A$84,rif_fee_schedule!D$2:D$84, 0)</f>
        <v>2.9740000000000002</v>
      </c>
      <c r="U654" s="14">
        <f t="shared" si="31"/>
        <v>26765.941488</v>
      </c>
      <c r="V654" s="14">
        <f t="shared" si="32"/>
        <v>15542.124000000002</v>
      </c>
      <c r="W654" s="2"/>
      <c r="Y654" s="3">
        <v>13538989.02</v>
      </c>
      <c r="Z654" s="3">
        <v>280635.13</v>
      </c>
      <c r="AA654" s="3">
        <v>0</v>
      </c>
      <c r="AB654">
        <v>0</v>
      </c>
      <c r="AC654" s="3">
        <v>0</v>
      </c>
      <c r="AD654" s="2">
        <v>-2316507.67</v>
      </c>
      <c r="AE654" s="3">
        <v>599122533.62</v>
      </c>
      <c r="AF654" s="3">
        <v>12164932.65</v>
      </c>
      <c r="AG654" s="3">
        <v>2628720.44</v>
      </c>
      <c r="AH654" s="3">
        <v>103699.7</v>
      </c>
      <c r="AI654" s="3">
        <v>2074</v>
      </c>
      <c r="AJ654" s="2">
        <v>-10188946.82</v>
      </c>
    </row>
    <row r="655" spans="1:36" hidden="1" x14ac:dyDescent="0.25">
      <c r="A655" s="8">
        <v>1</v>
      </c>
      <c r="B655" s="8" t="s">
        <v>232</v>
      </c>
      <c r="C655" s="8">
        <v>3040170080331</v>
      </c>
      <c r="D655" s="8" t="s">
        <v>233</v>
      </c>
      <c r="F655" s="8" t="s">
        <v>234</v>
      </c>
      <c r="G655" s="10">
        <v>43712</v>
      </c>
      <c r="H655" s="8" t="s">
        <v>31</v>
      </c>
      <c r="I655" s="8" t="s">
        <v>38</v>
      </c>
      <c r="J655" s="9">
        <v>9278.02</v>
      </c>
      <c r="K655" s="9">
        <v>185.56</v>
      </c>
      <c r="L655" s="8">
        <v>0</v>
      </c>
      <c r="M655" s="14">
        <f t="shared" si="30"/>
        <v>9463.58</v>
      </c>
      <c r="N655" s="8">
        <v>0</v>
      </c>
      <c r="O655" s="8">
        <v>0</v>
      </c>
      <c r="P655" s="8" t="s">
        <v>77</v>
      </c>
      <c r="R655" s="8">
        <v>1</v>
      </c>
      <c r="S655" s="13">
        <f>_xlfn.XLOOKUP(P655,rif_fee_schedule!$A$2:$A$84,rif_fee_schedule!C$2:C$84, 0)*1.628</f>
        <v>9769.6279999999988</v>
      </c>
      <c r="T655" s="13">
        <f>_xlfn.XLOOKUP(P655,rif_fee_schedule!$A$2:$A$84,rif_fee_schedule!D$2:D$84, 0)</f>
        <v>5674</v>
      </c>
      <c r="U655" s="14">
        <f t="shared" si="31"/>
        <v>9769.6279999999988</v>
      </c>
      <c r="V655" s="14">
        <f t="shared" si="32"/>
        <v>5674</v>
      </c>
      <c r="W655"/>
      <c r="Y655" s="3">
        <v>74696854.359999999</v>
      </c>
      <c r="Z655" s="3">
        <v>1494936.99</v>
      </c>
      <c r="AA655" s="3">
        <v>1189721.74</v>
      </c>
      <c r="AB655" s="2">
        <v>103699.7</v>
      </c>
      <c r="AC655" s="3">
        <v>2074</v>
      </c>
      <c r="AD655" s="2">
        <v>-3422401.68</v>
      </c>
      <c r="AE655" s="3">
        <v>599122533.62</v>
      </c>
      <c r="AF655" s="3">
        <v>12164932.65</v>
      </c>
      <c r="AG655" s="3">
        <v>2628720.44</v>
      </c>
      <c r="AH655" s="3">
        <v>103699.7</v>
      </c>
      <c r="AI655" s="3">
        <v>2074</v>
      </c>
      <c r="AJ655" s="2">
        <v>-10188946.82</v>
      </c>
    </row>
    <row r="656" spans="1:36" hidden="1" x14ac:dyDescent="0.25">
      <c r="A656" s="8">
        <v>2</v>
      </c>
      <c r="B656" s="8" t="s">
        <v>2194</v>
      </c>
      <c r="C656" s="8">
        <v>141200680010</v>
      </c>
      <c r="D656" s="8" t="s">
        <v>2195</v>
      </c>
      <c r="F656" s="8" t="s">
        <v>2196</v>
      </c>
      <c r="G656" s="10">
        <v>43545</v>
      </c>
      <c r="H656" s="8" t="s">
        <v>31</v>
      </c>
      <c r="I656" s="8" t="s">
        <v>38</v>
      </c>
      <c r="J656" s="9">
        <v>1837441.89</v>
      </c>
      <c r="K656" s="9">
        <v>36748.839999999997</v>
      </c>
      <c r="L656" s="8">
        <v>0</v>
      </c>
      <c r="M656" s="14">
        <f t="shared" si="30"/>
        <v>1874190.73</v>
      </c>
      <c r="N656" s="8">
        <v>0</v>
      </c>
      <c r="O656" s="8">
        <v>0</v>
      </c>
      <c r="P656" s="8" t="s">
        <v>90</v>
      </c>
      <c r="R656" s="11">
        <v>16782</v>
      </c>
      <c r="S656" s="13">
        <f>_xlfn.XLOOKUP(P656,rif_fee_schedule!$A$2:$A$84,rif_fee_schedule!C$2:C$84, 0)*1.628</f>
        <v>14.380123999999999</v>
      </c>
      <c r="T656" s="13">
        <f>_xlfn.XLOOKUP(P656,rif_fee_schedule!$A$2:$A$84,rif_fee_schedule!D$2:D$84, 0)</f>
        <v>8.3520000000000003</v>
      </c>
      <c r="U656" s="14">
        <f t="shared" si="31"/>
        <v>241327.24096799997</v>
      </c>
      <c r="V656" s="14">
        <f t="shared" si="32"/>
        <v>140163.264</v>
      </c>
      <c r="W656" s="2"/>
      <c r="Y656" s="3">
        <v>272008405.74000001</v>
      </c>
      <c r="Z656" s="3">
        <v>5573244.3300000001</v>
      </c>
      <c r="AA656" s="3">
        <v>0</v>
      </c>
      <c r="AB656">
        <v>0</v>
      </c>
      <c r="AC656" s="3">
        <v>0</v>
      </c>
      <c r="AD656" s="2">
        <v>-7297347.0099999998</v>
      </c>
      <c r="AE656" s="3">
        <v>599122533.62</v>
      </c>
      <c r="AF656" s="3">
        <v>12164932.65</v>
      </c>
      <c r="AG656" s="3">
        <v>2628720.44</v>
      </c>
      <c r="AH656" s="3">
        <v>103699.7</v>
      </c>
      <c r="AI656" s="3">
        <v>2074</v>
      </c>
      <c r="AJ656" s="2">
        <v>-10188946.82</v>
      </c>
    </row>
    <row r="657" spans="1:36" hidden="1" x14ac:dyDescent="0.25">
      <c r="A657" s="8">
        <v>2</v>
      </c>
      <c r="B657" s="8" t="s">
        <v>2194</v>
      </c>
      <c r="C657" s="8">
        <v>141200680010</v>
      </c>
      <c r="D657" s="8" t="s">
        <v>2195</v>
      </c>
      <c r="F657" s="8" t="s">
        <v>2196</v>
      </c>
      <c r="G657" s="10">
        <v>43545</v>
      </c>
      <c r="H657" s="8" t="s">
        <v>31</v>
      </c>
      <c r="I657" s="8" t="s">
        <v>38</v>
      </c>
      <c r="J657" s="9">
        <v>1837441.89</v>
      </c>
      <c r="K657" s="9">
        <v>36748.839999999997</v>
      </c>
      <c r="L657" s="8">
        <v>0</v>
      </c>
      <c r="M657" s="14">
        <f t="shared" si="30"/>
        <v>1874190.73</v>
      </c>
      <c r="N657" s="8">
        <v>0</v>
      </c>
      <c r="O657" s="8">
        <v>0</v>
      </c>
      <c r="P657" s="8" t="s">
        <v>117</v>
      </c>
      <c r="R657" s="8">
        <v>421</v>
      </c>
      <c r="S657" s="13">
        <f>_xlfn.XLOOKUP(P657,rif_fee_schedule!$A$2:$A$84,rif_fee_schedule!C$2:C$84, 0)*1.628</f>
        <v>4288.152</v>
      </c>
      <c r="T657" s="13">
        <f>_xlfn.XLOOKUP(P657,rif_fee_schedule!$A$2:$A$84,rif_fee_schedule!D$2:D$84, 0)</f>
        <v>2490</v>
      </c>
      <c r="U657" s="14">
        <f t="shared" si="31"/>
        <v>1805311.9920000001</v>
      </c>
      <c r="V657" s="14">
        <f t="shared" si="32"/>
        <v>1048290</v>
      </c>
      <c r="W657"/>
      <c r="Y657" s="3">
        <v>272008405.74000001</v>
      </c>
      <c r="Z657" s="3">
        <v>5573244.3300000001</v>
      </c>
      <c r="AA657" s="3">
        <v>0</v>
      </c>
      <c r="AB657">
        <v>0</v>
      </c>
      <c r="AC657" s="3">
        <v>0</v>
      </c>
      <c r="AD657" s="2">
        <v>-7297347.0099999998</v>
      </c>
      <c r="AE657" s="3">
        <v>599122533.62</v>
      </c>
      <c r="AF657" s="3">
        <v>12164932.65</v>
      </c>
      <c r="AG657" s="3">
        <v>2628720.44</v>
      </c>
      <c r="AH657" s="3">
        <v>103699.7</v>
      </c>
      <c r="AI657" s="3">
        <v>2074</v>
      </c>
      <c r="AJ657" s="2">
        <v>-10188946.82</v>
      </c>
    </row>
    <row r="658" spans="1:36" hidden="1" x14ac:dyDescent="0.25">
      <c r="A658" s="8">
        <v>6</v>
      </c>
      <c r="B658" s="8" t="s">
        <v>6582</v>
      </c>
      <c r="C658" s="8">
        <v>3060190211400</v>
      </c>
      <c r="D658" s="8" t="s">
        <v>6583</v>
      </c>
      <c r="F658" s="8" t="s">
        <v>6584</v>
      </c>
      <c r="G658" s="10">
        <v>43544</v>
      </c>
      <c r="H658" s="8" t="s">
        <v>31</v>
      </c>
      <c r="I658" s="8" t="s">
        <v>38</v>
      </c>
      <c r="J658" s="9">
        <v>9278.02</v>
      </c>
      <c r="K658" s="9">
        <v>185.56</v>
      </c>
      <c r="L658" s="8">
        <v>0</v>
      </c>
      <c r="M658" s="14">
        <f t="shared" si="30"/>
        <v>9463.58</v>
      </c>
      <c r="N658" s="8">
        <v>0</v>
      </c>
      <c r="O658" s="8">
        <v>0</v>
      </c>
      <c r="P658" s="8" t="s">
        <v>77</v>
      </c>
      <c r="R658" s="8">
        <v>1</v>
      </c>
      <c r="S658" s="13">
        <f>_xlfn.XLOOKUP(P658,rif_fee_schedule!$A$2:$A$84,rif_fee_schedule!C$2:C$84, 0)*1.628</f>
        <v>9769.6279999999988</v>
      </c>
      <c r="T658" s="13">
        <f>_xlfn.XLOOKUP(P658,rif_fee_schedule!$A$2:$A$84,rif_fee_schedule!D$2:D$84, 0)</f>
        <v>5674</v>
      </c>
      <c r="U658" s="14">
        <f t="shared" si="31"/>
        <v>9769.6279999999988</v>
      </c>
      <c r="V658" s="14">
        <f t="shared" si="32"/>
        <v>5674</v>
      </c>
      <c r="W658"/>
      <c r="Y658" s="3">
        <v>43269262.359999999</v>
      </c>
      <c r="Z658" s="3">
        <v>874367.57</v>
      </c>
      <c r="AA658" s="3">
        <v>433279.63</v>
      </c>
      <c r="AB658">
        <v>0</v>
      </c>
      <c r="AC658" s="3">
        <v>0</v>
      </c>
      <c r="AD658" s="2">
        <v>374512.67</v>
      </c>
      <c r="AE658" s="3">
        <v>599122533.62</v>
      </c>
      <c r="AF658" s="3">
        <v>12164932.65</v>
      </c>
      <c r="AG658" s="3">
        <v>2628720.44</v>
      </c>
      <c r="AH658" s="3">
        <v>103699.7</v>
      </c>
      <c r="AI658" s="3">
        <v>2074</v>
      </c>
      <c r="AJ658" s="2">
        <v>-10188946.82</v>
      </c>
    </row>
    <row r="659" spans="1:36" hidden="1" x14ac:dyDescent="0.25">
      <c r="A659" s="8">
        <v>6</v>
      </c>
      <c r="B659" s="8" t="s">
        <v>6561</v>
      </c>
      <c r="C659" s="8">
        <v>3060190211180</v>
      </c>
      <c r="D659" s="8" t="s">
        <v>6562</v>
      </c>
      <c r="F659" s="8" t="s">
        <v>6563</v>
      </c>
      <c r="G659" s="10">
        <v>43544</v>
      </c>
      <c r="H659" s="8" t="s">
        <v>31</v>
      </c>
      <c r="I659" s="8" t="s">
        <v>38</v>
      </c>
      <c r="J659" s="9">
        <v>9278.02</v>
      </c>
      <c r="K659" s="9">
        <v>185.56</v>
      </c>
      <c r="L659" s="8">
        <v>0</v>
      </c>
      <c r="M659" s="14">
        <f t="shared" si="30"/>
        <v>9463.58</v>
      </c>
      <c r="N659" s="8">
        <v>0</v>
      </c>
      <c r="O659" s="8">
        <v>0</v>
      </c>
      <c r="P659" s="8" t="s">
        <v>77</v>
      </c>
      <c r="R659" s="8">
        <v>1</v>
      </c>
      <c r="S659" s="13">
        <f>_xlfn.XLOOKUP(P659,rif_fee_schedule!$A$2:$A$84,rif_fee_schedule!C$2:C$84, 0)*1.628</f>
        <v>9769.6279999999988</v>
      </c>
      <c r="T659" s="13">
        <f>_xlfn.XLOOKUP(P659,rif_fee_schedule!$A$2:$A$84,rif_fee_schedule!D$2:D$84, 0)</f>
        <v>5674</v>
      </c>
      <c r="U659" s="14">
        <f t="shared" si="31"/>
        <v>9769.6279999999988</v>
      </c>
      <c r="V659" s="14">
        <f t="shared" si="32"/>
        <v>5674</v>
      </c>
      <c r="W659"/>
      <c r="Y659" s="3">
        <v>43269262.359999999</v>
      </c>
      <c r="Z659" s="3">
        <v>874367.57</v>
      </c>
      <c r="AA659" s="3">
        <v>433279.63</v>
      </c>
      <c r="AB659">
        <v>0</v>
      </c>
      <c r="AC659" s="3">
        <v>0</v>
      </c>
      <c r="AD659" s="2">
        <v>374512.67</v>
      </c>
      <c r="AE659" s="3">
        <v>599122533.62</v>
      </c>
      <c r="AF659" s="3">
        <v>12164932.65</v>
      </c>
      <c r="AG659" s="3">
        <v>2628720.44</v>
      </c>
      <c r="AH659" s="3">
        <v>103699.7</v>
      </c>
      <c r="AI659" s="3">
        <v>2074</v>
      </c>
      <c r="AJ659" s="2">
        <v>-10188946.82</v>
      </c>
    </row>
    <row r="660" spans="1:36" hidden="1" x14ac:dyDescent="0.25">
      <c r="A660" s="8">
        <v>6</v>
      </c>
      <c r="B660" s="8" t="s">
        <v>6558</v>
      </c>
      <c r="C660" s="8">
        <v>3060190211230</v>
      </c>
      <c r="D660" s="8" t="s">
        <v>6559</v>
      </c>
      <c r="F660" s="8" t="s">
        <v>6560</v>
      </c>
      <c r="G660" s="10">
        <v>43544</v>
      </c>
      <c r="H660" s="8" t="s">
        <v>31</v>
      </c>
      <c r="I660" s="8" t="s">
        <v>38</v>
      </c>
      <c r="J660" s="9">
        <v>9278.02</v>
      </c>
      <c r="K660" s="9">
        <v>185.56</v>
      </c>
      <c r="L660" s="8">
        <v>0</v>
      </c>
      <c r="M660" s="14">
        <f t="shared" si="30"/>
        <v>9463.58</v>
      </c>
      <c r="N660" s="8">
        <v>0</v>
      </c>
      <c r="O660" s="8">
        <v>0</v>
      </c>
      <c r="P660" s="8" t="s">
        <v>77</v>
      </c>
      <c r="R660" s="8">
        <v>1</v>
      </c>
      <c r="S660" s="13">
        <f>_xlfn.XLOOKUP(P660,rif_fee_schedule!$A$2:$A$84,rif_fee_schedule!C$2:C$84, 0)*1.628</f>
        <v>9769.6279999999988</v>
      </c>
      <c r="T660" s="13">
        <f>_xlfn.XLOOKUP(P660,rif_fee_schedule!$A$2:$A$84,rif_fee_schedule!D$2:D$84, 0)</f>
        <v>5674</v>
      </c>
      <c r="U660" s="14">
        <f t="shared" si="31"/>
        <v>9769.6279999999988</v>
      </c>
      <c r="V660" s="14">
        <f t="shared" si="32"/>
        <v>5674</v>
      </c>
      <c r="W660"/>
      <c r="Y660" s="3">
        <v>43269262.359999999</v>
      </c>
      <c r="Z660" s="3">
        <v>874367.57</v>
      </c>
      <c r="AA660" s="3">
        <v>433279.63</v>
      </c>
      <c r="AB660">
        <v>0</v>
      </c>
      <c r="AC660" s="3">
        <v>0</v>
      </c>
      <c r="AD660" s="2">
        <v>374512.67</v>
      </c>
      <c r="AE660" s="3">
        <v>599122533.62</v>
      </c>
      <c r="AF660" s="3">
        <v>12164932.65</v>
      </c>
      <c r="AG660" s="3">
        <v>2628720.44</v>
      </c>
      <c r="AH660" s="3">
        <v>103699.7</v>
      </c>
      <c r="AI660" s="3">
        <v>2074</v>
      </c>
      <c r="AJ660" s="2">
        <v>-10188946.82</v>
      </c>
    </row>
    <row r="661" spans="1:36" hidden="1" x14ac:dyDescent="0.25">
      <c r="A661" s="8">
        <v>6</v>
      </c>
      <c r="B661" s="8" t="s">
        <v>6596</v>
      </c>
      <c r="C661" s="8">
        <v>3060190183640</v>
      </c>
      <c r="D661" s="8" t="s">
        <v>6597</v>
      </c>
      <c r="F661" s="8" t="s">
        <v>6598</v>
      </c>
      <c r="G661" s="10">
        <v>43544</v>
      </c>
      <c r="H661" s="8" t="s">
        <v>31</v>
      </c>
      <c r="I661" s="8" t="s">
        <v>38</v>
      </c>
      <c r="J661" s="9">
        <v>9278.02</v>
      </c>
      <c r="K661" s="9">
        <v>185.56</v>
      </c>
      <c r="L661" s="8">
        <v>0</v>
      </c>
      <c r="M661" s="14">
        <f t="shared" si="30"/>
        <v>9463.58</v>
      </c>
      <c r="N661" s="8">
        <v>0</v>
      </c>
      <c r="O661" s="8">
        <v>0</v>
      </c>
      <c r="P661" s="8" t="s">
        <v>77</v>
      </c>
      <c r="R661" s="8">
        <v>1</v>
      </c>
      <c r="S661" s="13">
        <f>_xlfn.XLOOKUP(P661,rif_fee_schedule!$A$2:$A$84,rif_fee_schedule!C$2:C$84, 0)*1.628</f>
        <v>9769.6279999999988</v>
      </c>
      <c r="T661" s="13">
        <f>_xlfn.XLOOKUP(P661,rif_fee_schedule!$A$2:$A$84,rif_fee_schedule!D$2:D$84, 0)</f>
        <v>5674</v>
      </c>
      <c r="U661" s="14">
        <f t="shared" si="31"/>
        <v>9769.6279999999988</v>
      </c>
      <c r="V661" s="14">
        <f t="shared" si="32"/>
        <v>5674</v>
      </c>
      <c r="W661"/>
      <c r="Y661" s="3">
        <v>43269262.359999999</v>
      </c>
      <c r="Z661" s="3">
        <v>874367.57</v>
      </c>
      <c r="AA661" s="3">
        <v>433279.63</v>
      </c>
      <c r="AB661">
        <v>0</v>
      </c>
      <c r="AC661" s="3">
        <v>0</v>
      </c>
      <c r="AD661" s="2">
        <v>374512.67</v>
      </c>
      <c r="AE661" s="3">
        <v>599122533.62</v>
      </c>
      <c r="AF661" s="3">
        <v>12164932.65</v>
      </c>
      <c r="AG661" s="3">
        <v>2628720.44</v>
      </c>
      <c r="AH661" s="3">
        <v>103699.7</v>
      </c>
      <c r="AI661" s="3">
        <v>2074</v>
      </c>
      <c r="AJ661" s="2">
        <v>-10188946.82</v>
      </c>
    </row>
    <row r="662" spans="1:36" hidden="1" x14ac:dyDescent="0.25">
      <c r="A662" s="8">
        <v>6</v>
      </c>
      <c r="B662" s="8" t="s">
        <v>6585</v>
      </c>
      <c r="C662" s="8">
        <v>3060190211770</v>
      </c>
      <c r="D662" s="8" t="s">
        <v>6586</v>
      </c>
      <c r="F662" s="8" t="s">
        <v>6587</v>
      </c>
      <c r="G662" s="10">
        <v>43556</v>
      </c>
      <c r="H662" s="8" t="s">
        <v>31</v>
      </c>
      <c r="I662" s="8" t="s">
        <v>38</v>
      </c>
      <c r="J662" s="9">
        <v>9278.02</v>
      </c>
      <c r="K662" s="9">
        <v>185.56</v>
      </c>
      <c r="L662" s="8">
        <v>0</v>
      </c>
      <c r="M662" s="14">
        <f t="shared" si="30"/>
        <v>9463.58</v>
      </c>
      <c r="N662" s="8">
        <v>0</v>
      </c>
      <c r="O662" s="8">
        <v>0</v>
      </c>
      <c r="P662" s="8" t="s">
        <v>77</v>
      </c>
      <c r="R662" s="8">
        <v>1</v>
      </c>
      <c r="S662" s="13">
        <f>_xlfn.XLOOKUP(P662,rif_fee_schedule!$A$2:$A$84,rif_fee_schedule!C$2:C$84, 0)*1.628</f>
        <v>9769.6279999999988</v>
      </c>
      <c r="T662" s="13">
        <f>_xlfn.XLOOKUP(P662,rif_fee_schedule!$A$2:$A$84,rif_fee_schedule!D$2:D$84, 0)</f>
        <v>5674</v>
      </c>
      <c r="U662" s="14">
        <f t="shared" si="31"/>
        <v>9769.6279999999988</v>
      </c>
      <c r="V662" s="14">
        <f t="shared" si="32"/>
        <v>5674</v>
      </c>
      <c r="W662"/>
      <c r="Y662" s="3">
        <v>43269262.359999999</v>
      </c>
      <c r="Z662" s="3">
        <v>874367.57</v>
      </c>
      <c r="AA662" s="3">
        <v>433279.63</v>
      </c>
      <c r="AB662">
        <v>0</v>
      </c>
      <c r="AC662" s="3">
        <v>0</v>
      </c>
      <c r="AD662" s="2">
        <v>374512.67</v>
      </c>
      <c r="AE662" s="3">
        <v>599122533.62</v>
      </c>
      <c r="AF662" s="3">
        <v>12164932.65</v>
      </c>
      <c r="AG662" s="3">
        <v>2628720.44</v>
      </c>
      <c r="AH662" s="3">
        <v>103699.7</v>
      </c>
      <c r="AI662" s="3">
        <v>2074</v>
      </c>
      <c r="AJ662" s="2">
        <v>-10188946.82</v>
      </c>
    </row>
    <row r="663" spans="1:36" hidden="1" x14ac:dyDescent="0.25">
      <c r="A663" s="8">
        <v>6</v>
      </c>
      <c r="B663" s="8" t="s">
        <v>6303</v>
      </c>
      <c r="C663" s="8">
        <v>3060180030960</v>
      </c>
      <c r="D663" s="8" t="s">
        <v>6304</v>
      </c>
      <c r="F663" s="8" t="s">
        <v>6305</v>
      </c>
      <c r="G663" s="10">
        <v>43542</v>
      </c>
      <c r="H663" s="8" t="s">
        <v>31</v>
      </c>
      <c r="I663" s="8" t="s">
        <v>38</v>
      </c>
      <c r="J663" s="9">
        <v>0</v>
      </c>
      <c r="K663" s="9">
        <v>185.56</v>
      </c>
      <c r="L663" s="8">
        <v>0</v>
      </c>
      <c r="M663" s="14">
        <f t="shared" si="30"/>
        <v>185.56</v>
      </c>
      <c r="N663" s="8">
        <v>0</v>
      </c>
      <c r="O663" s="8">
        <v>0</v>
      </c>
      <c r="P663" s="8" t="s">
        <v>77</v>
      </c>
      <c r="R663" s="8">
        <v>1</v>
      </c>
      <c r="S663" s="13">
        <f>_xlfn.XLOOKUP(P663,rif_fee_schedule!$A$2:$A$84,rif_fee_schedule!C$2:C$84, 0)*1.628</f>
        <v>9769.6279999999988</v>
      </c>
      <c r="T663" s="13">
        <f>_xlfn.XLOOKUP(P663,rif_fee_schedule!$A$2:$A$84,rif_fee_schedule!D$2:D$84, 0)</f>
        <v>5674</v>
      </c>
      <c r="U663" s="14">
        <f t="shared" si="31"/>
        <v>9769.6279999999988</v>
      </c>
      <c r="V663" s="14">
        <f t="shared" si="32"/>
        <v>5674</v>
      </c>
      <c r="W663"/>
      <c r="Y663" s="3">
        <v>43269262.359999999</v>
      </c>
      <c r="Z663" s="3">
        <v>874367.57</v>
      </c>
      <c r="AA663" s="3">
        <v>433279.63</v>
      </c>
      <c r="AB663">
        <v>0</v>
      </c>
      <c r="AC663" s="3">
        <v>0</v>
      </c>
      <c r="AD663" s="2">
        <v>374512.67</v>
      </c>
      <c r="AE663" s="3">
        <v>599122533.62</v>
      </c>
      <c r="AF663" s="3">
        <v>12164932.65</v>
      </c>
      <c r="AG663" s="3">
        <v>2628720.44</v>
      </c>
      <c r="AH663" s="3">
        <v>103699.7</v>
      </c>
      <c r="AI663" s="3">
        <v>2074</v>
      </c>
      <c r="AJ663" s="2">
        <v>-10188946.82</v>
      </c>
    </row>
    <row r="664" spans="1:36" hidden="1" x14ac:dyDescent="0.25">
      <c r="A664" s="8">
        <v>9.1</v>
      </c>
      <c r="B664" s="8" t="s">
        <v>9177</v>
      </c>
      <c r="C664" s="8">
        <v>3031210370390</v>
      </c>
      <c r="D664" s="8" t="s">
        <v>9178</v>
      </c>
      <c r="F664" s="8" t="s">
        <v>9179</v>
      </c>
      <c r="G664" s="10">
        <v>43634</v>
      </c>
      <c r="H664" s="8" t="s">
        <v>31</v>
      </c>
      <c r="I664" s="8" t="s">
        <v>38</v>
      </c>
      <c r="J664" s="9">
        <v>0</v>
      </c>
      <c r="K664" s="9">
        <v>0</v>
      </c>
      <c r="L664" s="8">
        <v>0</v>
      </c>
      <c r="M664" s="14">
        <f t="shared" si="30"/>
        <v>0</v>
      </c>
      <c r="N664" s="8">
        <v>0</v>
      </c>
      <c r="O664" s="8">
        <v>0</v>
      </c>
      <c r="P664" s="8" t="s">
        <v>77</v>
      </c>
      <c r="R664" s="8">
        <v>-1</v>
      </c>
      <c r="S664" s="13">
        <f>_xlfn.XLOOKUP(P664,rif_fee_schedule!$A$2:$A$84,rif_fee_schedule!C$2:C$84, 0)*1.628</f>
        <v>9769.6279999999988</v>
      </c>
      <c r="T664" s="13">
        <f>_xlfn.XLOOKUP(P664,rif_fee_schedule!$A$2:$A$84,rif_fee_schedule!D$2:D$84, 0)</f>
        <v>5674</v>
      </c>
      <c r="U664" s="14">
        <f t="shared" si="31"/>
        <v>-9769.6279999999988</v>
      </c>
      <c r="V664" s="14">
        <f t="shared" si="32"/>
        <v>-5674</v>
      </c>
      <c r="W664"/>
      <c r="Y664" s="3">
        <v>13894747.220000001</v>
      </c>
      <c r="Z664" s="3">
        <v>290518.01</v>
      </c>
      <c r="AA664" s="3">
        <v>0</v>
      </c>
      <c r="AB664">
        <v>0</v>
      </c>
      <c r="AC664" s="3">
        <v>0</v>
      </c>
      <c r="AD664" s="2">
        <v>-156592.79</v>
      </c>
      <c r="AE664" s="3">
        <v>599122533.62</v>
      </c>
      <c r="AF664" s="3">
        <v>12164932.65</v>
      </c>
      <c r="AG664" s="3">
        <v>2628720.44</v>
      </c>
      <c r="AH664" s="3">
        <v>103699.7</v>
      </c>
      <c r="AI664" s="3">
        <v>2074</v>
      </c>
      <c r="AJ664" s="2">
        <v>-10188946.82</v>
      </c>
    </row>
    <row r="665" spans="1:36" hidden="1" x14ac:dyDescent="0.25">
      <c r="A665" s="8">
        <v>9.1</v>
      </c>
      <c r="B665" s="8" t="s">
        <v>9177</v>
      </c>
      <c r="C665" s="8">
        <v>3031210370390</v>
      </c>
      <c r="D665" s="8" t="s">
        <v>9178</v>
      </c>
      <c r="F665" s="8" t="s">
        <v>9179</v>
      </c>
      <c r="G665" s="10">
        <v>43634</v>
      </c>
      <c r="H665" s="8" t="s">
        <v>31</v>
      </c>
      <c r="I665" s="8" t="s">
        <v>38</v>
      </c>
      <c r="J665" s="9">
        <v>0</v>
      </c>
      <c r="K665" s="9">
        <v>0</v>
      </c>
      <c r="L665" s="8">
        <v>0</v>
      </c>
      <c r="M665" s="14">
        <f t="shared" si="30"/>
        <v>0</v>
      </c>
      <c r="N665" s="8">
        <v>0</v>
      </c>
      <c r="O665" s="8">
        <v>0</v>
      </c>
      <c r="P665" s="8" t="s">
        <v>77</v>
      </c>
      <c r="R665" s="8">
        <v>1</v>
      </c>
      <c r="S665" s="13">
        <f>_xlfn.XLOOKUP(P665,rif_fee_schedule!$A$2:$A$84,rif_fee_schedule!C$2:C$84, 0)*1.628</f>
        <v>9769.6279999999988</v>
      </c>
      <c r="T665" s="13">
        <f>_xlfn.XLOOKUP(P665,rif_fee_schedule!$A$2:$A$84,rif_fee_schedule!D$2:D$84, 0)</f>
        <v>5674</v>
      </c>
      <c r="U665" s="14">
        <f t="shared" si="31"/>
        <v>9769.6279999999988</v>
      </c>
      <c r="V665" s="14">
        <f t="shared" si="32"/>
        <v>5674</v>
      </c>
      <c r="W665"/>
      <c r="Y665" s="3">
        <v>13894747.220000001</v>
      </c>
      <c r="Z665" s="3">
        <v>290518.01</v>
      </c>
      <c r="AA665" s="3">
        <v>0</v>
      </c>
      <c r="AB665">
        <v>0</v>
      </c>
      <c r="AC665" s="3">
        <v>0</v>
      </c>
      <c r="AD665" s="2">
        <v>-156592.79</v>
      </c>
      <c r="AE665" s="3">
        <v>599122533.62</v>
      </c>
      <c r="AF665" s="3">
        <v>12164932.65</v>
      </c>
      <c r="AG665" s="3">
        <v>2628720.44</v>
      </c>
      <c r="AH665" s="3">
        <v>103699.7</v>
      </c>
      <c r="AI665" s="3">
        <v>2074</v>
      </c>
      <c r="AJ665" s="2">
        <v>-10188946.82</v>
      </c>
    </row>
    <row r="666" spans="1:36" hidden="1" x14ac:dyDescent="0.25">
      <c r="A666" s="8">
        <v>5</v>
      </c>
      <c r="B666" s="8" t="s">
        <v>4962</v>
      </c>
      <c r="C666" s="8">
        <v>3059100470010</v>
      </c>
      <c r="D666" s="8" t="s">
        <v>4963</v>
      </c>
      <c r="F666" s="8" t="s">
        <v>4964</v>
      </c>
      <c r="G666" s="10">
        <v>43549</v>
      </c>
      <c r="H666" s="8" t="s">
        <v>31</v>
      </c>
      <c r="I666" s="8" t="s">
        <v>38</v>
      </c>
      <c r="J666" s="9">
        <v>27871.19</v>
      </c>
      <c r="K666" s="9">
        <v>557.42999999999995</v>
      </c>
      <c r="L666" s="8">
        <v>0</v>
      </c>
      <c r="M666" s="14">
        <f t="shared" si="30"/>
        <v>28428.62</v>
      </c>
      <c r="N666" s="8">
        <v>0</v>
      </c>
      <c r="O666" s="8">
        <v>0</v>
      </c>
      <c r="P666" s="8" t="s">
        <v>349</v>
      </c>
      <c r="R666" s="11">
        <v>-2090</v>
      </c>
      <c r="S666" s="13">
        <f>_xlfn.XLOOKUP(P666,rif_fee_schedule!$A$2:$A$84,rif_fee_schedule!C$2:C$84, 0)*1.628</f>
        <v>13.701248</v>
      </c>
      <c r="T666" s="13">
        <f>_xlfn.XLOOKUP(P666,rif_fee_schedule!$A$2:$A$84,rif_fee_schedule!D$2:D$84, 0)</f>
        <v>7.9569999999999999</v>
      </c>
      <c r="U666" s="14">
        <f t="shared" si="31"/>
        <v>-28635.608319999999</v>
      </c>
      <c r="V666" s="14">
        <f t="shared" si="32"/>
        <v>-16630.13</v>
      </c>
      <c r="W666" s="2"/>
      <c r="Y666" s="3">
        <v>23913047.239999998</v>
      </c>
      <c r="Z666" s="3">
        <v>478708.65</v>
      </c>
      <c r="AA666" s="3">
        <v>0</v>
      </c>
      <c r="AB666">
        <v>0</v>
      </c>
      <c r="AC666" s="3">
        <v>0</v>
      </c>
      <c r="AD666" s="2">
        <v>-227120.25</v>
      </c>
      <c r="AE666" s="3">
        <v>599122533.62</v>
      </c>
      <c r="AF666" s="3">
        <v>12164932.65</v>
      </c>
      <c r="AG666" s="3">
        <v>2628720.44</v>
      </c>
      <c r="AH666" s="3">
        <v>103699.7</v>
      </c>
      <c r="AI666" s="3">
        <v>2074</v>
      </c>
      <c r="AJ666" s="2">
        <v>-10188946.82</v>
      </c>
    </row>
    <row r="667" spans="1:36" hidden="1" x14ac:dyDescent="0.25">
      <c r="A667" s="8">
        <v>5</v>
      </c>
      <c r="B667" s="8" t="s">
        <v>4962</v>
      </c>
      <c r="C667" s="8">
        <v>3059100470010</v>
      </c>
      <c r="D667" s="8" t="s">
        <v>4963</v>
      </c>
      <c r="F667" s="8" t="s">
        <v>4964</v>
      </c>
      <c r="G667" s="10">
        <v>43549</v>
      </c>
      <c r="H667" s="8" t="s">
        <v>31</v>
      </c>
      <c r="I667" s="8" t="s">
        <v>38</v>
      </c>
      <c r="J667" s="9">
        <v>27871.19</v>
      </c>
      <c r="K667" s="9">
        <v>557.42999999999995</v>
      </c>
      <c r="L667" s="8">
        <v>0</v>
      </c>
      <c r="M667" s="14">
        <f t="shared" si="30"/>
        <v>28428.62</v>
      </c>
      <c r="N667" s="8">
        <v>0</v>
      </c>
      <c r="O667" s="8">
        <v>0</v>
      </c>
      <c r="P667" s="8" t="s">
        <v>349</v>
      </c>
      <c r="R667" s="11">
        <v>4232</v>
      </c>
      <c r="S667" s="13">
        <f>_xlfn.XLOOKUP(P667,rif_fee_schedule!$A$2:$A$84,rif_fee_schedule!C$2:C$84, 0)*1.628</f>
        <v>13.701248</v>
      </c>
      <c r="T667" s="13">
        <f>_xlfn.XLOOKUP(P667,rif_fee_schedule!$A$2:$A$84,rif_fee_schedule!D$2:D$84, 0)</f>
        <v>7.9569999999999999</v>
      </c>
      <c r="U667" s="14">
        <f t="shared" si="31"/>
        <v>57983.681535999996</v>
      </c>
      <c r="V667" s="14">
        <f t="shared" si="32"/>
        <v>33674.023999999998</v>
      </c>
      <c r="W667" s="2"/>
      <c r="Y667" s="3">
        <v>23913047.239999998</v>
      </c>
      <c r="Z667" s="3">
        <v>478708.65</v>
      </c>
      <c r="AA667" s="3">
        <v>0</v>
      </c>
      <c r="AB667">
        <v>0</v>
      </c>
      <c r="AC667" s="3">
        <v>0</v>
      </c>
      <c r="AD667" s="2">
        <v>-227120.25</v>
      </c>
      <c r="AE667" s="3">
        <v>599122533.62</v>
      </c>
      <c r="AF667" s="3">
        <v>12164932.65</v>
      </c>
      <c r="AG667" s="3">
        <v>2628720.44</v>
      </c>
      <c r="AH667" s="3">
        <v>103699.7</v>
      </c>
      <c r="AI667" s="3">
        <v>2074</v>
      </c>
      <c r="AJ667" s="2">
        <v>-10188946.82</v>
      </c>
    </row>
    <row r="668" spans="1:36" hidden="1" x14ac:dyDescent="0.25">
      <c r="A668" s="8">
        <v>6</v>
      </c>
      <c r="B668" s="8" t="s">
        <v>7466</v>
      </c>
      <c r="C668" s="8">
        <v>3069230000980</v>
      </c>
      <c r="D668" s="8" t="s">
        <v>7467</v>
      </c>
      <c r="F668" s="8" t="s">
        <v>7468</v>
      </c>
      <c r="G668" s="10">
        <v>43546</v>
      </c>
      <c r="H668" s="8" t="s">
        <v>31</v>
      </c>
      <c r="I668" s="8" t="s">
        <v>38</v>
      </c>
      <c r="J668" s="9">
        <v>313405.96000000002</v>
      </c>
      <c r="K668" s="9">
        <v>6268.12</v>
      </c>
      <c r="L668" s="8">
        <v>0</v>
      </c>
      <c r="M668" s="14">
        <f t="shared" si="30"/>
        <v>319674.08</v>
      </c>
      <c r="N668" s="8">
        <v>0</v>
      </c>
      <c r="O668" s="8">
        <v>0</v>
      </c>
      <c r="P668" s="8" t="s">
        <v>2493</v>
      </c>
      <c r="R668" s="8">
        <v>60</v>
      </c>
      <c r="S668" s="13">
        <f>_xlfn.XLOOKUP(P668,rif_fee_schedule!$A$2:$A$84,rif_fee_schedule!C$2:C$84, 0)*1.628</f>
        <v>0</v>
      </c>
      <c r="T668" s="13">
        <f>_xlfn.XLOOKUP(P668,rif_fee_schedule!$A$2:$A$84,rif_fee_schedule!D$2:D$84, 0)</f>
        <v>0</v>
      </c>
      <c r="U668" s="14">
        <f t="shared" si="31"/>
        <v>0</v>
      </c>
      <c r="V668" s="14">
        <f t="shared" si="32"/>
        <v>0</v>
      </c>
      <c r="W668"/>
      <c r="Y668" s="3">
        <v>43269262.359999999</v>
      </c>
      <c r="Z668" s="3">
        <v>874367.57</v>
      </c>
      <c r="AA668" s="3">
        <v>433279.63</v>
      </c>
      <c r="AB668">
        <v>0</v>
      </c>
      <c r="AC668" s="3">
        <v>0</v>
      </c>
      <c r="AD668" s="2">
        <v>374512.67</v>
      </c>
      <c r="AE668" s="3">
        <v>599122533.62</v>
      </c>
      <c r="AF668" s="3">
        <v>12164932.65</v>
      </c>
      <c r="AG668" s="3">
        <v>2628720.44</v>
      </c>
      <c r="AH668" s="3">
        <v>103699.7</v>
      </c>
      <c r="AI668" s="3">
        <v>2074</v>
      </c>
      <c r="AJ668" s="2">
        <v>-10188946.82</v>
      </c>
    </row>
    <row r="669" spans="1:36" hidden="1" x14ac:dyDescent="0.25">
      <c r="A669" s="8">
        <v>6</v>
      </c>
      <c r="B669" s="8" t="s">
        <v>7466</v>
      </c>
      <c r="C669" s="8">
        <v>3069230000980</v>
      </c>
      <c r="D669" s="8" t="s">
        <v>7467</v>
      </c>
      <c r="F669" s="8" t="s">
        <v>7468</v>
      </c>
      <c r="G669" s="10">
        <v>43546</v>
      </c>
      <c r="H669" s="8" t="s">
        <v>31</v>
      </c>
      <c r="I669" s="8" t="s">
        <v>38</v>
      </c>
      <c r="J669" s="9">
        <v>313405.96000000002</v>
      </c>
      <c r="K669" s="9">
        <v>6268.12</v>
      </c>
      <c r="L669" s="8">
        <v>0</v>
      </c>
      <c r="M669" s="14">
        <f t="shared" si="30"/>
        <v>319674.08</v>
      </c>
      <c r="N669" s="8">
        <v>0</v>
      </c>
      <c r="O669" s="8">
        <v>0</v>
      </c>
      <c r="P669" s="8" t="s">
        <v>2493</v>
      </c>
      <c r="R669" s="8">
        <v>-4</v>
      </c>
      <c r="S669" s="13">
        <f>_xlfn.XLOOKUP(P669,rif_fee_schedule!$A$2:$A$84,rif_fee_schedule!C$2:C$84, 0)*1.628</f>
        <v>0</v>
      </c>
      <c r="T669" s="13">
        <f>_xlfn.XLOOKUP(P669,rif_fee_schedule!$A$2:$A$84,rif_fee_schedule!D$2:D$84, 0)</f>
        <v>0</v>
      </c>
      <c r="U669" s="14">
        <f t="shared" si="31"/>
        <v>0</v>
      </c>
      <c r="V669" s="14">
        <f t="shared" si="32"/>
        <v>0</v>
      </c>
      <c r="W669"/>
      <c r="Y669" s="3">
        <v>43269262.359999999</v>
      </c>
      <c r="Z669" s="3">
        <v>874367.57</v>
      </c>
      <c r="AA669" s="3">
        <v>433279.63</v>
      </c>
      <c r="AB669">
        <v>0</v>
      </c>
      <c r="AC669" s="3">
        <v>0</v>
      </c>
      <c r="AD669" s="2">
        <v>374512.67</v>
      </c>
      <c r="AE669" s="3">
        <v>599122533.62</v>
      </c>
      <c r="AF669" s="3">
        <v>12164932.65</v>
      </c>
      <c r="AG669" s="3">
        <v>2628720.44</v>
      </c>
      <c r="AH669" s="3">
        <v>103699.7</v>
      </c>
      <c r="AI669" s="3">
        <v>2074</v>
      </c>
      <c r="AJ669" s="2">
        <v>-10188946.82</v>
      </c>
    </row>
    <row r="670" spans="1:36" hidden="1" x14ac:dyDescent="0.25">
      <c r="A670" s="8">
        <v>6</v>
      </c>
      <c r="B670" s="8" t="s">
        <v>7469</v>
      </c>
      <c r="C670" s="8">
        <v>3069230000980</v>
      </c>
      <c r="D670" s="8" t="s">
        <v>7470</v>
      </c>
      <c r="F670" s="8" t="s">
        <v>7471</v>
      </c>
      <c r="G670" s="10">
        <v>43546</v>
      </c>
      <c r="H670" s="8" t="s">
        <v>31</v>
      </c>
      <c r="I670" s="8" t="s">
        <v>38</v>
      </c>
      <c r="J670" s="9">
        <v>268633.68</v>
      </c>
      <c r="K670" s="9">
        <v>5372.67</v>
      </c>
      <c r="L670" s="8">
        <v>0</v>
      </c>
      <c r="M670" s="14">
        <f t="shared" si="30"/>
        <v>274006.34999999998</v>
      </c>
      <c r="N670" s="8">
        <v>0</v>
      </c>
      <c r="O670" s="8">
        <v>0</v>
      </c>
      <c r="P670" s="8" t="s">
        <v>2493</v>
      </c>
      <c r="R670" s="8">
        <v>48</v>
      </c>
      <c r="S670" s="13">
        <f>_xlfn.XLOOKUP(P670,rif_fee_schedule!$A$2:$A$84,rif_fee_schedule!C$2:C$84, 0)*1.628</f>
        <v>0</v>
      </c>
      <c r="T670" s="13">
        <f>_xlfn.XLOOKUP(P670,rif_fee_schedule!$A$2:$A$84,rif_fee_schedule!D$2:D$84, 0)</f>
        <v>0</v>
      </c>
      <c r="U670" s="14">
        <f t="shared" si="31"/>
        <v>0</v>
      </c>
      <c r="V670" s="14">
        <f t="shared" si="32"/>
        <v>0</v>
      </c>
      <c r="W670"/>
      <c r="Y670" s="3">
        <v>43269262.359999999</v>
      </c>
      <c r="Z670" s="3">
        <v>874367.57</v>
      </c>
      <c r="AA670" s="3">
        <v>433279.63</v>
      </c>
      <c r="AB670">
        <v>0</v>
      </c>
      <c r="AC670" s="3">
        <v>0</v>
      </c>
      <c r="AD670" s="2">
        <v>374512.67</v>
      </c>
      <c r="AE670" s="3">
        <v>599122533.62</v>
      </c>
      <c r="AF670" s="3">
        <v>12164932.65</v>
      </c>
      <c r="AG670" s="3">
        <v>2628720.44</v>
      </c>
      <c r="AH670" s="3">
        <v>103699.7</v>
      </c>
      <c r="AI670" s="3">
        <v>2074</v>
      </c>
      <c r="AJ670" s="2">
        <v>-10188946.82</v>
      </c>
    </row>
    <row r="671" spans="1:36" hidden="1" x14ac:dyDescent="0.25">
      <c r="A671" s="8">
        <v>6</v>
      </c>
      <c r="B671" s="8" t="s">
        <v>7167</v>
      </c>
      <c r="C671" s="8">
        <v>3069130050180</v>
      </c>
      <c r="D671" s="8" t="s">
        <v>7168</v>
      </c>
      <c r="G671" s="10">
        <v>43544</v>
      </c>
      <c r="H671" s="8" t="s">
        <v>31</v>
      </c>
      <c r="I671" s="8" t="s">
        <v>32</v>
      </c>
      <c r="J671" s="9">
        <v>7969.81</v>
      </c>
      <c r="K671" s="9">
        <v>159.4</v>
      </c>
      <c r="L671" s="8">
        <v>0</v>
      </c>
      <c r="M671" s="14">
        <f t="shared" si="30"/>
        <v>8129.21</v>
      </c>
      <c r="N671" s="8">
        <v>0</v>
      </c>
      <c r="O671" s="8">
        <v>0</v>
      </c>
      <c r="P671" s="8" t="s">
        <v>274</v>
      </c>
      <c r="R671" s="8">
        <v>1</v>
      </c>
      <c r="S671" s="13">
        <f>_xlfn.XLOOKUP(P671,rif_fee_schedule!$A$2:$A$84,rif_fee_schedule!C$2:C$84, 0)*1.628</f>
        <v>0</v>
      </c>
      <c r="T671" s="13">
        <f>_xlfn.XLOOKUP(P671,rif_fee_schedule!$A$2:$A$84,rif_fee_schedule!D$2:D$84, 0)</f>
        <v>0</v>
      </c>
      <c r="U671" s="14">
        <f t="shared" si="31"/>
        <v>0</v>
      </c>
      <c r="V671" s="14">
        <f t="shared" si="32"/>
        <v>0</v>
      </c>
      <c r="W671"/>
      <c r="Y671" s="3">
        <v>43269262.359999999</v>
      </c>
      <c r="Z671" s="3">
        <v>874367.57</v>
      </c>
      <c r="AA671" s="3">
        <v>433279.63</v>
      </c>
      <c r="AB671">
        <v>0</v>
      </c>
      <c r="AC671" s="3">
        <v>0</v>
      </c>
      <c r="AD671" s="2">
        <v>374512.67</v>
      </c>
      <c r="AE671" s="3">
        <v>599122533.62</v>
      </c>
      <c r="AF671" s="3">
        <v>12164932.65</v>
      </c>
      <c r="AG671" s="3">
        <v>2628720.44</v>
      </c>
      <c r="AH671" s="3">
        <v>103699.7</v>
      </c>
      <c r="AI671" s="3">
        <v>2074</v>
      </c>
      <c r="AJ671" s="2">
        <v>-10188946.82</v>
      </c>
    </row>
    <row r="672" spans="1:36" hidden="1" x14ac:dyDescent="0.25">
      <c r="A672" s="8">
        <v>6</v>
      </c>
      <c r="B672" s="8" t="s">
        <v>6944</v>
      </c>
      <c r="C672" s="8">
        <v>3068120030100</v>
      </c>
      <c r="D672" s="8" t="s">
        <v>6945</v>
      </c>
      <c r="F672" s="8" t="s">
        <v>6946</v>
      </c>
      <c r="G672" s="10">
        <v>43578</v>
      </c>
      <c r="H672" s="8" t="s">
        <v>31</v>
      </c>
      <c r="I672" s="8" t="s">
        <v>38</v>
      </c>
      <c r="J672" s="9">
        <v>9278.02</v>
      </c>
      <c r="K672" s="9">
        <v>185.56</v>
      </c>
      <c r="L672" s="8">
        <v>0</v>
      </c>
      <c r="M672" s="14">
        <f t="shared" si="30"/>
        <v>9463.58</v>
      </c>
      <c r="N672" s="8">
        <v>0</v>
      </c>
      <c r="O672" s="8">
        <v>0</v>
      </c>
      <c r="P672" s="8" t="s">
        <v>77</v>
      </c>
      <c r="R672" s="8">
        <v>1</v>
      </c>
      <c r="S672" s="13">
        <f>_xlfn.XLOOKUP(P672,rif_fee_schedule!$A$2:$A$84,rif_fee_schedule!C$2:C$84, 0)*1.628</f>
        <v>9769.6279999999988</v>
      </c>
      <c r="T672" s="13">
        <f>_xlfn.XLOOKUP(P672,rif_fee_schedule!$A$2:$A$84,rif_fee_schedule!D$2:D$84, 0)</f>
        <v>5674</v>
      </c>
      <c r="U672" s="14">
        <f t="shared" si="31"/>
        <v>9769.6279999999988</v>
      </c>
      <c r="V672" s="14">
        <f t="shared" si="32"/>
        <v>5674</v>
      </c>
      <c r="W672"/>
      <c r="Y672" s="3">
        <v>43269262.359999999</v>
      </c>
      <c r="Z672" s="3">
        <v>874367.57</v>
      </c>
      <c r="AA672" s="3">
        <v>433279.63</v>
      </c>
      <c r="AB672">
        <v>0</v>
      </c>
      <c r="AC672" s="3">
        <v>0</v>
      </c>
      <c r="AD672" s="2">
        <v>374512.67</v>
      </c>
      <c r="AE672" s="3">
        <v>599122533.62</v>
      </c>
      <c r="AF672" s="3">
        <v>12164932.65</v>
      </c>
      <c r="AG672" s="3">
        <v>2628720.44</v>
      </c>
      <c r="AH672" s="3">
        <v>103699.7</v>
      </c>
      <c r="AI672" s="3">
        <v>2074</v>
      </c>
      <c r="AJ672" s="2">
        <v>-10188946.82</v>
      </c>
    </row>
    <row r="673" spans="1:36" hidden="1" x14ac:dyDescent="0.25">
      <c r="A673" s="8">
        <v>6</v>
      </c>
      <c r="B673" s="8" t="s">
        <v>6947</v>
      </c>
      <c r="C673" s="8">
        <v>3068120030070</v>
      </c>
      <c r="D673" s="8" t="s">
        <v>6948</v>
      </c>
      <c r="F673" s="8" t="s">
        <v>6946</v>
      </c>
      <c r="G673" s="10">
        <v>43545</v>
      </c>
      <c r="H673" s="8" t="s">
        <v>31</v>
      </c>
      <c r="I673" s="8" t="s">
        <v>38</v>
      </c>
      <c r="J673" s="9">
        <v>9278.02</v>
      </c>
      <c r="K673" s="9">
        <v>185.56</v>
      </c>
      <c r="L673" s="8">
        <v>0</v>
      </c>
      <c r="M673" s="14">
        <f t="shared" si="30"/>
        <v>9463.58</v>
      </c>
      <c r="N673" s="8">
        <v>0</v>
      </c>
      <c r="O673" s="8">
        <v>0</v>
      </c>
      <c r="P673" s="8" t="s">
        <v>77</v>
      </c>
      <c r="R673" s="8">
        <v>1</v>
      </c>
      <c r="S673" s="13">
        <f>_xlfn.XLOOKUP(P673,rif_fee_schedule!$A$2:$A$84,rif_fee_schedule!C$2:C$84, 0)*1.628</f>
        <v>9769.6279999999988</v>
      </c>
      <c r="T673" s="13">
        <f>_xlfn.XLOOKUP(P673,rif_fee_schedule!$A$2:$A$84,rif_fee_schedule!D$2:D$84, 0)</f>
        <v>5674</v>
      </c>
      <c r="U673" s="14">
        <f t="shared" si="31"/>
        <v>9769.6279999999988</v>
      </c>
      <c r="V673" s="14">
        <f t="shared" si="32"/>
        <v>5674</v>
      </c>
      <c r="W673"/>
      <c r="Y673" s="3">
        <v>43269262.359999999</v>
      </c>
      <c r="Z673" s="3">
        <v>874367.57</v>
      </c>
      <c r="AA673" s="3">
        <v>433279.63</v>
      </c>
      <c r="AB673">
        <v>0</v>
      </c>
      <c r="AC673" s="3">
        <v>0</v>
      </c>
      <c r="AD673" s="2">
        <v>374512.67</v>
      </c>
      <c r="AE673" s="3">
        <v>599122533.62</v>
      </c>
      <c r="AF673" s="3">
        <v>12164932.65</v>
      </c>
      <c r="AG673" s="3">
        <v>2628720.44</v>
      </c>
      <c r="AH673" s="3">
        <v>103699.7</v>
      </c>
      <c r="AI673" s="3">
        <v>2074</v>
      </c>
      <c r="AJ673" s="2">
        <v>-10188946.82</v>
      </c>
    </row>
    <row r="674" spans="1:36" hidden="1" x14ac:dyDescent="0.25">
      <c r="A674" s="8">
        <v>6</v>
      </c>
      <c r="B674" s="8" t="s">
        <v>6941</v>
      </c>
      <c r="C674" s="8">
        <v>3068120030090</v>
      </c>
      <c r="D674" s="8" t="s">
        <v>6942</v>
      </c>
      <c r="F674" s="8" t="s">
        <v>6943</v>
      </c>
      <c r="G674" s="10">
        <v>43577</v>
      </c>
      <c r="H674" s="8" t="s">
        <v>31</v>
      </c>
      <c r="I674" s="8" t="s">
        <v>38</v>
      </c>
      <c r="J674" s="9">
        <v>9278.02</v>
      </c>
      <c r="K674" s="9">
        <v>185.56</v>
      </c>
      <c r="L674" s="8">
        <v>0</v>
      </c>
      <c r="M674" s="14">
        <f t="shared" si="30"/>
        <v>9463.58</v>
      </c>
      <c r="N674" s="8">
        <v>0</v>
      </c>
      <c r="O674" s="8">
        <v>0</v>
      </c>
      <c r="P674" s="8" t="s">
        <v>77</v>
      </c>
      <c r="R674" s="8">
        <v>1</v>
      </c>
      <c r="S674" s="13">
        <f>_xlfn.XLOOKUP(P674,rif_fee_schedule!$A$2:$A$84,rif_fee_schedule!C$2:C$84, 0)*1.628</f>
        <v>9769.6279999999988</v>
      </c>
      <c r="T674" s="13">
        <f>_xlfn.XLOOKUP(P674,rif_fee_schedule!$A$2:$A$84,rif_fee_schedule!D$2:D$84, 0)</f>
        <v>5674</v>
      </c>
      <c r="U674" s="14">
        <f t="shared" si="31"/>
        <v>9769.6279999999988</v>
      </c>
      <c r="V674" s="14">
        <f t="shared" si="32"/>
        <v>5674</v>
      </c>
      <c r="W674"/>
      <c r="Y674" s="3">
        <v>43269262.359999999</v>
      </c>
      <c r="Z674" s="3">
        <v>874367.57</v>
      </c>
      <c r="AA674" s="3">
        <v>433279.63</v>
      </c>
      <c r="AB674">
        <v>0</v>
      </c>
      <c r="AC674" s="3">
        <v>0</v>
      </c>
      <c r="AD674" s="2">
        <v>374512.67</v>
      </c>
      <c r="AE674" s="3">
        <v>599122533.62</v>
      </c>
      <c r="AF674" s="3">
        <v>12164932.65</v>
      </c>
      <c r="AG674" s="3">
        <v>2628720.44</v>
      </c>
      <c r="AH674" s="3">
        <v>103699.7</v>
      </c>
      <c r="AI674" s="3">
        <v>2074</v>
      </c>
      <c r="AJ674" s="2">
        <v>-10188946.82</v>
      </c>
    </row>
    <row r="675" spans="1:36" hidden="1" x14ac:dyDescent="0.25">
      <c r="A675" s="8">
        <v>2</v>
      </c>
      <c r="B675" s="8" t="s">
        <v>2767</v>
      </c>
      <c r="C675" s="8">
        <v>3031150051280</v>
      </c>
      <c r="D675" s="8" t="s">
        <v>2768</v>
      </c>
      <c r="F675" s="8" t="s">
        <v>2769</v>
      </c>
      <c r="G675" s="10">
        <v>43545</v>
      </c>
      <c r="H675" s="8" t="s">
        <v>31</v>
      </c>
      <c r="I675" s="8" t="s">
        <v>38</v>
      </c>
      <c r="J675" s="9">
        <v>0</v>
      </c>
      <c r="K675" s="9">
        <v>0</v>
      </c>
      <c r="L675" s="8">
        <v>0</v>
      </c>
      <c r="M675" s="14">
        <f t="shared" si="30"/>
        <v>0</v>
      </c>
      <c r="N675" s="8">
        <v>0</v>
      </c>
      <c r="O675" s="8">
        <v>0</v>
      </c>
      <c r="P675" s="8" t="s">
        <v>77</v>
      </c>
      <c r="R675" s="8">
        <v>0</v>
      </c>
      <c r="S675" s="13">
        <f>_xlfn.XLOOKUP(P675,rif_fee_schedule!$A$2:$A$84,rif_fee_schedule!C$2:C$84, 0)*1.628</f>
        <v>9769.6279999999988</v>
      </c>
      <c r="T675" s="13">
        <f>_xlfn.XLOOKUP(P675,rif_fee_schedule!$A$2:$A$84,rif_fee_schedule!D$2:D$84, 0)</f>
        <v>5674</v>
      </c>
      <c r="U675" s="14">
        <f t="shared" si="31"/>
        <v>0</v>
      </c>
      <c r="V675" s="14">
        <f t="shared" si="32"/>
        <v>0</v>
      </c>
      <c r="W675"/>
      <c r="Y675" s="3">
        <v>272008405.74000001</v>
      </c>
      <c r="Z675" s="3">
        <v>5573244.3300000001</v>
      </c>
      <c r="AA675" s="3">
        <v>0</v>
      </c>
      <c r="AB675">
        <v>0</v>
      </c>
      <c r="AC675" s="3">
        <v>0</v>
      </c>
      <c r="AD675" s="2">
        <v>-7297347.0099999998</v>
      </c>
      <c r="AE675" s="3">
        <v>599122533.62</v>
      </c>
      <c r="AF675" s="3">
        <v>12164932.65</v>
      </c>
      <c r="AG675" s="3">
        <v>2628720.44</v>
      </c>
      <c r="AH675" s="3">
        <v>103699.7</v>
      </c>
      <c r="AI675" s="3">
        <v>2074</v>
      </c>
      <c r="AJ675" s="2">
        <v>-10188946.82</v>
      </c>
    </row>
    <row r="676" spans="1:36" hidden="1" x14ac:dyDescent="0.25">
      <c r="A676" s="8">
        <v>9.1</v>
      </c>
      <c r="B676" s="8" t="s">
        <v>9197</v>
      </c>
      <c r="C676" s="8">
        <v>3031210080110</v>
      </c>
      <c r="D676" s="8" t="s">
        <v>9198</v>
      </c>
      <c r="G676" s="10">
        <v>43549</v>
      </c>
      <c r="H676" s="8" t="s">
        <v>31</v>
      </c>
      <c r="I676" s="8" t="s">
        <v>32</v>
      </c>
      <c r="J676" s="9">
        <v>2634.68</v>
      </c>
      <c r="K676" s="9">
        <v>52.69</v>
      </c>
      <c r="L676" s="8">
        <v>0</v>
      </c>
      <c r="M676" s="14">
        <f t="shared" si="30"/>
        <v>2687.37</v>
      </c>
      <c r="N676" s="8">
        <v>0</v>
      </c>
      <c r="O676" s="8">
        <v>0</v>
      </c>
      <c r="P676" s="8" t="s">
        <v>43</v>
      </c>
      <c r="R676" s="8">
        <v>573</v>
      </c>
      <c r="S676" s="13">
        <f>_xlfn.XLOOKUP(P676,rif_fee_schedule!$A$2:$A$84,rif_fee_schedule!C$2:C$84, 0)*1.628</f>
        <v>5.1216879999999998</v>
      </c>
      <c r="T676" s="13">
        <f>_xlfn.XLOOKUP(P676,rif_fee_schedule!$A$2:$A$84,rif_fee_schedule!D$2:D$84, 0)</f>
        <v>2.9740000000000002</v>
      </c>
      <c r="U676" s="14">
        <f t="shared" si="31"/>
        <v>2934.7272239999998</v>
      </c>
      <c r="V676" s="14">
        <f t="shared" si="32"/>
        <v>1704.1020000000001</v>
      </c>
      <c r="Y676" s="3">
        <v>13894747.220000001</v>
      </c>
      <c r="Z676" s="3">
        <v>290518.01</v>
      </c>
      <c r="AA676" s="3">
        <v>0</v>
      </c>
      <c r="AB676">
        <v>0</v>
      </c>
      <c r="AC676" s="3">
        <v>0</v>
      </c>
      <c r="AD676" s="2">
        <v>-156592.79</v>
      </c>
      <c r="AE676" s="3">
        <v>599122533.62</v>
      </c>
      <c r="AF676" s="3">
        <v>12164932.65</v>
      </c>
      <c r="AG676" s="3">
        <v>2628720.44</v>
      </c>
      <c r="AH676" s="3">
        <v>103699.7</v>
      </c>
      <c r="AI676" s="3">
        <v>2074</v>
      </c>
      <c r="AJ676" s="2">
        <v>-10188946.82</v>
      </c>
    </row>
    <row r="677" spans="1:36" hidden="1" x14ac:dyDescent="0.25">
      <c r="A677" s="8">
        <v>9.1</v>
      </c>
      <c r="B677" s="8" t="s">
        <v>9124</v>
      </c>
      <c r="C677" s="8">
        <v>3031210150105</v>
      </c>
      <c r="D677" s="8" t="s">
        <v>9125</v>
      </c>
      <c r="G677" s="10">
        <v>43552</v>
      </c>
      <c r="H677" s="8" t="s">
        <v>31</v>
      </c>
      <c r="I677" s="8" t="s">
        <v>32</v>
      </c>
      <c r="J677" s="9">
        <v>3401.37</v>
      </c>
      <c r="K677" s="9">
        <v>68.03</v>
      </c>
      <c r="L677" s="8">
        <v>0</v>
      </c>
      <c r="M677" s="14">
        <f t="shared" si="30"/>
        <v>3469.4</v>
      </c>
      <c r="N677" s="8">
        <v>0</v>
      </c>
      <c r="O677" s="8">
        <v>0</v>
      </c>
      <c r="P677" s="8" t="s">
        <v>77</v>
      </c>
      <c r="R677" s="8">
        <v>1</v>
      </c>
      <c r="S677" s="13">
        <f>_xlfn.XLOOKUP(P677,rif_fee_schedule!$A$2:$A$84,rif_fee_schedule!C$2:C$84, 0)*1.628</f>
        <v>9769.6279999999988</v>
      </c>
      <c r="T677" s="13">
        <f>_xlfn.XLOOKUP(P677,rif_fee_schedule!$A$2:$A$84,rif_fee_schedule!D$2:D$84, 0)</f>
        <v>5674</v>
      </c>
      <c r="U677" s="14">
        <f t="shared" si="31"/>
        <v>9769.6279999999988</v>
      </c>
      <c r="V677" s="14">
        <f t="shared" si="32"/>
        <v>5674</v>
      </c>
      <c r="Y677" s="3">
        <v>13894747.220000001</v>
      </c>
      <c r="Z677" s="3">
        <v>290518.01</v>
      </c>
      <c r="AA677" s="3">
        <v>0</v>
      </c>
      <c r="AB677">
        <v>0</v>
      </c>
      <c r="AC677" s="3">
        <v>0</v>
      </c>
      <c r="AD677" s="2">
        <v>-156592.79</v>
      </c>
      <c r="AE677" s="3">
        <v>599122533.62</v>
      </c>
      <c r="AF677" s="3">
        <v>12164932.65</v>
      </c>
      <c r="AG677" s="3">
        <v>2628720.44</v>
      </c>
      <c r="AH677" s="3">
        <v>103699.7</v>
      </c>
      <c r="AI677" s="3">
        <v>2074</v>
      </c>
      <c r="AJ677" s="2">
        <v>-10188946.82</v>
      </c>
    </row>
    <row r="678" spans="1:36" hidden="1" x14ac:dyDescent="0.25">
      <c r="A678" s="8">
        <v>9.1</v>
      </c>
      <c r="B678" s="8" t="s">
        <v>9124</v>
      </c>
      <c r="C678" s="8">
        <v>3031210150105</v>
      </c>
      <c r="D678" s="8" t="s">
        <v>9125</v>
      </c>
      <c r="G678" s="10">
        <v>43552</v>
      </c>
      <c r="H678" s="8" t="s">
        <v>31</v>
      </c>
      <c r="I678" s="8" t="s">
        <v>32</v>
      </c>
      <c r="J678" s="9">
        <v>3401.37</v>
      </c>
      <c r="K678" s="9">
        <v>68.03</v>
      </c>
      <c r="L678" s="8">
        <v>0</v>
      </c>
      <c r="M678" s="14">
        <f t="shared" si="30"/>
        <v>3469.4</v>
      </c>
      <c r="N678" s="8">
        <v>0</v>
      </c>
      <c r="O678" s="8">
        <v>0</v>
      </c>
      <c r="P678" s="8" t="s">
        <v>114</v>
      </c>
      <c r="R678" s="8">
        <v>-1</v>
      </c>
      <c r="S678" s="13">
        <f>_xlfn.XLOOKUP(P678,rif_fee_schedule!$A$2:$A$84,rif_fee_schedule!C$2:C$84, 0)*1.628</f>
        <v>4288.152</v>
      </c>
      <c r="T678" s="13">
        <f>_xlfn.XLOOKUP(P678,rif_fee_schedule!$A$2:$A$84,rif_fee_schedule!D$2:D$84, 0)</f>
        <v>2490</v>
      </c>
      <c r="U678" s="14">
        <f t="shared" si="31"/>
        <v>-4288.152</v>
      </c>
      <c r="V678" s="14">
        <f t="shared" si="32"/>
        <v>-2490</v>
      </c>
      <c r="Y678" s="3">
        <v>13894747.220000001</v>
      </c>
      <c r="Z678" s="3">
        <v>290518.01</v>
      </c>
      <c r="AA678" s="3">
        <v>0</v>
      </c>
      <c r="AB678">
        <v>0</v>
      </c>
      <c r="AC678" s="3">
        <v>0</v>
      </c>
      <c r="AD678" s="2">
        <v>-156592.79</v>
      </c>
      <c r="AE678" s="3">
        <v>599122533.62</v>
      </c>
      <c r="AF678" s="3">
        <v>12164932.65</v>
      </c>
      <c r="AG678" s="3">
        <v>2628720.44</v>
      </c>
      <c r="AH678" s="3">
        <v>103699.7</v>
      </c>
      <c r="AI678" s="3">
        <v>2074</v>
      </c>
      <c r="AJ678" s="2">
        <v>-10188946.82</v>
      </c>
    </row>
    <row r="679" spans="1:36" hidden="1" x14ac:dyDescent="0.25">
      <c r="A679" s="8">
        <v>9.1</v>
      </c>
      <c r="B679" s="8" t="s">
        <v>9166</v>
      </c>
      <c r="C679" s="8">
        <v>3031210150100</v>
      </c>
      <c r="D679" s="8" t="s">
        <v>9167</v>
      </c>
      <c r="F679" s="8" t="s">
        <v>9168</v>
      </c>
      <c r="G679" s="10">
        <v>43549</v>
      </c>
      <c r="H679" s="8" t="s">
        <v>31</v>
      </c>
      <c r="I679" s="8" t="s">
        <v>38</v>
      </c>
      <c r="J679" s="9">
        <v>2921.78</v>
      </c>
      <c r="K679" s="9">
        <v>58.43</v>
      </c>
      <c r="L679" s="8">
        <v>0</v>
      </c>
      <c r="M679" s="14">
        <f t="shared" si="30"/>
        <v>2980.21</v>
      </c>
      <c r="N679" s="8">
        <v>0</v>
      </c>
      <c r="O679" s="8">
        <v>0</v>
      </c>
      <c r="P679" s="8" t="s">
        <v>970</v>
      </c>
      <c r="R679" s="8">
        <v>-1</v>
      </c>
      <c r="S679" s="13">
        <f>_xlfn.XLOOKUP(P679,rif_fee_schedule!$A$2:$A$84,rif_fee_schedule!C$2:C$84, 0)*1.628</f>
        <v>0</v>
      </c>
      <c r="T679" s="13">
        <f>_xlfn.XLOOKUP(P679,rif_fee_schedule!$A$2:$A$84,rif_fee_schedule!D$2:D$84, 0)</f>
        <v>0</v>
      </c>
      <c r="U679" s="14">
        <f t="shared" si="31"/>
        <v>0</v>
      </c>
      <c r="V679" s="14">
        <f t="shared" si="32"/>
        <v>0</v>
      </c>
      <c r="W679"/>
      <c r="Y679" s="3">
        <v>13894747.220000001</v>
      </c>
      <c r="Z679" s="3">
        <v>290518.01</v>
      </c>
      <c r="AA679" s="3">
        <v>0</v>
      </c>
      <c r="AB679">
        <v>0</v>
      </c>
      <c r="AC679" s="3">
        <v>0</v>
      </c>
      <c r="AD679" s="2">
        <v>-156592.79</v>
      </c>
      <c r="AE679" s="3">
        <v>599122533.62</v>
      </c>
      <c r="AF679" s="3">
        <v>12164932.65</v>
      </c>
      <c r="AG679" s="3">
        <v>2628720.44</v>
      </c>
      <c r="AH679" s="3">
        <v>103699.7</v>
      </c>
      <c r="AI679" s="3">
        <v>2074</v>
      </c>
      <c r="AJ679" s="2">
        <v>-10188946.82</v>
      </c>
    </row>
    <row r="680" spans="1:36" hidden="1" x14ac:dyDescent="0.25">
      <c r="A680" s="8">
        <v>9.1</v>
      </c>
      <c r="B680" s="8" t="s">
        <v>9166</v>
      </c>
      <c r="C680" s="8">
        <v>3031210150100</v>
      </c>
      <c r="D680" s="8" t="s">
        <v>9167</v>
      </c>
      <c r="F680" s="8" t="s">
        <v>9168</v>
      </c>
      <c r="G680" s="10">
        <v>43549</v>
      </c>
      <c r="H680" s="8" t="s">
        <v>31</v>
      </c>
      <c r="I680" s="8" t="s">
        <v>38</v>
      </c>
      <c r="J680" s="9">
        <v>2921.78</v>
      </c>
      <c r="K680" s="9">
        <v>58.43</v>
      </c>
      <c r="L680" s="8">
        <v>0</v>
      </c>
      <c r="M680" s="14">
        <f t="shared" si="30"/>
        <v>2980.21</v>
      </c>
      <c r="N680" s="8">
        <v>0</v>
      </c>
      <c r="O680" s="8">
        <v>0</v>
      </c>
      <c r="P680" s="8" t="s">
        <v>274</v>
      </c>
      <c r="R680" s="8">
        <v>1</v>
      </c>
      <c r="S680" s="13">
        <f>_xlfn.XLOOKUP(P680,rif_fee_schedule!$A$2:$A$84,rif_fee_schedule!C$2:C$84, 0)*1.628</f>
        <v>0</v>
      </c>
      <c r="T680" s="13">
        <f>_xlfn.XLOOKUP(P680,rif_fee_schedule!$A$2:$A$84,rif_fee_schedule!D$2:D$84, 0)</f>
        <v>0</v>
      </c>
      <c r="U680" s="14">
        <f t="shared" si="31"/>
        <v>0</v>
      </c>
      <c r="V680" s="14">
        <f t="shared" si="32"/>
        <v>0</v>
      </c>
      <c r="W680"/>
      <c r="Y680" s="3">
        <v>13894747.220000001</v>
      </c>
      <c r="Z680" s="3">
        <v>290518.01</v>
      </c>
      <c r="AA680" s="3">
        <v>0</v>
      </c>
      <c r="AB680">
        <v>0</v>
      </c>
      <c r="AC680" s="3">
        <v>0</v>
      </c>
      <c r="AD680" s="2">
        <v>-156592.79</v>
      </c>
      <c r="AE680" s="3">
        <v>599122533.62</v>
      </c>
      <c r="AF680" s="3">
        <v>12164932.65</v>
      </c>
      <c r="AG680" s="3">
        <v>2628720.44</v>
      </c>
      <c r="AH680" s="3">
        <v>103699.7</v>
      </c>
      <c r="AI680" s="3">
        <v>2074</v>
      </c>
      <c r="AJ680" s="2">
        <v>-10188946.82</v>
      </c>
    </row>
    <row r="681" spans="1:36" hidden="1" x14ac:dyDescent="0.25">
      <c r="A681" s="8">
        <v>3.1</v>
      </c>
      <c r="B681" s="8" t="s">
        <v>4282</v>
      </c>
      <c r="C681" s="8">
        <v>3022190900010</v>
      </c>
      <c r="D681" s="8" t="s">
        <v>4283</v>
      </c>
      <c r="F681" s="8" t="s">
        <v>4284</v>
      </c>
      <c r="G681" s="10">
        <v>43690</v>
      </c>
      <c r="H681" s="8" t="s">
        <v>31</v>
      </c>
      <c r="I681" s="8" t="s">
        <v>38</v>
      </c>
      <c r="J681" s="9">
        <v>10742.16</v>
      </c>
      <c r="K681" s="9">
        <v>214.84</v>
      </c>
      <c r="L681" s="8">
        <v>0</v>
      </c>
      <c r="M681" s="14">
        <f t="shared" si="30"/>
        <v>10957</v>
      </c>
      <c r="N681" s="8">
        <v>0</v>
      </c>
      <c r="O681" s="8">
        <v>0</v>
      </c>
      <c r="P681" s="8" t="s">
        <v>114</v>
      </c>
      <c r="R681" s="8">
        <v>2</v>
      </c>
      <c r="S681" s="13">
        <f>_xlfn.XLOOKUP(P681,rif_fee_schedule!$A$2:$A$84,rif_fee_schedule!C$2:C$84, 0)*1.628</f>
        <v>4288.152</v>
      </c>
      <c r="T681" s="13">
        <f>_xlfn.XLOOKUP(P681,rif_fee_schedule!$A$2:$A$84,rif_fee_schedule!D$2:D$84, 0)</f>
        <v>2490</v>
      </c>
      <c r="U681" s="14">
        <f t="shared" si="31"/>
        <v>8576.3040000000001</v>
      </c>
      <c r="V681" s="14">
        <f t="shared" si="32"/>
        <v>4980</v>
      </c>
      <c r="W681"/>
      <c r="Y681" s="3">
        <v>34362078.990000002</v>
      </c>
      <c r="Z681" s="3">
        <v>687512.03</v>
      </c>
      <c r="AA681" s="3">
        <v>0</v>
      </c>
      <c r="AB681">
        <v>0</v>
      </c>
      <c r="AC681" s="3">
        <v>0</v>
      </c>
      <c r="AD681" s="2">
        <v>-175934.14</v>
      </c>
      <c r="AE681" s="3">
        <v>599122533.62</v>
      </c>
      <c r="AF681" s="3">
        <v>12164932.65</v>
      </c>
      <c r="AG681" s="3">
        <v>2628720.44</v>
      </c>
      <c r="AH681" s="3">
        <v>103699.7</v>
      </c>
      <c r="AI681" s="3">
        <v>2074</v>
      </c>
      <c r="AJ681" s="2">
        <v>-10188946.82</v>
      </c>
    </row>
    <row r="682" spans="1:36" hidden="1" x14ac:dyDescent="0.25">
      <c r="A682" s="8">
        <v>3.1</v>
      </c>
      <c r="B682" s="8" t="s">
        <v>4290</v>
      </c>
      <c r="C682" s="8">
        <v>3022190900070</v>
      </c>
      <c r="D682" s="8" t="s">
        <v>4291</v>
      </c>
      <c r="F682" s="8" t="s">
        <v>4289</v>
      </c>
      <c r="G682" s="10">
        <v>43549</v>
      </c>
      <c r="H682" s="8" t="s">
        <v>31</v>
      </c>
      <c r="I682" s="8" t="s">
        <v>38</v>
      </c>
      <c r="J682" s="9">
        <v>10742.16</v>
      </c>
      <c r="K682" s="9">
        <v>214.84</v>
      </c>
      <c r="L682" s="8">
        <v>0</v>
      </c>
      <c r="M682" s="14">
        <f t="shared" si="30"/>
        <v>10957</v>
      </c>
      <c r="N682" s="8">
        <v>0</v>
      </c>
      <c r="O682" s="8">
        <v>0</v>
      </c>
      <c r="P682" s="8" t="s">
        <v>114</v>
      </c>
      <c r="R682" s="8">
        <v>2</v>
      </c>
      <c r="S682" s="13">
        <f>_xlfn.XLOOKUP(P682,rif_fee_schedule!$A$2:$A$84,rif_fee_schedule!C$2:C$84, 0)*1.628</f>
        <v>4288.152</v>
      </c>
      <c r="T682" s="13">
        <f>_xlfn.XLOOKUP(P682,rif_fee_schedule!$A$2:$A$84,rif_fee_schedule!D$2:D$84, 0)</f>
        <v>2490</v>
      </c>
      <c r="U682" s="14">
        <f t="shared" si="31"/>
        <v>8576.3040000000001</v>
      </c>
      <c r="V682" s="14">
        <f t="shared" si="32"/>
        <v>4980</v>
      </c>
      <c r="W682"/>
      <c r="Y682" s="3">
        <v>34362078.990000002</v>
      </c>
      <c r="Z682" s="3">
        <v>687512.03</v>
      </c>
      <c r="AA682" s="3">
        <v>0</v>
      </c>
      <c r="AB682">
        <v>0</v>
      </c>
      <c r="AC682" s="3">
        <v>0</v>
      </c>
      <c r="AD682" s="2">
        <v>-175934.14</v>
      </c>
      <c r="AE682" s="3">
        <v>599122533.62</v>
      </c>
      <c r="AF682" s="3">
        <v>12164932.65</v>
      </c>
      <c r="AG682" s="3">
        <v>2628720.44</v>
      </c>
      <c r="AH682" s="3">
        <v>103699.7</v>
      </c>
      <c r="AI682" s="3">
        <v>2074</v>
      </c>
      <c r="AJ682" s="2">
        <v>-10188946.82</v>
      </c>
    </row>
    <row r="683" spans="1:36" hidden="1" x14ac:dyDescent="0.25">
      <c r="A683" s="8">
        <v>3.1</v>
      </c>
      <c r="B683" s="8" t="s">
        <v>4285</v>
      </c>
      <c r="C683" s="8">
        <v>3022190900060</v>
      </c>
      <c r="D683" s="8" t="s">
        <v>4286</v>
      </c>
      <c r="F683" s="8" t="s">
        <v>4284</v>
      </c>
      <c r="G683" s="10">
        <v>43690</v>
      </c>
      <c r="H683" s="8" t="s">
        <v>31</v>
      </c>
      <c r="I683" s="8" t="s">
        <v>38</v>
      </c>
      <c r="J683" s="9">
        <v>10742.16</v>
      </c>
      <c r="K683" s="9">
        <v>214.84</v>
      </c>
      <c r="L683" s="8">
        <v>0</v>
      </c>
      <c r="M683" s="14">
        <f t="shared" si="30"/>
        <v>10957</v>
      </c>
      <c r="N683" s="8">
        <v>0</v>
      </c>
      <c r="O683" s="8">
        <v>0</v>
      </c>
      <c r="P683" s="8" t="s">
        <v>114</v>
      </c>
      <c r="R683" s="8">
        <v>2</v>
      </c>
      <c r="S683" s="13">
        <f>_xlfn.XLOOKUP(P683,rif_fee_schedule!$A$2:$A$84,rif_fee_schedule!C$2:C$84, 0)*1.628</f>
        <v>4288.152</v>
      </c>
      <c r="T683" s="13">
        <f>_xlfn.XLOOKUP(P683,rif_fee_schedule!$A$2:$A$84,rif_fee_schedule!D$2:D$84, 0)</f>
        <v>2490</v>
      </c>
      <c r="U683" s="14">
        <f t="shared" si="31"/>
        <v>8576.3040000000001</v>
      </c>
      <c r="V683" s="14">
        <f t="shared" si="32"/>
        <v>4980</v>
      </c>
      <c r="W683"/>
      <c r="Y683" s="3">
        <v>34362078.990000002</v>
      </c>
      <c r="Z683" s="3">
        <v>687512.03</v>
      </c>
      <c r="AA683" s="3">
        <v>0</v>
      </c>
      <c r="AB683">
        <v>0</v>
      </c>
      <c r="AC683" s="3">
        <v>0</v>
      </c>
      <c r="AD683" s="2">
        <v>-175934.14</v>
      </c>
      <c r="AE683" s="3">
        <v>599122533.62</v>
      </c>
      <c r="AF683" s="3">
        <v>12164932.65</v>
      </c>
      <c r="AG683" s="3">
        <v>2628720.44</v>
      </c>
      <c r="AH683" s="3">
        <v>103699.7</v>
      </c>
      <c r="AI683" s="3">
        <v>2074</v>
      </c>
      <c r="AJ683" s="2">
        <v>-10188946.82</v>
      </c>
    </row>
    <row r="684" spans="1:36" hidden="1" x14ac:dyDescent="0.25">
      <c r="A684" s="8">
        <v>7</v>
      </c>
      <c r="B684" s="8" t="s">
        <v>8518</v>
      </c>
      <c r="C684" s="8">
        <v>3041310190510</v>
      </c>
      <c r="D684" s="8" t="s">
        <v>8519</v>
      </c>
      <c r="F684" s="8" t="s">
        <v>8520</v>
      </c>
      <c r="G684" s="10">
        <v>43545</v>
      </c>
      <c r="H684" s="8" t="s">
        <v>31</v>
      </c>
      <c r="I684" s="8" t="s">
        <v>38</v>
      </c>
      <c r="J684" s="9">
        <v>0</v>
      </c>
      <c r="K684" s="9">
        <v>0</v>
      </c>
      <c r="L684" s="8">
        <v>0</v>
      </c>
      <c r="M684" s="14">
        <f t="shared" si="30"/>
        <v>0</v>
      </c>
      <c r="N684" s="8">
        <v>0</v>
      </c>
      <c r="O684" s="8">
        <v>0</v>
      </c>
      <c r="P684" s="8" t="s">
        <v>77</v>
      </c>
      <c r="R684" s="8">
        <v>1</v>
      </c>
      <c r="S684" s="13">
        <f>_xlfn.XLOOKUP(P684,rif_fee_schedule!$A$2:$A$84,rif_fee_schedule!C$2:C$84, 0)*1.628</f>
        <v>9769.6279999999988</v>
      </c>
      <c r="T684" s="13">
        <f>_xlfn.XLOOKUP(P684,rif_fee_schedule!$A$2:$A$84,rif_fee_schedule!D$2:D$84, 0)</f>
        <v>5674</v>
      </c>
      <c r="U684" s="14">
        <f t="shared" si="31"/>
        <v>9769.6279999999988</v>
      </c>
      <c r="V684" s="14">
        <f t="shared" si="32"/>
        <v>5674</v>
      </c>
      <c r="W684"/>
      <c r="Y684" s="3">
        <v>53911680.950000003</v>
      </c>
      <c r="Z684" s="3">
        <v>1078233.76</v>
      </c>
      <c r="AA684" s="3">
        <v>0</v>
      </c>
      <c r="AB684">
        <v>0</v>
      </c>
      <c r="AC684" s="3">
        <v>0</v>
      </c>
      <c r="AD684" s="2">
        <v>-682358.32</v>
      </c>
      <c r="AE684" s="3">
        <v>599122533.62</v>
      </c>
      <c r="AF684" s="3">
        <v>12164932.65</v>
      </c>
      <c r="AG684" s="3">
        <v>2628720.44</v>
      </c>
      <c r="AH684" s="3">
        <v>103699.7</v>
      </c>
      <c r="AI684" s="3">
        <v>2074</v>
      </c>
      <c r="AJ684" s="2">
        <v>-10188946.82</v>
      </c>
    </row>
    <row r="685" spans="1:36" hidden="1" x14ac:dyDescent="0.25">
      <c r="A685" s="8">
        <v>7</v>
      </c>
      <c r="B685" s="8" t="s">
        <v>8518</v>
      </c>
      <c r="C685" s="8">
        <v>3041310190510</v>
      </c>
      <c r="D685" s="8" t="s">
        <v>8519</v>
      </c>
      <c r="F685" s="8" t="s">
        <v>8520</v>
      </c>
      <c r="G685" s="10">
        <v>43545</v>
      </c>
      <c r="H685" s="8" t="s">
        <v>31</v>
      </c>
      <c r="I685" s="8" t="s">
        <v>38</v>
      </c>
      <c r="J685" s="9">
        <v>0</v>
      </c>
      <c r="K685" s="9">
        <v>0</v>
      </c>
      <c r="L685" s="8">
        <v>0</v>
      </c>
      <c r="M685" s="14">
        <f t="shared" si="30"/>
        <v>0</v>
      </c>
      <c r="N685" s="8">
        <v>0</v>
      </c>
      <c r="O685" s="8">
        <v>0</v>
      </c>
      <c r="P685" s="8" t="s">
        <v>77</v>
      </c>
      <c r="R685" s="8">
        <v>-1</v>
      </c>
      <c r="S685" s="13">
        <f>_xlfn.XLOOKUP(P685,rif_fee_schedule!$A$2:$A$84,rif_fee_schedule!C$2:C$84, 0)*1.628</f>
        <v>9769.6279999999988</v>
      </c>
      <c r="T685" s="13">
        <f>_xlfn.XLOOKUP(P685,rif_fee_schedule!$A$2:$A$84,rif_fee_schedule!D$2:D$84, 0)</f>
        <v>5674</v>
      </c>
      <c r="U685" s="14">
        <f t="shared" si="31"/>
        <v>-9769.6279999999988</v>
      </c>
      <c r="V685" s="14">
        <f t="shared" si="32"/>
        <v>-5674</v>
      </c>
      <c r="W685"/>
      <c r="Y685" s="3">
        <v>53911680.950000003</v>
      </c>
      <c r="Z685" s="3">
        <v>1078233.76</v>
      </c>
      <c r="AA685" s="3">
        <v>0</v>
      </c>
      <c r="AB685">
        <v>0</v>
      </c>
      <c r="AC685" s="3">
        <v>0</v>
      </c>
      <c r="AD685" s="2">
        <v>-682358.32</v>
      </c>
      <c r="AE685" s="3">
        <v>599122533.62</v>
      </c>
      <c r="AF685" s="3">
        <v>12164932.65</v>
      </c>
      <c r="AG685" s="3">
        <v>2628720.44</v>
      </c>
      <c r="AH685" s="3">
        <v>103699.7</v>
      </c>
      <c r="AI685" s="3">
        <v>2074</v>
      </c>
      <c r="AJ685" s="2">
        <v>-10188946.82</v>
      </c>
    </row>
    <row r="686" spans="1:36" hidden="1" x14ac:dyDescent="0.25">
      <c r="A686" s="8">
        <v>3.1</v>
      </c>
      <c r="B686" s="8" t="s">
        <v>4287</v>
      </c>
      <c r="C686" s="8">
        <v>3022190900080</v>
      </c>
      <c r="D686" s="8" t="s">
        <v>4288</v>
      </c>
      <c r="F686" s="8" t="s">
        <v>4289</v>
      </c>
      <c r="G686" s="10">
        <v>43549</v>
      </c>
      <c r="H686" s="8" t="s">
        <v>31</v>
      </c>
      <c r="I686" s="8" t="s">
        <v>38</v>
      </c>
      <c r="J686" s="9">
        <v>10742.16</v>
      </c>
      <c r="K686" s="9">
        <v>214.84</v>
      </c>
      <c r="L686" s="8">
        <v>0</v>
      </c>
      <c r="M686" s="14">
        <f t="shared" si="30"/>
        <v>10957</v>
      </c>
      <c r="N686" s="8">
        <v>0</v>
      </c>
      <c r="O686" s="8">
        <v>0</v>
      </c>
      <c r="P686" s="8" t="s">
        <v>114</v>
      </c>
      <c r="R686" s="8">
        <v>2</v>
      </c>
      <c r="S686" s="13">
        <f>_xlfn.XLOOKUP(P686,rif_fee_schedule!$A$2:$A$84,rif_fee_schedule!C$2:C$84, 0)*1.628</f>
        <v>4288.152</v>
      </c>
      <c r="T686" s="13">
        <f>_xlfn.XLOOKUP(P686,rif_fee_schedule!$A$2:$A$84,rif_fee_schedule!D$2:D$84, 0)</f>
        <v>2490</v>
      </c>
      <c r="U686" s="14">
        <f t="shared" si="31"/>
        <v>8576.3040000000001</v>
      </c>
      <c r="V686" s="14">
        <f t="shared" si="32"/>
        <v>4980</v>
      </c>
      <c r="W686"/>
      <c r="Y686" s="3">
        <v>34362078.990000002</v>
      </c>
      <c r="Z686" s="3">
        <v>687512.03</v>
      </c>
      <c r="AA686" s="3">
        <v>0</v>
      </c>
      <c r="AB686">
        <v>0</v>
      </c>
      <c r="AC686" s="3">
        <v>0</v>
      </c>
      <c r="AD686" s="2">
        <v>-175934.14</v>
      </c>
      <c r="AE686" s="3">
        <v>599122533.62</v>
      </c>
      <c r="AF686" s="3">
        <v>12164932.65</v>
      </c>
      <c r="AG686" s="3">
        <v>2628720.44</v>
      </c>
      <c r="AH686" s="3">
        <v>103699.7</v>
      </c>
      <c r="AI686" s="3">
        <v>2074</v>
      </c>
      <c r="AJ686" s="2">
        <v>-10188946.82</v>
      </c>
    </row>
    <row r="687" spans="1:36" hidden="1" x14ac:dyDescent="0.25">
      <c r="A687" s="8">
        <v>6</v>
      </c>
      <c r="B687" s="8" t="s">
        <v>7472</v>
      </c>
      <c r="C687" s="8">
        <v>3069230000980</v>
      </c>
      <c r="D687" s="8" t="s">
        <v>7473</v>
      </c>
      <c r="F687" s="8" t="s">
        <v>7474</v>
      </c>
      <c r="G687" s="10">
        <v>43546</v>
      </c>
      <c r="H687" s="8" t="s">
        <v>31</v>
      </c>
      <c r="I687" s="8" t="s">
        <v>38</v>
      </c>
      <c r="J687" s="9">
        <v>268633.68</v>
      </c>
      <c r="K687" s="9">
        <v>5372.67</v>
      </c>
      <c r="L687" s="8">
        <v>0</v>
      </c>
      <c r="M687" s="14">
        <f t="shared" si="30"/>
        <v>274006.34999999998</v>
      </c>
      <c r="N687" s="8">
        <v>0</v>
      </c>
      <c r="O687" s="8">
        <v>0</v>
      </c>
      <c r="P687" s="8" t="s">
        <v>2493</v>
      </c>
      <c r="R687" s="8">
        <v>48</v>
      </c>
      <c r="S687" s="13">
        <f>_xlfn.XLOOKUP(P687,rif_fee_schedule!$A$2:$A$84,rif_fee_schedule!C$2:C$84, 0)*1.628</f>
        <v>0</v>
      </c>
      <c r="T687" s="13">
        <f>_xlfn.XLOOKUP(P687,rif_fee_schedule!$A$2:$A$84,rif_fee_schedule!D$2:D$84, 0)</f>
        <v>0</v>
      </c>
      <c r="U687" s="14">
        <f t="shared" si="31"/>
        <v>0</v>
      </c>
      <c r="V687" s="14">
        <f t="shared" si="32"/>
        <v>0</v>
      </c>
      <c r="W687"/>
      <c r="Y687" s="3">
        <v>43269262.359999999</v>
      </c>
      <c r="Z687" s="3">
        <v>874367.57</v>
      </c>
      <c r="AA687" s="3">
        <v>433279.63</v>
      </c>
      <c r="AB687">
        <v>0</v>
      </c>
      <c r="AC687" s="3">
        <v>0</v>
      </c>
      <c r="AD687" s="2">
        <v>374512.67</v>
      </c>
      <c r="AE687" s="3">
        <v>599122533.62</v>
      </c>
      <c r="AF687" s="3">
        <v>12164932.65</v>
      </c>
      <c r="AG687" s="3">
        <v>2628720.44</v>
      </c>
      <c r="AH687" s="3">
        <v>103699.7</v>
      </c>
      <c r="AI687" s="3">
        <v>2074</v>
      </c>
      <c r="AJ687" s="2">
        <v>-10188946.82</v>
      </c>
    </row>
    <row r="688" spans="1:36" hidden="1" x14ac:dyDescent="0.25">
      <c r="A688" s="8">
        <v>6</v>
      </c>
      <c r="B688" s="8" t="s">
        <v>7455</v>
      </c>
      <c r="C688" s="8">
        <v>3069230000980</v>
      </c>
      <c r="D688" s="8" t="s">
        <v>7456</v>
      </c>
      <c r="F688" s="8" t="s">
        <v>7457</v>
      </c>
      <c r="G688" s="10">
        <v>43546</v>
      </c>
      <c r="H688" s="8" t="s">
        <v>31</v>
      </c>
      <c r="I688" s="8" t="s">
        <v>38</v>
      </c>
      <c r="J688" s="9">
        <v>268633.68</v>
      </c>
      <c r="K688" s="9">
        <v>5372.67</v>
      </c>
      <c r="L688" s="8">
        <v>0</v>
      </c>
      <c r="M688" s="14">
        <f t="shared" si="30"/>
        <v>274006.34999999998</v>
      </c>
      <c r="N688" s="8">
        <v>0</v>
      </c>
      <c r="O688" s="8">
        <v>0</v>
      </c>
      <c r="P688" s="8" t="s">
        <v>2493</v>
      </c>
      <c r="R688" s="8">
        <v>48</v>
      </c>
      <c r="S688" s="13">
        <f>_xlfn.XLOOKUP(P688,rif_fee_schedule!$A$2:$A$84,rif_fee_schedule!C$2:C$84, 0)*1.628</f>
        <v>0</v>
      </c>
      <c r="T688" s="13">
        <f>_xlfn.XLOOKUP(P688,rif_fee_schedule!$A$2:$A$84,rif_fee_schedule!D$2:D$84, 0)</f>
        <v>0</v>
      </c>
      <c r="U688" s="14">
        <f t="shared" si="31"/>
        <v>0</v>
      </c>
      <c r="V688" s="14">
        <f t="shared" si="32"/>
        <v>0</v>
      </c>
      <c r="W688"/>
      <c r="Y688" s="3">
        <v>43269262.359999999</v>
      </c>
      <c r="Z688" s="3">
        <v>874367.57</v>
      </c>
      <c r="AA688" s="3">
        <v>433279.63</v>
      </c>
      <c r="AB688">
        <v>0</v>
      </c>
      <c r="AC688" s="3">
        <v>0</v>
      </c>
      <c r="AD688" s="2">
        <v>374512.67</v>
      </c>
      <c r="AE688" s="3">
        <v>599122533.62</v>
      </c>
      <c r="AF688" s="3">
        <v>12164932.65</v>
      </c>
      <c r="AG688" s="3">
        <v>2628720.44</v>
      </c>
      <c r="AH688" s="3">
        <v>103699.7</v>
      </c>
      <c r="AI688" s="3">
        <v>2074</v>
      </c>
      <c r="AJ688" s="2">
        <v>-10188946.82</v>
      </c>
    </row>
    <row r="689" spans="1:36" hidden="1" x14ac:dyDescent="0.25">
      <c r="A689" s="8">
        <v>2</v>
      </c>
      <c r="B689" s="8" t="s">
        <v>2881</v>
      </c>
      <c r="C689" s="8">
        <v>3031220180100</v>
      </c>
      <c r="D689" s="8" t="s">
        <v>2882</v>
      </c>
      <c r="G689" s="10">
        <v>43549</v>
      </c>
      <c r="H689" s="8" t="s">
        <v>31</v>
      </c>
      <c r="I689" s="8" t="s">
        <v>32</v>
      </c>
      <c r="J689" s="9">
        <v>1691.98</v>
      </c>
      <c r="K689" s="9">
        <v>33.840000000000003</v>
      </c>
      <c r="L689" s="8">
        <v>0</v>
      </c>
      <c r="M689" s="14">
        <f t="shared" si="30"/>
        <v>1725.82</v>
      </c>
      <c r="N689" s="8">
        <v>0</v>
      </c>
      <c r="O689" s="8">
        <v>0</v>
      </c>
      <c r="P689" s="8" t="s">
        <v>274</v>
      </c>
      <c r="R689" s="8">
        <v>-1</v>
      </c>
      <c r="S689" s="13">
        <f>_xlfn.XLOOKUP(P689,rif_fee_schedule!$A$2:$A$84,rif_fee_schedule!C$2:C$84, 0)*1.628</f>
        <v>0</v>
      </c>
      <c r="T689" s="13">
        <f>_xlfn.XLOOKUP(P689,rif_fee_schedule!$A$2:$A$84,rif_fee_schedule!D$2:D$84, 0)</f>
        <v>0</v>
      </c>
      <c r="U689" s="14">
        <f t="shared" si="31"/>
        <v>0</v>
      </c>
      <c r="V689" s="14">
        <f t="shared" si="32"/>
        <v>0</v>
      </c>
      <c r="W689"/>
      <c r="Y689" s="3">
        <v>272008405.74000001</v>
      </c>
      <c r="Z689" s="3">
        <v>5573244.3300000001</v>
      </c>
      <c r="AA689" s="3">
        <v>0</v>
      </c>
      <c r="AB689">
        <v>0</v>
      </c>
      <c r="AC689" s="3">
        <v>0</v>
      </c>
      <c r="AD689" s="2">
        <v>-7297347.0099999998</v>
      </c>
      <c r="AE689" s="3">
        <v>599122533.62</v>
      </c>
      <c r="AF689" s="3">
        <v>12164932.65</v>
      </c>
      <c r="AG689" s="3">
        <v>2628720.44</v>
      </c>
      <c r="AH689" s="3">
        <v>103699.7</v>
      </c>
      <c r="AI689" s="3">
        <v>2074</v>
      </c>
      <c r="AJ689" s="2">
        <v>-10188946.82</v>
      </c>
    </row>
    <row r="690" spans="1:36" hidden="1" x14ac:dyDescent="0.25">
      <c r="A690" s="8">
        <v>2</v>
      </c>
      <c r="B690" s="8" t="s">
        <v>2881</v>
      </c>
      <c r="C690" s="8">
        <v>3031220180100</v>
      </c>
      <c r="D690" s="8" t="s">
        <v>2882</v>
      </c>
      <c r="G690" s="10">
        <v>43549</v>
      </c>
      <c r="H690" s="8" t="s">
        <v>31</v>
      </c>
      <c r="I690" s="8" t="s">
        <v>32</v>
      </c>
      <c r="J690" s="9">
        <v>1691.98</v>
      </c>
      <c r="K690" s="9">
        <v>33.840000000000003</v>
      </c>
      <c r="L690" s="8">
        <v>0</v>
      </c>
      <c r="M690" s="14">
        <f t="shared" si="30"/>
        <v>1725.82</v>
      </c>
      <c r="N690" s="8">
        <v>0</v>
      </c>
      <c r="O690" s="8">
        <v>0</v>
      </c>
      <c r="P690" s="8" t="s">
        <v>970</v>
      </c>
      <c r="R690" s="8">
        <v>2</v>
      </c>
      <c r="S690" s="13">
        <f>_xlfn.XLOOKUP(P690,rif_fee_schedule!$A$2:$A$84,rif_fee_schedule!C$2:C$84, 0)*1.628</f>
        <v>0</v>
      </c>
      <c r="T690" s="13">
        <f>_xlfn.XLOOKUP(P690,rif_fee_schedule!$A$2:$A$84,rif_fee_schedule!D$2:D$84, 0)</f>
        <v>0</v>
      </c>
      <c r="U690" s="14">
        <f t="shared" si="31"/>
        <v>0</v>
      </c>
      <c r="V690" s="14">
        <f t="shared" si="32"/>
        <v>0</v>
      </c>
      <c r="W690"/>
      <c r="Y690" s="3">
        <v>272008405.74000001</v>
      </c>
      <c r="Z690" s="3">
        <v>5573244.3300000001</v>
      </c>
      <c r="AA690" s="3">
        <v>0</v>
      </c>
      <c r="AB690">
        <v>0</v>
      </c>
      <c r="AC690" s="3">
        <v>0</v>
      </c>
      <c r="AD690" s="2">
        <v>-7297347.0099999998</v>
      </c>
      <c r="AE690" s="3">
        <v>599122533.62</v>
      </c>
      <c r="AF690" s="3">
        <v>12164932.65</v>
      </c>
      <c r="AG690" s="3">
        <v>2628720.44</v>
      </c>
      <c r="AH690" s="3">
        <v>103699.7</v>
      </c>
      <c r="AI690" s="3">
        <v>2074</v>
      </c>
      <c r="AJ690" s="2">
        <v>-10188946.82</v>
      </c>
    </row>
    <row r="691" spans="1:36" hidden="1" x14ac:dyDescent="0.25">
      <c r="A691" s="8">
        <v>2</v>
      </c>
      <c r="B691" s="8" t="s">
        <v>2658</v>
      </c>
      <c r="C691" s="8">
        <v>3031100531170</v>
      </c>
      <c r="D691" s="8" t="s">
        <v>2659</v>
      </c>
      <c r="G691" s="10">
        <v>43549</v>
      </c>
      <c r="H691" s="8" t="s">
        <v>31</v>
      </c>
      <c r="I691" s="8" t="s">
        <v>32</v>
      </c>
      <c r="J691" s="9">
        <v>0</v>
      </c>
      <c r="K691" s="9">
        <v>0</v>
      </c>
      <c r="L691" s="8">
        <v>0</v>
      </c>
      <c r="M691" s="14">
        <f t="shared" ref="M691:M754" si="33">SUM(J691:L691)</f>
        <v>0</v>
      </c>
      <c r="N691" s="8">
        <v>0</v>
      </c>
      <c r="O691" s="8">
        <v>0</v>
      </c>
      <c r="P691" s="8" t="s">
        <v>77</v>
      </c>
      <c r="R691" s="8">
        <v>0</v>
      </c>
      <c r="S691" s="13">
        <f>_xlfn.XLOOKUP(P691,rif_fee_schedule!$A$2:$A$84,rif_fee_schedule!C$2:C$84, 0)*1.628</f>
        <v>9769.6279999999988</v>
      </c>
      <c r="T691" s="13">
        <f>_xlfn.XLOOKUP(P691,rif_fee_schedule!$A$2:$A$84,rif_fee_schedule!D$2:D$84, 0)</f>
        <v>5674</v>
      </c>
      <c r="U691" s="14">
        <f t="shared" ref="U691:U754" si="34">S691*R691</f>
        <v>0</v>
      </c>
      <c r="V691" s="14">
        <f t="shared" ref="V691:V754" si="35">T691*R691</f>
        <v>0</v>
      </c>
      <c r="W691"/>
      <c r="Y691" s="3">
        <v>272008405.74000001</v>
      </c>
      <c r="Z691" s="3">
        <v>5573244.3300000001</v>
      </c>
      <c r="AA691" s="3">
        <v>0</v>
      </c>
      <c r="AB691">
        <v>0</v>
      </c>
      <c r="AC691" s="3">
        <v>0</v>
      </c>
      <c r="AD691" s="2">
        <v>-7297347.0099999998</v>
      </c>
      <c r="AE691" s="3">
        <v>599122533.62</v>
      </c>
      <c r="AF691" s="3">
        <v>12164932.65</v>
      </c>
      <c r="AG691" s="3">
        <v>2628720.44</v>
      </c>
      <c r="AH691" s="3">
        <v>103699.7</v>
      </c>
      <c r="AI691" s="3">
        <v>2074</v>
      </c>
      <c r="AJ691" s="2">
        <v>-10188946.82</v>
      </c>
    </row>
    <row r="692" spans="1:36" hidden="1" x14ac:dyDescent="0.25">
      <c r="A692" s="8">
        <v>2</v>
      </c>
      <c r="B692" s="8" t="s">
        <v>2658</v>
      </c>
      <c r="C692" s="8">
        <v>3031100531170</v>
      </c>
      <c r="D692" s="8" t="s">
        <v>2659</v>
      </c>
      <c r="G692" s="10">
        <v>43549</v>
      </c>
      <c r="H692" s="8" t="s">
        <v>31</v>
      </c>
      <c r="I692" s="8" t="s">
        <v>32</v>
      </c>
      <c r="J692" s="9">
        <v>0</v>
      </c>
      <c r="K692" s="9">
        <v>0</v>
      </c>
      <c r="L692" s="8">
        <v>0</v>
      </c>
      <c r="M692" s="14">
        <f t="shared" si="33"/>
        <v>0</v>
      </c>
      <c r="N692" s="8">
        <v>0</v>
      </c>
      <c r="O692" s="8">
        <v>0</v>
      </c>
      <c r="P692" s="8" t="s">
        <v>43</v>
      </c>
      <c r="R692" s="8">
        <v>0</v>
      </c>
      <c r="S692" s="13">
        <f>_xlfn.XLOOKUP(P692,rif_fee_schedule!$A$2:$A$84,rif_fee_schedule!C$2:C$84, 0)*1.628</f>
        <v>5.1216879999999998</v>
      </c>
      <c r="T692" s="13">
        <f>_xlfn.XLOOKUP(P692,rif_fee_schedule!$A$2:$A$84,rif_fee_schedule!D$2:D$84, 0)</f>
        <v>2.9740000000000002</v>
      </c>
      <c r="U692" s="14">
        <f t="shared" si="34"/>
        <v>0</v>
      </c>
      <c r="V692" s="14">
        <f t="shared" si="35"/>
        <v>0</v>
      </c>
      <c r="W692"/>
      <c r="Y692" s="3">
        <v>272008405.74000001</v>
      </c>
      <c r="Z692" s="3">
        <v>5573244.3300000001</v>
      </c>
      <c r="AA692" s="3">
        <v>0</v>
      </c>
      <c r="AB692">
        <v>0</v>
      </c>
      <c r="AC692" s="3">
        <v>0</v>
      </c>
      <c r="AD692" s="2">
        <v>-7297347.0099999998</v>
      </c>
      <c r="AE692" s="3">
        <v>599122533.62</v>
      </c>
      <c r="AF692" s="3">
        <v>12164932.65</v>
      </c>
      <c r="AG692" s="3">
        <v>2628720.44</v>
      </c>
      <c r="AH692" s="3">
        <v>103699.7</v>
      </c>
      <c r="AI692" s="3">
        <v>2074</v>
      </c>
      <c r="AJ692" s="2">
        <v>-10188946.82</v>
      </c>
    </row>
    <row r="693" spans="1:36" hidden="1" x14ac:dyDescent="0.25">
      <c r="A693" s="8">
        <v>7</v>
      </c>
      <c r="B693" s="8" t="s">
        <v>8521</v>
      </c>
      <c r="C693" s="8">
        <v>3041310090010</v>
      </c>
      <c r="D693" s="8" t="s">
        <v>8522</v>
      </c>
      <c r="F693" s="8" t="s">
        <v>8523</v>
      </c>
      <c r="G693" s="10">
        <v>43546</v>
      </c>
      <c r="H693" s="8" t="s">
        <v>31</v>
      </c>
      <c r="I693" s="8" t="s">
        <v>38</v>
      </c>
      <c r="J693" s="9">
        <v>4108.09</v>
      </c>
      <c r="K693" s="9">
        <v>82.16</v>
      </c>
      <c r="L693" s="8">
        <v>0</v>
      </c>
      <c r="M693" s="14">
        <f t="shared" si="33"/>
        <v>4190.25</v>
      </c>
      <c r="N693" s="8">
        <v>0</v>
      </c>
      <c r="O693" s="8">
        <v>0</v>
      </c>
      <c r="P693" s="8" t="s">
        <v>77</v>
      </c>
      <c r="R693" s="8">
        <v>-0.5</v>
      </c>
      <c r="S693" s="13">
        <f>_xlfn.XLOOKUP(P693,rif_fee_schedule!$A$2:$A$84,rif_fee_schedule!C$2:C$84, 0)*1.628</f>
        <v>9769.6279999999988</v>
      </c>
      <c r="T693" s="13">
        <f>_xlfn.XLOOKUP(P693,rif_fee_schedule!$A$2:$A$84,rif_fee_schedule!D$2:D$84, 0)</f>
        <v>5674</v>
      </c>
      <c r="U693" s="14">
        <f t="shared" si="34"/>
        <v>-4884.8139999999994</v>
      </c>
      <c r="V693" s="14">
        <f t="shared" si="35"/>
        <v>-2837</v>
      </c>
      <c r="W693"/>
      <c r="Y693" s="3">
        <v>53911680.950000003</v>
      </c>
      <c r="Z693" s="3">
        <v>1078233.76</v>
      </c>
      <c r="AA693" s="3">
        <v>0</v>
      </c>
      <c r="AB693">
        <v>0</v>
      </c>
      <c r="AC693" s="3">
        <v>0</v>
      </c>
      <c r="AD693" s="2">
        <v>-682358.32</v>
      </c>
      <c r="AE693" s="3">
        <v>599122533.62</v>
      </c>
      <c r="AF693" s="3">
        <v>12164932.65</v>
      </c>
      <c r="AG693" s="3">
        <v>2628720.44</v>
      </c>
      <c r="AH693" s="3">
        <v>103699.7</v>
      </c>
      <c r="AI693" s="3">
        <v>2074</v>
      </c>
      <c r="AJ693" s="2">
        <v>-10188946.82</v>
      </c>
    </row>
    <row r="694" spans="1:36" hidden="1" x14ac:dyDescent="0.25">
      <c r="A694" s="8">
        <v>7</v>
      </c>
      <c r="B694" s="8" t="s">
        <v>8521</v>
      </c>
      <c r="C694" s="8">
        <v>3041310090010</v>
      </c>
      <c r="D694" s="8" t="s">
        <v>8522</v>
      </c>
      <c r="F694" s="8" t="s">
        <v>8523</v>
      </c>
      <c r="G694" s="10">
        <v>43546</v>
      </c>
      <c r="H694" s="8" t="s">
        <v>31</v>
      </c>
      <c r="I694" s="8" t="s">
        <v>38</v>
      </c>
      <c r="J694" s="9">
        <v>4108.09</v>
      </c>
      <c r="K694" s="9">
        <v>82.16</v>
      </c>
      <c r="L694" s="8">
        <v>0</v>
      </c>
      <c r="M694" s="14">
        <f t="shared" si="33"/>
        <v>4190.25</v>
      </c>
      <c r="N694" s="8">
        <v>0</v>
      </c>
      <c r="O694" s="8">
        <v>0</v>
      </c>
      <c r="P694" s="8" t="s">
        <v>77</v>
      </c>
      <c r="R694" s="8">
        <v>1</v>
      </c>
      <c r="S694" s="13">
        <f>_xlfn.XLOOKUP(P694,rif_fee_schedule!$A$2:$A$84,rif_fee_schedule!C$2:C$84, 0)*1.628</f>
        <v>9769.6279999999988</v>
      </c>
      <c r="T694" s="13">
        <f>_xlfn.XLOOKUP(P694,rif_fee_schedule!$A$2:$A$84,rif_fee_schedule!D$2:D$84, 0)</f>
        <v>5674</v>
      </c>
      <c r="U694" s="14">
        <f t="shared" si="34"/>
        <v>9769.6279999999988</v>
      </c>
      <c r="V694" s="14">
        <f t="shared" si="35"/>
        <v>5674</v>
      </c>
      <c r="W694"/>
      <c r="Y694" s="3">
        <v>53911680.950000003</v>
      </c>
      <c r="Z694" s="3">
        <v>1078233.76</v>
      </c>
      <c r="AA694" s="3">
        <v>0</v>
      </c>
      <c r="AB694">
        <v>0</v>
      </c>
      <c r="AC694" s="3">
        <v>0</v>
      </c>
      <c r="AD694" s="2">
        <v>-682358.32</v>
      </c>
      <c r="AE694" s="3">
        <v>599122533.62</v>
      </c>
      <c r="AF694" s="3">
        <v>12164932.65</v>
      </c>
      <c r="AG694" s="3">
        <v>2628720.44</v>
      </c>
      <c r="AH694" s="3">
        <v>103699.7</v>
      </c>
      <c r="AI694" s="3">
        <v>2074</v>
      </c>
      <c r="AJ694" s="2">
        <v>-10188946.82</v>
      </c>
    </row>
    <row r="695" spans="1:36" hidden="1" x14ac:dyDescent="0.25">
      <c r="A695" s="8">
        <v>6</v>
      </c>
      <c r="B695" s="8" t="s">
        <v>6772</v>
      </c>
      <c r="C695" s="8">
        <v>3060300010010</v>
      </c>
      <c r="D695" s="8" t="s">
        <v>6773</v>
      </c>
      <c r="F695" s="8" t="s">
        <v>6774</v>
      </c>
      <c r="G695" s="10">
        <v>43545</v>
      </c>
      <c r="H695" s="8" t="s">
        <v>31</v>
      </c>
      <c r="I695" s="8" t="s">
        <v>38</v>
      </c>
      <c r="J695" s="9">
        <v>9278.02</v>
      </c>
      <c r="K695" s="9">
        <v>185.56</v>
      </c>
      <c r="L695" s="8">
        <v>0</v>
      </c>
      <c r="M695" s="14">
        <f t="shared" si="33"/>
        <v>9463.58</v>
      </c>
      <c r="N695" s="8">
        <v>0</v>
      </c>
      <c r="O695" s="8">
        <v>0</v>
      </c>
      <c r="P695" s="8" t="s">
        <v>77</v>
      </c>
      <c r="R695" s="8">
        <v>1</v>
      </c>
      <c r="S695" s="13">
        <f>_xlfn.XLOOKUP(P695,rif_fee_schedule!$A$2:$A$84,rif_fee_schedule!C$2:C$84, 0)*1.628</f>
        <v>9769.6279999999988</v>
      </c>
      <c r="T695" s="13">
        <f>_xlfn.XLOOKUP(P695,rif_fee_schedule!$A$2:$A$84,rif_fee_schedule!D$2:D$84, 0)</f>
        <v>5674</v>
      </c>
      <c r="U695" s="14">
        <f t="shared" si="34"/>
        <v>9769.6279999999988</v>
      </c>
      <c r="V695" s="14">
        <f t="shared" si="35"/>
        <v>5674</v>
      </c>
      <c r="W695"/>
      <c r="Y695" s="3">
        <v>43269262.359999999</v>
      </c>
      <c r="Z695" s="3">
        <v>874367.57</v>
      </c>
      <c r="AA695" s="3">
        <v>433279.63</v>
      </c>
      <c r="AB695">
        <v>0</v>
      </c>
      <c r="AC695" s="3">
        <v>0</v>
      </c>
      <c r="AD695" s="2">
        <v>374512.67</v>
      </c>
      <c r="AE695" s="3">
        <v>599122533.62</v>
      </c>
      <c r="AF695" s="3">
        <v>12164932.65</v>
      </c>
      <c r="AG695" s="3">
        <v>2628720.44</v>
      </c>
      <c r="AH695" s="3">
        <v>103699.7</v>
      </c>
      <c r="AI695" s="3">
        <v>2074</v>
      </c>
      <c r="AJ695" s="2">
        <v>-10188946.82</v>
      </c>
    </row>
    <row r="696" spans="1:36" hidden="1" x14ac:dyDescent="0.25">
      <c r="A696" s="8">
        <v>5</v>
      </c>
      <c r="B696" s="8" t="s">
        <v>4762</v>
      </c>
      <c r="C696" s="8">
        <v>3050060000671</v>
      </c>
      <c r="D696" s="8" t="s">
        <v>4763</v>
      </c>
      <c r="F696" s="8" t="s">
        <v>4764</v>
      </c>
      <c r="G696" s="10">
        <v>43550</v>
      </c>
      <c r="H696" s="8" t="s">
        <v>31</v>
      </c>
      <c r="I696" s="8" t="s">
        <v>38</v>
      </c>
      <c r="J696" s="9">
        <v>7640.08</v>
      </c>
      <c r="K696" s="9">
        <v>152.80000000000001</v>
      </c>
      <c r="L696" s="8">
        <v>0</v>
      </c>
      <c r="M696" s="14">
        <f t="shared" si="33"/>
        <v>7792.88</v>
      </c>
      <c r="N696" s="8">
        <v>0</v>
      </c>
      <c r="O696" s="8">
        <v>0</v>
      </c>
      <c r="P696" s="8" t="s">
        <v>82</v>
      </c>
      <c r="R696" s="8">
        <v>386</v>
      </c>
      <c r="S696" s="13">
        <f>_xlfn.XLOOKUP(P696,rif_fee_schedule!$A$2:$A$84,rif_fee_schedule!C$2:C$84, 0)*1.628</f>
        <v>36.760239999999996</v>
      </c>
      <c r="T696" s="13">
        <f>_xlfn.XLOOKUP(P696,rif_fee_schedule!$A$2:$A$84,rif_fee_schedule!D$2:D$84, 0)</f>
        <v>21.35</v>
      </c>
      <c r="U696" s="14">
        <f t="shared" si="34"/>
        <v>14189.452639999998</v>
      </c>
      <c r="V696" s="14">
        <f t="shared" si="35"/>
        <v>8241.1</v>
      </c>
      <c r="W696"/>
      <c r="Y696" s="3">
        <v>23913047.239999998</v>
      </c>
      <c r="Z696" s="3">
        <v>478708.65</v>
      </c>
      <c r="AA696" s="3">
        <v>0</v>
      </c>
      <c r="AB696">
        <v>0</v>
      </c>
      <c r="AC696" s="3">
        <v>0</v>
      </c>
      <c r="AD696" s="2">
        <v>-227120.25</v>
      </c>
      <c r="AE696" s="3">
        <v>599122533.62</v>
      </c>
      <c r="AF696" s="3">
        <v>12164932.65</v>
      </c>
      <c r="AG696" s="3">
        <v>2628720.44</v>
      </c>
      <c r="AH696" s="3">
        <v>103699.7</v>
      </c>
      <c r="AI696" s="3">
        <v>2074</v>
      </c>
      <c r="AJ696" s="2">
        <v>-10188946.82</v>
      </c>
    </row>
    <row r="697" spans="1:36" hidden="1" x14ac:dyDescent="0.25">
      <c r="A697" s="8">
        <v>5</v>
      </c>
      <c r="B697" s="8" t="s">
        <v>4762</v>
      </c>
      <c r="C697" s="8">
        <v>3050060000671</v>
      </c>
      <c r="D697" s="8" t="s">
        <v>4763</v>
      </c>
      <c r="F697" s="8" t="s">
        <v>4764</v>
      </c>
      <c r="G697" s="10">
        <v>43550</v>
      </c>
      <c r="H697" s="8" t="s">
        <v>31</v>
      </c>
      <c r="I697" s="8" t="s">
        <v>38</v>
      </c>
      <c r="J697" s="9">
        <v>7640.08</v>
      </c>
      <c r="K697" s="9">
        <v>152.80000000000001</v>
      </c>
      <c r="L697" s="8">
        <v>0</v>
      </c>
      <c r="M697" s="14">
        <f t="shared" si="33"/>
        <v>7792.88</v>
      </c>
      <c r="N697" s="8">
        <v>0</v>
      </c>
      <c r="O697" s="8">
        <v>0</v>
      </c>
      <c r="P697" s="8" t="s">
        <v>72</v>
      </c>
      <c r="R697" s="8">
        <v>-386</v>
      </c>
      <c r="S697" s="13">
        <f>_xlfn.XLOOKUP(P697,rif_fee_schedule!$A$2:$A$84,rif_fee_schedule!C$2:C$84, 0)*1.628</f>
        <v>15.918583999999999</v>
      </c>
      <c r="T697" s="13">
        <f>_xlfn.XLOOKUP(P697,rif_fee_schedule!$A$2:$A$84,rif_fee_schedule!D$2:D$84, 0)</f>
        <v>9.2460000000000004</v>
      </c>
      <c r="U697" s="14">
        <f t="shared" si="34"/>
        <v>-6144.5734239999992</v>
      </c>
      <c r="V697" s="14">
        <f t="shared" si="35"/>
        <v>-3568.9560000000001</v>
      </c>
      <c r="W697"/>
      <c r="Y697" s="3">
        <v>23913047.239999998</v>
      </c>
      <c r="Z697" s="3">
        <v>478708.65</v>
      </c>
      <c r="AA697" s="3">
        <v>0</v>
      </c>
      <c r="AB697">
        <v>0</v>
      </c>
      <c r="AC697" s="3">
        <v>0</v>
      </c>
      <c r="AD697" s="2">
        <v>-227120.25</v>
      </c>
      <c r="AE697" s="3">
        <v>599122533.62</v>
      </c>
      <c r="AF697" s="3">
        <v>12164932.65</v>
      </c>
      <c r="AG697" s="3">
        <v>2628720.44</v>
      </c>
      <c r="AH697" s="3">
        <v>103699.7</v>
      </c>
      <c r="AI697" s="3">
        <v>2074</v>
      </c>
      <c r="AJ697" s="2">
        <v>-10188946.82</v>
      </c>
    </row>
    <row r="698" spans="1:36" hidden="1" x14ac:dyDescent="0.25">
      <c r="A698" s="8">
        <v>5</v>
      </c>
      <c r="B698" s="8" t="s">
        <v>4920</v>
      </c>
      <c r="C698" s="8">
        <v>3050320020100</v>
      </c>
      <c r="D698" s="8" t="s">
        <v>4921</v>
      </c>
      <c r="F698" s="8" t="s">
        <v>4922</v>
      </c>
      <c r="G698" s="10">
        <v>43654</v>
      </c>
      <c r="H698" s="8" t="s">
        <v>31</v>
      </c>
      <c r="I698" s="8" t="s">
        <v>38</v>
      </c>
      <c r="J698" s="9">
        <v>40329.11</v>
      </c>
      <c r="K698" s="9">
        <v>806.59</v>
      </c>
      <c r="L698" s="8">
        <v>0</v>
      </c>
      <c r="M698" s="14">
        <f t="shared" si="33"/>
        <v>41135.699999999997</v>
      </c>
      <c r="N698" s="8">
        <v>0</v>
      </c>
      <c r="O698" s="8">
        <v>0</v>
      </c>
      <c r="P698" s="8" t="s">
        <v>255</v>
      </c>
      <c r="R698" s="11">
        <v>2372</v>
      </c>
      <c r="S698" s="13">
        <f>_xlfn.XLOOKUP(P698,rif_fee_schedule!$A$2:$A$84,rif_fee_schedule!C$2:C$84, 0)*1.628</f>
        <v>0</v>
      </c>
      <c r="T698" s="13">
        <f>_xlfn.XLOOKUP(P698,rif_fee_schedule!$A$2:$A$84,rif_fee_schedule!D$2:D$84, 0)</f>
        <v>0</v>
      </c>
      <c r="U698" s="14">
        <f t="shared" si="34"/>
        <v>0</v>
      </c>
      <c r="V698" s="14">
        <f t="shared" si="35"/>
        <v>0</v>
      </c>
      <c r="W698" s="2"/>
      <c r="Y698" s="3">
        <v>23913047.239999998</v>
      </c>
      <c r="Z698" s="3">
        <v>478708.65</v>
      </c>
      <c r="AA698" s="3">
        <v>0</v>
      </c>
      <c r="AB698">
        <v>0</v>
      </c>
      <c r="AC698" s="3">
        <v>0</v>
      </c>
      <c r="AD698" s="2">
        <v>-227120.25</v>
      </c>
      <c r="AE698" s="3">
        <v>599122533.62</v>
      </c>
      <c r="AF698" s="3">
        <v>12164932.65</v>
      </c>
      <c r="AG698" s="3">
        <v>2628720.44</v>
      </c>
      <c r="AH698" s="3">
        <v>103699.7</v>
      </c>
      <c r="AI698" s="3">
        <v>2074</v>
      </c>
      <c r="AJ698" s="2">
        <v>-10188946.82</v>
      </c>
    </row>
    <row r="699" spans="1:36" hidden="1" x14ac:dyDescent="0.25">
      <c r="A699" s="8">
        <v>5</v>
      </c>
      <c r="B699" s="8" t="s">
        <v>4920</v>
      </c>
      <c r="C699" s="8">
        <v>3050320020100</v>
      </c>
      <c r="D699" s="8" t="s">
        <v>4921</v>
      </c>
      <c r="F699" s="8" t="s">
        <v>4922</v>
      </c>
      <c r="G699" s="10">
        <v>43654</v>
      </c>
      <c r="H699" s="8" t="s">
        <v>31</v>
      </c>
      <c r="I699" s="8" t="s">
        <v>38</v>
      </c>
      <c r="J699" s="9">
        <v>40329.11</v>
      </c>
      <c r="K699" s="9">
        <v>806.59</v>
      </c>
      <c r="L699" s="8">
        <v>0</v>
      </c>
      <c r="M699" s="14">
        <f t="shared" si="33"/>
        <v>41135.699999999997</v>
      </c>
      <c r="N699" s="8">
        <v>0</v>
      </c>
      <c r="O699" s="8">
        <v>0</v>
      </c>
      <c r="P699" s="8" t="s">
        <v>184</v>
      </c>
      <c r="R699" s="11">
        <v>-2372</v>
      </c>
      <c r="S699" s="13">
        <f>_xlfn.XLOOKUP(P699,rif_fee_schedule!$A$2:$A$84,rif_fee_schedule!C$2:C$84, 0)*1.628</f>
        <v>0</v>
      </c>
      <c r="T699" s="13">
        <f>_xlfn.XLOOKUP(P699,rif_fee_schedule!$A$2:$A$84,rif_fee_schedule!D$2:D$84, 0)</f>
        <v>0</v>
      </c>
      <c r="U699" s="14">
        <f t="shared" si="34"/>
        <v>0</v>
      </c>
      <c r="V699" s="14">
        <f t="shared" si="35"/>
        <v>0</v>
      </c>
      <c r="W699" s="2"/>
      <c r="Y699" s="3">
        <v>23913047.239999998</v>
      </c>
      <c r="Z699" s="3">
        <v>478708.65</v>
      </c>
      <c r="AA699" s="3">
        <v>0</v>
      </c>
      <c r="AB699">
        <v>0</v>
      </c>
      <c r="AC699" s="3">
        <v>0</v>
      </c>
      <c r="AD699" s="2">
        <v>-227120.25</v>
      </c>
      <c r="AE699" s="3">
        <v>599122533.62</v>
      </c>
      <c r="AF699" s="3">
        <v>12164932.65</v>
      </c>
      <c r="AG699" s="3">
        <v>2628720.44</v>
      </c>
      <c r="AH699" s="3">
        <v>103699.7</v>
      </c>
      <c r="AI699" s="3">
        <v>2074</v>
      </c>
      <c r="AJ699" s="2">
        <v>-10188946.82</v>
      </c>
    </row>
    <row r="700" spans="1:36" hidden="1" x14ac:dyDescent="0.25">
      <c r="A700" s="8">
        <v>4</v>
      </c>
      <c r="B700" s="8" t="s">
        <v>4603</v>
      </c>
      <c r="C700" s="8">
        <v>3049160000070</v>
      </c>
      <c r="D700" s="8" t="s">
        <v>4604</v>
      </c>
      <c r="F700" s="8" t="s">
        <v>4605</v>
      </c>
      <c r="G700" s="10">
        <v>43551</v>
      </c>
      <c r="H700" s="8" t="s">
        <v>31</v>
      </c>
      <c r="I700" s="8" t="s">
        <v>38</v>
      </c>
      <c r="J700" s="9">
        <v>9278.02</v>
      </c>
      <c r="K700" s="9">
        <v>185.56</v>
      </c>
      <c r="L700" s="8">
        <v>0</v>
      </c>
      <c r="M700" s="14">
        <f t="shared" si="33"/>
        <v>9463.58</v>
      </c>
      <c r="N700" s="8">
        <v>0</v>
      </c>
      <c r="O700" s="8">
        <v>0</v>
      </c>
      <c r="P700" s="8" t="s">
        <v>77</v>
      </c>
      <c r="R700" s="8">
        <v>1</v>
      </c>
      <c r="S700" s="13">
        <f>_xlfn.XLOOKUP(P700,rif_fee_schedule!$A$2:$A$84,rif_fee_schedule!C$2:C$84, 0)*1.628</f>
        <v>9769.6279999999988</v>
      </c>
      <c r="T700" s="13">
        <f>_xlfn.XLOOKUP(P700,rif_fee_schedule!$A$2:$A$84,rif_fee_schedule!D$2:D$84, 0)</f>
        <v>5674</v>
      </c>
      <c r="U700" s="14">
        <f t="shared" si="34"/>
        <v>9769.6279999999988</v>
      </c>
      <c r="V700" s="14">
        <f t="shared" si="35"/>
        <v>5674</v>
      </c>
      <c r="W700"/>
      <c r="Y700" s="3">
        <v>3995300.98</v>
      </c>
      <c r="Z700" s="3">
        <v>83905.98</v>
      </c>
      <c r="AA700" s="3">
        <v>372201.82</v>
      </c>
      <c r="AB700">
        <v>0</v>
      </c>
      <c r="AC700" s="3">
        <v>0</v>
      </c>
      <c r="AD700" s="2">
        <v>611247.02</v>
      </c>
      <c r="AE700" s="3">
        <v>599122533.62</v>
      </c>
      <c r="AF700" s="3">
        <v>12164932.65</v>
      </c>
      <c r="AG700" s="3">
        <v>2628720.44</v>
      </c>
      <c r="AH700" s="3">
        <v>103699.7</v>
      </c>
      <c r="AI700" s="3">
        <v>2074</v>
      </c>
      <c r="AJ700" s="2">
        <v>-10188946.82</v>
      </c>
    </row>
    <row r="701" spans="1:36" hidden="1" x14ac:dyDescent="0.25">
      <c r="A701" s="8">
        <v>1.1000000000000001</v>
      </c>
      <c r="B701" s="8" t="s">
        <v>958</v>
      </c>
      <c r="C701" s="8">
        <v>3040360040300</v>
      </c>
      <c r="D701" s="8" t="s">
        <v>959</v>
      </c>
      <c r="F701" s="8" t="s">
        <v>960</v>
      </c>
      <c r="G701" s="10">
        <v>43549</v>
      </c>
      <c r="H701" s="8" t="s">
        <v>31</v>
      </c>
      <c r="I701" s="8" t="s">
        <v>38</v>
      </c>
      <c r="J701" s="9">
        <v>0</v>
      </c>
      <c r="K701" s="9">
        <v>0</v>
      </c>
      <c r="L701" s="8">
        <v>0</v>
      </c>
      <c r="M701" s="14">
        <f t="shared" si="33"/>
        <v>0</v>
      </c>
      <c r="N701" s="8">
        <v>0</v>
      </c>
      <c r="O701" s="8">
        <v>0</v>
      </c>
      <c r="P701" s="8" t="s">
        <v>77</v>
      </c>
      <c r="R701" s="8">
        <v>0</v>
      </c>
      <c r="S701" s="13">
        <f>_xlfn.XLOOKUP(P701,rif_fee_schedule!$A$2:$A$84,rif_fee_schedule!C$2:C$84, 0)*1.628</f>
        <v>9769.6279999999988</v>
      </c>
      <c r="T701" s="13">
        <f>_xlfn.XLOOKUP(P701,rif_fee_schedule!$A$2:$A$84,rif_fee_schedule!D$2:D$84, 0)</f>
        <v>5674</v>
      </c>
      <c r="U701" s="14">
        <f t="shared" si="34"/>
        <v>0</v>
      </c>
      <c r="V701" s="14">
        <f t="shared" si="35"/>
        <v>0</v>
      </c>
      <c r="W701"/>
      <c r="Y701" s="3">
        <v>13538989.02</v>
      </c>
      <c r="Z701" s="3">
        <v>280635.13</v>
      </c>
      <c r="AA701" s="3">
        <v>0</v>
      </c>
      <c r="AB701">
        <v>0</v>
      </c>
      <c r="AC701" s="3">
        <v>0</v>
      </c>
      <c r="AD701" s="2">
        <v>-2316507.67</v>
      </c>
      <c r="AE701" s="3">
        <v>599122533.62</v>
      </c>
      <c r="AF701" s="3">
        <v>12164932.65</v>
      </c>
      <c r="AG701" s="3">
        <v>2628720.44</v>
      </c>
      <c r="AH701" s="3">
        <v>103699.7</v>
      </c>
      <c r="AI701" s="3">
        <v>2074</v>
      </c>
      <c r="AJ701" s="2">
        <v>-10188946.82</v>
      </c>
    </row>
    <row r="702" spans="1:36" hidden="1" x14ac:dyDescent="0.25">
      <c r="A702" s="8">
        <v>9.1</v>
      </c>
      <c r="B702" s="8" t="s">
        <v>9126</v>
      </c>
      <c r="C702" s="8">
        <v>3031210160150</v>
      </c>
      <c r="D702" s="8" t="s">
        <v>9127</v>
      </c>
      <c r="F702" s="8" t="s">
        <v>9128</v>
      </c>
      <c r="G702" s="10">
        <v>43572</v>
      </c>
      <c r="H702" s="8" t="s">
        <v>31</v>
      </c>
      <c r="I702" s="8" t="s">
        <v>38</v>
      </c>
      <c r="J702" s="9">
        <v>0</v>
      </c>
      <c r="K702" s="9">
        <v>0</v>
      </c>
      <c r="L702" s="8">
        <v>0</v>
      </c>
      <c r="M702" s="14">
        <f t="shared" si="33"/>
        <v>0</v>
      </c>
      <c r="N702" s="8">
        <v>0</v>
      </c>
      <c r="O702" s="8">
        <v>0</v>
      </c>
      <c r="P702" s="8" t="s">
        <v>77</v>
      </c>
      <c r="R702" s="8">
        <v>0</v>
      </c>
      <c r="S702" s="13">
        <f>_xlfn.XLOOKUP(P702,rif_fee_schedule!$A$2:$A$84,rif_fee_schedule!C$2:C$84, 0)*1.628</f>
        <v>9769.6279999999988</v>
      </c>
      <c r="T702" s="13">
        <f>_xlfn.XLOOKUP(P702,rif_fee_schedule!$A$2:$A$84,rif_fee_schedule!D$2:D$84, 0)</f>
        <v>5674</v>
      </c>
      <c r="U702" s="14">
        <f t="shared" si="34"/>
        <v>0</v>
      </c>
      <c r="V702" s="14">
        <f t="shared" si="35"/>
        <v>0</v>
      </c>
      <c r="W702"/>
      <c r="Y702" s="3">
        <v>13894747.220000001</v>
      </c>
      <c r="Z702" s="3">
        <v>290518.01</v>
      </c>
      <c r="AA702" s="3">
        <v>0</v>
      </c>
      <c r="AB702">
        <v>0</v>
      </c>
      <c r="AC702" s="3">
        <v>0</v>
      </c>
      <c r="AD702" s="2">
        <v>-156592.79</v>
      </c>
      <c r="AE702" s="3">
        <v>599122533.62</v>
      </c>
      <c r="AF702" s="3">
        <v>12164932.65</v>
      </c>
      <c r="AG702" s="3">
        <v>2628720.44</v>
      </c>
      <c r="AH702" s="3">
        <v>103699.7</v>
      </c>
      <c r="AI702" s="3">
        <v>2074</v>
      </c>
      <c r="AJ702" s="2">
        <v>-10188946.82</v>
      </c>
    </row>
    <row r="703" spans="1:36" hidden="1" x14ac:dyDescent="0.25">
      <c r="A703" s="8">
        <v>5</v>
      </c>
      <c r="B703" s="8" t="s">
        <v>4697</v>
      </c>
      <c r="C703" s="8">
        <v>3049220040060</v>
      </c>
      <c r="D703" s="8" t="s">
        <v>4698</v>
      </c>
      <c r="G703" s="10">
        <v>43550</v>
      </c>
      <c r="H703" s="8" t="s">
        <v>31</v>
      </c>
      <c r="I703" s="8" t="s">
        <v>32</v>
      </c>
      <c r="J703" s="9">
        <v>0</v>
      </c>
      <c r="K703" s="9">
        <v>0</v>
      </c>
      <c r="L703" s="8">
        <v>0</v>
      </c>
      <c r="M703" s="14">
        <f t="shared" si="33"/>
        <v>0</v>
      </c>
      <c r="N703" s="8">
        <v>0</v>
      </c>
      <c r="O703" s="8">
        <v>0</v>
      </c>
      <c r="P703" s="8" t="s">
        <v>77</v>
      </c>
      <c r="R703" s="8">
        <v>1</v>
      </c>
      <c r="S703" s="13">
        <f>_xlfn.XLOOKUP(P703,rif_fee_schedule!$A$2:$A$84,rif_fee_schedule!C$2:C$84, 0)*1.628</f>
        <v>9769.6279999999988</v>
      </c>
      <c r="T703" s="13">
        <f>_xlfn.XLOOKUP(P703,rif_fee_schedule!$A$2:$A$84,rif_fee_schedule!D$2:D$84, 0)</f>
        <v>5674</v>
      </c>
      <c r="U703" s="14">
        <f t="shared" si="34"/>
        <v>9769.6279999999988</v>
      </c>
      <c r="V703" s="14">
        <f t="shared" si="35"/>
        <v>5674</v>
      </c>
      <c r="W703"/>
      <c r="Y703" s="3">
        <v>23913047.239999998</v>
      </c>
      <c r="Z703" s="3">
        <v>478708.65</v>
      </c>
      <c r="AA703" s="3">
        <v>0</v>
      </c>
      <c r="AB703">
        <v>0</v>
      </c>
      <c r="AC703" s="3">
        <v>0</v>
      </c>
      <c r="AD703" s="2">
        <v>-227120.25</v>
      </c>
      <c r="AE703" s="3">
        <v>599122533.62</v>
      </c>
      <c r="AF703" s="3">
        <v>12164932.65</v>
      </c>
      <c r="AG703" s="3">
        <v>2628720.44</v>
      </c>
      <c r="AH703" s="3">
        <v>103699.7</v>
      </c>
      <c r="AI703" s="3">
        <v>2074</v>
      </c>
      <c r="AJ703" s="2">
        <v>-10188946.82</v>
      </c>
    </row>
    <row r="704" spans="1:36" hidden="1" x14ac:dyDescent="0.25">
      <c r="A704" s="8">
        <v>5</v>
      </c>
      <c r="B704" s="8" t="s">
        <v>4697</v>
      </c>
      <c r="C704" s="8">
        <v>3049220040060</v>
      </c>
      <c r="D704" s="8" t="s">
        <v>4698</v>
      </c>
      <c r="G704" s="10">
        <v>43550</v>
      </c>
      <c r="H704" s="8" t="s">
        <v>31</v>
      </c>
      <c r="I704" s="8" t="s">
        <v>32</v>
      </c>
      <c r="J704" s="9">
        <v>0</v>
      </c>
      <c r="K704" s="9">
        <v>0</v>
      </c>
      <c r="L704" s="8">
        <v>0</v>
      </c>
      <c r="M704" s="14">
        <f t="shared" si="33"/>
        <v>0</v>
      </c>
      <c r="N704" s="8">
        <v>0</v>
      </c>
      <c r="O704" s="8">
        <v>0</v>
      </c>
      <c r="P704" s="8" t="s">
        <v>77</v>
      </c>
      <c r="R704" s="8">
        <v>-1</v>
      </c>
      <c r="S704" s="13">
        <f>_xlfn.XLOOKUP(P704,rif_fee_schedule!$A$2:$A$84,rif_fee_schedule!C$2:C$84, 0)*1.628</f>
        <v>9769.6279999999988</v>
      </c>
      <c r="T704" s="13">
        <f>_xlfn.XLOOKUP(P704,rif_fee_schedule!$A$2:$A$84,rif_fee_schedule!D$2:D$84, 0)</f>
        <v>5674</v>
      </c>
      <c r="U704" s="14">
        <f t="shared" si="34"/>
        <v>-9769.6279999999988</v>
      </c>
      <c r="V704" s="14">
        <f t="shared" si="35"/>
        <v>-5674</v>
      </c>
      <c r="W704"/>
      <c r="Y704" s="3">
        <v>23913047.239999998</v>
      </c>
      <c r="Z704" s="3">
        <v>478708.65</v>
      </c>
      <c r="AA704" s="3">
        <v>0</v>
      </c>
      <c r="AB704">
        <v>0</v>
      </c>
      <c r="AC704" s="3">
        <v>0</v>
      </c>
      <c r="AD704" s="2">
        <v>-227120.25</v>
      </c>
      <c r="AE704" s="3">
        <v>599122533.62</v>
      </c>
      <c r="AF704" s="3">
        <v>12164932.65</v>
      </c>
      <c r="AG704" s="3">
        <v>2628720.44</v>
      </c>
      <c r="AH704" s="3">
        <v>103699.7</v>
      </c>
      <c r="AI704" s="3">
        <v>2074</v>
      </c>
      <c r="AJ704" s="2">
        <v>-10188946.82</v>
      </c>
    </row>
    <row r="705" spans="1:36" hidden="1" x14ac:dyDescent="0.25">
      <c r="A705" s="8">
        <v>2</v>
      </c>
      <c r="B705" s="8" t="s">
        <v>2678</v>
      </c>
      <c r="C705" s="8">
        <v>3031110370511</v>
      </c>
      <c r="D705" s="8" t="s">
        <v>2679</v>
      </c>
      <c r="F705" s="8" t="s">
        <v>2680</v>
      </c>
      <c r="G705" s="10">
        <v>43549</v>
      </c>
      <c r="H705" s="8" t="s">
        <v>31</v>
      </c>
      <c r="I705" s="8" t="s">
        <v>38</v>
      </c>
      <c r="J705" s="9">
        <v>0</v>
      </c>
      <c r="K705" s="9">
        <v>0</v>
      </c>
      <c r="L705" s="8">
        <v>0</v>
      </c>
      <c r="M705" s="14">
        <f t="shared" si="33"/>
        <v>0</v>
      </c>
      <c r="N705" s="8">
        <v>0</v>
      </c>
      <c r="O705" s="8">
        <v>0</v>
      </c>
      <c r="P705" s="8" t="s">
        <v>77</v>
      </c>
      <c r="R705" s="8">
        <v>1</v>
      </c>
      <c r="S705" s="13">
        <f>_xlfn.XLOOKUP(P705,rif_fee_schedule!$A$2:$A$84,rif_fee_schedule!C$2:C$84, 0)*1.628</f>
        <v>9769.6279999999988</v>
      </c>
      <c r="T705" s="13">
        <f>_xlfn.XLOOKUP(P705,rif_fee_schedule!$A$2:$A$84,rif_fee_schedule!D$2:D$84, 0)</f>
        <v>5674</v>
      </c>
      <c r="U705" s="14">
        <f t="shared" si="34"/>
        <v>9769.6279999999988</v>
      </c>
      <c r="V705" s="14">
        <f t="shared" si="35"/>
        <v>5674</v>
      </c>
      <c r="W705"/>
      <c r="Y705" s="3">
        <v>272008405.74000001</v>
      </c>
      <c r="Z705" s="3">
        <v>5573244.3300000001</v>
      </c>
      <c r="AA705" s="3">
        <v>0</v>
      </c>
      <c r="AB705">
        <v>0</v>
      </c>
      <c r="AC705" s="3">
        <v>0</v>
      </c>
      <c r="AD705" s="2">
        <v>-7297347.0099999998</v>
      </c>
      <c r="AE705" s="3">
        <v>599122533.62</v>
      </c>
      <c r="AF705" s="3">
        <v>12164932.65</v>
      </c>
      <c r="AG705" s="3">
        <v>2628720.44</v>
      </c>
      <c r="AH705" s="3">
        <v>103699.7</v>
      </c>
      <c r="AI705" s="3">
        <v>2074</v>
      </c>
      <c r="AJ705" s="2">
        <v>-10188946.82</v>
      </c>
    </row>
    <row r="706" spans="1:36" hidden="1" x14ac:dyDescent="0.25">
      <c r="A706" s="8">
        <v>2</v>
      </c>
      <c r="B706" s="8" t="s">
        <v>2678</v>
      </c>
      <c r="C706" s="8">
        <v>3031110370511</v>
      </c>
      <c r="D706" s="8" t="s">
        <v>2679</v>
      </c>
      <c r="F706" s="8" t="s">
        <v>2680</v>
      </c>
      <c r="G706" s="10">
        <v>43549</v>
      </c>
      <c r="H706" s="8" t="s">
        <v>31</v>
      </c>
      <c r="I706" s="8" t="s">
        <v>38</v>
      </c>
      <c r="J706" s="9">
        <v>0</v>
      </c>
      <c r="K706" s="9">
        <v>0</v>
      </c>
      <c r="L706" s="8">
        <v>0</v>
      </c>
      <c r="M706" s="14">
        <f t="shared" si="33"/>
        <v>0</v>
      </c>
      <c r="N706" s="8">
        <v>0</v>
      </c>
      <c r="O706" s="8">
        <v>0</v>
      </c>
      <c r="P706" s="8" t="s">
        <v>77</v>
      </c>
      <c r="R706" s="8">
        <v>-1</v>
      </c>
      <c r="S706" s="13">
        <f>_xlfn.XLOOKUP(P706,rif_fee_schedule!$A$2:$A$84,rif_fee_schedule!C$2:C$84, 0)*1.628</f>
        <v>9769.6279999999988</v>
      </c>
      <c r="T706" s="13">
        <f>_xlfn.XLOOKUP(P706,rif_fee_schedule!$A$2:$A$84,rif_fee_schedule!D$2:D$84, 0)</f>
        <v>5674</v>
      </c>
      <c r="U706" s="14">
        <f t="shared" si="34"/>
        <v>-9769.6279999999988</v>
      </c>
      <c r="V706" s="14">
        <f t="shared" si="35"/>
        <v>-5674</v>
      </c>
      <c r="W706"/>
      <c r="Y706" s="3">
        <v>272008405.74000001</v>
      </c>
      <c r="Z706" s="3">
        <v>5573244.3300000001</v>
      </c>
      <c r="AA706" s="3">
        <v>0</v>
      </c>
      <c r="AB706">
        <v>0</v>
      </c>
      <c r="AC706" s="3">
        <v>0</v>
      </c>
      <c r="AD706" s="2">
        <v>-7297347.0099999998</v>
      </c>
      <c r="AE706" s="3">
        <v>599122533.62</v>
      </c>
      <c r="AF706" s="3">
        <v>12164932.65</v>
      </c>
      <c r="AG706" s="3">
        <v>2628720.44</v>
      </c>
      <c r="AH706" s="3">
        <v>103699.7</v>
      </c>
      <c r="AI706" s="3">
        <v>2074</v>
      </c>
      <c r="AJ706" s="2">
        <v>-10188946.82</v>
      </c>
    </row>
    <row r="707" spans="1:36" hidden="1" x14ac:dyDescent="0.25">
      <c r="A707" s="8">
        <v>6</v>
      </c>
      <c r="B707" s="8" t="s">
        <v>6951</v>
      </c>
      <c r="C707" s="8">
        <v>3068210002770</v>
      </c>
      <c r="D707" s="8" t="s">
        <v>6952</v>
      </c>
      <c r="F707" s="8" t="s">
        <v>6953</v>
      </c>
      <c r="G707" s="10">
        <v>43684</v>
      </c>
      <c r="H707" s="8" t="s">
        <v>31</v>
      </c>
      <c r="I707" s="8" t="s">
        <v>38</v>
      </c>
      <c r="J707" s="9">
        <v>9278.02</v>
      </c>
      <c r="K707" s="9">
        <v>185.56</v>
      </c>
      <c r="L707" s="8">
        <v>0</v>
      </c>
      <c r="M707" s="14">
        <f t="shared" si="33"/>
        <v>9463.58</v>
      </c>
      <c r="N707" s="8">
        <v>0</v>
      </c>
      <c r="O707" s="8">
        <v>0</v>
      </c>
      <c r="P707" s="8" t="s">
        <v>77</v>
      </c>
      <c r="R707" s="8">
        <v>1</v>
      </c>
      <c r="S707" s="13">
        <f>_xlfn.XLOOKUP(P707,rif_fee_schedule!$A$2:$A$84,rif_fee_schedule!C$2:C$84, 0)*1.628</f>
        <v>9769.6279999999988</v>
      </c>
      <c r="T707" s="13">
        <f>_xlfn.XLOOKUP(P707,rif_fee_schedule!$A$2:$A$84,rif_fee_schedule!D$2:D$84, 0)</f>
        <v>5674</v>
      </c>
      <c r="U707" s="14">
        <f t="shared" si="34"/>
        <v>9769.6279999999988</v>
      </c>
      <c r="V707" s="14">
        <f t="shared" si="35"/>
        <v>5674</v>
      </c>
      <c r="W707"/>
      <c r="Y707" s="3">
        <v>43269262.359999999</v>
      </c>
      <c r="Z707" s="3">
        <v>874367.57</v>
      </c>
      <c r="AA707" s="3">
        <v>433279.63</v>
      </c>
      <c r="AB707">
        <v>0</v>
      </c>
      <c r="AC707" s="3">
        <v>0</v>
      </c>
      <c r="AD707" s="2">
        <v>374512.67</v>
      </c>
      <c r="AE707" s="3">
        <v>599122533.62</v>
      </c>
      <c r="AF707" s="3">
        <v>12164932.65</v>
      </c>
      <c r="AG707" s="3">
        <v>2628720.44</v>
      </c>
      <c r="AH707" s="3">
        <v>103699.7</v>
      </c>
      <c r="AI707" s="3">
        <v>2074</v>
      </c>
      <c r="AJ707" s="2">
        <v>-10188946.82</v>
      </c>
    </row>
    <row r="708" spans="1:36" hidden="1" x14ac:dyDescent="0.25">
      <c r="A708" s="8">
        <v>6</v>
      </c>
      <c r="B708" s="8" t="s">
        <v>7033</v>
      </c>
      <c r="C708" s="8">
        <v>3069120000140</v>
      </c>
      <c r="D708" s="8" t="s">
        <v>7034</v>
      </c>
      <c r="F708" s="8" t="s">
        <v>7035</v>
      </c>
      <c r="G708" s="10">
        <v>43553</v>
      </c>
      <c r="H708" s="8" t="s">
        <v>31</v>
      </c>
      <c r="I708" s="8" t="s">
        <v>38</v>
      </c>
      <c r="J708" s="9">
        <v>9278.02</v>
      </c>
      <c r="K708" s="9">
        <v>185.56</v>
      </c>
      <c r="L708" s="8">
        <v>0</v>
      </c>
      <c r="M708" s="14">
        <f t="shared" si="33"/>
        <v>9463.58</v>
      </c>
      <c r="N708" s="8">
        <v>0</v>
      </c>
      <c r="O708" s="8">
        <v>0</v>
      </c>
      <c r="P708" s="8" t="s">
        <v>77</v>
      </c>
      <c r="R708" s="8">
        <v>1</v>
      </c>
      <c r="S708" s="13">
        <f>_xlfn.XLOOKUP(P708,rif_fee_schedule!$A$2:$A$84,rif_fee_schedule!C$2:C$84, 0)*1.628</f>
        <v>9769.6279999999988</v>
      </c>
      <c r="T708" s="13">
        <f>_xlfn.XLOOKUP(P708,rif_fee_schedule!$A$2:$A$84,rif_fee_schedule!D$2:D$84, 0)</f>
        <v>5674</v>
      </c>
      <c r="U708" s="14">
        <f t="shared" si="34"/>
        <v>9769.6279999999988</v>
      </c>
      <c r="V708" s="14">
        <f t="shared" si="35"/>
        <v>5674</v>
      </c>
      <c r="W708"/>
      <c r="Y708" s="3">
        <v>43269262.359999999</v>
      </c>
      <c r="Z708" s="3">
        <v>874367.57</v>
      </c>
      <c r="AA708" s="3">
        <v>433279.63</v>
      </c>
      <c r="AB708">
        <v>0</v>
      </c>
      <c r="AC708" s="3">
        <v>0</v>
      </c>
      <c r="AD708" s="2">
        <v>374512.67</v>
      </c>
      <c r="AE708" s="3">
        <v>599122533.62</v>
      </c>
      <c r="AF708" s="3">
        <v>12164932.65</v>
      </c>
      <c r="AG708" s="3">
        <v>2628720.44</v>
      </c>
      <c r="AH708" s="3">
        <v>103699.7</v>
      </c>
      <c r="AI708" s="3">
        <v>2074</v>
      </c>
      <c r="AJ708" s="2">
        <v>-10188946.82</v>
      </c>
    </row>
    <row r="709" spans="1:36" hidden="1" x14ac:dyDescent="0.25">
      <c r="A709" s="8">
        <v>6</v>
      </c>
      <c r="B709" s="8" t="s">
        <v>7059</v>
      </c>
      <c r="C709" s="8">
        <v>3069120560150</v>
      </c>
      <c r="D709" s="8" t="s">
        <v>7060</v>
      </c>
      <c r="E709" s="8" t="s">
        <v>30</v>
      </c>
      <c r="F709" s="8" t="s">
        <v>7061</v>
      </c>
      <c r="G709" s="10">
        <v>43553</v>
      </c>
      <c r="H709" s="8" t="s">
        <v>31</v>
      </c>
      <c r="I709" s="8" t="s">
        <v>38</v>
      </c>
      <c r="J709" s="9">
        <v>9278.02</v>
      </c>
      <c r="K709" s="9">
        <v>185.56</v>
      </c>
      <c r="L709" s="8">
        <v>0</v>
      </c>
      <c r="M709" s="14">
        <f t="shared" si="33"/>
        <v>9463.58</v>
      </c>
      <c r="N709" s="8">
        <v>0</v>
      </c>
      <c r="O709" s="8">
        <v>0</v>
      </c>
      <c r="P709" s="8" t="s">
        <v>77</v>
      </c>
      <c r="R709" s="8">
        <v>1</v>
      </c>
      <c r="S709" s="13">
        <f>_xlfn.XLOOKUP(P709,rif_fee_schedule!$A$2:$A$84,rif_fee_schedule!C$2:C$84, 0)*1.628</f>
        <v>9769.6279999999988</v>
      </c>
      <c r="T709" s="13">
        <f>_xlfn.XLOOKUP(P709,rif_fee_schedule!$A$2:$A$84,rif_fee_schedule!D$2:D$84, 0)</f>
        <v>5674</v>
      </c>
      <c r="U709" s="14">
        <f t="shared" si="34"/>
        <v>9769.6279999999988</v>
      </c>
      <c r="V709" s="14">
        <f t="shared" si="35"/>
        <v>5674</v>
      </c>
      <c r="W709"/>
      <c r="Y709" s="3">
        <v>43269262.359999999</v>
      </c>
      <c r="Z709" s="3">
        <v>874367.57</v>
      </c>
      <c r="AA709" s="3">
        <v>433279.63</v>
      </c>
      <c r="AB709">
        <v>0</v>
      </c>
      <c r="AC709" s="3">
        <v>0</v>
      </c>
      <c r="AD709" s="2">
        <v>374512.67</v>
      </c>
      <c r="AE709" s="3">
        <v>599122533.62</v>
      </c>
      <c r="AF709" s="3">
        <v>12164932.65</v>
      </c>
      <c r="AG709" s="3">
        <v>2628720.44</v>
      </c>
      <c r="AH709" s="3">
        <v>103699.7</v>
      </c>
      <c r="AI709" s="3">
        <v>2074</v>
      </c>
      <c r="AJ709" s="2">
        <v>-10188946.82</v>
      </c>
    </row>
    <row r="710" spans="1:36" hidden="1" x14ac:dyDescent="0.25">
      <c r="A710" s="8">
        <v>6</v>
      </c>
      <c r="B710" s="8" t="s">
        <v>7062</v>
      </c>
      <c r="C710" s="8">
        <v>3069120000140</v>
      </c>
      <c r="D710" s="8" t="s">
        <v>7063</v>
      </c>
      <c r="F710" s="8" t="s">
        <v>7064</v>
      </c>
      <c r="G710" s="10">
        <v>43553</v>
      </c>
      <c r="H710" s="8" t="s">
        <v>31</v>
      </c>
      <c r="I710" s="8" t="s">
        <v>38</v>
      </c>
      <c r="J710" s="9">
        <v>9278.02</v>
      </c>
      <c r="K710" s="9">
        <v>185.56</v>
      </c>
      <c r="L710" s="8">
        <v>0</v>
      </c>
      <c r="M710" s="14">
        <f t="shared" si="33"/>
        <v>9463.58</v>
      </c>
      <c r="N710" s="8">
        <v>0</v>
      </c>
      <c r="O710" s="8">
        <v>0</v>
      </c>
      <c r="P710" s="8" t="s">
        <v>77</v>
      </c>
      <c r="R710" s="8">
        <v>1</v>
      </c>
      <c r="S710" s="13">
        <f>_xlfn.XLOOKUP(P710,rif_fee_schedule!$A$2:$A$84,rif_fee_schedule!C$2:C$84, 0)*1.628</f>
        <v>9769.6279999999988</v>
      </c>
      <c r="T710" s="13">
        <f>_xlfn.XLOOKUP(P710,rif_fee_schedule!$A$2:$A$84,rif_fee_schedule!D$2:D$84, 0)</f>
        <v>5674</v>
      </c>
      <c r="U710" s="14">
        <f t="shared" si="34"/>
        <v>9769.6279999999988</v>
      </c>
      <c r="V710" s="14">
        <f t="shared" si="35"/>
        <v>5674</v>
      </c>
      <c r="W710"/>
      <c r="Y710" s="3">
        <v>43269262.359999999</v>
      </c>
      <c r="Z710" s="3">
        <v>874367.57</v>
      </c>
      <c r="AA710" s="3">
        <v>433279.63</v>
      </c>
      <c r="AB710">
        <v>0</v>
      </c>
      <c r="AC710" s="3">
        <v>0</v>
      </c>
      <c r="AD710" s="2">
        <v>374512.67</v>
      </c>
      <c r="AE710" s="3">
        <v>599122533.62</v>
      </c>
      <c r="AF710" s="3">
        <v>12164932.65</v>
      </c>
      <c r="AG710" s="3">
        <v>2628720.44</v>
      </c>
      <c r="AH710" s="3">
        <v>103699.7</v>
      </c>
      <c r="AI710" s="3">
        <v>2074</v>
      </c>
      <c r="AJ710" s="2">
        <v>-10188946.82</v>
      </c>
    </row>
    <row r="711" spans="1:36" hidden="1" x14ac:dyDescent="0.25">
      <c r="A711" s="8">
        <v>6</v>
      </c>
      <c r="B711" s="8" t="s">
        <v>6301</v>
      </c>
      <c r="C711" s="8">
        <v>3060180031670</v>
      </c>
      <c r="D711" s="8" t="s">
        <v>6302</v>
      </c>
      <c r="G711" s="10">
        <v>43550</v>
      </c>
      <c r="H711" s="8" t="s">
        <v>31</v>
      </c>
      <c r="I711" s="8" t="s">
        <v>32</v>
      </c>
      <c r="J711" s="9">
        <v>9278.02</v>
      </c>
      <c r="K711" s="9">
        <v>185.56</v>
      </c>
      <c r="L711" s="8">
        <v>0</v>
      </c>
      <c r="M711" s="14">
        <f t="shared" si="33"/>
        <v>9463.58</v>
      </c>
      <c r="N711" s="8">
        <v>0</v>
      </c>
      <c r="O711" s="8">
        <v>0</v>
      </c>
      <c r="P711" s="8" t="s">
        <v>77</v>
      </c>
      <c r="R711" s="8">
        <v>1</v>
      </c>
      <c r="S711" s="13">
        <f>_xlfn.XLOOKUP(P711,rif_fee_schedule!$A$2:$A$84,rif_fee_schedule!C$2:C$84, 0)*1.628</f>
        <v>9769.6279999999988</v>
      </c>
      <c r="T711" s="13">
        <f>_xlfn.XLOOKUP(P711,rif_fee_schedule!$A$2:$A$84,rif_fee_schedule!D$2:D$84, 0)</f>
        <v>5674</v>
      </c>
      <c r="U711" s="14">
        <f t="shared" si="34"/>
        <v>9769.6279999999988</v>
      </c>
      <c r="V711" s="14">
        <f t="shared" si="35"/>
        <v>5674</v>
      </c>
      <c r="W711"/>
      <c r="Y711" s="3">
        <v>43269262.359999999</v>
      </c>
      <c r="Z711" s="3">
        <v>874367.57</v>
      </c>
      <c r="AA711" s="3">
        <v>433279.63</v>
      </c>
      <c r="AB711">
        <v>0</v>
      </c>
      <c r="AC711" s="3">
        <v>0</v>
      </c>
      <c r="AD711" s="2">
        <v>374512.67</v>
      </c>
      <c r="AE711" s="3">
        <v>599122533.62</v>
      </c>
      <c r="AF711" s="3">
        <v>12164932.65</v>
      </c>
      <c r="AG711" s="3">
        <v>2628720.44</v>
      </c>
      <c r="AH711" s="3">
        <v>103699.7</v>
      </c>
      <c r="AI711" s="3">
        <v>2074</v>
      </c>
      <c r="AJ711" s="2">
        <v>-10188946.82</v>
      </c>
    </row>
    <row r="712" spans="1:36" hidden="1" x14ac:dyDescent="0.25">
      <c r="A712" s="8">
        <v>6</v>
      </c>
      <c r="B712" s="8" t="s">
        <v>6919</v>
      </c>
      <c r="C712" s="8">
        <v>3060300000120</v>
      </c>
      <c r="D712" s="8" t="s">
        <v>6920</v>
      </c>
      <c r="G712" s="10">
        <v>43552</v>
      </c>
      <c r="H712" s="8" t="s">
        <v>31</v>
      </c>
      <c r="I712" s="8" t="s">
        <v>32</v>
      </c>
      <c r="J712" s="9">
        <v>42918.6</v>
      </c>
      <c r="K712" s="9">
        <v>858.38</v>
      </c>
      <c r="L712" s="8">
        <v>0</v>
      </c>
      <c r="M712" s="14">
        <f t="shared" si="33"/>
        <v>43776.979999999996</v>
      </c>
      <c r="N712" s="8">
        <v>0</v>
      </c>
      <c r="O712" s="8">
        <v>0</v>
      </c>
      <c r="P712" s="8" t="s">
        <v>72</v>
      </c>
      <c r="R712" s="11">
        <v>2478</v>
      </c>
      <c r="S712" s="13">
        <f>_xlfn.XLOOKUP(P712,rif_fee_schedule!$A$2:$A$84,rif_fee_schedule!C$2:C$84, 0)*1.628</f>
        <v>15.918583999999999</v>
      </c>
      <c r="T712" s="13">
        <f>_xlfn.XLOOKUP(P712,rif_fee_schedule!$A$2:$A$84,rif_fee_schedule!D$2:D$84, 0)</f>
        <v>9.2460000000000004</v>
      </c>
      <c r="U712" s="14">
        <f t="shared" si="34"/>
        <v>39446.251151999997</v>
      </c>
      <c r="V712" s="14">
        <f t="shared" si="35"/>
        <v>22911.588</v>
      </c>
      <c r="W712" s="2"/>
      <c r="Y712" s="3">
        <v>43269262.359999999</v>
      </c>
      <c r="Z712" s="3">
        <v>874367.57</v>
      </c>
      <c r="AA712" s="3">
        <v>433279.63</v>
      </c>
      <c r="AB712">
        <v>0</v>
      </c>
      <c r="AC712" s="3">
        <v>0</v>
      </c>
      <c r="AD712" s="2">
        <v>374512.67</v>
      </c>
      <c r="AE712" s="3">
        <v>599122533.62</v>
      </c>
      <c r="AF712" s="3">
        <v>12164932.65</v>
      </c>
      <c r="AG712" s="3">
        <v>2628720.44</v>
      </c>
      <c r="AH712" s="3">
        <v>103699.7</v>
      </c>
      <c r="AI712" s="3">
        <v>2074</v>
      </c>
      <c r="AJ712" s="2">
        <v>-10188946.82</v>
      </c>
    </row>
    <row r="713" spans="1:36" hidden="1" x14ac:dyDescent="0.25">
      <c r="A713" s="8">
        <v>6</v>
      </c>
      <c r="B713" s="8" t="s">
        <v>6919</v>
      </c>
      <c r="C713" s="8">
        <v>3060300000120</v>
      </c>
      <c r="D713" s="8" t="s">
        <v>6920</v>
      </c>
      <c r="G713" s="10">
        <v>43552</v>
      </c>
      <c r="H713" s="8" t="s">
        <v>31</v>
      </c>
      <c r="I713" s="8" t="s">
        <v>32</v>
      </c>
      <c r="J713" s="9">
        <v>42918.6</v>
      </c>
      <c r="K713" s="9">
        <v>858.38</v>
      </c>
      <c r="L713" s="8">
        <v>0</v>
      </c>
      <c r="M713" s="14">
        <f t="shared" si="33"/>
        <v>43776.979999999996</v>
      </c>
      <c r="N713" s="8">
        <v>0</v>
      </c>
      <c r="O713" s="8">
        <v>0</v>
      </c>
      <c r="P713" s="8" t="s">
        <v>43</v>
      </c>
      <c r="R713" s="11">
        <v>1122</v>
      </c>
      <c r="S713" s="13">
        <f>_xlfn.XLOOKUP(P713,rif_fee_schedule!$A$2:$A$84,rif_fee_schedule!C$2:C$84, 0)*1.628</f>
        <v>5.1216879999999998</v>
      </c>
      <c r="T713" s="13">
        <f>_xlfn.XLOOKUP(P713,rif_fee_schedule!$A$2:$A$84,rif_fee_schedule!D$2:D$84, 0)</f>
        <v>2.9740000000000002</v>
      </c>
      <c r="U713" s="14">
        <f t="shared" si="34"/>
        <v>5746.5339359999998</v>
      </c>
      <c r="V713" s="14">
        <f t="shared" si="35"/>
        <v>3336.8280000000004</v>
      </c>
      <c r="W713" s="2"/>
      <c r="Y713" s="3">
        <v>43269262.359999999</v>
      </c>
      <c r="Z713" s="3">
        <v>874367.57</v>
      </c>
      <c r="AA713" s="3">
        <v>433279.63</v>
      </c>
      <c r="AB713">
        <v>0</v>
      </c>
      <c r="AC713" s="3">
        <v>0</v>
      </c>
      <c r="AD713" s="2">
        <v>374512.67</v>
      </c>
      <c r="AE713" s="3">
        <v>599122533.62</v>
      </c>
      <c r="AF713" s="3">
        <v>12164932.65</v>
      </c>
      <c r="AG713" s="3">
        <v>2628720.44</v>
      </c>
      <c r="AH713" s="3">
        <v>103699.7</v>
      </c>
      <c r="AI713" s="3">
        <v>2074</v>
      </c>
      <c r="AJ713" s="2">
        <v>-10188946.82</v>
      </c>
    </row>
    <row r="714" spans="1:36" hidden="1" x14ac:dyDescent="0.25">
      <c r="A714" s="8">
        <v>1.1000000000000001</v>
      </c>
      <c r="B714" s="8" t="s">
        <v>877</v>
      </c>
      <c r="C714" s="8">
        <v>3040130160795</v>
      </c>
      <c r="D714" s="8" t="s">
        <v>878</v>
      </c>
      <c r="F714" s="8" t="s">
        <v>879</v>
      </c>
      <c r="G714" s="10">
        <v>43557</v>
      </c>
      <c r="H714" s="8" t="s">
        <v>31</v>
      </c>
      <c r="I714" s="8" t="s">
        <v>38</v>
      </c>
      <c r="J714" s="9">
        <v>4386.22</v>
      </c>
      <c r="K714" s="9">
        <v>87.73</v>
      </c>
      <c r="L714" s="8">
        <v>0</v>
      </c>
      <c r="M714" s="14">
        <f t="shared" si="33"/>
        <v>4473.95</v>
      </c>
      <c r="N714" s="8">
        <v>0</v>
      </c>
      <c r="O714" s="8">
        <v>0</v>
      </c>
      <c r="P714" s="8" t="s">
        <v>77</v>
      </c>
      <c r="R714" s="8">
        <v>-0.5</v>
      </c>
      <c r="S714" s="13">
        <f>_xlfn.XLOOKUP(P714,rif_fee_schedule!$A$2:$A$84,rif_fee_schedule!C$2:C$84, 0)*1.628</f>
        <v>9769.6279999999988</v>
      </c>
      <c r="T714" s="13">
        <f>_xlfn.XLOOKUP(P714,rif_fee_schedule!$A$2:$A$84,rif_fee_schedule!D$2:D$84, 0)</f>
        <v>5674</v>
      </c>
      <c r="U714" s="14">
        <f t="shared" si="34"/>
        <v>-4884.8139999999994</v>
      </c>
      <c r="V714" s="14">
        <f t="shared" si="35"/>
        <v>-2837</v>
      </c>
      <c r="W714"/>
      <c r="Y714" s="3">
        <v>13538989.02</v>
      </c>
      <c r="Z714" s="3">
        <v>280635.13</v>
      </c>
      <c r="AA714" s="3">
        <v>0</v>
      </c>
      <c r="AB714">
        <v>0</v>
      </c>
      <c r="AC714" s="3">
        <v>0</v>
      </c>
      <c r="AD714" s="2">
        <v>-2316507.67</v>
      </c>
      <c r="AE714" s="3">
        <v>599122533.62</v>
      </c>
      <c r="AF714" s="3">
        <v>12164932.65</v>
      </c>
      <c r="AG714" s="3">
        <v>2628720.44</v>
      </c>
      <c r="AH714" s="3">
        <v>103699.7</v>
      </c>
      <c r="AI714" s="3">
        <v>2074</v>
      </c>
      <c r="AJ714" s="2">
        <v>-10188946.82</v>
      </c>
    </row>
    <row r="715" spans="1:36" hidden="1" x14ac:dyDescent="0.25">
      <c r="A715" s="8">
        <v>1.1000000000000001</v>
      </c>
      <c r="B715" s="8" t="s">
        <v>877</v>
      </c>
      <c r="C715" s="8">
        <v>3040130160795</v>
      </c>
      <c r="D715" s="8" t="s">
        <v>878</v>
      </c>
      <c r="F715" s="8" t="s">
        <v>879</v>
      </c>
      <c r="G715" s="10">
        <v>43557</v>
      </c>
      <c r="H715" s="8" t="s">
        <v>31</v>
      </c>
      <c r="I715" s="8" t="s">
        <v>38</v>
      </c>
      <c r="J715" s="9">
        <v>4386.22</v>
      </c>
      <c r="K715" s="9">
        <v>87.73</v>
      </c>
      <c r="L715" s="8">
        <v>0</v>
      </c>
      <c r="M715" s="14">
        <f t="shared" si="33"/>
        <v>4473.95</v>
      </c>
      <c r="N715" s="8">
        <v>0</v>
      </c>
      <c r="O715" s="8">
        <v>0</v>
      </c>
      <c r="P715" s="8" t="s">
        <v>77</v>
      </c>
      <c r="R715" s="8">
        <v>1</v>
      </c>
      <c r="S715" s="13">
        <f>_xlfn.XLOOKUP(P715,rif_fee_schedule!$A$2:$A$84,rif_fee_schedule!C$2:C$84, 0)*1.628</f>
        <v>9769.6279999999988</v>
      </c>
      <c r="T715" s="13">
        <f>_xlfn.XLOOKUP(P715,rif_fee_schedule!$A$2:$A$84,rif_fee_schedule!D$2:D$84, 0)</f>
        <v>5674</v>
      </c>
      <c r="U715" s="14">
        <f t="shared" si="34"/>
        <v>9769.6279999999988</v>
      </c>
      <c r="V715" s="14">
        <f t="shared" si="35"/>
        <v>5674</v>
      </c>
      <c r="W715"/>
      <c r="Y715" s="3">
        <v>13538989.02</v>
      </c>
      <c r="Z715" s="3">
        <v>280635.13</v>
      </c>
      <c r="AA715" s="3">
        <v>0</v>
      </c>
      <c r="AB715">
        <v>0</v>
      </c>
      <c r="AC715" s="3">
        <v>0</v>
      </c>
      <c r="AD715" s="2">
        <v>-2316507.67</v>
      </c>
      <c r="AE715" s="3">
        <v>599122533.62</v>
      </c>
      <c r="AF715" s="3">
        <v>12164932.65</v>
      </c>
      <c r="AG715" s="3">
        <v>2628720.44</v>
      </c>
      <c r="AH715" s="3">
        <v>103699.7</v>
      </c>
      <c r="AI715" s="3">
        <v>2074</v>
      </c>
      <c r="AJ715" s="2">
        <v>-10188946.82</v>
      </c>
    </row>
    <row r="716" spans="1:36" hidden="1" x14ac:dyDescent="0.25">
      <c r="A716" s="8">
        <v>1.1000000000000001</v>
      </c>
      <c r="B716" s="8" t="s">
        <v>880</v>
      </c>
      <c r="C716" s="8">
        <v>3040130160790</v>
      </c>
      <c r="D716" s="8" t="s">
        <v>881</v>
      </c>
      <c r="F716" s="8" t="s">
        <v>882</v>
      </c>
      <c r="G716" s="10">
        <v>43557</v>
      </c>
      <c r="H716" s="8" t="s">
        <v>31</v>
      </c>
      <c r="I716" s="8" t="s">
        <v>38</v>
      </c>
      <c r="J716" s="9">
        <v>4386.22</v>
      </c>
      <c r="K716" s="9">
        <v>87.73</v>
      </c>
      <c r="L716" s="8">
        <v>0</v>
      </c>
      <c r="M716" s="14">
        <f t="shared" si="33"/>
        <v>4473.95</v>
      </c>
      <c r="N716" s="8">
        <v>0</v>
      </c>
      <c r="O716" s="8">
        <v>0</v>
      </c>
      <c r="P716" s="8" t="s">
        <v>77</v>
      </c>
      <c r="R716" s="8">
        <v>1</v>
      </c>
      <c r="S716" s="13">
        <f>_xlfn.XLOOKUP(P716,rif_fee_schedule!$A$2:$A$84,rif_fee_schedule!C$2:C$84, 0)*1.628</f>
        <v>9769.6279999999988</v>
      </c>
      <c r="T716" s="13">
        <f>_xlfn.XLOOKUP(P716,rif_fee_schedule!$A$2:$A$84,rif_fee_schedule!D$2:D$84, 0)</f>
        <v>5674</v>
      </c>
      <c r="U716" s="14">
        <f t="shared" si="34"/>
        <v>9769.6279999999988</v>
      </c>
      <c r="V716" s="14">
        <f t="shared" si="35"/>
        <v>5674</v>
      </c>
      <c r="W716"/>
      <c r="Y716" s="3">
        <v>13538989.02</v>
      </c>
      <c r="Z716" s="3">
        <v>280635.13</v>
      </c>
      <c r="AA716" s="3">
        <v>0</v>
      </c>
      <c r="AB716">
        <v>0</v>
      </c>
      <c r="AC716" s="3">
        <v>0</v>
      </c>
      <c r="AD716" s="2">
        <v>-2316507.67</v>
      </c>
      <c r="AE716" s="3">
        <v>599122533.62</v>
      </c>
      <c r="AF716" s="3">
        <v>12164932.65</v>
      </c>
      <c r="AG716" s="3">
        <v>2628720.44</v>
      </c>
      <c r="AH716" s="3">
        <v>103699.7</v>
      </c>
      <c r="AI716" s="3">
        <v>2074</v>
      </c>
      <c r="AJ716" s="2">
        <v>-10188946.82</v>
      </c>
    </row>
    <row r="717" spans="1:36" hidden="1" x14ac:dyDescent="0.25">
      <c r="A717" s="8">
        <v>1.1000000000000001</v>
      </c>
      <c r="B717" s="8" t="s">
        <v>880</v>
      </c>
      <c r="C717" s="8">
        <v>3040130160790</v>
      </c>
      <c r="D717" s="8" t="s">
        <v>881</v>
      </c>
      <c r="F717" s="8" t="s">
        <v>882</v>
      </c>
      <c r="G717" s="10">
        <v>43557</v>
      </c>
      <c r="H717" s="8" t="s">
        <v>31</v>
      </c>
      <c r="I717" s="8" t="s">
        <v>38</v>
      </c>
      <c r="J717" s="9">
        <v>4386.22</v>
      </c>
      <c r="K717" s="9">
        <v>87.73</v>
      </c>
      <c r="L717" s="8">
        <v>0</v>
      </c>
      <c r="M717" s="14">
        <f t="shared" si="33"/>
        <v>4473.95</v>
      </c>
      <c r="N717" s="8">
        <v>0</v>
      </c>
      <c r="O717" s="8">
        <v>0</v>
      </c>
      <c r="P717" s="8" t="s">
        <v>77</v>
      </c>
      <c r="R717" s="8">
        <v>-0.5</v>
      </c>
      <c r="S717" s="13">
        <f>_xlfn.XLOOKUP(P717,rif_fee_schedule!$A$2:$A$84,rif_fee_schedule!C$2:C$84, 0)*1.628</f>
        <v>9769.6279999999988</v>
      </c>
      <c r="T717" s="13">
        <f>_xlfn.XLOOKUP(P717,rif_fee_schedule!$A$2:$A$84,rif_fee_schedule!D$2:D$84, 0)</f>
        <v>5674</v>
      </c>
      <c r="U717" s="14">
        <f t="shared" si="34"/>
        <v>-4884.8139999999994</v>
      </c>
      <c r="V717" s="14">
        <f t="shared" si="35"/>
        <v>-2837</v>
      </c>
      <c r="W717"/>
      <c r="Y717" s="3">
        <v>13538989.02</v>
      </c>
      <c r="Z717" s="3">
        <v>280635.13</v>
      </c>
      <c r="AA717" s="3">
        <v>0</v>
      </c>
      <c r="AB717">
        <v>0</v>
      </c>
      <c r="AC717" s="3">
        <v>0</v>
      </c>
      <c r="AD717" s="2">
        <v>-2316507.67</v>
      </c>
      <c r="AE717" s="3">
        <v>599122533.62</v>
      </c>
      <c r="AF717" s="3">
        <v>12164932.65</v>
      </c>
      <c r="AG717" s="3">
        <v>2628720.44</v>
      </c>
      <c r="AH717" s="3">
        <v>103699.7</v>
      </c>
      <c r="AI717" s="3">
        <v>2074</v>
      </c>
      <c r="AJ717" s="2">
        <v>-10188946.82</v>
      </c>
    </row>
    <row r="718" spans="1:36" hidden="1" x14ac:dyDescent="0.25">
      <c r="A718" s="8">
        <v>3.1</v>
      </c>
      <c r="B718" s="8" t="s">
        <v>4294</v>
      </c>
      <c r="C718" s="8">
        <v>3022200022910</v>
      </c>
      <c r="D718" s="8" t="s">
        <v>4295</v>
      </c>
      <c r="G718" s="10">
        <v>43552</v>
      </c>
      <c r="H718" s="8" t="s">
        <v>31</v>
      </c>
      <c r="I718" s="8" t="s">
        <v>32</v>
      </c>
      <c r="J718" s="9">
        <v>1969.71</v>
      </c>
      <c r="K718" s="9">
        <v>39.39</v>
      </c>
      <c r="L718" s="8">
        <v>0</v>
      </c>
      <c r="M718" s="14">
        <f t="shared" si="33"/>
        <v>2009.1000000000001</v>
      </c>
      <c r="N718" s="8">
        <v>0</v>
      </c>
      <c r="O718" s="8">
        <v>0</v>
      </c>
      <c r="P718" s="8" t="s">
        <v>77</v>
      </c>
      <c r="R718" s="8">
        <v>-1</v>
      </c>
      <c r="S718" s="13">
        <f>_xlfn.XLOOKUP(P718,rif_fee_schedule!$A$2:$A$84,rif_fee_schedule!C$2:C$84, 0)*1.628</f>
        <v>9769.6279999999988</v>
      </c>
      <c r="T718" s="13">
        <f>_xlfn.XLOOKUP(P718,rif_fee_schedule!$A$2:$A$84,rif_fee_schedule!D$2:D$84, 0)</f>
        <v>5674</v>
      </c>
      <c r="U718" s="14">
        <f t="shared" si="34"/>
        <v>-9769.6279999999988</v>
      </c>
      <c r="V718" s="14">
        <f t="shared" si="35"/>
        <v>-5674</v>
      </c>
      <c r="Y718" s="3">
        <v>34362078.990000002</v>
      </c>
      <c r="Z718" s="3">
        <v>687512.03</v>
      </c>
      <c r="AA718" s="3">
        <v>0</v>
      </c>
      <c r="AB718">
        <v>0</v>
      </c>
      <c r="AC718" s="3">
        <v>0</v>
      </c>
      <c r="AD718" s="2">
        <v>-175934.14</v>
      </c>
      <c r="AE718" s="3">
        <v>599122533.62</v>
      </c>
      <c r="AF718" s="3">
        <v>12164932.65</v>
      </c>
      <c r="AG718" s="3">
        <v>2628720.44</v>
      </c>
      <c r="AH718" s="3">
        <v>103699.7</v>
      </c>
      <c r="AI718" s="3">
        <v>2074</v>
      </c>
      <c r="AJ718" s="2">
        <v>-10188946.82</v>
      </c>
    </row>
    <row r="719" spans="1:36" hidden="1" x14ac:dyDescent="0.25">
      <c r="A719" s="8">
        <v>3.1</v>
      </c>
      <c r="B719" s="8" t="s">
        <v>4294</v>
      </c>
      <c r="C719" s="8">
        <v>3022200022910</v>
      </c>
      <c r="D719" s="8" t="s">
        <v>4295</v>
      </c>
      <c r="G719" s="10">
        <v>43552</v>
      </c>
      <c r="H719" s="8" t="s">
        <v>31</v>
      </c>
      <c r="I719" s="8" t="s">
        <v>32</v>
      </c>
      <c r="J719" s="9">
        <v>1969.71</v>
      </c>
      <c r="K719" s="9">
        <v>39.39</v>
      </c>
      <c r="L719" s="8">
        <v>0</v>
      </c>
      <c r="M719" s="14">
        <f t="shared" si="33"/>
        <v>2009.1000000000001</v>
      </c>
      <c r="N719" s="8">
        <v>0</v>
      </c>
      <c r="O719" s="8">
        <v>0</v>
      </c>
      <c r="P719" s="8" t="s">
        <v>114</v>
      </c>
      <c r="R719" s="8">
        <v>2</v>
      </c>
      <c r="S719" s="13">
        <f>_xlfn.XLOOKUP(P719,rif_fee_schedule!$A$2:$A$84,rif_fee_schedule!C$2:C$84, 0)*1.628</f>
        <v>4288.152</v>
      </c>
      <c r="T719" s="13">
        <f>_xlfn.XLOOKUP(P719,rif_fee_schedule!$A$2:$A$84,rif_fee_schedule!D$2:D$84, 0)</f>
        <v>2490</v>
      </c>
      <c r="U719" s="14">
        <f t="shared" si="34"/>
        <v>8576.3040000000001</v>
      </c>
      <c r="V719" s="14">
        <f t="shared" si="35"/>
        <v>4980</v>
      </c>
      <c r="Y719" s="3">
        <v>34362078.990000002</v>
      </c>
      <c r="Z719" s="3">
        <v>687512.03</v>
      </c>
      <c r="AA719" s="3">
        <v>0</v>
      </c>
      <c r="AB719">
        <v>0</v>
      </c>
      <c r="AC719" s="3">
        <v>0</v>
      </c>
      <c r="AD719" s="2">
        <v>-175934.14</v>
      </c>
      <c r="AE719" s="3">
        <v>599122533.62</v>
      </c>
      <c r="AF719" s="3">
        <v>12164932.65</v>
      </c>
      <c r="AG719" s="3">
        <v>2628720.44</v>
      </c>
      <c r="AH719" s="3">
        <v>103699.7</v>
      </c>
      <c r="AI719" s="3">
        <v>2074</v>
      </c>
      <c r="AJ719" s="2">
        <v>-10188946.82</v>
      </c>
    </row>
    <row r="720" spans="1:36" hidden="1" x14ac:dyDescent="0.25">
      <c r="A720" s="8">
        <v>1.1000000000000001</v>
      </c>
      <c r="B720" s="8" t="s">
        <v>932</v>
      </c>
      <c r="C720" s="8">
        <v>3040260000800</v>
      </c>
      <c r="D720" s="8" t="s">
        <v>933</v>
      </c>
      <c r="F720" s="8" t="s">
        <v>934</v>
      </c>
      <c r="G720" s="10">
        <v>43551</v>
      </c>
      <c r="H720" s="8" t="s">
        <v>31</v>
      </c>
      <c r="I720" s="8" t="s">
        <v>38</v>
      </c>
      <c r="J720" s="9">
        <v>0</v>
      </c>
      <c r="K720" s="9">
        <v>0</v>
      </c>
      <c r="L720" s="8">
        <v>0</v>
      </c>
      <c r="M720" s="14">
        <f t="shared" si="33"/>
        <v>0</v>
      </c>
      <c r="N720" s="8">
        <v>0</v>
      </c>
      <c r="O720" s="8">
        <v>0</v>
      </c>
      <c r="P720" s="8" t="s">
        <v>77</v>
      </c>
      <c r="R720" s="8">
        <v>0</v>
      </c>
      <c r="S720" s="13">
        <f>_xlfn.XLOOKUP(P720,rif_fee_schedule!$A$2:$A$84,rif_fee_schedule!C$2:C$84, 0)*1.628</f>
        <v>9769.6279999999988</v>
      </c>
      <c r="T720" s="13">
        <f>_xlfn.XLOOKUP(P720,rif_fee_schedule!$A$2:$A$84,rif_fee_schedule!D$2:D$84, 0)</f>
        <v>5674</v>
      </c>
      <c r="U720" s="14">
        <f t="shared" si="34"/>
        <v>0</v>
      </c>
      <c r="V720" s="14">
        <f t="shared" si="35"/>
        <v>0</v>
      </c>
      <c r="W720"/>
      <c r="Y720" s="3">
        <v>13538989.02</v>
      </c>
      <c r="Z720" s="3">
        <v>280635.13</v>
      </c>
      <c r="AA720" s="3">
        <v>0</v>
      </c>
      <c r="AB720">
        <v>0</v>
      </c>
      <c r="AC720" s="3">
        <v>0</v>
      </c>
      <c r="AD720" s="2">
        <v>-2316507.67</v>
      </c>
      <c r="AE720" s="3">
        <v>599122533.62</v>
      </c>
      <c r="AF720" s="3">
        <v>12164932.65</v>
      </c>
      <c r="AG720" s="3">
        <v>2628720.44</v>
      </c>
      <c r="AH720" s="3">
        <v>103699.7</v>
      </c>
      <c r="AI720" s="3">
        <v>2074</v>
      </c>
      <c r="AJ720" s="2">
        <v>-10188946.82</v>
      </c>
    </row>
    <row r="721" spans="1:36" hidden="1" x14ac:dyDescent="0.25">
      <c r="A721" s="8">
        <v>6</v>
      </c>
      <c r="B721" s="8" t="s">
        <v>7390</v>
      </c>
      <c r="C721" s="8">
        <v>3069140000460</v>
      </c>
      <c r="D721" s="8" t="s">
        <v>7391</v>
      </c>
      <c r="F721" s="8" t="s">
        <v>7392</v>
      </c>
      <c r="G721" s="10">
        <v>43551</v>
      </c>
      <c r="H721" s="8" t="s">
        <v>31</v>
      </c>
      <c r="I721" s="8" t="s">
        <v>38</v>
      </c>
      <c r="J721" s="9">
        <v>9278.02</v>
      </c>
      <c r="K721" s="9">
        <v>185.56</v>
      </c>
      <c r="L721" s="8">
        <v>0</v>
      </c>
      <c r="M721" s="14">
        <f t="shared" si="33"/>
        <v>9463.58</v>
      </c>
      <c r="N721" s="8">
        <v>0</v>
      </c>
      <c r="O721" s="8">
        <v>0</v>
      </c>
      <c r="P721" s="8" t="s">
        <v>77</v>
      </c>
      <c r="R721" s="8">
        <v>1</v>
      </c>
      <c r="S721" s="13">
        <f>_xlfn.XLOOKUP(P721,rif_fee_schedule!$A$2:$A$84,rif_fee_schedule!C$2:C$84, 0)*1.628</f>
        <v>9769.6279999999988</v>
      </c>
      <c r="T721" s="13">
        <f>_xlfn.XLOOKUP(P721,rif_fee_schedule!$A$2:$A$84,rif_fee_schedule!D$2:D$84, 0)</f>
        <v>5674</v>
      </c>
      <c r="U721" s="14">
        <f t="shared" si="34"/>
        <v>9769.6279999999988</v>
      </c>
      <c r="V721" s="14">
        <f t="shared" si="35"/>
        <v>5674</v>
      </c>
      <c r="W721"/>
      <c r="Y721" s="3">
        <v>43269262.359999999</v>
      </c>
      <c r="Z721" s="3">
        <v>874367.57</v>
      </c>
      <c r="AA721" s="3">
        <v>433279.63</v>
      </c>
      <c r="AB721">
        <v>0</v>
      </c>
      <c r="AC721" s="3">
        <v>0</v>
      </c>
      <c r="AD721" s="2">
        <v>374512.67</v>
      </c>
      <c r="AE721" s="3">
        <v>599122533.62</v>
      </c>
      <c r="AF721" s="3">
        <v>12164932.65</v>
      </c>
      <c r="AG721" s="3">
        <v>2628720.44</v>
      </c>
      <c r="AH721" s="3">
        <v>103699.7</v>
      </c>
      <c r="AI721" s="3">
        <v>2074</v>
      </c>
      <c r="AJ721" s="2">
        <v>-10188946.82</v>
      </c>
    </row>
    <row r="722" spans="1:36" hidden="1" x14ac:dyDescent="0.25">
      <c r="A722" s="8">
        <v>6</v>
      </c>
      <c r="B722" s="8" t="s">
        <v>7250</v>
      </c>
      <c r="C722" s="8">
        <v>3069140000460</v>
      </c>
      <c r="D722" s="8" t="s">
        <v>7251</v>
      </c>
      <c r="F722" s="8" t="s">
        <v>7252</v>
      </c>
      <c r="G722" s="10">
        <v>43551</v>
      </c>
      <c r="H722" s="8" t="s">
        <v>31</v>
      </c>
      <c r="I722" s="8" t="s">
        <v>38</v>
      </c>
      <c r="J722" s="9">
        <v>9278.02</v>
      </c>
      <c r="K722" s="9">
        <v>185.56</v>
      </c>
      <c r="L722" s="8">
        <v>0</v>
      </c>
      <c r="M722" s="14">
        <f t="shared" si="33"/>
        <v>9463.58</v>
      </c>
      <c r="N722" s="8">
        <v>0</v>
      </c>
      <c r="O722" s="8">
        <v>0</v>
      </c>
      <c r="P722" s="8" t="s">
        <v>77</v>
      </c>
      <c r="R722" s="8">
        <v>1</v>
      </c>
      <c r="S722" s="13">
        <f>_xlfn.XLOOKUP(P722,rif_fee_schedule!$A$2:$A$84,rif_fee_schedule!C$2:C$84, 0)*1.628</f>
        <v>9769.6279999999988</v>
      </c>
      <c r="T722" s="13">
        <f>_xlfn.XLOOKUP(P722,rif_fee_schedule!$A$2:$A$84,rif_fee_schedule!D$2:D$84, 0)</f>
        <v>5674</v>
      </c>
      <c r="U722" s="14">
        <f t="shared" si="34"/>
        <v>9769.6279999999988</v>
      </c>
      <c r="V722" s="14">
        <f t="shared" si="35"/>
        <v>5674</v>
      </c>
      <c r="W722"/>
      <c r="Y722" s="3">
        <v>43269262.359999999</v>
      </c>
      <c r="Z722" s="3">
        <v>874367.57</v>
      </c>
      <c r="AA722" s="3">
        <v>433279.63</v>
      </c>
      <c r="AB722">
        <v>0</v>
      </c>
      <c r="AC722" s="3">
        <v>0</v>
      </c>
      <c r="AD722" s="2">
        <v>374512.67</v>
      </c>
      <c r="AE722" s="3">
        <v>599122533.62</v>
      </c>
      <c r="AF722" s="3">
        <v>12164932.65</v>
      </c>
      <c r="AG722" s="3">
        <v>2628720.44</v>
      </c>
      <c r="AH722" s="3">
        <v>103699.7</v>
      </c>
      <c r="AI722" s="3">
        <v>2074</v>
      </c>
      <c r="AJ722" s="2">
        <v>-10188946.82</v>
      </c>
    </row>
    <row r="723" spans="1:36" hidden="1" x14ac:dyDescent="0.25">
      <c r="A723" s="8">
        <v>6</v>
      </c>
      <c r="B723" s="8" t="s">
        <v>6608</v>
      </c>
      <c r="C723" s="8">
        <v>3060300010010</v>
      </c>
      <c r="D723" s="8" t="s">
        <v>6609</v>
      </c>
      <c r="F723" s="8" t="s">
        <v>6610</v>
      </c>
      <c r="G723" s="10">
        <v>43563</v>
      </c>
      <c r="H723" s="8" t="s">
        <v>31</v>
      </c>
      <c r="I723" s="8" t="s">
        <v>38</v>
      </c>
      <c r="J723" s="9">
        <v>9278.02</v>
      </c>
      <c r="K723" s="9">
        <v>185.56</v>
      </c>
      <c r="L723" s="8">
        <v>0</v>
      </c>
      <c r="M723" s="14">
        <f t="shared" si="33"/>
        <v>9463.58</v>
      </c>
      <c r="N723" s="8">
        <v>0</v>
      </c>
      <c r="O723" s="8">
        <v>0</v>
      </c>
      <c r="P723" s="8" t="s">
        <v>77</v>
      </c>
      <c r="R723" s="8">
        <v>1</v>
      </c>
      <c r="S723" s="13">
        <f>_xlfn.XLOOKUP(P723,rif_fee_schedule!$A$2:$A$84,rif_fee_schedule!C$2:C$84, 0)*1.628</f>
        <v>9769.6279999999988</v>
      </c>
      <c r="T723" s="13">
        <f>_xlfn.XLOOKUP(P723,rif_fee_schedule!$A$2:$A$84,rif_fee_schedule!D$2:D$84, 0)</f>
        <v>5674</v>
      </c>
      <c r="U723" s="14">
        <f t="shared" si="34"/>
        <v>9769.6279999999988</v>
      </c>
      <c r="V723" s="14">
        <f t="shared" si="35"/>
        <v>5674</v>
      </c>
      <c r="W723"/>
      <c r="Y723" s="3">
        <v>43269262.359999999</v>
      </c>
      <c r="Z723" s="3">
        <v>874367.57</v>
      </c>
      <c r="AA723" s="3">
        <v>433279.63</v>
      </c>
      <c r="AB723">
        <v>0</v>
      </c>
      <c r="AC723" s="3">
        <v>0</v>
      </c>
      <c r="AD723" s="2">
        <v>374512.67</v>
      </c>
      <c r="AE723" s="3">
        <v>599122533.62</v>
      </c>
      <c r="AF723" s="3">
        <v>12164932.65</v>
      </c>
      <c r="AG723" s="3">
        <v>2628720.44</v>
      </c>
      <c r="AH723" s="3">
        <v>103699.7</v>
      </c>
      <c r="AI723" s="3">
        <v>2074</v>
      </c>
      <c r="AJ723" s="2">
        <v>-10188946.82</v>
      </c>
    </row>
    <row r="724" spans="1:36" hidden="1" x14ac:dyDescent="0.25">
      <c r="A724" s="8">
        <v>5</v>
      </c>
      <c r="B724" s="8" t="s">
        <v>5035</v>
      </c>
      <c r="C724" s="8">
        <v>3059210250010</v>
      </c>
      <c r="D724" s="8" t="s">
        <v>5036</v>
      </c>
      <c r="E724" s="8" t="s">
        <v>30</v>
      </c>
      <c r="F724" s="8" t="s">
        <v>5037</v>
      </c>
      <c r="G724" s="10">
        <v>43735</v>
      </c>
      <c r="H724" s="8" t="s">
        <v>31</v>
      </c>
      <c r="I724" s="8" t="s">
        <v>38</v>
      </c>
      <c r="J724" s="9">
        <v>170408.76</v>
      </c>
      <c r="K724" s="9">
        <v>3408.18</v>
      </c>
      <c r="L724" s="8">
        <v>0</v>
      </c>
      <c r="M724" s="14">
        <f t="shared" si="33"/>
        <v>173816.94</v>
      </c>
      <c r="N724" s="8">
        <v>0</v>
      </c>
      <c r="O724" s="8">
        <v>0</v>
      </c>
      <c r="P724" s="8" t="s">
        <v>376</v>
      </c>
      <c r="R724" s="8">
        <v>30</v>
      </c>
      <c r="S724" s="13">
        <f>_xlfn.XLOOKUP(P724,rif_fee_schedule!$A$2:$A$84,rif_fee_schedule!C$2:C$84, 0)*1.628</f>
        <v>5981.2719999999999</v>
      </c>
      <c r="T724" s="13">
        <f>_xlfn.XLOOKUP(P724,rif_fee_schedule!$A$2:$A$84,rif_fee_schedule!D$2:D$84, 0)</f>
        <v>3474</v>
      </c>
      <c r="U724" s="14">
        <f t="shared" si="34"/>
        <v>179438.16</v>
      </c>
      <c r="V724" s="14">
        <f t="shared" si="35"/>
        <v>104220</v>
      </c>
      <c r="W724"/>
      <c r="Y724" s="3">
        <v>23913047.239999998</v>
      </c>
      <c r="Z724" s="3">
        <v>478708.65</v>
      </c>
      <c r="AA724" s="3">
        <v>0</v>
      </c>
      <c r="AB724">
        <v>0</v>
      </c>
      <c r="AC724" s="3">
        <v>0</v>
      </c>
      <c r="AD724" s="2">
        <v>-227120.25</v>
      </c>
      <c r="AE724" s="3">
        <v>599122533.62</v>
      </c>
      <c r="AF724" s="3">
        <v>12164932.65</v>
      </c>
      <c r="AG724" s="3">
        <v>2628720.44</v>
      </c>
      <c r="AH724" s="3">
        <v>103699.7</v>
      </c>
      <c r="AI724" s="3">
        <v>2074</v>
      </c>
      <c r="AJ724" s="2">
        <v>-10188946.82</v>
      </c>
    </row>
    <row r="725" spans="1:36" hidden="1" x14ac:dyDescent="0.25">
      <c r="A725" s="8">
        <v>5</v>
      </c>
      <c r="B725" s="8" t="s">
        <v>5044</v>
      </c>
      <c r="C725" s="8">
        <v>3059210250010</v>
      </c>
      <c r="D725" s="8" t="s">
        <v>5045</v>
      </c>
      <c r="F725" s="8" t="s">
        <v>5046</v>
      </c>
      <c r="G725" s="10">
        <v>43735</v>
      </c>
      <c r="H725" s="8" t="s">
        <v>31</v>
      </c>
      <c r="I725" s="8" t="s">
        <v>38</v>
      </c>
      <c r="J725" s="9">
        <v>102245.25</v>
      </c>
      <c r="K725" s="9">
        <v>2044.91</v>
      </c>
      <c r="L725" s="8">
        <v>0</v>
      </c>
      <c r="M725" s="14">
        <f t="shared" si="33"/>
        <v>104290.16</v>
      </c>
      <c r="N725" s="8">
        <v>0</v>
      </c>
      <c r="O725" s="8">
        <v>0</v>
      </c>
      <c r="P725" s="8" t="s">
        <v>376</v>
      </c>
      <c r="R725" s="8">
        <v>18</v>
      </c>
      <c r="S725" s="13">
        <f>_xlfn.XLOOKUP(P725,rif_fee_schedule!$A$2:$A$84,rif_fee_schedule!C$2:C$84, 0)*1.628</f>
        <v>5981.2719999999999</v>
      </c>
      <c r="T725" s="13">
        <f>_xlfn.XLOOKUP(P725,rif_fee_schedule!$A$2:$A$84,rif_fee_schedule!D$2:D$84, 0)</f>
        <v>3474</v>
      </c>
      <c r="U725" s="14">
        <f t="shared" si="34"/>
        <v>107662.89599999999</v>
      </c>
      <c r="V725" s="14">
        <f t="shared" si="35"/>
        <v>62532</v>
      </c>
      <c r="W725"/>
      <c r="Y725" s="3">
        <v>23913047.239999998</v>
      </c>
      <c r="Z725" s="3">
        <v>478708.65</v>
      </c>
      <c r="AA725" s="3">
        <v>0</v>
      </c>
      <c r="AB725">
        <v>0</v>
      </c>
      <c r="AC725" s="3">
        <v>0</v>
      </c>
      <c r="AD725" s="2">
        <v>-227120.25</v>
      </c>
      <c r="AE725" s="3">
        <v>599122533.62</v>
      </c>
      <c r="AF725" s="3">
        <v>12164932.65</v>
      </c>
      <c r="AG725" s="3">
        <v>2628720.44</v>
      </c>
      <c r="AH725" s="3">
        <v>103699.7</v>
      </c>
      <c r="AI725" s="3">
        <v>2074</v>
      </c>
      <c r="AJ725" s="2">
        <v>-10188946.82</v>
      </c>
    </row>
    <row r="726" spans="1:36" hidden="1" x14ac:dyDescent="0.25">
      <c r="A726" s="8">
        <v>1</v>
      </c>
      <c r="B726" s="8" t="s">
        <v>286</v>
      </c>
      <c r="C726" s="8">
        <v>3040220180350</v>
      </c>
      <c r="D726" s="8" t="s">
        <v>287</v>
      </c>
      <c r="F726" s="8" t="s">
        <v>288</v>
      </c>
      <c r="G726" s="10">
        <v>43556</v>
      </c>
      <c r="H726" s="8" t="s">
        <v>31</v>
      </c>
      <c r="I726" s="8" t="s">
        <v>38</v>
      </c>
      <c r="J726" s="9">
        <v>0</v>
      </c>
      <c r="K726" s="9">
        <v>0</v>
      </c>
      <c r="L726" s="8">
        <v>0</v>
      </c>
      <c r="M726" s="14">
        <f t="shared" si="33"/>
        <v>0</v>
      </c>
      <c r="N726" s="8">
        <v>0</v>
      </c>
      <c r="O726" s="8">
        <v>0</v>
      </c>
      <c r="P726" s="8" t="s">
        <v>77</v>
      </c>
      <c r="R726" s="8">
        <v>0</v>
      </c>
      <c r="S726" s="13">
        <f>_xlfn.XLOOKUP(P726,rif_fee_schedule!$A$2:$A$84,rif_fee_schedule!C$2:C$84, 0)*1.628</f>
        <v>9769.6279999999988</v>
      </c>
      <c r="T726" s="13">
        <f>_xlfn.XLOOKUP(P726,rif_fee_schedule!$A$2:$A$84,rif_fee_schedule!D$2:D$84, 0)</f>
        <v>5674</v>
      </c>
      <c r="U726" s="14">
        <f t="shared" si="34"/>
        <v>0</v>
      </c>
      <c r="V726" s="14">
        <f t="shared" si="35"/>
        <v>0</v>
      </c>
      <c r="W726"/>
      <c r="Y726" s="3">
        <v>74696854.359999999</v>
      </c>
      <c r="Z726" s="3">
        <v>1494936.99</v>
      </c>
      <c r="AA726" s="3">
        <v>1189721.74</v>
      </c>
      <c r="AB726" s="2">
        <v>103699.7</v>
      </c>
      <c r="AC726" s="3">
        <v>2074</v>
      </c>
      <c r="AD726" s="2">
        <v>-3422401.68</v>
      </c>
      <c r="AE726" s="3">
        <v>599122533.62</v>
      </c>
      <c r="AF726" s="3">
        <v>12164932.65</v>
      </c>
      <c r="AG726" s="3">
        <v>2628720.44</v>
      </c>
      <c r="AH726" s="3">
        <v>103699.7</v>
      </c>
      <c r="AI726" s="3">
        <v>2074</v>
      </c>
      <c r="AJ726" s="2">
        <v>-10188946.82</v>
      </c>
    </row>
    <row r="727" spans="1:36" hidden="1" x14ac:dyDescent="0.25">
      <c r="A727" s="8">
        <v>2</v>
      </c>
      <c r="B727" s="8" t="s">
        <v>2773</v>
      </c>
      <c r="C727" s="8">
        <v>3031150400580</v>
      </c>
      <c r="D727" s="8" t="s">
        <v>2774</v>
      </c>
      <c r="F727" s="8" t="s">
        <v>2775</v>
      </c>
      <c r="G727" s="10">
        <v>43557</v>
      </c>
      <c r="H727" s="8" t="s">
        <v>31</v>
      </c>
      <c r="I727" s="8" t="s">
        <v>38</v>
      </c>
      <c r="J727" s="9">
        <v>0</v>
      </c>
      <c r="K727" s="9">
        <v>0</v>
      </c>
      <c r="L727" s="8">
        <v>0</v>
      </c>
      <c r="M727" s="14">
        <f t="shared" si="33"/>
        <v>0</v>
      </c>
      <c r="N727" s="8">
        <v>0</v>
      </c>
      <c r="O727" s="8">
        <v>0</v>
      </c>
      <c r="P727" s="8" t="s">
        <v>77</v>
      </c>
      <c r="R727" s="8">
        <v>1</v>
      </c>
      <c r="S727" s="13">
        <f>_xlfn.XLOOKUP(P727,rif_fee_schedule!$A$2:$A$84,rif_fee_schedule!C$2:C$84, 0)*1.628</f>
        <v>9769.6279999999988</v>
      </c>
      <c r="T727" s="13">
        <f>_xlfn.XLOOKUP(P727,rif_fee_schedule!$A$2:$A$84,rif_fee_schedule!D$2:D$84, 0)</f>
        <v>5674</v>
      </c>
      <c r="U727" s="14">
        <f t="shared" si="34"/>
        <v>9769.6279999999988</v>
      </c>
      <c r="V727" s="14">
        <f t="shared" si="35"/>
        <v>5674</v>
      </c>
      <c r="W727"/>
      <c r="Y727" s="3">
        <v>272008405.74000001</v>
      </c>
      <c r="Z727" s="3">
        <v>5573244.3300000001</v>
      </c>
      <c r="AA727" s="3">
        <v>0</v>
      </c>
      <c r="AB727">
        <v>0</v>
      </c>
      <c r="AC727" s="3">
        <v>0</v>
      </c>
      <c r="AD727" s="2">
        <v>-7297347.0099999998</v>
      </c>
      <c r="AE727" s="3">
        <v>599122533.62</v>
      </c>
      <c r="AF727" s="3">
        <v>12164932.65</v>
      </c>
      <c r="AG727" s="3">
        <v>2628720.44</v>
      </c>
      <c r="AH727" s="3">
        <v>103699.7</v>
      </c>
      <c r="AI727" s="3">
        <v>2074</v>
      </c>
      <c r="AJ727" s="2">
        <v>-10188946.82</v>
      </c>
    </row>
    <row r="728" spans="1:36" hidden="1" x14ac:dyDescent="0.25">
      <c r="A728" s="8">
        <v>2</v>
      </c>
      <c r="B728" s="8" t="s">
        <v>2773</v>
      </c>
      <c r="C728" s="8">
        <v>3031150400580</v>
      </c>
      <c r="D728" s="8" t="s">
        <v>2774</v>
      </c>
      <c r="F728" s="8" t="s">
        <v>2775</v>
      </c>
      <c r="G728" s="10">
        <v>43557</v>
      </c>
      <c r="H728" s="8" t="s">
        <v>31</v>
      </c>
      <c r="I728" s="8" t="s">
        <v>38</v>
      </c>
      <c r="J728" s="9">
        <v>0</v>
      </c>
      <c r="K728" s="9">
        <v>0</v>
      </c>
      <c r="L728" s="8">
        <v>0</v>
      </c>
      <c r="M728" s="14">
        <f t="shared" si="33"/>
        <v>0</v>
      </c>
      <c r="N728" s="8">
        <v>0</v>
      </c>
      <c r="O728" s="8">
        <v>0</v>
      </c>
      <c r="P728" s="8" t="s">
        <v>77</v>
      </c>
      <c r="R728" s="8">
        <v>-1</v>
      </c>
      <c r="S728" s="13">
        <f>_xlfn.XLOOKUP(P728,rif_fee_schedule!$A$2:$A$84,rif_fee_schedule!C$2:C$84, 0)*1.628</f>
        <v>9769.6279999999988</v>
      </c>
      <c r="T728" s="13">
        <f>_xlfn.XLOOKUP(P728,rif_fee_schedule!$A$2:$A$84,rif_fee_schedule!D$2:D$84, 0)</f>
        <v>5674</v>
      </c>
      <c r="U728" s="14">
        <f t="shared" si="34"/>
        <v>-9769.6279999999988</v>
      </c>
      <c r="V728" s="14">
        <f t="shared" si="35"/>
        <v>-5674</v>
      </c>
      <c r="W728"/>
      <c r="Y728" s="3">
        <v>272008405.74000001</v>
      </c>
      <c r="Z728" s="3">
        <v>5573244.3300000001</v>
      </c>
      <c r="AA728" s="3">
        <v>0</v>
      </c>
      <c r="AB728">
        <v>0</v>
      </c>
      <c r="AC728" s="3">
        <v>0</v>
      </c>
      <c r="AD728" s="2">
        <v>-7297347.0099999998</v>
      </c>
      <c r="AE728" s="3">
        <v>599122533.62</v>
      </c>
      <c r="AF728" s="3">
        <v>12164932.65</v>
      </c>
      <c r="AG728" s="3">
        <v>2628720.44</v>
      </c>
      <c r="AH728" s="3">
        <v>103699.7</v>
      </c>
      <c r="AI728" s="3">
        <v>2074</v>
      </c>
      <c r="AJ728" s="2">
        <v>-10188946.82</v>
      </c>
    </row>
    <row r="729" spans="1:36" hidden="1" x14ac:dyDescent="0.25">
      <c r="A729" s="8">
        <v>9.1</v>
      </c>
      <c r="B729" s="8" t="s">
        <v>9068</v>
      </c>
      <c r="C729" s="8">
        <v>3031160092551</v>
      </c>
      <c r="D729" s="8" t="s">
        <v>9069</v>
      </c>
      <c r="F729" s="8" t="s">
        <v>9070</v>
      </c>
      <c r="G729" s="10">
        <v>43556</v>
      </c>
      <c r="H729" s="8" t="s">
        <v>31</v>
      </c>
      <c r="I729" s="8" t="s">
        <v>38</v>
      </c>
      <c r="J729" s="9">
        <v>1691.98</v>
      </c>
      <c r="K729" s="9">
        <v>33.840000000000003</v>
      </c>
      <c r="L729" s="8">
        <v>0</v>
      </c>
      <c r="M729" s="14">
        <f t="shared" si="33"/>
        <v>1725.82</v>
      </c>
      <c r="N729" s="8">
        <v>0</v>
      </c>
      <c r="O729" s="8">
        <v>0</v>
      </c>
      <c r="P729" s="8" t="s">
        <v>970</v>
      </c>
      <c r="R729" s="8">
        <v>2</v>
      </c>
      <c r="S729" s="13">
        <f>_xlfn.XLOOKUP(P729,rif_fee_schedule!$A$2:$A$84,rif_fee_schedule!C$2:C$84, 0)*1.628</f>
        <v>0</v>
      </c>
      <c r="T729" s="13">
        <f>_xlfn.XLOOKUP(P729,rif_fee_schedule!$A$2:$A$84,rif_fee_schedule!D$2:D$84, 0)</f>
        <v>0</v>
      </c>
      <c r="U729" s="14">
        <f t="shared" si="34"/>
        <v>0</v>
      </c>
      <c r="V729" s="14">
        <f t="shared" si="35"/>
        <v>0</v>
      </c>
      <c r="W729"/>
      <c r="Y729" s="3">
        <v>13894747.220000001</v>
      </c>
      <c r="Z729" s="3">
        <v>290518.01</v>
      </c>
      <c r="AA729" s="3">
        <v>0</v>
      </c>
      <c r="AB729">
        <v>0</v>
      </c>
      <c r="AC729" s="3">
        <v>0</v>
      </c>
      <c r="AD729" s="2">
        <v>-156592.79</v>
      </c>
      <c r="AE729" s="3">
        <v>599122533.62</v>
      </c>
      <c r="AF729" s="3">
        <v>12164932.65</v>
      </c>
      <c r="AG729" s="3">
        <v>2628720.44</v>
      </c>
      <c r="AH729" s="3">
        <v>103699.7</v>
      </c>
      <c r="AI729" s="3">
        <v>2074</v>
      </c>
      <c r="AJ729" s="2">
        <v>-10188946.82</v>
      </c>
    </row>
    <row r="730" spans="1:36" hidden="1" x14ac:dyDescent="0.25">
      <c r="A730" s="8">
        <v>9.1</v>
      </c>
      <c r="B730" s="8" t="s">
        <v>9068</v>
      </c>
      <c r="C730" s="8">
        <v>3031160092551</v>
      </c>
      <c r="D730" s="8" t="s">
        <v>9069</v>
      </c>
      <c r="F730" s="8" t="s">
        <v>9070</v>
      </c>
      <c r="G730" s="10">
        <v>43556</v>
      </c>
      <c r="H730" s="8" t="s">
        <v>31</v>
      </c>
      <c r="I730" s="8" t="s">
        <v>38</v>
      </c>
      <c r="J730" s="9">
        <v>1691.98</v>
      </c>
      <c r="K730" s="9">
        <v>33.840000000000003</v>
      </c>
      <c r="L730" s="8">
        <v>0</v>
      </c>
      <c r="M730" s="14">
        <f t="shared" si="33"/>
        <v>1725.82</v>
      </c>
      <c r="N730" s="8">
        <v>0</v>
      </c>
      <c r="O730" s="8">
        <v>0</v>
      </c>
      <c r="P730" s="8" t="s">
        <v>274</v>
      </c>
      <c r="R730" s="8">
        <v>-1</v>
      </c>
      <c r="S730" s="13">
        <f>_xlfn.XLOOKUP(P730,rif_fee_schedule!$A$2:$A$84,rif_fee_schedule!C$2:C$84, 0)*1.628</f>
        <v>0</v>
      </c>
      <c r="T730" s="13">
        <f>_xlfn.XLOOKUP(P730,rif_fee_schedule!$A$2:$A$84,rif_fee_schedule!D$2:D$84, 0)</f>
        <v>0</v>
      </c>
      <c r="U730" s="14">
        <f t="shared" si="34"/>
        <v>0</v>
      </c>
      <c r="V730" s="14">
        <f t="shared" si="35"/>
        <v>0</v>
      </c>
      <c r="W730"/>
      <c r="Y730" s="3">
        <v>13894747.220000001</v>
      </c>
      <c r="Z730" s="3">
        <v>290518.01</v>
      </c>
      <c r="AA730" s="3">
        <v>0</v>
      </c>
      <c r="AB730">
        <v>0</v>
      </c>
      <c r="AC730" s="3">
        <v>0</v>
      </c>
      <c r="AD730" s="2">
        <v>-156592.79</v>
      </c>
      <c r="AE730" s="3">
        <v>599122533.62</v>
      </c>
      <c r="AF730" s="3">
        <v>12164932.65</v>
      </c>
      <c r="AG730" s="3">
        <v>2628720.44</v>
      </c>
      <c r="AH730" s="3">
        <v>103699.7</v>
      </c>
      <c r="AI730" s="3">
        <v>2074</v>
      </c>
      <c r="AJ730" s="2">
        <v>-10188946.82</v>
      </c>
    </row>
    <row r="731" spans="1:36" hidden="1" x14ac:dyDescent="0.25">
      <c r="A731" s="8">
        <v>3</v>
      </c>
      <c r="B731" s="8" t="s">
        <v>3387</v>
      </c>
      <c r="C731" s="8">
        <v>3012310290020</v>
      </c>
      <c r="D731" s="8" t="s">
        <v>3388</v>
      </c>
      <c r="F731" s="8" t="s">
        <v>3389</v>
      </c>
      <c r="G731" s="10">
        <v>43580</v>
      </c>
      <c r="H731" s="8" t="s">
        <v>31</v>
      </c>
      <c r="I731" s="8" t="s">
        <v>38</v>
      </c>
      <c r="J731" s="9">
        <v>45442.33</v>
      </c>
      <c r="K731" s="9">
        <v>908.85</v>
      </c>
      <c r="L731" s="8">
        <v>0</v>
      </c>
      <c r="M731" s="14">
        <f t="shared" si="33"/>
        <v>46351.18</v>
      </c>
      <c r="N731" s="8">
        <v>0</v>
      </c>
      <c r="O731" s="8">
        <v>0</v>
      </c>
      <c r="P731" s="8" t="s">
        <v>376</v>
      </c>
      <c r="R731" s="8">
        <v>8</v>
      </c>
      <c r="S731" s="13">
        <f>_xlfn.XLOOKUP(P731,rif_fee_schedule!$A$2:$A$84,rif_fee_schedule!C$2:C$84, 0)*1.628</f>
        <v>5981.2719999999999</v>
      </c>
      <c r="T731" s="13">
        <f>_xlfn.XLOOKUP(P731,rif_fee_schedule!$A$2:$A$84,rif_fee_schedule!D$2:D$84, 0)</f>
        <v>3474</v>
      </c>
      <c r="U731" s="14">
        <f t="shared" si="34"/>
        <v>47850.175999999999</v>
      </c>
      <c r="V731" s="14">
        <f t="shared" si="35"/>
        <v>27792</v>
      </c>
      <c r="W731"/>
      <c r="Y731" s="3">
        <v>23988344.25</v>
      </c>
      <c r="Z731" s="3">
        <v>491993.61</v>
      </c>
      <c r="AA731" s="3">
        <v>633517.25</v>
      </c>
      <c r="AB731">
        <v>0</v>
      </c>
      <c r="AC731" s="3">
        <v>0</v>
      </c>
      <c r="AD731" s="2">
        <v>2811604.2</v>
      </c>
      <c r="AE731" s="3">
        <v>599122533.62</v>
      </c>
      <c r="AF731" s="3">
        <v>12164932.65</v>
      </c>
      <c r="AG731" s="3">
        <v>2628720.44</v>
      </c>
      <c r="AH731" s="3">
        <v>103699.7</v>
      </c>
      <c r="AI731" s="3">
        <v>2074</v>
      </c>
      <c r="AJ731" s="2">
        <v>-10188946.82</v>
      </c>
    </row>
    <row r="732" spans="1:36" hidden="1" x14ac:dyDescent="0.25">
      <c r="A732" s="8">
        <v>3</v>
      </c>
      <c r="B732" s="8" t="s">
        <v>3479</v>
      </c>
      <c r="C732" s="8">
        <v>3012310290020</v>
      </c>
      <c r="D732" s="8" t="s">
        <v>3480</v>
      </c>
      <c r="F732" s="8" t="s">
        <v>3481</v>
      </c>
      <c r="G732" s="10">
        <v>43553</v>
      </c>
      <c r="H732" s="8" t="s">
        <v>31</v>
      </c>
      <c r="I732" s="8" t="s">
        <v>38</v>
      </c>
      <c r="J732" s="9">
        <v>56802.92</v>
      </c>
      <c r="K732" s="9">
        <v>1136.06</v>
      </c>
      <c r="L732" s="8">
        <v>0</v>
      </c>
      <c r="M732" s="14">
        <f t="shared" si="33"/>
        <v>57938.979999999996</v>
      </c>
      <c r="N732" s="8">
        <v>0</v>
      </c>
      <c r="O732" s="8">
        <v>0</v>
      </c>
      <c r="P732" s="8" t="s">
        <v>376</v>
      </c>
      <c r="R732" s="8">
        <v>10</v>
      </c>
      <c r="S732" s="13">
        <f>_xlfn.XLOOKUP(P732,rif_fee_schedule!$A$2:$A$84,rif_fee_schedule!C$2:C$84, 0)*1.628</f>
        <v>5981.2719999999999</v>
      </c>
      <c r="T732" s="13">
        <f>_xlfn.XLOOKUP(P732,rif_fee_schedule!$A$2:$A$84,rif_fee_schedule!D$2:D$84, 0)</f>
        <v>3474</v>
      </c>
      <c r="U732" s="14">
        <f t="shared" si="34"/>
        <v>59812.72</v>
      </c>
      <c r="V732" s="14">
        <f t="shared" si="35"/>
        <v>34740</v>
      </c>
      <c r="W732"/>
      <c r="Y732" s="3">
        <v>23988344.25</v>
      </c>
      <c r="Z732" s="3">
        <v>491993.61</v>
      </c>
      <c r="AA732" s="3">
        <v>633517.25</v>
      </c>
      <c r="AB732">
        <v>0</v>
      </c>
      <c r="AC732" s="3">
        <v>0</v>
      </c>
      <c r="AD732" s="2">
        <v>2811604.2</v>
      </c>
      <c r="AE732" s="3">
        <v>599122533.62</v>
      </c>
      <c r="AF732" s="3">
        <v>12164932.65</v>
      </c>
      <c r="AG732" s="3">
        <v>2628720.44</v>
      </c>
      <c r="AH732" s="3">
        <v>103699.7</v>
      </c>
      <c r="AI732" s="3">
        <v>2074</v>
      </c>
      <c r="AJ732" s="2">
        <v>-10188946.82</v>
      </c>
    </row>
    <row r="733" spans="1:36" hidden="1" x14ac:dyDescent="0.25">
      <c r="A733" s="8">
        <v>3</v>
      </c>
      <c r="B733" s="8" t="s">
        <v>3476</v>
      </c>
      <c r="C733" s="8">
        <v>3012310290020</v>
      </c>
      <c r="D733" s="8" t="s">
        <v>3477</v>
      </c>
      <c r="F733" s="8" t="s">
        <v>3478</v>
      </c>
      <c r="G733" s="10">
        <v>43553</v>
      </c>
      <c r="H733" s="8" t="s">
        <v>31</v>
      </c>
      <c r="I733" s="8" t="s">
        <v>38</v>
      </c>
      <c r="J733" s="9">
        <v>56802.92</v>
      </c>
      <c r="K733" s="9">
        <v>1136.06</v>
      </c>
      <c r="L733" s="8">
        <v>0</v>
      </c>
      <c r="M733" s="14">
        <f t="shared" si="33"/>
        <v>57938.979999999996</v>
      </c>
      <c r="N733" s="8">
        <v>0</v>
      </c>
      <c r="O733" s="8">
        <v>0</v>
      </c>
      <c r="P733" s="8" t="s">
        <v>376</v>
      </c>
      <c r="R733" s="8">
        <v>10</v>
      </c>
      <c r="S733" s="13">
        <f>_xlfn.XLOOKUP(P733,rif_fee_schedule!$A$2:$A$84,rif_fee_schedule!C$2:C$84, 0)*1.628</f>
        <v>5981.2719999999999</v>
      </c>
      <c r="T733" s="13">
        <f>_xlfn.XLOOKUP(P733,rif_fee_schedule!$A$2:$A$84,rif_fee_schedule!D$2:D$84, 0)</f>
        <v>3474</v>
      </c>
      <c r="U733" s="14">
        <f t="shared" si="34"/>
        <v>59812.72</v>
      </c>
      <c r="V733" s="14">
        <f t="shared" si="35"/>
        <v>34740</v>
      </c>
      <c r="W733"/>
      <c r="Y733" s="3">
        <v>23988344.25</v>
      </c>
      <c r="Z733" s="3">
        <v>491993.61</v>
      </c>
      <c r="AA733" s="3">
        <v>633517.25</v>
      </c>
      <c r="AB733">
        <v>0</v>
      </c>
      <c r="AC733" s="3">
        <v>0</v>
      </c>
      <c r="AD733" s="2">
        <v>2811604.2</v>
      </c>
      <c r="AE733" s="3">
        <v>599122533.62</v>
      </c>
      <c r="AF733" s="3">
        <v>12164932.65</v>
      </c>
      <c r="AG733" s="3">
        <v>2628720.44</v>
      </c>
      <c r="AH733" s="3">
        <v>103699.7</v>
      </c>
      <c r="AI733" s="3">
        <v>2074</v>
      </c>
      <c r="AJ733" s="2">
        <v>-10188946.82</v>
      </c>
    </row>
    <row r="734" spans="1:36" hidden="1" x14ac:dyDescent="0.25">
      <c r="A734" s="8">
        <v>5</v>
      </c>
      <c r="B734" s="8" t="s">
        <v>5103</v>
      </c>
      <c r="C734" s="8">
        <v>3059330370060</v>
      </c>
      <c r="D734" s="8" t="s">
        <v>5104</v>
      </c>
      <c r="F734" s="8" t="s">
        <v>5105</v>
      </c>
      <c r="G734" s="10">
        <v>43553</v>
      </c>
      <c r="H734" s="8" t="s">
        <v>31</v>
      </c>
      <c r="I734" s="8" t="s">
        <v>38</v>
      </c>
      <c r="J734" s="9">
        <v>9278.02</v>
      </c>
      <c r="K734" s="9">
        <v>185.56</v>
      </c>
      <c r="L734" s="8">
        <v>0</v>
      </c>
      <c r="M734" s="14">
        <f t="shared" si="33"/>
        <v>9463.58</v>
      </c>
      <c r="N734" s="8">
        <v>0</v>
      </c>
      <c r="O734" s="8">
        <v>0</v>
      </c>
      <c r="P734" s="8" t="s">
        <v>77</v>
      </c>
      <c r="R734" s="8">
        <v>1</v>
      </c>
      <c r="S734" s="13">
        <f>_xlfn.XLOOKUP(P734,rif_fee_schedule!$A$2:$A$84,rif_fee_schedule!C$2:C$84, 0)*1.628</f>
        <v>9769.6279999999988</v>
      </c>
      <c r="T734" s="13">
        <f>_xlfn.XLOOKUP(P734,rif_fee_schedule!$A$2:$A$84,rif_fee_schedule!D$2:D$84, 0)</f>
        <v>5674</v>
      </c>
      <c r="U734" s="14">
        <f t="shared" si="34"/>
        <v>9769.6279999999988</v>
      </c>
      <c r="V734" s="14">
        <f t="shared" si="35"/>
        <v>5674</v>
      </c>
      <c r="W734"/>
      <c r="Y734" s="3">
        <v>23913047.239999998</v>
      </c>
      <c r="Z734" s="3">
        <v>478708.65</v>
      </c>
      <c r="AA734" s="3">
        <v>0</v>
      </c>
      <c r="AB734">
        <v>0</v>
      </c>
      <c r="AC734" s="3">
        <v>0</v>
      </c>
      <c r="AD734" s="2">
        <v>-227120.25</v>
      </c>
      <c r="AE734" s="3">
        <v>599122533.62</v>
      </c>
      <c r="AF734" s="3">
        <v>12164932.65</v>
      </c>
      <c r="AG734" s="3">
        <v>2628720.44</v>
      </c>
      <c r="AH734" s="3">
        <v>103699.7</v>
      </c>
      <c r="AI734" s="3">
        <v>2074</v>
      </c>
      <c r="AJ734" s="2">
        <v>-10188946.82</v>
      </c>
    </row>
    <row r="735" spans="1:36" hidden="1" x14ac:dyDescent="0.25">
      <c r="A735" s="8">
        <v>1</v>
      </c>
      <c r="B735" s="8" t="s">
        <v>181</v>
      </c>
      <c r="C735" s="8">
        <v>3040150260080</v>
      </c>
      <c r="D735" s="8" t="s">
        <v>182</v>
      </c>
      <c r="F735" s="8" t="s">
        <v>183</v>
      </c>
      <c r="G735" s="10">
        <v>43557</v>
      </c>
      <c r="H735" s="8" t="s">
        <v>31</v>
      </c>
      <c r="I735" s="8" t="s">
        <v>38</v>
      </c>
      <c r="J735" s="9">
        <v>7895.51</v>
      </c>
      <c r="K735" s="9">
        <v>157.91</v>
      </c>
      <c r="L735" s="8">
        <v>0</v>
      </c>
      <c r="M735" s="14">
        <f t="shared" si="33"/>
        <v>8053.42</v>
      </c>
      <c r="N735" s="8">
        <v>0</v>
      </c>
      <c r="O735" s="8">
        <v>0</v>
      </c>
      <c r="P735" s="8" t="s">
        <v>184</v>
      </c>
      <c r="R735" s="11">
        <v>-2910</v>
      </c>
      <c r="S735" s="13">
        <f>_xlfn.XLOOKUP(P735,rif_fee_schedule!$A$2:$A$84,rif_fee_schedule!C$2:C$84, 0)*1.628</f>
        <v>0</v>
      </c>
      <c r="T735" s="13">
        <f>_xlfn.XLOOKUP(P735,rif_fee_schedule!$A$2:$A$84,rif_fee_schedule!D$2:D$84, 0)</f>
        <v>0</v>
      </c>
      <c r="U735" s="14">
        <f t="shared" si="34"/>
        <v>0</v>
      </c>
      <c r="V735" s="14">
        <f t="shared" si="35"/>
        <v>0</v>
      </c>
      <c r="W735" s="2"/>
      <c r="Y735" s="3">
        <v>74696854.359999999</v>
      </c>
      <c r="Z735" s="3">
        <v>1494936.99</v>
      </c>
      <c r="AA735" s="3">
        <v>1189721.74</v>
      </c>
      <c r="AB735" s="2">
        <v>103699.7</v>
      </c>
      <c r="AC735" s="3">
        <v>2074</v>
      </c>
      <c r="AD735" s="2">
        <v>-3422401.68</v>
      </c>
      <c r="AE735" s="3">
        <v>599122533.62</v>
      </c>
      <c r="AF735" s="3">
        <v>12164932.65</v>
      </c>
      <c r="AG735" s="3">
        <v>2628720.44</v>
      </c>
      <c r="AH735" s="3">
        <v>103699.7</v>
      </c>
      <c r="AI735" s="3">
        <v>2074</v>
      </c>
      <c r="AJ735" s="2">
        <v>-10188946.82</v>
      </c>
    </row>
    <row r="736" spans="1:36" hidden="1" x14ac:dyDescent="0.25">
      <c r="A736" s="8">
        <v>1</v>
      </c>
      <c r="B736" s="8" t="s">
        <v>181</v>
      </c>
      <c r="C736" s="8">
        <v>3040150260080</v>
      </c>
      <c r="D736" s="8" t="s">
        <v>182</v>
      </c>
      <c r="F736" s="8" t="s">
        <v>183</v>
      </c>
      <c r="G736" s="10">
        <v>43557</v>
      </c>
      <c r="H736" s="8" t="s">
        <v>31</v>
      </c>
      <c r="I736" s="8" t="s">
        <v>38</v>
      </c>
      <c r="J736" s="9">
        <v>7895.51</v>
      </c>
      <c r="K736" s="9">
        <v>157.91</v>
      </c>
      <c r="L736" s="8">
        <v>0</v>
      </c>
      <c r="M736" s="14">
        <f t="shared" si="33"/>
        <v>8053.42</v>
      </c>
      <c r="N736" s="8">
        <v>0</v>
      </c>
      <c r="O736" s="8">
        <v>0</v>
      </c>
      <c r="P736" s="8" t="s">
        <v>185</v>
      </c>
      <c r="R736" s="11">
        <v>2910</v>
      </c>
      <c r="S736" s="13">
        <f>_xlfn.XLOOKUP(P736,rif_fee_schedule!$A$2:$A$84,rif_fee_schedule!C$2:C$84, 0)*1.628</f>
        <v>0</v>
      </c>
      <c r="T736" s="13">
        <f>_xlfn.XLOOKUP(P736,rif_fee_schedule!$A$2:$A$84,rif_fee_schedule!D$2:D$84, 0)</f>
        <v>0</v>
      </c>
      <c r="U736" s="14">
        <f t="shared" si="34"/>
        <v>0</v>
      </c>
      <c r="V736" s="14">
        <f t="shared" si="35"/>
        <v>0</v>
      </c>
      <c r="W736" s="2"/>
      <c r="Y736" s="3">
        <v>74696854.359999999</v>
      </c>
      <c r="Z736" s="3">
        <v>1494936.99</v>
      </c>
      <c r="AA736" s="3">
        <v>1189721.74</v>
      </c>
      <c r="AB736" s="2">
        <v>103699.7</v>
      </c>
      <c r="AC736" s="3">
        <v>2074</v>
      </c>
      <c r="AD736" s="2">
        <v>-3422401.68</v>
      </c>
      <c r="AE736" s="3">
        <v>599122533.62</v>
      </c>
      <c r="AF736" s="3">
        <v>12164932.65</v>
      </c>
      <c r="AG736" s="3">
        <v>2628720.44</v>
      </c>
      <c r="AH736" s="3">
        <v>103699.7</v>
      </c>
      <c r="AI736" s="3">
        <v>2074</v>
      </c>
      <c r="AJ736" s="2">
        <v>-10188946.82</v>
      </c>
    </row>
    <row r="737" spans="1:36" hidden="1" x14ac:dyDescent="0.25">
      <c r="A737" s="8">
        <v>2</v>
      </c>
      <c r="B737" s="8" t="s">
        <v>2588</v>
      </c>
      <c r="C737" s="8">
        <v>3031030210060</v>
      </c>
      <c r="D737" s="8" t="s">
        <v>2589</v>
      </c>
      <c r="F737" s="8" t="s">
        <v>2590</v>
      </c>
      <c r="G737" s="10">
        <v>43614</v>
      </c>
      <c r="H737" s="8" t="s">
        <v>31</v>
      </c>
      <c r="I737" s="8" t="s">
        <v>38</v>
      </c>
      <c r="J737" s="9">
        <v>0</v>
      </c>
      <c r="K737" s="9">
        <v>0</v>
      </c>
      <c r="L737" s="8">
        <v>0</v>
      </c>
      <c r="M737" s="14">
        <f t="shared" si="33"/>
        <v>0</v>
      </c>
      <c r="N737" s="8">
        <v>0</v>
      </c>
      <c r="O737" s="8">
        <v>0</v>
      </c>
      <c r="P737" s="8" t="s">
        <v>77</v>
      </c>
      <c r="R737" s="8">
        <v>0</v>
      </c>
      <c r="S737" s="13">
        <f>_xlfn.XLOOKUP(P737,rif_fee_schedule!$A$2:$A$84,rif_fee_schedule!C$2:C$84, 0)*1.628</f>
        <v>9769.6279999999988</v>
      </c>
      <c r="T737" s="13">
        <f>_xlfn.XLOOKUP(P737,rif_fee_schedule!$A$2:$A$84,rif_fee_schedule!D$2:D$84, 0)</f>
        <v>5674</v>
      </c>
      <c r="U737" s="14">
        <f t="shared" si="34"/>
        <v>0</v>
      </c>
      <c r="V737" s="14">
        <f t="shared" si="35"/>
        <v>0</v>
      </c>
      <c r="W737"/>
      <c r="Y737" s="3">
        <v>272008405.74000001</v>
      </c>
      <c r="Z737" s="3">
        <v>5573244.3300000001</v>
      </c>
      <c r="AA737" s="3">
        <v>0</v>
      </c>
      <c r="AB737">
        <v>0</v>
      </c>
      <c r="AC737" s="3">
        <v>0</v>
      </c>
      <c r="AD737" s="2">
        <v>-7297347.0099999998</v>
      </c>
      <c r="AE737" s="3">
        <v>599122533.62</v>
      </c>
      <c r="AF737" s="3">
        <v>12164932.65</v>
      </c>
      <c r="AG737" s="3">
        <v>2628720.44</v>
      </c>
      <c r="AH737" s="3">
        <v>103699.7</v>
      </c>
      <c r="AI737" s="3">
        <v>2074</v>
      </c>
      <c r="AJ737" s="2">
        <v>-10188946.82</v>
      </c>
    </row>
    <row r="738" spans="1:36" hidden="1" x14ac:dyDescent="0.25">
      <c r="A738" s="8">
        <v>5</v>
      </c>
      <c r="B738" s="8" t="s">
        <v>4996</v>
      </c>
      <c r="C738" s="8">
        <v>3059141220030</v>
      </c>
      <c r="D738" s="8" t="s">
        <v>4997</v>
      </c>
      <c r="E738" s="8" t="s">
        <v>30</v>
      </c>
      <c r="G738" s="10">
        <v>43816</v>
      </c>
      <c r="H738" s="8" t="s">
        <v>31</v>
      </c>
      <c r="I738" s="8" t="s">
        <v>32</v>
      </c>
      <c r="J738" s="9">
        <v>6927.53</v>
      </c>
      <c r="K738" s="9">
        <v>138.55000000000001</v>
      </c>
      <c r="L738" s="8">
        <v>0</v>
      </c>
      <c r="M738" s="14">
        <f t="shared" si="33"/>
        <v>7066.08</v>
      </c>
      <c r="N738" s="8">
        <v>0</v>
      </c>
      <c r="O738" s="8">
        <v>0</v>
      </c>
      <c r="P738" s="8" t="s">
        <v>72</v>
      </c>
      <c r="R738" s="8">
        <v>-350</v>
      </c>
      <c r="S738" s="13">
        <f>_xlfn.XLOOKUP(P738,rif_fee_schedule!$A$2:$A$84,rif_fee_schedule!C$2:C$84, 0)*1.628</f>
        <v>15.918583999999999</v>
      </c>
      <c r="T738" s="13">
        <f>_xlfn.XLOOKUP(P738,rif_fee_schedule!$A$2:$A$84,rif_fee_schedule!D$2:D$84, 0)</f>
        <v>9.2460000000000004</v>
      </c>
      <c r="U738" s="14">
        <f t="shared" si="34"/>
        <v>-5571.5043999999998</v>
      </c>
      <c r="V738" s="14">
        <f t="shared" si="35"/>
        <v>-3236.1000000000004</v>
      </c>
      <c r="W738"/>
      <c r="Y738" s="3">
        <v>23913047.239999998</v>
      </c>
      <c r="Z738" s="3">
        <v>478708.65</v>
      </c>
      <c r="AA738" s="3">
        <v>0</v>
      </c>
      <c r="AB738">
        <v>0</v>
      </c>
      <c r="AC738" s="3">
        <v>0</v>
      </c>
      <c r="AD738" s="2">
        <v>-227120.25</v>
      </c>
      <c r="AE738" s="3">
        <v>599122533.62</v>
      </c>
      <c r="AF738" s="3">
        <v>12164932.65</v>
      </c>
      <c r="AG738" s="3">
        <v>2628720.44</v>
      </c>
      <c r="AH738" s="3">
        <v>103699.7</v>
      </c>
      <c r="AI738" s="3">
        <v>2074</v>
      </c>
      <c r="AJ738" s="2">
        <v>-10188946.82</v>
      </c>
    </row>
    <row r="739" spans="1:36" hidden="1" x14ac:dyDescent="0.25">
      <c r="A739" s="8">
        <v>5</v>
      </c>
      <c r="B739" s="8" t="s">
        <v>4996</v>
      </c>
      <c r="C739" s="8">
        <v>3059141220030</v>
      </c>
      <c r="D739" s="8" t="s">
        <v>4997</v>
      </c>
      <c r="E739" s="8" t="s">
        <v>30</v>
      </c>
      <c r="G739" s="10">
        <v>43816</v>
      </c>
      <c r="H739" s="8" t="s">
        <v>31</v>
      </c>
      <c r="I739" s="8" t="s">
        <v>32</v>
      </c>
      <c r="J739" s="9">
        <v>6927.53</v>
      </c>
      <c r="K739" s="9">
        <v>138.55000000000001</v>
      </c>
      <c r="L739" s="8">
        <v>0</v>
      </c>
      <c r="M739" s="14">
        <f t="shared" si="33"/>
        <v>7066.08</v>
      </c>
      <c r="N739" s="8">
        <v>0</v>
      </c>
      <c r="O739" s="8">
        <v>0</v>
      </c>
      <c r="P739" s="8" t="s">
        <v>82</v>
      </c>
      <c r="R739" s="8">
        <v>350</v>
      </c>
      <c r="S739" s="13">
        <f>_xlfn.XLOOKUP(P739,rif_fee_schedule!$A$2:$A$84,rif_fee_schedule!C$2:C$84, 0)*1.628</f>
        <v>36.760239999999996</v>
      </c>
      <c r="T739" s="13">
        <f>_xlfn.XLOOKUP(P739,rif_fee_schedule!$A$2:$A$84,rif_fee_schedule!D$2:D$84, 0)</f>
        <v>21.35</v>
      </c>
      <c r="U739" s="14">
        <f t="shared" si="34"/>
        <v>12866.083999999999</v>
      </c>
      <c r="V739" s="14">
        <f t="shared" si="35"/>
        <v>7472.5000000000009</v>
      </c>
      <c r="W739"/>
      <c r="Y739" s="3">
        <v>23913047.239999998</v>
      </c>
      <c r="Z739" s="3">
        <v>478708.65</v>
      </c>
      <c r="AA739" s="3">
        <v>0</v>
      </c>
      <c r="AB739">
        <v>0</v>
      </c>
      <c r="AC739" s="3">
        <v>0</v>
      </c>
      <c r="AD739" s="2">
        <v>-227120.25</v>
      </c>
      <c r="AE739" s="3">
        <v>599122533.62</v>
      </c>
      <c r="AF739" s="3">
        <v>12164932.65</v>
      </c>
      <c r="AG739" s="3">
        <v>2628720.44</v>
      </c>
      <c r="AH739" s="3">
        <v>103699.7</v>
      </c>
      <c r="AI739" s="3">
        <v>2074</v>
      </c>
      <c r="AJ739" s="2">
        <v>-10188946.82</v>
      </c>
    </row>
    <row r="740" spans="1:36" hidden="1" x14ac:dyDescent="0.25">
      <c r="A740" s="8">
        <v>5</v>
      </c>
      <c r="B740" s="8" t="s">
        <v>4906</v>
      </c>
      <c r="C740" s="8">
        <v>3050320040110</v>
      </c>
      <c r="D740" s="8" t="s">
        <v>4907</v>
      </c>
      <c r="F740" s="8" t="s">
        <v>4908</v>
      </c>
      <c r="G740" s="10">
        <v>43620</v>
      </c>
      <c r="H740" s="8" t="s">
        <v>31</v>
      </c>
      <c r="I740" s="8" t="s">
        <v>38</v>
      </c>
      <c r="J740" s="9">
        <v>1788.94</v>
      </c>
      <c r="K740" s="9">
        <v>35.770000000000003</v>
      </c>
      <c r="L740" s="8">
        <v>0</v>
      </c>
      <c r="M740" s="14">
        <f t="shared" si="33"/>
        <v>1824.71</v>
      </c>
      <c r="N740" s="8">
        <v>0</v>
      </c>
      <c r="O740" s="8">
        <v>0</v>
      </c>
      <c r="P740" s="8" t="s">
        <v>274</v>
      </c>
      <c r="R740" s="8">
        <v>-1</v>
      </c>
      <c r="S740" s="13">
        <f>_xlfn.XLOOKUP(P740,rif_fee_schedule!$A$2:$A$84,rif_fee_schedule!C$2:C$84, 0)*1.628</f>
        <v>0</v>
      </c>
      <c r="T740" s="13">
        <f>_xlfn.XLOOKUP(P740,rif_fee_schedule!$A$2:$A$84,rif_fee_schedule!D$2:D$84, 0)</f>
        <v>0</v>
      </c>
      <c r="U740" s="14">
        <f t="shared" si="34"/>
        <v>0</v>
      </c>
      <c r="V740" s="14">
        <f t="shared" si="35"/>
        <v>0</v>
      </c>
      <c r="W740"/>
      <c r="Y740" s="3">
        <v>23913047.239999998</v>
      </c>
      <c r="Z740" s="3">
        <v>478708.65</v>
      </c>
      <c r="AA740" s="3">
        <v>0</v>
      </c>
      <c r="AB740">
        <v>0</v>
      </c>
      <c r="AC740" s="3">
        <v>0</v>
      </c>
      <c r="AD740" s="2">
        <v>-227120.25</v>
      </c>
      <c r="AE740" s="3">
        <v>599122533.62</v>
      </c>
      <c r="AF740" s="3">
        <v>12164932.65</v>
      </c>
      <c r="AG740" s="3">
        <v>2628720.44</v>
      </c>
      <c r="AH740" s="3">
        <v>103699.7</v>
      </c>
      <c r="AI740" s="3">
        <v>2074</v>
      </c>
      <c r="AJ740" s="2">
        <v>-10188946.82</v>
      </c>
    </row>
    <row r="741" spans="1:36" hidden="1" x14ac:dyDescent="0.25">
      <c r="A741" s="8">
        <v>5</v>
      </c>
      <c r="B741" s="8" t="s">
        <v>4906</v>
      </c>
      <c r="C741" s="8">
        <v>3050320040110</v>
      </c>
      <c r="D741" s="8" t="s">
        <v>4907</v>
      </c>
      <c r="F741" s="8" t="s">
        <v>4908</v>
      </c>
      <c r="G741" s="10">
        <v>43620</v>
      </c>
      <c r="H741" s="8" t="s">
        <v>31</v>
      </c>
      <c r="I741" s="8" t="s">
        <v>38</v>
      </c>
      <c r="J741" s="9">
        <v>1788.94</v>
      </c>
      <c r="K741" s="9">
        <v>35.770000000000003</v>
      </c>
      <c r="L741" s="8">
        <v>0</v>
      </c>
      <c r="M741" s="14">
        <f t="shared" si="33"/>
        <v>1824.71</v>
      </c>
      <c r="N741" s="8">
        <v>0</v>
      </c>
      <c r="O741" s="8">
        <v>0</v>
      </c>
      <c r="P741" s="8" t="s">
        <v>970</v>
      </c>
      <c r="R741" s="8">
        <v>2</v>
      </c>
      <c r="S741" s="13">
        <f>_xlfn.XLOOKUP(P741,rif_fee_schedule!$A$2:$A$84,rif_fee_schedule!C$2:C$84, 0)*1.628</f>
        <v>0</v>
      </c>
      <c r="T741" s="13">
        <f>_xlfn.XLOOKUP(P741,rif_fee_schedule!$A$2:$A$84,rif_fee_schedule!D$2:D$84, 0)</f>
        <v>0</v>
      </c>
      <c r="U741" s="14">
        <f t="shared" si="34"/>
        <v>0</v>
      </c>
      <c r="V741" s="14">
        <f t="shared" si="35"/>
        <v>0</v>
      </c>
      <c r="W741"/>
      <c r="Y741" s="3">
        <v>23913047.239999998</v>
      </c>
      <c r="Z741" s="3">
        <v>478708.65</v>
      </c>
      <c r="AA741" s="3">
        <v>0</v>
      </c>
      <c r="AB741">
        <v>0</v>
      </c>
      <c r="AC741" s="3">
        <v>0</v>
      </c>
      <c r="AD741" s="2">
        <v>-227120.25</v>
      </c>
      <c r="AE741" s="3">
        <v>599122533.62</v>
      </c>
      <c r="AF741" s="3">
        <v>12164932.65</v>
      </c>
      <c r="AG741" s="3">
        <v>2628720.44</v>
      </c>
      <c r="AH741" s="3">
        <v>103699.7</v>
      </c>
      <c r="AI741" s="3">
        <v>2074</v>
      </c>
      <c r="AJ741" s="2">
        <v>-10188946.82</v>
      </c>
    </row>
    <row r="742" spans="1:36" hidden="1" x14ac:dyDescent="0.25">
      <c r="A742" s="8">
        <v>5</v>
      </c>
      <c r="B742" s="8" t="s">
        <v>4911</v>
      </c>
      <c r="C742" s="8">
        <v>3050320040110</v>
      </c>
      <c r="D742" s="8" t="s">
        <v>4912</v>
      </c>
      <c r="F742" s="8" t="s">
        <v>4908</v>
      </c>
      <c r="G742" s="10">
        <v>43698</v>
      </c>
      <c r="H742" s="8" t="s">
        <v>31</v>
      </c>
      <c r="I742" s="8" t="s">
        <v>38</v>
      </c>
      <c r="J742" s="9">
        <v>5680.29</v>
      </c>
      <c r="K742" s="9">
        <v>113.61</v>
      </c>
      <c r="L742" s="8">
        <v>0</v>
      </c>
      <c r="M742" s="14">
        <f t="shared" si="33"/>
        <v>5793.9</v>
      </c>
      <c r="N742" s="8">
        <v>0</v>
      </c>
      <c r="O742" s="8">
        <v>0</v>
      </c>
      <c r="P742" s="8" t="s">
        <v>114</v>
      </c>
      <c r="R742" s="8">
        <v>1</v>
      </c>
      <c r="S742" s="13">
        <f>_xlfn.XLOOKUP(P742,rif_fee_schedule!$A$2:$A$84,rif_fee_schedule!C$2:C$84, 0)*1.628</f>
        <v>4288.152</v>
      </c>
      <c r="T742" s="13">
        <f>_xlfn.XLOOKUP(P742,rif_fee_schedule!$A$2:$A$84,rif_fee_schedule!D$2:D$84, 0)</f>
        <v>2490</v>
      </c>
      <c r="U742" s="14">
        <f t="shared" si="34"/>
        <v>4288.152</v>
      </c>
      <c r="V742" s="14">
        <f t="shared" si="35"/>
        <v>2490</v>
      </c>
      <c r="W742"/>
      <c r="Y742" s="3">
        <v>23913047.239999998</v>
      </c>
      <c r="Z742" s="3">
        <v>478708.65</v>
      </c>
      <c r="AA742" s="3">
        <v>0</v>
      </c>
      <c r="AB742">
        <v>0</v>
      </c>
      <c r="AC742" s="3">
        <v>0</v>
      </c>
      <c r="AD742" s="2">
        <v>-227120.25</v>
      </c>
      <c r="AE742" s="3">
        <v>599122533.62</v>
      </c>
      <c r="AF742" s="3">
        <v>12164932.65</v>
      </c>
      <c r="AG742" s="3">
        <v>2628720.44</v>
      </c>
      <c r="AH742" s="3">
        <v>103699.7</v>
      </c>
      <c r="AI742" s="3">
        <v>2074</v>
      </c>
      <c r="AJ742" s="2">
        <v>-10188946.82</v>
      </c>
    </row>
    <row r="743" spans="1:36" hidden="1" x14ac:dyDescent="0.25">
      <c r="A743" s="8">
        <v>6</v>
      </c>
      <c r="B743" s="8" t="s">
        <v>6939</v>
      </c>
      <c r="C743" s="8">
        <v>3068110000100</v>
      </c>
      <c r="D743" s="8" t="s">
        <v>6940</v>
      </c>
      <c r="G743" s="10">
        <v>43560</v>
      </c>
      <c r="H743" s="8" t="s">
        <v>31</v>
      </c>
      <c r="I743" s="8" t="s">
        <v>32</v>
      </c>
      <c r="J743" s="9">
        <v>9278.02</v>
      </c>
      <c r="K743" s="9">
        <v>185.56</v>
      </c>
      <c r="L743" s="8">
        <v>0</v>
      </c>
      <c r="M743" s="14">
        <f t="shared" si="33"/>
        <v>9463.58</v>
      </c>
      <c r="N743" s="8">
        <v>0</v>
      </c>
      <c r="O743" s="8">
        <v>0</v>
      </c>
      <c r="P743" s="8" t="s">
        <v>77</v>
      </c>
      <c r="R743" s="8">
        <v>1</v>
      </c>
      <c r="S743" s="13">
        <f>_xlfn.XLOOKUP(P743,rif_fee_schedule!$A$2:$A$84,rif_fee_schedule!C$2:C$84, 0)*1.628</f>
        <v>9769.6279999999988</v>
      </c>
      <c r="T743" s="13">
        <f>_xlfn.XLOOKUP(P743,rif_fee_schedule!$A$2:$A$84,rif_fee_schedule!D$2:D$84, 0)</f>
        <v>5674</v>
      </c>
      <c r="U743" s="14">
        <f t="shared" si="34"/>
        <v>9769.6279999999988</v>
      </c>
      <c r="V743" s="14">
        <f t="shared" si="35"/>
        <v>5674</v>
      </c>
      <c r="W743"/>
      <c r="Y743" s="3">
        <v>43269262.359999999</v>
      </c>
      <c r="Z743" s="3">
        <v>874367.57</v>
      </c>
      <c r="AA743" s="3">
        <v>433279.63</v>
      </c>
      <c r="AB743">
        <v>0</v>
      </c>
      <c r="AC743" s="3">
        <v>0</v>
      </c>
      <c r="AD743" s="2">
        <v>374512.67</v>
      </c>
      <c r="AE743" s="3">
        <v>599122533.62</v>
      </c>
      <c r="AF743" s="3">
        <v>12164932.65</v>
      </c>
      <c r="AG743" s="3">
        <v>2628720.44</v>
      </c>
      <c r="AH743" s="3">
        <v>103699.7</v>
      </c>
      <c r="AI743" s="3">
        <v>2074</v>
      </c>
      <c r="AJ743" s="2">
        <v>-10188946.82</v>
      </c>
    </row>
    <row r="744" spans="1:36" hidden="1" x14ac:dyDescent="0.25">
      <c r="A744" s="8">
        <v>3</v>
      </c>
      <c r="B744" s="8" t="s">
        <v>3507</v>
      </c>
      <c r="C744" s="8">
        <v>3021060070880</v>
      </c>
      <c r="D744" s="8" t="s">
        <v>3508</v>
      </c>
      <c r="F744" s="8" t="s">
        <v>3509</v>
      </c>
      <c r="G744" s="10">
        <v>43559</v>
      </c>
      <c r="H744" s="8" t="s">
        <v>31</v>
      </c>
      <c r="I744" s="8" t="s">
        <v>38</v>
      </c>
      <c r="J744" s="9">
        <v>0</v>
      </c>
      <c r="K744" s="9">
        <v>0</v>
      </c>
      <c r="L744" s="8">
        <v>0</v>
      </c>
      <c r="M744" s="14">
        <f t="shared" si="33"/>
        <v>0</v>
      </c>
      <c r="N744" s="8">
        <v>0</v>
      </c>
      <c r="O744" s="8">
        <v>0</v>
      </c>
      <c r="P744" s="8" t="s">
        <v>77</v>
      </c>
      <c r="R744" s="8">
        <v>0</v>
      </c>
      <c r="S744" s="13">
        <f>_xlfn.XLOOKUP(P744,rif_fee_schedule!$A$2:$A$84,rif_fee_schedule!C$2:C$84, 0)*1.628</f>
        <v>9769.6279999999988</v>
      </c>
      <c r="T744" s="13">
        <f>_xlfn.XLOOKUP(P744,rif_fee_schedule!$A$2:$A$84,rif_fee_schedule!D$2:D$84, 0)</f>
        <v>5674</v>
      </c>
      <c r="U744" s="14">
        <f t="shared" si="34"/>
        <v>0</v>
      </c>
      <c r="V744" s="14">
        <f t="shared" si="35"/>
        <v>0</v>
      </c>
      <c r="W744"/>
      <c r="Y744" s="3">
        <v>23988344.25</v>
      </c>
      <c r="Z744" s="3">
        <v>491993.61</v>
      </c>
      <c r="AA744" s="3">
        <v>633517.25</v>
      </c>
      <c r="AB744">
        <v>0</v>
      </c>
      <c r="AC744" s="3">
        <v>0</v>
      </c>
      <c r="AD744" s="2">
        <v>2811604.2</v>
      </c>
      <c r="AE744" s="3">
        <v>599122533.62</v>
      </c>
      <c r="AF744" s="3">
        <v>12164932.65</v>
      </c>
      <c r="AG744" s="3">
        <v>2628720.44</v>
      </c>
      <c r="AH744" s="3">
        <v>103699.7</v>
      </c>
      <c r="AI744" s="3">
        <v>2074</v>
      </c>
      <c r="AJ744" s="2">
        <v>-10188946.82</v>
      </c>
    </row>
    <row r="745" spans="1:36" hidden="1" x14ac:dyDescent="0.25">
      <c r="A745" s="8">
        <v>4</v>
      </c>
      <c r="B745" s="8" t="s">
        <v>4387</v>
      </c>
      <c r="C745" s="8">
        <v>3039350130020</v>
      </c>
      <c r="D745" s="8" t="s">
        <v>4388</v>
      </c>
      <c r="G745" s="10">
        <v>43564</v>
      </c>
      <c r="H745" s="8" t="s">
        <v>31</v>
      </c>
      <c r="I745" s="8" t="s">
        <v>32</v>
      </c>
      <c r="J745" s="9">
        <v>823933.73</v>
      </c>
      <c r="K745" s="9">
        <v>16478.669999999998</v>
      </c>
      <c r="L745" s="8">
        <v>0</v>
      </c>
      <c r="M745" s="14">
        <f t="shared" si="33"/>
        <v>840412.4</v>
      </c>
      <c r="N745" s="8">
        <v>0</v>
      </c>
      <c r="O745" s="8">
        <v>0</v>
      </c>
      <c r="P745" s="8" t="s">
        <v>43</v>
      </c>
      <c r="R745" s="11">
        <v>169397</v>
      </c>
      <c r="S745" s="13">
        <f>_xlfn.XLOOKUP(P745,rif_fee_schedule!$A$2:$A$84,rif_fee_schedule!C$2:C$84, 0)*1.628</f>
        <v>5.1216879999999998</v>
      </c>
      <c r="T745" s="13">
        <f>_xlfn.XLOOKUP(P745,rif_fee_schedule!$A$2:$A$84,rif_fee_schedule!D$2:D$84, 0)</f>
        <v>2.9740000000000002</v>
      </c>
      <c r="U745" s="14">
        <f t="shared" si="34"/>
        <v>867598.58213599992</v>
      </c>
      <c r="V745" s="14">
        <f t="shared" si="35"/>
        <v>503786.67800000001</v>
      </c>
      <c r="W745" s="2"/>
      <c r="Y745" s="3">
        <v>3995300.98</v>
      </c>
      <c r="Z745" s="3">
        <v>83905.98</v>
      </c>
      <c r="AA745" s="3">
        <v>372201.82</v>
      </c>
      <c r="AB745">
        <v>0</v>
      </c>
      <c r="AC745" s="3">
        <v>0</v>
      </c>
      <c r="AD745" s="2">
        <v>611247.02</v>
      </c>
      <c r="AE745" s="3">
        <v>599122533.62</v>
      </c>
      <c r="AF745" s="3">
        <v>12164932.65</v>
      </c>
      <c r="AG745" s="3">
        <v>2628720.44</v>
      </c>
      <c r="AH745" s="3">
        <v>103699.7</v>
      </c>
      <c r="AI745" s="3">
        <v>2074</v>
      </c>
      <c r="AJ745" s="2">
        <v>-10188946.82</v>
      </c>
    </row>
    <row r="746" spans="1:36" hidden="1" x14ac:dyDescent="0.25">
      <c r="A746" s="8">
        <v>5.0999999999999996</v>
      </c>
      <c r="B746" s="8" t="s">
        <v>5257</v>
      </c>
      <c r="C746" s="8">
        <v>3050020980010</v>
      </c>
      <c r="D746" s="8" t="s">
        <v>5258</v>
      </c>
      <c r="F746" s="8" t="s">
        <v>5259</v>
      </c>
      <c r="G746" s="10">
        <v>43574</v>
      </c>
      <c r="H746" s="8" t="s">
        <v>31</v>
      </c>
      <c r="I746" s="8" t="s">
        <v>38</v>
      </c>
      <c r="J746" s="9">
        <v>6992.61</v>
      </c>
      <c r="K746" s="9">
        <v>139.85</v>
      </c>
      <c r="L746" s="8">
        <v>0</v>
      </c>
      <c r="M746" s="14">
        <f t="shared" si="33"/>
        <v>7132.46</v>
      </c>
      <c r="N746" s="8">
        <v>0</v>
      </c>
      <c r="O746" s="8">
        <v>0</v>
      </c>
      <c r="P746" s="8" t="s">
        <v>45</v>
      </c>
      <c r="R746" s="8">
        <v>684</v>
      </c>
      <c r="S746" s="13">
        <f>_xlfn.XLOOKUP(P746,rif_fee_schedule!$A$2:$A$84,rif_fee_schedule!C$2:C$84, 0)*1.628</f>
        <v>19.244587999999997</v>
      </c>
      <c r="T746" s="13">
        <f>_xlfn.XLOOKUP(P746,rif_fee_schedule!$A$2:$A$84,rif_fee_schedule!D$2:D$84, 0)</f>
        <v>11.177</v>
      </c>
      <c r="U746" s="14">
        <f t="shared" si="34"/>
        <v>13163.298191999998</v>
      </c>
      <c r="V746" s="14">
        <f t="shared" si="35"/>
        <v>7645.0679999999993</v>
      </c>
      <c r="W746"/>
      <c r="Y746" s="3">
        <v>460572.8</v>
      </c>
      <c r="Z746" s="3">
        <v>9211.4599999999991</v>
      </c>
      <c r="AA746" s="3">
        <v>0</v>
      </c>
      <c r="AB746">
        <v>0</v>
      </c>
      <c r="AC746" s="3">
        <v>0</v>
      </c>
      <c r="AD746" s="2">
        <v>11471.08</v>
      </c>
      <c r="AE746" s="3">
        <v>599122533.62</v>
      </c>
      <c r="AF746" s="3">
        <v>12164932.65</v>
      </c>
      <c r="AG746" s="3">
        <v>2628720.44</v>
      </c>
      <c r="AH746" s="3">
        <v>103699.7</v>
      </c>
      <c r="AI746" s="3">
        <v>2074</v>
      </c>
      <c r="AJ746" s="2">
        <v>-10188946.82</v>
      </c>
    </row>
    <row r="747" spans="1:36" hidden="1" x14ac:dyDescent="0.25">
      <c r="A747" s="8">
        <v>5.0999999999999996</v>
      </c>
      <c r="B747" s="8" t="s">
        <v>5257</v>
      </c>
      <c r="C747" s="8">
        <v>3050020980010</v>
      </c>
      <c r="D747" s="8" t="s">
        <v>5258</v>
      </c>
      <c r="F747" s="8" t="s">
        <v>5259</v>
      </c>
      <c r="G747" s="10">
        <v>43574</v>
      </c>
      <c r="H747" s="8" t="s">
        <v>31</v>
      </c>
      <c r="I747" s="8" t="s">
        <v>38</v>
      </c>
      <c r="J747" s="9">
        <v>6992.61</v>
      </c>
      <c r="K747" s="9">
        <v>139.85</v>
      </c>
      <c r="L747" s="8">
        <v>0</v>
      </c>
      <c r="M747" s="14">
        <f t="shared" si="33"/>
        <v>7132.46</v>
      </c>
      <c r="N747" s="8">
        <v>0</v>
      </c>
      <c r="O747" s="8">
        <v>0</v>
      </c>
      <c r="P747" s="8" t="s">
        <v>82</v>
      </c>
      <c r="R747" s="8">
        <v>70</v>
      </c>
      <c r="S747" s="13">
        <f>_xlfn.XLOOKUP(P747,rif_fee_schedule!$A$2:$A$84,rif_fee_schedule!C$2:C$84, 0)*1.628</f>
        <v>36.760239999999996</v>
      </c>
      <c r="T747" s="13">
        <f>_xlfn.XLOOKUP(P747,rif_fee_schedule!$A$2:$A$84,rif_fee_schedule!D$2:D$84, 0)</f>
        <v>21.35</v>
      </c>
      <c r="U747" s="14">
        <f t="shared" si="34"/>
        <v>2573.2167999999997</v>
      </c>
      <c r="V747" s="14">
        <f t="shared" si="35"/>
        <v>1494.5</v>
      </c>
      <c r="W747"/>
      <c r="Y747" s="3">
        <v>460572.8</v>
      </c>
      <c r="Z747" s="3">
        <v>9211.4599999999991</v>
      </c>
      <c r="AA747" s="3">
        <v>0</v>
      </c>
      <c r="AB747">
        <v>0</v>
      </c>
      <c r="AC747" s="3">
        <v>0</v>
      </c>
      <c r="AD747" s="2">
        <v>11471.08</v>
      </c>
      <c r="AE747" s="3">
        <v>599122533.62</v>
      </c>
      <c r="AF747" s="3">
        <v>12164932.65</v>
      </c>
      <c r="AG747" s="3">
        <v>2628720.44</v>
      </c>
      <c r="AH747" s="3">
        <v>103699.7</v>
      </c>
      <c r="AI747" s="3">
        <v>2074</v>
      </c>
      <c r="AJ747" s="2">
        <v>-10188946.82</v>
      </c>
    </row>
    <row r="748" spans="1:36" hidden="1" x14ac:dyDescent="0.25">
      <c r="A748" s="8">
        <v>5.0999999999999996</v>
      </c>
      <c r="B748" s="8" t="s">
        <v>5257</v>
      </c>
      <c r="C748" s="8">
        <v>3050020980010</v>
      </c>
      <c r="D748" s="8" t="s">
        <v>5258</v>
      </c>
      <c r="F748" s="8" t="s">
        <v>5259</v>
      </c>
      <c r="G748" s="10">
        <v>43574</v>
      </c>
      <c r="H748" s="8" t="s">
        <v>31</v>
      </c>
      <c r="I748" s="8" t="s">
        <v>38</v>
      </c>
      <c r="J748" s="9">
        <v>6992.61</v>
      </c>
      <c r="K748" s="9">
        <v>139.85</v>
      </c>
      <c r="L748" s="8">
        <v>0</v>
      </c>
      <c r="M748" s="14">
        <f t="shared" si="33"/>
        <v>7132.46</v>
      </c>
      <c r="N748" s="8">
        <v>0</v>
      </c>
      <c r="O748" s="8">
        <v>0</v>
      </c>
      <c r="P748" s="8" t="s">
        <v>5260</v>
      </c>
      <c r="R748" s="8">
        <v>-754</v>
      </c>
      <c r="S748" s="13">
        <f>_xlfn.XLOOKUP(P748,rif_fee_schedule!$A$2:$A$84,rif_fee_schedule!C$2:C$84, 0)*1.628</f>
        <v>9.8673079999999995</v>
      </c>
      <c r="T748" s="13">
        <f>_xlfn.XLOOKUP(P748,rif_fee_schedule!$A$2:$A$84,rif_fee_schedule!D$2:D$84, 0)</f>
        <v>5.7309999999999999</v>
      </c>
      <c r="U748" s="14">
        <f t="shared" si="34"/>
        <v>-7439.9502319999992</v>
      </c>
      <c r="V748" s="14">
        <f t="shared" si="35"/>
        <v>-4321.174</v>
      </c>
      <c r="W748"/>
      <c r="Y748" s="3">
        <v>460572.8</v>
      </c>
      <c r="Z748" s="3">
        <v>9211.4599999999991</v>
      </c>
      <c r="AA748" s="3">
        <v>0</v>
      </c>
      <c r="AB748">
        <v>0</v>
      </c>
      <c r="AC748" s="3">
        <v>0</v>
      </c>
      <c r="AD748" s="2">
        <v>11471.08</v>
      </c>
      <c r="AE748" s="3">
        <v>599122533.62</v>
      </c>
      <c r="AF748" s="3">
        <v>12164932.65</v>
      </c>
      <c r="AG748" s="3">
        <v>2628720.44</v>
      </c>
      <c r="AH748" s="3">
        <v>103699.7</v>
      </c>
      <c r="AI748" s="3">
        <v>2074</v>
      </c>
      <c r="AJ748" s="2">
        <v>-10188946.82</v>
      </c>
    </row>
    <row r="749" spans="1:36" hidden="1" x14ac:dyDescent="0.25">
      <c r="A749" s="8">
        <v>5</v>
      </c>
      <c r="B749" s="8" t="s">
        <v>4708</v>
      </c>
      <c r="C749" s="8">
        <v>3049250000700</v>
      </c>
      <c r="D749" s="8" t="s">
        <v>4709</v>
      </c>
      <c r="G749" s="10">
        <v>43560</v>
      </c>
      <c r="H749" s="8" t="s">
        <v>31</v>
      </c>
      <c r="I749" s="8" t="s">
        <v>32</v>
      </c>
      <c r="J749" s="9">
        <v>9278.02</v>
      </c>
      <c r="K749" s="9">
        <v>185.56</v>
      </c>
      <c r="L749" s="8">
        <v>0</v>
      </c>
      <c r="M749" s="14">
        <f t="shared" si="33"/>
        <v>9463.58</v>
      </c>
      <c r="N749" s="8">
        <v>0</v>
      </c>
      <c r="O749" s="8">
        <v>0</v>
      </c>
      <c r="P749" s="8" t="s">
        <v>77</v>
      </c>
      <c r="R749" s="8">
        <v>1</v>
      </c>
      <c r="S749" s="13">
        <f>_xlfn.XLOOKUP(P749,rif_fee_schedule!$A$2:$A$84,rif_fee_schedule!C$2:C$84, 0)*1.628</f>
        <v>9769.6279999999988</v>
      </c>
      <c r="T749" s="13">
        <f>_xlfn.XLOOKUP(P749,rif_fee_schedule!$A$2:$A$84,rif_fee_schedule!D$2:D$84, 0)</f>
        <v>5674</v>
      </c>
      <c r="U749" s="14">
        <f t="shared" si="34"/>
        <v>9769.6279999999988</v>
      </c>
      <c r="V749" s="14">
        <f t="shared" si="35"/>
        <v>5674</v>
      </c>
      <c r="W749"/>
      <c r="Y749" s="3">
        <v>23913047.239999998</v>
      </c>
      <c r="Z749" s="3">
        <v>478708.65</v>
      </c>
      <c r="AA749" s="3">
        <v>0</v>
      </c>
      <c r="AB749">
        <v>0</v>
      </c>
      <c r="AC749" s="3">
        <v>0</v>
      </c>
      <c r="AD749" s="2">
        <v>-227120.25</v>
      </c>
      <c r="AE749" s="3">
        <v>599122533.62</v>
      </c>
      <c r="AF749" s="3">
        <v>12164932.65</v>
      </c>
      <c r="AG749" s="3">
        <v>2628720.44</v>
      </c>
      <c r="AH749" s="3">
        <v>103699.7</v>
      </c>
      <c r="AI749" s="3">
        <v>2074</v>
      </c>
      <c r="AJ749" s="2">
        <v>-10188946.82</v>
      </c>
    </row>
    <row r="750" spans="1:36" hidden="1" x14ac:dyDescent="0.25">
      <c r="A750" s="8">
        <v>6</v>
      </c>
      <c r="B750" s="8" t="s">
        <v>7146</v>
      </c>
      <c r="C750" s="8">
        <v>3069130010461</v>
      </c>
      <c r="D750" s="8" t="s">
        <v>7147</v>
      </c>
      <c r="F750" s="8" t="s">
        <v>2845</v>
      </c>
      <c r="G750" s="10">
        <v>43558</v>
      </c>
      <c r="H750" s="8" t="s">
        <v>31</v>
      </c>
      <c r="I750" s="8" t="s">
        <v>38</v>
      </c>
      <c r="J750" s="9">
        <v>0</v>
      </c>
      <c r="K750" s="9">
        <v>0</v>
      </c>
      <c r="L750" s="8">
        <v>0</v>
      </c>
      <c r="M750" s="14">
        <f t="shared" si="33"/>
        <v>0</v>
      </c>
      <c r="N750" s="8">
        <v>0</v>
      </c>
      <c r="O750" s="8">
        <v>0</v>
      </c>
      <c r="P750" s="8" t="s">
        <v>77</v>
      </c>
      <c r="R750" s="8">
        <v>1</v>
      </c>
      <c r="S750" s="13">
        <f>_xlfn.XLOOKUP(P750,rif_fee_schedule!$A$2:$A$84,rif_fee_schedule!C$2:C$84, 0)*1.628</f>
        <v>9769.6279999999988</v>
      </c>
      <c r="T750" s="13">
        <f>_xlfn.XLOOKUP(P750,rif_fee_schedule!$A$2:$A$84,rif_fee_schedule!D$2:D$84, 0)</f>
        <v>5674</v>
      </c>
      <c r="U750" s="14">
        <f t="shared" si="34"/>
        <v>9769.6279999999988</v>
      </c>
      <c r="V750" s="14">
        <f t="shared" si="35"/>
        <v>5674</v>
      </c>
      <c r="W750"/>
      <c r="Y750" s="3">
        <v>43269262.359999999</v>
      </c>
      <c r="Z750" s="3">
        <v>874367.57</v>
      </c>
      <c r="AA750" s="3">
        <v>433279.63</v>
      </c>
      <c r="AB750">
        <v>0</v>
      </c>
      <c r="AC750" s="3">
        <v>0</v>
      </c>
      <c r="AD750" s="2">
        <v>374512.67</v>
      </c>
      <c r="AE750" s="3">
        <v>599122533.62</v>
      </c>
      <c r="AF750" s="3">
        <v>12164932.65</v>
      </c>
      <c r="AG750" s="3">
        <v>2628720.44</v>
      </c>
      <c r="AH750" s="3">
        <v>103699.7</v>
      </c>
      <c r="AI750" s="3">
        <v>2074</v>
      </c>
      <c r="AJ750" s="2">
        <v>-10188946.82</v>
      </c>
    </row>
    <row r="751" spans="1:36" hidden="1" x14ac:dyDescent="0.25">
      <c r="A751" s="8">
        <v>6</v>
      </c>
      <c r="B751" s="8" t="s">
        <v>7146</v>
      </c>
      <c r="C751" s="8">
        <v>3069130010461</v>
      </c>
      <c r="D751" s="8" t="s">
        <v>7147</v>
      </c>
      <c r="F751" s="8" t="s">
        <v>2845</v>
      </c>
      <c r="G751" s="10">
        <v>43558</v>
      </c>
      <c r="H751" s="8" t="s">
        <v>31</v>
      </c>
      <c r="I751" s="8" t="s">
        <v>38</v>
      </c>
      <c r="J751" s="9">
        <v>0</v>
      </c>
      <c r="K751" s="9">
        <v>0</v>
      </c>
      <c r="L751" s="8">
        <v>0</v>
      </c>
      <c r="M751" s="14">
        <f t="shared" si="33"/>
        <v>0</v>
      </c>
      <c r="N751" s="8">
        <v>0</v>
      </c>
      <c r="O751" s="8">
        <v>0</v>
      </c>
      <c r="P751" s="8" t="s">
        <v>77</v>
      </c>
      <c r="R751" s="8">
        <v>-1</v>
      </c>
      <c r="S751" s="13">
        <f>_xlfn.XLOOKUP(P751,rif_fee_schedule!$A$2:$A$84,rif_fee_schedule!C$2:C$84, 0)*1.628</f>
        <v>9769.6279999999988</v>
      </c>
      <c r="T751" s="13">
        <f>_xlfn.XLOOKUP(P751,rif_fee_schedule!$A$2:$A$84,rif_fee_schedule!D$2:D$84, 0)</f>
        <v>5674</v>
      </c>
      <c r="U751" s="14">
        <f t="shared" si="34"/>
        <v>-9769.6279999999988</v>
      </c>
      <c r="V751" s="14">
        <f t="shared" si="35"/>
        <v>-5674</v>
      </c>
      <c r="W751"/>
      <c r="Y751" s="3">
        <v>43269262.359999999</v>
      </c>
      <c r="Z751" s="3">
        <v>874367.57</v>
      </c>
      <c r="AA751" s="3">
        <v>433279.63</v>
      </c>
      <c r="AB751">
        <v>0</v>
      </c>
      <c r="AC751" s="3">
        <v>0</v>
      </c>
      <c r="AD751" s="2">
        <v>374512.67</v>
      </c>
      <c r="AE751" s="3">
        <v>599122533.62</v>
      </c>
      <c r="AF751" s="3">
        <v>12164932.65</v>
      </c>
      <c r="AG751" s="3">
        <v>2628720.44</v>
      </c>
      <c r="AH751" s="3">
        <v>103699.7</v>
      </c>
      <c r="AI751" s="3">
        <v>2074</v>
      </c>
      <c r="AJ751" s="2">
        <v>-10188946.82</v>
      </c>
    </row>
    <row r="752" spans="1:36" hidden="1" x14ac:dyDescent="0.25">
      <c r="A752" s="8">
        <v>6</v>
      </c>
      <c r="B752" s="8" t="s">
        <v>7007</v>
      </c>
      <c r="C752" s="8">
        <v>3069020010282</v>
      </c>
      <c r="D752" s="8" t="s">
        <v>7008</v>
      </c>
      <c r="F752" s="8" t="s">
        <v>7009</v>
      </c>
      <c r="G752" s="10">
        <v>43560</v>
      </c>
      <c r="H752" s="8" t="s">
        <v>31</v>
      </c>
      <c r="I752" s="8" t="s">
        <v>38</v>
      </c>
      <c r="J752" s="9">
        <v>9278.02</v>
      </c>
      <c r="K752" s="9">
        <v>185.56</v>
      </c>
      <c r="L752" s="8">
        <v>0</v>
      </c>
      <c r="M752" s="14">
        <f t="shared" si="33"/>
        <v>9463.58</v>
      </c>
      <c r="N752" s="8">
        <v>0</v>
      </c>
      <c r="O752" s="8">
        <v>0</v>
      </c>
      <c r="P752" s="8" t="s">
        <v>77</v>
      </c>
      <c r="R752" s="8">
        <v>1</v>
      </c>
      <c r="S752" s="13">
        <f>_xlfn.XLOOKUP(P752,rif_fee_schedule!$A$2:$A$84,rif_fee_schedule!C$2:C$84, 0)*1.628</f>
        <v>9769.6279999999988</v>
      </c>
      <c r="T752" s="13">
        <f>_xlfn.XLOOKUP(P752,rif_fee_schedule!$A$2:$A$84,rif_fee_schedule!D$2:D$84, 0)</f>
        <v>5674</v>
      </c>
      <c r="U752" s="14">
        <f t="shared" si="34"/>
        <v>9769.6279999999988</v>
      </c>
      <c r="V752" s="14">
        <f t="shared" si="35"/>
        <v>5674</v>
      </c>
      <c r="W752"/>
      <c r="Y752" s="3">
        <v>43269262.359999999</v>
      </c>
      <c r="Z752" s="3">
        <v>874367.57</v>
      </c>
      <c r="AA752" s="3">
        <v>433279.63</v>
      </c>
      <c r="AB752">
        <v>0</v>
      </c>
      <c r="AC752" s="3">
        <v>0</v>
      </c>
      <c r="AD752" s="2">
        <v>374512.67</v>
      </c>
      <c r="AE752" s="3">
        <v>599122533.62</v>
      </c>
      <c r="AF752" s="3">
        <v>12164932.65</v>
      </c>
      <c r="AG752" s="3">
        <v>2628720.44</v>
      </c>
      <c r="AH752" s="3">
        <v>103699.7</v>
      </c>
      <c r="AI752" s="3">
        <v>2074</v>
      </c>
      <c r="AJ752" s="2">
        <v>-10188946.82</v>
      </c>
    </row>
    <row r="753" spans="1:36" hidden="1" x14ac:dyDescent="0.25">
      <c r="A753" s="8">
        <v>6</v>
      </c>
      <c r="B753" s="8" t="s">
        <v>6839</v>
      </c>
      <c r="C753" s="8">
        <v>3060300010010</v>
      </c>
      <c r="D753" s="8" t="s">
        <v>6840</v>
      </c>
      <c r="F753" s="8" t="s">
        <v>6841</v>
      </c>
      <c r="G753" s="10">
        <v>43560</v>
      </c>
      <c r="H753" s="8" t="s">
        <v>31</v>
      </c>
      <c r="I753" s="8" t="s">
        <v>38</v>
      </c>
      <c r="J753" s="9">
        <v>11360.59</v>
      </c>
      <c r="K753" s="9">
        <v>227.21</v>
      </c>
      <c r="L753" s="8">
        <v>0</v>
      </c>
      <c r="M753" s="14">
        <f t="shared" si="33"/>
        <v>11587.8</v>
      </c>
      <c r="N753" s="8">
        <v>0</v>
      </c>
      <c r="O753" s="8">
        <v>0</v>
      </c>
      <c r="P753" s="8" t="s">
        <v>114</v>
      </c>
      <c r="R753" s="8">
        <v>2</v>
      </c>
      <c r="S753" s="13">
        <f>_xlfn.XLOOKUP(P753,rif_fee_schedule!$A$2:$A$84,rif_fee_schedule!C$2:C$84, 0)*1.628</f>
        <v>4288.152</v>
      </c>
      <c r="T753" s="13">
        <f>_xlfn.XLOOKUP(P753,rif_fee_schedule!$A$2:$A$84,rif_fee_schedule!D$2:D$84, 0)</f>
        <v>2490</v>
      </c>
      <c r="U753" s="14">
        <f t="shared" si="34"/>
        <v>8576.3040000000001</v>
      </c>
      <c r="V753" s="14">
        <f t="shared" si="35"/>
        <v>4980</v>
      </c>
      <c r="W753"/>
      <c r="Y753" s="3">
        <v>43269262.359999999</v>
      </c>
      <c r="Z753" s="3">
        <v>874367.57</v>
      </c>
      <c r="AA753" s="3">
        <v>433279.63</v>
      </c>
      <c r="AB753">
        <v>0</v>
      </c>
      <c r="AC753" s="3">
        <v>0</v>
      </c>
      <c r="AD753" s="2">
        <v>374512.67</v>
      </c>
      <c r="AE753" s="3">
        <v>599122533.62</v>
      </c>
      <c r="AF753" s="3">
        <v>12164932.65</v>
      </c>
      <c r="AG753" s="3">
        <v>2628720.44</v>
      </c>
      <c r="AH753" s="3">
        <v>103699.7</v>
      </c>
      <c r="AI753" s="3">
        <v>2074</v>
      </c>
      <c r="AJ753" s="2">
        <v>-10188946.82</v>
      </c>
    </row>
    <row r="754" spans="1:36" hidden="1" x14ac:dyDescent="0.25">
      <c r="A754" s="8">
        <v>6</v>
      </c>
      <c r="B754" s="8" t="s">
        <v>6700</v>
      </c>
      <c r="C754" s="8">
        <v>3060300010010</v>
      </c>
      <c r="D754" s="8" t="s">
        <v>6701</v>
      </c>
      <c r="F754" s="8" t="s">
        <v>6702</v>
      </c>
      <c r="G754" s="10">
        <v>43560</v>
      </c>
      <c r="H754" s="8" t="s">
        <v>31</v>
      </c>
      <c r="I754" s="8" t="s">
        <v>38</v>
      </c>
      <c r="J754" s="9">
        <v>11360.59</v>
      </c>
      <c r="K754" s="9">
        <v>227.21</v>
      </c>
      <c r="L754" s="8">
        <v>0</v>
      </c>
      <c r="M754" s="14">
        <f t="shared" si="33"/>
        <v>11587.8</v>
      </c>
      <c r="N754" s="8">
        <v>0</v>
      </c>
      <c r="O754" s="8">
        <v>0</v>
      </c>
      <c r="P754" s="8" t="s">
        <v>114</v>
      </c>
      <c r="R754" s="8">
        <v>2</v>
      </c>
      <c r="S754" s="13">
        <f>_xlfn.XLOOKUP(P754,rif_fee_schedule!$A$2:$A$84,rif_fee_schedule!C$2:C$84, 0)*1.628</f>
        <v>4288.152</v>
      </c>
      <c r="T754" s="13">
        <f>_xlfn.XLOOKUP(P754,rif_fee_schedule!$A$2:$A$84,rif_fee_schedule!D$2:D$84, 0)</f>
        <v>2490</v>
      </c>
      <c r="U754" s="14">
        <f t="shared" si="34"/>
        <v>8576.3040000000001</v>
      </c>
      <c r="V754" s="14">
        <f t="shared" si="35"/>
        <v>4980</v>
      </c>
      <c r="W754"/>
      <c r="Y754" s="3">
        <v>43269262.359999999</v>
      </c>
      <c r="Z754" s="3">
        <v>874367.57</v>
      </c>
      <c r="AA754" s="3">
        <v>433279.63</v>
      </c>
      <c r="AB754">
        <v>0</v>
      </c>
      <c r="AC754" s="3">
        <v>0</v>
      </c>
      <c r="AD754" s="2">
        <v>374512.67</v>
      </c>
      <c r="AE754" s="3">
        <v>599122533.62</v>
      </c>
      <c r="AF754" s="3">
        <v>12164932.65</v>
      </c>
      <c r="AG754" s="3">
        <v>2628720.44</v>
      </c>
      <c r="AH754" s="3">
        <v>103699.7</v>
      </c>
      <c r="AI754" s="3">
        <v>2074</v>
      </c>
      <c r="AJ754" s="2">
        <v>-10188946.82</v>
      </c>
    </row>
    <row r="755" spans="1:36" hidden="1" x14ac:dyDescent="0.25">
      <c r="A755" s="8">
        <v>6</v>
      </c>
      <c r="B755" s="8" t="s">
        <v>6697</v>
      </c>
      <c r="C755" s="8">
        <v>3060300010010</v>
      </c>
      <c r="D755" s="8" t="s">
        <v>6698</v>
      </c>
      <c r="F755" s="8" t="s">
        <v>6699</v>
      </c>
      <c r="G755" s="10">
        <v>43560</v>
      </c>
      <c r="H755" s="8" t="s">
        <v>31</v>
      </c>
      <c r="I755" s="8" t="s">
        <v>38</v>
      </c>
      <c r="J755" s="9">
        <v>11360.59</v>
      </c>
      <c r="K755" s="9">
        <v>227.21</v>
      </c>
      <c r="L755" s="8">
        <v>0</v>
      </c>
      <c r="M755" s="14">
        <f t="shared" ref="M755:M818" si="36">SUM(J755:L755)</f>
        <v>11587.8</v>
      </c>
      <c r="N755" s="8">
        <v>0</v>
      </c>
      <c r="O755" s="8">
        <v>0</v>
      </c>
      <c r="P755" s="8" t="s">
        <v>114</v>
      </c>
      <c r="R755" s="8">
        <v>2</v>
      </c>
      <c r="S755" s="13">
        <f>_xlfn.XLOOKUP(P755,rif_fee_schedule!$A$2:$A$84,rif_fee_schedule!C$2:C$84, 0)*1.628</f>
        <v>4288.152</v>
      </c>
      <c r="T755" s="13">
        <f>_xlfn.XLOOKUP(P755,rif_fee_schedule!$A$2:$A$84,rif_fee_schedule!D$2:D$84, 0)</f>
        <v>2490</v>
      </c>
      <c r="U755" s="14">
        <f t="shared" ref="U755:U818" si="37">S755*R755</f>
        <v>8576.3040000000001</v>
      </c>
      <c r="V755" s="14">
        <f t="shared" ref="V755:V818" si="38">T755*R755</f>
        <v>4980</v>
      </c>
      <c r="W755"/>
      <c r="Y755" s="3">
        <v>43269262.359999999</v>
      </c>
      <c r="Z755" s="3">
        <v>874367.57</v>
      </c>
      <c r="AA755" s="3">
        <v>433279.63</v>
      </c>
      <c r="AB755">
        <v>0</v>
      </c>
      <c r="AC755" s="3">
        <v>0</v>
      </c>
      <c r="AD755" s="2">
        <v>374512.67</v>
      </c>
      <c r="AE755" s="3">
        <v>599122533.62</v>
      </c>
      <c r="AF755" s="3">
        <v>12164932.65</v>
      </c>
      <c r="AG755" s="3">
        <v>2628720.44</v>
      </c>
      <c r="AH755" s="3">
        <v>103699.7</v>
      </c>
      <c r="AI755" s="3">
        <v>2074</v>
      </c>
      <c r="AJ755" s="2">
        <v>-10188946.82</v>
      </c>
    </row>
    <row r="756" spans="1:36" hidden="1" x14ac:dyDescent="0.25">
      <c r="A756" s="8">
        <v>6</v>
      </c>
      <c r="B756" s="8" t="s">
        <v>6649</v>
      </c>
      <c r="C756" s="8">
        <v>3060300000070</v>
      </c>
      <c r="D756" s="8" t="s">
        <v>6650</v>
      </c>
      <c r="F756" s="8" t="s">
        <v>6651</v>
      </c>
      <c r="G756" s="10">
        <v>43560</v>
      </c>
      <c r="H756" s="8" t="s">
        <v>31</v>
      </c>
      <c r="I756" s="8" t="s">
        <v>38</v>
      </c>
      <c r="J756" s="9">
        <v>39762.050000000003</v>
      </c>
      <c r="K756" s="9">
        <v>795.24</v>
      </c>
      <c r="L756" s="8">
        <v>0</v>
      </c>
      <c r="M756" s="14">
        <f t="shared" si="36"/>
        <v>40557.29</v>
      </c>
      <c r="N756" s="8">
        <v>0</v>
      </c>
      <c r="O756" s="8">
        <v>0</v>
      </c>
      <c r="P756" s="8" t="s">
        <v>376</v>
      </c>
      <c r="R756" s="8">
        <v>7</v>
      </c>
      <c r="S756" s="13">
        <f>_xlfn.XLOOKUP(P756,rif_fee_schedule!$A$2:$A$84,rif_fee_schedule!C$2:C$84, 0)*1.628</f>
        <v>5981.2719999999999</v>
      </c>
      <c r="T756" s="13">
        <f>_xlfn.XLOOKUP(P756,rif_fee_schedule!$A$2:$A$84,rif_fee_schedule!D$2:D$84, 0)</f>
        <v>3474</v>
      </c>
      <c r="U756" s="14">
        <f t="shared" si="37"/>
        <v>41868.904000000002</v>
      </c>
      <c r="V756" s="14">
        <f t="shared" si="38"/>
        <v>24318</v>
      </c>
      <c r="W756"/>
      <c r="Y756" s="3">
        <v>43269262.359999999</v>
      </c>
      <c r="Z756" s="3">
        <v>874367.57</v>
      </c>
      <c r="AA756" s="3">
        <v>433279.63</v>
      </c>
      <c r="AB756">
        <v>0</v>
      </c>
      <c r="AC756" s="3">
        <v>0</v>
      </c>
      <c r="AD756" s="2">
        <v>374512.67</v>
      </c>
      <c r="AE756" s="3">
        <v>599122533.62</v>
      </c>
      <c r="AF756" s="3">
        <v>12164932.65</v>
      </c>
      <c r="AG756" s="3">
        <v>2628720.44</v>
      </c>
      <c r="AH756" s="3">
        <v>103699.7</v>
      </c>
      <c r="AI756" s="3">
        <v>2074</v>
      </c>
      <c r="AJ756" s="2">
        <v>-10188946.82</v>
      </c>
    </row>
    <row r="757" spans="1:36" hidden="1" x14ac:dyDescent="0.25">
      <c r="A757" s="8">
        <v>3.1</v>
      </c>
      <c r="B757" s="8" t="s">
        <v>4236</v>
      </c>
      <c r="C757" s="8">
        <v>3022040270200</v>
      </c>
      <c r="D757" s="8" t="s">
        <v>4237</v>
      </c>
      <c r="F757" s="8" t="s">
        <v>4238</v>
      </c>
      <c r="G757" s="10">
        <v>43560</v>
      </c>
      <c r="H757" s="8" t="s">
        <v>31</v>
      </c>
      <c r="I757" s="8" t="s">
        <v>38</v>
      </c>
      <c r="J757" s="9">
        <v>0</v>
      </c>
      <c r="K757" s="9">
        <v>0</v>
      </c>
      <c r="L757" s="8">
        <v>0</v>
      </c>
      <c r="M757" s="14">
        <f t="shared" si="36"/>
        <v>0</v>
      </c>
      <c r="N757" s="8">
        <v>0</v>
      </c>
      <c r="O757" s="8">
        <v>0</v>
      </c>
      <c r="P757" s="8" t="s">
        <v>77</v>
      </c>
      <c r="R757" s="8">
        <v>1</v>
      </c>
      <c r="S757" s="13">
        <f>_xlfn.XLOOKUP(P757,rif_fee_schedule!$A$2:$A$84,rif_fee_schedule!C$2:C$84, 0)*1.628</f>
        <v>9769.6279999999988</v>
      </c>
      <c r="T757" s="13">
        <f>_xlfn.XLOOKUP(P757,rif_fee_schedule!$A$2:$A$84,rif_fee_schedule!D$2:D$84, 0)</f>
        <v>5674</v>
      </c>
      <c r="U757" s="14">
        <f t="shared" si="37"/>
        <v>9769.6279999999988</v>
      </c>
      <c r="V757" s="14">
        <f t="shared" si="38"/>
        <v>5674</v>
      </c>
      <c r="W757"/>
      <c r="Y757" s="3">
        <v>34362078.990000002</v>
      </c>
      <c r="Z757" s="3">
        <v>687512.03</v>
      </c>
      <c r="AA757" s="3">
        <v>0</v>
      </c>
      <c r="AB757">
        <v>0</v>
      </c>
      <c r="AC757" s="3">
        <v>0</v>
      </c>
      <c r="AD757" s="2">
        <v>-175934.14</v>
      </c>
      <c r="AE757" s="3">
        <v>599122533.62</v>
      </c>
      <c r="AF757" s="3">
        <v>12164932.65</v>
      </c>
      <c r="AG757" s="3">
        <v>2628720.44</v>
      </c>
      <c r="AH757" s="3">
        <v>103699.7</v>
      </c>
      <c r="AI757" s="3">
        <v>2074</v>
      </c>
      <c r="AJ757" s="2">
        <v>-10188946.82</v>
      </c>
    </row>
    <row r="758" spans="1:36" hidden="1" x14ac:dyDescent="0.25">
      <c r="A758" s="8">
        <v>3.1</v>
      </c>
      <c r="B758" s="8" t="s">
        <v>4236</v>
      </c>
      <c r="C758" s="8">
        <v>3022040270200</v>
      </c>
      <c r="D758" s="8" t="s">
        <v>4237</v>
      </c>
      <c r="F758" s="8" t="s">
        <v>4238</v>
      </c>
      <c r="G758" s="10">
        <v>43560</v>
      </c>
      <c r="H758" s="8" t="s">
        <v>31</v>
      </c>
      <c r="I758" s="8" t="s">
        <v>38</v>
      </c>
      <c r="J758" s="9">
        <v>0</v>
      </c>
      <c r="K758" s="9">
        <v>0</v>
      </c>
      <c r="L758" s="8">
        <v>0</v>
      </c>
      <c r="M758" s="14">
        <f t="shared" si="36"/>
        <v>0</v>
      </c>
      <c r="N758" s="8">
        <v>0</v>
      </c>
      <c r="O758" s="8">
        <v>0</v>
      </c>
      <c r="P758" s="8" t="s">
        <v>77</v>
      </c>
      <c r="R758" s="8">
        <v>-1</v>
      </c>
      <c r="S758" s="13">
        <f>_xlfn.XLOOKUP(P758,rif_fee_schedule!$A$2:$A$84,rif_fee_schedule!C$2:C$84, 0)*1.628</f>
        <v>9769.6279999999988</v>
      </c>
      <c r="T758" s="13">
        <f>_xlfn.XLOOKUP(P758,rif_fee_schedule!$A$2:$A$84,rif_fee_schedule!D$2:D$84, 0)</f>
        <v>5674</v>
      </c>
      <c r="U758" s="14">
        <f t="shared" si="37"/>
        <v>-9769.6279999999988</v>
      </c>
      <c r="V758" s="14">
        <f t="shared" si="38"/>
        <v>-5674</v>
      </c>
      <c r="W758"/>
      <c r="Y758" s="3">
        <v>34362078.990000002</v>
      </c>
      <c r="Z758" s="3">
        <v>687512.03</v>
      </c>
      <c r="AA758" s="3">
        <v>0</v>
      </c>
      <c r="AB758">
        <v>0</v>
      </c>
      <c r="AC758" s="3">
        <v>0</v>
      </c>
      <c r="AD758" s="2">
        <v>-175934.14</v>
      </c>
      <c r="AE758" s="3">
        <v>599122533.62</v>
      </c>
      <c r="AF758" s="3">
        <v>12164932.65</v>
      </c>
      <c r="AG758" s="3">
        <v>2628720.44</v>
      </c>
      <c r="AH758" s="3">
        <v>103699.7</v>
      </c>
      <c r="AI758" s="3">
        <v>2074</v>
      </c>
      <c r="AJ758" s="2">
        <v>-10188946.82</v>
      </c>
    </row>
    <row r="759" spans="1:36" hidden="1" x14ac:dyDescent="0.25">
      <c r="A759" s="8">
        <v>6</v>
      </c>
      <c r="B759" s="8" t="s">
        <v>7614</v>
      </c>
      <c r="C759" s="8">
        <v>3069310000190</v>
      </c>
      <c r="D759" s="8" t="s">
        <v>7615</v>
      </c>
      <c r="F759" s="8" t="s">
        <v>7616</v>
      </c>
      <c r="G759" s="10">
        <v>43711</v>
      </c>
      <c r="H759" s="8" t="s">
        <v>31</v>
      </c>
      <c r="I759" s="8" t="s">
        <v>38</v>
      </c>
      <c r="J759" s="9">
        <v>0</v>
      </c>
      <c r="K759" s="9">
        <v>0</v>
      </c>
      <c r="L759" s="8">
        <v>0</v>
      </c>
      <c r="M759" s="14">
        <f t="shared" si="36"/>
        <v>0</v>
      </c>
      <c r="N759" s="8">
        <v>0</v>
      </c>
      <c r="O759" s="8">
        <v>0</v>
      </c>
      <c r="P759" s="8" t="s">
        <v>177</v>
      </c>
      <c r="R759" s="8">
        <v>0</v>
      </c>
      <c r="S759" s="13">
        <f>_xlfn.XLOOKUP(P759,rif_fee_schedule!$A$2:$A$84,rif_fee_schedule!C$2:C$84, 0)*1.628</f>
        <v>12361.403999999999</v>
      </c>
      <c r="T759" s="13">
        <f>_xlfn.XLOOKUP(P759,rif_fee_schedule!$A$2:$A$84,rif_fee_schedule!D$2:D$84, 0)</f>
        <v>7179</v>
      </c>
      <c r="U759" s="14">
        <f t="shared" si="37"/>
        <v>0</v>
      </c>
      <c r="V759" s="14">
        <f t="shared" si="38"/>
        <v>0</v>
      </c>
      <c r="W759"/>
      <c r="Y759" s="3">
        <v>43269262.359999999</v>
      </c>
      <c r="Z759" s="3">
        <v>874367.57</v>
      </c>
      <c r="AA759" s="3">
        <v>433279.63</v>
      </c>
      <c r="AB759">
        <v>0</v>
      </c>
      <c r="AC759" s="3">
        <v>0</v>
      </c>
      <c r="AD759" s="2">
        <v>374512.67</v>
      </c>
      <c r="AE759" s="3">
        <v>599122533.62</v>
      </c>
      <c r="AF759" s="3">
        <v>12164932.65</v>
      </c>
      <c r="AG759" s="3">
        <v>2628720.44</v>
      </c>
      <c r="AH759" s="3">
        <v>103699.7</v>
      </c>
      <c r="AI759" s="3">
        <v>2074</v>
      </c>
      <c r="AJ759" s="2">
        <v>-10188946.82</v>
      </c>
    </row>
    <row r="760" spans="1:36" hidden="1" x14ac:dyDescent="0.25">
      <c r="A760" s="8">
        <v>6</v>
      </c>
      <c r="B760" s="8" t="s">
        <v>7723</v>
      </c>
      <c r="C760" s="8">
        <v>3069340040560</v>
      </c>
      <c r="D760" s="8" t="s">
        <v>7724</v>
      </c>
      <c r="G760" s="10">
        <v>43563</v>
      </c>
      <c r="H760" s="8" t="s">
        <v>31</v>
      </c>
      <c r="I760" s="8" t="s">
        <v>32</v>
      </c>
      <c r="J760" s="9">
        <v>173897.82</v>
      </c>
      <c r="K760" s="9">
        <v>3477.96</v>
      </c>
      <c r="L760" s="8">
        <v>0</v>
      </c>
      <c r="M760" s="14">
        <f t="shared" si="36"/>
        <v>177375.78</v>
      </c>
      <c r="N760" s="8">
        <v>0</v>
      </c>
      <c r="O760" s="8">
        <v>0</v>
      </c>
      <c r="P760" s="8" t="s">
        <v>45</v>
      </c>
      <c r="R760" s="11">
        <v>9515</v>
      </c>
      <c r="S760" s="13">
        <f>_xlfn.XLOOKUP(P760,rif_fee_schedule!$A$2:$A$84,rif_fee_schedule!C$2:C$84, 0)*1.628</f>
        <v>19.244587999999997</v>
      </c>
      <c r="T760" s="13">
        <f>_xlfn.XLOOKUP(P760,rif_fee_schedule!$A$2:$A$84,rif_fee_schedule!D$2:D$84, 0)</f>
        <v>11.177</v>
      </c>
      <c r="U760" s="14">
        <f t="shared" si="37"/>
        <v>183112.25481999997</v>
      </c>
      <c r="V760" s="14">
        <f t="shared" si="38"/>
        <v>106349.155</v>
      </c>
      <c r="W760" s="2"/>
      <c r="Y760" s="3">
        <v>43269262.359999999</v>
      </c>
      <c r="Z760" s="3">
        <v>874367.57</v>
      </c>
      <c r="AA760" s="3">
        <v>433279.63</v>
      </c>
      <c r="AB760">
        <v>0</v>
      </c>
      <c r="AC760" s="3">
        <v>0</v>
      </c>
      <c r="AD760" s="2">
        <v>374512.67</v>
      </c>
      <c r="AE760" s="3">
        <v>599122533.62</v>
      </c>
      <c r="AF760" s="3">
        <v>12164932.65</v>
      </c>
      <c r="AG760" s="3">
        <v>2628720.44</v>
      </c>
      <c r="AH760" s="3">
        <v>103699.7</v>
      </c>
      <c r="AI760" s="3">
        <v>2074</v>
      </c>
      <c r="AJ760" s="2">
        <v>-10188946.82</v>
      </c>
    </row>
    <row r="761" spans="1:36" hidden="1" x14ac:dyDescent="0.25">
      <c r="A761" s="8">
        <v>9.1</v>
      </c>
      <c r="B761" s="8" t="s">
        <v>9121</v>
      </c>
      <c r="C761" s="8">
        <v>3031210370740</v>
      </c>
      <c r="D761" s="8" t="s">
        <v>9122</v>
      </c>
      <c r="F761" s="8" t="s">
        <v>9123</v>
      </c>
      <c r="G761" s="10">
        <v>43566</v>
      </c>
      <c r="H761" s="8" t="s">
        <v>31</v>
      </c>
      <c r="I761" s="8" t="s">
        <v>38</v>
      </c>
      <c r="J761" s="9">
        <v>7535.53</v>
      </c>
      <c r="K761" s="9">
        <v>150.71</v>
      </c>
      <c r="L761" s="8">
        <v>0</v>
      </c>
      <c r="M761" s="14">
        <f t="shared" si="36"/>
        <v>7686.24</v>
      </c>
      <c r="N761" s="8">
        <v>0</v>
      </c>
      <c r="O761" s="8">
        <v>0</v>
      </c>
      <c r="P761" s="8" t="s">
        <v>274</v>
      </c>
      <c r="R761" s="8">
        <v>1</v>
      </c>
      <c r="S761" s="13">
        <f>_xlfn.XLOOKUP(P761,rif_fee_schedule!$A$2:$A$84,rif_fee_schedule!C$2:C$84, 0)*1.628</f>
        <v>0</v>
      </c>
      <c r="T761" s="13">
        <f>_xlfn.XLOOKUP(P761,rif_fee_schedule!$A$2:$A$84,rif_fee_schedule!D$2:D$84, 0)</f>
        <v>0</v>
      </c>
      <c r="U761" s="14">
        <f t="shared" si="37"/>
        <v>0</v>
      </c>
      <c r="V761" s="14">
        <f t="shared" si="38"/>
        <v>0</v>
      </c>
      <c r="W761"/>
      <c r="Y761" s="3">
        <v>13894747.220000001</v>
      </c>
      <c r="Z761" s="3">
        <v>290518.01</v>
      </c>
      <c r="AA761" s="3">
        <v>0</v>
      </c>
      <c r="AB761">
        <v>0</v>
      </c>
      <c r="AC761" s="3">
        <v>0</v>
      </c>
      <c r="AD761" s="2">
        <v>-156592.79</v>
      </c>
      <c r="AE761" s="3">
        <v>599122533.62</v>
      </c>
      <c r="AF761" s="3">
        <v>12164932.65</v>
      </c>
      <c r="AG761" s="3">
        <v>2628720.44</v>
      </c>
      <c r="AH761" s="3">
        <v>103699.7</v>
      </c>
      <c r="AI761" s="3">
        <v>2074</v>
      </c>
      <c r="AJ761" s="2">
        <v>-10188946.82</v>
      </c>
    </row>
    <row r="762" spans="1:36" hidden="1" x14ac:dyDescent="0.25">
      <c r="A762" s="8">
        <v>5</v>
      </c>
      <c r="B762" s="8" t="s">
        <v>5077</v>
      </c>
      <c r="C762" s="8">
        <v>3059260000060</v>
      </c>
      <c r="D762" s="8" t="s">
        <v>5078</v>
      </c>
      <c r="F762" s="8" t="s">
        <v>5079</v>
      </c>
      <c r="G762" s="10">
        <v>43564</v>
      </c>
      <c r="H762" s="8" t="s">
        <v>31</v>
      </c>
      <c r="I762" s="8" t="s">
        <v>38</v>
      </c>
      <c r="J762" s="9">
        <v>72440.75</v>
      </c>
      <c r="K762" s="9">
        <v>1448.81</v>
      </c>
      <c r="L762" s="8">
        <v>0</v>
      </c>
      <c r="M762" s="14">
        <f t="shared" si="36"/>
        <v>73889.56</v>
      </c>
      <c r="N762" s="8">
        <v>0</v>
      </c>
      <c r="O762" s="8">
        <v>0</v>
      </c>
      <c r="P762" s="8" t="s">
        <v>1721</v>
      </c>
      <c r="R762" s="11">
        <v>2883</v>
      </c>
      <c r="S762" s="13">
        <f>_xlfn.XLOOKUP(P762,rif_fee_schedule!$A$2:$A$84,rif_fee_schedule!C$2:C$84, 0)*1.628</f>
        <v>26.458255999999995</v>
      </c>
      <c r="T762" s="13">
        <f>_xlfn.XLOOKUP(P762,rif_fee_schedule!$A$2:$A$84,rif_fee_schedule!D$2:D$84, 0)</f>
        <v>15.367000000000001</v>
      </c>
      <c r="U762" s="14">
        <f t="shared" si="37"/>
        <v>76279.152047999989</v>
      </c>
      <c r="V762" s="14">
        <f t="shared" si="38"/>
        <v>44303.061000000002</v>
      </c>
      <c r="W762" s="2"/>
      <c r="Y762" s="3">
        <v>23913047.239999998</v>
      </c>
      <c r="Z762" s="3">
        <v>478708.65</v>
      </c>
      <c r="AA762" s="3">
        <v>0</v>
      </c>
      <c r="AB762">
        <v>0</v>
      </c>
      <c r="AC762" s="3">
        <v>0</v>
      </c>
      <c r="AD762" s="2">
        <v>-227120.25</v>
      </c>
      <c r="AE762" s="3">
        <v>599122533.62</v>
      </c>
      <c r="AF762" s="3">
        <v>12164932.65</v>
      </c>
      <c r="AG762" s="3">
        <v>2628720.44</v>
      </c>
      <c r="AH762" s="3">
        <v>103699.7</v>
      </c>
      <c r="AI762" s="3">
        <v>2074</v>
      </c>
      <c r="AJ762" s="2">
        <v>-10188946.82</v>
      </c>
    </row>
    <row r="763" spans="1:36" hidden="1" x14ac:dyDescent="0.25">
      <c r="A763" s="8">
        <v>6</v>
      </c>
      <c r="B763" s="8" t="s">
        <v>7027</v>
      </c>
      <c r="C763" s="8">
        <v>3069110090020</v>
      </c>
      <c r="D763" s="8" t="s">
        <v>7028</v>
      </c>
      <c r="F763" s="8" t="s">
        <v>7029</v>
      </c>
      <c r="G763" s="10">
        <v>43565</v>
      </c>
      <c r="H763" s="8" t="s">
        <v>31</v>
      </c>
      <c r="I763" s="8" t="s">
        <v>38</v>
      </c>
      <c r="J763" s="9">
        <v>9278.02</v>
      </c>
      <c r="K763" s="9">
        <v>185.56</v>
      </c>
      <c r="L763" s="8">
        <v>0</v>
      </c>
      <c r="M763" s="14">
        <f t="shared" si="36"/>
        <v>9463.58</v>
      </c>
      <c r="N763" s="8">
        <v>0</v>
      </c>
      <c r="O763" s="8">
        <v>0</v>
      </c>
      <c r="P763" s="8" t="s">
        <v>77</v>
      </c>
      <c r="R763" s="8">
        <v>1</v>
      </c>
      <c r="S763" s="13">
        <f>_xlfn.XLOOKUP(P763,rif_fee_schedule!$A$2:$A$84,rif_fee_schedule!C$2:C$84, 0)*1.628</f>
        <v>9769.6279999999988</v>
      </c>
      <c r="T763" s="13">
        <f>_xlfn.XLOOKUP(P763,rif_fee_schedule!$A$2:$A$84,rif_fee_schedule!D$2:D$84, 0)</f>
        <v>5674</v>
      </c>
      <c r="U763" s="14">
        <f t="shared" si="37"/>
        <v>9769.6279999999988</v>
      </c>
      <c r="V763" s="14">
        <f t="shared" si="38"/>
        <v>5674</v>
      </c>
      <c r="W763"/>
      <c r="Y763" s="3">
        <v>43269262.359999999</v>
      </c>
      <c r="Z763" s="3">
        <v>874367.57</v>
      </c>
      <c r="AA763" s="3">
        <v>433279.63</v>
      </c>
      <c r="AB763">
        <v>0</v>
      </c>
      <c r="AC763" s="3">
        <v>0</v>
      </c>
      <c r="AD763" s="2">
        <v>374512.67</v>
      </c>
      <c r="AE763" s="3">
        <v>599122533.62</v>
      </c>
      <c r="AF763" s="3">
        <v>12164932.65</v>
      </c>
      <c r="AG763" s="3">
        <v>2628720.44</v>
      </c>
      <c r="AH763" s="3">
        <v>103699.7</v>
      </c>
      <c r="AI763" s="3">
        <v>2074</v>
      </c>
      <c r="AJ763" s="2">
        <v>-10188946.82</v>
      </c>
    </row>
    <row r="764" spans="1:36" hidden="1" x14ac:dyDescent="0.25">
      <c r="A764" s="8">
        <v>9.1</v>
      </c>
      <c r="B764" s="8" t="s">
        <v>9095</v>
      </c>
      <c r="C764" s="8">
        <v>3031160090300</v>
      </c>
      <c r="D764" s="8" t="s">
        <v>9096</v>
      </c>
      <c r="F764" s="8" t="s">
        <v>9097</v>
      </c>
      <c r="G764" s="10">
        <v>43622</v>
      </c>
      <c r="H764" s="8" t="s">
        <v>31</v>
      </c>
      <c r="I764" s="8" t="s">
        <v>38</v>
      </c>
      <c r="J764" s="9">
        <v>10742.16</v>
      </c>
      <c r="K764" s="9">
        <v>214.84</v>
      </c>
      <c r="L764" s="8">
        <v>0</v>
      </c>
      <c r="M764" s="14">
        <f t="shared" si="36"/>
        <v>10957</v>
      </c>
      <c r="N764" s="8">
        <v>0</v>
      </c>
      <c r="O764" s="8">
        <v>0</v>
      </c>
      <c r="P764" s="8" t="s">
        <v>114</v>
      </c>
      <c r="R764" s="8">
        <v>2</v>
      </c>
      <c r="S764" s="13">
        <f>_xlfn.XLOOKUP(P764,rif_fee_schedule!$A$2:$A$84,rif_fee_schedule!C$2:C$84, 0)*1.628</f>
        <v>4288.152</v>
      </c>
      <c r="T764" s="13">
        <f>_xlfn.XLOOKUP(P764,rif_fee_schedule!$A$2:$A$84,rif_fee_schedule!D$2:D$84, 0)</f>
        <v>2490</v>
      </c>
      <c r="U764" s="14">
        <f t="shared" si="37"/>
        <v>8576.3040000000001</v>
      </c>
      <c r="V764" s="14">
        <f t="shared" si="38"/>
        <v>4980</v>
      </c>
      <c r="W764"/>
      <c r="Y764" s="3">
        <v>13894747.220000001</v>
      </c>
      <c r="Z764" s="3">
        <v>290518.01</v>
      </c>
      <c r="AA764" s="3">
        <v>0</v>
      </c>
      <c r="AB764">
        <v>0</v>
      </c>
      <c r="AC764" s="3">
        <v>0</v>
      </c>
      <c r="AD764" s="2">
        <v>-156592.79</v>
      </c>
      <c r="AE764" s="3">
        <v>599122533.62</v>
      </c>
      <c r="AF764" s="3">
        <v>12164932.65</v>
      </c>
      <c r="AG764" s="3">
        <v>2628720.44</v>
      </c>
      <c r="AH764" s="3">
        <v>103699.7</v>
      </c>
      <c r="AI764" s="3">
        <v>2074</v>
      </c>
      <c r="AJ764" s="2">
        <v>-10188946.82</v>
      </c>
    </row>
    <row r="765" spans="1:36" hidden="1" x14ac:dyDescent="0.25">
      <c r="A765" s="8">
        <v>9.1</v>
      </c>
      <c r="B765" s="8" t="s">
        <v>9132</v>
      </c>
      <c r="C765" s="8">
        <v>3031210330510</v>
      </c>
      <c r="D765" s="8" t="s">
        <v>9133</v>
      </c>
      <c r="F765" s="8" t="s">
        <v>9134</v>
      </c>
      <c r="G765" s="10">
        <v>43563</v>
      </c>
      <c r="H765" s="8" t="s">
        <v>31</v>
      </c>
      <c r="I765" s="8" t="s">
        <v>38</v>
      </c>
      <c r="J765" s="9">
        <v>0</v>
      </c>
      <c r="K765" s="9">
        <v>0</v>
      </c>
      <c r="L765" s="8">
        <v>0</v>
      </c>
      <c r="M765" s="14">
        <f t="shared" si="36"/>
        <v>0</v>
      </c>
      <c r="N765" s="8">
        <v>0</v>
      </c>
      <c r="O765" s="8">
        <v>0</v>
      </c>
      <c r="P765" s="8" t="s">
        <v>77</v>
      </c>
      <c r="R765" s="8">
        <v>1</v>
      </c>
      <c r="S765" s="13">
        <f>_xlfn.XLOOKUP(P765,rif_fee_schedule!$A$2:$A$84,rif_fee_schedule!C$2:C$84, 0)*1.628</f>
        <v>9769.6279999999988</v>
      </c>
      <c r="T765" s="13">
        <f>_xlfn.XLOOKUP(P765,rif_fee_schedule!$A$2:$A$84,rif_fee_schedule!D$2:D$84, 0)</f>
        <v>5674</v>
      </c>
      <c r="U765" s="14">
        <f t="shared" si="37"/>
        <v>9769.6279999999988</v>
      </c>
      <c r="V765" s="14">
        <f t="shared" si="38"/>
        <v>5674</v>
      </c>
      <c r="W765"/>
      <c r="Y765" s="3">
        <v>13894747.220000001</v>
      </c>
      <c r="Z765" s="3">
        <v>290518.01</v>
      </c>
      <c r="AA765" s="3">
        <v>0</v>
      </c>
      <c r="AB765">
        <v>0</v>
      </c>
      <c r="AC765" s="3">
        <v>0</v>
      </c>
      <c r="AD765" s="2">
        <v>-156592.79</v>
      </c>
      <c r="AE765" s="3">
        <v>599122533.62</v>
      </c>
      <c r="AF765" s="3">
        <v>12164932.65</v>
      </c>
      <c r="AG765" s="3">
        <v>2628720.44</v>
      </c>
      <c r="AH765" s="3">
        <v>103699.7</v>
      </c>
      <c r="AI765" s="3">
        <v>2074</v>
      </c>
      <c r="AJ765" s="2">
        <v>-10188946.82</v>
      </c>
    </row>
    <row r="766" spans="1:36" hidden="1" x14ac:dyDescent="0.25">
      <c r="A766" s="8">
        <v>9.1</v>
      </c>
      <c r="B766" s="8" t="s">
        <v>9132</v>
      </c>
      <c r="C766" s="8">
        <v>3031210330510</v>
      </c>
      <c r="D766" s="8" t="s">
        <v>9133</v>
      </c>
      <c r="F766" s="8" t="s">
        <v>9134</v>
      </c>
      <c r="G766" s="10">
        <v>43563</v>
      </c>
      <c r="H766" s="8" t="s">
        <v>31</v>
      </c>
      <c r="I766" s="8" t="s">
        <v>38</v>
      </c>
      <c r="J766" s="9">
        <v>0</v>
      </c>
      <c r="K766" s="9">
        <v>0</v>
      </c>
      <c r="L766" s="8">
        <v>0</v>
      </c>
      <c r="M766" s="14">
        <f t="shared" si="36"/>
        <v>0</v>
      </c>
      <c r="N766" s="8">
        <v>0</v>
      </c>
      <c r="O766" s="8">
        <v>0</v>
      </c>
      <c r="P766" s="8" t="s">
        <v>77</v>
      </c>
      <c r="R766" s="8">
        <v>-1</v>
      </c>
      <c r="S766" s="13">
        <f>_xlfn.XLOOKUP(P766,rif_fee_schedule!$A$2:$A$84,rif_fee_schedule!C$2:C$84, 0)*1.628</f>
        <v>9769.6279999999988</v>
      </c>
      <c r="T766" s="13">
        <f>_xlfn.XLOOKUP(P766,rif_fee_schedule!$A$2:$A$84,rif_fee_schedule!D$2:D$84, 0)</f>
        <v>5674</v>
      </c>
      <c r="U766" s="14">
        <f t="shared" si="37"/>
        <v>-9769.6279999999988</v>
      </c>
      <c r="V766" s="14">
        <f t="shared" si="38"/>
        <v>-5674</v>
      </c>
      <c r="W766"/>
      <c r="Y766" s="3">
        <v>13894747.220000001</v>
      </c>
      <c r="Z766" s="3">
        <v>290518.01</v>
      </c>
      <c r="AA766" s="3">
        <v>0</v>
      </c>
      <c r="AB766">
        <v>0</v>
      </c>
      <c r="AC766" s="3">
        <v>0</v>
      </c>
      <c r="AD766" s="2">
        <v>-156592.79</v>
      </c>
      <c r="AE766" s="3">
        <v>599122533.62</v>
      </c>
      <c r="AF766" s="3">
        <v>12164932.65</v>
      </c>
      <c r="AG766" s="3">
        <v>2628720.44</v>
      </c>
      <c r="AH766" s="3">
        <v>103699.7</v>
      </c>
      <c r="AI766" s="3">
        <v>2074</v>
      </c>
      <c r="AJ766" s="2">
        <v>-10188946.82</v>
      </c>
    </row>
    <row r="767" spans="1:36" hidden="1" x14ac:dyDescent="0.25">
      <c r="A767" s="8">
        <v>6</v>
      </c>
      <c r="B767" s="8" t="s">
        <v>6298</v>
      </c>
      <c r="C767" s="8">
        <v>3060180040640</v>
      </c>
      <c r="D767" s="8" t="s">
        <v>6299</v>
      </c>
      <c r="F767" s="8" t="s">
        <v>6300</v>
      </c>
      <c r="G767" s="10">
        <v>43566</v>
      </c>
      <c r="H767" s="8" t="s">
        <v>31</v>
      </c>
      <c r="I767" s="8" t="s">
        <v>38</v>
      </c>
      <c r="J767" s="9">
        <v>9278.02</v>
      </c>
      <c r="K767" s="9">
        <v>185.56</v>
      </c>
      <c r="L767" s="8">
        <v>0</v>
      </c>
      <c r="M767" s="14">
        <f t="shared" si="36"/>
        <v>9463.58</v>
      </c>
      <c r="N767" s="8">
        <v>0</v>
      </c>
      <c r="O767" s="8">
        <v>0</v>
      </c>
      <c r="P767" s="8" t="s">
        <v>77</v>
      </c>
      <c r="R767" s="8">
        <v>1</v>
      </c>
      <c r="S767" s="13">
        <f>_xlfn.XLOOKUP(P767,rif_fee_schedule!$A$2:$A$84,rif_fee_schedule!C$2:C$84, 0)*1.628</f>
        <v>9769.6279999999988</v>
      </c>
      <c r="T767" s="13">
        <f>_xlfn.XLOOKUP(P767,rif_fee_schedule!$A$2:$A$84,rif_fee_schedule!D$2:D$84, 0)</f>
        <v>5674</v>
      </c>
      <c r="U767" s="14">
        <f t="shared" si="37"/>
        <v>9769.6279999999988</v>
      </c>
      <c r="V767" s="14">
        <f t="shared" si="38"/>
        <v>5674</v>
      </c>
      <c r="W767"/>
      <c r="Y767" s="3">
        <v>43269262.359999999</v>
      </c>
      <c r="Z767" s="3">
        <v>874367.57</v>
      </c>
      <c r="AA767" s="3">
        <v>433279.63</v>
      </c>
      <c r="AB767">
        <v>0</v>
      </c>
      <c r="AC767" s="3">
        <v>0</v>
      </c>
      <c r="AD767" s="2">
        <v>374512.67</v>
      </c>
      <c r="AE767" s="3">
        <v>599122533.62</v>
      </c>
      <c r="AF767" s="3">
        <v>12164932.65</v>
      </c>
      <c r="AG767" s="3">
        <v>2628720.44</v>
      </c>
      <c r="AH767" s="3">
        <v>103699.7</v>
      </c>
      <c r="AI767" s="3">
        <v>2074</v>
      </c>
      <c r="AJ767" s="2">
        <v>-10188946.82</v>
      </c>
    </row>
    <row r="768" spans="1:36" hidden="1" x14ac:dyDescent="0.25">
      <c r="A768" s="8">
        <v>5</v>
      </c>
      <c r="B768" s="8" t="s">
        <v>4735</v>
      </c>
      <c r="C768" s="8">
        <v>3050030680050</v>
      </c>
      <c r="D768" s="8" t="s">
        <v>4736</v>
      </c>
      <c r="G768" s="10">
        <v>43654</v>
      </c>
      <c r="H768" s="8" t="s">
        <v>31</v>
      </c>
      <c r="I768" s="8" t="s">
        <v>32</v>
      </c>
      <c r="J768" s="9">
        <v>7969.81</v>
      </c>
      <c r="K768" s="9">
        <v>159.4</v>
      </c>
      <c r="L768" s="8">
        <v>0</v>
      </c>
      <c r="M768" s="14">
        <f t="shared" si="36"/>
        <v>8129.21</v>
      </c>
      <c r="N768" s="8">
        <v>0</v>
      </c>
      <c r="O768" s="8">
        <v>0</v>
      </c>
      <c r="P768" s="8" t="s">
        <v>274</v>
      </c>
      <c r="R768" s="8">
        <v>1</v>
      </c>
      <c r="S768" s="13">
        <f>_xlfn.XLOOKUP(P768,rif_fee_schedule!$A$2:$A$84,rif_fee_schedule!C$2:C$84, 0)*1.628</f>
        <v>0</v>
      </c>
      <c r="T768" s="13">
        <f>_xlfn.XLOOKUP(P768,rif_fee_schedule!$A$2:$A$84,rif_fee_schedule!D$2:D$84, 0)</f>
        <v>0</v>
      </c>
      <c r="U768" s="14">
        <f t="shared" si="37"/>
        <v>0</v>
      </c>
      <c r="V768" s="14">
        <f t="shared" si="38"/>
        <v>0</v>
      </c>
      <c r="W768"/>
      <c r="Y768" s="3">
        <v>23913047.239999998</v>
      </c>
      <c r="Z768" s="3">
        <v>478708.65</v>
      </c>
      <c r="AA768" s="3">
        <v>0</v>
      </c>
      <c r="AB768">
        <v>0</v>
      </c>
      <c r="AC768" s="3">
        <v>0</v>
      </c>
      <c r="AD768" s="2">
        <v>-227120.25</v>
      </c>
      <c r="AE768" s="3">
        <v>599122533.62</v>
      </c>
      <c r="AF768" s="3">
        <v>12164932.65</v>
      </c>
      <c r="AG768" s="3">
        <v>2628720.44</v>
      </c>
      <c r="AH768" s="3">
        <v>103699.7</v>
      </c>
      <c r="AI768" s="3">
        <v>2074</v>
      </c>
      <c r="AJ768" s="2">
        <v>-10188946.82</v>
      </c>
    </row>
    <row r="769" spans="1:36" hidden="1" x14ac:dyDescent="0.25">
      <c r="A769" s="8">
        <v>5</v>
      </c>
      <c r="B769" s="8" t="s">
        <v>4733</v>
      </c>
      <c r="C769" s="8">
        <v>3050030680060</v>
      </c>
      <c r="D769" s="8" t="s">
        <v>4734</v>
      </c>
      <c r="G769" s="10">
        <v>43654</v>
      </c>
      <c r="H769" s="8" t="s">
        <v>31</v>
      </c>
      <c r="I769" s="8" t="s">
        <v>32</v>
      </c>
      <c r="J769" s="9">
        <v>7969.81</v>
      </c>
      <c r="K769" s="9">
        <v>159.4</v>
      </c>
      <c r="L769" s="8">
        <v>0</v>
      </c>
      <c r="M769" s="14">
        <f t="shared" si="36"/>
        <v>8129.21</v>
      </c>
      <c r="N769" s="8">
        <v>0</v>
      </c>
      <c r="O769" s="8">
        <v>0</v>
      </c>
      <c r="P769" s="8" t="s">
        <v>274</v>
      </c>
      <c r="R769" s="8">
        <v>1</v>
      </c>
      <c r="S769" s="13">
        <f>_xlfn.XLOOKUP(P769,rif_fee_schedule!$A$2:$A$84,rif_fee_schedule!C$2:C$84, 0)*1.628</f>
        <v>0</v>
      </c>
      <c r="T769" s="13">
        <f>_xlfn.XLOOKUP(P769,rif_fee_schedule!$A$2:$A$84,rif_fee_schedule!D$2:D$84, 0)</f>
        <v>0</v>
      </c>
      <c r="U769" s="14">
        <f t="shared" si="37"/>
        <v>0</v>
      </c>
      <c r="V769" s="14">
        <f t="shared" si="38"/>
        <v>0</v>
      </c>
      <c r="W769"/>
      <c r="Y769" s="3">
        <v>23913047.239999998</v>
      </c>
      <c r="Z769" s="3">
        <v>478708.65</v>
      </c>
      <c r="AA769" s="3">
        <v>0</v>
      </c>
      <c r="AB769">
        <v>0</v>
      </c>
      <c r="AC769" s="3">
        <v>0</v>
      </c>
      <c r="AD769" s="2">
        <v>-227120.25</v>
      </c>
      <c r="AE769" s="3">
        <v>599122533.62</v>
      </c>
      <c r="AF769" s="3">
        <v>12164932.65</v>
      </c>
      <c r="AG769" s="3">
        <v>2628720.44</v>
      </c>
      <c r="AH769" s="3">
        <v>103699.7</v>
      </c>
      <c r="AI769" s="3">
        <v>2074</v>
      </c>
      <c r="AJ769" s="2">
        <v>-10188946.82</v>
      </c>
    </row>
    <row r="770" spans="1:36" hidden="1" x14ac:dyDescent="0.25">
      <c r="A770" s="8">
        <v>5</v>
      </c>
      <c r="B770" s="8" t="s">
        <v>4726</v>
      </c>
      <c r="C770" s="8">
        <v>3050030680010</v>
      </c>
      <c r="D770" s="8" t="s">
        <v>4727</v>
      </c>
      <c r="G770" s="10">
        <v>43571</v>
      </c>
      <c r="H770" s="8" t="s">
        <v>31</v>
      </c>
      <c r="I770" s="8" t="s">
        <v>32</v>
      </c>
      <c r="J770" s="9">
        <v>7969.81</v>
      </c>
      <c r="K770" s="9">
        <v>159.4</v>
      </c>
      <c r="L770" s="8">
        <v>0</v>
      </c>
      <c r="M770" s="14">
        <f t="shared" si="36"/>
        <v>8129.21</v>
      </c>
      <c r="N770" s="8">
        <v>0</v>
      </c>
      <c r="O770" s="8">
        <v>0</v>
      </c>
      <c r="P770" s="8" t="s">
        <v>274</v>
      </c>
      <c r="R770" s="8">
        <v>1</v>
      </c>
      <c r="S770" s="13">
        <f>_xlfn.XLOOKUP(P770,rif_fee_schedule!$A$2:$A$84,rif_fee_schedule!C$2:C$84, 0)*1.628</f>
        <v>0</v>
      </c>
      <c r="T770" s="13">
        <f>_xlfn.XLOOKUP(P770,rif_fee_schedule!$A$2:$A$84,rif_fee_schedule!D$2:D$84, 0)</f>
        <v>0</v>
      </c>
      <c r="U770" s="14">
        <f t="shared" si="37"/>
        <v>0</v>
      </c>
      <c r="V770" s="14">
        <f t="shared" si="38"/>
        <v>0</v>
      </c>
      <c r="W770"/>
      <c r="Y770" s="3">
        <v>23913047.239999998</v>
      </c>
      <c r="Z770" s="3">
        <v>478708.65</v>
      </c>
      <c r="AA770" s="3">
        <v>0</v>
      </c>
      <c r="AB770">
        <v>0</v>
      </c>
      <c r="AC770" s="3">
        <v>0</v>
      </c>
      <c r="AD770" s="2">
        <v>-227120.25</v>
      </c>
      <c r="AE770" s="3">
        <v>599122533.62</v>
      </c>
      <c r="AF770" s="3">
        <v>12164932.65</v>
      </c>
      <c r="AG770" s="3">
        <v>2628720.44</v>
      </c>
      <c r="AH770" s="3">
        <v>103699.7</v>
      </c>
      <c r="AI770" s="3">
        <v>2074</v>
      </c>
      <c r="AJ770" s="2">
        <v>-10188946.82</v>
      </c>
    </row>
    <row r="771" spans="1:36" hidden="1" x14ac:dyDescent="0.25">
      <c r="A771" s="8">
        <v>5</v>
      </c>
      <c r="B771" s="8" t="s">
        <v>5138</v>
      </c>
      <c r="C771" s="8">
        <v>3050030680070</v>
      </c>
      <c r="D771" s="8" t="s">
        <v>5139</v>
      </c>
      <c r="G771" s="10">
        <v>43571</v>
      </c>
      <c r="H771" s="8" t="s">
        <v>31</v>
      </c>
      <c r="I771" s="8" t="s">
        <v>32</v>
      </c>
      <c r="J771" s="9">
        <v>0</v>
      </c>
      <c r="K771" s="9">
        <v>0</v>
      </c>
      <c r="L771" s="8">
        <v>0</v>
      </c>
      <c r="M771" s="14">
        <f t="shared" si="36"/>
        <v>0</v>
      </c>
      <c r="N771" s="8">
        <v>0</v>
      </c>
      <c r="O771" s="8">
        <v>0</v>
      </c>
      <c r="P771" s="8" t="s">
        <v>77</v>
      </c>
      <c r="R771" s="8">
        <v>0</v>
      </c>
      <c r="S771" s="13">
        <f>_xlfn.XLOOKUP(P771,rif_fee_schedule!$A$2:$A$84,rif_fee_schedule!C$2:C$84, 0)*1.628</f>
        <v>9769.6279999999988</v>
      </c>
      <c r="T771" s="13">
        <f>_xlfn.XLOOKUP(P771,rif_fee_schedule!$A$2:$A$84,rif_fee_schedule!D$2:D$84, 0)</f>
        <v>5674</v>
      </c>
      <c r="U771" s="14">
        <f t="shared" si="37"/>
        <v>0</v>
      </c>
      <c r="V771" s="14">
        <f t="shared" si="38"/>
        <v>0</v>
      </c>
      <c r="W771"/>
      <c r="Y771" s="3">
        <v>23913047.239999998</v>
      </c>
      <c r="Z771" s="3">
        <v>478708.65</v>
      </c>
      <c r="AA771" s="3">
        <v>0</v>
      </c>
      <c r="AB771">
        <v>0</v>
      </c>
      <c r="AC771" s="3">
        <v>0</v>
      </c>
      <c r="AD771" s="2">
        <v>-227120.25</v>
      </c>
      <c r="AE771" s="3">
        <v>599122533.62</v>
      </c>
      <c r="AF771" s="3">
        <v>12164932.65</v>
      </c>
      <c r="AG771" s="3">
        <v>2628720.44</v>
      </c>
      <c r="AH771" s="3">
        <v>103699.7</v>
      </c>
      <c r="AI771" s="3">
        <v>2074</v>
      </c>
      <c r="AJ771" s="2">
        <v>-10188946.82</v>
      </c>
    </row>
    <row r="772" spans="1:36" hidden="1" x14ac:dyDescent="0.25">
      <c r="A772" s="8">
        <v>5</v>
      </c>
      <c r="B772" s="8" t="s">
        <v>4731</v>
      </c>
      <c r="C772" s="8">
        <v>3050030680020</v>
      </c>
      <c r="D772" s="8" t="s">
        <v>4732</v>
      </c>
      <c r="G772" s="10">
        <v>43571</v>
      </c>
      <c r="H772" s="8" t="s">
        <v>31</v>
      </c>
      <c r="I772" s="8" t="s">
        <v>32</v>
      </c>
      <c r="J772" s="9">
        <v>7969.81</v>
      </c>
      <c r="K772" s="9">
        <v>159.4</v>
      </c>
      <c r="L772" s="8">
        <v>0</v>
      </c>
      <c r="M772" s="14">
        <f t="shared" si="36"/>
        <v>8129.21</v>
      </c>
      <c r="N772" s="8">
        <v>0</v>
      </c>
      <c r="O772" s="8">
        <v>0</v>
      </c>
      <c r="P772" s="8" t="s">
        <v>274</v>
      </c>
      <c r="R772" s="8">
        <v>1</v>
      </c>
      <c r="S772" s="13">
        <f>_xlfn.XLOOKUP(P772,rif_fee_schedule!$A$2:$A$84,rif_fee_schedule!C$2:C$84, 0)*1.628</f>
        <v>0</v>
      </c>
      <c r="T772" s="13">
        <f>_xlfn.XLOOKUP(P772,rif_fee_schedule!$A$2:$A$84,rif_fee_schedule!D$2:D$84, 0)</f>
        <v>0</v>
      </c>
      <c r="U772" s="14">
        <f t="shared" si="37"/>
        <v>0</v>
      </c>
      <c r="V772" s="14">
        <f t="shared" si="38"/>
        <v>0</v>
      </c>
      <c r="W772"/>
      <c r="Y772" s="3">
        <v>23913047.239999998</v>
      </c>
      <c r="Z772" s="3">
        <v>478708.65</v>
      </c>
      <c r="AA772" s="3">
        <v>0</v>
      </c>
      <c r="AB772">
        <v>0</v>
      </c>
      <c r="AC772" s="3">
        <v>0</v>
      </c>
      <c r="AD772" s="2">
        <v>-227120.25</v>
      </c>
      <c r="AE772" s="3">
        <v>599122533.62</v>
      </c>
      <c r="AF772" s="3">
        <v>12164932.65</v>
      </c>
      <c r="AG772" s="3">
        <v>2628720.44</v>
      </c>
      <c r="AH772" s="3">
        <v>103699.7</v>
      </c>
      <c r="AI772" s="3">
        <v>2074</v>
      </c>
      <c r="AJ772" s="2">
        <v>-10188946.82</v>
      </c>
    </row>
    <row r="773" spans="1:36" hidden="1" x14ac:dyDescent="0.25">
      <c r="A773" s="8">
        <v>5</v>
      </c>
      <c r="B773" s="8" t="s">
        <v>4737</v>
      </c>
      <c r="C773" s="8">
        <v>3050030680040</v>
      </c>
      <c r="D773" s="8" t="s">
        <v>4738</v>
      </c>
      <c r="G773" s="10">
        <v>43571</v>
      </c>
      <c r="H773" s="8" t="s">
        <v>31</v>
      </c>
      <c r="I773" s="8" t="s">
        <v>32</v>
      </c>
      <c r="J773" s="9">
        <v>7969.81</v>
      </c>
      <c r="K773" s="9">
        <v>159.4</v>
      </c>
      <c r="L773" s="8">
        <v>0</v>
      </c>
      <c r="M773" s="14">
        <f t="shared" si="36"/>
        <v>8129.21</v>
      </c>
      <c r="N773" s="8">
        <v>0</v>
      </c>
      <c r="O773" s="8">
        <v>0</v>
      </c>
      <c r="P773" s="8" t="s">
        <v>274</v>
      </c>
      <c r="R773" s="8">
        <v>1</v>
      </c>
      <c r="S773" s="13">
        <f>_xlfn.XLOOKUP(P773,rif_fee_schedule!$A$2:$A$84,rif_fee_schedule!C$2:C$84, 0)*1.628</f>
        <v>0</v>
      </c>
      <c r="T773" s="13">
        <f>_xlfn.XLOOKUP(P773,rif_fee_schedule!$A$2:$A$84,rif_fee_schedule!D$2:D$84, 0)</f>
        <v>0</v>
      </c>
      <c r="U773" s="14">
        <f t="shared" si="37"/>
        <v>0</v>
      </c>
      <c r="V773" s="14">
        <f t="shared" si="38"/>
        <v>0</v>
      </c>
      <c r="W773"/>
      <c r="Y773" s="3">
        <v>23913047.239999998</v>
      </c>
      <c r="Z773" s="3">
        <v>478708.65</v>
      </c>
      <c r="AA773" s="3">
        <v>0</v>
      </c>
      <c r="AB773">
        <v>0</v>
      </c>
      <c r="AC773" s="3">
        <v>0</v>
      </c>
      <c r="AD773" s="2">
        <v>-227120.25</v>
      </c>
      <c r="AE773" s="3">
        <v>599122533.62</v>
      </c>
      <c r="AF773" s="3">
        <v>12164932.65</v>
      </c>
      <c r="AG773" s="3">
        <v>2628720.44</v>
      </c>
      <c r="AH773" s="3">
        <v>103699.7</v>
      </c>
      <c r="AI773" s="3">
        <v>2074</v>
      </c>
      <c r="AJ773" s="2">
        <v>-10188946.82</v>
      </c>
    </row>
    <row r="774" spans="1:36" hidden="1" x14ac:dyDescent="0.25">
      <c r="A774" s="8">
        <v>1.1000000000000001</v>
      </c>
      <c r="B774" s="8" t="s">
        <v>940</v>
      </c>
      <c r="C774" s="8">
        <v>3040350030040</v>
      </c>
      <c r="D774" s="8" t="s">
        <v>941</v>
      </c>
      <c r="F774" s="8" t="s">
        <v>942</v>
      </c>
      <c r="G774" s="10">
        <v>43566</v>
      </c>
      <c r="H774" s="8" t="s">
        <v>31</v>
      </c>
      <c r="I774" s="8" t="s">
        <v>38</v>
      </c>
      <c r="J774" s="9">
        <v>0</v>
      </c>
      <c r="K774" s="9">
        <v>0</v>
      </c>
      <c r="L774" s="8">
        <v>0</v>
      </c>
      <c r="M774" s="14">
        <f t="shared" si="36"/>
        <v>0</v>
      </c>
      <c r="N774" s="8">
        <v>0</v>
      </c>
      <c r="O774" s="8">
        <v>0</v>
      </c>
      <c r="P774" s="8" t="s">
        <v>77</v>
      </c>
      <c r="R774" s="8">
        <v>0</v>
      </c>
      <c r="S774" s="13">
        <f>_xlfn.XLOOKUP(P774,rif_fee_schedule!$A$2:$A$84,rif_fee_schedule!C$2:C$84, 0)*1.628</f>
        <v>9769.6279999999988</v>
      </c>
      <c r="T774" s="13">
        <f>_xlfn.XLOOKUP(P774,rif_fee_schedule!$A$2:$A$84,rif_fee_schedule!D$2:D$84, 0)</f>
        <v>5674</v>
      </c>
      <c r="U774" s="14">
        <f t="shared" si="37"/>
        <v>0</v>
      </c>
      <c r="V774" s="14">
        <f t="shared" si="38"/>
        <v>0</v>
      </c>
      <c r="W774"/>
      <c r="Y774" s="3">
        <v>13538989.02</v>
      </c>
      <c r="Z774" s="3">
        <v>280635.13</v>
      </c>
      <c r="AA774" s="3">
        <v>0</v>
      </c>
      <c r="AB774">
        <v>0</v>
      </c>
      <c r="AC774" s="3">
        <v>0</v>
      </c>
      <c r="AD774" s="2">
        <v>-2316507.67</v>
      </c>
      <c r="AE774" s="3">
        <v>599122533.62</v>
      </c>
      <c r="AF774" s="3">
        <v>12164932.65</v>
      </c>
      <c r="AG774" s="3">
        <v>2628720.44</v>
      </c>
      <c r="AH774" s="3">
        <v>103699.7</v>
      </c>
      <c r="AI774" s="3">
        <v>2074</v>
      </c>
      <c r="AJ774" s="2">
        <v>-10188946.82</v>
      </c>
    </row>
    <row r="775" spans="1:36" hidden="1" x14ac:dyDescent="0.25">
      <c r="A775" s="8">
        <v>2</v>
      </c>
      <c r="B775" s="8" t="s">
        <v>2780</v>
      </c>
      <c r="C775" s="8">
        <v>3031150210020</v>
      </c>
      <c r="D775" s="8" t="s">
        <v>2781</v>
      </c>
      <c r="F775" s="8" t="s">
        <v>2782</v>
      </c>
      <c r="G775" s="10">
        <v>43570</v>
      </c>
      <c r="H775" s="8" t="s">
        <v>31</v>
      </c>
      <c r="I775" s="8" t="s">
        <v>38</v>
      </c>
      <c r="J775" s="9">
        <v>0</v>
      </c>
      <c r="K775" s="9">
        <v>0</v>
      </c>
      <c r="L775" s="8">
        <v>0</v>
      </c>
      <c r="M775" s="14">
        <f t="shared" si="36"/>
        <v>0</v>
      </c>
      <c r="N775" s="8">
        <v>0</v>
      </c>
      <c r="O775" s="8">
        <v>0</v>
      </c>
      <c r="P775" s="8" t="s">
        <v>77</v>
      </c>
      <c r="R775" s="8">
        <v>0</v>
      </c>
      <c r="S775" s="13">
        <f>_xlfn.XLOOKUP(P775,rif_fee_schedule!$A$2:$A$84,rif_fee_schedule!C$2:C$84, 0)*1.628</f>
        <v>9769.6279999999988</v>
      </c>
      <c r="T775" s="13">
        <f>_xlfn.XLOOKUP(P775,rif_fee_schedule!$A$2:$A$84,rif_fee_schedule!D$2:D$84, 0)</f>
        <v>5674</v>
      </c>
      <c r="U775" s="14">
        <f t="shared" si="37"/>
        <v>0</v>
      </c>
      <c r="V775" s="14">
        <f t="shared" si="38"/>
        <v>0</v>
      </c>
      <c r="W775"/>
      <c r="Y775" s="3">
        <v>272008405.74000001</v>
      </c>
      <c r="Z775" s="3">
        <v>5573244.3300000001</v>
      </c>
      <c r="AA775" s="3">
        <v>0</v>
      </c>
      <c r="AB775">
        <v>0</v>
      </c>
      <c r="AC775" s="3">
        <v>0</v>
      </c>
      <c r="AD775" s="2">
        <v>-7297347.0099999998</v>
      </c>
      <c r="AE775" s="3">
        <v>599122533.62</v>
      </c>
      <c r="AF775" s="3">
        <v>12164932.65</v>
      </c>
      <c r="AG775" s="3">
        <v>2628720.44</v>
      </c>
      <c r="AH775" s="3">
        <v>103699.7</v>
      </c>
      <c r="AI775" s="3">
        <v>2074</v>
      </c>
      <c r="AJ775" s="2">
        <v>-10188946.82</v>
      </c>
    </row>
    <row r="776" spans="1:36" hidden="1" x14ac:dyDescent="0.25">
      <c r="A776" s="8">
        <v>2</v>
      </c>
      <c r="B776" s="8" t="s">
        <v>2764</v>
      </c>
      <c r="C776" s="8">
        <v>3031150400350</v>
      </c>
      <c r="D776" s="8" t="s">
        <v>2765</v>
      </c>
      <c r="F776" s="8" t="s">
        <v>2766</v>
      </c>
      <c r="G776" s="10">
        <v>43577</v>
      </c>
      <c r="H776" s="8" t="s">
        <v>31</v>
      </c>
      <c r="I776" s="8" t="s">
        <v>38</v>
      </c>
      <c r="J776" s="9">
        <v>7535.53</v>
      </c>
      <c r="K776" s="9">
        <v>150.71</v>
      </c>
      <c r="L776" s="8">
        <v>0</v>
      </c>
      <c r="M776" s="14">
        <f t="shared" si="36"/>
        <v>7686.24</v>
      </c>
      <c r="N776" s="8">
        <v>0</v>
      </c>
      <c r="O776" s="8">
        <v>0</v>
      </c>
      <c r="P776" s="8" t="s">
        <v>274</v>
      </c>
      <c r="R776" s="8">
        <v>1</v>
      </c>
      <c r="S776" s="13">
        <f>_xlfn.XLOOKUP(P776,rif_fee_schedule!$A$2:$A$84,rif_fee_schedule!C$2:C$84, 0)*1.628</f>
        <v>0</v>
      </c>
      <c r="T776" s="13">
        <f>_xlfn.XLOOKUP(P776,rif_fee_schedule!$A$2:$A$84,rif_fee_schedule!D$2:D$84, 0)</f>
        <v>0</v>
      </c>
      <c r="U776" s="14">
        <f t="shared" si="37"/>
        <v>0</v>
      </c>
      <c r="V776" s="14">
        <f t="shared" si="38"/>
        <v>0</v>
      </c>
      <c r="W776"/>
      <c r="Y776" s="3">
        <v>272008405.74000001</v>
      </c>
      <c r="Z776" s="3">
        <v>5573244.3300000001</v>
      </c>
      <c r="AA776" s="3">
        <v>0</v>
      </c>
      <c r="AB776">
        <v>0</v>
      </c>
      <c r="AC776" s="3">
        <v>0</v>
      </c>
      <c r="AD776" s="2">
        <v>-7297347.0099999998</v>
      </c>
      <c r="AE776" s="3">
        <v>599122533.62</v>
      </c>
      <c r="AF776" s="3">
        <v>12164932.65</v>
      </c>
      <c r="AG776" s="3">
        <v>2628720.44</v>
      </c>
      <c r="AH776" s="3">
        <v>103699.7</v>
      </c>
      <c r="AI776" s="3">
        <v>2074</v>
      </c>
      <c r="AJ776" s="2">
        <v>-10188946.82</v>
      </c>
    </row>
    <row r="777" spans="1:36" hidden="1" x14ac:dyDescent="0.25">
      <c r="A777" s="8">
        <v>5</v>
      </c>
      <c r="B777" s="8" t="s">
        <v>5009</v>
      </c>
      <c r="C777" s="8">
        <v>3059140080190</v>
      </c>
      <c r="D777" s="8" t="s">
        <v>5010</v>
      </c>
      <c r="G777" s="10">
        <v>43656</v>
      </c>
      <c r="H777" s="8" t="s">
        <v>31</v>
      </c>
      <c r="I777" s="8" t="s">
        <v>32</v>
      </c>
      <c r="J777" s="9">
        <v>5681.06</v>
      </c>
      <c r="K777" s="9">
        <v>113.62</v>
      </c>
      <c r="L777" s="8">
        <v>0</v>
      </c>
      <c r="M777" s="14">
        <f t="shared" si="36"/>
        <v>5794.68</v>
      </c>
      <c r="N777" s="8">
        <v>0</v>
      </c>
      <c r="O777" s="8">
        <v>0</v>
      </c>
      <c r="P777" s="8" t="s">
        <v>43</v>
      </c>
      <c r="R777" s="11">
        <v>1168</v>
      </c>
      <c r="S777" s="13">
        <f>_xlfn.XLOOKUP(P777,rif_fee_schedule!$A$2:$A$84,rif_fee_schedule!C$2:C$84, 0)*1.628</f>
        <v>5.1216879999999998</v>
      </c>
      <c r="T777" s="13">
        <f>_xlfn.XLOOKUP(P777,rif_fee_schedule!$A$2:$A$84,rif_fee_schedule!D$2:D$84, 0)</f>
        <v>2.9740000000000002</v>
      </c>
      <c r="U777" s="14">
        <f t="shared" si="37"/>
        <v>5982.1315839999997</v>
      </c>
      <c r="V777" s="14">
        <f t="shared" si="38"/>
        <v>3473.6320000000001</v>
      </c>
      <c r="W777" s="2"/>
      <c r="Y777" s="3">
        <v>23913047.239999998</v>
      </c>
      <c r="Z777" s="3">
        <v>478708.65</v>
      </c>
      <c r="AA777" s="3">
        <v>0</v>
      </c>
      <c r="AB777">
        <v>0</v>
      </c>
      <c r="AC777" s="3">
        <v>0</v>
      </c>
      <c r="AD777" s="2">
        <v>-227120.25</v>
      </c>
      <c r="AE777" s="3">
        <v>599122533.62</v>
      </c>
      <c r="AF777" s="3">
        <v>12164932.65</v>
      </c>
      <c r="AG777" s="3">
        <v>2628720.44</v>
      </c>
      <c r="AH777" s="3">
        <v>103699.7</v>
      </c>
      <c r="AI777" s="3">
        <v>2074</v>
      </c>
      <c r="AJ777" s="2">
        <v>-10188946.82</v>
      </c>
    </row>
    <row r="778" spans="1:36" hidden="1" x14ac:dyDescent="0.25">
      <c r="A778" s="8">
        <v>2</v>
      </c>
      <c r="B778" s="8" t="s">
        <v>2840</v>
      </c>
      <c r="C778" s="8">
        <v>3031220261000</v>
      </c>
      <c r="D778" s="8" t="s">
        <v>2841</v>
      </c>
      <c r="F778" s="8" t="s">
        <v>2842</v>
      </c>
      <c r="G778" s="10">
        <v>43577</v>
      </c>
      <c r="H778" s="8" t="s">
        <v>31</v>
      </c>
      <c r="I778" s="8" t="s">
        <v>38</v>
      </c>
      <c r="J778" s="9">
        <v>0</v>
      </c>
      <c r="K778" s="9">
        <v>175.45</v>
      </c>
      <c r="L778" s="8">
        <v>0</v>
      </c>
      <c r="M778" s="14">
        <f t="shared" si="36"/>
        <v>175.45</v>
      </c>
      <c r="N778" s="8">
        <v>0</v>
      </c>
      <c r="O778" s="8">
        <v>0</v>
      </c>
      <c r="P778" s="8" t="s">
        <v>77</v>
      </c>
      <c r="R778" s="8">
        <v>1</v>
      </c>
      <c r="S778" s="13">
        <f>_xlfn.XLOOKUP(P778,rif_fee_schedule!$A$2:$A$84,rif_fee_schedule!C$2:C$84, 0)*1.628</f>
        <v>9769.6279999999988</v>
      </c>
      <c r="T778" s="13">
        <f>_xlfn.XLOOKUP(P778,rif_fee_schedule!$A$2:$A$84,rif_fee_schedule!D$2:D$84, 0)</f>
        <v>5674</v>
      </c>
      <c r="U778" s="14">
        <f t="shared" si="37"/>
        <v>9769.6279999999988</v>
      </c>
      <c r="V778" s="14">
        <f t="shared" si="38"/>
        <v>5674</v>
      </c>
      <c r="W778"/>
      <c r="Y778" s="3">
        <v>272008405.74000001</v>
      </c>
      <c r="Z778" s="3">
        <v>5573244.3300000001</v>
      </c>
      <c r="AA778" s="3">
        <v>0</v>
      </c>
      <c r="AB778">
        <v>0</v>
      </c>
      <c r="AC778" s="3">
        <v>0</v>
      </c>
      <c r="AD778" s="2">
        <v>-7297347.0099999998</v>
      </c>
      <c r="AE778" s="3">
        <v>599122533.62</v>
      </c>
      <c r="AF778" s="3">
        <v>12164932.65</v>
      </c>
      <c r="AG778" s="3">
        <v>2628720.44</v>
      </c>
      <c r="AH778" s="3">
        <v>103699.7</v>
      </c>
      <c r="AI778" s="3">
        <v>2074</v>
      </c>
      <c r="AJ778" s="2">
        <v>-10188946.82</v>
      </c>
    </row>
    <row r="779" spans="1:36" hidden="1" x14ac:dyDescent="0.25">
      <c r="A779" s="8">
        <v>4</v>
      </c>
      <c r="B779" s="8" t="s">
        <v>4665</v>
      </c>
      <c r="C779" s="8">
        <v>3049160000070</v>
      </c>
      <c r="D779" s="8" t="s">
        <v>4666</v>
      </c>
      <c r="F779" s="8" t="s">
        <v>4667</v>
      </c>
      <c r="G779" s="10">
        <v>43587</v>
      </c>
      <c r="H779" s="8" t="s">
        <v>31</v>
      </c>
      <c r="I779" s="8" t="s">
        <v>38</v>
      </c>
      <c r="J779" s="9">
        <v>9278.02</v>
      </c>
      <c r="K779" s="9">
        <v>185.56</v>
      </c>
      <c r="L779" s="8">
        <v>0</v>
      </c>
      <c r="M779" s="14">
        <f t="shared" si="36"/>
        <v>9463.58</v>
      </c>
      <c r="N779" s="8">
        <v>0</v>
      </c>
      <c r="O779" s="8">
        <v>0</v>
      </c>
      <c r="P779" s="8" t="s">
        <v>77</v>
      </c>
      <c r="R779" s="8">
        <v>1</v>
      </c>
      <c r="S779" s="13">
        <f>_xlfn.XLOOKUP(P779,rif_fee_schedule!$A$2:$A$84,rif_fee_schedule!C$2:C$84, 0)*1.628</f>
        <v>9769.6279999999988</v>
      </c>
      <c r="T779" s="13">
        <f>_xlfn.XLOOKUP(P779,rif_fee_schedule!$A$2:$A$84,rif_fee_schedule!D$2:D$84, 0)</f>
        <v>5674</v>
      </c>
      <c r="U779" s="14">
        <f t="shared" si="37"/>
        <v>9769.6279999999988</v>
      </c>
      <c r="V779" s="14">
        <f t="shared" si="38"/>
        <v>5674</v>
      </c>
      <c r="W779"/>
      <c r="Y779" s="3">
        <v>3995300.98</v>
      </c>
      <c r="Z779" s="3">
        <v>83905.98</v>
      </c>
      <c r="AA779" s="3">
        <v>372201.82</v>
      </c>
      <c r="AB779">
        <v>0</v>
      </c>
      <c r="AC779" s="3">
        <v>0</v>
      </c>
      <c r="AD779" s="2">
        <v>611247.02</v>
      </c>
      <c r="AE779" s="3">
        <v>599122533.62</v>
      </c>
      <c r="AF779" s="3">
        <v>12164932.65</v>
      </c>
      <c r="AG779" s="3">
        <v>2628720.44</v>
      </c>
      <c r="AH779" s="3">
        <v>103699.7</v>
      </c>
      <c r="AI779" s="3">
        <v>2074</v>
      </c>
      <c r="AJ779" s="2">
        <v>-10188946.82</v>
      </c>
    </row>
    <row r="780" spans="1:36" hidden="1" x14ac:dyDescent="0.25">
      <c r="A780" s="8">
        <v>4</v>
      </c>
      <c r="B780" s="8" t="s">
        <v>4600</v>
      </c>
      <c r="C780" s="8">
        <v>3049160000070</v>
      </c>
      <c r="D780" s="8" t="s">
        <v>4601</v>
      </c>
      <c r="F780" s="8" t="s">
        <v>4602</v>
      </c>
      <c r="G780" s="10">
        <v>43594</v>
      </c>
      <c r="H780" s="8" t="s">
        <v>31</v>
      </c>
      <c r="I780" s="8" t="s">
        <v>38</v>
      </c>
      <c r="J780" s="9">
        <v>9278.02</v>
      </c>
      <c r="K780" s="9">
        <v>185.56</v>
      </c>
      <c r="L780" s="8">
        <v>0</v>
      </c>
      <c r="M780" s="14">
        <f t="shared" si="36"/>
        <v>9463.58</v>
      </c>
      <c r="N780" s="8">
        <v>0</v>
      </c>
      <c r="O780" s="8">
        <v>0</v>
      </c>
      <c r="P780" s="8" t="s">
        <v>77</v>
      </c>
      <c r="R780" s="8">
        <v>1</v>
      </c>
      <c r="S780" s="13">
        <f>_xlfn.XLOOKUP(P780,rif_fee_schedule!$A$2:$A$84,rif_fee_schedule!C$2:C$84, 0)*1.628</f>
        <v>9769.6279999999988</v>
      </c>
      <c r="T780" s="13">
        <f>_xlfn.XLOOKUP(P780,rif_fee_schedule!$A$2:$A$84,rif_fee_schedule!D$2:D$84, 0)</f>
        <v>5674</v>
      </c>
      <c r="U780" s="14">
        <f t="shared" si="37"/>
        <v>9769.6279999999988</v>
      </c>
      <c r="V780" s="14">
        <f t="shared" si="38"/>
        <v>5674</v>
      </c>
      <c r="W780"/>
      <c r="Y780" s="3">
        <v>3995300.98</v>
      </c>
      <c r="Z780" s="3">
        <v>83905.98</v>
      </c>
      <c r="AA780" s="3">
        <v>372201.82</v>
      </c>
      <c r="AB780">
        <v>0</v>
      </c>
      <c r="AC780" s="3">
        <v>0</v>
      </c>
      <c r="AD780" s="2">
        <v>611247.02</v>
      </c>
      <c r="AE780" s="3">
        <v>599122533.62</v>
      </c>
      <c r="AF780" s="3">
        <v>12164932.65</v>
      </c>
      <c r="AG780" s="3">
        <v>2628720.44</v>
      </c>
      <c r="AH780" s="3">
        <v>103699.7</v>
      </c>
      <c r="AI780" s="3">
        <v>2074</v>
      </c>
      <c r="AJ780" s="2">
        <v>-10188946.82</v>
      </c>
    </row>
    <row r="781" spans="1:36" hidden="1" x14ac:dyDescent="0.25">
      <c r="A781" s="8">
        <v>6</v>
      </c>
      <c r="B781" s="8" t="s">
        <v>7445</v>
      </c>
      <c r="C781" s="8">
        <v>3069140000460</v>
      </c>
      <c r="D781" s="8" t="s">
        <v>7446</v>
      </c>
      <c r="F781" s="8" t="s">
        <v>7447</v>
      </c>
      <c r="G781" s="10">
        <v>43567</v>
      </c>
      <c r="H781" s="8" t="s">
        <v>31</v>
      </c>
      <c r="I781" s="8" t="s">
        <v>38</v>
      </c>
      <c r="J781" s="9">
        <v>9278.02</v>
      </c>
      <c r="K781" s="9">
        <v>185.56</v>
      </c>
      <c r="L781" s="8">
        <v>0</v>
      </c>
      <c r="M781" s="14">
        <f t="shared" si="36"/>
        <v>9463.58</v>
      </c>
      <c r="N781" s="8">
        <v>0</v>
      </c>
      <c r="O781" s="8">
        <v>0</v>
      </c>
      <c r="P781" s="8" t="s">
        <v>77</v>
      </c>
      <c r="R781" s="8">
        <v>1</v>
      </c>
      <c r="S781" s="13">
        <f>_xlfn.XLOOKUP(P781,rif_fee_schedule!$A$2:$A$84,rif_fee_schedule!C$2:C$84, 0)*1.628</f>
        <v>9769.6279999999988</v>
      </c>
      <c r="T781" s="13">
        <f>_xlfn.XLOOKUP(P781,rif_fee_schedule!$A$2:$A$84,rif_fee_schedule!D$2:D$84, 0)</f>
        <v>5674</v>
      </c>
      <c r="U781" s="14">
        <f t="shared" si="37"/>
        <v>9769.6279999999988</v>
      </c>
      <c r="V781" s="14">
        <f t="shared" si="38"/>
        <v>5674</v>
      </c>
      <c r="W781"/>
      <c r="Y781" s="3">
        <v>43269262.359999999</v>
      </c>
      <c r="Z781" s="3">
        <v>874367.57</v>
      </c>
      <c r="AA781" s="3">
        <v>433279.63</v>
      </c>
      <c r="AB781">
        <v>0</v>
      </c>
      <c r="AC781" s="3">
        <v>0</v>
      </c>
      <c r="AD781" s="2">
        <v>374512.67</v>
      </c>
      <c r="AE781" s="3">
        <v>599122533.62</v>
      </c>
      <c r="AF781" s="3">
        <v>12164932.65</v>
      </c>
      <c r="AG781" s="3">
        <v>2628720.44</v>
      </c>
      <c r="AH781" s="3">
        <v>103699.7</v>
      </c>
      <c r="AI781" s="3">
        <v>2074</v>
      </c>
      <c r="AJ781" s="2">
        <v>-10188946.82</v>
      </c>
    </row>
    <row r="782" spans="1:36" hidden="1" x14ac:dyDescent="0.25">
      <c r="A782" s="8">
        <v>6</v>
      </c>
      <c r="B782" s="8" t="s">
        <v>7427</v>
      </c>
      <c r="C782" s="8">
        <v>3069140000460</v>
      </c>
      <c r="D782" s="8" t="s">
        <v>7428</v>
      </c>
      <c r="F782" s="8" t="s">
        <v>7429</v>
      </c>
      <c r="G782" s="10">
        <v>43567</v>
      </c>
      <c r="H782" s="8" t="s">
        <v>31</v>
      </c>
      <c r="I782" s="8" t="s">
        <v>38</v>
      </c>
      <c r="J782" s="9">
        <v>9278.02</v>
      </c>
      <c r="K782" s="9">
        <v>185.56</v>
      </c>
      <c r="L782" s="8">
        <v>0</v>
      </c>
      <c r="M782" s="14">
        <f t="shared" si="36"/>
        <v>9463.58</v>
      </c>
      <c r="N782" s="8">
        <v>0</v>
      </c>
      <c r="O782" s="8">
        <v>0</v>
      </c>
      <c r="P782" s="8" t="s">
        <v>77</v>
      </c>
      <c r="R782" s="8">
        <v>1</v>
      </c>
      <c r="S782" s="13">
        <f>_xlfn.XLOOKUP(P782,rif_fee_schedule!$A$2:$A$84,rif_fee_schedule!C$2:C$84, 0)*1.628</f>
        <v>9769.6279999999988</v>
      </c>
      <c r="T782" s="13">
        <f>_xlfn.XLOOKUP(P782,rif_fee_schedule!$A$2:$A$84,rif_fee_schedule!D$2:D$84, 0)</f>
        <v>5674</v>
      </c>
      <c r="U782" s="14">
        <f t="shared" si="37"/>
        <v>9769.6279999999988</v>
      </c>
      <c r="V782" s="14">
        <f t="shared" si="38"/>
        <v>5674</v>
      </c>
      <c r="W782"/>
      <c r="Y782" s="3">
        <v>43269262.359999999</v>
      </c>
      <c r="Z782" s="3">
        <v>874367.57</v>
      </c>
      <c r="AA782" s="3">
        <v>433279.63</v>
      </c>
      <c r="AB782">
        <v>0</v>
      </c>
      <c r="AC782" s="3">
        <v>0</v>
      </c>
      <c r="AD782" s="2">
        <v>374512.67</v>
      </c>
      <c r="AE782" s="3">
        <v>599122533.62</v>
      </c>
      <c r="AF782" s="3">
        <v>12164932.65</v>
      </c>
      <c r="AG782" s="3">
        <v>2628720.44</v>
      </c>
      <c r="AH782" s="3">
        <v>103699.7</v>
      </c>
      <c r="AI782" s="3">
        <v>2074</v>
      </c>
      <c r="AJ782" s="2">
        <v>-10188946.82</v>
      </c>
    </row>
    <row r="783" spans="1:36" hidden="1" x14ac:dyDescent="0.25">
      <c r="A783" s="8">
        <v>6</v>
      </c>
      <c r="B783" s="8" t="s">
        <v>7442</v>
      </c>
      <c r="C783" s="8">
        <v>3069140000460</v>
      </c>
      <c r="D783" s="8" t="s">
        <v>7443</v>
      </c>
      <c r="F783" s="8" t="s">
        <v>7444</v>
      </c>
      <c r="G783" s="10">
        <v>43567</v>
      </c>
      <c r="H783" s="8" t="s">
        <v>31</v>
      </c>
      <c r="I783" s="8" t="s">
        <v>38</v>
      </c>
      <c r="J783" s="9">
        <v>9278.02</v>
      </c>
      <c r="K783" s="9">
        <v>185.56</v>
      </c>
      <c r="L783" s="8">
        <v>0</v>
      </c>
      <c r="M783" s="14">
        <f t="shared" si="36"/>
        <v>9463.58</v>
      </c>
      <c r="N783" s="8">
        <v>0</v>
      </c>
      <c r="O783" s="8">
        <v>0</v>
      </c>
      <c r="P783" s="8" t="s">
        <v>77</v>
      </c>
      <c r="R783" s="8">
        <v>1</v>
      </c>
      <c r="S783" s="13">
        <f>_xlfn.XLOOKUP(P783,rif_fee_schedule!$A$2:$A$84,rif_fee_schedule!C$2:C$84, 0)*1.628</f>
        <v>9769.6279999999988</v>
      </c>
      <c r="T783" s="13">
        <f>_xlfn.XLOOKUP(P783,rif_fee_schedule!$A$2:$A$84,rif_fee_schedule!D$2:D$84, 0)</f>
        <v>5674</v>
      </c>
      <c r="U783" s="14">
        <f t="shared" si="37"/>
        <v>9769.6279999999988</v>
      </c>
      <c r="V783" s="14">
        <f t="shared" si="38"/>
        <v>5674</v>
      </c>
      <c r="W783"/>
      <c r="Y783" s="3">
        <v>43269262.359999999</v>
      </c>
      <c r="Z783" s="3">
        <v>874367.57</v>
      </c>
      <c r="AA783" s="3">
        <v>433279.63</v>
      </c>
      <c r="AB783">
        <v>0</v>
      </c>
      <c r="AC783" s="3">
        <v>0</v>
      </c>
      <c r="AD783" s="2">
        <v>374512.67</v>
      </c>
      <c r="AE783" s="3">
        <v>599122533.62</v>
      </c>
      <c r="AF783" s="3">
        <v>12164932.65</v>
      </c>
      <c r="AG783" s="3">
        <v>2628720.44</v>
      </c>
      <c r="AH783" s="3">
        <v>103699.7</v>
      </c>
      <c r="AI783" s="3">
        <v>2074</v>
      </c>
      <c r="AJ783" s="2">
        <v>-10188946.82</v>
      </c>
    </row>
    <row r="784" spans="1:36" hidden="1" x14ac:dyDescent="0.25">
      <c r="A784" s="8">
        <v>2</v>
      </c>
      <c r="B784" s="8" t="s">
        <v>2491</v>
      </c>
      <c r="C784" s="8">
        <v>3021340120180</v>
      </c>
      <c r="D784" s="8" t="s">
        <v>2492</v>
      </c>
      <c r="G784" s="10">
        <v>43574</v>
      </c>
      <c r="H784" s="8" t="s">
        <v>31</v>
      </c>
      <c r="I784" s="8" t="s">
        <v>32</v>
      </c>
      <c r="J784" s="9">
        <v>13628.77</v>
      </c>
      <c r="K784" s="9">
        <v>272.58</v>
      </c>
      <c r="L784" s="8">
        <v>0</v>
      </c>
      <c r="M784" s="14">
        <f t="shared" si="36"/>
        <v>13901.35</v>
      </c>
      <c r="N784" s="8">
        <v>0</v>
      </c>
      <c r="O784" s="8">
        <v>0</v>
      </c>
      <c r="P784" s="8" t="s">
        <v>2493</v>
      </c>
      <c r="R784" s="8">
        <v>4</v>
      </c>
      <c r="S784" s="13">
        <f>_xlfn.XLOOKUP(P784,rif_fee_schedule!$A$2:$A$84,rif_fee_schedule!C$2:C$84, 0)*1.628</f>
        <v>0</v>
      </c>
      <c r="T784" s="13">
        <f>_xlfn.XLOOKUP(P784,rif_fee_schedule!$A$2:$A$84,rif_fee_schedule!D$2:D$84, 0)</f>
        <v>0</v>
      </c>
      <c r="U784" s="14">
        <f t="shared" si="37"/>
        <v>0</v>
      </c>
      <c r="V784" s="14">
        <f t="shared" si="38"/>
        <v>0</v>
      </c>
      <c r="W784"/>
      <c r="Y784" s="3">
        <v>272008405.74000001</v>
      </c>
      <c r="Z784" s="3">
        <v>5573244.3300000001</v>
      </c>
      <c r="AA784" s="3">
        <v>0</v>
      </c>
      <c r="AB784">
        <v>0</v>
      </c>
      <c r="AC784" s="3">
        <v>0</v>
      </c>
      <c r="AD784" s="2">
        <v>-7297347.0099999998</v>
      </c>
      <c r="AE784" s="3">
        <v>599122533.62</v>
      </c>
      <c r="AF784" s="3">
        <v>12164932.65</v>
      </c>
      <c r="AG784" s="3">
        <v>2628720.44</v>
      </c>
      <c r="AH784" s="3">
        <v>103699.7</v>
      </c>
      <c r="AI784" s="3">
        <v>2074</v>
      </c>
      <c r="AJ784" s="2">
        <v>-10188946.82</v>
      </c>
    </row>
    <row r="785" spans="1:36" hidden="1" x14ac:dyDescent="0.25">
      <c r="A785" s="8">
        <v>2</v>
      </c>
      <c r="B785" s="8" t="s">
        <v>2491</v>
      </c>
      <c r="C785" s="8">
        <v>3021340120180</v>
      </c>
      <c r="D785" s="8" t="s">
        <v>2492</v>
      </c>
      <c r="G785" s="10">
        <v>43574</v>
      </c>
      <c r="H785" s="8" t="s">
        <v>31</v>
      </c>
      <c r="I785" s="8" t="s">
        <v>32</v>
      </c>
      <c r="J785" s="9">
        <v>13628.77</v>
      </c>
      <c r="K785" s="9">
        <v>272.58</v>
      </c>
      <c r="L785" s="8">
        <v>0</v>
      </c>
      <c r="M785" s="14">
        <f t="shared" si="36"/>
        <v>13901.35</v>
      </c>
      <c r="N785" s="8">
        <v>0</v>
      </c>
      <c r="O785" s="8">
        <v>0</v>
      </c>
      <c r="P785" s="8" t="s">
        <v>274</v>
      </c>
      <c r="R785" s="8">
        <v>-1</v>
      </c>
      <c r="S785" s="13">
        <f>_xlfn.XLOOKUP(P785,rif_fee_schedule!$A$2:$A$84,rif_fee_schedule!C$2:C$84, 0)*1.628</f>
        <v>0</v>
      </c>
      <c r="T785" s="13">
        <f>_xlfn.XLOOKUP(P785,rif_fee_schedule!$A$2:$A$84,rif_fee_schedule!D$2:D$84, 0)</f>
        <v>0</v>
      </c>
      <c r="U785" s="14">
        <f t="shared" si="37"/>
        <v>0</v>
      </c>
      <c r="V785" s="14">
        <f t="shared" si="38"/>
        <v>0</v>
      </c>
      <c r="W785"/>
      <c r="Y785" s="3">
        <v>272008405.74000001</v>
      </c>
      <c r="Z785" s="3">
        <v>5573244.3300000001</v>
      </c>
      <c r="AA785" s="3">
        <v>0</v>
      </c>
      <c r="AB785">
        <v>0</v>
      </c>
      <c r="AC785" s="3">
        <v>0</v>
      </c>
      <c r="AD785" s="2">
        <v>-7297347.0099999998</v>
      </c>
      <c r="AE785" s="3">
        <v>599122533.62</v>
      </c>
      <c r="AF785" s="3">
        <v>12164932.65</v>
      </c>
      <c r="AG785" s="3">
        <v>2628720.44</v>
      </c>
      <c r="AH785" s="3">
        <v>103699.7</v>
      </c>
      <c r="AI785" s="3">
        <v>2074</v>
      </c>
      <c r="AJ785" s="2">
        <v>-10188946.82</v>
      </c>
    </row>
    <row r="786" spans="1:36" hidden="1" x14ac:dyDescent="0.25">
      <c r="A786" s="8">
        <v>6</v>
      </c>
      <c r="B786" s="8" t="s">
        <v>6967</v>
      </c>
      <c r="C786" s="8">
        <v>3069010040150</v>
      </c>
      <c r="D786" s="8" t="s">
        <v>6968</v>
      </c>
      <c r="F786" s="8" t="s">
        <v>104</v>
      </c>
      <c r="G786" s="10">
        <v>43698</v>
      </c>
      <c r="H786" s="8" t="s">
        <v>31</v>
      </c>
      <c r="I786" s="8" t="s">
        <v>32</v>
      </c>
      <c r="J786" s="9">
        <v>0</v>
      </c>
      <c r="K786" s="9">
        <v>0</v>
      </c>
      <c r="L786" s="8">
        <v>0</v>
      </c>
      <c r="M786" s="14">
        <f t="shared" si="36"/>
        <v>0</v>
      </c>
      <c r="N786" s="8">
        <v>0</v>
      </c>
      <c r="O786" s="8">
        <v>0</v>
      </c>
      <c r="P786" s="8" t="s">
        <v>106</v>
      </c>
      <c r="R786" s="11">
        <v>-262176.25</v>
      </c>
      <c r="S786" s="13">
        <f>_xlfn.XLOOKUP(P786,rif_fee_schedule!$A$2:$A$84,rif_fee_schedule!C$2:C$84, 0)*1.628</f>
        <v>0</v>
      </c>
      <c r="T786" s="13">
        <f>_xlfn.XLOOKUP(P786,rif_fee_schedule!$A$2:$A$84,rif_fee_schedule!D$2:D$84, 0)</f>
        <v>0</v>
      </c>
      <c r="U786" s="14">
        <f t="shared" si="37"/>
        <v>0</v>
      </c>
      <c r="V786" s="14">
        <f t="shared" si="38"/>
        <v>0</v>
      </c>
      <c r="W786" s="2"/>
      <c r="Y786" s="3">
        <v>43269262.359999999</v>
      </c>
      <c r="Z786" s="3">
        <v>874367.57</v>
      </c>
      <c r="AA786" s="3">
        <v>433279.63</v>
      </c>
      <c r="AB786">
        <v>0</v>
      </c>
      <c r="AC786" s="3">
        <v>0</v>
      </c>
      <c r="AD786" s="2">
        <v>374512.67</v>
      </c>
      <c r="AE786" s="3">
        <v>599122533.62</v>
      </c>
      <c r="AF786" s="3">
        <v>12164932.65</v>
      </c>
      <c r="AG786" s="3">
        <v>2628720.44</v>
      </c>
      <c r="AH786" s="3">
        <v>103699.7</v>
      </c>
      <c r="AI786" s="3">
        <v>2074</v>
      </c>
      <c r="AJ786" s="2">
        <v>-10188946.82</v>
      </c>
    </row>
    <row r="787" spans="1:36" hidden="1" x14ac:dyDescent="0.25">
      <c r="A787" s="8">
        <v>6</v>
      </c>
      <c r="B787" s="8" t="s">
        <v>6967</v>
      </c>
      <c r="C787" s="8">
        <v>3069010040150</v>
      </c>
      <c r="D787" s="8" t="s">
        <v>6968</v>
      </c>
      <c r="F787" s="8" t="s">
        <v>104</v>
      </c>
      <c r="G787" s="10">
        <v>43698</v>
      </c>
      <c r="H787" s="8" t="s">
        <v>31</v>
      </c>
      <c r="I787" s="8" t="s">
        <v>32</v>
      </c>
      <c r="J787" s="9">
        <v>0</v>
      </c>
      <c r="K787" s="9">
        <v>0</v>
      </c>
      <c r="L787" s="8">
        <v>0</v>
      </c>
      <c r="M787" s="14">
        <f t="shared" si="36"/>
        <v>0</v>
      </c>
      <c r="N787" s="8">
        <v>0</v>
      </c>
      <c r="O787" s="8">
        <v>0</v>
      </c>
      <c r="P787" s="8" t="s">
        <v>983</v>
      </c>
      <c r="R787" s="11">
        <v>1330</v>
      </c>
      <c r="S787" s="13">
        <f>_xlfn.XLOOKUP(P787,rif_fee_schedule!$A$2:$A$84,rif_fee_schedule!C$2:C$84, 0)*1.628</f>
        <v>203.5</v>
      </c>
      <c r="T787" s="13">
        <f>_xlfn.XLOOKUP(P787,rif_fee_schedule!$A$2:$A$84,rif_fee_schedule!D$2:D$84, 0)</f>
        <v>118</v>
      </c>
      <c r="U787" s="14">
        <f t="shared" si="37"/>
        <v>270655</v>
      </c>
      <c r="V787" s="14">
        <f t="shared" si="38"/>
        <v>156940</v>
      </c>
      <c r="W787" s="2"/>
      <c r="Y787" s="3">
        <v>43269262.359999999</v>
      </c>
      <c r="Z787" s="3">
        <v>874367.57</v>
      </c>
      <c r="AA787" s="3">
        <v>433279.63</v>
      </c>
      <c r="AB787">
        <v>0</v>
      </c>
      <c r="AC787" s="3">
        <v>0</v>
      </c>
      <c r="AD787" s="2">
        <v>374512.67</v>
      </c>
      <c r="AE787" s="3">
        <v>599122533.62</v>
      </c>
      <c r="AF787" s="3">
        <v>12164932.65</v>
      </c>
      <c r="AG787" s="3">
        <v>2628720.44</v>
      </c>
      <c r="AH787" s="3">
        <v>103699.7</v>
      </c>
      <c r="AI787" s="3">
        <v>2074</v>
      </c>
      <c r="AJ787" s="2">
        <v>-10188946.82</v>
      </c>
    </row>
    <row r="788" spans="1:36" hidden="1" x14ac:dyDescent="0.25">
      <c r="A788" s="8">
        <v>3.1</v>
      </c>
      <c r="B788" s="8" t="s">
        <v>4275</v>
      </c>
      <c r="C788" s="8">
        <v>3022180000462</v>
      </c>
      <c r="D788" s="8" t="s">
        <v>4276</v>
      </c>
      <c r="G788" s="10">
        <v>43577</v>
      </c>
      <c r="H788" s="8" t="s">
        <v>31</v>
      </c>
      <c r="I788" s="8" t="s">
        <v>32</v>
      </c>
      <c r="J788" s="9">
        <v>30430.94</v>
      </c>
      <c r="K788" s="9">
        <v>608.62</v>
      </c>
      <c r="L788" s="8">
        <v>0</v>
      </c>
      <c r="M788" s="14">
        <f t="shared" si="36"/>
        <v>31039.559999999998</v>
      </c>
      <c r="N788" s="8">
        <v>0</v>
      </c>
      <c r="O788" s="8">
        <v>0</v>
      </c>
      <c r="P788" s="8" t="s">
        <v>45</v>
      </c>
      <c r="R788" s="11">
        <v>1761</v>
      </c>
      <c r="S788" s="13">
        <f>_xlfn.XLOOKUP(P788,rif_fee_schedule!$A$2:$A$84,rif_fee_schedule!C$2:C$84, 0)*1.628</f>
        <v>19.244587999999997</v>
      </c>
      <c r="T788" s="13">
        <f>_xlfn.XLOOKUP(P788,rif_fee_schedule!$A$2:$A$84,rif_fee_schedule!D$2:D$84, 0)</f>
        <v>11.177</v>
      </c>
      <c r="U788" s="14">
        <f t="shared" si="37"/>
        <v>33889.719467999996</v>
      </c>
      <c r="V788" s="14">
        <f t="shared" si="38"/>
        <v>19682.697</v>
      </c>
      <c r="Y788" s="3">
        <v>34362078.990000002</v>
      </c>
      <c r="Z788" s="3">
        <v>687512.03</v>
      </c>
      <c r="AA788" s="3">
        <v>0</v>
      </c>
      <c r="AB788">
        <v>0</v>
      </c>
      <c r="AC788" s="3">
        <v>0</v>
      </c>
      <c r="AD788" s="2">
        <v>-175934.14</v>
      </c>
      <c r="AE788" s="3">
        <v>599122533.62</v>
      </c>
      <c r="AF788" s="3">
        <v>12164932.65</v>
      </c>
      <c r="AG788" s="3">
        <v>2628720.44</v>
      </c>
      <c r="AH788" s="3">
        <v>103699.7</v>
      </c>
      <c r="AI788" s="3">
        <v>2074</v>
      </c>
      <c r="AJ788" s="2">
        <v>-10188946.82</v>
      </c>
    </row>
    <row r="789" spans="1:36" hidden="1" x14ac:dyDescent="0.25">
      <c r="A789" s="8">
        <v>6</v>
      </c>
      <c r="B789" s="8" t="s">
        <v>6631</v>
      </c>
      <c r="C789" s="8">
        <v>3060300000070</v>
      </c>
      <c r="D789" s="8" t="s">
        <v>6632</v>
      </c>
      <c r="F789" s="8" t="s">
        <v>6633</v>
      </c>
      <c r="G789" s="10">
        <v>43572</v>
      </c>
      <c r="H789" s="8" t="s">
        <v>31</v>
      </c>
      <c r="I789" s="8" t="s">
        <v>38</v>
      </c>
      <c r="J789" s="9">
        <v>56802.92</v>
      </c>
      <c r="K789" s="9">
        <v>1136.06</v>
      </c>
      <c r="L789" s="8">
        <v>0</v>
      </c>
      <c r="M789" s="14">
        <f t="shared" si="36"/>
        <v>57938.979999999996</v>
      </c>
      <c r="N789" s="8">
        <v>0</v>
      </c>
      <c r="O789" s="8">
        <v>0</v>
      </c>
      <c r="P789" s="8" t="s">
        <v>376</v>
      </c>
      <c r="R789" s="8">
        <v>10</v>
      </c>
      <c r="S789" s="13">
        <f>_xlfn.XLOOKUP(P789,rif_fee_schedule!$A$2:$A$84,rif_fee_schedule!C$2:C$84, 0)*1.628</f>
        <v>5981.2719999999999</v>
      </c>
      <c r="T789" s="13">
        <f>_xlfn.XLOOKUP(P789,rif_fee_schedule!$A$2:$A$84,rif_fee_schedule!D$2:D$84, 0)</f>
        <v>3474</v>
      </c>
      <c r="U789" s="14">
        <f t="shared" si="37"/>
        <v>59812.72</v>
      </c>
      <c r="V789" s="14">
        <f t="shared" si="38"/>
        <v>34740</v>
      </c>
      <c r="W789"/>
      <c r="Y789" s="3">
        <v>43269262.359999999</v>
      </c>
      <c r="Z789" s="3">
        <v>874367.57</v>
      </c>
      <c r="AA789" s="3">
        <v>433279.63</v>
      </c>
      <c r="AB789">
        <v>0</v>
      </c>
      <c r="AC789" s="3">
        <v>0</v>
      </c>
      <c r="AD789" s="2">
        <v>374512.67</v>
      </c>
      <c r="AE789" s="3">
        <v>599122533.62</v>
      </c>
      <c r="AF789" s="3">
        <v>12164932.65</v>
      </c>
      <c r="AG789" s="3">
        <v>2628720.44</v>
      </c>
      <c r="AH789" s="3">
        <v>103699.7</v>
      </c>
      <c r="AI789" s="3">
        <v>2074</v>
      </c>
      <c r="AJ789" s="2">
        <v>-10188946.82</v>
      </c>
    </row>
    <row r="790" spans="1:36" hidden="1" x14ac:dyDescent="0.25">
      <c r="A790" s="8">
        <v>6</v>
      </c>
      <c r="B790" s="8" t="s">
        <v>6634</v>
      </c>
      <c r="C790" s="8">
        <v>3060300000070</v>
      </c>
      <c r="D790" s="8" t="s">
        <v>6635</v>
      </c>
      <c r="F790" s="8" t="s">
        <v>6636</v>
      </c>
      <c r="G790" s="10">
        <v>43572</v>
      </c>
      <c r="H790" s="8" t="s">
        <v>31</v>
      </c>
      <c r="I790" s="8" t="s">
        <v>38</v>
      </c>
      <c r="J790" s="9">
        <v>56802.92</v>
      </c>
      <c r="K790" s="9">
        <v>1136.06</v>
      </c>
      <c r="L790" s="8">
        <v>0</v>
      </c>
      <c r="M790" s="14">
        <f t="shared" si="36"/>
        <v>57938.979999999996</v>
      </c>
      <c r="N790" s="8">
        <v>0</v>
      </c>
      <c r="O790" s="8">
        <v>0</v>
      </c>
      <c r="P790" s="8" t="s">
        <v>376</v>
      </c>
      <c r="R790" s="8">
        <v>10</v>
      </c>
      <c r="S790" s="13">
        <f>_xlfn.XLOOKUP(P790,rif_fee_schedule!$A$2:$A$84,rif_fee_schedule!C$2:C$84, 0)*1.628</f>
        <v>5981.2719999999999</v>
      </c>
      <c r="T790" s="13">
        <f>_xlfn.XLOOKUP(P790,rif_fee_schedule!$A$2:$A$84,rif_fee_schedule!D$2:D$84, 0)</f>
        <v>3474</v>
      </c>
      <c r="U790" s="14">
        <f t="shared" si="37"/>
        <v>59812.72</v>
      </c>
      <c r="V790" s="14">
        <f t="shared" si="38"/>
        <v>34740</v>
      </c>
      <c r="W790"/>
      <c r="Y790" s="3">
        <v>43269262.359999999</v>
      </c>
      <c r="Z790" s="3">
        <v>874367.57</v>
      </c>
      <c r="AA790" s="3">
        <v>433279.63</v>
      </c>
      <c r="AB790">
        <v>0</v>
      </c>
      <c r="AC790" s="3">
        <v>0</v>
      </c>
      <c r="AD790" s="2">
        <v>374512.67</v>
      </c>
      <c r="AE790" s="3">
        <v>599122533.62</v>
      </c>
      <c r="AF790" s="3">
        <v>12164932.65</v>
      </c>
      <c r="AG790" s="3">
        <v>2628720.44</v>
      </c>
      <c r="AH790" s="3">
        <v>103699.7</v>
      </c>
      <c r="AI790" s="3">
        <v>2074</v>
      </c>
      <c r="AJ790" s="2">
        <v>-10188946.82</v>
      </c>
    </row>
    <row r="791" spans="1:36" hidden="1" x14ac:dyDescent="0.25">
      <c r="A791" s="8">
        <v>2</v>
      </c>
      <c r="B791" s="8" t="s">
        <v>2631</v>
      </c>
      <c r="C791" s="8">
        <v>3031100250800</v>
      </c>
      <c r="D791" s="8" t="s">
        <v>2632</v>
      </c>
      <c r="F791" s="8" t="s">
        <v>2633</v>
      </c>
      <c r="G791" s="10">
        <v>43573</v>
      </c>
      <c r="H791" s="8" t="s">
        <v>31</v>
      </c>
      <c r="I791" s="8" t="s">
        <v>38</v>
      </c>
      <c r="J791" s="9">
        <v>1691.98</v>
      </c>
      <c r="K791" s="9">
        <v>33.840000000000003</v>
      </c>
      <c r="L791" s="8">
        <v>0</v>
      </c>
      <c r="M791" s="14">
        <f t="shared" si="36"/>
        <v>1725.82</v>
      </c>
      <c r="N791" s="8">
        <v>0</v>
      </c>
      <c r="O791" s="8">
        <v>0</v>
      </c>
      <c r="P791" s="8" t="s">
        <v>970</v>
      </c>
      <c r="R791" s="8">
        <v>2</v>
      </c>
      <c r="S791" s="13">
        <f>_xlfn.XLOOKUP(P791,rif_fee_schedule!$A$2:$A$84,rif_fee_schedule!C$2:C$84, 0)*1.628</f>
        <v>0</v>
      </c>
      <c r="T791" s="13">
        <f>_xlfn.XLOOKUP(P791,rif_fee_schedule!$A$2:$A$84,rif_fee_schedule!D$2:D$84, 0)</f>
        <v>0</v>
      </c>
      <c r="U791" s="14">
        <f t="shared" si="37"/>
        <v>0</v>
      </c>
      <c r="V791" s="14">
        <f t="shared" si="38"/>
        <v>0</v>
      </c>
      <c r="W791"/>
      <c r="Y791" s="3">
        <v>272008405.74000001</v>
      </c>
      <c r="Z791" s="3">
        <v>5573244.3300000001</v>
      </c>
      <c r="AA791" s="3">
        <v>0</v>
      </c>
      <c r="AB791">
        <v>0</v>
      </c>
      <c r="AC791" s="3">
        <v>0</v>
      </c>
      <c r="AD791" s="2">
        <v>-7297347.0099999998</v>
      </c>
      <c r="AE791" s="3">
        <v>599122533.62</v>
      </c>
      <c r="AF791" s="3">
        <v>12164932.65</v>
      </c>
      <c r="AG791" s="3">
        <v>2628720.44</v>
      </c>
      <c r="AH791" s="3">
        <v>103699.7</v>
      </c>
      <c r="AI791" s="3">
        <v>2074</v>
      </c>
      <c r="AJ791" s="2">
        <v>-10188946.82</v>
      </c>
    </row>
    <row r="792" spans="1:36" hidden="1" x14ac:dyDescent="0.25">
      <c r="A792" s="8">
        <v>2</v>
      </c>
      <c r="B792" s="8" t="s">
        <v>2631</v>
      </c>
      <c r="C792" s="8">
        <v>3031100250800</v>
      </c>
      <c r="D792" s="8" t="s">
        <v>2632</v>
      </c>
      <c r="F792" s="8" t="s">
        <v>2633</v>
      </c>
      <c r="G792" s="10">
        <v>43573</v>
      </c>
      <c r="H792" s="8" t="s">
        <v>31</v>
      </c>
      <c r="I792" s="8" t="s">
        <v>38</v>
      </c>
      <c r="J792" s="9">
        <v>1691.98</v>
      </c>
      <c r="K792" s="9">
        <v>33.840000000000003</v>
      </c>
      <c r="L792" s="8">
        <v>0</v>
      </c>
      <c r="M792" s="14">
        <f t="shared" si="36"/>
        <v>1725.82</v>
      </c>
      <c r="N792" s="8">
        <v>0</v>
      </c>
      <c r="O792" s="8">
        <v>0</v>
      </c>
      <c r="P792" s="8" t="s">
        <v>274</v>
      </c>
      <c r="R792" s="8">
        <v>-1</v>
      </c>
      <c r="S792" s="13">
        <f>_xlfn.XLOOKUP(P792,rif_fee_schedule!$A$2:$A$84,rif_fee_schedule!C$2:C$84, 0)*1.628</f>
        <v>0</v>
      </c>
      <c r="T792" s="13">
        <f>_xlfn.XLOOKUP(P792,rif_fee_schedule!$A$2:$A$84,rif_fee_schedule!D$2:D$84, 0)</f>
        <v>0</v>
      </c>
      <c r="U792" s="14">
        <f t="shared" si="37"/>
        <v>0</v>
      </c>
      <c r="V792" s="14">
        <f t="shared" si="38"/>
        <v>0</v>
      </c>
      <c r="W792"/>
      <c r="Y792" s="3">
        <v>272008405.74000001</v>
      </c>
      <c r="Z792" s="3">
        <v>5573244.3300000001</v>
      </c>
      <c r="AA792" s="3">
        <v>0</v>
      </c>
      <c r="AB792">
        <v>0</v>
      </c>
      <c r="AC792" s="3">
        <v>0</v>
      </c>
      <c r="AD792" s="2">
        <v>-7297347.0099999998</v>
      </c>
      <c r="AE792" s="3">
        <v>599122533.62</v>
      </c>
      <c r="AF792" s="3">
        <v>12164932.65</v>
      </c>
      <c r="AG792" s="3">
        <v>2628720.44</v>
      </c>
      <c r="AH792" s="3">
        <v>103699.7</v>
      </c>
      <c r="AI792" s="3">
        <v>2074</v>
      </c>
      <c r="AJ792" s="2">
        <v>-10188946.82</v>
      </c>
    </row>
    <row r="793" spans="1:36" hidden="1" x14ac:dyDescent="0.25">
      <c r="A793" s="8">
        <v>5</v>
      </c>
      <c r="B793" s="8" t="s">
        <v>5123</v>
      </c>
      <c r="C793" s="8">
        <v>3059340420130</v>
      </c>
      <c r="D793" s="8" t="s">
        <v>5124</v>
      </c>
      <c r="F793" s="8" t="s">
        <v>5125</v>
      </c>
      <c r="G793" s="10">
        <v>43573</v>
      </c>
      <c r="H793" s="8" t="s">
        <v>31</v>
      </c>
      <c r="I793" s="8" t="s">
        <v>38</v>
      </c>
      <c r="J793" s="9">
        <v>9278.02</v>
      </c>
      <c r="K793" s="9">
        <v>185.56</v>
      </c>
      <c r="L793" s="8">
        <v>0</v>
      </c>
      <c r="M793" s="14">
        <f t="shared" si="36"/>
        <v>9463.58</v>
      </c>
      <c r="N793" s="8">
        <v>0</v>
      </c>
      <c r="O793" s="8">
        <v>0</v>
      </c>
      <c r="P793" s="8" t="s">
        <v>77</v>
      </c>
      <c r="R793" s="8">
        <v>1</v>
      </c>
      <c r="S793" s="13">
        <f>_xlfn.XLOOKUP(P793,rif_fee_schedule!$A$2:$A$84,rif_fee_schedule!C$2:C$84, 0)*1.628</f>
        <v>9769.6279999999988</v>
      </c>
      <c r="T793" s="13">
        <f>_xlfn.XLOOKUP(P793,rif_fee_schedule!$A$2:$A$84,rif_fee_schedule!D$2:D$84, 0)</f>
        <v>5674</v>
      </c>
      <c r="U793" s="14">
        <f t="shared" si="37"/>
        <v>9769.6279999999988</v>
      </c>
      <c r="V793" s="14">
        <f t="shared" si="38"/>
        <v>5674</v>
      </c>
      <c r="W793"/>
      <c r="Y793" s="3">
        <v>23913047.239999998</v>
      </c>
      <c r="Z793" s="3">
        <v>478708.65</v>
      </c>
      <c r="AA793" s="3">
        <v>0</v>
      </c>
      <c r="AB793">
        <v>0</v>
      </c>
      <c r="AC793" s="3">
        <v>0</v>
      </c>
      <c r="AD793" s="2">
        <v>-227120.25</v>
      </c>
      <c r="AE793" s="3">
        <v>599122533.62</v>
      </c>
      <c r="AF793" s="3">
        <v>12164932.65</v>
      </c>
      <c r="AG793" s="3">
        <v>2628720.44</v>
      </c>
      <c r="AH793" s="3">
        <v>103699.7</v>
      </c>
      <c r="AI793" s="3">
        <v>2074</v>
      </c>
      <c r="AJ793" s="2">
        <v>-10188946.82</v>
      </c>
    </row>
    <row r="794" spans="1:36" hidden="1" x14ac:dyDescent="0.25">
      <c r="A794" s="8">
        <v>5</v>
      </c>
      <c r="B794" s="8" t="s">
        <v>5129</v>
      </c>
      <c r="C794" s="8">
        <v>3059340420120</v>
      </c>
      <c r="D794" s="8" t="s">
        <v>5130</v>
      </c>
      <c r="F794" s="8" t="s">
        <v>5131</v>
      </c>
      <c r="G794" s="10">
        <v>43573</v>
      </c>
      <c r="H794" s="8" t="s">
        <v>31</v>
      </c>
      <c r="I794" s="8" t="s">
        <v>38</v>
      </c>
      <c r="J794" s="9">
        <v>9278.02</v>
      </c>
      <c r="K794" s="9">
        <v>185.56</v>
      </c>
      <c r="L794" s="8">
        <v>0</v>
      </c>
      <c r="M794" s="14">
        <f t="shared" si="36"/>
        <v>9463.58</v>
      </c>
      <c r="N794" s="8">
        <v>0</v>
      </c>
      <c r="O794" s="8">
        <v>0</v>
      </c>
      <c r="P794" s="8" t="s">
        <v>77</v>
      </c>
      <c r="R794" s="8">
        <v>1</v>
      </c>
      <c r="S794" s="13">
        <f>_xlfn.XLOOKUP(P794,rif_fee_schedule!$A$2:$A$84,rif_fee_schedule!C$2:C$84, 0)*1.628</f>
        <v>9769.6279999999988</v>
      </c>
      <c r="T794" s="13">
        <f>_xlfn.XLOOKUP(P794,rif_fee_schedule!$A$2:$A$84,rif_fee_schedule!D$2:D$84, 0)</f>
        <v>5674</v>
      </c>
      <c r="U794" s="14">
        <f t="shared" si="37"/>
        <v>9769.6279999999988</v>
      </c>
      <c r="V794" s="14">
        <f t="shared" si="38"/>
        <v>5674</v>
      </c>
      <c r="W794"/>
      <c r="Y794" s="3">
        <v>23913047.239999998</v>
      </c>
      <c r="Z794" s="3">
        <v>478708.65</v>
      </c>
      <c r="AA794" s="3">
        <v>0</v>
      </c>
      <c r="AB794">
        <v>0</v>
      </c>
      <c r="AC794" s="3">
        <v>0</v>
      </c>
      <c r="AD794" s="2">
        <v>-227120.25</v>
      </c>
      <c r="AE794" s="3">
        <v>599122533.62</v>
      </c>
      <c r="AF794" s="3">
        <v>12164932.65</v>
      </c>
      <c r="AG794" s="3">
        <v>2628720.44</v>
      </c>
      <c r="AH794" s="3">
        <v>103699.7</v>
      </c>
      <c r="AI794" s="3">
        <v>2074</v>
      </c>
      <c r="AJ794" s="2">
        <v>-10188946.82</v>
      </c>
    </row>
    <row r="795" spans="1:36" hidden="1" x14ac:dyDescent="0.25">
      <c r="A795" s="8">
        <v>6</v>
      </c>
      <c r="B795" s="8" t="s">
        <v>6322</v>
      </c>
      <c r="C795" s="8">
        <v>3060180040490</v>
      </c>
      <c r="D795" s="8" t="s">
        <v>6323</v>
      </c>
      <c r="F795" s="8" t="s">
        <v>6324</v>
      </c>
      <c r="G795" s="10">
        <v>43574</v>
      </c>
      <c r="H795" s="8" t="s">
        <v>31</v>
      </c>
      <c r="I795" s="8" t="s">
        <v>38</v>
      </c>
      <c r="J795" s="9">
        <v>0</v>
      </c>
      <c r="K795" s="9">
        <v>185.56</v>
      </c>
      <c r="L795" s="8">
        <v>0</v>
      </c>
      <c r="M795" s="14">
        <f t="shared" si="36"/>
        <v>185.56</v>
      </c>
      <c r="N795" s="8">
        <v>0</v>
      </c>
      <c r="O795" s="8">
        <v>0</v>
      </c>
      <c r="P795" s="8" t="s">
        <v>77</v>
      </c>
      <c r="R795" s="8">
        <v>1</v>
      </c>
      <c r="S795" s="13">
        <f>_xlfn.XLOOKUP(P795,rif_fee_schedule!$A$2:$A$84,rif_fee_schedule!C$2:C$84, 0)*1.628</f>
        <v>9769.6279999999988</v>
      </c>
      <c r="T795" s="13">
        <f>_xlfn.XLOOKUP(P795,rif_fee_schedule!$A$2:$A$84,rif_fee_schedule!D$2:D$84, 0)</f>
        <v>5674</v>
      </c>
      <c r="U795" s="14">
        <f t="shared" si="37"/>
        <v>9769.6279999999988</v>
      </c>
      <c r="V795" s="14">
        <f t="shared" si="38"/>
        <v>5674</v>
      </c>
      <c r="W795"/>
      <c r="Y795" s="3">
        <v>43269262.359999999</v>
      </c>
      <c r="Z795" s="3">
        <v>874367.57</v>
      </c>
      <c r="AA795" s="3">
        <v>433279.63</v>
      </c>
      <c r="AB795">
        <v>0</v>
      </c>
      <c r="AC795" s="3">
        <v>0</v>
      </c>
      <c r="AD795" s="2">
        <v>374512.67</v>
      </c>
      <c r="AE795" s="3">
        <v>599122533.62</v>
      </c>
      <c r="AF795" s="3">
        <v>12164932.65</v>
      </c>
      <c r="AG795" s="3">
        <v>2628720.44</v>
      </c>
      <c r="AH795" s="3">
        <v>103699.7</v>
      </c>
      <c r="AI795" s="3">
        <v>2074</v>
      </c>
      <c r="AJ795" s="2">
        <v>-10188946.82</v>
      </c>
    </row>
    <row r="796" spans="1:36" hidden="1" x14ac:dyDescent="0.25">
      <c r="A796" s="8">
        <v>5</v>
      </c>
      <c r="B796" s="8" t="s">
        <v>4728</v>
      </c>
      <c r="C796" s="8">
        <v>3050030110090</v>
      </c>
      <c r="D796" s="8" t="s">
        <v>4729</v>
      </c>
      <c r="F796" s="8" t="s">
        <v>4730</v>
      </c>
      <c r="G796" s="10">
        <v>43573</v>
      </c>
      <c r="H796" s="8" t="s">
        <v>31</v>
      </c>
      <c r="I796" s="8" t="s">
        <v>38</v>
      </c>
      <c r="J796" s="9">
        <v>0</v>
      </c>
      <c r="K796" s="9">
        <v>0</v>
      </c>
      <c r="L796" s="8">
        <v>0</v>
      </c>
      <c r="M796" s="14">
        <f t="shared" si="36"/>
        <v>0</v>
      </c>
      <c r="N796" s="8">
        <v>0</v>
      </c>
      <c r="O796" s="8">
        <v>0</v>
      </c>
      <c r="P796" s="8" t="s">
        <v>77</v>
      </c>
      <c r="R796" s="8">
        <v>0</v>
      </c>
      <c r="S796" s="13">
        <f>_xlfn.XLOOKUP(P796,rif_fee_schedule!$A$2:$A$84,rif_fee_schedule!C$2:C$84, 0)*1.628</f>
        <v>9769.6279999999988</v>
      </c>
      <c r="T796" s="13">
        <f>_xlfn.XLOOKUP(P796,rif_fee_schedule!$A$2:$A$84,rif_fee_schedule!D$2:D$84, 0)</f>
        <v>5674</v>
      </c>
      <c r="U796" s="14">
        <f t="shared" si="37"/>
        <v>0</v>
      </c>
      <c r="V796" s="14">
        <f t="shared" si="38"/>
        <v>0</v>
      </c>
      <c r="W796"/>
      <c r="Y796" s="3">
        <v>23913047.239999998</v>
      </c>
      <c r="Z796" s="3">
        <v>478708.65</v>
      </c>
      <c r="AA796" s="3">
        <v>0</v>
      </c>
      <c r="AB796">
        <v>0</v>
      </c>
      <c r="AC796" s="3">
        <v>0</v>
      </c>
      <c r="AD796" s="2">
        <v>-227120.25</v>
      </c>
      <c r="AE796" s="3">
        <v>599122533.62</v>
      </c>
      <c r="AF796" s="3">
        <v>12164932.65</v>
      </c>
      <c r="AG796" s="3">
        <v>2628720.44</v>
      </c>
      <c r="AH796" s="3">
        <v>103699.7</v>
      </c>
      <c r="AI796" s="3">
        <v>2074</v>
      </c>
      <c r="AJ796" s="2">
        <v>-10188946.82</v>
      </c>
    </row>
    <row r="797" spans="1:36" hidden="1" x14ac:dyDescent="0.25">
      <c r="A797" s="8">
        <v>2</v>
      </c>
      <c r="B797" s="8" t="s">
        <v>2883</v>
      </c>
      <c r="C797" s="8">
        <v>3031220330090</v>
      </c>
      <c r="D797" s="8" t="s">
        <v>2884</v>
      </c>
      <c r="F797" s="8" t="s">
        <v>2885</v>
      </c>
      <c r="G797" s="10">
        <v>43574</v>
      </c>
      <c r="H797" s="8" t="s">
        <v>31</v>
      </c>
      <c r="I797" s="8" t="s">
        <v>38</v>
      </c>
      <c r="J797" s="9">
        <v>1969.71</v>
      </c>
      <c r="K797" s="9">
        <v>39.39</v>
      </c>
      <c r="L797" s="8">
        <v>0</v>
      </c>
      <c r="M797" s="14">
        <f t="shared" si="36"/>
        <v>2009.1000000000001</v>
      </c>
      <c r="N797" s="8">
        <v>0</v>
      </c>
      <c r="O797" s="8">
        <v>0</v>
      </c>
      <c r="P797" s="8" t="s">
        <v>114</v>
      </c>
      <c r="R797" s="8">
        <v>2</v>
      </c>
      <c r="S797" s="13">
        <f>_xlfn.XLOOKUP(P797,rif_fee_schedule!$A$2:$A$84,rif_fee_schedule!C$2:C$84, 0)*1.628</f>
        <v>4288.152</v>
      </c>
      <c r="T797" s="13">
        <f>_xlfn.XLOOKUP(P797,rif_fee_schedule!$A$2:$A$84,rif_fee_schedule!D$2:D$84, 0)</f>
        <v>2490</v>
      </c>
      <c r="U797" s="14">
        <f t="shared" si="37"/>
        <v>8576.3040000000001</v>
      </c>
      <c r="V797" s="14">
        <f t="shared" si="38"/>
        <v>4980</v>
      </c>
      <c r="W797"/>
      <c r="Y797" s="3">
        <v>272008405.74000001</v>
      </c>
      <c r="Z797" s="3">
        <v>5573244.3300000001</v>
      </c>
      <c r="AA797" s="3">
        <v>0</v>
      </c>
      <c r="AB797">
        <v>0</v>
      </c>
      <c r="AC797" s="3">
        <v>0</v>
      </c>
      <c r="AD797" s="2">
        <v>-7297347.0099999998</v>
      </c>
      <c r="AE797" s="3">
        <v>599122533.62</v>
      </c>
      <c r="AF797" s="3">
        <v>12164932.65</v>
      </c>
      <c r="AG797" s="3">
        <v>2628720.44</v>
      </c>
      <c r="AH797" s="3">
        <v>103699.7</v>
      </c>
      <c r="AI797" s="3">
        <v>2074</v>
      </c>
      <c r="AJ797" s="2">
        <v>-10188946.82</v>
      </c>
    </row>
    <row r="798" spans="1:36" hidden="1" x14ac:dyDescent="0.25">
      <c r="A798" s="8">
        <v>2</v>
      </c>
      <c r="B798" s="8" t="s">
        <v>2883</v>
      </c>
      <c r="C798" s="8">
        <v>3031220330090</v>
      </c>
      <c r="D798" s="8" t="s">
        <v>2884</v>
      </c>
      <c r="F798" s="8" t="s">
        <v>2885</v>
      </c>
      <c r="G798" s="10">
        <v>43574</v>
      </c>
      <c r="H798" s="8" t="s">
        <v>31</v>
      </c>
      <c r="I798" s="8" t="s">
        <v>38</v>
      </c>
      <c r="J798" s="9">
        <v>1969.71</v>
      </c>
      <c r="K798" s="9">
        <v>39.39</v>
      </c>
      <c r="L798" s="8">
        <v>0</v>
      </c>
      <c r="M798" s="14">
        <f t="shared" si="36"/>
        <v>2009.1000000000001</v>
      </c>
      <c r="N798" s="8">
        <v>0</v>
      </c>
      <c r="O798" s="8">
        <v>0</v>
      </c>
      <c r="P798" s="8" t="s">
        <v>77</v>
      </c>
      <c r="R798" s="8">
        <v>-1</v>
      </c>
      <c r="S798" s="13">
        <f>_xlfn.XLOOKUP(P798,rif_fee_schedule!$A$2:$A$84,rif_fee_schedule!C$2:C$84, 0)*1.628</f>
        <v>9769.6279999999988</v>
      </c>
      <c r="T798" s="13">
        <f>_xlfn.XLOOKUP(P798,rif_fee_schedule!$A$2:$A$84,rif_fee_schedule!D$2:D$84, 0)</f>
        <v>5674</v>
      </c>
      <c r="U798" s="14">
        <f t="shared" si="37"/>
        <v>-9769.6279999999988</v>
      </c>
      <c r="V798" s="14">
        <f t="shared" si="38"/>
        <v>-5674</v>
      </c>
      <c r="W798"/>
      <c r="Y798" s="3">
        <v>272008405.74000001</v>
      </c>
      <c r="Z798" s="3">
        <v>5573244.3300000001</v>
      </c>
      <c r="AA798" s="3">
        <v>0</v>
      </c>
      <c r="AB798">
        <v>0</v>
      </c>
      <c r="AC798" s="3">
        <v>0</v>
      </c>
      <c r="AD798" s="2">
        <v>-7297347.0099999998</v>
      </c>
      <c r="AE798" s="3">
        <v>599122533.62</v>
      </c>
      <c r="AF798" s="3">
        <v>12164932.65</v>
      </c>
      <c r="AG798" s="3">
        <v>2628720.44</v>
      </c>
      <c r="AH798" s="3">
        <v>103699.7</v>
      </c>
      <c r="AI798" s="3">
        <v>2074</v>
      </c>
      <c r="AJ798" s="2">
        <v>-10188946.82</v>
      </c>
    </row>
    <row r="799" spans="1:36" hidden="1" x14ac:dyDescent="0.25">
      <c r="A799" s="8">
        <v>6</v>
      </c>
      <c r="B799" s="8" t="s">
        <v>7308</v>
      </c>
      <c r="C799" s="8">
        <v>3069140000460</v>
      </c>
      <c r="D799" s="8" t="s">
        <v>7309</v>
      </c>
      <c r="F799" s="8" t="s">
        <v>7310</v>
      </c>
      <c r="G799" s="10">
        <v>43574</v>
      </c>
      <c r="H799" s="8" t="s">
        <v>31</v>
      </c>
      <c r="I799" s="8" t="s">
        <v>38</v>
      </c>
      <c r="J799" s="9">
        <v>9278.02</v>
      </c>
      <c r="K799" s="9">
        <v>185.56</v>
      </c>
      <c r="L799" s="8">
        <v>0</v>
      </c>
      <c r="M799" s="14">
        <f t="shared" si="36"/>
        <v>9463.58</v>
      </c>
      <c r="N799" s="8">
        <v>0</v>
      </c>
      <c r="O799" s="8">
        <v>0</v>
      </c>
      <c r="P799" s="8" t="s">
        <v>77</v>
      </c>
      <c r="R799" s="8">
        <v>1</v>
      </c>
      <c r="S799" s="13">
        <f>_xlfn.XLOOKUP(P799,rif_fee_schedule!$A$2:$A$84,rif_fee_schedule!C$2:C$84, 0)*1.628</f>
        <v>9769.6279999999988</v>
      </c>
      <c r="T799" s="13">
        <f>_xlfn.XLOOKUP(P799,rif_fee_schedule!$A$2:$A$84,rif_fee_schedule!D$2:D$84, 0)</f>
        <v>5674</v>
      </c>
      <c r="U799" s="14">
        <f t="shared" si="37"/>
        <v>9769.6279999999988</v>
      </c>
      <c r="V799" s="14">
        <f t="shared" si="38"/>
        <v>5674</v>
      </c>
      <c r="W799"/>
      <c r="Y799" s="3">
        <v>43269262.359999999</v>
      </c>
      <c r="Z799" s="3">
        <v>874367.57</v>
      </c>
      <c r="AA799" s="3">
        <v>433279.63</v>
      </c>
      <c r="AB799">
        <v>0</v>
      </c>
      <c r="AC799" s="3">
        <v>0</v>
      </c>
      <c r="AD799" s="2">
        <v>374512.67</v>
      </c>
      <c r="AE799" s="3">
        <v>599122533.62</v>
      </c>
      <c r="AF799" s="3">
        <v>12164932.65</v>
      </c>
      <c r="AG799" s="3">
        <v>2628720.44</v>
      </c>
      <c r="AH799" s="3">
        <v>103699.7</v>
      </c>
      <c r="AI799" s="3">
        <v>2074</v>
      </c>
      <c r="AJ799" s="2">
        <v>-10188946.82</v>
      </c>
    </row>
    <row r="800" spans="1:36" hidden="1" x14ac:dyDescent="0.25">
      <c r="A800" s="8">
        <v>6</v>
      </c>
      <c r="B800" s="8" t="s">
        <v>7311</v>
      </c>
      <c r="C800" s="8">
        <v>3069140000460</v>
      </c>
      <c r="D800" s="8" t="s">
        <v>7312</v>
      </c>
      <c r="F800" s="8" t="s">
        <v>7313</v>
      </c>
      <c r="G800" s="10">
        <v>43574</v>
      </c>
      <c r="H800" s="8" t="s">
        <v>31</v>
      </c>
      <c r="I800" s="8" t="s">
        <v>38</v>
      </c>
      <c r="J800" s="9">
        <v>9278.02</v>
      </c>
      <c r="K800" s="9">
        <v>185.56</v>
      </c>
      <c r="L800" s="8">
        <v>0</v>
      </c>
      <c r="M800" s="14">
        <f t="shared" si="36"/>
        <v>9463.58</v>
      </c>
      <c r="N800" s="8">
        <v>0</v>
      </c>
      <c r="O800" s="8">
        <v>0</v>
      </c>
      <c r="P800" s="8" t="s">
        <v>77</v>
      </c>
      <c r="R800" s="8">
        <v>1</v>
      </c>
      <c r="S800" s="13">
        <f>_xlfn.XLOOKUP(P800,rif_fee_schedule!$A$2:$A$84,rif_fee_schedule!C$2:C$84, 0)*1.628</f>
        <v>9769.6279999999988</v>
      </c>
      <c r="T800" s="13">
        <f>_xlfn.XLOOKUP(P800,rif_fee_schedule!$A$2:$A$84,rif_fee_schedule!D$2:D$84, 0)</f>
        <v>5674</v>
      </c>
      <c r="U800" s="14">
        <f t="shared" si="37"/>
        <v>9769.6279999999988</v>
      </c>
      <c r="V800" s="14">
        <f t="shared" si="38"/>
        <v>5674</v>
      </c>
      <c r="W800"/>
      <c r="Y800" s="3">
        <v>43269262.359999999</v>
      </c>
      <c r="Z800" s="3">
        <v>874367.57</v>
      </c>
      <c r="AA800" s="3">
        <v>433279.63</v>
      </c>
      <c r="AB800">
        <v>0</v>
      </c>
      <c r="AC800" s="3">
        <v>0</v>
      </c>
      <c r="AD800" s="2">
        <v>374512.67</v>
      </c>
      <c r="AE800" s="3">
        <v>599122533.62</v>
      </c>
      <c r="AF800" s="3">
        <v>12164932.65</v>
      </c>
      <c r="AG800" s="3">
        <v>2628720.44</v>
      </c>
      <c r="AH800" s="3">
        <v>103699.7</v>
      </c>
      <c r="AI800" s="3">
        <v>2074</v>
      </c>
      <c r="AJ800" s="2">
        <v>-10188946.82</v>
      </c>
    </row>
    <row r="801" spans="1:36" hidden="1" x14ac:dyDescent="0.25">
      <c r="A801" s="8">
        <v>9.1</v>
      </c>
      <c r="B801" s="8" t="s">
        <v>9183</v>
      </c>
      <c r="C801" s="8">
        <v>3031210150270</v>
      </c>
      <c r="D801" s="8" t="s">
        <v>9184</v>
      </c>
      <c r="F801" s="8" t="s">
        <v>9185</v>
      </c>
      <c r="G801" s="10">
        <v>43574</v>
      </c>
      <c r="H801" s="8" t="s">
        <v>31</v>
      </c>
      <c r="I801" s="8" t="s">
        <v>38</v>
      </c>
      <c r="J801" s="9">
        <v>0</v>
      </c>
      <c r="K801" s="9">
        <v>0</v>
      </c>
      <c r="L801" s="8">
        <v>0</v>
      </c>
      <c r="M801" s="14">
        <f t="shared" si="36"/>
        <v>0</v>
      </c>
      <c r="N801" s="8">
        <v>0</v>
      </c>
      <c r="O801" s="8">
        <v>0</v>
      </c>
      <c r="P801" s="8" t="s">
        <v>274</v>
      </c>
      <c r="R801" s="8">
        <v>-1</v>
      </c>
      <c r="S801" s="13">
        <f>_xlfn.XLOOKUP(P801,rif_fee_schedule!$A$2:$A$84,rif_fee_schedule!C$2:C$84, 0)*1.628</f>
        <v>0</v>
      </c>
      <c r="T801" s="13">
        <f>_xlfn.XLOOKUP(P801,rif_fee_schedule!$A$2:$A$84,rif_fee_schedule!D$2:D$84, 0)</f>
        <v>0</v>
      </c>
      <c r="U801" s="14">
        <f t="shared" si="37"/>
        <v>0</v>
      </c>
      <c r="V801" s="14">
        <f t="shared" si="38"/>
        <v>0</v>
      </c>
      <c r="W801"/>
      <c r="Y801" s="3">
        <v>13894747.220000001</v>
      </c>
      <c r="Z801" s="3">
        <v>290518.01</v>
      </c>
      <c r="AA801" s="3">
        <v>0</v>
      </c>
      <c r="AB801">
        <v>0</v>
      </c>
      <c r="AC801" s="3">
        <v>0</v>
      </c>
      <c r="AD801" s="2">
        <v>-156592.79</v>
      </c>
      <c r="AE801" s="3">
        <v>599122533.62</v>
      </c>
      <c r="AF801" s="3">
        <v>12164932.65</v>
      </c>
      <c r="AG801" s="3">
        <v>2628720.44</v>
      </c>
      <c r="AH801" s="3">
        <v>103699.7</v>
      </c>
      <c r="AI801" s="3">
        <v>2074</v>
      </c>
      <c r="AJ801" s="2">
        <v>-10188946.82</v>
      </c>
    </row>
    <row r="802" spans="1:36" hidden="1" x14ac:dyDescent="0.25">
      <c r="A802" s="8">
        <v>9.1</v>
      </c>
      <c r="B802" s="8" t="s">
        <v>9183</v>
      </c>
      <c r="C802" s="8">
        <v>3031210150270</v>
      </c>
      <c r="D802" s="8" t="s">
        <v>9184</v>
      </c>
      <c r="F802" s="8" t="s">
        <v>9185</v>
      </c>
      <c r="G802" s="10">
        <v>43574</v>
      </c>
      <c r="H802" s="8" t="s">
        <v>31</v>
      </c>
      <c r="I802" s="8" t="s">
        <v>38</v>
      </c>
      <c r="J802" s="9">
        <v>0</v>
      </c>
      <c r="K802" s="9">
        <v>0</v>
      </c>
      <c r="L802" s="8">
        <v>0</v>
      </c>
      <c r="M802" s="14">
        <f t="shared" si="36"/>
        <v>0</v>
      </c>
      <c r="N802" s="8">
        <v>0</v>
      </c>
      <c r="O802" s="8">
        <v>0</v>
      </c>
      <c r="P802" s="8" t="s">
        <v>274</v>
      </c>
      <c r="R802" s="8">
        <v>1</v>
      </c>
      <c r="S802" s="13">
        <f>_xlfn.XLOOKUP(P802,rif_fee_schedule!$A$2:$A$84,rif_fee_schedule!C$2:C$84, 0)*1.628</f>
        <v>0</v>
      </c>
      <c r="T802" s="13">
        <f>_xlfn.XLOOKUP(P802,rif_fee_schedule!$A$2:$A$84,rif_fee_schedule!D$2:D$84, 0)</f>
        <v>0</v>
      </c>
      <c r="U802" s="14">
        <f t="shared" si="37"/>
        <v>0</v>
      </c>
      <c r="V802" s="14">
        <f t="shared" si="38"/>
        <v>0</v>
      </c>
      <c r="W802"/>
      <c r="Y802" s="3">
        <v>13894747.220000001</v>
      </c>
      <c r="Z802" s="3">
        <v>290518.01</v>
      </c>
      <c r="AA802" s="3">
        <v>0</v>
      </c>
      <c r="AB802">
        <v>0</v>
      </c>
      <c r="AC802" s="3">
        <v>0</v>
      </c>
      <c r="AD802" s="2">
        <v>-156592.79</v>
      </c>
      <c r="AE802" s="3">
        <v>599122533.62</v>
      </c>
      <c r="AF802" s="3">
        <v>12164932.65</v>
      </c>
      <c r="AG802" s="3">
        <v>2628720.44</v>
      </c>
      <c r="AH802" s="3">
        <v>103699.7</v>
      </c>
      <c r="AI802" s="3">
        <v>2074</v>
      </c>
      <c r="AJ802" s="2">
        <v>-10188946.82</v>
      </c>
    </row>
    <row r="803" spans="1:36" hidden="1" x14ac:dyDescent="0.25">
      <c r="A803" s="8">
        <v>5</v>
      </c>
      <c r="B803" s="8" t="s">
        <v>4943</v>
      </c>
      <c r="C803" s="8">
        <v>3058240000026</v>
      </c>
      <c r="D803" s="8" t="s">
        <v>4944</v>
      </c>
      <c r="F803" s="8" t="s">
        <v>4945</v>
      </c>
      <c r="G803" s="10">
        <v>43574</v>
      </c>
      <c r="H803" s="8" t="s">
        <v>31</v>
      </c>
      <c r="I803" s="8" t="s">
        <v>38</v>
      </c>
      <c r="J803" s="9">
        <v>9278.02</v>
      </c>
      <c r="K803" s="9">
        <v>185.56</v>
      </c>
      <c r="L803" s="8">
        <v>0</v>
      </c>
      <c r="M803" s="14">
        <f t="shared" si="36"/>
        <v>9463.58</v>
      </c>
      <c r="N803" s="8">
        <v>0</v>
      </c>
      <c r="O803" s="8">
        <v>0</v>
      </c>
      <c r="P803" s="8" t="s">
        <v>77</v>
      </c>
      <c r="R803" s="8">
        <v>1</v>
      </c>
      <c r="S803" s="13">
        <f>_xlfn.XLOOKUP(P803,rif_fee_schedule!$A$2:$A$84,rif_fee_schedule!C$2:C$84, 0)*1.628</f>
        <v>9769.6279999999988</v>
      </c>
      <c r="T803" s="13">
        <f>_xlfn.XLOOKUP(P803,rif_fee_schedule!$A$2:$A$84,rif_fee_schedule!D$2:D$84, 0)</f>
        <v>5674</v>
      </c>
      <c r="U803" s="14">
        <f t="shared" si="37"/>
        <v>9769.6279999999988</v>
      </c>
      <c r="V803" s="14">
        <f t="shared" si="38"/>
        <v>5674</v>
      </c>
      <c r="W803"/>
      <c r="Y803" s="3">
        <v>23913047.239999998</v>
      </c>
      <c r="Z803" s="3">
        <v>478708.65</v>
      </c>
      <c r="AA803" s="3">
        <v>0</v>
      </c>
      <c r="AB803">
        <v>0</v>
      </c>
      <c r="AC803" s="3">
        <v>0</v>
      </c>
      <c r="AD803" s="2">
        <v>-227120.25</v>
      </c>
      <c r="AE803" s="3">
        <v>599122533.62</v>
      </c>
      <c r="AF803" s="3">
        <v>12164932.65</v>
      </c>
      <c r="AG803" s="3">
        <v>2628720.44</v>
      </c>
      <c r="AH803" s="3">
        <v>103699.7</v>
      </c>
      <c r="AI803" s="3">
        <v>2074</v>
      </c>
      <c r="AJ803" s="2">
        <v>-10188946.82</v>
      </c>
    </row>
    <row r="804" spans="1:36" hidden="1" x14ac:dyDescent="0.25">
      <c r="A804" s="8">
        <v>9.1</v>
      </c>
      <c r="B804" s="8" t="s">
        <v>9088</v>
      </c>
      <c r="C804" s="8">
        <v>3031160093421</v>
      </c>
      <c r="D804" s="8" t="s">
        <v>9089</v>
      </c>
      <c r="G804" s="10">
        <v>43790</v>
      </c>
      <c r="H804" s="8" t="s">
        <v>31</v>
      </c>
      <c r="I804" s="8" t="s">
        <v>32</v>
      </c>
      <c r="J804" s="9">
        <v>1691.98</v>
      </c>
      <c r="K804" s="9">
        <v>33.840000000000003</v>
      </c>
      <c r="L804" s="8">
        <v>0</v>
      </c>
      <c r="M804" s="14">
        <f t="shared" si="36"/>
        <v>1725.82</v>
      </c>
      <c r="N804" s="8">
        <v>0</v>
      </c>
      <c r="O804" s="8">
        <v>0</v>
      </c>
      <c r="P804" s="8" t="s">
        <v>274</v>
      </c>
      <c r="R804" s="8">
        <v>-1</v>
      </c>
      <c r="S804" s="13">
        <f>_xlfn.XLOOKUP(P804,rif_fee_schedule!$A$2:$A$84,rif_fee_schedule!C$2:C$84, 0)*1.628</f>
        <v>0</v>
      </c>
      <c r="T804" s="13">
        <f>_xlfn.XLOOKUP(P804,rif_fee_schedule!$A$2:$A$84,rif_fee_schedule!D$2:D$84, 0)</f>
        <v>0</v>
      </c>
      <c r="U804" s="14">
        <f t="shared" si="37"/>
        <v>0</v>
      </c>
      <c r="V804" s="14">
        <f t="shared" si="38"/>
        <v>0</v>
      </c>
      <c r="Y804" s="3">
        <v>13894747.220000001</v>
      </c>
      <c r="Z804" s="3">
        <v>290518.01</v>
      </c>
      <c r="AA804" s="3">
        <v>0</v>
      </c>
      <c r="AB804">
        <v>0</v>
      </c>
      <c r="AC804" s="3">
        <v>0</v>
      </c>
      <c r="AD804" s="2">
        <v>-156592.79</v>
      </c>
      <c r="AE804" s="3">
        <v>599122533.62</v>
      </c>
      <c r="AF804" s="3">
        <v>12164932.65</v>
      </c>
      <c r="AG804" s="3">
        <v>2628720.44</v>
      </c>
      <c r="AH804" s="3">
        <v>103699.7</v>
      </c>
      <c r="AI804" s="3">
        <v>2074</v>
      </c>
      <c r="AJ804" s="2">
        <v>-10188946.82</v>
      </c>
    </row>
    <row r="805" spans="1:36" hidden="1" x14ac:dyDescent="0.25">
      <c r="A805" s="8">
        <v>9.1</v>
      </c>
      <c r="B805" s="8" t="s">
        <v>9088</v>
      </c>
      <c r="C805" s="8">
        <v>3031160093421</v>
      </c>
      <c r="D805" s="8" t="s">
        <v>9089</v>
      </c>
      <c r="G805" s="10">
        <v>43790</v>
      </c>
      <c r="H805" s="8" t="s">
        <v>31</v>
      </c>
      <c r="I805" s="8" t="s">
        <v>32</v>
      </c>
      <c r="J805" s="9">
        <v>1691.98</v>
      </c>
      <c r="K805" s="9">
        <v>33.840000000000003</v>
      </c>
      <c r="L805" s="8">
        <v>0</v>
      </c>
      <c r="M805" s="14">
        <f t="shared" si="36"/>
        <v>1725.82</v>
      </c>
      <c r="N805" s="8">
        <v>0</v>
      </c>
      <c r="O805" s="8">
        <v>0</v>
      </c>
      <c r="P805" s="8" t="s">
        <v>970</v>
      </c>
      <c r="R805" s="8">
        <v>2</v>
      </c>
      <c r="S805" s="13">
        <f>_xlfn.XLOOKUP(P805,rif_fee_schedule!$A$2:$A$84,rif_fee_schedule!C$2:C$84, 0)*1.628</f>
        <v>0</v>
      </c>
      <c r="T805" s="13">
        <f>_xlfn.XLOOKUP(P805,rif_fee_schedule!$A$2:$A$84,rif_fee_schedule!D$2:D$84, 0)</f>
        <v>0</v>
      </c>
      <c r="U805" s="14">
        <f t="shared" si="37"/>
        <v>0</v>
      </c>
      <c r="V805" s="14">
        <f t="shared" si="38"/>
        <v>0</v>
      </c>
      <c r="Y805" s="3">
        <v>13894747.220000001</v>
      </c>
      <c r="Z805" s="3">
        <v>290518.01</v>
      </c>
      <c r="AA805" s="3">
        <v>0</v>
      </c>
      <c r="AB805">
        <v>0</v>
      </c>
      <c r="AC805" s="3">
        <v>0</v>
      </c>
      <c r="AD805" s="2">
        <v>-156592.79</v>
      </c>
      <c r="AE805" s="3">
        <v>599122533.62</v>
      </c>
      <c r="AF805" s="3">
        <v>12164932.65</v>
      </c>
      <c r="AG805" s="3">
        <v>2628720.44</v>
      </c>
      <c r="AH805" s="3">
        <v>103699.7</v>
      </c>
      <c r="AI805" s="3">
        <v>2074</v>
      </c>
      <c r="AJ805" s="2">
        <v>-10188946.82</v>
      </c>
    </row>
    <row r="806" spans="1:36" hidden="1" x14ac:dyDescent="0.25">
      <c r="A806" s="8">
        <v>2</v>
      </c>
      <c r="B806" s="8" t="s">
        <v>2656</v>
      </c>
      <c r="C806" s="8">
        <v>3031100571960</v>
      </c>
      <c r="D806" s="8" t="s">
        <v>2657</v>
      </c>
      <c r="G806" s="10">
        <v>43577</v>
      </c>
      <c r="H806" s="8" t="s">
        <v>31</v>
      </c>
      <c r="I806" s="8" t="s">
        <v>32</v>
      </c>
      <c r="J806" s="9">
        <v>41743.519999999997</v>
      </c>
      <c r="K806" s="9">
        <v>834.87</v>
      </c>
      <c r="L806" s="8">
        <v>0</v>
      </c>
      <c r="M806" s="14">
        <f t="shared" si="36"/>
        <v>42578.39</v>
      </c>
      <c r="N806" s="8">
        <v>0</v>
      </c>
      <c r="O806" s="8">
        <v>0</v>
      </c>
      <c r="P806" s="8" t="s">
        <v>275</v>
      </c>
      <c r="R806" s="8">
        <v>955</v>
      </c>
      <c r="S806" s="13">
        <f>_xlfn.XLOOKUP(P806,rif_fee_schedule!$A$2:$A$84,rif_fee_schedule!C$2:C$84, 0)*1.628</f>
        <v>51.9739</v>
      </c>
      <c r="T806" s="13">
        <f>_xlfn.XLOOKUP(P806,rif_fee_schedule!$A$2:$A$84,rif_fee_schedule!D$2:D$84, 0)</f>
        <v>30.186</v>
      </c>
      <c r="U806" s="14">
        <f t="shared" si="37"/>
        <v>49635.074500000002</v>
      </c>
      <c r="V806" s="14">
        <f t="shared" si="38"/>
        <v>28827.63</v>
      </c>
      <c r="W806"/>
      <c r="Y806" s="3">
        <v>272008405.74000001</v>
      </c>
      <c r="Z806" s="3">
        <v>5573244.3300000001</v>
      </c>
      <c r="AA806" s="3">
        <v>0</v>
      </c>
      <c r="AB806">
        <v>0</v>
      </c>
      <c r="AC806" s="3">
        <v>0</v>
      </c>
      <c r="AD806" s="2">
        <v>-7297347.0099999998</v>
      </c>
      <c r="AE806" s="3">
        <v>599122533.62</v>
      </c>
      <c r="AF806" s="3">
        <v>12164932.65</v>
      </c>
      <c r="AG806" s="3">
        <v>2628720.44</v>
      </c>
      <c r="AH806" s="3">
        <v>103699.7</v>
      </c>
      <c r="AI806" s="3">
        <v>2074</v>
      </c>
      <c r="AJ806" s="2">
        <v>-10188946.82</v>
      </c>
    </row>
    <row r="807" spans="1:36" hidden="1" x14ac:dyDescent="0.25">
      <c r="A807" s="8">
        <v>6</v>
      </c>
      <c r="B807" s="8" t="s">
        <v>6327</v>
      </c>
      <c r="C807" s="8">
        <v>3060180031420</v>
      </c>
      <c r="D807" s="8" t="s">
        <v>6328</v>
      </c>
      <c r="F807" s="8" t="s">
        <v>6329</v>
      </c>
      <c r="G807" s="10">
        <v>43579</v>
      </c>
      <c r="H807" s="8" t="s">
        <v>31</v>
      </c>
      <c r="I807" s="8" t="s">
        <v>38</v>
      </c>
      <c r="J807" s="9">
        <v>0</v>
      </c>
      <c r="K807" s="9">
        <v>185.56</v>
      </c>
      <c r="L807" s="8">
        <v>0</v>
      </c>
      <c r="M807" s="14">
        <f t="shared" si="36"/>
        <v>185.56</v>
      </c>
      <c r="N807" s="8">
        <v>0</v>
      </c>
      <c r="O807" s="8">
        <v>0</v>
      </c>
      <c r="P807" s="8" t="s">
        <v>77</v>
      </c>
      <c r="R807" s="8">
        <v>1</v>
      </c>
      <c r="S807" s="13">
        <f>_xlfn.XLOOKUP(P807,rif_fee_schedule!$A$2:$A$84,rif_fee_schedule!C$2:C$84, 0)*1.628</f>
        <v>9769.6279999999988</v>
      </c>
      <c r="T807" s="13">
        <f>_xlfn.XLOOKUP(P807,rif_fee_schedule!$A$2:$A$84,rif_fee_schedule!D$2:D$84, 0)</f>
        <v>5674</v>
      </c>
      <c r="U807" s="14">
        <f t="shared" si="37"/>
        <v>9769.6279999999988</v>
      </c>
      <c r="V807" s="14">
        <f t="shared" si="38"/>
        <v>5674</v>
      </c>
      <c r="W807"/>
      <c r="Y807" s="3">
        <v>43269262.359999999</v>
      </c>
      <c r="Z807" s="3">
        <v>874367.57</v>
      </c>
      <c r="AA807" s="3">
        <v>433279.63</v>
      </c>
      <c r="AB807">
        <v>0</v>
      </c>
      <c r="AC807" s="3">
        <v>0</v>
      </c>
      <c r="AD807" s="2">
        <v>374512.67</v>
      </c>
      <c r="AE807" s="3">
        <v>599122533.62</v>
      </c>
      <c r="AF807" s="3">
        <v>12164932.65</v>
      </c>
      <c r="AG807" s="3">
        <v>2628720.44</v>
      </c>
      <c r="AH807" s="3">
        <v>103699.7</v>
      </c>
      <c r="AI807" s="3">
        <v>2074</v>
      </c>
      <c r="AJ807" s="2">
        <v>-10188946.82</v>
      </c>
    </row>
    <row r="808" spans="1:36" hidden="1" x14ac:dyDescent="0.25">
      <c r="A808" s="8">
        <v>9.1</v>
      </c>
      <c r="B808" s="8" t="s">
        <v>9082</v>
      </c>
      <c r="C808" s="8">
        <v>3031160094690</v>
      </c>
      <c r="D808" s="8" t="s">
        <v>9083</v>
      </c>
      <c r="F808" s="8" t="s">
        <v>9084</v>
      </c>
      <c r="G808" s="10">
        <v>43574</v>
      </c>
      <c r="H808" s="8" t="s">
        <v>31</v>
      </c>
      <c r="I808" s="8" t="s">
        <v>38</v>
      </c>
      <c r="J808" s="9">
        <v>0</v>
      </c>
      <c r="K808" s="9">
        <v>0</v>
      </c>
      <c r="L808" s="8">
        <v>0</v>
      </c>
      <c r="M808" s="14">
        <f t="shared" si="36"/>
        <v>0</v>
      </c>
      <c r="N808" s="8">
        <v>0</v>
      </c>
      <c r="O808" s="8">
        <v>0</v>
      </c>
      <c r="P808" s="8" t="s">
        <v>77</v>
      </c>
      <c r="R808" s="8">
        <v>0</v>
      </c>
      <c r="S808" s="13">
        <f>_xlfn.XLOOKUP(P808,rif_fee_schedule!$A$2:$A$84,rif_fee_schedule!C$2:C$84, 0)*1.628</f>
        <v>9769.6279999999988</v>
      </c>
      <c r="T808" s="13">
        <f>_xlfn.XLOOKUP(P808,rif_fee_schedule!$A$2:$A$84,rif_fee_schedule!D$2:D$84, 0)</f>
        <v>5674</v>
      </c>
      <c r="U808" s="14">
        <f t="shared" si="37"/>
        <v>0</v>
      </c>
      <c r="V808" s="14">
        <f t="shared" si="38"/>
        <v>0</v>
      </c>
      <c r="W808"/>
      <c r="Y808" s="3">
        <v>13894747.220000001</v>
      </c>
      <c r="Z808" s="3">
        <v>290518.01</v>
      </c>
      <c r="AA808" s="3">
        <v>0</v>
      </c>
      <c r="AB808">
        <v>0</v>
      </c>
      <c r="AC808" s="3">
        <v>0</v>
      </c>
      <c r="AD808" s="2">
        <v>-156592.79</v>
      </c>
      <c r="AE808" s="3">
        <v>599122533.62</v>
      </c>
      <c r="AF808" s="3">
        <v>12164932.65</v>
      </c>
      <c r="AG808" s="3">
        <v>2628720.44</v>
      </c>
      <c r="AH808" s="3">
        <v>103699.7</v>
      </c>
      <c r="AI808" s="3">
        <v>2074</v>
      </c>
      <c r="AJ808" s="2">
        <v>-10188946.82</v>
      </c>
    </row>
    <row r="809" spans="1:36" hidden="1" x14ac:dyDescent="0.25">
      <c r="A809" s="8">
        <v>2</v>
      </c>
      <c r="B809" s="8" t="s">
        <v>2576</v>
      </c>
      <c r="C809" s="8">
        <v>3031030310210</v>
      </c>
      <c r="D809" s="8" t="s">
        <v>2577</v>
      </c>
      <c r="F809" s="8" t="s">
        <v>2578</v>
      </c>
      <c r="G809" s="10">
        <v>43727</v>
      </c>
      <c r="H809" s="8" t="s">
        <v>31</v>
      </c>
      <c r="I809" s="8" t="s">
        <v>38</v>
      </c>
      <c r="J809" s="9">
        <v>0</v>
      </c>
      <c r="K809" s="9">
        <v>0</v>
      </c>
      <c r="L809" s="8">
        <v>0</v>
      </c>
      <c r="M809" s="14">
        <f t="shared" si="36"/>
        <v>0</v>
      </c>
      <c r="N809" s="8">
        <v>0</v>
      </c>
      <c r="O809" s="8">
        <v>0</v>
      </c>
      <c r="P809" s="8" t="s">
        <v>77</v>
      </c>
      <c r="R809" s="8">
        <v>0</v>
      </c>
      <c r="S809" s="13">
        <f>_xlfn.XLOOKUP(P809,rif_fee_schedule!$A$2:$A$84,rif_fee_schedule!C$2:C$84, 0)*1.628</f>
        <v>9769.6279999999988</v>
      </c>
      <c r="T809" s="13">
        <f>_xlfn.XLOOKUP(P809,rif_fee_schedule!$A$2:$A$84,rif_fee_schedule!D$2:D$84, 0)</f>
        <v>5674</v>
      </c>
      <c r="U809" s="14">
        <f t="shared" si="37"/>
        <v>0</v>
      </c>
      <c r="V809" s="14">
        <f t="shared" si="38"/>
        <v>0</v>
      </c>
      <c r="W809"/>
      <c r="Y809" s="3">
        <v>272008405.74000001</v>
      </c>
      <c r="Z809" s="3">
        <v>5573244.3300000001</v>
      </c>
      <c r="AA809" s="3">
        <v>0</v>
      </c>
      <c r="AB809">
        <v>0</v>
      </c>
      <c r="AC809" s="3">
        <v>0</v>
      </c>
      <c r="AD809" s="2">
        <v>-7297347.0099999998</v>
      </c>
      <c r="AE809" s="3">
        <v>599122533.62</v>
      </c>
      <c r="AF809" s="3">
        <v>12164932.65</v>
      </c>
      <c r="AG809" s="3">
        <v>2628720.44</v>
      </c>
      <c r="AH809" s="3">
        <v>103699.7</v>
      </c>
      <c r="AI809" s="3">
        <v>2074</v>
      </c>
      <c r="AJ809" s="2">
        <v>-10188946.82</v>
      </c>
    </row>
    <row r="810" spans="1:36" hidden="1" x14ac:dyDescent="0.25">
      <c r="A810" s="8">
        <v>3.1</v>
      </c>
      <c r="B810" s="8" t="s">
        <v>4218</v>
      </c>
      <c r="C810" s="8">
        <v>3021270090600</v>
      </c>
      <c r="D810" s="8" t="s">
        <v>4219</v>
      </c>
      <c r="F810" s="8" t="s">
        <v>4220</v>
      </c>
      <c r="G810" s="10">
        <v>43574</v>
      </c>
      <c r="H810" s="8" t="s">
        <v>31</v>
      </c>
      <c r="I810" s="8" t="s">
        <v>38</v>
      </c>
      <c r="J810" s="9">
        <v>0</v>
      </c>
      <c r="K810" s="9">
        <v>0</v>
      </c>
      <c r="L810" s="8">
        <v>0</v>
      </c>
      <c r="M810" s="14">
        <f t="shared" si="36"/>
        <v>0</v>
      </c>
      <c r="N810" s="8">
        <v>0</v>
      </c>
      <c r="O810" s="8">
        <v>0</v>
      </c>
      <c r="P810" s="8" t="s">
        <v>77</v>
      </c>
      <c r="R810" s="8">
        <v>0</v>
      </c>
      <c r="S810" s="13">
        <f>_xlfn.XLOOKUP(P810,rif_fee_schedule!$A$2:$A$84,rif_fee_schedule!C$2:C$84, 0)*1.628</f>
        <v>9769.6279999999988</v>
      </c>
      <c r="T810" s="13">
        <f>_xlfn.XLOOKUP(P810,rif_fee_schedule!$A$2:$A$84,rif_fee_schedule!D$2:D$84, 0)</f>
        <v>5674</v>
      </c>
      <c r="U810" s="14">
        <f t="shared" si="37"/>
        <v>0</v>
      </c>
      <c r="V810" s="14">
        <f t="shared" si="38"/>
        <v>0</v>
      </c>
      <c r="W810"/>
      <c r="Y810" s="3">
        <v>34362078.990000002</v>
      </c>
      <c r="Z810" s="3">
        <v>687512.03</v>
      </c>
      <c r="AA810" s="3">
        <v>0</v>
      </c>
      <c r="AB810">
        <v>0</v>
      </c>
      <c r="AC810" s="3">
        <v>0</v>
      </c>
      <c r="AD810" s="2">
        <v>-175934.14</v>
      </c>
      <c r="AE810" s="3">
        <v>599122533.62</v>
      </c>
      <c r="AF810" s="3">
        <v>12164932.65</v>
      </c>
      <c r="AG810" s="3">
        <v>2628720.44</v>
      </c>
      <c r="AH810" s="3">
        <v>103699.7</v>
      </c>
      <c r="AI810" s="3">
        <v>2074</v>
      </c>
      <c r="AJ810" s="2">
        <v>-10188946.82</v>
      </c>
    </row>
    <row r="811" spans="1:36" x14ac:dyDescent="0.25">
      <c r="A811" s="8">
        <v>5</v>
      </c>
      <c r="B811" s="8" t="s">
        <v>4792</v>
      </c>
      <c r="C811" s="8">
        <v>3050160480010</v>
      </c>
      <c r="D811" s="8" t="s">
        <v>4790</v>
      </c>
      <c r="F811" s="8" t="s">
        <v>4793</v>
      </c>
      <c r="G811" s="10">
        <v>43578</v>
      </c>
      <c r="H811" s="8" t="s">
        <v>31</v>
      </c>
      <c r="I811" s="8" t="s">
        <v>38</v>
      </c>
      <c r="J811" s="9">
        <v>84293.92</v>
      </c>
      <c r="K811" s="9">
        <v>1685.88</v>
      </c>
      <c r="L811" s="8">
        <v>0</v>
      </c>
      <c r="M811" s="14">
        <f t="shared" si="36"/>
        <v>85979.8</v>
      </c>
      <c r="N811" s="8">
        <v>0</v>
      </c>
      <c r="O811" s="8">
        <v>0</v>
      </c>
      <c r="P811" s="8" t="s">
        <v>4794</v>
      </c>
      <c r="R811" s="11">
        <v>4442</v>
      </c>
      <c r="S811" s="13">
        <f>_xlfn.XLOOKUP(P811,rif_fee_schedule!$A$2:$A$84,rif_fee_schedule!C$2:C$84, 0)*1.628</f>
        <v>19.982071999999999</v>
      </c>
      <c r="T811" s="13">
        <f>_xlfn.XLOOKUP(P811,rif_fee_schedule!$A$2:$A$84,rif_fee_schedule!D$2:D$84, 0)</f>
        <v>11.606</v>
      </c>
      <c r="U811" s="14">
        <f t="shared" si="37"/>
        <v>88760.363824</v>
      </c>
      <c r="V811" s="14">
        <f t="shared" si="38"/>
        <v>51553.851999999999</v>
      </c>
      <c r="W811" s="2"/>
      <c r="Y811" s="3">
        <v>23913047.239999998</v>
      </c>
      <c r="Z811" s="3">
        <v>478708.65</v>
      </c>
      <c r="AA811" s="3">
        <v>0</v>
      </c>
      <c r="AB811">
        <v>0</v>
      </c>
      <c r="AC811" s="3">
        <v>0</v>
      </c>
      <c r="AD811" s="2">
        <v>-227120.25</v>
      </c>
      <c r="AE811" s="3">
        <v>599122533.62</v>
      </c>
      <c r="AF811" s="3">
        <v>12164932.65</v>
      </c>
      <c r="AG811" s="3">
        <v>2628720.44</v>
      </c>
      <c r="AH811" s="3">
        <v>103699.7</v>
      </c>
      <c r="AI811" s="3">
        <v>2074</v>
      </c>
      <c r="AJ811" s="2">
        <v>-10188946.82</v>
      </c>
    </row>
    <row r="812" spans="1:36" hidden="1" x14ac:dyDescent="0.25">
      <c r="A812" s="8">
        <v>1</v>
      </c>
      <c r="B812" s="8" t="s">
        <v>167</v>
      </c>
      <c r="C812" s="8">
        <v>3040100170240</v>
      </c>
      <c r="D812" s="8" t="s">
        <v>168</v>
      </c>
      <c r="F812" s="8" t="s">
        <v>169</v>
      </c>
      <c r="G812" s="10">
        <v>43577</v>
      </c>
      <c r="H812" s="8" t="s">
        <v>31</v>
      </c>
      <c r="I812" s="8" t="s">
        <v>38</v>
      </c>
      <c r="J812" s="9">
        <v>491.5</v>
      </c>
      <c r="K812" s="9">
        <v>9.83</v>
      </c>
      <c r="L812" s="8">
        <v>0</v>
      </c>
      <c r="M812" s="14">
        <f t="shared" si="36"/>
        <v>501.33</v>
      </c>
      <c r="N812" s="8">
        <v>0</v>
      </c>
      <c r="O812" s="8">
        <v>0</v>
      </c>
      <c r="P812" s="8" t="s">
        <v>77</v>
      </c>
      <c r="R812" s="8">
        <v>-1</v>
      </c>
      <c r="S812" s="13">
        <f>_xlfn.XLOOKUP(P812,rif_fee_schedule!$A$2:$A$84,rif_fee_schedule!C$2:C$84, 0)*1.628</f>
        <v>9769.6279999999988</v>
      </c>
      <c r="T812" s="13">
        <f>_xlfn.XLOOKUP(P812,rif_fee_schedule!$A$2:$A$84,rif_fee_schedule!D$2:D$84, 0)</f>
        <v>5674</v>
      </c>
      <c r="U812" s="14">
        <f t="shared" si="37"/>
        <v>-9769.6279999999988</v>
      </c>
      <c r="V812" s="14">
        <f t="shared" si="38"/>
        <v>-5674</v>
      </c>
      <c r="W812"/>
      <c r="Y812" s="3">
        <v>74696854.359999999</v>
      </c>
      <c r="Z812" s="3">
        <v>1494936.99</v>
      </c>
      <c r="AA812" s="3">
        <v>1189721.74</v>
      </c>
      <c r="AB812" s="2">
        <v>103699.7</v>
      </c>
      <c r="AC812" s="3">
        <v>2074</v>
      </c>
      <c r="AD812" s="2">
        <v>-3422401.68</v>
      </c>
      <c r="AE812" s="3">
        <v>599122533.62</v>
      </c>
      <c r="AF812" s="3">
        <v>12164932.65</v>
      </c>
      <c r="AG812" s="3">
        <v>2628720.44</v>
      </c>
      <c r="AH812" s="3">
        <v>103699.7</v>
      </c>
      <c r="AI812" s="3">
        <v>2074</v>
      </c>
      <c r="AJ812" s="2">
        <v>-10188946.82</v>
      </c>
    </row>
    <row r="813" spans="1:36" hidden="1" x14ac:dyDescent="0.25">
      <c r="A813" s="8">
        <v>1</v>
      </c>
      <c r="B813" s="8" t="s">
        <v>167</v>
      </c>
      <c r="C813" s="8">
        <v>3040100170240</v>
      </c>
      <c r="D813" s="8" t="s">
        <v>168</v>
      </c>
      <c r="F813" s="8" t="s">
        <v>169</v>
      </c>
      <c r="G813" s="10">
        <v>43577</v>
      </c>
      <c r="H813" s="8" t="s">
        <v>31</v>
      </c>
      <c r="I813" s="8" t="s">
        <v>38</v>
      </c>
      <c r="J813" s="9">
        <v>491.5</v>
      </c>
      <c r="K813" s="9">
        <v>9.83</v>
      </c>
      <c r="L813" s="8">
        <v>0</v>
      </c>
      <c r="M813" s="14">
        <f t="shared" si="36"/>
        <v>501.33</v>
      </c>
      <c r="N813" s="8">
        <v>0</v>
      </c>
      <c r="O813" s="8">
        <v>0</v>
      </c>
      <c r="P813" s="8" t="s">
        <v>170</v>
      </c>
      <c r="R813" s="11">
        <v>1239</v>
      </c>
      <c r="S813" s="13">
        <f>_xlfn.XLOOKUP(P813,rif_fee_schedule!$A$2:$A$84,rif_fee_schedule!C$2:C$84, 0)*1.628</f>
        <v>8.3027999999999995</v>
      </c>
      <c r="T813" s="13">
        <f>_xlfn.XLOOKUP(P813,rif_fee_schedule!$A$2:$A$84,rif_fee_schedule!D$2:D$84, 0)</f>
        <v>4.8230000000000004</v>
      </c>
      <c r="U813" s="14">
        <f t="shared" si="37"/>
        <v>10287.1692</v>
      </c>
      <c r="V813" s="14">
        <f t="shared" si="38"/>
        <v>5975.6970000000001</v>
      </c>
      <c r="W813" s="2"/>
      <c r="Y813" s="3">
        <v>74696854.359999999</v>
      </c>
      <c r="Z813" s="3">
        <v>1494936.99</v>
      </c>
      <c r="AA813" s="3">
        <v>1189721.74</v>
      </c>
      <c r="AB813" s="2">
        <v>103699.7</v>
      </c>
      <c r="AC813" s="3">
        <v>2074</v>
      </c>
      <c r="AD813" s="2">
        <v>-3422401.68</v>
      </c>
      <c r="AE813" s="3">
        <v>599122533.62</v>
      </c>
      <c r="AF813" s="3">
        <v>12164932.65</v>
      </c>
      <c r="AG813" s="3">
        <v>2628720.44</v>
      </c>
      <c r="AH813" s="3">
        <v>103699.7</v>
      </c>
      <c r="AI813" s="3">
        <v>2074</v>
      </c>
      <c r="AJ813" s="2">
        <v>-10188946.82</v>
      </c>
    </row>
    <row r="814" spans="1:36" hidden="1" x14ac:dyDescent="0.25">
      <c r="A814" s="8">
        <v>6</v>
      </c>
      <c r="B814" s="8" t="s">
        <v>6252</v>
      </c>
      <c r="C814" s="8">
        <v>3060060010680</v>
      </c>
      <c r="D814" s="8" t="s">
        <v>6253</v>
      </c>
      <c r="F814" s="8" t="s">
        <v>6254</v>
      </c>
      <c r="G814" s="10">
        <v>43577</v>
      </c>
      <c r="H814" s="8" t="s">
        <v>31</v>
      </c>
      <c r="I814" s="8" t="s">
        <v>38</v>
      </c>
      <c r="J814" s="9">
        <v>0</v>
      </c>
      <c r="K814" s="9">
        <v>0</v>
      </c>
      <c r="L814" s="8">
        <v>0</v>
      </c>
      <c r="M814" s="14">
        <f t="shared" si="36"/>
        <v>0</v>
      </c>
      <c r="N814" s="8">
        <v>0</v>
      </c>
      <c r="O814" s="8">
        <v>0</v>
      </c>
      <c r="P814" s="8" t="s">
        <v>77</v>
      </c>
      <c r="R814" s="8">
        <v>1</v>
      </c>
      <c r="S814" s="13">
        <f>_xlfn.XLOOKUP(P814,rif_fee_schedule!$A$2:$A$84,rif_fee_schedule!C$2:C$84, 0)*1.628</f>
        <v>9769.6279999999988</v>
      </c>
      <c r="T814" s="13">
        <f>_xlfn.XLOOKUP(P814,rif_fee_schedule!$A$2:$A$84,rif_fee_schedule!D$2:D$84, 0)</f>
        <v>5674</v>
      </c>
      <c r="U814" s="14">
        <f t="shared" si="37"/>
        <v>9769.6279999999988</v>
      </c>
      <c r="V814" s="14">
        <f t="shared" si="38"/>
        <v>5674</v>
      </c>
      <c r="W814"/>
      <c r="Y814" s="3">
        <v>43269262.359999999</v>
      </c>
      <c r="Z814" s="3">
        <v>874367.57</v>
      </c>
      <c r="AA814" s="3">
        <v>433279.63</v>
      </c>
      <c r="AB814">
        <v>0</v>
      </c>
      <c r="AC814" s="3">
        <v>0</v>
      </c>
      <c r="AD814" s="2">
        <v>374512.67</v>
      </c>
      <c r="AE814" s="3">
        <v>599122533.62</v>
      </c>
      <c r="AF814" s="3">
        <v>12164932.65</v>
      </c>
      <c r="AG814" s="3">
        <v>2628720.44</v>
      </c>
      <c r="AH814" s="3">
        <v>103699.7</v>
      </c>
      <c r="AI814" s="3">
        <v>2074</v>
      </c>
      <c r="AJ814" s="2">
        <v>-10188946.82</v>
      </c>
    </row>
    <row r="815" spans="1:36" hidden="1" x14ac:dyDescent="0.25">
      <c r="A815" s="8">
        <v>6</v>
      </c>
      <c r="B815" s="8" t="s">
        <v>6252</v>
      </c>
      <c r="C815" s="8">
        <v>3060060010680</v>
      </c>
      <c r="D815" s="8" t="s">
        <v>6253</v>
      </c>
      <c r="F815" s="8" t="s">
        <v>6254</v>
      </c>
      <c r="G815" s="10">
        <v>43577</v>
      </c>
      <c r="H815" s="8" t="s">
        <v>31</v>
      </c>
      <c r="I815" s="8" t="s">
        <v>38</v>
      </c>
      <c r="J815" s="9">
        <v>0</v>
      </c>
      <c r="K815" s="9">
        <v>0</v>
      </c>
      <c r="L815" s="8">
        <v>0</v>
      </c>
      <c r="M815" s="14">
        <f t="shared" si="36"/>
        <v>0</v>
      </c>
      <c r="N815" s="8">
        <v>0</v>
      </c>
      <c r="O815" s="8">
        <v>0</v>
      </c>
      <c r="P815" s="8" t="s">
        <v>77</v>
      </c>
      <c r="R815" s="8">
        <v>-1</v>
      </c>
      <c r="S815" s="13">
        <f>_xlfn.XLOOKUP(P815,rif_fee_schedule!$A$2:$A$84,rif_fee_schedule!C$2:C$84, 0)*1.628</f>
        <v>9769.6279999999988</v>
      </c>
      <c r="T815" s="13">
        <f>_xlfn.XLOOKUP(P815,rif_fee_schedule!$A$2:$A$84,rif_fee_schedule!D$2:D$84, 0)</f>
        <v>5674</v>
      </c>
      <c r="U815" s="14">
        <f t="shared" si="37"/>
        <v>-9769.6279999999988</v>
      </c>
      <c r="V815" s="14">
        <f t="shared" si="38"/>
        <v>-5674</v>
      </c>
      <c r="W815"/>
      <c r="Y815" s="3">
        <v>43269262.359999999</v>
      </c>
      <c r="Z815" s="3">
        <v>874367.57</v>
      </c>
      <c r="AA815" s="3">
        <v>433279.63</v>
      </c>
      <c r="AB815">
        <v>0</v>
      </c>
      <c r="AC815" s="3">
        <v>0</v>
      </c>
      <c r="AD815" s="2">
        <v>374512.67</v>
      </c>
      <c r="AE815" s="3">
        <v>599122533.62</v>
      </c>
      <c r="AF815" s="3">
        <v>12164932.65</v>
      </c>
      <c r="AG815" s="3">
        <v>2628720.44</v>
      </c>
      <c r="AH815" s="3">
        <v>103699.7</v>
      </c>
      <c r="AI815" s="3">
        <v>2074</v>
      </c>
      <c r="AJ815" s="2">
        <v>-10188946.82</v>
      </c>
    </row>
    <row r="816" spans="1:36" hidden="1" x14ac:dyDescent="0.25">
      <c r="A816" s="8">
        <v>5</v>
      </c>
      <c r="B816" s="8" t="s">
        <v>4768</v>
      </c>
      <c r="C816" s="8">
        <v>3050060000671</v>
      </c>
      <c r="D816" s="8" t="s">
        <v>4769</v>
      </c>
      <c r="F816" s="8" t="s">
        <v>4770</v>
      </c>
      <c r="G816" s="10">
        <v>43588</v>
      </c>
      <c r="H816" s="8" t="s">
        <v>31</v>
      </c>
      <c r="I816" s="8" t="s">
        <v>38</v>
      </c>
      <c r="J816" s="9">
        <v>27334.05</v>
      </c>
      <c r="K816" s="9">
        <v>546.67999999999995</v>
      </c>
      <c r="L816" s="8">
        <v>0</v>
      </c>
      <c r="M816" s="14">
        <f t="shared" si="36"/>
        <v>27880.73</v>
      </c>
      <c r="N816" s="8">
        <v>0</v>
      </c>
      <c r="O816" s="8">
        <v>0</v>
      </c>
      <c r="P816" s="8" t="s">
        <v>72</v>
      </c>
      <c r="R816" s="11">
        <v>-1381</v>
      </c>
      <c r="S816" s="13">
        <f>_xlfn.XLOOKUP(P816,rif_fee_schedule!$A$2:$A$84,rif_fee_schedule!C$2:C$84, 0)*1.628</f>
        <v>15.918583999999999</v>
      </c>
      <c r="T816" s="13">
        <f>_xlfn.XLOOKUP(P816,rif_fee_schedule!$A$2:$A$84,rif_fee_schedule!D$2:D$84, 0)</f>
        <v>9.2460000000000004</v>
      </c>
      <c r="U816" s="14">
        <f t="shared" si="37"/>
        <v>-21983.564503999998</v>
      </c>
      <c r="V816" s="14">
        <f t="shared" si="38"/>
        <v>-12768.726000000001</v>
      </c>
      <c r="W816" s="2"/>
      <c r="Y816" s="3">
        <v>23913047.239999998</v>
      </c>
      <c r="Z816" s="3">
        <v>478708.65</v>
      </c>
      <c r="AA816" s="3">
        <v>0</v>
      </c>
      <c r="AB816">
        <v>0</v>
      </c>
      <c r="AC816" s="3">
        <v>0</v>
      </c>
      <c r="AD816" s="2">
        <v>-227120.25</v>
      </c>
      <c r="AE816" s="3">
        <v>599122533.62</v>
      </c>
      <c r="AF816" s="3">
        <v>12164932.65</v>
      </c>
      <c r="AG816" s="3">
        <v>2628720.44</v>
      </c>
      <c r="AH816" s="3">
        <v>103699.7</v>
      </c>
      <c r="AI816" s="3">
        <v>2074</v>
      </c>
      <c r="AJ816" s="2">
        <v>-10188946.82</v>
      </c>
    </row>
    <row r="817" spans="1:36" hidden="1" x14ac:dyDescent="0.25">
      <c r="A817" s="8">
        <v>5</v>
      </c>
      <c r="B817" s="8" t="s">
        <v>4768</v>
      </c>
      <c r="C817" s="8">
        <v>3050060000671</v>
      </c>
      <c r="D817" s="8" t="s">
        <v>4769</v>
      </c>
      <c r="F817" s="8" t="s">
        <v>4770</v>
      </c>
      <c r="G817" s="10">
        <v>43588</v>
      </c>
      <c r="H817" s="8" t="s">
        <v>31</v>
      </c>
      <c r="I817" s="8" t="s">
        <v>38</v>
      </c>
      <c r="J817" s="9">
        <v>27334.05</v>
      </c>
      <c r="K817" s="9">
        <v>546.67999999999995</v>
      </c>
      <c r="L817" s="8">
        <v>0</v>
      </c>
      <c r="M817" s="14">
        <f t="shared" si="36"/>
        <v>27880.73</v>
      </c>
      <c r="N817" s="8">
        <v>0</v>
      </c>
      <c r="O817" s="8">
        <v>0</v>
      </c>
      <c r="P817" s="8" t="s">
        <v>82</v>
      </c>
      <c r="R817" s="11">
        <v>1381</v>
      </c>
      <c r="S817" s="13">
        <f>_xlfn.XLOOKUP(P817,rif_fee_schedule!$A$2:$A$84,rif_fee_schedule!C$2:C$84, 0)*1.628</f>
        <v>36.760239999999996</v>
      </c>
      <c r="T817" s="13">
        <f>_xlfn.XLOOKUP(P817,rif_fee_schedule!$A$2:$A$84,rif_fee_schedule!D$2:D$84, 0)</f>
        <v>21.35</v>
      </c>
      <c r="U817" s="14">
        <f t="shared" si="37"/>
        <v>50765.891439999992</v>
      </c>
      <c r="V817" s="14">
        <f t="shared" si="38"/>
        <v>29484.350000000002</v>
      </c>
      <c r="W817" s="2"/>
      <c r="Y817" s="3">
        <v>23913047.239999998</v>
      </c>
      <c r="Z817" s="3">
        <v>478708.65</v>
      </c>
      <c r="AA817" s="3">
        <v>0</v>
      </c>
      <c r="AB817">
        <v>0</v>
      </c>
      <c r="AC817" s="3">
        <v>0</v>
      </c>
      <c r="AD817" s="2">
        <v>-227120.25</v>
      </c>
      <c r="AE817" s="3">
        <v>599122533.62</v>
      </c>
      <c r="AF817" s="3">
        <v>12164932.65</v>
      </c>
      <c r="AG817" s="3">
        <v>2628720.44</v>
      </c>
      <c r="AH817" s="3">
        <v>103699.7</v>
      </c>
      <c r="AI817" s="3">
        <v>2074</v>
      </c>
      <c r="AJ817" s="2">
        <v>-10188946.82</v>
      </c>
    </row>
    <row r="818" spans="1:36" hidden="1" x14ac:dyDescent="0.25">
      <c r="A818" s="8">
        <v>1</v>
      </c>
      <c r="B818" s="8" t="s">
        <v>138</v>
      </c>
      <c r="C818" s="8">
        <v>3030150010690</v>
      </c>
      <c r="D818" s="8" t="s">
        <v>139</v>
      </c>
      <c r="F818" s="8" t="s">
        <v>140</v>
      </c>
      <c r="G818" s="10">
        <v>43579</v>
      </c>
      <c r="H818" s="8" t="s">
        <v>31</v>
      </c>
      <c r="I818" s="8" t="s">
        <v>38</v>
      </c>
      <c r="J818" s="9">
        <v>16374.39</v>
      </c>
      <c r="K818" s="9">
        <v>327.49</v>
      </c>
      <c r="L818" s="8">
        <v>0</v>
      </c>
      <c r="M818" s="14">
        <f t="shared" si="36"/>
        <v>16701.88</v>
      </c>
      <c r="N818" s="8">
        <v>0</v>
      </c>
      <c r="O818" s="8">
        <v>0</v>
      </c>
      <c r="P818" s="8" t="s">
        <v>43</v>
      </c>
      <c r="R818" s="11">
        <v>3366.5</v>
      </c>
      <c r="S818" s="13">
        <f>_xlfn.XLOOKUP(P818,rif_fee_schedule!$A$2:$A$84,rif_fee_schedule!C$2:C$84, 0)*1.628</f>
        <v>5.1216879999999998</v>
      </c>
      <c r="T818" s="13">
        <f>_xlfn.XLOOKUP(P818,rif_fee_schedule!$A$2:$A$84,rif_fee_schedule!D$2:D$84, 0)</f>
        <v>2.9740000000000002</v>
      </c>
      <c r="U818" s="14">
        <f t="shared" si="37"/>
        <v>17242.162651999999</v>
      </c>
      <c r="V818" s="14">
        <f t="shared" si="38"/>
        <v>10011.971000000001</v>
      </c>
      <c r="W818" s="2"/>
      <c r="Y818" s="3">
        <v>74696854.359999999</v>
      </c>
      <c r="Z818" s="3">
        <v>1494936.99</v>
      </c>
      <c r="AA818" s="3">
        <v>1189721.74</v>
      </c>
      <c r="AB818" s="2">
        <v>103699.7</v>
      </c>
      <c r="AC818" s="3">
        <v>2074</v>
      </c>
      <c r="AD818" s="2">
        <v>-3422401.68</v>
      </c>
      <c r="AE818" s="3">
        <v>599122533.62</v>
      </c>
      <c r="AF818" s="3">
        <v>12164932.65</v>
      </c>
      <c r="AG818" s="3">
        <v>2628720.44</v>
      </c>
      <c r="AH818" s="3">
        <v>103699.7</v>
      </c>
      <c r="AI818" s="3">
        <v>2074</v>
      </c>
      <c r="AJ818" s="2">
        <v>-10188946.82</v>
      </c>
    </row>
    <row r="819" spans="1:36" hidden="1" x14ac:dyDescent="0.25">
      <c r="A819" s="8">
        <v>6</v>
      </c>
      <c r="B819" s="8" t="s">
        <v>7176</v>
      </c>
      <c r="C819" s="8">
        <v>3069130000200</v>
      </c>
      <c r="D819" s="8" t="s">
        <v>7177</v>
      </c>
      <c r="G819" s="10">
        <v>43580</v>
      </c>
      <c r="H819" s="8" t="s">
        <v>31</v>
      </c>
      <c r="I819" s="8" t="s">
        <v>32</v>
      </c>
      <c r="J819" s="9">
        <v>4930.54</v>
      </c>
      <c r="K819" s="9">
        <v>98.61</v>
      </c>
      <c r="L819" s="8">
        <v>0</v>
      </c>
      <c r="M819" s="14">
        <f t="shared" ref="M819:M882" si="39">SUM(J819:L819)</f>
        <v>5029.1499999999996</v>
      </c>
      <c r="N819" s="8">
        <v>0</v>
      </c>
      <c r="O819" s="8">
        <v>0</v>
      </c>
      <c r="P819" s="8" t="s">
        <v>45</v>
      </c>
      <c r="R819" s="11">
        <v>-1800</v>
      </c>
      <c r="S819" s="13">
        <f>_xlfn.XLOOKUP(P819,rif_fee_schedule!$A$2:$A$84,rif_fee_schedule!C$2:C$84, 0)*1.628</f>
        <v>19.244587999999997</v>
      </c>
      <c r="T819" s="13">
        <f>_xlfn.XLOOKUP(P819,rif_fee_schedule!$A$2:$A$84,rif_fee_schedule!D$2:D$84, 0)</f>
        <v>11.177</v>
      </c>
      <c r="U819" s="14">
        <f t="shared" ref="U819:U882" si="40">S819*R819</f>
        <v>-34640.258399999992</v>
      </c>
      <c r="V819" s="14">
        <f t="shared" ref="V819:V882" si="41">T819*R819</f>
        <v>-20118.599999999999</v>
      </c>
      <c r="W819" s="2"/>
      <c r="Y819" s="3">
        <v>43269262.359999999</v>
      </c>
      <c r="Z819" s="3">
        <v>874367.57</v>
      </c>
      <c r="AA819" s="3">
        <v>433279.63</v>
      </c>
      <c r="AB819">
        <v>0</v>
      </c>
      <c r="AC819" s="3">
        <v>0</v>
      </c>
      <c r="AD819" s="2">
        <v>374512.67</v>
      </c>
      <c r="AE819" s="3">
        <v>599122533.62</v>
      </c>
      <c r="AF819" s="3">
        <v>12164932.65</v>
      </c>
      <c r="AG819" s="3">
        <v>2628720.44</v>
      </c>
      <c r="AH819" s="3">
        <v>103699.7</v>
      </c>
      <c r="AI819" s="3">
        <v>2074</v>
      </c>
      <c r="AJ819" s="2">
        <v>-10188946.82</v>
      </c>
    </row>
    <row r="820" spans="1:36" hidden="1" x14ac:dyDescent="0.25">
      <c r="A820" s="8">
        <v>6</v>
      </c>
      <c r="B820" s="8" t="s">
        <v>7176</v>
      </c>
      <c r="C820" s="8">
        <v>3069130000200</v>
      </c>
      <c r="D820" s="8" t="s">
        <v>7177</v>
      </c>
      <c r="G820" s="10">
        <v>43580</v>
      </c>
      <c r="H820" s="8" t="s">
        <v>31</v>
      </c>
      <c r="I820" s="8" t="s">
        <v>32</v>
      </c>
      <c r="J820" s="9">
        <v>4930.54</v>
      </c>
      <c r="K820" s="9">
        <v>98.61</v>
      </c>
      <c r="L820" s="8">
        <v>0</v>
      </c>
      <c r="M820" s="14">
        <f t="shared" si="39"/>
        <v>5029.1499999999996</v>
      </c>
      <c r="N820" s="8">
        <v>0</v>
      </c>
      <c r="O820" s="8">
        <v>0</v>
      </c>
      <c r="P820" s="8" t="s">
        <v>2917</v>
      </c>
      <c r="R820" s="8">
        <v>736</v>
      </c>
      <c r="S820" s="13">
        <f>_xlfn.XLOOKUP(P820,rif_fee_schedule!$A$2:$A$84,rif_fee_schedule!C$2:C$84, 0)*1.628</f>
        <v>54.119604000000002</v>
      </c>
      <c r="T820" s="13">
        <f>_xlfn.XLOOKUP(P820,rif_fee_schedule!$A$2:$A$84,rif_fee_schedule!D$2:D$84, 0)</f>
        <v>31.431999999999999</v>
      </c>
      <c r="U820" s="14">
        <f t="shared" si="40"/>
        <v>39832.028544000001</v>
      </c>
      <c r="V820" s="14">
        <f t="shared" si="41"/>
        <v>23133.951999999997</v>
      </c>
      <c r="W820"/>
      <c r="Y820" s="3">
        <v>43269262.359999999</v>
      </c>
      <c r="Z820" s="3">
        <v>874367.57</v>
      </c>
      <c r="AA820" s="3">
        <v>433279.63</v>
      </c>
      <c r="AB820">
        <v>0</v>
      </c>
      <c r="AC820" s="3">
        <v>0</v>
      </c>
      <c r="AD820" s="2">
        <v>374512.67</v>
      </c>
      <c r="AE820" s="3">
        <v>599122533.62</v>
      </c>
      <c r="AF820" s="3">
        <v>12164932.65</v>
      </c>
      <c r="AG820" s="3">
        <v>2628720.44</v>
      </c>
      <c r="AH820" s="3">
        <v>103699.7</v>
      </c>
      <c r="AI820" s="3">
        <v>2074</v>
      </c>
      <c r="AJ820" s="2">
        <v>-10188946.82</v>
      </c>
    </row>
    <row r="821" spans="1:36" hidden="1" x14ac:dyDescent="0.25">
      <c r="A821" s="8">
        <v>6</v>
      </c>
      <c r="B821" s="8" t="s">
        <v>7977</v>
      </c>
      <c r="C821" s="8">
        <v>3069350000271</v>
      </c>
      <c r="D821" s="8" t="s">
        <v>7978</v>
      </c>
      <c r="F821" s="8" t="s">
        <v>7801</v>
      </c>
      <c r="G821" s="10">
        <v>43580</v>
      </c>
      <c r="H821" s="8" t="s">
        <v>31</v>
      </c>
      <c r="I821" s="8" t="s">
        <v>38</v>
      </c>
      <c r="J821" s="9">
        <v>9278.02</v>
      </c>
      <c r="K821" s="9">
        <v>185.56</v>
      </c>
      <c r="L821" s="8">
        <v>0</v>
      </c>
      <c r="M821" s="14">
        <f t="shared" si="39"/>
        <v>9463.58</v>
      </c>
      <c r="N821" s="8">
        <v>0</v>
      </c>
      <c r="O821" s="8">
        <v>0</v>
      </c>
      <c r="P821" s="8" t="s">
        <v>77</v>
      </c>
      <c r="R821" s="8">
        <v>1</v>
      </c>
      <c r="S821" s="13">
        <f>_xlfn.XLOOKUP(P821,rif_fee_schedule!$A$2:$A$84,rif_fee_schedule!C$2:C$84, 0)*1.628</f>
        <v>9769.6279999999988</v>
      </c>
      <c r="T821" s="13">
        <f>_xlfn.XLOOKUP(P821,rif_fee_schedule!$A$2:$A$84,rif_fee_schedule!D$2:D$84, 0)</f>
        <v>5674</v>
      </c>
      <c r="U821" s="14">
        <f t="shared" si="40"/>
        <v>9769.6279999999988</v>
      </c>
      <c r="V821" s="14">
        <f t="shared" si="41"/>
        <v>5674</v>
      </c>
      <c r="W821"/>
      <c r="Y821" s="3">
        <v>43269262.359999999</v>
      </c>
      <c r="Z821" s="3">
        <v>874367.57</v>
      </c>
      <c r="AA821" s="3">
        <v>433279.63</v>
      </c>
      <c r="AB821">
        <v>0</v>
      </c>
      <c r="AC821" s="3">
        <v>0</v>
      </c>
      <c r="AD821" s="2">
        <v>374512.67</v>
      </c>
      <c r="AE821" s="3">
        <v>599122533.62</v>
      </c>
      <c r="AF821" s="3">
        <v>12164932.65</v>
      </c>
      <c r="AG821" s="3">
        <v>2628720.44</v>
      </c>
      <c r="AH821" s="3">
        <v>103699.7</v>
      </c>
      <c r="AI821" s="3">
        <v>2074</v>
      </c>
      <c r="AJ821" s="2">
        <v>-10188946.82</v>
      </c>
    </row>
    <row r="822" spans="1:36" hidden="1" x14ac:dyDescent="0.25">
      <c r="A822" s="8">
        <v>6</v>
      </c>
      <c r="B822" s="8" t="s">
        <v>7981</v>
      </c>
      <c r="C822" s="8">
        <v>3069350000271</v>
      </c>
      <c r="D822" s="8" t="s">
        <v>7982</v>
      </c>
      <c r="F822" s="8" t="s">
        <v>7801</v>
      </c>
      <c r="G822" s="10">
        <v>43580</v>
      </c>
      <c r="H822" s="8" t="s">
        <v>31</v>
      </c>
      <c r="I822" s="8" t="s">
        <v>38</v>
      </c>
      <c r="J822" s="9">
        <v>9278.02</v>
      </c>
      <c r="K822" s="9">
        <v>185.56</v>
      </c>
      <c r="L822" s="8">
        <v>0</v>
      </c>
      <c r="M822" s="14">
        <f t="shared" si="39"/>
        <v>9463.58</v>
      </c>
      <c r="N822" s="8">
        <v>0</v>
      </c>
      <c r="O822" s="8">
        <v>0</v>
      </c>
      <c r="P822" s="8" t="s">
        <v>77</v>
      </c>
      <c r="R822" s="8">
        <v>1</v>
      </c>
      <c r="S822" s="13">
        <f>_xlfn.XLOOKUP(P822,rif_fee_schedule!$A$2:$A$84,rif_fee_schedule!C$2:C$84, 0)*1.628</f>
        <v>9769.6279999999988</v>
      </c>
      <c r="T822" s="13">
        <f>_xlfn.XLOOKUP(P822,rif_fee_schedule!$A$2:$A$84,rif_fee_schedule!D$2:D$84, 0)</f>
        <v>5674</v>
      </c>
      <c r="U822" s="14">
        <f t="shared" si="40"/>
        <v>9769.6279999999988</v>
      </c>
      <c r="V822" s="14">
        <f t="shared" si="41"/>
        <v>5674</v>
      </c>
      <c r="W822"/>
      <c r="Y822" s="3">
        <v>43269262.359999999</v>
      </c>
      <c r="Z822" s="3">
        <v>874367.57</v>
      </c>
      <c r="AA822" s="3">
        <v>433279.63</v>
      </c>
      <c r="AB822">
        <v>0</v>
      </c>
      <c r="AC822" s="3">
        <v>0</v>
      </c>
      <c r="AD822" s="2">
        <v>374512.67</v>
      </c>
      <c r="AE822" s="3">
        <v>599122533.62</v>
      </c>
      <c r="AF822" s="3">
        <v>12164932.65</v>
      </c>
      <c r="AG822" s="3">
        <v>2628720.44</v>
      </c>
      <c r="AH822" s="3">
        <v>103699.7</v>
      </c>
      <c r="AI822" s="3">
        <v>2074</v>
      </c>
      <c r="AJ822" s="2">
        <v>-10188946.82</v>
      </c>
    </row>
    <row r="823" spans="1:36" hidden="1" x14ac:dyDescent="0.25">
      <c r="A823" s="8">
        <v>6</v>
      </c>
      <c r="B823" s="8" t="s">
        <v>7983</v>
      </c>
      <c r="C823" s="8">
        <v>3069350000271</v>
      </c>
      <c r="D823" s="8" t="s">
        <v>7984</v>
      </c>
      <c r="F823" s="8" t="s">
        <v>7801</v>
      </c>
      <c r="G823" s="10">
        <v>43580</v>
      </c>
      <c r="H823" s="8" t="s">
        <v>31</v>
      </c>
      <c r="I823" s="8" t="s">
        <v>38</v>
      </c>
      <c r="J823" s="9">
        <v>9278.02</v>
      </c>
      <c r="K823" s="9">
        <v>185.56</v>
      </c>
      <c r="L823" s="8">
        <v>0</v>
      </c>
      <c r="M823" s="14">
        <f t="shared" si="39"/>
        <v>9463.58</v>
      </c>
      <c r="N823" s="8">
        <v>0</v>
      </c>
      <c r="O823" s="8">
        <v>0</v>
      </c>
      <c r="P823" s="8" t="s">
        <v>77</v>
      </c>
      <c r="R823" s="8">
        <v>1</v>
      </c>
      <c r="S823" s="13">
        <f>_xlfn.XLOOKUP(P823,rif_fee_schedule!$A$2:$A$84,rif_fee_schedule!C$2:C$84, 0)*1.628</f>
        <v>9769.6279999999988</v>
      </c>
      <c r="T823" s="13">
        <f>_xlfn.XLOOKUP(P823,rif_fee_schedule!$A$2:$A$84,rif_fee_schedule!D$2:D$84, 0)</f>
        <v>5674</v>
      </c>
      <c r="U823" s="14">
        <f t="shared" si="40"/>
        <v>9769.6279999999988</v>
      </c>
      <c r="V823" s="14">
        <f t="shared" si="41"/>
        <v>5674</v>
      </c>
      <c r="W823"/>
      <c r="Y823" s="3">
        <v>43269262.359999999</v>
      </c>
      <c r="Z823" s="3">
        <v>874367.57</v>
      </c>
      <c r="AA823" s="3">
        <v>433279.63</v>
      </c>
      <c r="AB823">
        <v>0</v>
      </c>
      <c r="AC823" s="3">
        <v>0</v>
      </c>
      <c r="AD823" s="2">
        <v>374512.67</v>
      </c>
      <c r="AE823" s="3">
        <v>599122533.62</v>
      </c>
      <c r="AF823" s="3">
        <v>12164932.65</v>
      </c>
      <c r="AG823" s="3">
        <v>2628720.44</v>
      </c>
      <c r="AH823" s="3">
        <v>103699.7</v>
      </c>
      <c r="AI823" s="3">
        <v>2074</v>
      </c>
      <c r="AJ823" s="2">
        <v>-10188946.82</v>
      </c>
    </row>
    <row r="824" spans="1:36" hidden="1" x14ac:dyDescent="0.25">
      <c r="A824" s="8">
        <v>6</v>
      </c>
      <c r="B824" s="8" t="s">
        <v>7844</v>
      </c>
      <c r="C824" s="8">
        <v>3069350000300</v>
      </c>
      <c r="D824" s="8" t="s">
        <v>7845</v>
      </c>
      <c r="F824" s="8" t="s">
        <v>7742</v>
      </c>
      <c r="G824" s="10">
        <v>43581</v>
      </c>
      <c r="H824" s="8" t="s">
        <v>31</v>
      </c>
      <c r="I824" s="8" t="s">
        <v>38</v>
      </c>
      <c r="J824" s="9">
        <v>9278.02</v>
      </c>
      <c r="K824" s="9">
        <v>185.56</v>
      </c>
      <c r="L824" s="8">
        <v>0</v>
      </c>
      <c r="M824" s="14">
        <f t="shared" si="39"/>
        <v>9463.58</v>
      </c>
      <c r="N824" s="8">
        <v>0</v>
      </c>
      <c r="O824" s="8">
        <v>0</v>
      </c>
      <c r="P824" s="8" t="s">
        <v>77</v>
      </c>
      <c r="R824" s="8">
        <v>1</v>
      </c>
      <c r="S824" s="13">
        <f>_xlfn.XLOOKUP(P824,rif_fee_schedule!$A$2:$A$84,rif_fee_schedule!C$2:C$84, 0)*1.628</f>
        <v>9769.6279999999988</v>
      </c>
      <c r="T824" s="13">
        <f>_xlfn.XLOOKUP(P824,rif_fee_schedule!$A$2:$A$84,rif_fee_schedule!D$2:D$84, 0)</f>
        <v>5674</v>
      </c>
      <c r="U824" s="14">
        <f t="shared" si="40"/>
        <v>9769.6279999999988</v>
      </c>
      <c r="V824" s="14">
        <f t="shared" si="41"/>
        <v>5674</v>
      </c>
      <c r="W824"/>
      <c r="Y824" s="3">
        <v>43269262.359999999</v>
      </c>
      <c r="Z824" s="3">
        <v>874367.57</v>
      </c>
      <c r="AA824" s="3">
        <v>433279.63</v>
      </c>
      <c r="AB824">
        <v>0</v>
      </c>
      <c r="AC824" s="3">
        <v>0</v>
      </c>
      <c r="AD824" s="2">
        <v>374512.67</v>
      </c>
      <c r="AE824" s="3">
        <v>599122533.62</v>
      </c>
      <c r="AF824" s="3">
        <v>12164932.65</v>
      </c>
      <c r="AG824" s="3">
        <v>2628720.44</v>
      </c>
      <c r="AH824" s="3">
        <v>103699.7</v>
      </c>
      <c r="AI824" s="3">
        <v>2074</v>
      </c>
      <c r="AJ824" s="2">
        <v>-10188946.82</v>
      </c>
    </row>
    <row r="825" spans="1:36" hidden="1" x14ac:dyDescent="0.25">
      <c r="A825" s="8">
        <v>6</v>
      </c>
      <c r="B825" s="8" t="s">
        <v>7890</v>
      </c>
      <c r="C825" s="8">
        <v>3069350000271</v>
      </c>
      <c r="D825" s="8" t="s">
        <v>7891</v>
      </c>
      <c r="F825" s="8" t="s">
        <v>7892</v>
      </c>
      <c r="G825" s="10">
        <v>43581</v>
      </c>
      <c r="H825" s="8" t="s">
        <v>31</v>
      </c>
      <c r="I825" s="8" t="s">
        <v>38</v>
      </c>
      <c r="J825" s="9">
        <v>9278.02</v>
      </c>
      <c r="K825" s="9">
        <v>185.56</v>
      </c>
      <c r="L825" s="8">
        <v>0</v>
      </c>
      <c r="M825" s="14">
        <f t="shared" si="39"/>
        <v>9463.58</v>
      </c>
      <c r="N825" s="8">
        <v>0</v>
      </c>
      <c r="O825" s="8">
        <v>0</v>
      </c>
      <c r="P825" s="8" t="s">
        <v>77</v>
      </c>
      <c r="R825" s="8">
        <v>1</v>
      </c>
      <c r="S825" s="13">
        <f>_xlfn.XLOOKUP(P825,rif_fee_schedule!$A$2:$A$84,rif_fee_schedule!C$2:C$84, 0)*1.628</f>
        <v>9769.6279999999988</v>
      </c>
      <c r="T825" s="13">
        <f>_xlfn.XLOOKUP(P825,rif_fee_schedule!$A$2:$A$84,rif_fee_schedule!D$2:D$84, 0)</f>
        <v>5674</v>
      </c>
      <c r="U825" s="14">
        <f t="shared" si="40"/>
        <v>9769.6279999999988</v>
      </c>
      <c r="V825" s="14">
        <f t="shared" si="41"/>
        <v>5674</v>
      </c>
      <c r="W825"/>
      <c r="Y825" s="3">
        <v>43269262.359999999</v>
      </c>
      <c r="Z825" s="3">
        <v>874367.57</v>
      </c>
      <c r="AA825" s="3">
        <v>433279.63</v>
      </c>
      <c r="AB825">
        <v>0</v>
      </c>
      <c r="AC825" s="3">
        <v>0</v>
      </c>
      <c r="AD825" s="2">
        <v>374512.67</v>
      </c>
      <c r="AE825" s="3">
        <v>599122533.62</v>
      </c>
      <c r="AF825" s="3">
        <v>12164932.65</v>
      </c>
      <c r="AG825" s="3">
        <v>2628720.44</v>
      </c>
      <c r="AH825" s="3">
        <v>103699.7</v>
      </c>
      <c r="AI825" s="3">
        <v>2074</v>
      </c>
      <c r="AJ825" s="2">
        <v>-10188946.82</v>
      </c>
    </row>
    <row r="826" spans="1:36" hidden="1" x14ac:dyDescent="0.25">
      <c r="A826" s="8">
        <v>6</v>
      </c>
      <c r="B826" s="8" t="s">
        <v>7893</v>
      </c>
      <c r="C826" s="8">
        <v>3069350000271</v>
      </c>
      <c r="D826" s="8" t="s">
        <v>7894</v>
      </c>
      <c r="F826" s="8" t="s">
        <v>7892</v>
      </c>
      <c r="G826" s="10">
        <v>43581</v>
      </c>
      <c r="H826" s="8" t="s">
        <v>31</v>
      </c>
      <c r="I826" s="8" t="s">
        <v>38</v>
      </c>
      <c r="J826" s="9">
        <v>9278.02</v>
      </c>
      <c r="K826" s="9">
        <v>185.56</v>
      </c>
      <c r="L826" s="8">
        <v>0</v>
      </c>
      <c r="M826" s="14">
        <f t="shared" si="39"/>
        <v>9463.58</v>
      </c>
      <c r="N826" s="8">
        <v>0</v>
      </c>
      <c r="O826" s="8">
        <v>0</v>
      </c>
      <c r="P826" s="8" t="s">
        <v>77</v>
      </c>
      <c r="R826" s="8">
        <v>1</v>
      </c>
      <c r="S826" s="13">
        <f>_xlfn.XLOOKUP(P826,rif_fee_schedule!$A$2:$A$84,rif_fee_schedule!C$2:C$84, 0)*1.628</f>
        <v>9769.6279999999988</v>
      </c>
      <c r="T826" s="13">
        <f>_xlfn.XLOOKUP(P826,rif_fee_schedule!$A$2:$A$84,rif_fee_schedule!D$2:D$84, 0)</f>
        <v>5674</v>
      </c>
      <c r="U826" s="14">
        <f t="shared" si="40"/>
        <v>9769.6279999999988</v>
      </c>
      <c r="V826" s="14">
        <f t="shared" si="41"/>
        <v>5674</v>
      </c>
      <c r="W826"/>
      <c r="Y826" s="3">
        <v>43269262.359999999</v>
      </c>
      <c r="Z826" s="3">
        <v>874367.57</v>
      </c>
      <c r="AA826" s="3">
        <v>433279.63</v>
      </c>
      <c r="AB826">
        <v>0</v>
      </c>
      <c r="AC826" s="3">
        <v>0</v>
      </c>
      <c r="AD826" s="2">
        <v>374512.67</v>
      </c>
      <c r="AE826" s="3">
        <v>599122533.62</v>
      </c>
      <c r="AF826" s="3">
        <v>12164932.65</v>
      </c>
      <c r="AG826" s="3">
        <v>2628720.44</v>
      </c>
      <c r="AH826" s="3">
        <v>103699.7</v>
      </c>
      <c r="AI826" s="3">
        <v>2074</v>
      </c>
      <c r="AJ826" s="2">
        <v>-10188946.82</v>
      </c>
    </row>
    <row r="827" spans="1:36" hidden="1" x14ac:dyDescent="0.25">
      <c r="A827" s="8">
        <v>6</v>
      </c>
      <c r="B827" s="8" t="s">
        <v>7740</v>
      </c>
      <c r="C827" s="8">
        <v>3069350000232</v>
      </c>
      <c r="D827" s="8" t="s">
        <v>7741</v>
      </c>
      <c r="F827" s="8" t="s">
        <v>7742</v>
      </c>
      <c r="G827" s="10">
        <v>43588</v>
      </c>
      <c r="H827" s="8" t="s">
        <v>31</v>
      </c>
      <c r="I827" s="8" t="s">
        <v>38</v>
      </c>
      <c r="J827" s="9">
        <v>9278.02</v>
      </c>
      <c r="K827" s="9">
        <v>185.56</v>
      </c>
      <c r="L827" s="8">
        <v>0</v>
      </c>
      <c r="M827" s="14">
        <f t="shared" si="39"/>
        <v>9463.58</v>
      </c>
      <c r="N827" s="8">
        <v>0</v>
      </c>
      <c r="O827" s="8">
        <v>0</v>
      </c>
      <c r="P827" s="8" t="s">
        <v>77</v>
      </c>
      <c r="R827" s="8">
        <v>1</v>
      </c>
      <c r="S827" s="13">
        <f>_xlfn.XLOOKUP(P827,rif_fee_schedule!$A$2:$A$84,rif_fee_schedule!C$2:C$84, 0)*1.628</f>
        <v>9769.6279999999988</v>
      </c>
      <c r="T827" s="13">
        <f>_xlfn.XLOOKUP(P827,rif_fee_schedule!$A$2:$A$84,rif_fee_schedule!D$2:D$84, 0)</f>
        <v>5674</v>
      </c>
      <c r="U827" s="14">
        <f t="shared" si="40"/>
        <v>9769.6279999999988</v>
      </c>
      <c r="V827" s="14">
        <f t="shared" si="41"/>
        <v>5674</v>
      </c>
      <c r="W827"/>
      <c r="Y827" s="3">
        <v>43269262.359999999</v>
      </c>
      <c r="Z827" s="3">
        <v>874367.57</v>
      </c>
      <c r="AA827" s="3">
        <v>433279.63</v>
      </c>
      <c r="AB827">
        <v>0</v>
      </c>
      <c r="AC827" s="3">
        <v>0</v>
      </c>
      <c r="AD827" s="2">
        <v>374512.67</v>
      </c>
      <c r="AE827" s="3">
        <v>599122533.62</v>
      </c>
      <c r="AF827" s="3">
        <v>12164932.65</v>
      </c>
      <c r="AG827" s="3">
        <v>2628720.44</v>
      </c>
      <c r="AH827" s="3">
        <v>103699.7</v>
      </c>
      <c r="AI827" s="3">
        <v>2074</v>
      </c>
      <c r="AJ827" s="2">
        <v>-10188946.82</v>
      </c>
    </row>
    <row r="828" spans="1:36" hidden="1" x14ac:dyDescent="0.25">
      <c r="A828" s="8">
        <v>6</v>
      </c>
      <c r="B828" s="8" t="s">
        <v>7809</v>
      </c>
      <c r="C828" s="8">
        <v>3069350000232</v>
      </c>
      <c r="D828" s="8" t="s">
        <v>7810</v>
      </c>
      <c r="F828" s="8" t="s">
        <v>7801</v>
      </c>
      <c r="G828" s="10">
        <v>43587</v>
      </c>
      <c r="H828" s="8" t="s">
        <v>31</v>
      </c>
      <c r="I828" s="8" t="s">
        <v>38</v>
      </c>
      <c r="J828" s="9">
        <v>9278.02</v>
      </c>
      <c r="K828" s="9">
        <v>185.56</v>
      </c>
      <c r="L828" s="8">
        <v>0</v>
      </c>
      <c r="M828" s="14">
        <f t="shared" si="39"/>
        <v>9463.58</v>
      </c>
      <c r="N828" s="8">
        <v>0</v>
      </c>
      <c r="O828" s="8">
        <v>0</v>
      </c>
      <c r="P828" s="8" t="s">
        <v>77</v>
      </c>
      <c r="R828" s="8">
        <v>1</v>
      </c>
      <c r="S828" s="13">
        <f>_xlfn.XLOOKUP(P828,rif_fee_schedule!$A$2:$A$84,rif_fee_schedule!C$2:C$84, 0)*1.628</f>
        <v>9769.6279999999988</v>
      </c>
      <c r="T828" s="13">
        <f>_xlfn.XLOOKUP(P828,rif_fee_schedule!$A$2:$A$84,rif_fee_schedule!D$2:D$84, 0)</f>
        <v>5674</v>
      </c>
      <c r="U828" s="14">
        <f t="shared" si="40"/>
        <v>9769.6279999999988</v>
      </c>
      <c r="V828" s="14">
        <f t="shared" si="41"/>
        <v>5674</v>
      </c>
      <c r="W828"/>
      <c r="Y828" s="3">
        <v>43269262.359999999</v>
      </c>
      <c r="Z828" s="3">
        <v>874367.57</v>
      </c>
      <c r="AA828" s="3">
        <v>433279.63</v>
      </c>
      <c r="AB828">
        <v>0</v>
      </c>
      <c r="AC828" s="3">
        <v>0</v>
      </c>
      <c r="AD828" s="2">
        <v>374512.67</v>
      </c>
      <c r="AE828" s="3">
        <v>599122533.62</v>
      </c>
      <c r="AF828" s="3">
        <v>12164932.65</v>
      </c>
      <c r="AG828" s="3">
        <v>2628720.44</v>
      </c>
      <c r="AH828" s="3">
        <v>103699.7</v>
      </c>
      <c r="AI828" s="3">
        <v>2074</v>
      </c>
      <c r="AJ828" s="2">
        <v>-10188946.82</v>
      </c>
    </row>
    <row r="829" spans="1:36" hidden="1" x14ac:dyDescent="0.25">
      <c r="A829" s="8">
        <v>6</v>
      </c>
      <c r="B829" s="8" t="s">
        <v>7811</v>
      </c>
      <c r="C829" s="8">
        <v>3069350000232</v>
      </c>
      <c r="D829" s="8" t="s">
        <v>7812</v>
      </c>
      <c r="F829" s="8" t="s">
        <v>7801</v>
      </c>
      <c r="G829" s="10">
        <v>43587</v>
      </c>
      <c r="H829" s="8" t="s">
        <v>31</v>
      </c>
      <c r="I829" s="8" t="s">
        <v>38</v>
      </c>
      <c r="J829" s="9">
        <v>9278.02</v>
      </c>
      <c r="K829" s="9">
        <v>185.56</v>
      </c>
      <c r="L829" s="8">
        <v>0</v>
      </c>
      <c r="M829" s="14">
        <f t="shared" si="39"/>
        <v>9463.58</v>
      </c>
      <c r="N829" s="8">
        <v>0</v>
      </c>
      <c r="O829" s="8">
        <v>0</v>
      </c>
      <c r="P829" s="8" t="s">
        <v>77</v>
      </c>
      <c r="R829" s="8">
        <v>1</v>
      </c>
      <c r="S829" s="13">
        <f>_xlfn.XLOOKUP(P829,rif_fee_schedule!$A$2:$A$84,rif_fee_schedule!C$2:C$84, 0)*1.628</f>
        <v>9769.6279999999988</v>
      </c>
      <c r="T829" s="13">
        <f>_xlfn.XLOOKUP(P829,rif_fee_schedule!$A$2:$A$84,rif_fee_schedule!D$2:D$84, 0)</f>
        <v>5674</v>
      </c>
      <c r="U829" s="14">
        <f t="shared" si="40"/>
        <v>9769.6279999999988</v>
      </c>
      <c r="V829" s="14">
        <f t="shared" si="41"/>
        <v>5674</v>
      </c>
      <c r="W829"/>
      <c r="Y829" s="3">
        <v>43269262.359999999</v>
      </c>
      <c r="Z829" s="3">
        <v>874367.57</v>
      </c>
      <c r="AA829" s="3">
        <v>433279.63</v>
      </c>
      <c r="AB829">
        <v>0</v>
      </c>
      <c r="AC829" s="3">
        <v>0</v>
      </c>
      <c r="AD829" s="2">
        <v>374512.67</v>
      </c>
      <c r="AE829" s="3">
        <v>599122533.62</v>
      </c>
      <c r="AF829" s="3">
        <v>12164932.65</v>
      </c>
      <c r="AG829" s="3">
        <v>2628720.44</v>
      </c>
      <c r="AH829" s="3">
        <v>103699.7</v>
      </c>
      <c r="AI829" s="3">
        <v>2074</v>
      </c>
      <c r="AJ829" s="2">
        <v>-10188946.82</v>
      </c>
    </row>
    <row r="830" spans="1:36" hidden="1" x14ac:dyDescent="0.25">
      <c r="A830" s="8">
        <v>6</v>
      </c>
      <c r="B830" s="8" t="s">
        <v>7799</v>
      </c>
      <c r="C830" s="8">
        <v>3069350000232</v>
      </c>
      <c r="D830" s="8" t="s">
        <v>7800</v>
      </c>
      <c r="F830" s="8" t="s">
        <v>7801</v>
      </c>
      <c r="G830" s="10">
        <v>43587</v>
      </c>
      <c r="H830" s="8" t="s">
        <v>31</v>
      </c>
      <c r="I830" s="8" t="s">
        <v>38</v>
      </c>
      <c r="J830" s="9">
        <v>9278.02</v>
      </c>
      <c r="K830" s="9">
        <v>185.56</v>
      </c>
      <c r="L830" s="8">
        <v>0</v>
      </c>
      <c r="M830" s="14">
        <f t="shared" si="39"/>
        <v>9463.58</v>
      </c>
      <c r="N830" s="8">
        <v>0</v>
      </c>
      <c r="O830" s="8">
        <v>0</v>
      </c>
      <c r="P830" s="8" t="s">
        <v>77</v>
      </c>
      <c r="R830" s="8">
        <v>1</v>
      </c>
      <c r="S830" s="13">
        <f>_xlfn.XLOOKUP(P830,rif_fee_schedule!$A$2:$A$84,rif_fee_schedule!C$2:C$84, 0)*1.628</f>
        <v>9769.6279999999988</v>
      </c>
      <c r="T830" s="13">
        <f>_xlfn.XLOOKUP(P830,rif_fee_schedule!$A$2:$A$84,rif_fee_schedule!D$2:D$84, 0)</f>
        <v>5674</v>
      </c>
      <c r="U830" s="14">
        <f t="shared" si="40"/>
        <v>9769.6279999999988</v>
      </c>
      <c r="V830" s="14">
        <f t="shared" si="41"/>
        <v>5674</v>
      </c>
      <c r="W830"/>
      <c r="Y830" s="3">
        <v>43269262.359999999</v>
      </c>
      <c r="Z830" s="3">
        <v>874367.57</v>
      </c>
      <c r="AA830" s="3">
        <v>433279.63</v>
      </c>
      <c r="AB830">
        <v>0</v>
      </c>
      <c r="AC830" s="3">
        <v>0</v>
      </c>
      <c r="AD830" s="2">
        <v>374512.67</v>
      </c>
      <c r="AE830" s="3">
        <v>599122533.62</v>
      </c>
      <c r="AF830" s="3">
        <v>12164932.65</v>
      </c>
      <c r="AG830" s="3">
        <v>2628720.44</v>
      </c>
      <c r="AH830" s="3">
        <v>103699.7</v>
      </c>
      <c r="AI830" s="3">
        <v>2074</v>
      </c>
      <c r="AJ830" s="2">
        <v>-10188946.82</v>
      </c>
    </row>
    <row r="831" spans="1:36" hidden="1" x14ac:dyDescent="0.25">
      <c r="A831" s="8">
        <v>6</v>
      </c>
      <c r="B831" s="8" t="s">
        <v>7852</v>
      </c>
      <c r="C831" s="8">
        <v>3069350000232</v>
      </c>
      <c r="D831" s="8" t="s">
        <v>7853</v>
      </c>
      <c r="F831" s="8" t="s">
        <v>7801</v>
      </c>
      <c r="G831" s="10">
        <v>43581</v>
      </c>
      <c r="H831" s="8" t="s">
        <v>31</v>
      </c>
      <c r="I831" s="8" t="s">
        <v>38</v>
      </c>
      <c r="J831" s="9">
        <v>9278.02</v>
      </c>
      <c r="K831" s="9">
        <v>185.56</v>
      </c>
      <c r="L831" s="8">
        <v>0</v>
      </c>
      <c r="M831" s="14">
        <f t="shared" si="39"/>
        <v>9463.58</v>
      </c>
      <c r="N831" s="8">
        <v>0</v>
      </c>
      <c r="O831" s="8">
        <v>0</v>
      </c>
      <c r="P831" s="8" t="s">
        <v>77</v>
      </c>
      <c r="R831" s="8">
        <v>1</v>
      </c>
      <c r="S831" s="13">
        <f>_xlfn.XLOOKUP(P831,rif_fee_schedule!$A$2:$A$84,rif_fee_schedule!C$2:C$84, 0)*1.628</f>
        <v>9769.6279999999988</v>
      </c>
      <c r="T831" s="13">
        <f>_xlfn.XLOOKUP(P831,rif_fee_schedule!$A$2:$A$84,rif_fee_schedule!D$2:D$84, 0)</f>
        <v>5674</v>
      </c>
      <c r="U831" s="14">
        <f t="shared" si="40"/>
        <v>9769.6279999999988</v>
      </c>
      <c r="V831" s="14">
        <f t="shared" si="41"/>
        <v>5674</v>
      </c>
      <c r="W831"/>
      <c r="Y831" s="3">
        <v>43269262.359999999</v>
      </c>
      <c r="Z831" s="3">
        <v>874367.57</v>
      </c>
      <c r="AA831" s="3">
        <v>433279.63</v>
      </c>
      <c r="AB831">
        <v>0</v>
      </c>
      <c r="AC831" s="3">
        <v>0</v>
      </c>
      <c r="AD831" s="2">
        <v>374512.67</v>
      </c>
      <c r="AE831" s="3">
        <v>599122533.62</v>
      </c>
      <c r="AF831" s="3">
        <v>12164932.65</v>
      </c>
      <c r="AG831" s="3">
        <v>2628720.44</v>
      </c>
      <c r="AH831" s="3">
        <v>103699.7</v>
      </c>
      <c r="AI831" s="3">
        <v>2074</v>
      </c>
      <c r="AJ831" s="2">
        <v>-10188946.82</v>
      </c>
    </row>
    <row r="832" spans="1:36" hidden="1" x14ac:dyDescent="0.25">
      <c r="A832" s="8">
        <v>6</v>
      </c>
      <c r="B832" s="8" t="s">
        <v>7822</v>
      </c>
      <c r="C832" s="8">
        <v>3069350000232</v>
      </c>
      <c r="D832" s="8" t="s">
        <v>7823</v>
      </c>
      <c r="F832" s="8" t="s">
        <v>7801</v>
      </c>
      <c r="G832" s="10">
        <v>43581</v>
      </c>
      <c r="H832" s="8" t="s">
        <v>31</v>
      </c>
      <c r="I832" s="8" t="s">
        <v>38</v>
      </c>
      <c r="J832" s="9">
        <v>9278.02</v>
      </c>
      <c r="K832" s="9">
        <v>185.56</v>
      </c>
      <c r="L832" s="8">
        <v>0</v>
      </c>
      <c r="M832" s="14">
        <f t="shared" si="39"/>
        <v>9463.58</v>
      </c>
      <c r="N832" s="8">
        <v>0</v>
      </c>
      <c r="O832" s="8">
        <v>0</v>
      </c>
      <c r="P832" s="8" t="s">
        <v>77</v>
      </c>
      <c r="R832" s="8">
        <v>1</v>
      </c>
      <c r="S832" s="13">
        <f>_xlfn.XLOOKUP(P832,rif_fee_schedule!$A$2:$A$84,rif_fee_schedule!C$2:C$84, 0)*1.628</f>
        <v>9769.6279999999988</v>
      </c>
      <c r="T832" s="13">
        <f>_xlfn.XLOOKUP(P832,rif_fee_schedule!$A$2:$A$84,rif_fee_schedule!D$2:D$84, 0)</f>
        <v>5674</v>
      </c>
      <c r="U832" s="14">
        <f t="shared" si="40"/>
        <v>9769.6279999999988</v>
      </c>
      <c r="V832" s="14">
        <f t="shared" si="41"/>
        <v>5674</v>
      </c>
      <c r="W832"/>
      <c r="Y832" s="3">
        <v>43269262.359999999</v>
      </c>
      <c r="Z832" s="3">
        <v>874367.57</v>
      </c>
      <c r="AA832" s="3">
        <v>433279.63</v>
      </c>
      <c r="AB832">
        <v>0</v>
      </c>
      <c r="AC832" s="3">
        <v>0</v>
      </c>
      <c r="AD832" s="2">
        <v>374512.67</v>
      </c>
      <c r="AE832" s="3">
        <v>599122533.62</v>
      </c>
      <c r="AF832" s="3">
        <v>12164932.65</v>
      </c>
      <c r="AG832" s="3">
        <v>2628720.44</v>
      </c>
      <c r="AH832" s="3">
        <v>103699.7</v>
      </c>
      <c r="AI832" s="3">
        <v>2074</v>
      </c>
      <c r="AJ832" s="2">
        <v>-10188946.82</v>
      </c>
    </row>
    <row r="833" spans="1:36" hidden="1" x14ac:dyDescent="0.25">
      <c r="A833" s="8">
        <v>6</v>
      </c>
      <c r="B833" s="8" t="s">
        <v>7820</v>
      </c>
      <c r="C833" s="8">
        <v>3069350000232</v>
      </c>
      <c r="D833" s="8" t="s">
        <v>7821</v>
      </c>
      <c r="F833" s="8" t="s">
        <v>7801</v>
      </c>
      <c r="G833" s="10">
        <v>43581</v>
      </c>
      <c r="H833" s="8" t="s">
        <v>31</v>
      </c>
      <c r="I833" s="8" t="s">
        <v>38</v>
      </c>
      <c r="J833" s="9">
        <v>9278.02</v>
      </c>
      <c r="K833" s="9">
        <v>185.56</v>
      </c>
      <c r="L833" s="8">
        <v>0</v>
      </c>
      <c r="M833" s="14">
        <f t="shared" si="39"/>
        <v>9463.58</v>
      </c>
      <c r="N833" s="8">
        <v>0</v>
      </c>
      <c r="O833" s="8">
        <v>0</v>
      </c>
      <c r="P833" s="8" t="s">
        <v>77</v>
      </c>
      <c r="R833" s="8">
        <v>1</v>
      </c>
      <c r="S833" s="13">
        <f>_xlfn.XLOOKUP(P833,rif_fee_schedule!$A$2:$A$84,rif_fee_schedule!C$2:C$84, 0)*1.628</f>
        <v>9769.6279999999988</v>
      </c>
      <c r="T833" s="13">
        <f>_xlfn.XLOOKUP(P833,rif_fee_schedule!$A$2:$A$84,rif_fee_schedule!D$2:D$84, 0)</f>
        <v>5674</v>
      </c>
      <c r="U833" s="14">
        <f t="shared" si="40"/>
        <v>9769.6279999999988</v>
      </c>
      <c r="V833" s="14">
        <f t="shared" si="41"/>
        <v>5674</v>
      </c>
      <c r="W833"/>
      <c r="Y833" s="3">
        <v>43269262.359999999</v>
      </c>
      <c r="Z833" s="3">
        <v>874367.57</v>
      </c>
      <c r="AA833" s="3">
        <v>433279.63</v>
      </c>
      <c r="AB833">
        <v>0</v>
      </c>
      <c r="AC833" s="3">
        <v>0</v>
      </c>
      <c r="AD833" s="2">
        <v>374512.67</v>
      </c>
      <c r="AE833" s="3">
        <v>599122533.62</v>
      </c>
      <c r="AF833" s="3">
        <v>12164932.65</v>
      </c>
      <c r="AG833" s="3">
        <v>2628720.44</v>
      </c>
      <c r="AH833" s="3">
        <v>103699.7</v>
      </c>
      <c r="AI833" s="3">
        <v>2074</v>
      </c>
      <c r="AJ833" s="2">
        <v>-10188946.82</v>
      </c>
    </row>
    <row r="834" spans="1:36" hidden="1" x14ac:dyDescent="0.25">
      <c r="A834" s="8">
        <v>6</v>
      </c>
      <c r="B834" s="8" t="s">
        <v>7907</v>
      </c>
      <c r="C834" s="8">
        <v>3069350000232</v>
      </c>
      <c r="D834" s="8" t="s">
        <v>7908</v>
      </c>
      <c r="F834" s="8" t="s">
        <v>7892</v>
      </c>
      <c r="G834" s="10">
        <v>43586</v>
      </c>
      <c r="H834" s="8" t="s">
        <v>31</v>
      </c>
      <c r="I834" s="8" t="s">
        <v>38</v>
      </c>
      <c r="J834" s="9">
        <v>9278.02</v>
      </c>
      <c r="K834" s="9">
        <v>185.56</v>
      </c>
      <c r="L834" s="8">
        <v>0</v>
      </c>
      <c r="M834" s="14">
        <f t="shared" si="39"/>
        <v>9463.58</v>
      </c>
      <c r="N834" s="8">
        <v>0</v>
      </c>
      <c r="O834" s="8">
        <v>0</v>
      </c>
      <c r="P834" s="8" t="s">
        <v>77</v>
      </c>
      <c r="R834" s="8">
        <v>1</v>
      </c>
      <c r="S834" s="13">
        <f>_xlfn.XLOOKUP(P834,rif_fee_schedule!$A$2:$A$84,rif_fee_schedule!C$2:C$84, 0)*1.628</f>
        <v>9769.6279999999988</v>
      </c>
      <c r="T834" s="13">
        <f>_xlfn.XLOOKUP(P834,rif_fee_schedule!$A$2:$A$84,rif_fee_schedule!D$2:D$84, 0)</f>
        <v>5674</v>
      </c>
      <c r="U834" s="14">
        <f t="shared" si="40"/>
        <v>9769.6279999999988</v>
      </c>
      <c r="V834" s="14">
        <f t="shared" si="41"/>
        <v>5674</v>
      </c>
      <c r="W834"/>
      <c r="Y834" s="3">
        <v>43269262.359999999</v>
      </c>
      <c r="Z834" s="3">
        <v>874367.57</v>
      </c>
      <c r="AA834" s="3">
        <v>433279.63</v>
      </c>
      <c r="AB834">
        <v>0</v>
      </c>
      <c r="AC834" s="3">
        <v>0</v>
      </c>
      <c r="AD834" s="2">
        <v>374512.67</v>
      </c>
      <c r="AE834" s="3">
        <v>599122533.62</v>
      </c>
      <c r="AF834" s="3">
        <v>12164932.65</v>
      </c>
      <c r="AG834" s="3">
        <v>2628720.44</v>
      </c>
      <c r="AH834" s="3">
        <v>103699.7</v>
      </c>
      <c r="AI834" s="3">
        <v>2074</v>
      </c>
      <c r="AJ834" s="2">
        <v>-10188946.82</v>
      </c>
    </row>
    <row r="835" spans="1:36" hidden="1" x14ac:dyDescent="0.25">
      <c r="A835" s="8">
        <v>6</v>
      </c>
      <c r="B835" s="8" t="s">
        <v>7909</v>
      </c>
      <c r="C835" s="8">
        <v>3069350000232</v>
      </c>
      <c r="D835" s="8" t="s">
        <v>7910</v>
      </c>
      <c r="F835" s="8" t="s">
        <v>7892</v>
      </c>
      <c r="G835" s="10">
        <v>43586</v>
      </c>
      <c r="H835" s="8" t="s">
        <v>31</v>
      </c>
      <c r="I835" s="8" t="s">
        <v>38</v>
      </c>
      <c r="J835" s="9">
        <v>9278.02</v>
      </c>
      <c r="K835" s="9">
        <v>185.56</v>
      </c>
      <c r="L835" s="8">
        <v>0</v>
      </c>
      <c r="M835" s="14">
        <f t="shared" si="39"/>
        <v>9463.58</v>
      </c>
      <c r="N835" s="8">
        <v>0</v>
      </c>
      <c r="O835" s="8">
        <v>0</v>
      </c>
      <c r="P835" s="8" t="s">
        <v>77</v>
      </c>
      <c r="R835" s="8">
        <v>1</v>
      </c>
      <c r="S835" s="13">
        <f>_xlfn.XLOOKUP(P835,rif_fee_schedule!$A$2:$A$84,rif_fee_schedule!C$2:C$84, 0)*1.628</f>
        <v>9769.6279999999988</v>
      </c>
      <c r="T835" s="13">
        <f>_xlfn.XLOOKUP(P835,rif_fee_schedule!$A$2:$A$84,rif_fee_schedule!D$2:D$84, 0)</f>
        <v>5674</v>
      </c>
      <c r="U835" s="14">
        <f t="shared" si="40"/>
        <v>9769.6279999999988</v>
      </c>
      <c r="V835" s="14">
        <f t="shared" si="41"/>
        <v>5674</v>
      </c>
      <c r="W835"/>
      <c r="Y835" s="3">
        <v>43269262.359999999</v>
      </c>
      <c r="Z835" s="3">
        <v>874367.57</v>
      </c>
      <c r="AA835" s="3">
        <v>433279.63</v>
      </c>
      <c r="AB835">
        <v>0</v>
      </c>
      <c r="AC835" s="3">
        <v>0</v>
      </c>
      <c r="AD835" s="2">
        <v>374512.67</v>
      </c>
      <c r="AE835" s="3">
        <v>599122533.62</v>
      </c>
      <c r="AF835" s="3">
        <v>12164932.65</v>
      </c>
      <c r="AG835" s="3">
        <v>2628720.44</v>
      </c>
      <c r="AH835" s="3">
        <v>103699.7</v>
      </c>
      <c r="AI835" s="3">
        <v>2074</v>
      </c>
      <c r="AJ835" s="2">
        <v>-10188946.82</v>
      </c>
    </row>
    <row r="836" spans="1:36" hidden="1" x14ac:dyDescent="0.25">
      <c r="A836" s="8">
        <v>6</v>
      </c>
      <c r="B836" s="8" t="s">
        <v>7824</v>
      </c>
      <c r="C836" s="8">
        <v>3000000000000</v>
      </c>
      <c r="D836" s="8" t="s">
        <v>7825</v>
      </c>
      <c r="F836" s="8" t="s">
        <v>7742</v>
      </c>
      <c r="G836" s="10">
        <v>43581</v>
      </c>
      <c r="H836" s="8" t="s">
        <v>31</v>
      </c>
      <c r="I836" s="8" t="s">
        <v>38</v>
      </c>
      <c r="J836" s="9">
        <v>9278.02</v>
      </c>
      <c r="K836" s="9">
        <v>185.56</v>
      </c>
      <c r="L836" s="8">
        <v>0</v>
      </c>
      <c r="M836" s="14">
        <f t="shared" si="39"/>
        <v>9463.58</v>
      </c>
      <c r="N836" s="8">
        <v>0</v>
      </c>
      <c r="O836" s="8">
        <v>0</v>
      </c>
      <c r="P836" s="8" t="s">
        <v>77</v>
      </c>
      <c r="R836" s="8">
        <v>1</v>
      </c>
      <c r="S836" s="13">
        <f>_xlfn.XLOOKUP(P836,rif_fee_schedule!$A$2:$A$84,rif_fee_schedule!C$2:C$84, 0)*1.628</f>
        <v>9769.6279999999988</v>
      </c>
      <c r="T836" s="13">
        <f>_xlfn.XLOOKUP(P836,rif_fee_schedule!$A$2:$A$84,rif_fee_schedule!D$2:D$84, 0)</f>
        <v>5674</v>
      </c>
      <c r="U836" s="14">
        <f t="shared" si="40"/>
        <v>9769.6279999999988</v>
      </c>
      <c r="V836" s="14">
        <f t="shared" si="41"/>
        <v>5674</v>
      </c>
      <c r="W836"/>
      <c r="Y836" s="3">
        <v>43269262.359999999</v>
      </c>
      <c r="Z836" s="3">
        <v>874367.57</v>
      </c>
      <c r="AA836" s="3">
        <v>433279.63</v>
      </c>
      <c r="AB836">
        <v>0</v>
      </c>
      <c r="AC836" s="3">
        <v>0</v>
      </c>
      <c r="AD836" s="2">
        <v>374512.67</v>
      </c>
      <c r="AE836" s="3">
        <v>599122533.62</v>
      </c>
      <c r="AF836" s="3">
        <v>12164932.65</v>
      </c>
      <c r="AG836" s="3">
        <v>2628720.44</v>
      </c>
      <c r="AH836" s="3">
        <v>103699.7</v>
      </c>
      <c r="AI836" s="3">
        <v>2074</v>
      </c>
      <c r="AJ836" s="2">
        <v>-10188946.82</v>
      </c>
    </row>
    <row r="837" spans="1:36" hidden="1" x14ac:dyDescent="0.25">
      <c r="A837" s="8">
        <v>6</v>
      </c>
      <c r="B837" s="8" t="s">
        <v>7813</v>
      </c>
      <c r="C837" s="8">
        <v>3069350000232</v>
      </c>
      <c r="D837" s="8" t="s">
        <v>7814</v>
      </c>
      <c r="F837" s="8" t="s">
        <v>7801</v>
      </c>
      <c r="G837" s="10">
        <v>43585</v>
      </c>
      <c r="H837" s="8" t="s">
        <v>31</v>
      </c>
      <c r="I837" s="8" t="s">
        <v>38</v>
      </c>
      <c r="J837" s="9">
        <v>9278.02</v>
      </c>
      <c r="K837" s="9">
        <v>185.56</v>
      </c>
      <c r="L837" s="8">
        <v>0</v>
      </c>
      <c r="M837" s="14">
        <f t="shared" si="39"/>
        <v>9463.58</v>
      </c>
      <c r="N837" s="8">
        <v>0</v>
      </c>
      <c r="O837" s="8">
        <v>0</v>
      </c>
      <c r="P837" s="8" t="s">
        <v>77</v>
      </c>
      <c r="R837" s="8">
        <v>1</v>
      </c>
      <c r="S837" s="13">
        <f>_xlfn.XLOOKUP(P837,rif_fee_schedule!$A$2:$A$84,rif_fee_schedule!C$2:C$84, 0)*1.628</f>
        <v>9769.6279999999988</v>
      </c>
      <c r="T837" s="13">
        <f>_xlfn.XLOOKUP(P837,rif_fee_schedule!$A$2:$A$84,rif_fee_schedule!D$2:D$84, 0)</f>
        <v>5674</v>
      </c>
      <c r="U837" s="14">
        <f t="shared" si="40"/>
        <v>9769.6279999999988</v>
      </c>
      <c r="V837" s="14">
        <f t="shared" si="41"/>
        <v>5674</v>
      </c>
      <c r="W837"/>
      <c r="Y837" s="3">
        <v>43269262.359999999</v>
      </c>
      <c r="Z837" s="3">
        <v>874367.57</v>
      </c>
      <c r="AA837" s="3">
        <v>433279.63</v>
      </c>
      <c r="AB837">
        <v>0</v>
      </c>
      <c r="AC837" s="3">
        <v>0</v>
      </c>
      <c r="AD837" s="2">
        <v>374512.67</v>
      </c>
      <c r="AE837" s="3">
        <v>599122533.62</v>
      </c>
      <c r="AF837" s="3">
        <v>12164932.65</v>
      </c>
      <c r="AG837" s="3">
        <v>2628720.44</v>
      </c>
      <c r="AH837" s="3">
        <v>103699.7</v>
      </c>
      <c r="AI837" s="3">
        <v>2074</v>
      </c>
      <c r="AJ837" s="2">
        <v>-10188946.82</v>
      </c>
    </row>
    <row r="838" spans="1:36" hidden="1" x14ac:dyDescent="0.25">
      <c r="A838" s="8">
        <v>6</v>
      </c>
      <c r="B838" s="8" t="s">
        <v>7935</v>
      </c>
      <c r="C838" s="8">
        <v>3069350000232</v>
      </c>
      <c r="D838" s="8" t="s">
        <v>7936</v>
      </c>
      <c r="F838" s="8" t="s">
        <v>7801</v>
      </c>
      <c r="G838" s="10">
        <v>43584</v>
      </c>
      <c r="H838" s="8" t="s">
        <v>31</v>
      </c>
      <c r="I838" s="8" t="s">
        <v>38</v>
      </c>
      <c r="J838" s="9">
        <v>9278.02</v>
      </c>
      <c r="K838" s="9">
        <v>185.56</v>
      </c>
      <c r="L838" s="8">
        <v>0</v>
      </c>
      <c r="M838" s="14">
        <f t="shared" si="39"/>
        <v>9463.58</v>
      </c>
      <c r="N838" s="8">
        <v>0</v>
      </c>
      <c r="O838" s="8">
        <v>0</v>
      </c>
      <c r="P838" s="8" t="s">
        <v>77</v>
      </c>
      <c r="R838" s="8">
        <v>1</v>
      </c>
      <c r="S838" s="13">
        <f>_xlfn.XLOOKUP(P838,rif_fee_schedule!$A$2:$A$84,rif_fee_schedule!C$2:C$84, 0)*1.628</f>
        <v>9769.6279999999988</v>
      </c>
      <c r="T838" s="13">
        <f>_xlfn.XLOOKUP(P838,rif_fee_schedule!$A$2:$A$84,rif_fee_schedule!D$2:D$84, 0)</f>
        <v>5674</v>
      </c>
      <c r="U838" s="14">
        <f t="shared" si="40"/>
        <v>9769.6279999999988</v>
      </c>
      <c r="V838" s="14">
        <f t="shared" si="41"/>
        <v>5674</v>
      </c>
      <c r="W838"/>
      <c r="Y838" s="3">
        <v>43269262.359999999</v>
      </c>
      <c r="Z838" s="3">
        <v>874367.57</v>
      </c>
      <c r="AA838" s="3">
        <v>433279.63</v>
      </c>
      <c r="AB838">
        <v>0</v>
      </c>
      <c r="AC838" s="3">
        <v>0</v>
      </c>
      <c r="AD838" s="2">
        <v>374512.67</v>
      </c>
      <c r="AE838" s="3">
        <v>599122533.62</v>
      </c>
      <c r="AF838" s="3">
        <v>12164932.65</v>
      </c>
      <c r="AG838" s="3">
        <v>2628720.44</v>
      </c>
      <c r="AH838" s="3">
        <v>103699.7</v>
      </c>
      <c r="AI838" s="3">
        <v>2074</v>
      </c>
      <c r="AJ838" s="2">
        <v>-10188946.82</v>
      </c>
    </row>
    <row r="839" spans="1:36" hidden="1" x14ac:dyDescent="0.25">
      <c r="A839" s="8">
        <v>6</v>
      </c>
      <c r="B839" s="8" t="s">
        <v>7937</v>
      </c>
      <c r="C839" s="8">
        <v>3069350000271</v>
      </c>
      <c r="D839" s="8" t="s">
        <v>7938</v>
      </c>
      <c r="F839" s="8" t="s">
        <v>7801</v>
      </c>
      <c r="G839" s="10">
        <v>43584</v>
      </c>
      <c r="H839" s="8" t="s">
        <v>31</v>
      </c>
      <c r="I839" s="8" t="s">
        <v>38</v>
      </c>
      <c r="J839" s="9">
        <v>9278.02</v>
      </c>
      <c r="K839" s="9">
        <v>185.56</v>
      </c>
      <c r="L839" s="8">
        <v>0</v>
      </c>
      <c r="M839" s="14">
        <f t="shared" si="39"/>
        <v>9463.58</v>
      </c>
      <c r="N839" s="8">
        <v>0</v>
      </c>
      <c r="O839" s="8">
        <v>0</v>
      </c>
      <c r="P839" s="8" t="s">
        <v>77</v>
      </c>
      <c r="R839" s="8">
        <v>1</v>
      </c>
      <c r="S839" s="13">
        <f>_xlfn.XLOOKUP(P839,rif_fee_schedule!$A$2:$A$84,rif_fee_schedule!C$2:C$84, 0)*1.628</f>
        <v>9769.6279999999988</v>
      </c>
      <c r="T839" s="13">
        <f>_xlfn.XLOOKUP(P839,rif_fee_schedule!$A$2:$A$84,rif_fee_schedule!D$2:D$84, 0)</f>
        <v>5674</v>
      </c>
      <c r="U839" s="14">
        <f t="shared" si="40"/>
        <v>9769.6279999999988</v>
      </c>
      <c r="V839" s="14">
        <f t="shared" si="41"/>
        <v>5674</v>
      </c>
      <c r="W839"/>
      <c r="Y839" s="3">
        <v>43269262.359999999</v>
      </c>
      <c r="Z839" s="3">
        <v>874367.57</v>
      </c>
      <c r="AA839" s="3">
        <v>433279.63</v>
      </c>
      <c r="AB839">
        <v>0</v>
      </c>
      <c r="AC839" s="3">
        <v>0</v>
      </c>
      <c r="AD839" s="2">
        <v>374512.67</v>
      </c>
      <c r="AE839" s="3">
        <v>599122533.62</v>
      </c>
      <c r="AF839" s="3">
        <v>12164932.65</v>
      </c>
      <c r="AG839" s="3">
        <v>2628720.44</v>
      </c>
      <c r="AH839" s="3">
        <v>103699.7</v>
      </c>
      <c r="AI839" s="3">
        <v>2074</v>
      </c>
      <c r="AJ839" s="2">
        <v>-10188946.82</v>
      </c>
    </row>
    <row r="840" spans="1:36" hidden="1" x14ac:dyDescent="0.25">
      <c r="A840" s="8">
        <v>6</v>
      </c>
      <c r="B840" s="8" t="s">
        <v>7939</v>
      </c>
      <c r="C840" s="8">
        <v>3069350000271</v>
      </c>
      <c r="D840" s="8" t="s">
        <v>7940</v>
      </c>
      <c r="F840" s="8" t="s">
        <v>7801</v>
      </c>
      <c r="G840" s="10">
        <v>43584</v>
      </c>
      <c r="H840" s="8" t="s">
        <v>31</v>
      </c>
      <c r="I840" s="8" t="s">
        <v>38</v>
      </c>
      <c r="J840" s="9">
        <v>9278.02</v>
      </c>
      <c r="K840" s="9">
        <v>185.56</v>
      </c>
      <c r="L840" s="8">
        <v>0</v>
      </c>
      <c r="M840" s="14">
        <f t="shared" si="39"/>
        <v>9463.58</v>
      </c>
      <c r="N840" s="8">
        <v>0</v>
      </c>
      <c r="O840" s="8">
        <v>0</v>
      </c>
      <c r="P840" s="8" t="s">
        <v>77</v>
      </c>
      <c r="R840" s="8">
        <v>1</v>
      </c>
      <c r="S840" s="13">
        <f>_xlfn.XLOOKUP(P840,rif_fee_schedule!$A$2:$A$84,rif_fee_schedule!C$2:C$84, 0)*1.628</f>
        <v>9769.6279999999988</v>
      </c>
      <c r="T840" s="13">
        <f>_xlfn.XLOOKUP(P840,rif_fee_schedule!$A$2:$A$84,rif_fee_schedule!D$2:D$84, 0)</f>
        <v>5674</v>
      </c>
      <c r="U840" s="14">
        <f t="shared" si="40"/>
        <v>9769.6279999999988</v>
      </c>
      <c r="V840" s="14">
        <f t="shared" si="41"/>
        <v>5674</v>
      </c>
      <c r="W840"/>
      <c r="Y840" s="3">
        <v>43269262.359999999</v>
      </c>
      <c r="Z840" s="3">
        <v>874367.57</v>
      </c>
      <c r="AA840" s="3">
        <v>433279.63</v>
      </c>
      <c r="AB840">
        <v>0</v>
      </c>
      <c r="AC840" s="3">
        <v>0</v>
      </c>
      <c r="AD840" s="2">
        <v>374512.67</v>
      </c>
      <c r="AE840" s="3">
        <v>599122533.62</v>
      </c>
      <c r="AF840" s="3">
        <v>12164932.65</v>
      </c>
      <c r="AG840" s="3">
        <v>2628720.44</v>
      </c>
      <c r="AH840" s="3">
        <v>103699.7</v>
      </c>
      <c r="AI840" s="3">
        <v>2074</v>
      </c>
      <c r="AJ840" s="2">
        <v>-10188946.82</v>
      </c>
    </row>
    <row r="841" spans="1:36" hidden="1" x14ac:dyDescent="0.25">
      <c r="A841" s="8">
        <v>6</v>
      </c>
      <c r="B841" s="8" t="s">
        <v>7941</v>
      </c>
      <c r="C841" s="8">
        <v>3069350000271</v>
      </c>
      <c r="D841" s="8" t="s">
        <v>7942</v>
      </c>
      <c r="F841" s="8" t="s">
        <v>7801</v>
      </c>
      <c r="G841" s="10">
        <v>43584</v>
      </c>
      <c r="H841" s="8" t="s">
        <v>31</v>
      </c>
      <c r="I841" s="8" t="s">
        <v>38</v>
      </c>
      <c r="J841" s="9">
        <v>9278.02</v>
      </c>
      <c r="K841" s="9">
        <v>185.56</v>
      </c>
      <c r="L841" s="8">
        <v>0</v>
      </c>
      <c r="M841" s="14">
        <f t="shared" si="39"/>
        <v>9463.58</v>
      </c>
      <c r="N841" s="8">
        <v>0</v>
      </c>
      <c r="O841" s="8">
        <v>0</v>
      </c>
      <c r="P841" s="8" t="s">
        <v>77</v>
      </c>
      <c r="R841" s="8">
        <v>1</v>
      </c>
      <c r="S841" s="13">
        <f>_xlfn.XLOOKUP(P841,rif_fee_schedule!$A$2:$A$84,rif_fee_schedule!C$2:C$84, 0)*1.628</f>
        <v>9769.6279999999988</v>
      </c>
      <c r="T841" s="13">
        <f>_xlfn.XLOOKUP(P841,rif_fee_schedule!$A$2:$A$84,rif_fee_schedule!D$2:D$84, 0)</f>
        <v>5674</v>
      </c>
      <c r="U841" s="14">
        <f t="shared" si="40"/>
        <v>9769.6279999999988</v>
      </c>
      <c r="V841" s="14">
        <f t="shared" si="41"/>
        <v>5674</v>
      </c>
      <c r="W841"/>
      <c r="Y841" s="3">
        <v>43269262.359999999</v>
      </c>
      <c r="Z841" s="3">
        <v>874367.57</v>
      </c>
      <c r="AA841" s="3">
        <v>433279.63</v>
      </c>
      <c r="AB841">
        <v>0</v>
      </c>
      <c r="AC841" s="3">
        <v>0</v>
      </c>
      <c r="AD841" s="2">
        <v>374512.67</v>
      </c>
      <c r="AE841" s="3">
        <v>599122533.62</v>
      </c>
      <c r="AF841" s="3">
        <v>12164932.65</v>
      </c>
      <c r="AG841" s="3">
        <v>2628720.44</v>
      </c>
      <c r="AH841" s="3">
        <v>103699.7</v>
      </c>
      <c r="AI841" s="3">
        <v>2074</v>
      </c>
      <c r="AJ841" s="2">
        <v>-10188946.82</v>
      </c>
    </row>
    <row r="842" spans="1:36" hidden="1" x14ac:dyDescent="0.25">
      <c r="A842" s="8">
        <v>6</v>
      </c>
      <c r="B842" s="8" t="s">
        <v>7772</v>
      </c>
      <c r="C842" s="8">
        <v>3069350000232</v>
      </c>
      <c r="D842" s="8" t="s">
        <v>7773</v>
      </c>
      <c r="F842" s="8" t="s">
        <v>7742</v>
      </c>
      <c r="G842" s="10">
        <v>43581</v>
      </c>
      <c r="H842" s="8" t="s">
        <v>31</v>
      </c>
      <c r="I842" s="8" t="s">
        <v>38</v>
      </c>
      <c r="J842" s="9">
        <v>9278.02</v>
      </c>
      <c r="K842" s="9">
        <v>185.56</v>
      </c>
      <c r="L842" s="8">
        <v>0</v>
      </c>
      <c r="M842" s="14">
        <f t="shared" si="39"/>
        <v>9463.58</v>
      </c>
      <c r="N842" s="8">
        <v>0</v>
      </c>
      <c r="O842" s="8">
        <v>0</v>
      </c>
      <c r="P842" s="8" t="s">
        <v>77</v>
      </c>
      <c r="R842" s="8">
        <v>1</v>
      </c>
      <c r="S842" s="13">
        <f>_xlfn.XLOOKUP(P842,rif_fee_schedule!$A$2:$A$84,rif_fee_schedule!C$2:C$84, 0)*1.628</f>
        <v>9769.6279999999988</v>
      </c>
      <c r="T842" s="13">
        <f>_xlfn.XLOOKUP(P842,rif_fee_schedule!$A$2:$A$84,rif_fee_schedule!D$2:D$84, 0)</f>
        <v>5674</v>
      </c>
      <c r="U842" s="14">
        <f t="shared" si="40"/>
        <v>9769.6279999999988</v>
      </c>
      <c r="V842" s="14">
        <f t="shared" si="41"/>
        <v>5674</v>
      </c>
      <c r="W842"/>
      <c r="Y842" s="3">
        <v>43269262.359999999</v>
      </c>
      <c r="Z842" s="3">
        <v>874367.57</v>
      </c>
      <c r="AA842" s="3">
        <v>433279.63</v>
      </c>
      <c r="AB842">
        <v>0</v>
      </c>
      <c r="AC842" s="3">
        <v>0</v>
      </c>
      <c r="AD842" s="2">
        <v>374512.67</v>
      </c>
      <c r="AE842" s="3">
        <v>599122533.62</v>
      </c>
      <c r="AF842" s="3">
        <v>12164932.65</v>
      </c>
      <c r="AG842" s="3">
        <v>2628720.44</v>
      </c>
      <c r="AH842" s="3">
        <v>103699.7</v>
      </c>
      <c r="AI842" s="3">
        <v>2074</v>
      </c>
      <c r="AJ842" s="2">
        <v>-10188946.82</v>
      </c>
    </row>
    <row r="843" spans="1:36" hidden="1" x14ac:dyDescent="0.25">
      <c r="A843" s="8">
        <v>6</v>
      </c>
      <c r="B843" s="8" t="s">
        <v>7770</v>
      </c>
      <c r="C843" s="8">
        <v>3069350000232</v>
      </c>
      <c r="D843" s="8" t="s">
        <v>7771</v>
      </c>
      <c r="F843" s="8" t="s">
        <v>7742</v>
      </c>
      <c r="G843" s="10">
        <v>43581</v>
      </c>
      <c r="H843" s="8" t="s">
        <v>31</v>
      </c>
      <c r="I843" s="8" t="s">
        <v>38</v>
      </c>
      <c r="J843" s="9">
        <v>9278.02</v>
      </c>
      <c r="K843" s="9">
        <v>185.56</v>
      </c>
      <c r="L843" s="8">
        <v>0</v>
      </c>
      <c r="M843" s="14">
        <f t="shared" si="39"/>
        <v>9463.58</v>
      </c>
      <c r="N843" s="8">
        <v>0</v>
      </c>
      <c r="O843" s="8">
        <v>0</v>
      </c>
      <c r="P843" s="8" t="s">
        <v>77</v>
      </c>
      <c r="R843" s="8">
        <v>1</v>
      </c>
      <c r="S843" s="13">
        <f>_xlfn.XLOOKUP(P843,rif_fee_schedule!$A$2:$A$84,rif_fee_schedule!C$2:C$84, 0)*1.628</f>
        <v>9769.6279999999988</v>
      </c>
      <c r="T843" s="13">
        <f>_xlfn.XLOOKUP(P843,rif_fee_schedule!$A$2:$A$84,rif_fee_schedule!D$2:D$84, 0)</f>
        <v>5674</v>
      </c>
      <c r="U843" s="14">
        <f t="shared" si="40"/>
        <v>9769.6279999999988</v>
      </c>
      <c r="V843" s="14">
        <f t="shared" si="41"/>
        <v>5674</v>
      </c>
      <c r="W843"/>
      <c r="Y843" s="3">
        <v>43269262.359999999</v>
      </c>
      <c r="Z843" s="3">
        <v>874367.57</v>
      </c>
      <c r="AA843" s="3">
        <v>433279.63</v>
      </c>
      <c r="AB843">
        <v>0</v>
      </c>
      <c r="AC843" s="3">
        <v>0</v>
      </c>
      <c r="AD843" s="2">
        <v>374512.67</v>
      </c>
      <c r="AE843" s="3">
        <v>599122533.62</v>
      </c>
      <c r="AF843" s="3">
        <v>12164932.65</v>
      </c>
      <c r="AG843" s="3">
        <v>2628720.44</v>
      </c>
      <c r="AH843" s="3">
        <v>103699.7</v>
      </c>
      <c r="AI843" s="3">
        <v>2074</v>
      </c>
      <c r="AJ843" s="2">
        <v>-10188946.82</v>
      </c>
    </row>
    <row r="844" spans="1:36" hidden="1" x14ac:dyDescent="0.25">
      <c r="A844" s="8">
        <v>6</v>
      </c>
      <c r="B844" s="8" t="s">
        <v>7762</v>
      </c>
      <c r="C844" s="8">
        <v>3069350000271</v>
      </c>
      <c r="D844" s="8" t="s">
        <v>7763</v>
      </c>
      <c r="F844" s="8" t="s">
        <v>7742</v>
      </c>
      <c r="G844" s="10">
        <v>43602</v>
      </c>
      <c r="H844" s="8" t="s">
        <v>31</v>
      </c>
      <c r="I844" s="8" t="s">
        <v>38</v>
      </c>
      <c r="J844" s="9">
        <v>9278.02</v>
      </c>
      <c r="K844" s="9">
        <v>185.56</v>
      </c>
      <c r="L844" s="8">
        <v>0</v>
      </c>
      <c r="M844" s="14">
        <f t="shared" si="39"/>
        <v>9463.58</v>
      </c>
      <c r="N844" s="8">
        <v>0</v>
      </c>
      <c r="O844" s="8">
        <v>0</v>
      </c>
      <c r="P844" s="8" t="s">
        <v>77</v>
      </c>
      <c r="R844" s="8">
        <v>1</v>
      </c>
      <c r="S844" s="13">
        <f>_xlfn.XLOOKUP(P844,rif_fee_schedule!$A$2:$A$84,rif_fee_schedule!C$2:C$84, 0)*1.628</f>
        <v>9769.6279999999988</v>
      </c>
      <c r="T844" s="13">
        <f>_xlfn.XLOOKUP(P844,rif_fee_schedule!$A$2:$A$84,rif_fee_schedule!D$2:D$84, 0)</f>
        <v>5674</v>
      </c>
      <c r="U844" s="14">
        <f t="shared" si="40"/>
        <v>9769.6279999999988</v>
      </c>
      <c r="V844" s="14">
        <f t="shared" si="41"/>
        <v>5674</v>
      </c>
      <c r="W844"/>
      <c r="Y844" s="3">
        <v>43269262.359999999</v>
      </c>
      <c r="Z844" s="3">
        <v>874367.57</v>
      </c>
      <c r="AA844" s="3">
        <v>433279.63</v>
      </c>
      <c r="AB844">
        <v>0</v>
      </c>
      <c r="AC844" s="3">
        <v>0</v>
      </c>
      <c r="AD844" s="2">
        <v>374512.67</v>
      </c>
      <c r="AE844" s="3">
        <v>599122533.62</v>
      </c>
      <c r="AF844" s="3">
        <v>12164932.65</v>
      </c>
      <c r="AG844" s="3">
        <v>2628720.44</v>
      </c>
      <c r="AH844" s="3">
        <v>103699.7</v>
      </c>
      <c r="AI844" s="3">
        <v>2074</v>
      </c>
      <c r="AJ844" s="2">
        <v>-10188946.82</v>
      </c>
    </row>
    <row r="845" spans="1:36" hidden="1" x14ac:dyDescent="0.25">
      <c r="A845" s="8">
        <v>6</v>
      </c>
      <c r="B845" s="8" t="s">
        <v>7895</v>
      </c>
      <c r="C845" s="8">
        <v>3069350000271</v>
      </c>
      <c r="D845" s="8" t="s">
        <v>7896</v>
      </c>
      <c r="F845" s="8" t="s">
        <v>7892</v>
      </c>
      <c r="G845" s="10">
        <v>43586</v>
      </c>
      <c r="H845" s="8" t="s">
        <v>31</v>
      </c>
      <c r="I845" s="8" t="s">
        <v>38</v>
      </c>
      <c r="J845" s="9">
        <v>9278.02</v>
      </c>
      <c r="K845" s="9">
        <v>185.56</v>
      </c>
      <c r="L845" s="8">
        <v>0</v>
      </c>
      <c r="M845" s="14">
        <f t="shared" si="39"/>
        <v>9463.58</v>
      </c>
      <c r="N845" s="8">
        <v>0</v>
      </c>
      <c r="O845" s="8">
        <v>0</v>
      </c>
      <c r="P845" s="8" t="s">
        <v>77</v>
      </c>
      <c r="R845" s="8">
        <v>1</v>
      </c>
      <c r="S845" s="13">
        <f>_xlfn.XLOOKUP(P845,rif_fee_schedule!$A$2:$A$84,rif_fee_schedule!C$2:C$84, 0)*1.628</f>
        <v>9769.6279999999988</v>
      </c>
      <c r="T845" s="13">
        <f>_xlfn.XLOOKUP(P845,rif_fee_schedule!$A$2:$A$84,rif_fee_schedule!D$2:D$84, 0)</f>
        <v>5674</v>
      </c>
      <c r="U845" s="14">
        <f t="shared" si="40"/>
        <v>9769.6279999999988</v>
      </c>
      <c r="V845" s="14">
        <f t="shared" si="41"/>
        <v>5674</v>
      </c>
      <c r="W845"/>
      <c r="Y845" s="3">
        <v>43269262.359999999</v>
      </c>
      <c r="Z845" s="3">
        <v>874367.57</v>
      </c>
      <c r="AA845" s="3">
        <v>433279.63</v>
      </c>
      <c r="AB845">
        <v>0</v>
      </c>
      <c r="AC845" s="3">
        <v>0</v>
      </c>
      <c r="AD845" s="2">
        <v>374512.67</v>
      </c>
      <c r="AE845" s="3">
        <v>599122533.62</v>
      </c>
      <c r="AF845" s="3">
        <v>12164932.65</v>
      </c>
      <c r="AG845" s="3">
        <v>2628720.44</v>
      </c>
      <c r="AH845" s="3">
        <v>103699.7</v>
      </c>
      <c r="AI845" s="3">
        <v>2074</v>
      </c>
      <c r="AJ845" s="2">
        <v>-10188946.82</v>
      </c>
    </row>
    <row r="846" spans="1:36" hidden="1" x14ac:dyDescent="0.25">
      <c r="A846" s="8">
        <v>6</v>
      </c>
      <c r="B846" s="8" t="s">
        <v>7846</v>
      </c>
      <c r="C846" s="8">
        <v>3069350000232</v>
      </c>
      <c r="D846" s="8" t="s">
        <v>7847</v>
      </c>
      <c r="F846" s="8" t="s">
        <v>7801</v>
      </c>
      <c r="G846" s="10">
        <v>43581</v>
      </c>
      <c r="H846" s="8" t="s">
        <v>31</v>
      </c>
      <c r="I846" s="8" t="s">
        <v>38</v>
      </c>
      <c r="J846" s="9">
        <v>9278.02</v>
      </c>
      <c r="K846" s="9">
        <v>185.56</v>
      </c>
      <c r="L846" s="8">
        <v>0</v>
      </c>
      <c r="M846" s="14">
        <f t="shared" si="39"/>
        <v>9463.58</v>
      </c>
      <c r="N846" s="8">
        <v>0</v>
      </c>
      <c r="O846" s="8">
        <v>0</v>
      </c>
      <c r="P846" s="8" t="s">
        <v>77</v>
      </c>
      <c r="R846" s="8">
        <v>1</v>
      </c>
      <c r="S846" s="13">
        <f>_xlfn.XLOOKUP(P846,rif_fee_schedule!$A$2:$A$84,rif_fee_schedule!C$2:C$84, 0)*1.628</f>
        <v>9769.6279999999988</v>
      </c>
      <c r="T846" s="13">
        <f>_xlfn.XLOOKUP(P846,rif_fee_schedule!$A$2:$A$84,rif_fee_schedule!D$2:D$84, 0)</f>
        <v>5674</v>
      </c>
      <c r="U846" s="14">
        <f t="shared" si="40"/>
        <v>9769.6279999999988</v>
      </c>
      <c r="V846" s="14">
        <f t="shared" si="41"/>
        <v>5674</v>
      </c>
      <c r="W846"/>
      <c r="Y846" s="3">
        <v>43269262.359999999</v>
      </c>
      <c r="Z846" s="3">
        <v>874367.57</v>
      </c>
      <c r="AA846" s="3">
        <v>433279.63</v>
      </c>
      <c r="AB846">
        <v>0</v>
      </c>
      <c r="AC846" s="3">
        <v>0</v>
      </c>
      <c r="AD846" s="2">
        <v>374512.67</v>
      </c>
      <c r="AE846" s="3">
        <v>599122533.62</v>
      </c>
      <c r="AF846" s="3">
        <v>12164932.65</v>
      </c>
      <c r="AG846" s="3">
        <v>2628720.44</v>
      </c>
      <c r="AH846" s="3">
        <v>103699.7</v>
      </c>
      <c r="AI846" s="3">
        <v>2074</v>
      </c>
      <c r="AJ846" s="2">
        <v>-10188946.82</v>
      </c>
    </row>
    <row r="847" spans="1:36" hidden="1" x14ac:dyDescent="0.25">
      <c r="A847" s="8">
        <v>6</v>
      </c>
      <c r="B847" s="8" t="s">
        <v>7850</v>
      </c>
      <c r="C847" s="8">
        <v>3069350000232</v>
      </c>
      <c r="D847" s="8" t="s">
        <v>7851</v>
      </c>
      <c r="F847" s="8" t="s">
        <v>7801</v>
      </c>
      <c r="G847" s="10">
        <v>43581</v>
      </c>
      <c r="H847" s="8" t="s">
        <v>31</v>
      </c>
      <c r="I847" s="8" t="s">
        <v>38</v>
      </c>
      <c r="J847" s="9">
        <v>9278.02</v>
      </c>
      <c r="K847" s="9">
        <v>185.56</v>
      </c>
      <c r="L847" s="8">
        <v>0</v>
      </c>
      <c r="M847" s="14">
        <f t="shared" si="39"/>
        <v>9463.58</v>
      </c>
      <c r="N847" s="8">
        <v>0</v>
      </c>
      <c r="O847" s="8">
        <v>0</v>
      </c>
      <c r="P847" s="8" t="s">
        <v>77</v>
      </c>
      <c r="R847" s="8">
        <v>1</v>
      </c>
      <c r="S847" s="13">
        <f>_xlfn.XLOOKUP(P847,rif_fee_schedule!$A$2:$A$84,rif_fee_schedule!C$2:C$84, 0)*1.628</f>
        <v>9769.6279999999988</v>
      </c>
      <c r="T847" s="13">
        <f>_xlfn.XLOOKUP(P847,rif_fee_schedule!$A$2:$A$84,rif_fee_schedule!D$2:D$84, 0)</f>
        <v>5674</v>
      </c>
      <c r="U847" s="14">
        <f t="shared" si="40"/>
        <v>9769.6279999999988</v>
      </c>
      <c r="V847" s="14">
        <f t="shared" si="41"/>
        <v>5674</v>
      </c>
      <c r="W847"/>
      <c r="Y847" s="3">
        <v>43269262.359999999</v>
      </c>
      <c r="Z847" s="3">
        <v>874367.57</v>
      </c>
      <c r="AA847" s="3">
        <v>433279.63</v>
      </c>
      <c r="AB847">
        <v>0</v>
      </c>
      <c r="AC847" s="3">
        <v>0</v>
      </c>
      <c r="AD847" s="2">
        <v>374512.67</v>
      </c>
      <c r="AE847" s="3">
        <v>599122533.62</v>
      </c>
      <c r="AF847" s="3">
        <v>12164932.65</v>
      </c>
      <c r="AG847" s="3">
        <v>2628720.44</v>
      </c>
      <c r="AH847" s="3">
        <v>103699.7</v>
      </c>
      <c r="AI847" s="3">
        <v>2074</v>
      </c>
      <c r="AJ847" s="2">
        <v>-10188946.82</v>
      </c>
    </row>
    <row r="848" spans="1:36" hidden="1" x14ac:dyDescent="0.25">
      <c r="A848" s="8">
        <v>6</v>
      </c>
      <c r="B848" s="8" t="s">
        <v>7848</v>
      </c>
      <c r="C848" s="8">
        <v>3069350000232</v>
      </c>
      <c r="D848" s="8" t="s">
        <v>7849</v>
      </c>
      <c r="F848" s="8" t="s">
        <v>7801</v>
      </c>
      <c r="G848" s="10">
        <v>43581</v>
      </c>
      <c r="H848" s="8" t="s">
        <v>31</v>
      </c>
      <c r="I848" s="8" t="s">
        <v>38</v>
      </c>
      <c r="J848" s="9">
        <v>9278.02</v>
      </c>
      <c r="K848" s="9">
        <v>185.56</v>
      </c>
      <c r="L848" s="8">
        <v>0</v>
      </c>
      <c r="M848" s="14">
        <f t="shared" si="39"/>
        <v>9463.58</v>
      </c>
      <c r="N848" s="8">
        <v>0</v>
      </c>
      <c r="O848" s="8">
        <v>0</v>
      </c>
      <c r="P848" s="8" t="s">
        <v>77</v>
      </c>
      <c r="R848" s="8">
        <v>1</v>
      </c>
      <c r="S848" s="13">
        <f>_xlfn.XLOOKUP(P848,rif_fee_schedule!$A$2:$A$84,rif_fee_schedule!C$2:C$84, 0)*1.628</f>
        <v>9769.6279999999988</v>
      </c>
      <c r="T848" s="13">
        <f>_xlfn.XLOOKUP(P848,rif_fee_schedule!$A$2:$A$84,rif_fee_schedule!D$2:D$84, 0)</f>
        <v>5674</v>
      </c>
      <c r="U848" s="14">
        <f t="shared" si="40"/>
        <v>9769.6279999999988</v>
      </c>
      <c r="V848" s="14">
        <f t="shared" si="41"/>
        <v>5674</v>
      </c>
      <c r="W848"/>
      <c r="Y848" s="3">
        <v>43269262.359999999</v>
      </c>
      <c r="Z848" s="3">
        <v>874367.57</v>
      </c>
      <c r="AA848" s="3">
        <v>433279.63</v>
      </c>
      <c r="AB848">
        <v>0</v>
      </c>
      <c r="AC848" s="3">
        <v>0</v>
      </c>
      <c r="AD848" s="2">
        <v>374512.67</v>
      </c>
      <c r="AE848" s="3">
        <v>599122533.62</v>
      </c>
      <c r="AF848" s="3">
        <v>12164932.65</v>
      </c>
      <c r="AG848" s="3">
        <v>2628720.44</v>
      </c>
      <c r="AH848" s="3">
        <v>103699.7</v>
      </c>
      <c r="AI848" s="3">
        <v>2074</v>
      </c>
      <c r="AJ848" s="2">
        <v>-10188946.82</v>
      </c>
    </row>
    <row r="849" spans="1:36" hidden="1" x14ac:dyDescent="0.25">
      <c r="A849" s="8">
        <v>6</v>
      </c>
      <c r="B849" s="8" t="s">
        <v>7979</v>
      </c>
      <c r="C849" s="8">
        <v>3069350000271</v>
      </c>
      <c r="D849" s="8" t="s">
        <v>7980</v>
      </c>
      <c r="F849" s="8" t="s">
        <v>7801</v>
      </c>
      <c r="G849" s="10">
        <v>43580</v>
      </c>
      <c r="H849" s="8" t="s">
        <v>31</v>
      </c>
      <c r="I849" s="8" t="s">
        <v>38</v>
      </c>
      <c r="J849" s="9">
        <v>9278.02</v>
      </c>
      <c r="K849" s="9">
        <v>185.56</v>
      </c>
      <c r="L849" s="8">
        <v>0</v>
      </c>
      <c r="M849" s="14">
        <f t="shared" si="39"/>
        <v>9463.58</v>
      </c>
      <c r="N849" s="8">
        <v>0</v>
      </c>
      <c r="O849" s="8">
        <v>0</v>
      </c>
      <c r="P849" s="8" t="s">
        <v>77</v>
      </c>
      <c r="R849" s="8">
        <v>1</v>
      </c>
      <c r="S849" s="13">
        <f>_xlfn.XLOOKUP(P849,rif_fee_schedule!$A$2:$A$84,rif_fee_schedule!C$2:C$84, 0)*1.628</f>
        <v>9769.6279999999988</v>
      </c>
      <c r="T849" s="13">
        <f>_xlfn.XLOOKUP(P849,rif_fee_schedule!$A$2:$A$84,rif_fee_schedule!D$2:D$84, 0)</f>
        <v>5674</v>
      </c>
      <c r="U849" s="14">
        <f t="shared" si="40"/>
        <v>9769.6279999999988</v>
      </c>
      <c r="V849" s="14">
        <f t="shared" si="41"/>
        <v>5674</v>
      </c>
      <c r="W849"/>
      <c r="Y849" s="3">
        <v>43269262.359999999</v>
      </c>
      <c r="Z849" s="3">
        <v>874367.57</v>
      </c>
      <c r="AA849" s="3">
        <v>433279.63</v>
      </c>
      <c r="AB849">
        <v>0</v>
      </c>
      <c r="AC849" s="3">
        <v>0</v>
      </c>
      <c r="AD849" s="2">
        <v>374512.67</v>
      </c>
      <c r="AE849" s="3">
        <v>599122533.62</v>
      </c>
      <c r="AF849" s="3">
        <v>12164932.65</v>
      </c>
      <c r="AG849" s="3">
        <v>2628720.44</v>
      </c>
      <c r="AH849" s="3">
        <v>103699.7</v>
      </c>
      <c r="AI849" s="3">
        <v>2074</v>
      </c>
      <c r="AJ849" s="2">
        <v>-10188946.82</v>
      </c>
    </row>
    <row r="850" spans="1:36" hidden="1" x14ac:dyDescent="0.25">
      <c r="A850" s="8">
        <v>6</v>
      </c>
      <c r="B850" s="8" t="s">
        <v>7872</v>
      </c>
      <c r="C850" s="8">
        <v>3069350000271</v>
      </c>
      <c r="D850" s="8" t="s">
        <v>7873</v>
      </c>
      <c r="F850" s="8" t="s">
        <v>7801</v>
      </c>
      <c r="G850" s="10">
        <v>43580</v>
      </c>
      <c r="H850" s="8" t="s">
        <v>31</v>
      </c>
      <c r="I850" s="8" t="s">
        <v>38</v>
      </c>
      <c r="J850" s="9">
        <v>9278.02</v>
      </c>
      <c r="K850" s="9">
        <v>185.56</v>
      </c>
      <c r="L850" s="8">
        <v>0</v>
      </c>
      <c r="M850" s="14">
        <f t="shared" si="39"/>
        <v>9463.58</v>
      </c>
      <c r="N850" s="8">
        <v>0</v>
      </c>
      <c r="O850" s="8">
        <v>0</v>
      </c>
      <c r="P850" s="8" t="s">
        <v>77</v>
      </c>
      <c r="R850" s="8">
        <v>1</v>
      </c>
      <c r="S850" s="13">
        <f>_xlfn.XLOOKUP(P850,rif_fee_schedule!$A$2:$A$84,rif_fee_schedule!C$2:C$84, 0)*1.628</f>
        <v>9769.6279999999988</v>
      </c>
      <c r="T850" s="13">
        <f>_xlfn.XLOOKUP(P850,rif_fee_schedule!$A$2:$A$84,rif_fee_schedule!D$2:D$84, 0)</f>
        <v>5674</v>
      </c>
      <c r="U850" s="14">
        <f t="shared" si="40"/>
        <v>9769.6279999999988</v>
      </c>
      <c r="V850" s="14">
        <f t="shared" si="41"/>
        <v>5674</v>
      </c>
      <c r="W850"/>
      <c r="Y850" s="3">
        <v>43269262.359999999</v>
      </c>
      <c r="Z850" s="3">
        <v>874367.57</v>
      </c>
      <c r="AA850" s="3">
        <v>433279.63</v>
      </c>
      <c r="AB850">
        <v>0</v>
      </c>
      <c r="AC850" s="3">
        <v>0</v>
      </c>
      <c r="AD850" s="2">
        <v>374512.67</v>
      </c>
      <c r="AE850" s="3">
        <v>599122533.62</v>
      </c>
      <c r="AF850" s="3">
        <v>12164932.65</v>
      </c>
      <c r="AG850" s="3">
        <v>2628720.44</v>
      </c>
      <c r="AH850" s="3">
        <v>103699.7</v>
      </c>
      <c r="AI850" s="3">
        <v>2074</v>
      </c>
      <c r="AJ850" s="2">
        <v>-10188946.82</v>
      </c>
    </row>
    <row r="851" spans="1:36" hidden="1" x14ac:dyDescent="0.25">
      <c r="A851" s="8">
        <v>5</v>
      </c>
      <c r="B851" s="8" t="s">
        <v>4973</v>
      </c>
      <c r="C851" s="8">
        <v>3059130040060</v>
      </c>
      <c r="D851" s="8" t="s">
        <v>4974</v>
      </c>
      <c r="F851" s="8" t="s">
        <v>4975</v>
      </c>
      <c r="G851" s="10">
        <v>43580</v>
      </c>
      <c r="H851" s="8" t="s">
        <v>31</v>
      </c>
      <c r="I851" s="8" t="s">
        <v>38</v>
      </c>
      <c r="J851" s="9">
        <v>0</v>
      </c>
      <c r="K851" s="9">
        <v>0</v>
      </c>
      <c r="L851" s="8">
        <v>0</v>
      </c>
      <c r="M851" s="14">
        <f t="shared" si="39"/>
        <v>0</v>
      </c>
      <c r="N851" s="8">
        <v>0</v>
      </c>
      <c r="O851" s="8">
        <v>0</v>
      </c>
      <c r="P851" s="8" t="s">
        <v>4976</v>
      </c>
      <c r="R851" s="8">
        <v>0</v>
      </c>
      <c r="S851" s="13">
        <f>_xlfn.XLOOKUP(P851,rif_fee_schedule!$A$2:$A$84,rif_fee_schedule!C$2:C$84, 0)*1.628</f>
        <v>40867.683999999994</v>
      </c>
      <c r="T851" s="13">
        <f>_xlfn.XLOOKUP(P851,rif_fee_schedule!$A$2:$A$84,rif_fee_schedule!D$2:D$84, 0)</f>
        <v>23735</v>
      </c>
      <c r="U851" s="14">
        <f t="shared" si="40"/>
        <v>0</v>
      </c>
      <c r="V851" s="14">
        <f t="shared" si="41"/>
        <v>0</v>
      </c>
      <c r="W851"/>
      <c r="Y851" s="3">
        <v>23913047.239999998</v>
      </c>
      <c r="Z851" s="3">
        <v>478708.65</v>
      </c>
      <c r="AA851" s="3">
        <v>0</v>
      </c>
      <c r="AB851">
        <v>0</v>
      </c>
      <c r="AC851" s="3">
        <v>0</v>
      </c>
      <c r="AD851" s="2">
        <v>-227120.25</v>
      </c>
      <c r="AE851" s="3">
        <v>599122533.62</v>
      </c>
      <c r="AF851" s="3">
        <v>12164932.65</v>
      </c>
      <c r="AG851" s="3">
        <v>2628720.44</v>
      </c>
      <c r="AH851" s="3">
        <v>103699.7</v>
      </c>
      <c r="AI851" s="3">
        <v>2074</v>
      </c>
      <c r="AJ851" s="2">
        <v>-10188946.82</v>
      </c>
    </row>
    <row r="852" spans="1:36" hidden="1" x14ac:dyDescent="0.25">
      <c r="A852" s="8">
        <v>6</v>
      </c>
      <c r="B852" s="8" t="s">
        <v>7897</v>
      </c>
      <c r="C852" s="8">
        <v>3069350000271</v>
      </c>
      <c r="D852" s="8" t="s">
        <v>7898</v>
      </c>
      <c r="F852" s="8" t="s">
        <v>7801</v>
      </c>
      <c r="G852" s="10">
        <v>43586</v>
      </c>
      <c r="H852" s="8" t="s">
        <v>31</v>
      </c>
      <c r="I852" s="8" t="s">
        <v>38</v>
      </c>
      <c r="J852" s="9">
        <v>9278.02</v>
      </c>
      <c r="K852" s="9">
        <v>185.56</v>
      </c>
      <c r="L852" s="8">
        <v>0</v>
      </c>
      <c r="M852" s="14">
        <f t="shared" si="39"/>
        <v>9463.58</v>
      </c>
      <c r="N852" s="8">
        <v>0</v>
      </c>
      <c r="O852" s="8">
        <v>0</v>
      </c>
      <c r="P852" s="8" t="s">
        <v>77</v>
      </c>
      <c r="R852" s="8">
        <v>1</v>
      </c>
      <c r="S852" s="13">
        <f>_xlfn.XLOOKUP(P852,rif_fee_schedule!$A$2:$A$84,rif_fee_schedule!C$2:C$84, 0)*1.628</f>
        <v>9769.6279999999988</v>
      </c>
      <c r="T852" s="13">
        <f>_xlfn.XLOOKUP(P852,rif_fee_schedule!$A$2:$A$84,rif_fee_schedule!D$2:D$84, 0)</f>
        <v>5674</v>
      </c>
      <c r="U852" s="14">
        <f t="shared" si="40"/>
        <v>9769.6279999999988</v>
      </c>
      <c r="V852" s="14">
        <f t="shared" si="41"/>
        <v>5674</v>
      </c>
      <c r="W852"/>
      <c r="Y852" s="3">
        <v>43269262.359999999</v>
      </c>
      <c r="Z852" s="3">
        <v>874367.57</v>
      </c>
      <c r="AA852" s="3">
        <v>433279.63</v>
      </c>
      <c r="AB852">
        <v>0</v>
      </c>
      <c r="AC852" s="3">
        <v>0</v>
      </c>
      <c r="AD852" s="2">
        <v>374512.67</v>
      </c>
      <c r="AE852" s="3">
        <v>599122533.62</v>
      </c>
      <c r="AF852" s="3">
        <v>12164932.65</v>
      </c>
      <c r="AG852" s="3">
        <v>2628720.44</v>
      </c>
      <c r="AH852" s="3">
        <v>103699.7</v>
      </c>
      <c r="AI852" s="3">
        <v>2074</v>
      </c>
      <c r="AJ852" s="2">
        <v>-10188946.82</v>
      </c>
    </row>
    <row r="853" spans="1:36" hidden="1" x14ac:dyDescent="0.25">
      <c r="A853" s="8">
        <v>6</v>
      </c>
      <c r="B853" s="8" t="s">
        <v>7899</v>
      </c>
      <c r="C853" s="8">
        <v>3069350000271</v>
      </c>
      <c r="D853" s="8" t="s">
        <v>7900</v>
      </c>
      <c r="F853" s="8" t="s">
        <v>7801</v>
      </c>
      <c r="G853" s="10">
        <v>43586</v>
      </c>
      <c r="H853" s="8" t="s">
        <v>31</v>
      </c>
      <c r="I853" s="8" t="s">
        <v>38</v>
      </c>
      <c r="J853" s="9">
        <v>9278.02</v>
      </c>
      <c r="K853" s="9">
        <v>185.56</v>
      </c>
      <c r="L853" s="8">
        <v>0</v>
      </c>
      <c r="M853" s="14">
        <f t="shared" si="39"/>
        <v>9463.58</v>
      </c>
      <c r="N853" s="8">
        <v>0</v>
      </c>
      <c r="O853" s="8">
        <v>0</v>
      </c>
      <c r="P853" s="8" t="s">
        <v>77</v>
      </c>
      <c r="R853" s="8">
        <v>1</v>
      </c>
      <c r="S853" s="13">
        <f>_xlfn.XLOOKUP(P853,rif_fee_schedule!$A$2:$A$84,rif_fee_schedule!C$2:C$84, 0)*1.628</f>
        <v>9769.6279999999988</v>
      </c>
      <c r="T853" s="13">
        <f>_xlfn.XLOOKUP(P853,rif_fee_schedule!$A$2:$A$84,rif_fee_schedule!D$2:D$84, 0)</f>
        <v>5674</v>
      </c>
      <c r="U853" s="14">
        <f t="shared" si="40"/>
        <v>9769.6279999999988</v>
      </c>
      <c r="V853" s="14">
        <f t="shared" si="41"/>
        <v>5674</v>
      </c>
      <c r="W853"/>
      <c r="Y853" s="3">
        <v>43269262.359999999</v>
      </c>
      <c r="Z853" s="3">
        <v>874367.57</v>
      </c>
      <c r="AA853" s="3">
        <v>433279.63</v>
      </c>
      <c r="AB853">
        <v>0</v>
      </c>
      <c r="AC853" s="3">
        <v>0</v>
      </c>
      <c r="AD853" s="2">
        <v>374512.67</v>
      </c>
      <c r="AE853" s="3">
        <v>599122533.62</v>
      </c>
      <c r="AF853" s="3">
        <v>12164932.65</v>
      </c>
      <c r="AG853" s="3">
        <v>2628720.44</v>
      </c>
      <c r="AH853" s="3">
        <v>103699.7</v>
      </c>
      <c r="AI853" s="3">
        <v>2074</v>
      </c>
      <c r="AJ853" s="2">
        <v>-10188946.82</v>
      </c>
    </row>
    <row r="854" spans="1:36" hidden="1" x14ac:dyDescent="0.25">
      <c r="A854" s="8">
        <v>6</v>
      </c>
      <c r="B854" s="8" t="s">
        <v>7901</v>
      </c>
      <c r="C854" s="8">
        <v>3069350000271</v>
      </c>
      <c r="D854" s="8" t="s">
        <v>7902</v>
      </c>
      <c r="F854" s="8" t="s">
        <v>7801</v>
      </c>
      <c r="G854" s="10">
        <v>43586</v>
      </c>
      <c r="H854" s="8" t="s">
        <v>31</v>
      </c>
      <c r="I854" s="8" t="s">
        <v>38</v>
      </c>
      <c r="J854" s="9">
        <v>9278.02</v>
      </c>
      <c r="K854" s="9">
        <v>185.56</v>
      </c>
      <c r="L854" s="8">
        <v>0</v>
      </c>
      <c r="M854" s="14">
        <f t="shared" si="39"/>
        <v>9463.58</v>
      </c>
      <c r="N854" s="8">
        <v>0</v>
      </c>
      <c r="O854" s="8">
        <v>0</v>
      </c>
      <c r="P854" s="8" t="s">
        <v>77</v>
      </c>
      <c r="R854" s="8">
        <v>1</v>
      </c>
      <c r="S854" s="13">
        <f>_xlfn.XLOOKUP(P854,rif_fee_schedule!$A$2:$A$84,rif_fee_schedule!C$2:C$84, 0)*1.628</f>
        <v>9769.6279999999988</v>
      </c>
      <c r="T854" s="13">
        <f>_xlfn.XLOOKUP(P854,rif_fee_schedule!$A$2:$A$84,rif_fee_schedule!D$2:D$84, 0)</f>
        <v>5674</v>
      </c>
      <c r="U854" s="14">
        <f t="shared" si="40"/>
        <v>9769.6279999999988</v>
      </c>
      <c r="V854" s="14">
        <f t="shared" si="41"/>
        <v>5674</v>
      </c>
      <c r="W854"/>
      <c r="Y854" s="3">
        <v>43269262.359999999</v>
      </c>
      <c r="Z854" s="3">
        <v>874367.57</v>
      </c>
      <c r="AA854" s="3">
        <v>433279.63</v>
      </c>
      <c r="AB854">
        <v>0</v>
      </c>
      <c r="AC854" s="3">
        <v>0</v>
      </c>
      <c r="AD854" s="2">
        <v>374512.67</v>
      </c>
      <c r="AE854" s="3">
        <v>599122533.62</v>
      </c>
      <c r="AF854" s="3">
        <v>12164932.65</v>
      </c>
      <c r="AG854" s="3">
        <v>2628720.44</v>
      </c>
      <c r="AH854" s="3">
        <v>103699.7</v>
      </c>
      <c r="AI854" s="3">
        <v>2074</v>
      </c>
      <c r="AJ854" s="2">
        <v>-10188946.82</v>
      </c>
    </row>
    <row r="855" spans="1:36" hidden="1" x14ac:dyDescent="0.25">
      <c r="A855" s="8">
        <v>6</v>
      </c>
      <c r="B855" s="8" t="s">
        <v>7903</v>
      </c>
      <c r="C855" s="8">
        <v>3069350000271</v>
      </c>
      <c r="D855" s="8" t="s">
        <v>7904</v>
      </c>
      <c r="F855" s="8" t="s">
        <v>7801</v>
      </c>
      <c r="G855" s="10">
        <v>43586</v>
      </c>
      <c r="H855" s="8" t="s">
        <v>31</v>
      </c>
      <c r="I855" s="8" t="s">
        <v>38</v>
      </c>
      <c r="J855" s="9">
        <v>9278.02</v>
      </c>
      <c r="K855" s="9">
        <v>185.56</v>
      </c>
      <c r="L855" s="8">
        <v>0</v>
      </c>
      <c r="M855" s="14">
        <f t="shared" si="39"/>
        <v>9463.58</v>
      </c>
      <c r="N855" s="8">
        <v>0</v>
      </c>
      <c r="O855" s="8">
        <v>0</v>
      </c>
      <c r="P855" s="8" t="s">
        <v>77</v>
      </c>
      <c r="R855" s="8">
        <v>1</v>
      </c>
      <c r="S855" s="13">
        <f>_xlfn.XLOOKUP(P855,rif_fee_schedule!$A$2:$A$84,rif_fee_schedule!C$2:C$84, 0)*1.628</f>
        <v>9769.6279999999988</v>
      </c>
      <c r="T855" s="13">
        <f>_xlfn.XLOOKUP(P855,rif_fee_schedule!$A$2:$A$84,rif_fee_schedule!D$2:D$84, 0)</f>
        <v>5674</v>
      </c>
      <c r="U855" s="14">
        <f t="shared" si="40"/>
        <v>9769.6279999999988</v>
      </c>
      <c r="V855" s="14">
        <f t="shared" si="41"/>
        <v>5674</v>
      </c>
      <c r="W855"/>
      <c r="Y855" s="3">
        <v>43269262.359999999</v>
      </c>
      <c r="Z855" s="3">
        <v>874367.57</v>
      </c>
      <c r="AA855" s="3">
        <v>433279.63</v>
      </c>
      <c r="AB855">
        <v>0</v>
      </c>
      <c r="AC855" s="3">
        <v>0</v>
      </c>
      <c r="AD855" s="2">
        <v>374512.67</v>
      </c>
      <c r="AE855" s="3">
        <v>599122533.62</v>
      </c>
      <c r="AF855" s="3">
        <v>12164932.65</v>
      </c>
      <c r="AG855" s="3">
        <v>2628720.44</v>
      </c>
      <c r="AH855" s="3">
        <v>103699.7</v>
      </c>
      <c r="AI855" s="3">
        <v>2074</v>
      </c>
      <c r="AJ855" s="2">
        <v>-10188946.82</v>
      </c>
    </row>
    <row r="856" spans="1:36" hidden="1" x14ac:dyDescent="0.25">
      <c r="A856" s="8">
        <v>6</v>
      </c>
      <c r="B856" s="8" t="s">
        <v>7905</v>
      </c>
      <c r="C856" s="8">
        <v>3069350000271</v>
      </c>
      <c r="D856" s="8" t="s">
        <v>7906</v>
      </c>
      <c r="F856" s="8" t="s">
        <v>7801</v>
      </c>
      <c r="G856" s="10">
        <v>43586</v>
      </c>
      <c r="H856" s="8" t="s">
        <v>31</v>
      </c>
      <c r="I856" s="8" t="s">
        <v>38</v>
      </c>
      <c r="J856" s="9">
        <v>9278.02</v>
      </c>
      <c r="K856" s="9">
        <v>185.56</v>
      </c>
      <c r="L856" s="8">
        <v>0</v>
      </c>
      <c r="M856" s="14">
        <f t="shared" si="39"/>
        <v>9463.58</v>
      </c>
      <c r="N856" s="8">
        <v>0</v>
      </c>
      <c r="O856" s="8">
        <v>0</v>
      </c>
      <c r="P856" s="8" t="s">
        <v>77</v>
      </c>
      <c r="R856" s="8">
        <v>1</v>
      </c>
      <c r="S856" s="13">
        <f>_xlfn.XLOOKUP(P856,rif_fee_schedule!$A$2:$A$84,rif_fee_schedule!C$2:C$84, 0)*1.628</f>
        <v>9769.6279999999988</v>
      </c>
      <c r="T856" s="13">
        <f>_xlfn.XLOOKUP(P856,rif_fee_schedule!$A$2:$A$84,rif_fee_schedule!D$2:D$84, 0)</f>
        <v>5674</v>
      </c>
      <c r="U856" s="14">
        <f t="shared" si="40"/>
        <v>9769.6279999999988</v>
      </c>
      <c r="V856" s="14">
        <f t="shared" si="41"/>
        <v>5674</v>
      </c>
      <c r="W856"/>
      <c r="Y856" s="3">
        <v>43269262.359999999</v>
      </c>
      <c r="Z856" s="3">
        <v>874367.57</v>
      </c>
      <c r="AA856" s="3">
        <v>433279.63</v>
      </c>
      <c r="AB856">
        <v>0</v>
      </c>
      <c r="AC856" s="3">
        <v>0</v>
      </c>
      <c r="AD856" s="2">
        <v>374512.67</v>
      </c>
      <c r="AE856" s="3">
        <v>599122533.62</v>
      </c>
      <c r="AF856" s="3">
        <v>12164932.65</v>
      </c>
      <c r="AG856" s="3">
        <v>2628720.44</v>
      </c>
      <c r="AH856" s="3">
        <v>103699.7</v>
      </c>
      <c r="AI856" s="3">
        <v>2074</v>
      </c>
      <c r="AJ856" s="2">
        <v>-10188946.82</v>
      </c>
    </row>
    <row r="857" spans="1:36" hidden="1" x14ac:dyDescent="0.25">
      <c r="A857" s="8">
        <v>2</v>
      </c>
      <c r="B857" s="8" t="s">
        <v>2857</v>
      </c>
      <c r="C857" s="8">
        <v>3031220081820</v>
      </c>
      <c r="D857" s="8" t="s">
        <v>2858</v>
      </c>
      <c r="F857" s="8" t="s">
        <v>2859</v>
      </c>
      <c r="G857" s="10">
        <v>43615</v>
      </c>
      <c r="H857" s="8" t="s">
        <v>31</v>
      </c>
      <c r="I857" s="8" t="s">
        <v>38</v>
      </c>
      <c r="J857" s="9">
        <v>0</v>
      </c>
      <c r="K857" s="9">
        <v>0</v>
      </c>
      <c r="L857" s="8">
        <v>0</v>
      </c>
      <c r="M857" s="14">
        <f t="shared" si="39"/>
        <v>0</v>
      </c>
      <c r="N857" s="8">
        <v>0</v>
      </c>
      <c r="O857" s="8">
        <v>0</v>
      </c>
      <c r="P857" s="8" t="s">
        <v>77</v>
      </c>
      <c r="R857" s="8">
        <v>-1</v>
      </c>
      <c r="S857" s="13">
        <f>_xlfn.XLOOKUP(P857,rif_fee_schedule!$A$2:$A$84,rif_fee_schedule!C$2:C$84, 0)*1.628</f>
        <v>9769.6279999999988</v>
      </c>
      <c r="T857" s="13">
        <f>_xlfn.XLOOKUP(P857,rif_fee_schedule!$A$2:$A$84,rif_fee_schedule!D$2:D$84, 0)</f>
        <v>5674</v>
      </c>
      <c r="U857" s="14">
        <f t="shared" si="40"/>
        <v>-9769.6279999999988</v>
      </c>
      <c r="V857" s="14">
        <f t="shared" si="41"/>
        <v>-5674</v>
      </c>
      <c r="W857"/>
      <c r="Y857" s="3">
        <v>272008405.74000001</v>
      </c>
      <c r="Z857" s="3">
        <v>5573244.3300000001</v>
      </c>
      <c r="AA857" s="3">
        <v>0</v>
      </c>
      <c r="AB857">
        <v>0</v>
      </c>
      <c r="AC857" s="3">
        <v>0</v>
      </c>
      <c r="AD857" s="2">
        <v>-7297347.0099999998</v>
      </c>
      <c r="AE857" s="3">
        <v>599122533.62</v>
      </c>
      <c r="AF857" s="3">
        <v>12164932.65</v>
      </c>
      <c r="AG857" s="3">
        <v>2628720.44</v>
      </c>
      <c r="AH857" s="3">
        <v>103699.7</v>
      </c>
      <c r="AI857" s="3">
        <v>2074</v>
      </c>
      <c r="AJ857" s="2">
        <v>-10188946.82</v>
      </c>
    </row>
    <row r="858" spans="1:36" hidden="1" x14ac:dyDescent="0.25">
      <c r="A858" s="8">
        <v>2</v>
      </c>
      <c r="B858" s="8" t="s">
        <v>2857</v>
      </c>
      <c r="C858" s="8">
        <v>3031220081820</v>
      </c>
      <c r="D858" s="8" t="s">
        <v>2858</v>
      </c>
      <c r="F858" s="8" t="s">
        <v>2859</v>
      </c>
      <c r="G858" s="10">
        <v>43615</v>
      </c>
      <c r="H858" s="8" t="s">
        <v>31</v>
      </c>
      <c r="I858" s="8" t="s">
        <v>38</v>
      </c>
      <c r="J858" s="9">
        <v>0</v>
      </c>
      <c r="K858" s="9">
        <v>0</v>
      </c>
      <c r="L858" s="8">
        <v>0</v>
      </c>
      <c r="M858" s="14">
        <f t="shared" si="39"/>
        <v>0</v>
      </c>
      <c r="N858" s="8">
        <v>0</v>
      </c>
      <c r="O858" s="8">
        <v>0</v>
      </c>
      <c r="P858" s="8" t="s">
        <v>77</v>
      </c>
      <c r="R858" s="8">
        <v>1</v>
      </c>
      <c r="S858" s="13">
        <f>_xlfn.XLOOKUP(P858,rif_fee_schedule!$A$2:$A$84,rif_fee_schedule!C$2:C$84, 0)*1.628</f>
        <v>9769.6279999999988</v>
      </c>
      <c r="T858" s="13">
        <f>_xlfn.XLOOKUP(P858,rif_fee_schedule!$A$2:$A$84,rif_fee_schedule!D$2:D$84, 0)</f>
        <v>5674</v>
      </c>
      <c r="U858" s="14">
        <f t="shared" si="40"/>
        <v>9769.6279999999988</v>
      </c>
      <c r="V858" s="14">
        <f t="shared" si="41"/>
        <v>5674</v>
      </c>
      <c r="W858"/>
      <c r="Y858" s="3">
        <v>272008405.74000001</v>
      </c>
      <c r="Z858" s="3">
        <v>5573244.3300000001</v>
      </c>
      <c r="AA858" s="3">
        <v>0</v>
      </c>
      <c r="AB858">
        <v>0</v>
      </c>
      <c r="AC858" s="3">
        <v>0</v>
      </c>
      <c r="AD858" s="2">
        <v>-7297347.0099999998</v>
      </c>
      <c r="AE858" s="3">
        <v>599122533.62</v>
      </c>
      <c r="AF858" s="3">
        <v>12164932.65</v>
      </c>
      <c r="AG858" s="3">
        <v>2628720.44</v>
      </c>
      <c r="AH858" s="3">
        <v>103699.7</v>
      </c>
      <c r="AI858" s="3">
        <v>2074</v>
      </c>
      <c r="AJ858" s="2">
        <v>-10188946.82</v>
      </c>
    </row>
    <row r="859" spans="1:36" hidden="1" x14ac:dyDescent="0.25">
      <c r="A859" s="8">
        <v>6</v>
      </c>
      <c r="B859" s="8" t="s">
        <v>7183</v>
      </c>
      <c r="C859" s="8">
        <v>3069140000460</v>
      </c>
      <c r="D859" s="8" t="s">
        <v>7184</v>
      </c>
      <c r="F859" s="8" t="s">
        <v>7185</v>
      </c>
      <c r="G859" s="10">
        <v>43580</v>
      </c>
      <c r="H859" s="8" t="s">
        <v>31</v>
      </c>
      <c r="I859" s="8" t="s">
        <v>38</v>
      </c>
      <c r="J859" s="9">
        <v>9278.02</v>
      </c>
      <c r="K859" s="9">
        <v>185.56</v>
      </c>
      <c r="L859" s="8">
        <v>0</v>
      </c>
      <c r="M859" s="14">
        <f t="shared" si="39"/>
        <v>9463.58</v>
      </c>
      <c r="N859" s="8">
        <v>0</v>
      </c>
      <c r="O859" s="8">
        <v>0</v>
      </c>
      <c r="P859" s="8" t="s">
        <v>77</v>
      </c>
      <c r="R859" s="8">
        <v>1</v>
      </c>
      <c r="S859" s="13">
        <f>_xlfn.XLOOKUP(P859,rif_fee_schedule!$A$2:$A$84,rif_fee_schedule!C$2:C$84, 0)*1.628</f>
        <v>9769.6279999999988</v>
      </c>
      <c r="T859" s="13">
        <f>_xlfn.XLOOKUP(P859,rif_fee_schedule!$A$2:$A$84,rif_fee_schedule!D$2:D$84, 0)</f>
        <v>5674</v>
      </c>
      <c r="U859" s="14">
        <f t="shared" si="40"/>
        <v>9769.6279999999988</v>
      </c>
      <c r="V859" s="14">
        <f t="shared" si="41"/>
        <v>5674</v>
      </c>
      <c r="W859"/>
      <c r="Y859" s="3">
        <v>43269262.359999999</v>
      </c>
      <c r="Z859" s="3">
        <v>874367.57</v>
      </c>
      <c r="AA859" s="3">
        <v>433279.63</v>
      </c>
      <c r="AB859">
        <v>0</v>
      </c>
      <c r="AC859" s="3">
        <v>0</v>
      </c>
      <c r="AD859" s="2">
        <v>374512.67</v>
      </c>
      <c r="AE859" s="3">
        <v>599122533.62</v>
      </c>
      <c r="AF859" s="3">
        <v>12164932.65</v>
      </c>
      <c r="AG859" s="3">
        <v>2628720.44</v>
      </c>
      <c r="AH859" s="3">
        <v>103699.7</v>
      </c>
      <c r="AI859" s="3">
        <v>2074</v>
      </c>
      <c r="AJ859" s="2">
        <v>-10188946.82</v>
      </c>
    </row>
    <row r="860" spans="1:36" hidden="1" x14ac:dyDescent="0.25">
      <c r="A860" s="8">
        <v>6</v>
      </c>
      <c r="B860" s="8" t="s">
        <v>7480</v>
      </c>
      <c r="C860" s="8">
        <v>3069230000980</v>
      </c>
      <c r="D860" s="8" t="s">
        <v>7481</v>
      </c>
      <c r="F860" s="8" t="s">
        <v>7482</v>
      </c>
      <c r="G860" s="10">
        <v>43619</v>
      </c>
      <c r="H860" s="8" t="s">
        <v>31</v>
      </c>
      <c r="I860" s="8" t="s">
        <v>38</v>
      </c>
      <c r="J860" s="9">
        <v>38051</v>
      </c>
      <c r="K860" s="9">
        <v>761.02</v>
      </c>
      <c r="L860" s="8">
        <v>0</v>
      </c>
      <c r="M860" s="14">
        <f t="shared" si="39"/>
        <v>38812.019999999997</v>
      </c>
      <c r="N860" s="8">
        <v>0</v>
      </c>
      <c r="O860" s="8">
        <v>0</v>
      </c>
      <c r="P860" s="8" t="s">
        <v>45</v>
      </c>
      <c r="R860" s="11">
        <v>2082</v>
      </c>
      <c r="S860" s="13">
        <f>_xlfn.XLOOKUP(P860,rif_fee_schedule!$A$2:$A$84,rif_fee_schedule!C$2:C$84, 0)*1.628</f>
        <v>19.244587999999997</v>
      </c>
      <c r="T860" s="13">
        <f>_xlfn.XLOOKUP(P860,rif_fee_schedule!$A$2:$A$84,rif_fee_schedule!D$2:D$84, 0)</f>
        <v>11.177</v>
      </c>
      <c r="U860" s="14">
        <f t="shared" si="40"/>
        <v>40067.232215999997</v>
      </c>
      <c r="V860" s="14">
        <f t="shared" si="41"/>
        <v>23270.513999999999</v>
      </c>
      <c r="W860" s="2"/>
      <c r="Y860" s="3">
        <v>43269262.359999999</v>
      </c>
      <c r="Z860" s="3">
        <v>874367.57</v>
      </c>
      <c r="AA860" s="3">
        <v>433279.63</v>
      </c>
      <c r="AB860">
        <v>0</v>
      </c>
      <c r="AC860" s="3">
        <v>0</v>
      </c>
      <c r="AD860" s="2">
        <v>374512.67</v>
      </c>
      <c r="AE860" s="3">
        <v>599122533.62</v>
      </c>
      <c r="AF860" s="3">
        <v>12164932.65</v>
      </c>
      <c r="AG860" s="3">
        <v>2628720.44</v>
      </c>
      <c r="AH860" s="3">
        <v>103699.7</v>
      </c>
      <c r="AI860" s="3">
        <v>2074</v>
      </c>
      <c r="AJ860" s="2">
        <v>-10188946.82</v>
      </c>
    </row>
    <row r="861" spans="1:36" hidden="1" x14ac:dyDescent="0.25">
      <c r="A861" s="8">
        <v>6</v>
      </c>
      <c r="B861" s="8" t="s">
        <v>7347</v>
      </c>
      <c r="C861" s="8">
        <v>3069140000460</v>
      </c>
      <c r="D861" s="8" t="s">
        <v>7348</v>
      </c>
      <c r="F861" s="8" t="s">
        <v>7349</v>
      </c>
      <c r="G861" s="10">
        <v>43580</v>
      </c>
      <c r="H861" s="8" t="s">
        <v>31</v>
      </c>
      <c r="I861" s="8" t="s">
        <v>38</v>
      </c>
      <c r="J861" s="9">
        <v>9278.02</v>
      </c>
      <c r="K861" s="9">
        <v>185.56</v>
      </c>
      <c r="L861" s="8">
        <v>0</v>
      </c>
      <c r="M861" s="14">
        <f t="shared" si="39"/>
        <v>9463.58</v>
      </c>
      <c r="N861" s="8">
        <v>0</v>
      </c>
      <c r="O861" s="8">
        <v>0</v>
      </c>
      <c r="P861" s="8" t="s">
        <v>77</v>
      </c>
      <c r="R861" s="8">
        <v>1</v>
      </c>
      <c r="S861" s="13">
        <f>_xlfn.XLOOKUP(P861,rif_fee_schedule!$A$2:$A$84,rif_fee_schedule!C$2:C$84, 0)*1.628</f>
        <v>9769.6279999999988</v>
      </c>
      <c r="T861" s="13">
        <f>_xlfn.XLOOKUP(P861,rif_fee_schedule!$A$2:$A$84,rif_fee_schedule!D$2:D$84, 0)</f>
        <v>5674</v>
      </c>
      <c r="U861" s="14">
        <f t="shared" si="40"/>
        <v>9769.6279999999988</v>
      </c>
      <c r="V861" s="14">
        <f t="shared" si="41"/>
        <v>5674</v>
      </c>
      <c r="W861"/>
      <c r="Y861" s="3">
        <v>43269262.359999999</v>
      </c>
      <c r="Z861" s="3">
        <v>874367.57</v>
      </c>
      <c r="AA861" s="3">
        <v>433279.63</v>
      </c>
      <c r="AB861">
        <v>0</v>
      </c>
      <c r="AC861" s="3">
        <v>0</v>
      </c>
      <c r="AD861" s="2">
        <v>374512.67</v>
      </c>
      <c r="AE861" s="3">
        <v>599122533.62</v>
      </c>
      <c r="AF861" s="3">
        <v>12164932.65</v>
      </c>
      <c r="AG861" s="3">
        <v>2628720.44</v>
      </c>
      <c r="AH861" s="3">
        <v>103699.7</v>
      </c>
      <c r="AI861" s="3">
        <v>2074</v>
      </c>
      <c r="AJ861" s="2">
        <v>-10188946.82</v>
      </c>
    </row>
    <row r="862" spans="1:36" hidden="1" x14ac:dyDescent="0.25">
      <c r="A862" s="8">
        <v>6</v>
      </c>
      <c r="B862" s="8" t="s">
        <v>7350</v>
      </c>
      <c r="C862" s="8">
        <v>3069140000460</v>
      </c>
      <c r="D862" s="8" t="s">
        <v>7351</v>
      </c>
      <c r="F862" s="8" t="s">
        <v>7352</v>
      </c>
      <c r="G862" s="10">
        <v>43580</v>
      </c>
      <c r="H862" s="8" t="s">
        <v>31</v>
      </c>
      <c r="I862" s="8" t="s">
        <v>38</v>
      </c>
      <c r="J862" s="9">
        <v>9278.02</v>
      </c>
      <c r="K862" s="9">
        <v>185.56</v>
      </c>
      <c r="L862" s="8">
        <v>0</v>
      </c>
      <c r="M862" s="14">
        <f t="shared" si="39"/>
        <v>9463.58</v>
      </c>
      <c r="N862" s="8">
        <v>0</v>
      </c>
      <c r="O862" s="8">
        <v>0</v>
      </c>
      <c r="P862" s="8" t="s">
        <v>77</v>
      </c>
      <c r="R862" s="8">
        <v>1</v>
      </c>
      <c r="S862" s="13">
        <f>_xlfn.XLOOKUP(P862,rif_fee_schedule!$A$2:$A$84,rif_fee_schedule!C$2:C$84, 0)*1.628</f>
        <v>9769.6279999999988</v>
      </c>
      <c r="T862" s="13">
        <f>_xlfn.XLOOKUP(P862,rif_fee_schedule!$A$2:$A$84,rif_fee_schedule!D$2:D$84, 0)</f>
        <v>5674</v>
      </c>
      <c r="U862" s="14">
        <f t="shared" si="40"/>
        <v>9769.6279999999988</v>
      </c>
      <c r="V862" s="14">
        <f t="shared" si="41"/>
        <v>5674</v>
      </c>
      <c r="W862"/>
      <c r="Y862" s="3">
        <v>43269262.359999999</v>
      </c>
      <c r="Z862" s="3">
        <v>874367.57</v>
      </c>
      <c r="AA862" s="3">
        <v>433279.63</v>
      </c>
      <c r="AB862">
        <v>0</v>
      </c>
      <c r="AC862" s="3">
        <v>0</v>
      </c>
      <c r="AD862" s="2">
        <v>374512.67</v>
      </c>
      <c r="AE862" s="3">
        <v>599122533.62</v>
      </c>
      <c r="AF862" s="3">
        <v>12164932.65</v>
      </c>
      <c r="AG862" s="3">
        <v>2628720.44</v>
      </c>
      <c r="AH862" s="3">
        <v>103699.7</v>
      </c>
      <c r="AI862" s="3">
        <v>2074</v>
      </c>
      <c r="AJ862" s="2">
        <v>-10188946.82</v>
      </c>
    </row>
    <row r="863" spans="1:36" hidden="1" x14ac:dyDescent="0.25">
      <c r="A863" s="8">
        <v>6</v>
      </c>
      <c r="B863" s="8" t="s">
        <v>7353</v>
      </c>
      <c r="C863" s="8">
        <v>3069140000460</v>
      </c>
      <c r="D863" s="8" t="s">
        <v>7354</v>
      </c>
      <c r="F863" s="8" t="s">
        <v>7355</v>
      </c>
      <c r="G863" s="10">
        <v>43580</v>
      </c>
      <c r="H863" s="8" t="s">
        <v>31</v>
      </c>
      <c r="I863" s="8" t="s">
        <v>38</v>
      </c>
      <c r="J863" s="9">
        <v>9278.02</v>
      </c>
      <c r="K863" s="9">
        <v>185.56</v>
      </c>
      <c r="L863" s="8">
        <v>0</v>
      </c>
      <c r="M863" s="14">
        <f t="shared" si="39"/>
        <v>9463.58</v>
      </c>
      <c r="N863" s="8">
        <v>0</v>
      </c>
      <c r="O863" s="8">
        <v>0</v>
      </c>
      <c r="P863" s="8" t="s">
        <v>77</v>
      </c>
      <c r="R863" s="8">
        <v>1</v>
      </c>
      <c r="S863" s="13">
        <f>_xlfn.XLOOKUP(P863,rif_fee_schedule!$A$2:$A$84,rif_fee_schedule!C$2:C$84, 0)*1.628</f>
        <v>9769.6279999999988</v>
      </c>
      <c r="T863" s="13">
        <f>_xlfn.XLOOKUP(P863,rif_fee_schedule!$A$2:$A$84,rif_fee_schedule!D$2:D$84, 0)</f>
        <v>5674</v>
      </c>
      <c r="U863" s="14">
        <f t="shared" si="40"/>
        <v>9769.6279999999988</v>
      </c>
      <c r="V863" s="14">
        <f t="shared" si="41"/>
        <v>5674</v>
      </c>
      <c r="W863"/>
      <c r="Y863" s="3">
        <v>43269262.359999999</v>
      </c>
      <c r="Z863" s="3">
        <v>874367.57</v>
      </c>
      <c r="AA863" s="3">
        <v>433279.63</v>
      </c>
      <c r="AB863">
        <v>0</v>
      </c>
      <c r="AC863" s="3">
        <v>0</v>
      </c>
      <c r="AD863" s="2">
        <v>374512.67</v>
      </c>
      <c r="AE863" s="3">
        <v>599122533.62</v>
      </c>
      <c r="AF863" s="3">
        <v>12164932.65</v>
      </c>
      <c r="AG863" s="3">
        <v>2628720.44</v>
      </c>
      <c r="AH863" s="3">
        <v>103699.7</v>
      </c>
      <c r="AI863" s="3">
        <v>2074</v>
      </c>
      <c r="AJ863" s="2">
        <v>-10188946.82</v>
      </c>
    </row>
    <row r="864" spans="1:36" hidden="1" x14ac:dyDescent="0.25">
      <c r="A864" s="8">
        <v>6</v>
      </c>
      <c r="B864" s="8" t="s">
        <v>7436</v>
      </c>
      <c r="C864" s="8">
        <v>3069140000460</v>
      </c>
      <c r="D864" s="8" t="s">
        <v>7437</v>
      </c>
      <c r="F864" s="8" t="s">
        <v>7438</v>
      </c>
      <c r="G864" s="10">
        <v>43580</v>
      </c>
      <c r="H864" s="8" t="s">
        <v>31</v>
      </c>
      <c r="I864" s="8" t="s">
        <v>38</v>
      </c>
      <c r="J864" s="9">
        <v>9278.02</v>
      </c>
      <c r="K864" s="9">
        <v>185.56</v>
      </c>
      <c r="L864" s="8">
        <v>0</v>
      </c>
      <c r="M864" s="14">
        <f t="shared" si="39"/>
        <v>9463.58</v>
      </c>
      <c r="N864" s="8">
        <v>0</v>
      </c>
      <c r="O864" s="8">
        <v>0</v>
      </c>
      <c r="P864" s="8" t="s">
        <v>77</v>
      </c>
      <c r="R864" s="8">
        <v>1</v>
      </c>
      <c r="S864" s="13">
        <f>_xlfn.XLOOKUP(P864,rif_fee_schedule!$A$2:$A$84,rif_fee_schedule!C$2:C$84, 0)*1.628</f>
        <v>9769.6279999999988</v>
      </c>
      <c r="T864" s="13">
        <f>_xlfn.XLOOKUP(P864,rif_fee_schedule!$A$2:$A$84,rif_fee_schedule!D$2:D$84, 0)</f>
        <v>5674</v>
      </c>
      <c r="U864" s="14">
        <f t="shared" si="40"/>
        <v>9769.6279999999988</v>
      </c>
      <c r="V864" s="14">
        <f t="shared" si="41"/>
        <v>5674</v>
      </c>
      <c r="W864"/>
      <c r="Y864" s="3">
        <v>43269262.359999999</v>
      </c>
      <c r="Z864" s="3">
        <v>874367.57</v>
      </c>
      <c r="AA864" s="3">
        <v>433279.63</v>
      </c>
      <c r="AB864">
        <v>0</v>
      </c>
      <c r="AC864" s="3">
        <v>0</v>
      </c>
      <c r="AD864" s="2">
        <v>374512.67</v>
      </c>
      <c r="AE864" s="3">
        <v>599122533.62</v>
      </c>
      <c r="AF864" s="3">
        <v>12164932.65</v>
      </c>
      <c r="AG864" s="3">
        <v>2628720.44</v>
      </c>
      <c r="AH864" s="3">
        <v>103699.7</v>
      </c>
      <c r="AI864" s="3">
        <v>2074</v>
      </c>
      <c r="AJ864" s="2">
        <v>-10188946.82</v>
      </c>
    </row>
    <row r="865" spans="1:36" hidden="1" x14ac:dyDescent="0.25">
      <c r="A865" s="8">
        <v>6</v>
      </c>
      <c r="B865" s="8" t="s">
        <v>7439</v>
      </c>
      <c r="C865" s="8">
        <v>3069140000460</v>
      </c>
      <c r="D865" s="8" t="s">
        <v>7440</v>
      </c>
      <c r="F865" s="8" t="s">
        <v>7441</v>
      </c>
      <c r="G865" s="10">
        <v>43580</v>
      </c>
      <c r="H865" s="8" t="s">
        <v>31</v>
      </c>
      <c r="I865" s="8" t="s">
        <v>38</v>
      </c>
      <c r="J865" s="9">
        <v>9278.02</v>
      </c>
      <c r="K865" s="9">
        <v>185.56</v>
      </c>
      <c r="L865" s="8">
        <v>0</v>
      </c>
      <c r="M865" s="14">
        <f t="shared" si="39"/>
        <v>9463.58</v>
      </c>
      <c r="N865" s="8">
        <v>0</v>
      </c>
      <c r="O865" s="8">
        <v>0</v>
      </c>
      <c r="P865" s="8" t="s">
        <v>77</v>
      </c>
      <c r="R865" s="8">
        <v>1</v>
      </c>
      <c r="S865" s="13">
        <f>_xlfn.XLOOKUP(P865,rif_fee_schedule!$A$2:$A$84,rif_fee_schedule!C$2:C$84, 0)*1.628</f>
        <v>9769.6279999999988</v>
      </c>
      <c r="T865" s="13">
        <f>_xlfn.XLOOKUP(P865,rif_fee_schedule!$A$2:$A$84,rif_fee_schedule!D$2:D$84, 0)</f>
        <v>5674</v>
      </c>
      <c r="U865" s="14">
        <f t="shared" si="40"/>
        <v>9769.6279999999988</v>
      </c>
      <c r="V865" s="14">
        <f t="shared" si="41"/>
        <v>5674</v>
      </c>
      <c r="W865"/>
      <c r="Y865" s="3">
        <v>43269262.359999999</v>
      </c>
      <c r="Z865" s="3">
        <v>874367.57</v>
      </c>
      <c r="AA865" s="3">
        <v>433279.63</v>
      </c>
      <c r="AB865">
        <v>0</v>
      </c>
      <c r="AC865" s="3">
        <v>0</v>
      </c>
      <c r="AD865" s="2">
        <v>374512.67</v>
      </c>
      <c r="AE865" s="3">
        <v>599122533.62</v>
      </c>
      <c r="AF865" s="3">
        <v>12164932.65</v>
      </c>
      <c r="AG865" s="3">
        <v>2628720.44</v>
      </c>
      <c r="AH865" s="3">
        <v>103699.7</v>
      </c>
      <c r="AI865" s="3">
        <v>2074</v>
      </c>
      <c r="AJ865" s="2">
        <v>-10188946.82</v>
      </c>
    </row>
    <row r="866" spans="1:36" hidden="1" x14ac:dyDescent="0.25">
      <c r="A866" s="8">
        <v>6</v>
      </c>
      <c r="B866" s="8" t="s">
        <v>7430</v>
      </c>
      <c r="C866" s="8">
        <v>3069140000460</v>
      </c>
      <c r="D866" s="8" t="s">
        <v>7431</v>
      </c>
      <c r="F866" s="8" t="s">
        <v>7432</v>
      </c>
      <c r="G866" s="10">
        <v>43580</v>
      </c>
      <c r="H866" s="8" t="s">
        <v>31</v>
      </c>
      <c r="I866" s="8" t="s">
        <v>38</v>
      </c>
      <c r="J866" s="9">
        <v>9278.02</v>
      </c>
      <c r="K866" s="9">
        <v>185.56</v>
      </c>
      <c r="L866" s="8">
        <v>0</v>
      </c>
      <c r="M866" s="14">
        <f t="shared" si="39"/>
        <v>9463.58</v>
      </c>
      <c r="N866" s="8">
        <v>0</v>
      </c>
      <c r="O866" s="8">
        <v>0</v>
      </c>
      <c r="P866" s="8" t="s">
        <v>77</v>
      </c>
      <c r="R866" s="8">
        <v>1</v>
      </c>
      <c r="S866" s="13">
        <f>_xlfn.XLOOKUP(P866,rif_fee_schedule!$A$2:$A$84,rif_fee_schedule!C$2:C$84, 0)*1.628</f>
        <v>9769.6279999999988</v>
      </c>
      <c r="T866" s="13">
        <f>_xlfn.XLOOKUP(P866,rif_fee_schedule!$A$2:$A$84,rif_fee_schedule!D$2:D$84, 0)</f>
        <v>5674</v>
      </c>
      <c r="U866" s="14">
        <f t="shared" si="40"/>
        <v>9769.6279999999988</v>
      </c>
      <c r="V866" s="14">
        <f t="shared" si="41"/>
        <v>5674</v>
      </c>
      <c r="W866"/>
      <c r="Y866" s="3">
        <v>43269262.359999999</v>
      </c>
      <c r="Z866" s="3">
        <v>874367.57</v>
      </c>
      <c r="AA866" s="3">
        <v>433279.63</v>
      </c>
      <c r="AB866">
        <v>0</v>
      </c>
      <c r="AC866" s="3">
        <v>0</v>
      </c>
      <c r="AD866" s="2">
        <v>374512.67</v>
      </c>
      <c r="AE866" s="3">
        <v>599122533.62</v>
      </c>
      <c r="AF866" s="3">
        <v>12164932.65</v>
      </c>
      <c r="AG866" s="3">
        <v>2628720.44</v>
      </c>
      <c r="AH866" s="3">
        <v>103699.7</v>
      </c>
      <c r="AI866" s="3">
        <v>2074</v>
      </c>
      <c r="AJ866" s="2">
        <v>-10188946.82</v>
      </c>
    </row>
    <row r="867" spans="1:36" hidden="1" x14ac:dyDescent="0.25">
      <c r="A867" s="8">
        <v>6</v>
      </c>
      <c r="B867" s="8" t="s">
        <v>7433</v>
      </c>
      <c r="C867" s="8">
        <v>3069140000460</v>
      </c>
      <c r="D867" s="8" t="s">
        <v>7434</v>
      </c>
      <c r="F867" s="8" t="s">
        <v>7435</v>
      </c>
      <c r="G867" s="10">
        <v>43580</v>
      </c>
      <c r="H867" s="8" t="s">
        <v>31</v>
      </c>
      <c r="I867" s="8" t="s">
        <v>38</v>
      </c>
      <c r="J867" s="9">
        <v>9278.02</v>
      </c>
      <c r="K867" s="9">
        <v>185.56</v>
      </c>
      <c r="L867" s="8">
        <v>0</v>
      </c>
      <c r="M867" s="14">
        <f t="shared" si="39"/>
        <v>9463.58</v>
      </c>
      <c r="N867" s="8">
        <v>0</v>
      </c>
      <c r="O867" s="8">
        <v>0</v>
      </c>
      <c r="P867" s="8" t="s">
        <v>77</v>
      </c>
      <c r="R867" s="8">
        <v>1</v>
      </c>
      <c r="S867" s="13">
        <f>_xlfn.XLOOKUP(P867,rif_fee_schedule!$A$2:$A$84,rif_fee_schedule!C$2:C$84, 0)*1.628</f>
        <v>9769.6279999999988</v>
      </c>
      <c r="T867" s="13">
        <f>_xlfn.XLOOKUP(P867,rif_fee_schedule!$A$2:$A$84,rif_fee_schedule!D$2:D$84, 0)</f>
        <v>5674</v>
      </c>
      <c r="U867" s="14">
        <f t="shared" si="40"/>
        <v>9769.6279999999988</v>
      </c>
      <c r="V867" s="14">
        <f t="shared" si="41"/>
        <v>5674</v>
      </c>
      <c r="W867"/>
      <c r="Y867" s="3">
        <v>43269262.359999999</v>
      </c>
      <c r="Z867" s="3">
        <v>874367.57</v>
      </c>
      <c r="AA867" s="3">
        <v>433279.63</v>
      </c>
      <c r="AB867">
        <v>0</v>
      </c>
      <c r="AC867" s="3">
        <v>0</v>
      </c>
      <c r="AD867" s="2">
        <v>374512.67</v>
      </c>
      <c r="AE867" s="3">
        <v>599122533.62</v>
      </c>
      <c r="AF867" s="3">
        <v>12164932.65</v>
      </c>
      <c r="AG867" s="3">
        <v>2628720.44</v>
      </c>
      <c r="AH867" s="3">
        <v>103699.7</v>
      </c>
      <c r="AI867" s="3">
        <v>2074</v>
      </c>
      <c r="AJ867" s="2">
        <v>-10188946.82</v>
      </c>
    </row>
    <row r="868" spans="1:36" hidden="1" x14ac:dyDescent="0.25">
      <c r="A868" s="8">
        <v>6</v>
      </c>
      <c r="B868" s="8" t="s">
        <v>7448</v>
      </c>
      <c r="C868" s="8">
        <v>3069140000460</v>
      </c>
      <c r="D868" s="8" t="s">
        <v>7449</v>
      </c>
      <c r="F868" s="8" t="s">
        <v>7450</v>
      </c>
      <c r="G868" s="10">
        <v>43580</v>
      </c>
      <c r="H868" s="8" t="s">
        <v>31</v>
      </c>
      <c r="I868" s="8" t="s">
        <v>38</v>
      </c>
      <c r="J868" s="9">
        <v>9278.02</v>
      </c>
      <c r="K868" s="9">
        <v>185.56</v>
      </c>
      <c r="L868" s="8">
        <v>0</v>
      </c>
      <c r="M868" s="14">
        <f t="shared" si="39"/>
        <v>9463.58</v>
      </c>
      <c r="N868" s="8">
        <v>0</v>
      </c>
      <c r="O868" s="8">
        <v>0</v>
      </c>
      <c r="P868" s="8" t="s">
        <v>77</v>
      </c>
      <c r="R868" s="8">
        <v>1</v>
      </c>
      <c r="S868" s="13">
        <f>_xlfn.XLOOKUP(P868,rif_fee_schedule!$A$2:$A$84,rif_fee_schedule!C$2:C$84, 0)*1.628</f>
        <v>9769.6279999999988</v>
      </c>
      <c r="T868" s="13">
        <f>_xlfn.XLOOKUP(P868,rif_fee_schedule!$A$2:$A$84,rif_fee_schedule!D$2:D$84, 0)</f>
        <v>5674</v>
      </c>
      <c r="U868" s="14">
        <f t="shared" si="40"/>
        <v>9769.6279999999988</v>
      </c>
      <c r="V868" s="14">
        <f t="shared" si="41"/>
        <v>5674</v>
      </c>
      <c r="W868"/>
      <c r="Y868" s="3">
        <v>43269262.359999999</v>
      </c>
      <c r="Z868" s="3">
        <v>874367.57</v>
      </c>
      <c r="AA868" s="3">
        <v>433279.63</v>
      </c>
      <c r="AB868">
        <v>0</v>
      </c>
      <c r="AC868" s="3">
        <v>0</v>
      </c>
      <c r="AD868" s="2">
        <v>374512.67</v>
      </c>
      <c r="AE868" s="3">
        <v>599122533.62</v>
      </c>
      <c r="AF868" s="3">
        <v>12164932.65</v>
      </c>
      <c r="AG868" s="3">
        <v>2628720.44</v>
      </c>
      <c r="AH868" s="3">
        <v>103699.7</v>
      </c>
      <c r="AI868" s="3">
        <v>2074</v>
      </c>
      <c r="AJ868" s="2">
        <v>-10188946.82</v>
      </c>
    </row>
    <row r="869" spans="1:36" hidden="1" x14ac:dyDescent="0.25">
      <c r="A869" s="8">
        <v>6</v>
      </c>
      <c r="B869" s="8" t="s">
        <v>7424</v>
      </c>
      <c r="C869" s="8">
        <v>3069140010010</v>
      </c>
      <c r="D869" s="8" t="s">
        <v>7425</v>
      </c>
      <c r="F869" s="8" t="s">
        <v>7426</v>
      </c>
      <c r="G869" s="10">
        <v>43581</v>
      </c>
      <c r="H869" s="8" t="s">
        <v>31</v>
      </c>
      <c r="I869" s="8" t="s">
        <v>38</v>
      </c>
      <c r="J869" s="9">
        <v>21164.57</v>
      </c>
      <c r="K869" s="9">
        <v>423.29</v>
      </c>
      <c r="L869" s="8">
        <v>0</v>
      </c>
      <c r="M869" s="14">
        <f t="shared" si="39"/>
        <v>21587.86</v>
      </c>
      <c r="N869" s="8">
        <v>0</v>
      </c>
      <c r="O869" s="8">
        <v>0</v>
      </c>
      <c r="P869" s="8" t="s">
        <v>72</v>
      </c>
      <c r="R869" s="11">
        <v>1400</v>
      </c>
      <c r="S869" s="13">
        <f>_xlfn.XLOOKUP(P869,rif_fee_schedule!$A$2:$A$84,rif_fee_schedule!C$2:C$84, 0)*1.628</f>
        <v>15.918583999999999</v>
      </c>
      <c r="T869" s="13">
        <f>_xlfn.XLOOKUP(P869,rif_fee_schedule!$A$2:$A$84,rif_fee_schedule!D$2:D$84, 0)</f>
        <v>9.2460000000000004</v>
      </c>
      <c r="U869" s="14">
        <f t="shared" si="40"/>
        <v>22286.017599999999</v>
      </c>
      <c r="V869" s="14">
        <f t="shared" si="41"/>
        <v>12944.400000000001</v>
      </c>
      <c r="W869" s="2"/>
      <c r="Y869" s="3">
        <v>43269262.359999999</v>
      </c>
      <c r="Z869" s="3">
        <v>874367.57</v>
      </c>
      <c r="AA869" s="3">
        <v>433279.63</v>
      </c>
      <c r="AB869">
        <v>0</v>
      </c>
      <c r="AC869" s="3">
        <v>0</v>
      </c>
      <c r="AD869" s="2">
        <v>374512.67</v>
      </c>
      <c r="AE869" s="3">
        <v>599122533.62</v>
      </c>
      <c r="AF869" s="3">
        <v>12164932.65</v>
      </c>
      <c r="AG869" s="3">
        <v>2628720.44</v>
      </c>
      <c r="AH869" s="3">
        <v>103699.7</v>
      </c>
      <c r="AI869" s="3">
        <v>2074</v>
      </c>
      <c r="AJ869" s="2">
        <v>-10188946.82</v>
      </c>
    </row>
    <row r="870" spans="1:36" hidden="1" x14ac:dyDescent="0.25">
      <c r="A870" s="8">
        <v>5</v>
      </c>
      <c r="B870" s="8" t="s">
        <v>5115</v>
      </c>
      <c r="C870" s="8">
        <v>3059330000111</v>
      </c>
      <c r="D870" s="8" t="s">
        <v>5116</v>
      </c>
      <c r="G870" s="10">
        <v>43718</v>
      </c>
      <c r="H870" s="8" t="s">
        <v>31</v>
      </c>
      <c r="I870" s="8" t="s">
        <v>32</v>
      </c>
      <c r="J870" s="9">
        <v>8369.18</v>
      </c>
      <c r="K870" s="9">
        <v>167.38</v>
      </c>
      <c r="L870" s="8">
        <v>0</v>
      </c>
      <c r="M870" s="14">
        <f t="shared" si="39"/>
        <v>8536.56</v>
      </c>
      <c r="N870" s="8">
        <v>0</v>
      </c>
      <c r="O870" s="8">
        <v>0</v>
      </c>
      <c r="P870" s="8" t="s">
        <v>114</v>
      </c>
      <c r="R870" s="8">
        <v>-0.16</v>
      </c>
      <c r="S870" s="13">
        <f>_xlfn.XLOOKUP(P870,rif_fee_schedule!$A$2:$A$84,rif_fee_schedule!C$2:C$84, 0)*1.628</f>
        <v>4288.152</v>
      </c>
      <c r="T870" s="13">
        <f>_xlfn.XLOOKUP(P870,rif_fee_schedule!$A$2:$A$84,rif_fee_schedule!D$2:D$84, 0)</f>
        <v>2490</v>
      </c>
      <c r="U870" s="14">
        <f t="shared" si="40"/>
        <v>-686.10432000000003</v>
      </c>
      <c r="V870" s="14">
        <f t="shared" si="41"/>
        <v>-398.40000000000003</v>
      </c>
      <c r="W870"/>
      <c r="Y870" s="3">
        <v>23913047.239999998</v>
      </c>
      <c r="Z870" s="3">
        <v>478708.65</v>
      </c>
      <c r="AA870" s="3">
        <v>0</v>
      </c>
      <c r="AB870">
        <v>0</v>
      </c>
      <c r="AC870" s="3">
        <v>0</v>
      </c>
      <c r="AD870" s="2">
        <v>-227120.25</v>
      </c>
      <c r="AE870" s="3">
        <v>599122533.62</v>
      </c>
      <c r="AF870" s="3">
        <v>12164932.65</v>
      </c>
      <c r="AG870" s="3">
        <v>2628720.44</v>
      </c>
      <c r="AH870" s="3">
        <v>103699.7</v>
      </c>
      <c r="AI870" s="3">
        <v>2074</v>
      </c>
      <c r="AJ870" s="2">
        <v>-10188946.82</v>
      </c>
    </row>
    <row r="871" spans="1:36" hidden="1" x14ac:dyDescent="0.25">
      <c r="A871" s="8">
        <v>5</v>
      </c>
      <c r="B871" s="8" t="s">
        <v>5115</v>
      </c>
      <c r="C871" s="8">
        <v>3059330000111</v>
      </c>
      <c r="D871" s="8" t="s">
        <v>5116</v>
      </c>
      <c r="G871" s="10">
        <v>43718</v>
      </c>
      <c r="H871" s="8" t="s">
        <v>31</v>
      </c>
      <c r="I871" s="8" t="s">
        <v>32</v>
      </c>
      <c r="J871" s="9">
        <v>8369.18</v>
      </c>
      <c r="K871" s="9">
        <v>167.38</v>
      </c>
      <c r="L871" s="8">
        <v>0</v>
      </c>
      <c r="M871" s="14">
        <f t="shared" si="39"/>
        <v>8536.56</v>
      </c>
      <c r="N871" s="8">
        <v>0</v>
      </c>
      <c r="O871" s="8">
        <v>0</v>
      </c>
      <c r="P871" s="8" t="s">
        <v>77</v>
      </c>
      <c r="R871" s="8">
        <v>1</v>
      </c>
      <c r="S871" s="13">
        <f>_xlfn.XLOOKUP(P871,rif_fee_schedule!$A$2:$A$84,rif_fee_schedule!C$2:C$84, 0)*1.628</f>
        <v>9769.6279999999988</v>
      </c>
      <c r="T871" s="13">
        <f>_xlfn.XLOOKUP(P871,rif_fee_schedule!$A$2:$A$84,rif_fee_schedule!D$2:D$84, 0)</f>
        <v>5674</v>
      </c>
      <c r="U871" s="14">
        <f t="shared" si="40"/>
        <v>9769.6279999999988</v>
      </c>
      <c r="V871" s="14">
        <f t="shared" si="41"/>
        <v>5674</v>
      </c>
      <c r="W871"/>
      <c r="Y871" s="3">
        <v>23913047.239999998</v>
      </c>
      <c r="Z871" s="3">
        <v>478708.65</v>
      </c>
      <c r="AA871" s="3">
        <v>0</v>
      </c>
      <c r="AB871">
        <v>0</v>
      </c>
      <c r="AC871" s="3">
        <v>0</v>
      </c>
      <c r="AD871" s="2">
        <v>-227120.25</v>
      </c>
      <c r="AE871" s="3">
        <v>599122533.62</v>
      </c>
      <c r="AF871" s="3">
        <v>12164932.65</v>
      </c>
      <c r="AG871" s="3">
        <v>2628720.44</v>
      </c>
      <c r="AH871" s="3">
        <v>103699.7</v>
      </c>
      <c r="AI871" s="3">
        <v>2074</v>
      </c>
      <c r="AJ871" s="2">
        <v>-10188946.82</v>
      </c>
    </row>
    <row r="872" spans="1:36" hidden="1" x14ac:dyDescent="0.25">
      <c r="A872" s="8">
        <v>5</v>
      </c>
      <c r="B872" s="8" t="s">
        <v>4862</v>
      </c>
      <c r="C872" s="8">
        <v>3050310370090</v>
      </c>
      <c r="D872" s="8" t="s">
        <v>4863</v>
      </c>
      <c r="F872" s="8" t="s">
        <v>4864</v>
      </c>
      <c r="G872" s="10">
        <v>43581</v>
      </c>
      <c r="H872" s="8" t="s">
        <v>31</v>
      </c>
      <c r="I872" s="8" t="s">
        <v>38</v>
      </c>
      <c r="J872" s="9">
        <v>9278.02</v>
      </c>
      <c r="K872" s="9">
        <v>185.56</v>
      </c>
      <c r="L872" s="8">
        <v>0</v>
      </c>
      <c r="M872" s="14">
        <f t="shared" si="39"/>
        <v>9463.58</v>
      </c>
      <c r="N872" s="8">
        <v>0</v>
      </c>
      <c r="O872" s="8">
        <v>0</v>
      </c>
      <c r="P872" s="8" t="s">
        <v>77</v>
      </c>
      <c r="R872" s="8">
        <v>1</v>
      </c>
      <c r="S872" s="13">
        <f>_xlfn.XLOOKUP(P872,rif_fee_schedule!$A$2:$A$84,rif_fee_schedule!C$2:C$84, 0)*1.628</f>
        <v>9769.6279999999988</v>
      </c>
      <c r="T872" s="13">
        <f>_xlfn.XLOOKUP(P872,rif_fee_schedule!$A$2:$A$84,rif_fee_schedule!D$2:D$84, 0)</f>
        <v>5674</v>
      </c>
      <c r="U872" s="14">
        <f t="shared" si="40"/>
        <v>9769.6279999999988</v>
      </c>
      <c r="V872" s="14">
        <f t="shared" si="41"/>
        <v>5674</v>
      </c>
      <c r="W872"/>
      <c r="Y872" s="3">
        <v>23913047.239999998</v>
      </c>
      <c r="Z872" s="3">
        <v>478708.65</v>
      </c>
      <c r="AA872" s="3">
        <v>0</v>
      </c>
      <c r="AB872">
        <v>0</v>
      </c>
      <c r="AC872" s="3">
        <v>0</v>
      </c>
      <c r="AD872" s="2">
        <v>-227120.25</v>
      </c>
      <c r="AE872" s="3">
        <v>599122533.62</v>
      </c>
      <c r="AF872" s="3">
        <v>12164932.65</v>
      </c>
      <c r="AG872" s="3">
        <v>2628720.44</v>
      </c>
      <c r="AH872" s="3">
        <v>103699.7</v>
      </c>
      <c r="AI872" s="3">
        <v>2074</v>
      </c>
      <c r="AJ872" s="2">
        <v>-10188946.82</v>
      </c>
    </row>
    <row r="873" spans="1:36" hidden="1" x14ac:dyDescent="0.25">
      <c r="A873" s="8">
        <v>9.1</v>
      </c>
      <c r="B873" s="8" t="s">
        <v>9032</v>
      </c>
      <c r="C873" s="8">
        <v>3031040033580</v>
      </c>
      <c r="D873" s="8" t="s">
        <v>9033</v>
      </c>
      <c r="F873" s="8" t="s">
        <v>9034</v>
      </c>
      <c r="G873" s="10">
        <v>43712</v>
      </c>
      <c r="H873" s="8" t="s">
        <v>31</v>
      </c>
      <c r="I873" s="8" t="s">
        <v>38</v>
      </c>
      <c r="J873" s="9">
        <v>6355.93</v>
      </c>
      <c r="K873" s="9">
        <v>127.12</v>
      </c>
      <c r="L873" s="8">
        <v>0</v>
      </c>
      <c r="M873" s="14">
        <f t="shared" si="39"/>
        <v>6483.05</v>
      </c>
      <c r="N873" s="8">
        <v>0</v>
      </c>
      <c r="O873" s="8">
        <v>0</v>
      </c>
      <c r="P873" s="8" t="s">
        <v>77</v>
      </c>
      <c r="R873" s="8">
        <v>-0.5</v>
      </c>
      <c r="S873" s="13">
        <f>_xlfn.XLOOKUP(P873,rif_fee_schedule!$A$2:$A$84,rif_fee_schedule!C$2:C$84, 0)*1.628</f>
        <v>9769.6279999999988</v>
      </c>
      <c r="T873" s="13">
        <f>_xlfn.XLOOKUP(P873,rif_fee_schedule!$A$2:$A$84,rif_fee_schedule!D$2:D$84, 0)</f>
        <v>5674</v>
      </c>
      <c r="U873" s="14">
        <f t="shared" si="40"/>
        <v>-4884.8139999999994</v>
      </c>
      <c r="V873" s="14">
        <f t="shared" si="41"/>
        <v>-2837</v>
      </c>
      <c r="W873"/>
      <c r="Y873" s="3">
        <v>13894747.220000001</v>
      </c>
      <c r="Z873" s="3">
        <v>290518.01</v>
      </c>
      <c r="AA873" s="3">
        <v>0</v>
      </c>
      <c r="AB873">
        <v>0</v>
      </c>
      <c r="AC873" s="3">
        <v>0</v>
      </c>
      <c r="AD873" s="2">
        <v>-156592.79</v>
      </c>
      <c r="AE873" s="3">
        <v>599122533.62</v>
      </c>
      <c r="AF873" s="3">
        <v>12164932.65</v>
      </c>
      <c r="AG873" s="3">
        <v>2628720.44</v>
      </c>
      <c r="AH873" s="3">
        <v>103699.7</v>
      </c>
      <c r="AI873" s="3">
        <v>2074</v>
      </c>
      <c r="AJ873" s="2">
        <v>-10188946.82</v>
      </c>
    </row>
    <row r="874" spans="1:36" hidden="1" x14ac:dyDescent="0.25">
      <c r="A874" s="8">
        <v>9.1</v>
      </c>
      <c r="B874" s="8" t="s">
        <v>9032</v>
      </c>
      <c r="C874" s="8">
        <v>3031040033580</v>
      </c>
      <c r="D874" s="8" t="s">
        <v>9033</v>
      </c>
      <c r="F874" s="8" t="s">
        <v>9034</v>
      </c>
      <c r="G874" s="10">
        <v>43712</v>
      </c>
      <c r="H874" s="8" t="s">
        <v>31</v>
      </c>
      <c r="I874" s="8" t="s">
        <v>38</v>
      </c>
      <c r="J874" s="9">
        <v>6355.93</v>
      </c>
      <c r="K874" s="9">
        <v>127.12</v>
      </c>
      <c r="L874" s="8">
        <v>0</v>
      </c>
      <c r="M874" s="14">
        <f t="shared" si="39"/>
        <v>6483.05</v>
      </c>
      <c r="N874" s="8">
        <v>0</v>
      </c>
      <c r="O874" s="8">
        <v>0</v>
      </c>
      <c r="P874" s="8" t="s">
        <v>114</v>
      </c>
      <c r="R874" s="8">
        <v>2</v>
      </c>
      <c r="S874" s="13">
        <f>_xlfn.XLOOKUP(P874,rif_fee_schedule!$A$2:$A$84,rif_fee_schedule!C$2:C$84, 0)*1.628</f>
        <v>4288.152</v>
      </c>
      <c r="T874" s="13">
        <f>_xlfn.XLOOKUP(P874,rif_fee_schedule!$A$2:$A$84,rif_fee_schedule!D$2:D$84, 0)</f>
        <v>2490</v>
      </c>
      <c r="U874" s="14">
        <f t="shared" si="40"/>
        <v>8576.3040000000001</v>
      </c>
      <c r="V874" s="14">
        <f t="shared" si="41"/>
        <v>4980</v>
      </c>
      <c r="W874"/>
      <c r="Y874" s="3">
        <v>13894747.220000001</v>
      </c>
      <c r="Z874" s="3">
        <v>290518.01</v>
      </c>
      <c r="AA874" s="3">
        <v>0</v>
      </c>
      <c r="AB874">
        <v>0</v>
      </c>
      <c r="AC874" s="3">
        <v>0</v>
      </c>
      <c r="AD874" s="2">
        <v>-156592.79</v>
      </c>
      <c r="AE874" s="3">
        <v>599122533.62</v>
      </c>
      <c r="AF874" s="3">
        <v>12164932.65</v>
      </c>
      <c r="AG874" s="3">
        <v>2628720.44</v>
      </c>
      <c r="AH874" s="3">
        <v>103699.7</v>
      </c>
      <c r="AI874" s="3">
        <v>2074</v>
      </c>
      <c r="AJ874" s="2">
        <v>-10188946.82</v>
      </c>
    </row>
    <row r="875" spans="1:36" hidden="1" x14ac:dyDescent="0.25">
      <c r="A875" s="8">
        <v>9.1</v>
      </c>
      <c r="B875" s="8" t="s">
        <v>9029</v>
      </c>
      <c r="C875" s="8">
        <v>3031040033585</v>
      </c>
      <c r="D875" s="8" t="s">
        <v>9030</v>
      </c>
      <c r="F875" s="8" t="s">
        <v>9031</v>
      </c>
      <c r="G875" s="10">
        <v>43760</v>
      </c>
      <c r="H875" s="8" t="s">
        <v>31</v>
      </c>
      <c r="I875" s="8" t="s">
        <v>38</v>
      </c>
      <c r="J875" s="9">
        <v>6355.93</v>
      </c>
      <c r="K875" s="9">
        <v>127.12</v>
      </c>
      <c r="L875" s="8">
        <v>0</v>
      </c>
      <c r="M875" s="14">
        <f t="shared" si="39"/>
        <v>6483.05</v>
      </c>
      <c r="N875" s="8">
        <v>0</v>
      </c>
      <c r="O875" s="8">
        <v>0</v>
      </c>
      <c r="P875" s="8" t="s">
        <v>114</v>
      </c>
      <c r="R875" s="8">
        <v>2</v>
      </c>
      <c r="S875" s="13">
        <f>_xlfn.XLOOKUP(P875,rif_fee_schedule!$A$2:$A$84,rif_fee_schedule!C$2:C$84, 0)*1.628</f>
        <v>4288.152</v>
      </c>
      <c r="T875" s="13">
        <f>_xlfn.XLOOKUP(P875,rif_fee_schedule!$A$2:$A$84,rif_fee_schedule!D$2:D$84, 0)</f>
        <v>2490</v>
      </c>
      <c r="U875" s="14">
        <f t="shared" si="40"/>
        <v>8576.3040000000001</v>
      </c>
      <c r="V875" s="14">
        <f t="shared" si="41"/>
        <v>4980</v>
      </c>
      <c r="W875"/>
      <c r="Y875" s="3">
        <v>13894747.220000001</v>
      </c>
      <c r="Z875" s="3">
        <v>290518.01</v>
      </c>
      <c r="AA875" s="3">
        <v>0</v>
      </c>
      <c r="AB875">
        <v>0</v>
      </c>
      <c r="AC875" s="3">
        <v>0</v>
      </c>
      <c r="AD875" s="2">
        <v>-156592.79</v>
      </c>
      <c r="AE875" s="3">
        <v>599122533.62</v>
      </c>
      <c r="AF875" s="3">
        <v>12164932.65</v>
      </c>
      <c r="AG875" s="3">
        <v>2628720.44</v>
      </c>
      <c r="AH875" s="3">
        <v>103699.7</v>
      </c>
      <c r="AI875" s="3">
        <v>2074</v>
      </c>
      <c r="AJ875" s="2">
        <v>-10188946.82</v>
      </c>
    </row>
    <row r="876" spans="1:36" hidden="1" x14ac:dyDescent="0.25">
      <c r="A876" s="8">
        <v>9.1</v>
      </c>
      <c r="B876" s="8" t="s">
        <v>9029</v>
      </c>
      <c r="C876" s="8">
        <v>3031040033585</v>
      </c>
      <c r="D876" s="8" t="s">
        <v>9030</v>
      </c>
      <c r="F876" s="8" t="s">
        <v>9031</v>
      </c>
      <c r="G876" s="10">
        <v>43760</v>
      </c>
      <c r="H876" s="8" t="s">
        <v>31</v>
      </c>
      <c r="I876" s="8" t="s">
        <v>38</v>
      </c>
      <c r="J876" s="9">
        <v>6355.93</v>
      </c>
      <c r="K876" s="9">
        <v>127.12</v>
      </c>
      <c r="L876" s="8">
        <v>0</v>
      </c>
      <c r="M876" s="14">
        <f t="shared" si="39"/>
        <v>6483.05</v>
      </c>
      <c r="N876" s="8">
        <v>0</v>
      </c>
      <c r="O876" s="8">
        <v>0</v>
      </c>
      <c r="P876" s="8" t="s">
        <v>77</v>
      </c>
      <c r="R876" s="8">
        <v>-0.5</v>
      </c>
      <c r="S876" s="13">
        <f>_xlfn.XLOOKUP(P876,rif_fee_schedule!$A$2:$A$84,rif_fee_schedule!C$2:C$84, 0)*1.628</f>
        <v>9769.6279999999988</v>
      </c>
      <c r="T876" s="13">
        <f>_xlfn.XLOOKUP(P876,rif_fee_schedule!$A$2:$A$84,rif_fee_schedule!D$2:D$84, 0)</f>
        <v>5674</v>
      </c>
      <c r="U876" s="14">
        <f t="shared" si="40"/>
        <v>-4884.8139999999994</v>
      </c>
      <c r="V876" s="14">
        <f t="shared" si="41"/>
        <v>-2837</v>
      </c>
      <c r="W876"/>
      <c r="Y876" s="3">
        <v>13894747.220000001</v>
      </c>
      <c r="Z876" s="3">
        <v>290518.01</v>
      </c>
      <c r="AA876" s="3">
        <v>0</v>
      </c>
      <c r="AB876">
        <v>0</v>
      </c>
      <c r="AC876" s="3">
        <v>0</v>
      </c>
      <c r="AD876" s="2">
        <v>-156592.79</v>
      </c>
      <c r="AE876" s="3">
        <v>599122533.62</v>
      </c>
      <c r="AF876" s="3">
        <v>12164932.65</v>
      </c>
      <c r="AG876" s="3">
        <v>2628720.44</v>
      </c>
      <c r="AH876" s="3">
        <v>103699.7</v>
      </c>
      <c r="AI876" s="3">
        <v>2074</v>
      </c>
      <c r="AJ876" s="2">
        <v>-10188946.82</v>
      </c>
    </row>
    <row r="877" spans="1:36" hidden="1" x14ac:dyDescent="0.25">
      <c r="A877" s="8">
        <v>5</v>
      </c>
      <c r="B877" s="8" t="s">
        <v>4850</v>
      </c>
      <c r="C877" s="8">
        <v>3050310370030</v>
      </c>
      <c r="D877" s="8" t="s">
        <v>4851</v>
      </c>
      <c r="F877" s="8" t="s">
        <v>4852</v>
      </c>
      <c r="G877" s="10">
        <v>43788</v>
      </c>
      <c r="H877" s="8" t="s">
        <v>31</v>
      </c>
      <c r="I877" s="8" t="s">
        <v>38</v>
      </c>
      <c r="J877" s="9">
        <v>9278.02</v>
      </c>
      <c r="K877" s="9">
        <v>185.56</v>
      </c>
      <c r="L877" s="8">
        <v>0</v>
      </c>
      <c r="M877" s="14">
        <f t="shared" si="39"/>
        <v>9463.58</v>
      </c>
      <c r="N877" s="8">
        <v>0</v>
      </c>
      <c r="O877" s="8">
        <v>0</v>
      </c>
      <c r="P877" s="8" t="s">
        <v>77</v>
      </c>
      <c r="R877" s="8">
        <v>1</v>
      </c>
      <c r="S877" s="13">
        <f>_xlfn.XLOOKUP(P877,rif_fee_schedule!$A$2:$A$84,rif_fee_schedule!C$2:C$84, 0)*1.628</f>
        <v>9769.6279999999988</v>
      </c>
      <c r="T877" s="13">
        <f>_xlfn.XLOOKUP(P877,rif_fee_schedule!$A$2:$A$84,rif_fee_schedule!D$2:D$84, 0)</f>
        <v>5674</v>
      </c>
      <c r="U877" s="14">
        <f t="shared" si="40"/>
        <v>9769.6279999999988</v>
      </c>
      <c r="V877" s="14">
        <f t="shared" si="41"/>
        <v>5674</v>
      </c>
      <c r="W877"/>
      <c r="Y877" s="3">
        <v>23913047.239999998</v>
      </c>
      <c r="Z877" s="3">
        <v>478708.65</v>
      </c>
      <c r="AA877" s="3">
        <v>0</v>
      </c>
      <c r="AB877">
        <v>0</v>
      </c>
      <c r="AC877" s="3">
        <v>0</v>
      </c>
      <c r="AD877" s="2">
        <v>-227120.25</v>
      </c>
      <c r="AE877" s="3">
        <v>599122533.62</v>
      </c>
      <c r="AF877" s="3">
        <v>12164932.65</v>
      </c>
      <c r="AG877" s="3">
        <v>2628720.44</v>
      </c>
      <c r="AH877" s="3">
        <v>103699.7</v>
      </c>
      <c r="AI877" s="3">
        <v>2074</v>
      </c>
      <c r="AJ877" s="2">
        <v>-10188946.82</v>
      </c>
    </row>
    <row r="878" spans="1:36" hidden="1" x14ac:dyDescent="0.25">
      <c r="A878" s="8">
        <v>5</v>
      </c>
      <c r="B878" s="8" t="s">
        <v>4847</v>
      </c>
      <c r="C878" s="8">
        <v>3050310370050</v>
      </c>
      <c r="D878" s="8" t="s">
        <v>4848</v>
      </c>
      <c r="F878" s="8" t="s">
        <v>4849</v>
      </c>
      <c r="G878" s="10">
        <v>43585</v>
      </c>
      <c r="H878" s="8" t="s">
        <v>31</v>
      </c>
      <c r="I878" s="8" t="s">
        <v>38</v>
      </c>
      <c r="J878" s="9">
        <v>9278.02</v>
      </c>
      <c r="K878" s="9">
        <v>185.56</v>
      </c>
      <c r="L878" s="8">
        <v>0</v>
      </c>
      <c r="M878" s="14">
        <f t="shared" si="39"/>
        <v>9463.58</v>
      </c>
      <c r="N878" s="8">
        <v>0</v>
      </c>
      <c r="O878" s="8">
        <v>0</v>
      </c>
      <c r="P878" s="8" t="s">
        <v>77</v>
      </c>
      <c r="R878" s="8">
        <v>1</v>
      </c>
      <c r="S878" s="13">
        <f>_xlfn.XLOOKUP(P878,rif_fee_schedule!$A$2:$A$84,rif_fee_schedule!C$2:C$84, 0)*1.628</f>
        <v>9769.6279999999988</v>
      </c>
      <c r="T878" s="13">
        <f>_xlfn.XLOOKUP(P878,rif_fee_schedule!$A$2:$A$84,rif_fee_schedule!D$2:D$84, 0)</f>
        <v>5674</v>
      </c>
      <c r="U878" s="14">
        <f t="shared" si="40"/>
        <v>9769.6279999999988</v>
      </c>
      <c r="V878" s="14">
        <f t="shared" si="41"/>
        <v>5674</v>
      </c>
      <c r="W878"/>
      <c r="Y878" s="3">
        <v>23913047.239999998</v>
      </c>
      <c r="Z878" s="3">
        <v>478708.65</v>
      </c>
      <c r="AA878" s="3">
        <v>0</v>
      </c>
      <c r="AB878">
        <v>0</v>
      </c>
      <c r="AC878" s="3">
        <v>0</v>
      </c>
      <c r="AD878" s="2">
        <v>-227120.25</v>
      </c>
      <c r="AE878" s="3">
        <v>599122533.62</v>
      </c>
      <c r="AF878" s="3">
        <v>12164932.65</v>
      </c>
      <c r="AG878" s="3">
        <v>2628720.44</v>
      </c>
      <c r="AH878" s="3">
        <v>103699.7</v>
      </c>
      <c r="AI878" s="3">
        <v>2074</v>
      </c>
      <c r="AJ878" s="2">
        <v>-10188946.82</v>
      </c>
    </row>
    <row r="879" spans="1:36" hidden="1" x14ac:dyDescent="0.25">
      <c r="A879" s="8">
        <v>1.1000000000000001</v>
      </c>
      <c r="B879" s="8" t="s">
        <v>922</v>
      </c>
      <c r="C879" s="8">
        <v>3040250320090</v>
      </c>
      <c r="D879" s="8" t="s">
        <v>923</v>
      </c>
      <c r="G879" s="10">
        <v>43586</v>
      </c>
      <c r="H879" s="8" t="s">
        <v>31</v>
      </c>
      <c r="I879" s="8" t="s">
        <v>32</v>
      </c>
      <c r="J879" s="9">
        <v>0</v>
      </c>
      <c r="K879" s="9">
        <v>0</v>
      </c>
      <c r="L879" s="8">
        <v>0</v>
      </c>
      <c r="M879" s="14">
        <f t="shared" si="39"/>
        <v>0</v>
      </c>
      <c r="N879" s="8">
        <v>0</v>
      </c>
      <c r="O879" s="8">
        <v>0</v>
      </c>
      <c r="P879" s="8" t="s">
        <v>77</v>
      </c>
      <c r="R879" s="8">
        <v>-1</v>
      </c>
      <c r="S879" s="13">
        <f>_xlfn.XLOOKUP(P879,rif_fee_schedule!$A$2:$A$84,rif_fee_schedule!C$2:C$84, 0)*1.628</f>
        <v>9769.6279999999988</v>
      </c>
      <c r="T879" s="13">
        <f>_xlfn.XLOOKUP(P879,rif_fee_schedule!$A$2:$A$84,rif_fee_schedule!D$2:D$84, 0)</f>
        <v>5674</v>
      </c>
      <c r="U879" s="14">
        <f t="shared" si="40"/>
        <v>-9769.6279999999988</v>
      </c>
      <c r="V879" s="14">
        <f t="shared" si="41"/>
        <v>-5674</v>
      </c>
      <c r="Y879" s="3">
        <v>13538989.02</v>
      </c>
      <c r="Z879" s="3">
        <v>280635.13</v>
      </c>
      <c r="AA879" s="3">
        <v>0</v>
      </c>
      <c r="AB879">
        <v>0</v>
      </c>
      <c r="AC879" s="3">
        <v>0</v>
      </c>
      <c r="AD879" s="2">
        <v>-2316507.67</v>
      </c>
      <c r="AE879" s="3">
        <v>599122533.62</v>
      </c>
      <c r="AF879" s="3">
        <v>12164932.65</v>
      </c>
      <c r="AG879" s="3">
        <v>2628720.44</v>
      </c>
      <c r="AH879" s="3">
        <v>103699.7</v>
      </c>
      <c r="AI879" s="3">
        <v>2074</v>
      </c>
      <c r="AJ879" s="2">
        <v>-10188946.82</v>
      </c>
    </row>
    <row r="880" spans="1:36" hidden="1" x14ac:dyDescent="0.25">
      <c r="A880" s="8">
        <v>1.1000000000000001</v>
      </c>
      <c r="B880" s="8" t="s">
        <v>922</v>
      </c>
      <c r="C880" s="8">
        <v>3040250320090</v>
      </c>
      <c r="D880" s="8" t="s">
        <v>923</v>
      </c>
      <c r="G880" s="10">
        <v>43586</v>
      </c>
      <c r="H880" s="8" t="s">
        <v>31</v>
      </c>
      <c r="I880" s="8" t="s">
        <v>32</v>
      </c>
      <c r="J880" s="9">
        <v>0</v>
      </c>
      <c r="K880" s="9">
        <v>0</v>
      </c>
      <c r="L880" s="8">
        <v>0</v>
      </c>
      <c r="M880" s="14">
        <f t="shared" si="39"/>
        <v>0</v>
      </c>
      <c r="N880" s="8">
        <v>0</v>
      </c>
      <c r="O880" s="8">
        <v>0</v>
      </c>
      <c r="P880" s="8" t="s">
        <v>77</v>
      </c>
      <c r="R880" s="8">
        <v>1</v>
      </c>
      <c r="S880" s="13">
        <f>_xlfn.XLOOKUP(P880,rif_fee_schedule!$A$2:$A$84,rif_fee_schedule!C$2:C$84, 0)*1.628</f>
        <v>9769.6279999999988</v>
      </c>
      <c r="T880" s="13">
        <f>_xlfn.XLOOKUP(P880,rif_fee_schedule!$A$2:$A$84,rif_fee_schedule!D$2:D$84, 0)</f>
        <v>5674</v>
      </c>
      <c r="U880" s="14">
        <f t="shared" si="40"/>
        <v>9769.6279999999988</v>
      </c>
      <c r="V880" s="14">
        <f t="shared" si="41"/>
        <v>5674</v>
      </c>
      <c r="Y880" s="3">
        <v>13538989.02</v>
      </c>
      <c r="Z880" s="3">
        <v>280635.13</v>
      </c>
      <c r="AA880" s="3">
        <v>0</v>
      </c>
      <c r="AB880">
        <v>0</v>
      </c>
      <c r="AC880" s="3">
        <v>0</v>
      </c>
      <c r="AD880" s="2">
        <v>-2316507.67</v>
      </c>
      <c r="AE880" s="3">
        <v>599122533.62</v>
      </c>
      <c r="AF880" s="3">
        <v>12164932.65</v>
      </c>
      <c r="AG880" s="3">
        <v>2628720.44</v>
      </c>
      <c r="AH880" s="3">
        <v>103699.7</v>
      </c>
      <c r="AI880" s="3">
        <v>2074</v>
      </c>
      <c r="AJ880" s="2">
        <v>-10188946.82</v>
      </c>
    </row>
    <row r="881" spans="1:36" hidden="1" x14ac:dyDescent="0.25">
      <c r="A881" s="8">
        <v>6</v>
      </c>
      <c r="B881" s="8" t="s">
        <v>7665</v>
      </c>
      <c r="C881" s="8">
        <v>3069320150110</v>
      </c>
      <c r="D881" s="8" t="s">
        <v>7666</v>
      </c>
      <c r="F881" s="8" t="s">
        <v>7667</v>
      </c>
      <c r="G881" s="10">
        <v>43585</v>
      </c>
      <c r="H881" s="8" t="s">
        <v>31</v>
      </c>
      <c r="I881" s="8" t="s">
        <v>38</v>
      </c>
      <c r="J881" s="9">
        <v>9278.02</v>
      </c>
      <c r="K881" s="9">
        <v>185.56</v>
      </c>
      <c r="L881" s="8">
        <v>0</v>
      </c>
      <c r="M881" s="14">
        <f t="shared" si="39"/>
        <v>9463.58</v>
      </c>
      <c r="N881" s="8">
        <v>0</v>
      </c>
      <c r="O881" s="8">
        <v>0</v>
      </c>
      <c r="P881" s="8" t="s">
        <v>77</v>
      </c>
      <c r="R881" s="8">
        <v>1</v>
      </c>
      <c r="S881" s="13">
        <f>_xlfn.XLOOKUP(P881,rif_fee_schedule!$A$2:$A$84,rif_fee_schedule!C$2:C$84, 0)*1.628</f>
        <v>9769.6279999999988</v>
      </c>
      <c r="T881" s="13">
        <f>_xlfn.XLOOKUP(P881,rif_fee_schedule!$A$2:$A$84,rif_fee_schedule!D$2:D$84, 0)</f>
        <v>5674</v>
      </c>
      <c r="U881" s="14">
        <f t="shared" si="40"/>
        <v>9769.6279999999988</v>
      </c>
      <c r="V881" s="14">
        <f t="shared" si="41"/>
        <v>5674</v>
      </c>
      <c r="W881"/>
      <c r="Y881" s="3">
        <v>43269262.359999999</v>
      </c>
      <c r="Z881" s="3">
        <v>874367.57</v>
      </c>
      <c r="AA881" s="3">
        <v>433279.63</v>
      </c>
      <c r="AB881">
        <v>0</v>
      </c>
      <c r="AC881" s="3">
        <v>0</v>
      </c>
      <c r="AD881" s="2">
        <v>374512.67</v>
      </c>
      <c r="AE881" s="3">
        <v>599122533.62</v>
      </c>
      <c r="AF881" s="3">
        <v>12164932.65</v>
      </c>
      <c r="AG881" s="3">
        <v>2628720.44</v>
      </c>
      <c r="AH881" s="3">
        <v>103699.7</v>
      </c>
      <c r="AI881" s="3">
        <v>2074</v>
      </c>
      <c r="AJ881" s="2">
        <v>-10188946.82</v>
      </c>
    </row>
    <row r="882" spans="1:36" hidden="1" x14ac:dyDescent="0.25">
      <c r="A882" s="8">
        <v>1</v>
      </c>
      <c r="B882" s="8" t="s">
        <v>152</v>
      </c>
      <c r="C882" s="8">
        <v>3040040710010</v>
      </c>
      <c r="D882" s="8" t="s">
        <v>153</v>
      </c>
      <c r="G882" s="10">
        <v>43588</v>
      </c>
      <c r="H882" s="8" t="s">
        <v>31</v>
      </c>
      <c r="I882" s="8" t="s">
        <v>32</v>
      </c>
      <c r="J882" s="9">
        <v>31295.040000000001</v>
      </c>
      <c r="K882" s="9">
        <v>625.9</v>
      </c>
      <c r="L882" s="8">
        <v>0</v>
      </c>
      <c r="M882" s="14">
        <f t="shared" si="39"/>
        <v>31920.940000000002</v>
      </c>
      <c r="N882" s="8">
        <v>0</v>
      </c>
      <c r="O882" s="8">
        <v>0</v>
      </c>
      <c r="P882" s="8" t="s">
        <v>154</v>
      </c>
      <c r="R882" s="8">
        <v>40</v>
      </c>
      <c r="S882" s="13">
        <f>_xlfn.XLOOKUP(P882,rif_fee_schedule!$A$2:$A$84,rif_fee_schedule!C$2:C$84, 0)*1.628</f>
        <v>1221</v>
      </c>
      <c r="T882" s="13">
        <f>_xlfn.XLOOKUP(P882,rif_fee_schedule!$A$2:$A$84,rif_fee_schedule!D$2:D$84, 0)</f>
        <v>709</v>
      </c>
      <c r="U882" s="14">
        <f t="shared" si="40"/>
        <v>48840</v>
      </c>
      <c r="V882" s="14">
        <f t="shared" si="41"/>
        <v>28360</v>
      </c>
      <c r="W882"/>
      <c r="Y882" s="3">
        <v>74696854.359999999</v>
      </c>
      <c r="Z882" s="3">
        <v>1494936.99</v>
      </c>
      <c r="AA882" s="3">
        <v>1189721.74</v>
      </c>
      <c r="AB882" s="2">
        <v>103699.7</v>
      </c>
      <c r="AC882" s="3">
        <v>2074</v>
      </c>
      <c r="AD882" s="2">
        <v>-3422401.68</v>
      </c>
      <c r="AE882" s="3">
        <v>599122533.62</v>
      </c>
      <c r="AF882" s="3">
        <v>12164932.65</v>
      </c>
      <c r="AG882" s="3">
        <v>2628720.44</v>
      </c>
      <c r="AH882" s="3">
        <v>103699.7</v>
      </c>
      <c r="AI882" s="3">
        <v>2074</v>
      </c>
      <c r="AJ882" s="2">
        <v>-10188946.82</v>
      </c>
    </row>
    <row r="883" spans="1:36" hidden="1" x14ac:dyDescent="0.25">
      <c r="A883" s="8">
        <v>1</v>
      </c>
      <c r="B883" s="8" t="s">
        <v>152</v>
      </c>
      <c r="C883" s="8">
        <v>3040040710010</v>
      </c>
      <c r="D883" s="8" t="s">
        <v>153</v>
      </c>
      <c r="G883" s="10">
        <v>43588</v>
      </c>
      <c r="H883" s="8" t="s">
        <v>31</v>
      </c>
      <c r="I883" s="8" t="s">
        <v>32</v>
      </c>
      <c r="J883" s="9">
        <v>31295.040000000001</v>
      </c>
      <c r="K883" s="9">
        <v>625.9</v>
      </c>
      <c r="L883" s="8">
        <v>0</v>
      </c>
      <c r="M883" s="14">
        <f t="shared" ref="M883:M946" si="42">SUM(J883:L883)</f>
        <v>31920.940000000002</v>
      </c>
      <c r="N883" s="8">
        <v>0</v>
      </c>
      <c r="O883" s="8">
        <v>0</v>
      </c>
      <c r="P883" s="8" t="s">
        <v>72</v>
      </c>
      <c r="R883" s="8">
        <v>-998</v>
      </c>
      <c r="S883" s="13">
        <f>_xlfn.XLOOKUP(P883,rif_fee_schedule!$A$2:$A$84,rif_fee_schedule!C$2:C$84, 0)*1.628</f>
        <v>15.918583999999999</v>
      </c>
      <c r="T883" s="13">
        <f>_xlfn.XLOOKUP(P883,rif_fee_schedule!$A$2:$A$84,rif_fee_schedule!D$2:D$84, 0)</f>
        <v>9.2460000000000004</v>
      </c>
      <c r="U883" s="14">
        <f t="shared" ref="U883:U946" si="43">S883*R883</f>
        <v>-15886.746831999999</v>
      </c>
      <c r="V883" s="14">
        <f t="shared" ref="V883:V946" si="44">T883*R883</f>
        <v>-9227.5079999999998</v>
      </c>
      <c r="W883"/>
      <c r="Y883" s="3">
        <v>74696854.359999999</v>
      </c>
      <c r="Z883" s="3">
        <v>1494936.99</v>
      </c>
      <c r="AA883" s="3">
        <v>1189721.74</v>
      </c>
      <c r="AB883" s="2">
        <v>103699.7</v>
      </c>
      <c r="AC883" s="3">
        <v>2074</v>
      </c>
      <c r="AD883" s="2">
        <v>-3422401.68</v>
      </c>
      <c r="AE883" s="3">
        <v>599122533.62</v>
      </c>
      <c r="AF883" s="3">
        <v>12164932.65</v>
      </c>
      <c r="AG883" s="3">
        <v>2628720.44</v>
      </c>
      <c r="AH883" s="3">
        <v>103699.7</v>
      </c>
      <c r="AI883" s="3">
        <v>2074</v>
      </c>
      <c r="AJ883" s="2">
        <v>-10188946.82</v>
      </c>
    </row>
    <row r="884" spans="1:36" hidden="1" x14ac:dyDescent="0.25">
      <c r="A884" s="8">
        <v>6</v>
      </c>
      <c r="B884" s="8" t="s">
        <v>7124</v>
      </c>
      <c r="C884" s="8">
        <v>3069120010350</v>
      </c>
      <c r="D884" s="8" t="s">
        <v>7125</v>
      </c>
      <c r="F884" s="8" t="s">
        <v>7126</v>
      </c>
      <c r="G884" s="10">
        <v>43592</v>
      </c>
      <c r="H884" s="8" t="s">
        <v>31</v>
      </c>
      <c r="I884" s="8" t="s">
        <v>38</v>
      </c>
      <c r="J884" s="9">
        <v>0</v>
      </c>
      <c r="K884" s="9">
        <v>0</v>
      </c>
      <c r="L884" s="8">
        <v>0</v>
      </c>
      <c r="M884" s="14">
        <f t="shared" si="42"/>
        <v>0</v>
      </c>
      <c r="N884" s="8">
        <v>0</v>
      </c>
      <c r="O884" s="8">
        <v>0</v>
      </c>
      <c r="P884" s="8" t="s">
        <v>376</v>
      </c>
      <c r="R884" s="8">
        <v>2</v>
      </c>
      <c r="S884" s="13">
        <f>_xlfn.XLOOKUP(P884,rif_fee_schedule!$A$2:$A$84,rif_fee_schedule!C$2:C$84, 0)*1.628</f>
        <v>5981.2719999999999</v>
      </c>
      <c r="T884" s="13">
        <f>_xlfn.XLOOKUP(P884,rif_fee_schedule!$A$2:$A$84,rif_fee_schedule!D$2:D$84, 0)</f>
        <v>3474</v>
      </c>
      <c r="U884" s="14">
        <f t="shared" si="43"/>
        <v>11962.544</v>
      </c>
      <c r="V884" s="14">
        <f t="shared" si="44"/>
        <v>6948</v>
      </c>
      <c r="W884"/>
      <c r="Y884" s="3">
        <v>43269262.359999999</v>
      </c>
      <c r="Z884" s="3">
        <v>874367.57</v>
      </c>
      <c r="AA884" s="3">
        <v>433279.63</v>
      </c>
      <c r="AB884">
        <v>0</v>
      </c>
      <c r="AC884" s="3">
        <v>0</v>
      </c>
      <c r="AD884" s="2">
        <v>374512.67</v>
      </c>
      <c r="AE884" s="3">
        <v>599122533.62</v>
      </c>
      <c r="AF884" s="3">
        <v>12164932.65</v>
      </c>
      <c r="AG884" s="3">
        <v>2628720.44</v>
      </c>
      <c r="AH884" s="3">
        <v>103699.7</v>
      </c>
      <c r="AI884" s="3">
        <v>2074</v>
      </c>
      <c r="AJ884" s="2">
        <v>-10188946.82</v>
      </c>
    </row>
    <row r="885" spans="1:36" hidden="1" x14ac:dyDescent="0.25">
      <c r="A885" s="8">
        <v>6</v>
      </c>
      <c r="B885" s="8" t="s">
        <v>7124</v>
      </c>
      <c r="C885" s="8">
        <v>3069120010350</v>
      </c>
      <c r="D885" s="8" t="s">
        <v>7125</v>
      </c>
      <c r="F885" s="8" t="s">
        <v>7126</v>
      </c>
      <c r="G885" s="10">
        <v>43592</v>
      </c>
      <c r="H885" s="8" t="s">
        <v>31</v>
      </c>
      <c r="I885" s="8" t="s">
        <v>38</v>
      </c>
      <c r="J885" s="9">
        <v>0</v>
      </c>
      <c r="K885" s="9">
        <v>0</v>
      </c>
      <c r="L885" s="8">
        <v>0</v>
      </c>
      <c r="M885" s="14">
        <f t="shared" si="42"/>
        <v>0</v>
      </c>
      <c r="N885" s="8">
        <v>0</v>
      </c>
      <c r="O885" s="8">
        <v>0</v>
      </c>
      <c r="P885" s="8" t="s">
        <v>376</v>
      </c>
      <c r="R885" s="8">
        <v>-2</v>
      </c>
      <c r="S885" s="13">
        <f>_xlfn.XLOOKUP(P885,rif_fee_schedule!$A$2:$A$84,rif_fee_schedule!C$2:C$84, 0)*1.628</f>
        <v>5981.2719999999999</v>
      </c>
      <c r="T885" s="13">
        <f>_xlfn.XLOOKUP(P885,rif_fee_schedule!$A$2:$A$84,rif_fee_schedule!D$2:D$84, 0)</f>
        <v>3474</v>
      </c>
      <c r="U885" s="14">
        <f t="shared" si="43"/>
        <v>-11962.544</v>
      </c>
      <c r="V885" s="14">
        <f t="shared" si="44"/>
        <v>-6948</v>
      </c>
      <c r="W885"/>
      <c r="Y885" s="3">
        <v>43269262.359999999</v>
      </c>
      <c r="Z885" s="3">
        <v>874367.57</v>
      </c>
      <c r="AA885" s="3">
        <v>433279.63</v>
      </c>
      <c r="AB885">
        <v>0</v>
      </c>
      <c r="AC885" s="3">
        <v>0</v>
      </c>
      <c r="AD885" s="2">
        <v>374512.67</v>
      </c>
      <c r="AE885" s="3">
        <v>599122533.62</v>
      </c>
      <c r="AF885" s="3">
        <v>12164932.65</v>
      </c>
      <c r="AG885" s="3">
        <v>2628720.44</v>
      </c>
      <c r="AH885" s="3">
        <v>103699.7</v>
      </c>
      <c r="AI885" s="3">
        <v>2074</v>
      </c>
      <c r="AJ885" s="2">
        <v>-10188946.82</v>
      </c>
    </row>
    <row r="886" spans="1:36" hidden="1" x14ac:dyDescent="0.25">
      <c r="A886" s="8">
        <v>2</v>
      </c>
      <c r="B886" s="8" t="s">
        <v>2560</v>
      </c>
      <c r="C886" s="8">
        <v>3031020060230</v>
      </c>
      <c r="D886" s="8" t="s">
        <v>2561</v>
      </c>
      <c r="F886" s="8" t="s">
        <v>2562</v>
      </c>
      <c r="G886" s="10">
        <v>43592</v>
      </c>
      <c r="H886" s="8" t="s">
        <v>31</v>
      </c>
      <c r="I886" s="8" t="s">
        <v>38</v>
      </c>
      <c r="J886" s="9">
        <v>1969.71</v>
      </c>
      <c r="K886" s="9">
        <v>39.39</v>
      </c>
      <c r="L886" s="8">
        <v>0</v>
      </c>
      <c r="M886" s="14">
        <f t="shared" si="42"/>
        <v>2009.1000000000001</v>
      </c>
      <c r="N886" s="8">
        <v>0</v>
      </c>
      <c r="O886" s="8">
        <v>0</v>
      </c>
      <c r="P886" s="8" t="s">
        <v>114</v>
      </c>
      <c r="R886" s="8">
        <v>2</v>
      </c>
      <c r="S886" s="13">
        <f>_xlfn.XLOOKUP(P886,rif_fee_schedule!$A$2:$A$84,rif_fee_schedule!C$2:C$84, 0)*1.628</f>
        <v>4288.152</v>
      </c>
      <c r="T886" s="13">
        <f>_xlfn.XLOOKUP(P886,rif_fee_schedule!$A$2:$A$84,rif_fee_schedule!D$2:D$84, 0)</f>
        <v>2490</v>
      </c>
      <c r="U886" s="14">
        <f t="shared" si="43"/>
        <v>8576.3040000000001</v>
      </c>
      <c r="V886" s="14">
        <f t="shared" si="44"/>
        <v>4980</v>
      </c>
      <c r="W886"/>
      <c r="Y886" s="3">
        <v>272008405.74000001</v>
      </c>
      <c r="Z886" s="3">
        <v>5573244.3300000001</v>
      </c>
      <c r="AA886" s="3">
        <v>0</v>
      </c>
      <c r="AB886">
        <v>0</v>
      </c>
      <c r="AC886" s="3">
        <v>0</v>
      </c>
      <c r="AD886" s="2">
        <v>-7297347.0099999998</v>
      </c>
      <c r="AE886" s="3">
        <v>599122533.62</v>
      </c>
      <c r="AF886" s="3">
        <v>12164932.65</v>
      </c>
      <c r="AG886" s="3">
        <v>2628720.44</v>
      </c>
      <c r="AH886" s="3">
        <v>103699.7</v>
      </c>
      <c r="AI886" s="3">
        <v>2074</v>
      </c>
      <c r="AJ886" s="2">
        <v>-10188946.82</v>
      </c>
    </row>
    <row r="887" spans="1:36" hidden="1" x14ac:dyDescent="0.25">
      <c r="A887" s="8">
        <v>2</v>
      </c>
      <c r="B887" s="8" t="s">
        <v>2560</v>
      </c>
      <c r="C887" s="8">
        <v>3031020060230</v>
      </c>
      <c r="D887" s="8" t="s">
        <v>2561</v>
      </c>
      <c r="F887" s="8" t="s">
        <v>2562</v>
      </c>
      <c r="G887" s="10">
        <v>43592</v>
      </c>
      <c r="H887" s="8" t="s">
        <v>31</v>
      </c>
      <c r="I887" s="8" t="s">
        <v>38</v>
      </c>
      <c r="J887" s="9">
        <v>1969.71</v>
      </c>
      <c r="K887" s="9">
        <v>39.39</v>
      </c>
      <c r="L887" s="8">
        <v>0</v>
      </c>
      <c r="M887" s="14">
        <f t="shared" si="42"/>
        <v>2009.1000000000001</v>
      </c>
      <c r="N887" s="8">
        <v>0</v>
      </c>
      <c r="O887" s="8">
        <v>0</v>
      </c>
      <c r="P887" s="8" t="s">
        <v>77</v>
      </c>
      <c r="R887" s="8">
        <v>-1</v>
      </c>
      <c r="S887" s="13">
        <f>_xlfn.XLOOKUP(P887,rif_fee_schedule!$A$2:$A$84,rif_fee_schedule!C$2:C$84, 0)*1.628</f>
        <v>9769.6279999999988</v>
      </c>
      <c r="T887" s="13">
        <f>_xlfn.XLOOKUP(P887,rif_fee_schedule!$A$2:$A$84,rif_fee_schedule!D$2:D$84, 0)</f>
        <v>5674</v>
      </c>
      <c r="U887" s="14">
        <f t="shared" si="43"/>
        <v>-9769.6279999999988</v>
      </c>
      <c r="V887" s="14">
        <f t="shared" si="44"/>
        <v>-5674</v>
      </c>
      <c r="W887"/>
      <c r="Y887" s="3">
        <v>272008405.74000001</v>
      </c>
      <c r="Z887" s="3">
        <v>5573244.3300000001</v>
      </c>
      <c r="AA887" s="3">
        <v>0</v>
      </c>
      <c r="AB887">
        <v>0</v>
      </c>
      <c r="AC887" s="3">
        <v>0</v>
      </c>
      <c r="AD887" s="2">
        <v>-7297347.0099999998</v>
      </c>
      <c r="AE887" s="3">
        <v>599122533.62</v>
      </c>
      <c r="AF887" s="3">
        <v>12164932.65</v>
      </c>
      <c r="AG887" s="3">
        <v>2628720.44</v>
      </c>
      <c r="AH887" s="3">
        <v>103699.7</v>
      </c>
      <c r="AI887" s="3">
        <v>2074</v>
      </c>
      <c r="AJ887" s="2">
        <v>-10188946.82</v>
      </c>
    </row>
    <row r="888" spans="1:36" hidden="1" x14ac:dyDescent="0.25">
      <c r="A888" s="8">
        <v>6</v>
      </c>
      <c r="B888" s="8" t="s">
        <v>8165</v>
      </c>
      <c r="C888" s="8">
        <v>3079070550040</v>
      </c>
      <c r="D888" s="8" t="s">
        <v>8166</v>
      </c>
      <c r="F888" s="8" t="s">
        <v>8167</v>
      </c>
      <c r="G888" s="10">
        <v>43587</v>
      </c>
      <c r="H888" s="8" t="s">
        <v>31</v>
      </c>
      <c r="I888" s="8" t="s">
        <v>38</v>
      </c>
      <c r="J888" s="9">
        <v>0</v>
      </c>
      <c r="K888" s="9">
        <v>0</v>
      </c>
      <c r="L888" s="8">
        <v>0</v>
      </c>
      <c r="M888" s="14">
        <f t="shared" si="42"/>
        <v>0</v>
      </c>
      <c r="N888" s="8">
        <v>0</v>
      </c>
      <c r="O888" s="8">
        <v>0</v>
      </c>
      <c r="P888" s="8" t="s">
        <v>77</v>
      </c>
      <c r="R888" s="8">
        <v>0</v>
      </c>
      <c r="S888" s="13">
        <f>_xlfn.XLOOKUP(P888,rif_fee_schedule!$A$2:$A$84,rif_fee_schedule!C$2:C$84, 0)*1.628</f>
        <v>9769.6279999999988</v>
      </c>
      <c r="T888" s="13">
        <f>_xlfn.XLOOKUP(P888,rif_fee_schedule!$A$2:$A$84,rif_fee_schedule!D$2:D$84, 0)</f>
        <v>5674</v>
      </c>
      <c r="U888" s="14">
        <f t="shared" si="43"/>
        <v>0</v>
      </c>
      <c r="V888" s="14">
        <f t="shared" si="44"/>
        <v>0</v>
      </c>
      <c r="W888"/>
      <c r="Y888" s="3">
        <v>43269262.359999999</v>
      </c>
      <c r="Z888" s="3">
        <v>874367.57</v>
      </c>
      <c r="AA888" s="3">
        <v>433279.63</v>
      </c>
      <c r="AB888">
        <v>0</v>
      </c>
      <c r="AC888" s="3">
        <v>0</v>
      </c>
      <c r="AD888" s="2">
        <v>374512.67</v>
      </c>
      <c r="AE888" s="3">
        <v>599122533.62</v>
      </c>
      <c r="AF888" s="3">
        <v>12164932.65</v>
      </c>
      <c r="AG888" s="3">
        <v>2628720.44</v>
      </c>
      <c r="AH888" s="3">
        <v>103699.7</v>
      </c>
      <c r="AI888" s="3">
        <v>2074</v>
      </c>
      <c r="AJ888" s="2">
        <v>-10188946.82</v>
      </c>
    </row>
    <row r="889" spans="1:36" hidden="1" x14ac:dyDescent="0.25">
      <c r="A889" s="8">
        <v>3</v>
      </c>
      <c r="B889" s="8" t="s">
        <v>3510</v>
      </c>
      <c r="C889" s="8">
        <v>3021070061640</v>
      </c>
      <c r="D889" s="8" t="s">
        <v>3511</v>
      </c>
      <c r="F889" s="8" t="s">
        <v>3512</v>
      </c>
      <c r="G889" s="10">
        <v>43587</v>
      </c>
      <c r="H889" s="8" t="s">
        <v>31</v>
      </c>
      <c r="I889" s="8" t="s">
        <v>38</v>
      </c>
      <c r="J889" s="9">
        <v>0</v>
      </c>
      <c r="K889" s="9">
        <v>0</v>
      </c>
      <c r="L889" s="8">
        <v>0</v>
      </c>
      <c r="M889" s="14">
        <f t="shared" si="42"/>
        <v>0</v>
      </c>
      <c r="N889" s="8">
        <v>0</v>
      </c>
      <c r="O889" s="8">
        <v>0</v>
      </c>
      <c r="P889" s="8" t="s">
        <v>77</v>
      </c>
      <c r="R889" s="8">
        <v>1</v>
      </c>
      <c r="S889" s="13">
        <f>_xlfn.XLOOKUP(P889,rif_fee_schedule!$A$2:$A$84,rif_fee_schedule!C$2:C$84, 0)*1.628</f>
        <v>9769.6279999999988</v>
      </c>
      <c r="T889" s="13">
        <f>_xlfn.XLOOKUP(P889,rif_fee_schedule!$A$2:$A$84,rif_fee_schedule!D$2:D$84, 0)</f>
        <v>5674</v>
      </c>
      <c r="U889" s="14">
        <f t="shared" si="43"/>
        <v>9769.6279999999988</v>
      </c>
      <c r="V889" s="14">
        <f t="shared" si="44"/>
        <v>5674</v>
      </c>
      <c r="W889"/>
      <c r="Y889" s="3">
        <v>23988344.25</v>
      </c>
      <c r="Z889" s="3">
        <v>491993.61</v>
      </c>
      <c r="AA889" s="3">
        <v>633517.25</v>
      </c>
      <c r="AB889">
        <v>0</v>
      </c>
      <c r="AC889" s="3">
        <v>0</v>
      </c>
      <c r="AD889" s="2">
        <v>2811604.2</v>
      </c>
      <c r="AE889" s="3">
        <v>599122533.62</v>
      </c>
      <c r="AF889" s="3">
        <v>12164932.65</v>
      </c>
      <c r="AG889" s="3">
        <v>2628720.44</v>
      </c>
      <c r="AH889" s="3">
        <v>103699.7</v>
      </c>
      <c r="AI889" s="3">
        <v>2074</v>
      </c>
      <c r="AJ889" s="2">
        <v>-10188946.82</v>
      </c>
    </row>
    <row r="890" spans="1:36" hidden="1" x14ac:dyDescent="0.25">
      <c r="A890" s="8">
        <v>3</v>
      </c>
      <c r="B890" s="8" t="s">
        <v>3510</v>
      </c>
      <c r="C890" s="8">
        <v>3021070061640</v>
      </c>
      <c r="D890" s="8" t="s">
        <v>3511</v>
      </c>
      <c r="F890" s="8" t="s">
        <v>3512</v>
      </c>
      <c r="G890" s="10">
        <v>43587</v>
      </c>
      <c r="H890" s="8" t="s">
        <v>31</v>
      </c>
      <c r="I890" s="8" t="s">
        <v>38</v>
      </c>
      <c r="J890" s="9">
        <v>0</v>
      </c>
      <c r="K890" s="9">
        <v>0</v>
      </c>
      <c r="L890" s="8">
        <v>0</v>
      </c>
      <c r="M890" s="14">
        <f t="shared" si="42"/>
        <v>0</v>
      </c>
      <c r="N890" s="8">
        <v>0</v>
      </c>
      <c r="O890" s="8">
        <v>0</v>
      </c>
      <c r="P890" s="8" t="s">
        <v>77</v>
      </c>
      <c r="R890" s="8">
        <v>-1</v>
      </c>
      <c r="S890" s="13">
        <f>_xlfn.XLOOKUP(P890,rif_fee_schedule!$A$2:$A$84,rif_fee_schedule!C$2:C$84, 0)*1.628</f>
        <v>9769.6279999999988</v>
      </c>
      <c r="T890" s="13">
        <f>_xlfn.XLOOKUP(P890,rif_fee_schedule!$A$2:$A$84,rif_fee_schedule!D$2:D$84, 0)</f>
        <v>5674</v>
      </c>
      <c r="U890" s="14">
        <f t="shared" si="43"/>
        <v>-9769.6279999999988</v>
      </c>
      <c r="V890" s="14">
        <f t="shared" si="44"/>
        <v>-5674</v>
      </c>
      <c r="W890"/>
      <c r="Y890" s="3">
        <v>23988344.25</v>
      </c>
      <c r="Z890" s="3">
        <v>491993.61</v>
      </c>
      <c r="AA890" s="3">
        <v>633517.25</v>
      </c>
      <c r="AB890">
        <v>0</v>
      </c>
      <c r="AC890" s="3">
        <v>0</v>
      </c>
      <c r="AD890" s="2">
        <v>2811604.2</v>
      </c>
      <c r="AE890" s="3">
        <v>599122533.62</v>
      </c>
      <c r="AF890" s="3">
        <v>12164932.65</v>
      </c>
      <c r="AG890" s="3">
        <v>2628720.44</v>
      </c>
      <c r="AH890" s="3">
        <v>103699.7</v>
      </c>
      <c r="AI890" s="3">
        <v>2074</v>
      </c>
      <c r="AJ890" s="2">
        <v>-10188946.82</v>
      </c>
    </row>
    <row r="891" spans="1:36" hidden="1" x14ac:dyDescent="0.25">
      <c r="A891" s="8">
        <v>3</v>
      </c>
      <c r="B891" s="8" t="s">
        <v>3482</v>
      </c>
      <c r="C891" s="8">
        <v>3012310290010</v>
      </c>
      <c r="D891" s="8" t="s">
        <v>3483</v>
      </c>
      <c r="F891" s="8" t="s">
        <v>3484</v>
      </c>
      <c r="G891" s="10">
        <v>43586</v>
      </c>
      <c r="H891" s="8" t="s">
        <v>31</v>
      </c>
      <c r="I891" s="8" t="s">
        <v>38</v>
      </c>
      <c r="J891" s="9">
        <v>45442.33</v>
      </c>
      <c r="K891" s="9">
        <v>908.85</v>
      </c>
      <c r="L891" s="8">
        <v>0</v>
      </c>
      <c r="M891" s="14">
        <f t="shared" si="42"/>
        <v>46351.18</v>
      </c>
      <c r="N891" s="8">
        <v>0</v>
      </c>
      <c r="O891" s="8">
        <v>0</v>
      </c>
      <c r="P891" s="8" t="s">
        <v>376</v>
      </c>
      <c r="R891" s="8">
        <v>8</v>
      </c>
      <c r="S891" s="13">
        <f>_xlfn.XLOOKUP(P891,rif_fee_schedule!$A$2:$A$84,rif_fee_schedule!C$2:C$84, 0)*1.628</f>
        <v>5981.2719999999999</v>
      </c>
      <c r="T891" s="13">
        <f>_xlfn.XLOOKUP(P891,rif_fee_schedule!$A$2:$A$84,rif_fee_schedule!D$2:D$84, 0)</f>
        <v>3474</v>
      </c>
      <c r="U891" s="14">
        <f t="shared" si="43"/>
        <v>47850.175999999999</v>
      </c>
      <c r="V891" s="14">
        <f t="shared" si="44"/>
        <v>27792</v>
      </c>
      <c r="W891"/>
      <c r="Y891" s="3">
        <v>23988344.25</v>
      </c>
      <c r="Z891" s="3">
        <v>491993.61</v>
      </c>
      <c r="AA891" s="3">
        <v>633517.25</v>
      </c>
      <c r="AB891">
        <v>0</v>
      </c>
      <c r="AC891" s="3">
        <v>0</v>
      </c>
      <c r="AD891" s="2">
        <v>2811604.2</v>
      </c>
      <c r="AE891" s="3">
        <v>599122533.62</v>
      </c>
      <c r="AF891" s="3">
        <v>12164932.65</v>
      </c>
      <c r="AG891" s="3">
        <v>2628720.44</v>
      </c>
      <c r="AH891" s="3">
        <v>103699.7</v>
      </c>
      <c r="AI891" s="3">
        <v>2074</v>
      </c>
      <c r="AJ891" s="2">
        <v>-10188946.82</v>
      </c>
    </row>
    <row r="892" spans="1:36" hidden="1" x14ac:dyDescent="0.25">
      <c r="A892" s="8">
        <v>6</v>
      </c>
      <c r="B892" s="8" t="s">
        <v>6599</v>
      </c>
      <c r="C892" s="8">
        <v>3060190211240</v>
      </c>
      <c r="D892" s="8" t="s">
        <v>6600</v>
      </c>
      <c r="F892" s="8" t="s">
        <v>6601</v>
      </c>
      <c r="G892" s="10">
        <v>43587</v>
      </c>
      <c r="H892" s="8" t="s">
        <v>31</v>
      </c>
      <c r="I892" s="8" t="s">
        <v>38</v>
      </c>
      <c r="J892" s="9">
        <v>9278.02</v>
      </c>
      <c r="K892" s="9">
        <v>185.56</v>
      </c>
      <c r="L892" s="8">
        <v>0</v>
      </c>
      <c r="M892" s="14">
        <f t="shared" si="42"/>
        <v>9463.58</v>
      </c>
      <c r="N892" s="8">
        <v>0</v>
      </c>
      <c r="O892" s="8">
        <v>0</v>
      </c>
      <c r="P892" s="8" t="s">
        <v>77</v>
      </c>
      <c r="R892" s="8">
        <v>1</v>
      </c>
      <c r="S892" s="13">
        <f>_xlfn.XLOOKUP(P892,rif_fee_schedule!$A$2:$A$84,rif_fee_schedule!C$2:C$84, 0)*1.628</f>
        <v>9769.6279999999988</v>
      </c>
      <c r="T892" s="13">
        <f>_xlfn.XLOOKUP(P892,rif_fee_schedule!$A$2:$A$84,rif_fee_schedule!D$2:D$84, 0)</f>
        <v>5674</v>
      </c>
      <c r="U892" s="14">
        <f t="shared" si="43"/>
        <v>9769.6279999999988</v>
      </c>
      <c r="V892" s="14">
        <f t="shared" si="44"/>
        <v>5674</v>
      </c>
      <c r="W892"/>
      <c r="Y892" s="3">
        <v>43269262.359999999</v>
      </c>
      <c r="Z892" s="3">
        <v>874367.57</v>
      </c>
      <c r="AA892" s="3">
        <v>433279.63</v>
      </c>
      <c r="AB892">
        <v>0</v>
      </c>
      <c r="AC892" s="3">
        <v>0</v>
      </c>
      <c r="AD892" s="2">
        <v>374512.67</v>
      </c>
      <c r="AE892" s="3">
        <v>599122533.62</v>
      </c>
      <c r="AF892" s="3">
        <v>12164932.65</v>
      </c>
      <c r="AG892" s="3">
        <v>2628720.44</v>
      </c>
      <c r="AH892" s="3">
        <v>103699.7</v>
      </c>
      <c r="AI892" s="3">
        <v>2074</v>
      </c>
      <c r="AJ892" s="2">
        <v>-10188946.82</v>
      </c>
    </row>
    <row r="893" spans="1:36" hidden="1" x14ac:dyDescent="0.25">
      <c r="A893" s="8">
        <v>6</v>
      </c>
      <c r="B893" s="8" t="s">
        <v>6453</v>
      </c>
      <c r="C893" s="8">
        <v>3060190211410</v>
      </c>
      <c r="D893" s="8" t="s">
        <v>6454</v>
      </c>
      <c r="F893" s="8" t="s">
        <v>6455</v>
      </c>
      <c r="G893" s="10">
        <v>43600</v>
      </c>
      <c r="H893" s="8" t="s">
        <v>31</v>
      </c>
      <c r="I893" s="8" t="s">
        <v>38</v>
      </c>
      <c r="J893" s="9">
        <v>9278.02</v>
      </c>
      <c r="K893" s="9">
        <v>185.56</v>
      </c>
      <c r="L893" s="8">
        <v>0</v>
      </c>
      <c r="M893" s="14">
        <f t="shared" si="42"/>
        <v>9463.58</v>
      </c>
      <c r="N893" s="8">
        <v>0</v>
      </c>
      <c r="O893" s="8">
        <v>0</v>
      </c>
      <c r="P893" s="8" t="s">
        <v>77</v>
      </c>
      <c r="R893" s="8">
        <v>1</v>
      </c>
      <c r="S893" s="13">
        <f>_xlfn.XLOOKUP(P893,rif_fee_schedule!$A$2:$A$84,rif_fee_schedule!C$2:C$84, 0)*1.628</f>
        <v>9769.6279999999988</v>
      </c>
      <c r="T893" s="13">
        <f>_xlfn.XLOOKUP(P893,rif_fee_schedule!$A$2:$A$84,rif_fee_schedule!D$2:D$84, 0)</f>
        <v>5674</v>
      </c>
      <c r="U893" s="14">
        <f t="shared" si="43"/>
        <v>9769.6279999999988</v>
      </c>
      <c r="V893" s="14">
        <f t="shared" si="44"/>
        <v>5674</v>
      </c>
      <c r="W893"/>
      <c r="Y893" s="3">
        <v>43269262.359999999</v>
      </c>
      <c r="Z893" s="3">
        <v>874367.57</v>
      </c>
      <c r="AA893" s="3">
        <v>433279.63</v>
      </c>
      <c r="AB893">
        <v>0</v>
      </c>
      <c r="AC893" s="3">
        <v>0</v>
      </c>
      <c r="AD893" s="2">
        <v>374512.67</v>
      </c>
      <c r="AE893" s="3">
        <v>599122533.62</v>
      </c>
      <c r="AF893" s="3">
        <v>12164932.65</v>
      </c>
      <c r="AG893" s="3">
        <v>2628720.44</v>
      </c>
      <c r="AH893" s="3">
        <v>103699.7</v>
      </c>
      <c r="AI893" s="3">
        <v>2074</v>
      </c>
      <c r="AJ893" s="2">
        <v>-10188946.82</v>
      </c>
    </row>
    <row r="894" spans="1:36" hidden="1" x14ac:dyDescent="0.25">
      <c r="A894" s="8">
        <v>6</v>
      </c>
      <c r="B894" s="8" t="s">
        <v>6456</v>
      </c>
      <c r="C894" s="8">
        <v>3060190183640</v>
      </c>
      <c r="D894" s="8" t="s">
        <v>6457</v>
      </c>
      <c r="F894" s="8" t="s">
        <v>6458</v>
      </c>
      <c r="G894" s="10">
        <v>43600</v>
      </c>
      <c r="H894" s="8" t="s">
        <v>31</v>
      </c>
      <c r="I894" s="8" t="s">
        <v>38</v>
      </c>
      <c r="J894" s="9">
        <v>9278.02</v>
      </c>
      <c r="K894" s="9">
        <v>185.56</v>
      </c>
      <c r="L894" s="8">
        <v>0</v>
      </c>
      <c r="M894" s="14">
        <f t="shared" si="42"/>
        <v>9463.58</v>
      </c>
      <c r="N894" s="8">
        <v>0</v>
      </c>
      <c r="O894" s="8">
        <v>0</v>
      </c>
      <c r="P894" s="8" t="s">
        <v>77</v>
      </c>
      <c r="R894" s="8">
        <v>1</v>
      </c>
      <c r="S894" s="13">
        <f>_xlfn.XLOOKUP(P894,rif_fee_schedule!$A$2:$A$84,rif_fee_schedule!C$2:C$84, 0)*1.628</f>
        <v>9769.6279999999988</v>
      </c>
      <c r="T894" s="13">
        <f>_xlfn.XLOOKUP(P894,rif_fee_schedule!$A$2:$A$84,rif_fee_schedule!D$2:D$84, 0)</f>
        <v>5674</v>
      </c>
      <c r="U894" s="14">
        <f t="shared" si="43"/>
        <v>9769.6279999999988</v>
      </c>
      <c r="V894" s="14">
        <f t="shared" si="44"/>
        <v>5674</v>
      </c>
      <c r="W894"/>
      <c r="Y894" s="3">
        <v>43269262.359999999</v>
      </c>
      <c r="Z894" s="3">
        <v>874367.57</v>
      </c>
      <c r="AA894" s="3">
        <v>433279.63</v>
      </c>
      <c r="AB894">
        <v>0</v>
      </c>
      <c r="AC894" s="3">
        <v>0</v>
      </c>
      <c r="AD894" s="2">
        <v>374512.67</v>
      </c>
      <c r="AE894" s="3">
        <v>599122533.62</v>
      </c>
      <c r="AF894" s="3">
        <v>12164932.65</v>
      </c>
      <c r="AG894" s="3">
        <v>2628720.44</v>
      </c>
      <c r="AH894" s="3">
        <v>103699.7</v>
      </c>
      <c r="AI894" s="3">
        <v>2074</v>
      </c>
      <c r="AJ894" s="2">
        <v>-10188946.82</v>
      </c>
    </row>
    <row r="895" spans="1:36" hidden="1" x14ac:dyDescent="0.25">
      <c r="A895" s="8">
        <v>6</v>
      </c>
      <c r="B895" s="8" t="s">
        <v>6459</v>
      </c>
      <c r="C895" s="8">
        <v>3060190211720</v>
      </c>
      <c r="D895" s="8" t="s">
        <v>6460</v>
      </c>
      <c r="F895" s="8" t="s">
        <v>6461</v>
      </c>
      <c r="G895" s="10">
        <v>43600</v>
      </c>
      <c r="H895" s="8" t="s">
        <v>31</v>
      </c>
      <c r="I895" s="8" t="s">
        <v>38</v>
      </c>
      <c r="J895" s="9">
        <v>9278.02</v>
      </c>
      <c r="K895" s="9">
        <v>185.56</v>
      </c>
      <c r="L895" s="8">
        <v>0</v>
      </c>
      <c r="M895" s="14">
        <f t="shared" si="42"/>
        <v>9463.58</v>
      </c>
      <c r="N895" s="8">
        <v>0</v>
      </c>
      <c r="O895" s="8">
        <v>0</v>
      </c>
      <c r="P895" s="8" t="s">
        <v>77</v>
      </c>
      <c r="R895" s="8">
        <v>1</v>
      </c>
      <c r="S895" s="13">
        <f>_xlfn.XLOOKUP(P895,rif_fee_schedule!$A$2:$A$84,rif_fee_schedule!C$2:C$84, 0)*1.628</f>
        <v>9769.6279999999988</v>
      </c>
      <c r="T895" s="13">
        <f>_xlfn.XLOOKUP(P895,rif_fee_schedule!$A$2:$A$84,rif_fee_schedule!D$2:D$84, 0)</f>
        <v>5674</v>
      </c>
      <c r="U895" s="14">
        <f t="shared" si="43"/>
        <v>9769.6279999999988</v>
      </c>
      <c r="V895" s="14">
        <f t="shared" si="44"/>
        <v>5674</v>
      </c>
      <c r="W895"/>
      <c r="Y895" s="3">
        <v>43269262.359999999</v>
      </c>
      <c r="Z895" s="3">
        <v>874367.57</v>
      </c>
      <c r="AA895" s="3">
        <v>433279.63</v>
      </c>
      <c r="AB895">
        <v>0</v>
      </c>
      <c r="AC895" s="3">
        <v>0</v>
      </c>
      <c r="AD895" s="2">
        <v>374512.67</v>
      </c>
      <c r="AE895" s="3">
        <v>599122533.62</v>
      </c>
      <c r="AF895" s="3">
        <v>12164932.65</v>
      </c>
      <c r="AG895" s="3">
        <v>2628720.44</v>
      </c>
      <c r="AH895" s="3">
        <v>103699.7</v>
      </c>
      <c r="AI895" s="3">
        <v>2074</v>
      </c>
      <c r="AJ895" s="2">
        <v>-10188946.82</v>
      </c>
    </row>
    <row r="896" spans="1:36" hidden="1" x14ac:dyDescent="0.25">
      <c r="A896" s="8">
        <v>6</v>
      </c>
      <c r="B896" s="8" t="s">
        <v>6501</v>
      </c>
      <c r="C896" s="8">
        <v>3060190211450</v>
      </c>
      <c r="D896" s="8" t="s">
        <v>6502</v>
      </c>
      <c r="F896" s="8" t="s">
        <v>6503</v>
      </c>
      <c r="G896" s="10">
        <v>43587</v>
      </c>
      <c r="H896" s="8" t="s">
        <v>31</v>
      </c>
      <c r="I896" s="8" t="s">
        <v>38</v>
      </c>
      <c r="J896" s="9">
        <v>9278.02</v>
      </c>
      <c r="K896" s="9">
        <v>185.56</v>
      </c>
      <c r="L896" s="8">
        <v>0</v>
      </c>
      <c r="M896" s="14">
        <f t="shared" si="42"/>
        <v>9463.58</v>
      </c>
      <c r="N896" s="8">
        <v>0</v>
      </c>
      <c r="O896" s="8">
        <v>0</v>
      </c>
      <c r="P896" s="8" t="s">
        <v>77</v>
      </c>
      <c r="R896" s="8">
        <v>1</v>
      </c>
      <c r="S896" s="13">
        <f>_xlfn.XLOOKUP(P896,rif_fee_schedule!$A$2:$A$84,rif_fee_schedule!C$2:C$84, 0)*1.628</f>
        <v>9769.6279999999988</v>
      </c>
      <c r="T896" s="13">
        <f>_xlfn.XLOOKUP(P896,rif_fee_schedule!$A$2:$A$84,rif_fee_schedule!D$2:D$84, 0)</f>
        <v>5674</v>
      </c>
      <c r="U896" s="14">
        <f t="shared" si="43"/>
        <v>9769.6279999999988</v>
      </c>
      <c r="V896" s="14">
        <f t="shared" si="44"/>
        <v>5674</v>
      </c>
      <c r="W896"/>
      <c r="Y896" s="3">
        <v>43269262.359999999</v>
      </c>
      <c r="Z896" s="3">
        <v>874367.57</v>
      </c>
      <c r="AA896" s="3">
        <v>433279.63</v>
      </c>
      <c r="AB896">
        <v>0</v>
      </c>
      <c r="AC896" s="3">
        <v>0</v>
      </c>
      <c r="AD896" s="2">
        <v>374512.67</v>
      </c>
      <c r="AE896" s="3">
        <v>599122533.62</v>
      </c>
      <c r="AF896" s="3">
        <v>12164932.65</v>
      </c>
      <c r="AG896" s="3">
        <v>2628720.44</v>
      </c>
      <c r="AH896" s="3">
        <v>103699.7</v>
      </c>
      <c r="AI896" s="3">
        <v>2074</v>
      </c>
      <c r="AJ896" s="2">
        <v>-10188946.82</v>
      </c>
    </row>
    <row r="897" spans="1:36" hidden="1" x14ac:dyDescent="0.25">
      <c r="A897" s="8">
        <v>6</v>
      </c>
      <c r="B897" s="8" t="s">
        <v>6411</v>
      </c>
      <c r="C897" s="8">
        <v>3060190211730</v>
      </c>
      <c r="D897" s="8" t="s">
        <v>6412</v>
      </c>
      <c r="F897" s="8" t="s">
        <v>6413</v>
      </c>
      <c r="G897" s="10">
        <v>43587</v>
      </c>
      <c r="H897" s="8" t="s">
        <v>31</v>
      </c>
      <c r="I897" s="8" t="s">
        <v>38</v>
      </c>
      <c r="J897" s="9">
        <v>9278.02</v>
      </c>
      <c r="K897" s="9">
        <v>185.56</v>
      </c>
      <c r="L897" s="8">
        <v>0</v>
      </c>
      <c r="M897" s="14">
        <f t="shared" si="42"/>
        <v>9463.58</v>
      </c>
      <c r="N897" s="8">
        <v>0</v>
      </c>
      <c r="O897" s="8">
        <v>0</v>
      </c>
      <c r="P897" s="8" t="s">
        <v>77</v>
      </c>
      <c r="R897" s="8">
        <v>1</v>
      </c>
      <c r="S897" s="13">
        <f>_xlfn.XLOOKUP(P897,rif_fee_schedule!$A$2:$A$84,rif_fee_schedule!C$2:C$84, 0)*1.628</f>
        <v>9769.6279999999988</v>
      </c>
      <c r="T897" s="13">
        <f>_xlfn.XLOOKUP(P897,rif_fee_schedule!$A$2:$A$84,rif_fee_schedule!D$2:D$84, 0)</f>
        <v>5674</v>
      </c>
      <c r="U897" s="14">
        <f t="shared" si="43"/>
        <v>9769.6279999999988</v>
      </c>
      <c r="V897" s="14">
        <f t="shared" si="44"/>
        <v>5674</v>
      </c>
      <c r="W897"/>
      <c r="Y897" s="3">
        <v>43269262.359999999</v>
      </c>
      <c r="Z897" s="3">
        <v>874367.57</v>
      </c>
      <c r="AA897" s="3">
        <v>433279.63</v>
      </c>
      <c r="AB897">
        <v>0</v>
      </c>
      <c r="AC897" s="3">
        <v>0</v>
      </c>
      <c r="AD897" s="2">
        <v>374512.67</v>
      </c>
      <c r="AE897" s="3">
        <v>599122533.62</v>
      </c>
      <c r="AF897" s="3">
        <v>12164932.65</v>
      </c>
      <c r="AG897" s="3">
        <v>2628720.44</v>
      </c>
      <c r="AH897" s="3">
        <v>103699.7</v>
      </c>
      <c r="AI897" s="3">
        <v>2074</v>
      </c>
      <c r="AJ897" s="2">
        <v>-10188946.82</v>
      </c>
    </row>
    <row r="898" spans="1:36" hidden="1" x14ac:dyDescent="0.25">
      <c r="A898" s="8">
        <v>6</v>
      </c>
      <c r="B898" s="8" t="s">
        <v>6507</v>
      </c>
      <c r="C898" s="8">
        <v>3060190211740</v>
      </c>
      <c r="D898" s="8" t="s">
        <v>6508</v>
      </c>
      <c r="F898" s="8" t="s">
        <v>6509</v>
      </c>
      <c r="G898" s="10">
        <v>43587</v>
      </c>
      <c r="H898" s="8" t="s">
        <v>31</v>
      </c>
      <c r="I898" s="8" t="s">
        <v>38</v>
      </c>
      <c r="J898" s="9">
        <v>9278.02</v>
      </c>
      <c r="K898" s="9">
        <v>185.56</v>
      </c>
      <c r="L898" s="8">
        <v>0</v>
      </c>
      <c r="M898" s="14">
        <f t="shared" si="42"/>
        <v>9463.58</v>
      </c>
      <c r="N898" s="8">
        <v>0</v>
      </c>
      <c r="O898" s="8">
        <v>0</v>
      </c>
      <c r="P898" s="8" t="s">
        <v>77</v>
      </c>
      <c r="R898" s="8">
        <v>1</v>
      </c>
      <c r="S898" s="13">
        <f>_xlfn.XLOOKUP(P898,rif_fee_schedule!$A$2:$A$84,rif_fee_schedule!C$2:C$84, 0)*1.628</f>
        <v>9769.6279999999988</v>
      </c>
      <c r="T898" s="13">
        <f>_xlfn.XLOOKUP(P898,rif_fee_schedule!$A$2:$A$84,rif_fee_schedule!D$2:D$84, 0)</f>
        <v>5674</v>
      </c>
      <c r="U898" s="14">
        <f t="shared" si="43"/>
        <v>9769.6279999999988</v>
      </c>
      <c r="V898" s="14">
        <f t="shared" si="44"/>
        <v>5674</v>
      </c>
      <c r="W898"/>
      <c r="Y898" s="3">
        <v>43269262.359999999</v>
      </c>
      <c r="Z898" s="3">
        <v>874367.57</v>
      </c>
      <c r="AA898" s="3">
        <v>433279.63</v>
      </c>
      <c r="AB898">
        <v>0</v>
      </c>
      <c r="AC898" s="3">
        <v>0</v>
      </c>
      <c r="AD898" s="2">
        <v>374512.67</v>
      </c>
      <c r="AE898" s="3">
        <v>599122533.62</v>
      </c>
      <c r="AF898" s="3">
        <v>12164932.65</v>
      </c>
      <c r="AG898" s="3">
        <v>2628720.44</v>
      </c>
      <c r="AH898" s="3">
        <v>103699.7</v>
      </c>
      <c r="AI898" s="3">
        <v>2074</v>
      </c>
      <c r="AJ898" s="2">
        <v>-10188946.82</v>
      </c>
    </row>
    <row r="899" spans="1:36" hidden="1" x14ac:dyDescent="0.25">
      <c r="A899" s="8">
        <v>6</v>
      </c>
      <c r="B899" s="8" t="s">
        <v>6504</v>
      </c>
      <c r="C899" s="8">
        <v>3060190214690</v>
      </c>
      <c r="D899" s="8" t="s">
        <v>6505</v>
      </c>
      <c r="F899" s="8" t="s">
        <v>6506</v>
      </c>
      <c r="G899" s="10">
        <v>43587</v>
      </c>
      <c r="H899" s="8" t="s">
        <v>31</v>
      </c>
      <c r="I899" s="8" t="s">
        <v>38</v>
      </c>
      <c r="J899" s="9">
        <v>9278.02</v>
      </c>
      <c r="K899" s="9">
        <v>185.56</v>
      </c>
      <c r="L899" s="8">
        <v>0</v>
      </c>
      <c r="M899" s="14">
        <f t="shared" si="42"/>
        <v>9463.58</v>
      </c>
      <c r="N899" s="8">
        <v>0</v>
      </c>
      <c r="O899" s="8">
        <v>0</v>
      </c>
      <c r="P899" s="8" t="s">
        <v>77</v>
      </c>
      <c r="R899" s="8">
        <v>1</v>
      </c>
      <c r="S899" s="13">
        <f>_xlfn.XLOOKUP(P899,rif_fee_schedule!$A$2:$A$84,rif_fee_schedule!C$2:C$84, 0)*1.628</f>
        <v>9769.6279999999988</v>
      </c>
      <c r="T899" s="13">
        <f>_xlfn.XLOOKUP(P899,rif_fee_schedule!$A$2:$A$84,rif_fee_schedule!D$2:D$84, 0)</f>
        <v>5674</v>
      </c>
      <c r="U899" s="14">
        <f t="shared" si="43"/>
        <v>9769.6279999999988</v>
      </c>
      <c r="V899" s="14">
        <f t="shared" si="44"/>
        <v>5674</v>
      </c>
      <c r="W899"/>
      <c r="Y899" s="3">
        <v>43269262.359999999</v>
      </c>
      <c r="Z899" s="3">
        <v>874367.57</v>
      </c>
      <c r="AA899" s="3">
        <v>433279.63</v>
      </c>
      <c r="AB899">
        <v>0</v>
      </c>
      <c r="AC899" s="3">
        <v>0</v>
      </c>
      <c r="AD899" s="2">
        <v>374512.67</v>
      </c>
      <c r="AE899" s="3">
        <v>599122533.62</v>
      </c>
      <c r="AF899" s="3">
        <v>12164932.65</v>
      </c>
      <c r="AG899" s="3">
        <v>2628720.44</v>
      </c>
      <c r="AH899" s="3">
        <v>103699.7</v>
      </c>
      <c r="AI899" s="3">
        <v>2074</v>
      </c>
      <c r="AJ899" s="2">
        <v>-10188946.82</v>
      </c>
    </row>
    <row r="900" spans="1:36" hidden="1" x14ac:dyDescent="0.25">
      <c r="A900" s="8">
        <v>4</v>
      </c>
      <c r="B900" s="8" t="s">
        <v>4576</v>
      </c>
      <c r="C900" s="8">
        <v>3049150011445</v>
      </c>
      <c r="D900" s="8" t="s">
        <v>4577</v>
      </c>
      <c r="F900" s="8" t="s">
        <v>4578</v>
      </c>
      <c r="G900" s="10">
        <v>43608</v>
      </c>
      <c r="H900" s="8" t="s">
        <v>31</v>
      </c>
      <c r="I900" s="8" t="s">
        <v>38</v>
      </c>
      <c r="J900" s="9">
        <v>15176.07</v>
      </c>
      <c r="K900" s="9">
        <v>303.52</v>
      </c>
      <c r="L900" s="8">
        <v>0</v>
      </c>
      <c r="M900" s="14">
        <f t="shared" si="42"/>
        <v>15479.59</v>
      </c>
      <c r="N900" s="8">
        <v>0</v>
      </c>
      <c r="O900" s="8">
        <v>0</v>
      </c>
      <c r="P900" s="8" t="s">
        <v>77</v>
      </c>
      <c r="R900" s="8">
        <v>-1</v>
      </c>
      <c r="S900" s="13">
        <f>_xlfn.XLOOKUP(P900,rif_fee_schedule!$A$2:$A$84,rif_fee_schedule!C$2:C$84, 0)*1.628</f>
        <v>9769.6279999999988</v>
      </c>
      <c r="T900" s="13">
        <f>_xlfn.XLOOKUP(P900,rif_fee_schedule!$A$2:$A$84,rif_fee_schedule!D$2:D$84, 0)</f>
        <v>5674</v>
      </c>
      <c r="U900" s="14">
        <f t="shared" si="43"/>
        <v>-9769.6279999999988</v>
      </c>
      <c r="V900" s="14">
        <f t="shared" si="44"/>
        <v>-5674</v>
      </c>
      <c r="W900"/>
      <c r="Y900" s="3">
        <v>3995300.98</v>
      </c>
      <c r="Z900" s="3">
        <v>83905.98</v>
      </c>
      <c r="AA900" s="3">
        <v>372201.82</v>
      </c>
      <c r="AB900">
        <v>0</v>
      </c>
      <c r="AC900" s="3">
        <v>0</v>
      </c>
      <c r="AD900" s="2">
        <v>611247.02</v>
      </c>
      <c r="AE900" s="3">
        <v>599122533.62</v>
      </c>
      <c r="AF900" s="3">
        <v>12164932.65</v>
      </c>
      <c r="AG900" s="3">
        <v>2628720.44</v>
      </c>
      <c r="AH900" s="3">
        <v>103699.7</v>
      </c>
      <c r="AI900" s="3">
        <v>2074</v>
      </c>
      <c r="AJ900" s="2">
        <v>-10188946.82</v>
      </c>
    </row>
    <row r="901" spans="1:36" hidden="1" x14ac:dyDescent="0.25">
      <c r="A901" s="8">
        <v>4</v>
      </c>
      <c r="B901" s="8" t="s">
        <v>4576</v>
      </c>
      <c r="C901" s="8">
        <v>3049150011445</v>
      </c>
      <c r="D901" s="8" t="s">
        <v>4577</v>
      </c>
      <c r="F901" s="8" t="s">
        <v>4578</v>
      </c>
      <c r="G901" s="10">
        <v>43608</v>
      </c>
      <c r="H901" s="8" t="s">
        <v>31</v>
      </c>
      <c r="I901" s="8" t="s">
        <v>38</v>
      </c>
      <c r="J901" s="9">
        <v>15176.07</v>
      </c>
      <c r="K901" s="9">
        <v>303.52</v>
      </c>
      <c r="L901" s="8">
        <v>0</v>
      </c>
      <c r="M901" s="14">
        <f t="shared" si="42"/>
        <v>15479.59</v>
      </c>
      <c r="N901" s="8">
        <v>0</v>
      </c>
      <c r="O901" s="8">
        <v>0</v>
      </c>
      <c r="P901" s="8" t="s">
        <v>4579</v>
      </c>
      <c r="R901" s="8">
        <v>16</v>
      </c>
      <c r="S901" s="13">
        <f>_xlfn.XLOOKUP(P901,rif_fee_schedule!$A$2:$A$84,rif_fee_schedule!C$2:C$84, 0)*1.628</f>
        <v>2463.1639999999998</v>
      </c>
      <c r="T901" s="13">
        <f>_xlfn.XLOOKUP(P901,rif_fee_schedule!$A$2:$A$84,rif_fee_schedule!D$2:D$84, 0)</f>
        <v>1430</v>
      </c>
      <c r="U901" s="14">
        <f t="shared" si="43"/>
        <v>39410.623999999996</v>
      </c>
      <c r="V901" s="14">
        <f t="shared" si="44"/>
        <v>22880</v>
      </c>
      <c r="W901"/>
      <c r="Y901" s="3">
        <v>3995300.98</v>
      </c>
      <c r="Z901" s="3">
        <v>83905.98</v>
      </c>
      <c r="AA901" s="3">
        <v>372201.82</v>
      </c>
      <c r="AB901">
        <v>0</v>
      </c>
      <c r="AC901" s="3">
        <v>0</v>
      </c>
      <c r="AD901" s="2">
        <v>611247.02</v>
      </c>
      <c r="AE901" s="3">
        <v>599122533.62</v>
      </c>
      <c r="AF901" s="3">
        <v>12164932.65</v>
      </c>
      <c r="AG901" s="3">
        <v>2628720.44</v>
      </c>
      <c r="AH901" s="3">
        <v>103699.7</v>
      </c>
      <c r="AI901" s="3">
        <v>2074</v>
      </c>
      <c r="AJ901" s="2">
        <v>-10188946.82</v>
      </c>
    </row>
    <row r="902" spans="1:36" hidden="1" x14ac:dyDescent="0.25">
      <c r="A902" s="8">
        <v>6</v>
      </c>
      <c r="B902" s="8" t="s">
        <v>6810</v>
      </c>
      <c r="C902" s="8">
        <v>3060300010080</v>
      </c>
      <c r="D902" s="8" t="s">
        <v>6811</v>
      </c>
      <c r="F902" s="8" t="s">
        <v>6812</v>
      </c>
      <c r="G902" s="10">
        <v>43591</v>
      </c>
      <c r="H902" s="8" t="s">
        <v>31</v>
      </c>
      <c r="I902" s="8" t="s">
        <v>38</v>
      </c>
      <c r="J902" s="9">
        <v>9278.02</v>
      </c>
      <c r="K902" s="9">
        <v>185.56</v>
      </c>
      <c r="L902" s="8">
        <v>0</v>
      </c>
      <c r="M902" s="14">
        <f t="shared" si="42"/>
        <v>9463.58</v>
      </c>
      <c r="N902" s="8">
        <v>0</v>
      </c>
      <c r="O902" s="8">
        <v>0</v>
      </c>
      <c r="P902" s="8" t="s">
        <v>77</v>
      </c>
      <c r="R902" s="8">
        <v>1</v>
      </c>
      <c r="S902" s="13">
        <f>_xlfn.XLOOKUP(P902,rif_fee_schedule!$A$2:$A$84,rif_fee_schedule!C$2:C$84, 0)*1.628</f>
        <v>9769.6279999999988</v>
      </c>
      <c r="T902" s="13">
        <f>_xlfn.XLOOKUP(P902,rif_fee_schedule!$A$2:$A$84,rif_fee_schedule!D$2:D$84, 0)</f>
        <v>5674</v>
      </c>
      <c r="U902" s="14">
        <f t="shared" si="43"/>
        <v>9769.6279999999988</v>
      </c>
      <c r="V902" s="14">
        <f t="shared" si="44"/>
        <v>5674</v>
      </c>
      <c r="W902"/>
      <c r="Y902" s="3">
        <v>43269262.359999999</v>
      </c>
      <c r="Z902" s="3">
        <v>874367.57</v>
      </c>
      <c r="AA902" s="3">
        <v>433279.63</v>
      </c>
      <c r="AB902">
        <v>0</v>
      </c>
      <c r="AC902" s="3">
        <v>0</v>
      </c>
      <c r="AD902" s="2">
        <v>374512.67</v>
      </c>
      <c r="AE902" s="3">
        <v>599122533.62</v>
      </c>
      <c r="AF902" s="3">
        <v>12164932.65</v>
      </c>
      <c r="AG902" s="3">
        <v>2628720.44</v>
      </c>
      <c r="AH902" s="3">
        <v>103699.7</v>
      </c>
      <c r="AI902" s="3">
        <v>2074</v>
      </c>
      <c r="AJ902" s="2">
        <v>-10188946.82</v>
      </c>
    </row>
    <row r="903" spans="1:36" hidden="1" x14ac:dyDescent="0.25">
      <c r="A903" s="8">
        <v>6</v>
      </c>
      <c r="B903" s="8" t="s">
        <v>6813</v>
      </c>
      <c r="C903" s="8">
        <v>3060300010080</v>
      </c>
      <c r="D903" s="8" t="s">
        <v>6814</v>
      </c>
      <c r="F903" s="8" t="s">
        <v>6815</v>
      </c>
      <c r="G903" s="10">
        <v>43591</v>
      </c>
      <c r="H903" s="8" t="s">
        <v>31</v>
      </c>
      <c r="I903" s="8" t="s">
        <v>38</v>
      </c>
      <c r="J903" s="9">
        <v>9278.02</v>
      </c>
      <c r="K903" s="9">
        <v>185.56</v>
      </c>
      <c r="L903" s="8">
        <v>0</v>
      </c>
      <c r="M903" s="14">
        <f t="shared" si="42"/>
        <v>9463.58</v>
      </c>
      <c r="N903" s="8">
        <v>0</v>
      </c>
      <c r="O903" s="8">
        <v>0</v>
      </c>
      <c r="P903" s="8" t="s">
        <v>77</v>
      </c>
      <c r="R903" s="8">
        <v>1</v>
      </c>
      <c r="S903" s="13">
        <f>_xlfn.XLOOKUP(P903,rif_fee_schedule!$A$2:$A$84,rif_fee_schedule!C$2:C$84, 0)*1.628</f>
        <v>9769.6279999999988</v>
      </c>
      <c r="T903" s="13">
        <f>_xlfn.XLOOKUP(P903,rif_fee_schedule!$A$2:$A$84,rif_fee_schedule!D$2:D$84, 0)</f>
        <v>5674</v>
      </c>
      <c r="U903" s="14">
        <f t="shared" si="43"/>
        <v>9769.6279999999988</v>
      </c>
      <c r="V903" s="14">
        <f t="shared" si="44"/>
        <v>5674</v>
      </c>
      <c r="W903"/>
      <c r="Y903" s="3">
        <v>43269262.359999999</v>
      </c>
      <c r="Z903" s="3">
        <v>874367.57</v>
      </c>
      <c r="AA903" s="3">
        <v>433279.63</v>
      </c>
      <c r="AB903">
        <v>0</v>
      </c>
      <c r="AC903" s="3">
        <v>0</v>
      </c>
      <c r="AD903" s="2">
        <v>374512.67</v>
      </c>
      <c r="AE903" s="3">
        <v>599122533.62</v>
      </c>
      <c r="AF903" s="3">
        <v>12164932.65</v>
      </c>
      <c r="AG903" s="3">
        <v>2628720.44</v>
      </c>
      <c r="AH903" s="3">
        <v>103699.7</v>
      </c>
      <c r="AI903" s="3">
        <v>2074</v>
      </c>
      <c r="AJ903" s="2">
        <v>-10188946.82</v>
      </c>
    </row>
    <row r="904" spans="1:36" hidden="1" x14ac:dyDescent="0.25">
      <c r="A904" s="8">
        <v>6</v>
      </c>
      <c r="B904" s="8" t="s">
        <v>6804</v>
      </c>
      <c r="C904" s="8">
        <v>3060300010170</v>
      </c>
      <c r="D904" s="8" t="s">
        <v>6805</v>
      </c>
      <c r="F904" s="8" t="s">
        <v>6806</v>
      </c>
      <c r="G904" s="10">
        <v>43591</v>
      </c>
      <c r="H904" s="8" t="s">
        <v>31</v>
      </c>
      <c r="I904" s="8" t="s">
        <v>38</v>
      </c>
      <c r="J904" s="9">
        <v>9278.02</v>
      </c>
      <c r="K904" s="9">
        <v>185.56</v>
      </c>
      <c r="L904" s="8">
        <v>0</v>
      </c>
      <c r="M904" s="14">
        <f t="shared" si="42"/>
        <v>9463.58</v>
      </c>
      <c r="N904" s="8">
        <v>0</v>
      </c>
      <c r="O904" s="8">
        <v>0</v>
      </c>
      <c r="P904" s="8" t="s">
        <v>77</v>
      </c>
      <c r="R904" s="8">
        <v>1</v>
      </c>
      <c r="S904" s="13">
        <f>_xlfn.XLOOKUP(P904,rif_fee_schedule!$A$2:$A$84,rif_fee_schedule!C$2:C$84, 0)*1.628</f>
        <v>9769.6279999999988</v>
      </c>
      <c r="T904" s="13">
        <f>_xlfn.XLOOKUP(P904,rif_fee_schedule!$A$2:$A$84,rif_fee_schedule!D$2:D$84, 0)</f>
        <v>5674</v>
      </c>
      <c r="U904" s="14">
        <f t="shared" si="43"/>
        <v>9769.6279999999988</v>
      </c>
      <c r="V904" s="14">
        <f t="shared" si="44"/>
        <v>5674</v>
      </c>
      <c r="W904"/>
      <c r="Y904" s="3">
        <v>43269262.359999999</v>
      </c>
      <c r="Z904" s="3">
        <v>874367.57</v>
      </c>
      <c r="AA904" s="3">
        <v>433279.63</v>
      </c>
      <c r="AB904">
        <v>0</v>
      </c>
      <c r="AC904" s="3">
        <v>0</v>
      </c>
      <c r="AD904" s="2">
        <v>374512.67</v>
      </c>
      <c r="AE904" s="3">
        <v>599122533.62</v>
      </c>
      <c r="AF904" s="3">
        <v>12164932.65</v>
      </c>
      <c r="AG904" s="3">
        <v>2628720.44</v>
      </c>
      <c r="AH904" s="3">
        <v>103699.7</v>
      </c>
      <c r="AI904" s="3">
        <v>2074</v>
      </c>
      <c r="AJ904" s="2">
        <v>-10188946.82</v>
      </c>
    </row>
    <row r="905" spans="1:36" hidden="1" x14ac:dyDescent="0.25">
      <c r="A905" s="8">
        <v>6</v>
      </c>
      <c r="B905" s="8" t="s">
        <v>6807</v>
      </c>
      <c r="C905" s="8">
        <v>3060300010170</v>
      </c>
      <c r="D905" s="8" t="s">
        <v>6808</v>
      </c>
      <c r="F905" s="8" t="s">
        <v>6809</v>
      </c>
      <c r="G905" s="10">
        <v>43591</v>
      </c>
      <c r="H905" s="8" t="s">
        <v>31</v>
      </c>
      <c r="I905" s="8" t="s">
        <v>38</v>
      </c>
      <c r="J905" s="9">
        <v>9278.02</v>
      </c>
      <c r="K905" s="9">
        <v>185.56</v>
      </c>
      <c r="L905" s="8">
        <v>0</v>
      </c>
      <c r="M905" s="14">
        <f t="shared" si="42"/>
        <v>9463.58</v>
      </c>
      <c r="N905" s="8">
        <v>0</v>
      </c>
      <c r="O905" s="8">
        <v>0</v>
      </c>
      <c r="P905" s="8" t="s">
        <v>77</v>
      </c>
      <c r="R905" s="8">
        <v>1</v>
      </c>
      <c r="S905" s="13">
        <f>_xlfn.XLOOKUP(P905,rif_fee_schedule!$A$2:$A$84,rif_fee_schedule!C$2:C$84, 0)*1.628</f>
        <v>9769.6279999999988</v>
      </c>
      <c r="T905" s="13">
        <f>_xlfn.XLOOKUP(P905,rif_fee_schedule!$A$2:$A$84,rif_fee_schedule!D$2:D$84, 0)</f>
        <v>5674</v>
      </c>
      <c r="U905" s="14">
        <f t="shared" si="43"/>
        <v>9769.6279999999988</v>
      </c>
      <c r="V905" s="14">
        <f t="shared" si="44"/>
        <v>5674</v>
      </c>
      <c r="W905"/>
      <c r="Y905" s="3">
        <v>43269262.359999999</v>
      </c>
      <c r="Z905" s="3">
        <v>874367.57</v>
      </c>
      <c r="AA905" s="3">
        <v>433279.63</v>
      </c>
      <c r="AB905">
        <v>0</v>
      </c>
      <c r="AC905" s="3">
        <v>0</v>
      </c>
      <c r="AD905" s="2">
        <v>374512.67</v>
      </c>
      <c r="AE905" s="3">
        <v>599122533.62</v>
      </c>
      <c r="AF905" s="3">
        <v>12164932.65</v>
      </c>
      <c r="AG905" s="3">
        <v>2628720.44</v>
      </c>
      <c r="AH905" s="3">
        <v>103699.7</v>
      </c>
      <c r="AI905" s="3">
        <v>2074</v>
      </c>
      <c r="AJ905" s="2">
        <v>-10188946.82</v>
      </c>
    </row>
    <row r="906" spans="1:36" hidden="1" x14ac:dyDescent="0.25">
      <c r="A906" s="8">
        <v>6</v>
      </c>
      <c r="B906" s="8" t="s">
        <v>6801</v>
      </c>
      <c r="C906" s="8">
        <v>3060300010240</v>
      </c>
      <c r="D906" s="8" t="s">
        <v>6802</v>
      </c>
      <c r="F906" s="8" t="s">
        <v>6803</v>
      </c>
      <c r="G906" s="10">
        <v>43591</v>
      </c>
      <c r="H906" s="8" t="s">
        <v>31</v>
      </c>
      <c r="I906" s="8" t="s">
        <v>38</v>
      </c>
      <c r="J906" s="9">
        <v>9278.02</v>
      </c>
      <c r="K906" s="9">
        <v>185.56</v>
      </c>
      <c r="L906" s="8">
        <v>0</v>
      </c>
      <c r="M906" s="14">
        <f t="shared" si="42"/>
        <v>9463.58</v>
      </c>
      <c r="N906" s="8">
        <v>0</v>
      </c>
      <c r="O906" s="8">
        <v>0</v>
      </c>
      <c r="P906" s="8" t="s">
        <v>77</v>
      </c>
      <c r="R906" s="8">
        <v>1</v>
      </c>
      <c r="S906" s="13">
        <f>_xlfn.XLOOKUP(P906,rif_fee_schedule!$A$2:$A$84,rif_fee_schedule!C$2:C$84, 0)*1.628</f>
        <v>9769.6279999999988</v>
      </c>
      <c r="T906" s="13">
        <f>_xlfn.XLOOKUP(P906,rif_fee_schedule!$A$2:$A$84,rif_fee_schedule!D$2:D$84, 0)</f>
        <v>5674</v>
      </c>
      <c r="U906" s="14">
        <f t="shared" si="43"/>
        <v>9769.6279999999988</v>
      </c>
      <c r="V906" s="14">
        <f t="shared" si="44"/>
        <v>5674</v>
      </c>
      <c r="W906"/>
      <c r="Y906" s="3">
        <v>43269262.359999999</v>
      </c>
      <c r="Z906" s="3">
        <v>874367.57</v>
      </c>
      <c r="AA906" s="3">
        <v>433279.63</v>
      </c>
      <c r="AB906">
        <v>0</v>
      </c>
      <c r="AC906" s="3">
        <v>0</v>
      </c>
      <c r="AD906" s="2">
        <v>374512.67</v>
      </c>
      <c r="AE906" s="3">
        <v>599122533.62</v>
      </c>
      <c r="AF906" s="3">
        <v>12164932.65</v>
      </c>
      <c r="AG906" s="3">
        <v>2628720.44</v>
      </c>
      <c r="AH906" s="3">
        <v>103699.7</v>
      </c>
      <c r="AI906" s="3">
        <v>2074</v>
      </c>
      <c r="AJ906" s="2">
        <v>-10188946.82</v>
      </c>
    </row>
    <row r="907" spans="1:36" hidden="1" x14ac:dyDescent="0.25">
      <c r="A907" s="8">
        <v>4</v>
      </c>
      <c r="B907" s="8" t="s">
        <v>4500</v>
      </c>
      <c r="C907" s="8">
        <v>3049100030361</v>
      </c>
      <c r="D907" s="8" t="s">
        <v>4501</v>
      </c>
      <c r="F907" s="8" t="s">
        <v>4502</v>
      </c>
      <c r="G907" s="10">
        <v>43592</v>
      </c>
      <c r="H907" s="8" t="s">
        <v>31</v>
      </c>
      <c r="I907" s="8" t="s">
        <v>38</v>
      </c>
      <c r="J907" s="9">
        <v>9278.02</v>
      </c>
      <c r="K907" s="9">
        <v>185.56</v>
      </c>
      <c r="L907" s="8">
        <v>0</v>
      </c>
      <c r="M907" s="14">
        <f t="shared" si="42"/>
        <v>9463.58</v>
      </c>
      <c r="N907" s="8">
        <v>0</v>
      </c>
      <c r="O907" s="8">
        <v>0</v>
      </c>
      <c r="P907" s="8" t="s">
        <v>77</v>
      </c>
      <c r="R907" s="8">
        <v>1</v>
      </c>
      <c r="S907" s="13">
        <f>_xlfn.XLOOKUP(P907,rif_fee_schedule!$A$2:$A$84,rif_fee_schedule!C$2:C$84, 0)*1.628</f>
        <v>9769.6279999999988</v>
      </c>
      <c r="T907" s="13">
        <f>_xlfn.XLOOKUP(P907,rif_fee_schedule!$A$2:$A$84,rif_fee_schedule!D$2:D$84, 0)</f>
        <v>5674</v>
      </c>
      <c r="U907" s="14">
        <f t="shared" si="43"/>
        <v>9769.6279999999988</v>
      </c>
      <c r="V907" s="14">
        <f t="shared" si="44"/>
        <v>5674</v>
      </c>
      <c r="W907"/>
      <c r="Y907" s="3">
        <v>3995300.98</v>
      </c>
      <c r="Z907" s="3">
        <v>83905.98</v>
      </c>
      <c r="AA907" s="3">
        <v>372201.82</v>
      </c>
      <c r="AB907">
        <v>0</v>
      </c>
      <c r="AC907" s="3">
        <v>0</v>
      </c>
      <c r="AD907" s="2">
        <v>611247.02</v>
      </c>
      <c r="AE907" s="3">
        <v>599122533.62</v>
      </c>
      <c r="AF907" s="3">
        <v>12164932.65</v>
      </c>
      <c r="AG907" s="3">
        <v>2628720.44</v>
      </c>
      <c r="AH907" s="3">
        <v>103699.7</v>
      </c>
      <c r="AI907" s="3">
        <v>2074</v>
      </c>
      <c r="AJ907" s="2">
        <v>-10188946.82</v>
      </c>
    </row>
    <row r="908" spans="1:36" hidden="1" x14ac:dyDescent="0.25">
      <c r="A908" s="8">
        <v>4</v>
      </c>
      <c r="B908" s="8" t="s">
        <v>4540</v>
      </c>
      <c r="C908" s="8">
        <v>3049100030361</v>
      </c>
      <c r="D908" s="8" t="s">
        <v>4541</v>
      </c>
      <c r="F908" s="8" t="s">
        <v>4542</v>
      </c>
      <c r="G908" s="10">
        <v>43592</v>
      </c>
      <c r="H908" s="8" t="s">
        <v>31</v>
      </c>
      <c r="I908" s="8" t="s">
        <v>38</v>
      </c>
      <c r="J908" s="9">
        <v>9278.02</v>
      </c>
      <c r="K908" s="9">
        <v>185.56</v>
      </c>
      <c r="L908" s="8">
        <v>0</v>
      </c>
      <c r="M908" s="14">
        <f t="shared" si="42"/>
        <v>9463.58</v>
      </c>
      <c r="N908" s="8">
        <v>0</v>
      </c>
      <c r="O908" s="8">
        <v>0</v>
      </c>
      <c r="P908" s="8" t="s">
        <v>77</v>
      </c>
      <c r="R908" s="8">
        <v>1</v>
      </c>
      <c r="S908" s="13">
        <f>_xlfn.XLOOKUP(P908,rif_fee_schedule!$A$2:$A$84,rif_fee_schedule!C$2:C$84, 0)*1.628</f>
        <v>9769.6279999999988</v>
      </c>
      <c r="T908" s="13">
        <f>_xlfn.XLOOKUP(P908,rif_fee_schedule!$A$2:$A$84,rif_fee_schedule!D$2:D$84, 0)</f>
        <v>5674</v>
      </c>
      <c r="U908" s="14">
        <f t="shared" si="43"/>
        <v>9769.6279999999988</v>
      </c>
      <c r="V908" s="14">
        <f t="shared" si="44"/>
        <v>5674</v>
      </c>
      <c r="W908"/>
      <c r="Y908" s="3">
        <v>3995300.98</v>
      </c>
      <c r="Z908" s="3">
        <v>83905.98</v>
      </c>
      <c r="AA908" s="3">
        <v>372201.82</v>
      </c>
      <c r="AB908">
        <v>0</v>
      </c>
      <c r="AC908" s="3">
        <v>0</v>
      </c>
      <c r="AD908" s="2">
        <v>611247.02</v>
      </c>
      <c r="AE908" s="3">
        <v>599122533.62</v>
      </c>
      <c r="AF908" s="3">
        <v>12164932.65</v>
      </c>
      <c r="AG908" s="3">
        <v>2628720.44</v>
      </c>
      <c r="AH908" s="3">
        <v>103699.7</v>
      </c>
      <c r="AI908" s="3">
        <v>2074</v>
      </c>
      <c r="AJ908" s="2">
        <v>-10188946.82</v>
      </c>
    </row>
    <row r="909" spans="1:36" hidden="1" x14ac:dyDescent="0.25">
      <c r="A909" s="8">
        <v>4</v>
      </c>
      <c r="B909" s="8" t="s">
        <v>4449</v>
      </c>
      <c r="C909" s="8">
        <v>3049100030361</v>
      </c>
      <c r="D909" s="8" t="s">
        <v>4450</v>
      </c>
      <c r="F909" s="8" t="s">
        <v>4451</v>
      </c>
      <c r="G909" s="10">
        <v>43619</v>
      </c>
      <c r="H909" s="8" t="s">
        <v>31</v>
      </c>
      <c r="I909" s="8" t="s">
        <v>38</v>
      </c>
      <c r="J909" s="9">
        <v>9278.02</v>
      </c>
      <c r="K909" s="9">
        <v>185.56</v>
      </c>
      <c r="L909" s="8">
        <v>0</v>
      </c>
      <c r="M909" s="14">
        <f t="shared" si="42"/>
        <v>9463.58</v>
      </c>
      <c r="N909" s="8">
        <v>0</v>
      </c>
      <c r="O909" s="8">
        <v>0</v>
      </c>
      <c r="P909" s="8" t="s">
        <v>77</v>
      </c>
      <c r="R909" s="8">
        <v>1</v>
      </c>
      <c r="S909" s="13">
        <f>_xlfn.XLOOKUP(P909,rif_fee_schedule!$A$2:$A$84,rif_fee_schedule!C$2:C$84, 0)*1.628</f>
        <v>9769.6279999999988</v>
      </c>
      <c r="T909" s="13">
        <f>_xlfn.XLOOKUP(P909,rif_fee_schedule!$A$2:$A$84,rif_fee_schedule!D$2:D$84, 0)</f>
        <v>5674</v>
      </c>
      <c r="U909" s="14">
        <f t="shared" si="43"/>
        <v>9769.6279999999988</v>
      </c>
      <c r="V909" s="14">
        <f t="shared" si="44"/>
        <v>5674</v>
      </c>
      <c r="W909"/>
      <c r="Y909" s="3">
        <v>3995300.98</v>
      </c>
      <c r="Z909" s="3">
        <v>83905.98</v>
      </c>
      <c r="AA909" s="3">
        <v>372201.82</v>
      </c>
      <c r="AB909">
        <v>0</v>
      </c>
      <c r="AC909" s="3">
        <v>0</v>
      </c>
      <c r="AD909" s="2">
        <v>611247.02</v>
      </c>
      <c r="AE909" s="3">
        <v>599122533.62</v>
      </c>
      <c r="AF909" s="3">
        <v>12164932.65</v>
      </c>
      <c r="AG909" s="3">
        <v>2628720.44</v>
      </c>
      <c r="AH909" s="3">
        <v>103699.7</v>
      </c>
      <c r="AI909" s="3">
        <v>2074</v>
      </c>
      <c r="AJ909" s="2">
        <v>-10188946.82</v>
      </c>
    </row>
    <row r="910" spans="1:36" hidden="1" x14ac:dyDescent="0.25">
      <c r="A910" s="8">
        <v>4</v>
      </c>
      <c r="B910" s="8" t="s">
        <v>4437</v>
      </c>
      <c r="C910" s="8">
        <v>3049100030361</v>
      </c>
      <c r="D910" s="8" t="s">
        <v>4438</v>
      </c>
      <c r="F910" s="8" t="s">
        <v>4439</v>
      </c>
      <c r="G910" s="10">
        <v>43593</v>
      </c>
      <c r="H910" s="8" t="s">
        <v>31</v>
      </c>
      <c r="I910" s="8" t="s">
        <v>38</v>
      </c>
      <c r="J910" s="9">
        <v>9278.02</v>
      </c>
      <c r="K910" s="9">
        <v>185.56</v>
      </c>
      <c r="L910" s="8">
        <v>0</v>
      </c>
      <c r="M910" s="14">
        <f t="shared" si="42"/>
        <v>9463.58</v>
      </c>
      <c r="N910" s="8">
        <v>0</v>
      </c>
      <c r="O910" s="8">
        <v>0</v>
      </c>
      <c r="P910" s="8" t="s">
        <v>77</v>
      </c>
      <c r="R910" s="8">
        <v>1</v>
      </c>
      <c r="S910" s="13">
        <f>_xlfn.XLOOKUP(P910,rif_fee_schedule!$A$2:$A$84,rif_fee_schedule!C$2:C$84, 0)*1.628</f>
        <v>9769.6279999999988</v>
      </c>
      <c r="T910" s="13">
        <f>_xlfn.XLOOKUP(P910,rif_fee_schedule!$A$2:$A$84,rif_fee_schedule!D$2:D$84, 0)</f>
        <v>5674</v>
      </c>
      <c r="U910" s="14">
        <f t="shared" si="43"/>
        <v>9769.6279999999988</v>
      </c>
      <c r="V910" s="14">
        <f t="shared" si="44"/>
        <v>5674</v>
      </c>
      <c r="W910"/>
      <c r="Y910" s="3">
        <v>3995300.98</v>
      </c>
      <c r="Z910" s="3">
        <v>83905.98</v>
      </c>
      <c r="AA910" s="3">
        <v>372201.82</v>
      </c>
      <c r="AB910">
        <v>0</v>
      </c>
      <c r="AC910" s="3">
        <v>0</v>
      </c>
      <c r="AD910" s="2">
        <v>611247.02</v>
      </c>
      <c r="AE910" s="3">
        <v>599122533.62</v>
      </c>
      <c r="AF910" s="3">
        <v>12164932.65</v>
      </c>
      <c r="AG910" s="3">
        <v>2628720.44</v>
      </c>
      <c r="AH910" s="3">
        <v>103699.7</v>
      </c>
      <c r="AI910" s="3">
        <v>2074</v>
      </c>
      <c r="AJ910" s="2">
        <v>-10188946.82</v>
      </c>
    </row>
    <row r="911" spans="1:36" hidden="1" x14ac:dyDescent="0.25">
      <c r="A911" s="8">
        <v>4</v>
      </c>
      <c r="B911" s="8" t="s">
        <v>4443</v>
      </c>
      <c r="C911" s="8">
        <v>3049100030361</v>
      </c>
      <c r="D911" s="8" t="s">
        <v>4444</v>
      </c>
      <c r="F911" s="8" t="s">
        <v>4445</v>
      </c>
      <c r="G911" s="10">
        <v>43592</v>
      </c>
      <c r="H911" s="8" t="s">
        <v>31</v>
      </c>
      <c r="I911" s="8" t="s">
        <v>38</v>
      </c>
      <c r="J911" s="9">
        <v>9278.02</v>
      </c>
      <c r="K911" s="9">
        <v>185.56</v>
      </c>
      <c r="L911" s="8">
        <v>0</v>
      </c>
      <c r="M911" s="14">
        <f t="shared" si="42"/>
        <v>9463.58</v>
      </c>
      <c r="N911" s="8">
        <v>0</v>
      </c>
      <c r="O911" s="8">
        <v>0</v>
      </c>
      <c r="P911" s="8" t="s">
        <v>77</v>
      </c>
      <c r="R911" s="8">
        <v>1</v>
      </c>
      <c r="S911" s="13">
        <f>_xlfn.XLOOKUP(P911,rif_fee_schedule!$A$2:$A$84,rif_fee_schedule!C$2:C$84, 0)*1.628</f>
        <v>9769.6279999999988</v>
      </c>
      <c r="T911" s="13">
        <f>_xlfn.XLOOKUP(P911,rif_fee_schedule!$A$2:$A$84,rif_fee_schedule!D$2:D$84, 0)</f>
        <v>5674</v>
      </c>
      <c r="U911" s="14">
        <f t="shared" si="43"/>
        <v>9769.6279999999988</v>
      </c>
      <c r="V911" s="14">
        <f t="shared" si="44"/>
        <v>5674</v>
      </c>
      <c r="W911"/>
      <c r="Y911" s="3">
        <v>3995300.98</v>
      </c>
      <c r="Z911" s="3">
        <v>83905.98</v>
      </c>
      <c r="AA911" s="3">
        <v>372201.82</v>
      </c>
      <c r="AB911">
        <v>0</v>
      </c>
      <c r="AC911" s="3">
        <v>0</v>
      </c>
      <c r="AD911" s="2">
        <v>611247.02</v>
      </c>
      <c r="AE911" s="3">
        <v>599122533.62</v>
      </c>
      <c r="AF911" s="3">
        <v>12164932.65</v>
      </c>
      <c r="AG911" s="3">
        <v>2628720.44</v>
      </c>
      <c r="AH911" s="3">
        <v>103699.7</v>
      </c>
      <c r="AI911" s="3">
        <v>2074</v>
      </c>
      <c r="AJ911" s="2">
        <v>-10188946.82</v>
      </c>
    </row>
    <row r="912" spans="1:36" hidden="1" x14ac:dyDescent="0.25">
      <c r="A912" s="8">
        <v>1</v>
      </c>
      <c r="B912" s="8" t="s">
        <v>215</v>
      </c>
      <c r="C912" s="8">
        <v>3040160000060</v>
      </c>
      <c r="D912" s="8" t="s">
        <v>216</v>
      </c>
      <c r="F912" s="8" t="s">
        <v>217</v>
      </c>
      <c r="G912" s="10">
        <v>43599</v>
      </c>
      <c r="H912" s="8" t="s">
        <v>31</v>
      </c>
      <c r="I912" s="8" t="s">
        <v>38</v>
      </c>
      <c r="J912" s="9">
        <v>6958.52</v>
      </c>
      <c r="K912" s="9">
        <v>139.16999999999999</v>
      </c>
      <c r="L912" s="8">
        <v>0</v>
      </c>
      <c r="M912" s="14">
        <f t="shared" si="42"/>
        <v>7097.6900000000005</v>
      </c>
      <c r="N912" s="8">
        <v>0</v>
      </c>
      <c r="O912" s="8">
        <v>0</v>
      </c>
      <c r="P912" s="8" t="s">
        <v>77</v>
      </c>
      <c r="R912" s="8">
        <v>-0.25</v>
      </c>
      <c r="S912" s="13">
        <f>_xlfn.XLOOKUP(P912,rif_fee_schedule!$A$2:$A$84,rif_fee_schedule!C$2:C$84, 0)*1.628</f>
        <v>9769.6279999999988</v>
      </c>
      <c r="T912" s="13">
        <f>_xlfn.XLOOKUP(P912,rif_fee_schedule!$A$2:$A$84,rif_fee_schedule!D$2:D$84, 0)</f>
        <v>5674</v>
      </c>
      <c r="U912" s="14">
        <f t="shared" si="43"/>
        <v>-2442.4069999999997</v>
      </c>
      <c r="V912" s="14">
        <f t="shared" si="44"/>
        <v>-1418.5</v>
      </c>
      <c r="W912"/>
      <c r="Y912" s="3">
        <v>74696854.359999999</v>
      </c>
      <c r="Z912" s="3">
        <v>1494936.99</v>
      </c>
      <c r="AA912" s="3">
        <v>1189721.74</v>
      </c>
      <c r="AB912" s="2">
        <v>103699.7</v>
      </c>
      <c r="AC912" s="3">
        <v>2074</v>
      </c>
      <c r="AD912" s="2">
        <v>-3422401.68</v>
      </c>
      <c r="AE912" s="3">
        <v>599122533.62</v>
      </c>
      <c r="AF912" s="3">
        <v>12164932.65</v>
      </c>
      <c r="AG912" s="3">
        <v>2628720.44</v>
      </c>
      <c r="AH912" s="3">
        <v>103699.7</v>
      </c>
      <c r="AI912" s="3">
        <v>2074</v>
      </c>
      <c r="AJ912" s="2">
        <v>-10188946.82</v>
      </c>
    </row>
    <row r="913" spans="1:36" hidden="1" x14ac:dyDescent="0.25">
      <c r="A913" s="8">
        <v>1</v>
      </c>
      <c r="B913" s="8" t="s">
        <v>215</v>
      </c>
      <c r="C913" s="8">
        <v>3040160000060</v>
      </c>
      <c r="D913" s="8" t="s">
        <v>216</v>
      </c>
      <c r="F913" s="8" t="s">
        <v>217</v>
      </c>
      <c r="G913" s="10">
        <v>43599</v>
      </c>
      <c r="H913" s="8" t="s">
        <v>31</v>
      </c>
      <c r="I913" s="8" t="s">
        <v>38</v>
      </c>
      <c r="J913" s="9">
        <v>6958.52</v>
      </c>
      <c r="K913" s="9">
        <v>139.16999999999999</v>
      </c>
      <c r="L913" s="8">
        <v>0</v>
      </c>
      <c r="M913" s="14">
        <f t="shared" si="42"/>
        <v>7097.6900000000005</v>
      </c>
      <c r="N913" s="8">
        <v>0</v>
      </c>
      <c r="O913" s="8">
        <v>0</v>
      </c>
      <c r="P913" s="8" t="s">
        <v>77</v>
      </c>
      <c r="R913" s="8">
        <v>1</v>
      </c>
      <c r="S913" s="13">
        <f>_xlfn.XLOOKUP(P913,rif_fee_schedule!$A$2:$A$84,rif_fee_schedule!C$2:C$84, 0)*1.628</f>
        <v>9769.6279999999988</v>
      </c>
      <c r="T913" s="13">
        <f>_xlfn.XLOOKUP(P913,rif_fee_schedule!$A$2:$A$84,rif_fee_schedule!D$2:D$84, 0)</f>
        <v>5674</v>
      </c>
      <c r="U913" s="14">
        <f t="shared" si="43"/>
        <v>9769.6279999999988</v>
      </c>
      <c r="V913" s="14">
        <f t="shared" si="44"/>
        <v>5674</v>
      </c>
      <c r="W913"/>
      <c r="Y913" s="3">
        <v>74696854.359999999</v>
      </c>
      <c r="Z913" s="3">
        <v>1494936.99</v>
      </c>
      <c r="AA913" s="3">
        <v>1189721.74</v>
      </c>
      <c r="AB913" s="2">
        <v>103699.7</v>
      </c>
      <c r="AC913" s="3">
        <v>2074</v>
      </c>
      <c r="AD913" s="2">
        <v>-3422401.68</v>
      </c>
      <c r="AE913" s="3">
        <v>599122533.62</v>
      </c>
      <c r="AF913" s="3">
        <v>12164932.65</v>
      </c>
      <c r="AG913" s="3">
        <v>2628720.44</v>
      </c>
      <c r="AH913" s="3">
        <v>103699.7</v>
      </c>
      <c r="AI913" s="3">
        <v>2074</v>
      </c>
      <c r="AJ913" s="2">
        <v>-10188946.82</v>
      </c>
    </row>
    <row r="914" spans="1:36" hidden="1" x14ac:dyDescent="0.25">
      <c r="A914" s="8">
        <v>1</v>
      </c>
      <c r="B914" s="8" t="s">
        <v>149</v>
      </c>
      <c r="C914" s="8">
        <v>3040030014210</v>
      </c>
      <c r="D914" s="8" t="s">
        <v>150</v>
      </c>
      <c r="F914" s="8" t="s">
        <v>151</v>
      </c>
      <c r="G914" s="10">
        <v>43591</v>
      </c>
      <c r="H914" s="8" t="s">
        <v>31</v>
      </c>
      <c r="I914" s="8" t="s">
        <v>38</v>
      </c>
      <c r="J914" s="9">
        <v>0</v>
      </c>
      <c r="K914" s="9">
        <v>0</v>
      </c>
      <c r="L914" s="8">
        <v>0</v>
      </c>
      <c r="M914" s="14">
        <f t="shared" si="42"/>
        <v>0</v>
      </c>
      <c r="N914" s="8">
        <v>0</v>
      </c>
      <c r="O914" s="8">
        <v>0</v>
      </c>
      <c r="P914" s="8" t="s">
        <v>77</v>
      </c>
      <c r="R914" s="8">
        <v>-1</v>
      </c>
      <c r="S914" s="13">
        <f>_xlfn.XLOOKUP(P914,rif_fee_schedule!$A$2:$A$84,rif_fee_schedule!C$2:C$84, 0)*1.628</f>
        <v>9769.6279999999988</v>
      </c>
      <c r="T914" s="13">
        <f>_xlfn.XLOOKUP(P914,rif_fee_schedule!$A$2:$A$84,rif_fee_schedule!D$2:D$84, 0)</f>
        <v>5674</v>
      </c>
      <c r="U914" s="14">
        <f t="shared" si="43"/>
        <v>-9769.6279999999988</v>
      </c>
      <c r="V914" s="14">
        <f t="shared" si="44"/>
        <v>-5674</v>
      </c>
      <c r="W914"/>
      <c r="Y914" s="3">
        <v>74696854.359999999</v>
      </c>
      <c r="Z914" s="3">
        <v>1494936.99</v>
      </c>
      <c r="AA914" s="3">
        <v>1189721.74</v>
      </c>
      <c r="AB914" s="2">
        <v>103699.7</v>
      </c>
      <c r="AC914" s="3">
        <v>2074</v>
      </c>
      <c r="AD914" s="2">
        <v>-3422401.68</v>
      </c>
      <c r="AE914" s="3">
        <v>599122533.62</v>
      </c>
      <c r="AF914" s="3">
        <v>12164932.65</v>
      </c>
      <c r="AG914" s="3">
        <v>2628720.44</v>
      </c>
      <c r="AH914" s="3">
        <v>103699.7</v>
      </c>
      <c r="AI914" s="3">
        <v>2074</v>
      </c>
      <c r="AJ914" s="2">
        <v>-10188946.82</v>
      </c>
    </row>
    <row r="915" spans="1:36" hidden="1" x14ac:dyDescent="0.25">
      <c r="A915" s="8">
        <v>1</v>
      </c>
      <c r="B915" s="8" t="s">
        <v>149</v>
      </c>
      <c r="C915" s="8">
        <v>3040030014210</v>
      </c>
      <c r="D915" s="8" t="s">
        <v>150</v>
      </c>
      <c r="F915" s="8" t="s">
        <v>151</v>
      </c>
      <c r="G915" s="10">
        <v>43591</v>
      </c>
      <c r="H915" s="8" t="s">
        <v>31</v>
      </c>
      <c r="I915" s="8" t="s">
        <v>38</v>
      </c>
      <c r="J915" s="9">
        <v>0</v>
      </c>
      <c r="K915" s="9">
        <v>0</v>
      </c>
      <c r="L915" s="8">
        <v>0</v>
      </c>
      <c r="M915" s="14">
        <f t="shared" si="42"/>
        <v>0</v>
      </c>
      <c r="N915" s="8">
        <v>0</v>
      </c>
      <c r="O915" s="8">
        <v>0</v>
      </c>
      <c r="P915" s="8" t="s">
        <v>77</v>
      </c>
      <c r="R915" s="8">
        <v>1</v>
      </c>
      <c r="S915" s="13">
        <f>_xlfn.XLOOKUP(P915,rif_fee_schedule!$A$2:$A$84,rif_fee_schedule!C$2:C$84, 0)*1.628</f>
        <v>9769.6279999999988</v>
      </c>
      <c r="T915" s="13">
        <f>_xlfn.XLOOKUP(P915,rif_fee_schedule!$A$2:$A$84,rif_fee_schedule!D$2:D$84, 0)</f>
        <v>5674</v>
      </c>
      <c r="U915" s="14">
        <f t="shared" si="43"/>
        <v>9769.6279999999988</v>
      </c>
      <c r="V915" s="14">
        <f t="shared" si="44"/>
        <v>5674</v>
      </c>
      <c r="W915"/>
      <c r="Y915" s="3">
        <v>74696854.359999999</v>
      </c>
      <c r="Z915" s="3">
        <v>1494936.99</v>
      </c>
      <c r="AA915" s="3">
        <v>1189721.74</v>
      </c>
      <c r="AB915" s="2">
        <v>103699.7</v>
      </c>
      <c r="AC915" s="3">
        <v>2074</v>
      </c>
      <c r="AD915" s="2">
        <v>-3422401.68</v>
      </c>
      <c r="AE915" s="3">
        <v>599122533.62</v>
      </c>
      <c r="AF915" s="3">
        <v>12164932.65</v>
      </c>
      <c r="AG915" s="3">
        <v>2628720.44</v>
      </c>
      <c r="AH915" s="3">
        <v>103699.7</v>
      </c>
      <c r="AI915" s="3">
        <v>2074</v>
      </c>
      <c r="AJ915" s="2">
        <v>-10188946.82</v>
      </c>
    </row>
    <row r="916" spans="1:36" hidden="1" x14ac:dyDescent="0.25">
      <c r="A916" s="8">
        <v>1</v>
      </c>
      <c r="B916" s="8" t="s">
        <v>317</v>
      </c>
      <c r="C916" s="8">
        <v>3040280020160</v>
      </c>
      <c r="D916" s="8" t="s">
        <v>318</v>
      </c>
      <c r="F916" s="8" t="s">
        <v>319</v>
      </c>
      <c r="G916" s="10">
        <v>43595</v>
      </c>
      <c r="H916" s="8" t="s">
        <v>31</v>
      </c>
      <c r="I916" s="8" t="s">
        <v>38</v>
      </c>
      <c r="J916" s="9">
        <v>55576.26</v>
      </c>
      <c r="K916" s="9">
        <v>1111.53</v>
      </c>
      <c r="L916" s="8">
        <v>0</v>
      </c>
      <c r="M916" s="14">
        <f t="shared" si="42"/>
        <v>56687.79</v>
      </c>
      <c r="N916" s="8">
        <v>0</v>
      </c>
      <c r="O916" s="8">
        <v>0</v>
      </c>
      <c r="P916" s="8" t="s">
        <v>77</v>
      </c>
      <c r="R916" s="8">
        <v>-1</v>
      </c>
      <c r="S916" s="13">
        <f>_xlfn.XLOOKUP(P916,rif_fee_schedule!$A$2:$A$84,rif_fee_schedule!C$2:C$84, 0)*1.628</f>
        <v>9769.6279999999988</v>
      </c>
      <c r="T916" s="13">
        <f>_xlfn.XLOOKUP(P916,rif_fee_schedule!$A$2:$A$84,rif_fee_schedule!D$2:D$84, 0)</f>
        <v>5674</v>
      </c>
      <c r="U916" s="14">
        <f t="shared" si="43"/>
        <v>-9769.6279999999988</v>
      </c>
      <c r="V916" s="14">
        <f t="shared" si="44"/>
        <v>-5674</v>
      </c>
      <c r="W916"/>
      <c r="Y916" s="3">
        <v>74696854.359999999</v>
      </c>
      <c r="Z916" s="3">
        <v>1494936.99</v>
      </c>
      <c r="AA916" s="3">
        <v>1189721.74</v>
      </c>
      <c r="AB916" s="2">
        <v>103699.7</v>
      </c>
      <c r="AC916" s="3">
        <v>2074</v>
      </c>
      <c r="AD916" s="2">
        <v>-3422401.68</v>
      </c>
      <c r="AE916" s="3">
        <v>599122533.62</v>
      </c>
      <c r="AF916" s="3">
        <v>12164932.65</v>
      </c>
      <c r="AG916" s="3">
        <v>2628720.44</v>
      </c>
      <c r="AH916" s="3">
        <v>103699.7</v>
      </c>
      <c r="AI916" s="3">
        <v>2074</v>
      </c>
      <c r="AJ916" s="2">
        <v>-10188946.82</v>
      </c>
    </row>
    <row r="917" spans="1:36" hidden="1" x14ac:dyDescent="0.25">
      <c r="A917" s="8">
        <v>1</v>
      </c>
      <c r="B917" s="8" t="s">
        <v>317</v>
      </c>
      <c r="C917" s="8">
        <v>3040280020160</v>
      </c>
      <c r="D917" s="8" t="s">
        <v>318</v>
      </c>
      <c r="F917" s="8" t="s">
        <v>319</v>
      </c>
      <c r="G917" s="10">
        <v>43595</v>
      </c>
      <c r="H917" s="8" t="s">
        <v>31</v>
      </c>
      <c r="I917" s="8" t="s">
        <v>38</v>
      </c>
      <c r="J917" s="9">
        <v>55576.26</v>
      </c>
      <c r="K917" s="9">
        <v>1111.53</v>
      </c>
      <c r="L917" s="8">
        <v>0</v>
      </c>
      <c r="M917" s="14">
        <f t="shared" si="42"/>
        <v>56687.79</v>
      </c>
      <c r="N917" s="8">
        <v>0</v>
      </c>
      <c r="O917" s="8">
        <v>0</v>
      </c>
      <c r="P917" s="8" t="s">
        <v>72</v>
      </c>
      <c r="R917" s="11">
        <v>4290</v>
      </c>
      <c r="S917" s="13">
        <f>_xlfn.XLOOKUP(P917,rif_fee_schedule!$A$2:$A$84,rif_fee_schedule!C$2:C$84, 0)*1.628</f>
        <v>15.918583999999999</v>
      </c>
      <c r="T917" s="13">
        <f>_xlfn.XLOOKUP(P917,rif_fee_schedule!$A$2:$A$84,rif_fee_schedule!D$2:D$84, 0)</f>
        <v>9.2460000000000004</v>
      </c>
      <c r="U917" s="14">
        <f t="shared" si="43"/>
        <v>68290.725359999997</v>
      </c>
      <c r="V917" s="14">
        <f t="shared" si="44"/>
        <v>39665.340000000004</v>
      </c>
      <c r="W917" s="2"/>
      <c r="Y917" s="3">
        <v>74696854.359999999</v>
      </c>
      <c r="Z917" s="3">
        <v>1494936.99</v>
      </c>
      <c r="AA917" s="3">
        <v>1189721.74</v>
      </c>
      <c r="AB917" s="2">
        <v>103699.7</v>
      </c>
      <c r="AC917" s="3">
        <v>2074</v>
      </c>
      <c r="AD917" s="2">
        <v>-3422401.68</v>
      </c>
      <c r="AE917" s="3">
        <v>599122533.62</v>
      </c>
      <c r="AF917" s="3">
        <v>12164932.65</v>
      </c>
      <c r="AG917" s="3">
        <v>2628720.44</v>
      </c>
      <c r="AH917" s="3">
        <v>103699.7</v>
      </c>
      <c r="AI917" s="3">
        <v>2074</v>
      </c>
      <c r="AJ917" s="2">
        <v>-10188946.82</v>
      </c>
    </row>
    <row r="918" spans="1:36" hidden="1" x14ac:dyDescent="0.25">
      <c r="A918" s="8">
        <v>5</v>
      </c>
      <c r="B918" s="8" t="s">
        <v>4821</v>
      </c>
      <c r="C918" s="8">
        <v>3050280081400</v>
      </c>
      <c r="D918" s="8" t="s">
        <v>4822</v>
      </c>
      <c r="G918" s="10">
        <v>43593</v>
      </c>
      <c r="H918" s="8" t="s">
        <v>31</v>
      </c>
      <c r="I918" s="8" t="s">
        <v>32</v>
      </c>
      <c r="J918" s="9">
        <v>0</v>
      </c>
      <c r="K918" s="9">
        <v>0</v>
      </c>
      <c r="L918" s="8">
        <v>0</v>
      </c>
      <c r="M918" s="14">
        <f t="shared" si="42"/>
        <v>0</v>
      </c>
      <c r="N918" s="8">
        <v>0</v>
      </c>
      <c r="O918" s="8">
        <v>0</v>
      </c>
      <c r="P918" s="8" t="s">
        <v>72</v>
      </c>
      <c r="R918" s="11">
        <v>-2483.94</v>
      </c>
      <c r="S918" s="13">
        <f>_xlfn.XLOOKUP(P918,rif_fee_schedule!$A$2:$A$84,rif_fee_schedule!C$2:C$84, 0)*1.628</f>
        <v>15.918583999999999</v>
      </c>
      <c r="T918" s="13">
        <f>_xlfn.XLOOKUP(P918,rif_fee_schedule!$A$2:$A$84,rif_fee_schedule!D$2:D$84, 0)</f>
        <v>9.2460000000000004</v>
      </c>
      <c r="U918" s="14">
        <f t="shared" si="43"/>
        <v>-39540.807540959999</v>
      </c>
      <c r="V918" s="14">
        <f t="shared" si="44"/>
        <v>-22966.509240000003</v>
      </c>
      <c r="W918" s="2"/>
      <c r="Y918" s="3">
        <v>23913047.239999998</v>
      </c>
      <c r="Z918" s="3">
        <v>478708.65</v>
      </c>
      <c r="AA918" s="3">
        <v>0</v>
      </c>
      <c r="AB918">
        <v>0</v>
      </c>
      <c r="AC918" s="3">
        <v>0</v>
      </c>
      <c r="AD918" s="2">
        <v>-227120.25</v>
      </c>
      <c r="AE918" s="3">
        <v>599122533.62</v>
      </c>
      <c r="AF918" s="3">
        <v>12164932.65</v>
      </c>
      <c r="AG918" s="3">
        <v>2628720.44</v>
      </c>
      <c r="AH918" s="3">
        <v>103699.7</v>
      </c>
      <c r="AI918" s="3">
        <v>2074</v>
      </c>
      <c r="AJ918" s="2">
        <v>-10188946.82</v>
      </c>
    </row>
    <row r="919" spans="1:36" hidden="1" x14ac:dyDescent="0.25">
      <c r="A919" s="8">
        <v>5</v>
      </c>
      <c r="B919" s="8" t="s">
        <v>4821</v>
      </c>
      <c r="C919" s="8">
        <v>3050280081400</v>
      </c>
      <c r="D919" s="8" t="s">
        <v>4822</v>
      </c>
      <c r="G919" s="10">
        <v>43593</v>
      </c>
      <c r="H919" s="8" t="s">
        <v>31</v>
      </c>
      <c r="I919" s="8" t="s">
        <v>32</v>
      </c>
      <c r="J919" s="9">
        <v>0</v>
      </c>
      <c r="K919" s="9">
        <v>0</v>
      </c>
      <c r="L919" s="8">
        <v>0</v>
      </c>
      <c r="M919" s="14">
        <f t="shared" si="42"/>
        <v>0</v>
      </c>
      <c r="N919" s="8">
        <v>0</v>
      </c>
      <c r="O919" s="8">
        <v>0</v>
      </c>
      <c r="P919" s="8" t="s">
        <v>106</v>
      </c>
      <c r="R919" s="8">
        <v>7.0000000000000007E-2</v>
      </c>
      <c r="S919" s="13">
        <f>_xlfn.XLOOKUP(P919,rif_fee_schedule!$A$2:$A$84,rif_fee_schedule!C$2:C$84, 0)*1.628</f>
        <v>0</v>
      </c>
      <c r="T919" s="13">
        <f>_xlfn.XLOOKUP(P919,rif_fee_schedule!$A$2:$A$84,rif_fee_schedule!D$2:D$84, 0)</f>
        <v>0</v>
      </c>
      <c r="U919" s="14">
        <f t="shared" si="43"/>
        <v>0</v>
      </c>
      <c r="V919" s="14">
        <f t="shared" si="44"/>
        <v>0</v>
      </c>
      <c r="W919"/>
      <c r="Y919" s="3">
        <v>23913047.239999998</v>
      </c>
      <c r="Z919" s="3">
        <v>478708.65</v>
      </c>
      <c r="AA919" s="3">
        <v>0</v>
      </c>
      <c r="AB919">
        <v>0</v>
      </c>
      <c r="AC919" s="3">
        <v>0</v>
      </c>
      <c r="AD919" s="2">
        <v>-227120.25</v>
      </c>
      <c r="AE919" s="3">
        <v>599122533.62</v>
      </c>
      <c r="AF919" s="3">
        <v>12164932.65</v>
      </c>
      <c r="AG919" s="3">
        <v>2628720.44</v>
      </c>
      <c r="AH919" s="3">
        <v>103699.7</v>
      </c>
      <c r="AI919" s="3">
        <v>2074</v>
      </c>
      <c r="AJ919" s="2">
        <v>-10188946.82</v>
      </c>
    </row>
    <row r="920" spans="1:36" hidden="1" x14ac:dyDescent="0.25">
      <c r="A920" s="8">
        <v>5</v>
      </c>
      <c r="B920" s="8" t="s">
        <v>4821</v>
      </c>
      <c r="C920" s="8">
        <v>3050280081400</v>
      </c>
      <c r="D920" s="8" t="s">
        <v>4822</v>
      </c>
      <c r="G920" s="10">
        <v>43593</v>
      </c>
      <c r="H920" s="8" t="s">
        <v>31</v>
      </c>
      <c r="I920" s="8" t="s">
        <v>32</v>
      </c>
      <c r="J920" s="9">
        <v>0</v>
      </c>
      <c r="K920" s="9">
        <v>0</v>
      </c>
      <c r="L920" s="8">
        <v>0</v>
      </c>
      <c r="M920" s="14">
        <f t="shared" si="42"/>
        <v>0</v>
      </c>
      <c r="N920" s="8">
        <v>0</v>
      </c>
      <c r="O920" s="8">
        <v>0</v>
      </c>
      <c r="P920" s="8" t="s">
        <v>45</v>
      </c>
      <c r="R920" s="11">
        <v>1776</v>
      </c>
      <c r="S920" s="13">
        <f>_xlfn.XLOOKUP(P920,rif_fee_schedule!$A$2:$A$84,rif_fee_schedule!C$2:C$84, 0)*1.628</f>
        <v>19.244587999999997</v>
      </c>
      <c r="T920" s="13">
        <f>_xlfn.XLOOKUP(P920,rif_fee_schedule!$A$2:$A$84,rif_fee_schedule!D$2:D$84, 0)</f>
        <v>11.177</v>
      </c>
      <c r="U920" s="14">
        <f t="shared" si="43"/>
        <v>34178.388287999995</v>
      </c>
      <c r="V920" s="14">
        <f t="shared" si="44"/>
        <v>19850.351999999999</v>
      </c>
      <c r="W920" s="2"/>
      <c r="Y920" s="3">
        <v>23913047.239999998</v>
      </c>
      <c r="Z920" s="3">
        <v>478708.65</v>
      </c>
      <c r="AA920" s="3">
        <v>0</v>
      </c>
      <c r="AB920">
        <v>0</v>
      </c>
      <c r="AC920" s="3">
        <v>0</v>
      </c>
      <c r="AD920" s="2">
        <v>-227120.25</v>
      </c>
      <c r="AE920" s="3">
        <v>599122533.62</v>
      </c>
      <c r="AF920" s="3">
        <v>12164932.65</v>
      </c>
      <c r="AG920" s="3">
        <v>2628720.44</v>
      </c>
      <c r="AH920" s="3">
        <v>103699.7</v>
      </c>
      <c r="AI920" s="3">
        <v>2074</v>
      </c>
      <c r="AJ920" s="2">
        <v>-10188946.82</v>
      </c>
    </row>
    <row r="921" spans="1:36" hidden="1" x14ac:dyDescent="0.25">
      <c r="A921" s="8">
        <v>5</v>
      </c>
      <c r="B921" s="8" t="s">
        <v>4821</v>
      </c>
      <c r="C921" s="8">
        <v>3050280081400</v>
      </c>
      <c r="D921" s="8" t="s">
        <v>4822</v>
      </c>
      <c r="G921" s="10">
        <v>43593</v>
      </c>
      <c r="H921" s="8" t="s">
        <v>31</v>
      </c>
      <c r="I921" s="8" t="s">
        <v>32</v>
      </c>
      <c r="J921" s="9">
        <v>0</v>
      </c>
      <c r="K921" s="9">
        <v>0</v>
      </c>
      <c r="L921" s="8">
        <v>0</v>
      </c>
      <c r="M921" s="14">
        <f t="shared" si="42"/>
        <v>0</v>
      </c>
      <c r="N921" s="8">
        <v>0</v>
      </c>
      <c r="O921" s="8">
        <v>0</v>
      </c>
      <c r="P921" s="8" t="s">
        <v>43</v>
      </c>
      <c r="R921" s="11">
        <v>1047</v>
      </c>
      <c r="S921" s="13">
        <f>_xlfn.XLOOKUP(P921,rif_fee_schedule!$A$2:$A$84,rif_fee_schedule!C$2:C$84, 0)*1.628</f>
        <v>5.1216879999999998</v>
      </c>
      <c r="T921" s="13">
        <f>_xlfn.XLOOKUP(P921,rif_fee_schedule!$A$2:$A$84,rif_fee_schedule!D$2:D$84, 0)</f>
        <v>2.9740000000000002</v>
      </c>
      <c r="U921" s="14">
        <f t="shared" si="43"/>
        <v>5362.4073360000002</v>
      </c>
      <c r="V921" s="14">
        <f t="shared" si="44"/>
        <v>3113.7780000000002</v>
      </c>
      <c r="W921" s="2"/>
      <c r="Y921" s="3">
        <v>23913047.239999998</v>
      </c>
      <c r="Z921" s="3">
        <v>478708.65</v>
      </c>
      <c r="AA921" s="3">
        <v>0</v>
      </c>
      <c r="AB921">
        <v>0</v>
      </c>
      <c r="AC921" s="3">
        <v>0</v>
      </c>
      <c r="AD921" s="2">
        <v>-227120.25</v>
      </c>
      <c r="AE921" s="3">
        <v>599122533.62</v>
      </c>
      <c r="AF921" s="3">
        <v>12164932.65</v>
      </c>
      <c r="AG921" s="3">
        <v>2628720.44</v>
      </c>
      <c r="AH921" s="3">
        <v>103699.7</v>
      </c>
      <c r="AI921" s="3">
        <v>2074</v>
      </c>
      <c r="AJ921" s="2">
        <v>-10188946.82</v>
      </c>
    </row>
    <row r="922" spans="1:36" hidden="1" x14ac:dyDescent="0.25">
      <c r="A922" s="8">
        <v>4</v>
      </c>
      <c r="B922" s="8" t="s">
        <v>4543</v>
      </c>
      <c r="C922" s="8">
        <v>3049101330110</v>
      </c>
      <c r="D922" s="8" t="s">
        <v>4544</v>
      </c>
      <c r="F922" s="8" t="s">
        <v>4545</v>
      </c>
      <c r="G922" s="10">
        <v>43621</v>
      </c>
      <c r="H922" s="8" t="s">
        <v>31</v>
      </c>
      <c r="I922" s="8" t="s">
        <v>38</v>
      </c>
      <c r="J922" s="9">
        <v>9278.02</v>
      </c>
      <c r="K922" s="9">
        <v>185.56</v>
      </c>
      <c r="L922" s="8">
        <v>0</v>
      </c>
      <c r="M922" s="14">
        <f t="shared" si="42"/>
        <v>9463.58</v>
      </c>
      <c r="N922" s="8">
        <v>0</v>
      </c>
      <c r="O922" s="8">
        <v>0</v>
      </c>
      <c r="P922" s="8" t="s">
        <v>77</v>
      </c>
      <c r="R922" s="8">
        <v>1</v>
      </c>
      <c r="S922" s="13">
        <f>_xlfn.XLOOKUP(P922,rif_fee_schedule!$A$2:$A$84,rif_fee_schedule!C$2:C$84, 0)*1.628</f>
        <v>9769.6279999999988</v>
      </c>
      <c r="T922" s="13">
        <f>_xlfn.XLOOKUP(P922,rif_fee_schedule!$A$2:$A$84,rif_fee_schedule!D$2:D$84, 0)</f>
        <v>5674</v>
      </c>
      <c r="U922" s="14">
        <f t="shared" si="43"/>
        <v>9769.6279999999988</v>
      </c>
      <c r="V922" s="14">
        <f t="shared" si="44"/>
        <v>5674</v>
      </c>
      <c r="W922"/>
      <c r="Y922" s="3">
        <v>3995300.98</v>
      </c>
      <c r="Z922" s="3">
        <v>83905.98</v>
      </c>
      <c r="AA922" s="3">
        <v>372201.82</v>
      </c>
      <c r="AB922">
        <v>0</v>
      </c>
      <c r="AC922" s="3">
        <v>0</v>
      </c>
      <c r="AD922" s="2">
        <v>611247.02</v>
      </c>
      <c r="AE922" s="3">
        <v>599122533.62</v>
      </c>
      <c r="AF922" s="3">
        <v>12164932.65</v>
      </c>
      <c r="AG922" s="3">
        <v>2628720.44</v>
      </c>
      <c r="AH922" s="3">
        <v>103699.7</v>
      </c>
      <c r="AI922" s="3">
        <v>2074</v>
      </c>
      <c r="AJ922" s="2">
        <v>-10188946.82</v>
      </c>
    </row>
    <row r="923" spans="1:36" hidden="1" x14ac:dyDescent="0.25">
      <c r="A923" s="8">
        <v>4</v>
      </c>
      <c r="B923" s="8" t="s">
        <v>4546</v>
      </c>
      <c r="C923" s="8">
        <v>3049101330040</v>
      </c>
      <c r="D923" s="8" t="s">
        <v>4547</v>
      </c>
      <c r="F923" s="8" t="s">
        <v>4545</v>
      </c>
      <c r="G923" s="10">
        <v>43621</v>
      </c>
      <c r="H923" s="8" t="s">
        <v>31</v>
      </c>
      <c r="I923" s="8" t="s">
        <v>38</v>
      </c>
      <c r="J923" s="9">
        <v>9278.02</v>
      </c>
      <c r="K923" s="9">
        <v>185.56</v>
      </c>
      <c r="L923" s="8">
        <v>0</v>
      </c>
      <c r="M923" s="14">
        <f t="shared" si="42"/>
        <v>9463.58</v>
      </c>
      <c r="N923" s="8">
        <v>0</v>
      </c>
      <c r="O923" s="8">
        <v>0</v>
      </c>
      <c r="P923" s="8" t="s">
        <v>77</v>
      </c>
      <c r="R923" s="8">
        <v>1</v>
      </c>
      <c r="S923" s="13">
        <f>_xlfn.XLOOKUP(P923,rif_fee_schedule!$A$2:$A$84,rif_fee_schedule!C$2:C$84, 0)*1.628</f>
        <v>9769.6279999999988</v>
      </c>
      <c r="T923" s="13">
        <f>_xlfn.XLOOKUP(P923,rif_fee_schedule!$A$2:$A$84,rif_fee_schedule!D$2:D$84, 0)</f>
        <v>5674</v>
      </c>
      <c r="U923" s="14">
        <f t="shared" si="43"/>
        <v>9769.6279999999988</v>
      </c>
      <c r="V923" s="14">
        <f t="shared" si="44"/>
        <v>5674</v>
      </c>
      <c r="W923"/>
      <c r="Y923" s="3">
        <v>3995300.98</v>
      </c>
      <c r="Z923" s="3">
        <v>83905.98</v>
      </c>
      <c r="AA923" s="3">
        <v>372201.82</v>
      </c>
      <c r="AB923">
        <v>0</v>
      </c>
      <c r="AC923" s="3">
        <v>0</v>
      </c>
      <c r="AD923" s="2">
        <v>611247.02</v>
      </c>
      <c r="AE923" s="3">
        <v>599122533.62</v>
      </c>
      <c r="AF923" s="3">
        <v>12164932.65</v>
      </c>
      <c r="AG923" s="3">
        <v>2628720.44</v>
      </c>
      <c r="AH923" s="3">
        <v>103699.7</v>
      </c>
      <c r="AI923" s="3">
        <v>2074</v>
      </c>
      <c r="AJ923" s="2">
        <v>-10188946.82</v>
      </c>
    </row>
    <row r="924" spans="1:36" hidden="1" x14ac:dyDescent="0.25">
      <c r="A924" s="8">
        <v>6</v>
      </c>
      <c r="B924" s="8" t="s">
        <v>8117</v>
      </c>
      <c r="C924" s="8">
        <v>3079040053440</v>
      </c>
      <c r="D924" s="8" t="s">
        <v>8118</v>
      </c>
      <c r="F924" s="8" t="s">
        <v>8119</v>
      </c>
      <c r="G924" s="10">
        <v>43588</v>
      </c>
      <c r="H924" s="8" t="s">
        <v>31</v>
      </c>
      <c r="I924" s="8" t="s">
        <v>38</v>
      </c>
      <c r="J924" s="9">
        <v>0</v>
      </c>
      <c r="K924" s="9">
        <v>0</v>
      </c>
      <c r="L924" s="8">
        <v>0</v>
      </c>
      <c r="M924" s="14">
        <f t="shared" si="42"/>
        <v>0</v>
      </c>
      <c r="N924" s="8">
        <v>0</v>
      </c>
      <c r="O924" s="8">
        <v>0</v>
      </c>
      <c r="P924" s="8" t="s">
        <v>77</v>
      </c>
      <c r="R924" s="8">
        <v>-1</v>
      </c>
      <c r="S924" s="13">
        <f>_xlfn.XLOOKUP(P924,rif_fee_schedule!$A$2:$A$84,rif_fee_schedule!C$2:C$84, 0)*1.628</f>
        <v>9769.6279999999988</v>
      </c>
      <c r="T924" s="13">
        <f>_xlfn.XLOOKUP(P924,rif_fee_schedule!$A$2:$A$84,rif_fee_schedule!D$2:D$84, 0)</f>
        <v>5674</v>
      </c>
      <c r="U924" s="14">
        <f t="shared" si="43"/>
        <v>-9769.6279999999988</v>
      </c>
      <c r="V924" s="14">
        <f t="shared" si="44"/>
        <v>-5674</v>
      </c>
      <c r="W924"/>
      <c r="Y924" s="3">
        <v>43269262.359999999</v>
      </c>
      <c r="Z924" s="3">
        <v>874367.57</v>
      </c>
      <c r="AA924" s="3">
        <v>433279.63</v>
      </c>
      <c r="AB924">
        <v>0</v>
      </c>
      <c r="AC924" s="3">
        <v>0</v>
      </c>
      <c r="AD924" s="2">
        <v>374512.67</v>
      </c>
      <c r="AE924" s="3">
        <v>599122533.62</v>
      </c>
      <c r="AF924" s="3">
        <v>12164932.65</v>
      </c>
      <c r="AG924" s="3">
        <v>2628720.44</v>
      </c>
      <c r="AH924" s="3">
        <v>103699.7</v>
      </c>
      <c r="AI924" s="3">
        <v>2074</v>
      </c>
      <c r="AJ924" s="2">
        <v>-10188946.82</v>
      </c>
    </row>
    <row r="925" spans="1:36" hidden="1" x14ac:dyDescent="0.25">
      <c r="A925" s="8">
        <v>6</v>
      </c>
      <c r="B925" s="8" t="s">
        <v>8117</v>
      </c>
      <c r="C925" s="8">
        <v>3079040053440</v>
      </c>
      <c r="D925" s="8" t="s">
        <v>8118</v>
      </c>
      <c r="F925" s="8" t="s">
        <v>8119</v>
      </c>
      <c r="G925" s="10">
        <v>43588</v>
      </c>
      <c r="H925" s="8" t="s">
        <v>31</v>
      </c>
      <c r="I925" s="8" t="s">
        <v>38</v>
      </c>
      <c r="J925" s="9">
        <v>0</v>
      </c>
      <c r="K925" s="9">
        <v>0</v>
      </c>
      <c r="L925" s="8">
        <v>0</v>
      </c>
      <c r="M925" s="14">
        <f t="shared" si="42"/>
        <v>0</v>
      </c>
      <c r="N925" s="8">
        <v>0</v>
      </c>
      <c r="O925" s="8">
        <v>0</v>
      </c>
      <c r="P925" s="8" t="s">
        <v>77</v>
      </c>
      <c r="R925" s="8">
        <v>1</v>
      </c>
      <c r="S925" s="13">
        <f>_xlfn.XLOOKUP(P925,rif_fee_schedule!$A$2:$A$84,rif_fee_schedule!C$2:C$84, 0)*1.628</f>
        <v>9769.6279999999988</v>
      </c>
      <c r="T925" s="13">
        <f>_xlfn.XLOOKUP(P925,rif_fee_schedule!$A$2:$A$84,rif_fee_schedule!D$2:D$84, 0)</f>
        <v>5674</v>
      </c>
      <c r="U925" s="14">
        <f t="shared" si="43"/>
        <v>9769.6279999999988</v>
      </c>
      <c r="V925" s="14">
        <f t="shared" si="44"/>
        <v>5674</v>
      </c>
      <c r="W925"/>
      <c r="Y925" s="3">
        <v>43269262.359999999</v>
      </c>
      <c r="Z925" s="3">
        <v>874367.57</v>
      </c>
      <c r="AA925" s="3">
        <v>433279.63</v>
      </c>
      <c r="AB925">
        <v>0</v>
      </c>
      <c r="AC925" s="3">
        <v>0</v>
      </c>
      <c r="AD925" s="2">
        <v>374512.67</v>
      </c>
      <c r="AE925" s="3">
        <v>599122533.62</v>
      </c>
      <c r="AF925" s="3">
        <v>12164932.65</v>
      </c>
      <c r="AG925" s="3">
        <v>2628720.44</v>
      </c>
      <c r="AH925" s="3">
        <v>103699.7</v>
      </c>
      <c r="AI925" s="3">
        <v>2074</v>
      </c>
      <c r="AJ925" s="2">
        <v>-10188946.82</v>
      </c>
    </row>
    <row r="926" spans="1:36" hidden="1" x14ac:dyDescent="0.25">
      <c r="A926" s="8">
        <v>4</v>
      </c>
      <c r="B926" s="8" t="s">
        <v>4486</v>
      </c>
      <c r="C926" s="8">
        <v>3049101330030</v>
      </c>
      <c r="D926" s="8" t="s">
        <v>4487</v>
      </c>
      <c r="F926" s="8" t="s">
        <v>4488</v>
      </c>
      <c r="G926" s="10">
        <v>43594</v>
      </c>
      <c r="H926" s="8" t="s">
        <v>31</v>
      </c>
      <c r="I926" s="8" t="s">
        <v>38</v>
      </c>
      <c r="J926" s="9">
        <v>9278.02</v>
      </c>
      <c r="K926" s="9">
        <v>185.56</v>
      </c>
      <c r="L926" s="8">
        <v>0</v>
      </c>
      <c r="M926" s="14">
        <f t="shared" si="42"/>
        <v>9463.58</v>
      </c>
      <c r="N926" s="8">
        <v>0</v>
      </c>
      <c r="O926" s="8">
        <v>0</v>
      </c>
      <c r="P926" s="8" t="s">
        <v>77</v>
      </c>
      <c r="R926" s="8">
        <v>1</v>
      </c>
      <c r="S926" s="13">
        <f>_xlfn.XLOOKUP(P926,rif_fee_schedule!$A$2:$A$84,rif_fee_schedule!C$2:C$84, 0)*1.628</f>
        <v>9769.6279999999988</v>
      </c>
      <c r="T926" s="13">
        <f>_xlfn.XLOOKUP(P926,rif_fee_schedule!$A$2:$A$84,rif_fee_schedule!D$2:D$84, 0)</f>
        <v>5674</v>
      </c>
      <c r="U926" s="14">
        <f t="shared" si="43"/>
        <v>9769.6279999999988</v>
      </c>
      <c r="V926" s="14">
        <f t="shared" si="44"/>
        <v>5674</v>
      </c>
      <c r="W926"/>
      <c r="Y926" s="3">
        <v>3995300.98</v>
      </c>
      <c r="Z926" s="3">
        <v>83905.98</v>
      </c>
      <c r="AA926" s="3">
        <v>372201.82</v>
      </c>
      <c r="AB926">
        <v>0</v>
      </c>
      <c r="AC926" s="3">
        <v>0</v>
      </c>
      <c r="AD926" s="2">
        <v>611247.02</v>
      </c>
      <c r="AE926" s="3">
        <v>599122533.62</v>
      </c>
      <c r="AF926" s="3">
        <v>12164932.65</v>
      </c>
      <c r="AG926" s="3">
        <v>2628720.44</v>
      </c>
      <c r="AH926" s="3">
        <v>103699.7</v>
      </c>
      <c r="AI926" s="3">
        <v>2074</v>
      </c>
      <c r="AJ926" s="2">
        <v>-10188946.82</v>
      </c>
    </row>
    <row r="927" spans="1:36" hidden="1" x14ac:dyDescent="0.25">
      <c r="A927" s="8">
        <v>4</v>
      </c>
      <c r="B927" s="8" t="s">
        <v>4548</v>
      </c>
      <c r="C927" s="8">
        <v>3049101330100</v>
      </c>
      <c r="D927" s="8" t="s">
        <v>4549</v>
      </c>
      <c r="F927" s="8" t="s">
        <v>4488</v>
      </c>
      <c r="G927" s="10">
        <v>43594</v>
      </c>
      <c r="H927" s="8" t="s">
        <v>31</v>
      </c>
      <c r="I927" s="8" t="s">
        <v>38</v>
      </c>
      <c r="J927" s="9">
        <v>9278.02</v>
      </c>
      <c r="K927" s="9">
        <v>185.56</v>
      </c>
      <c r="L927" s="8">
        <v>0</v>
      </c>
      <c r="M927" s="14">
        <f t="shared" si="42"/>
        <v>9463.58</v>
      </c>
      <c r="N927" s="8">
        <v>0</v>
      </c>
      <c r="O927" s="8">
        <v>0</v>
      </c>
      <c r="P927" s="8" t="s">
        <v>77</v>
      </c>
      <c r="R927" s="8">
        <v>1</v>
      </c>
      <c r="S927" s="13">
        <f>_xlfn.XLOOKUP(P927,rif_fee_schedule!$A$2:$A$84,rif_fee_schedule!C$2:C$84, 0)*1.628</f>
        <v>9769.6279999999988</v>
      </c>
      <c r="T927" s="13">
        <f>_xlfn.XLOOKUP(P927,rif_fee_schedule!$A$2:$A$84,rif_fee_schedule!D$2:D$84, 0)</f>
        <v>5674</v>
      </c>
      <c r="U927" s="14">
        <f t="shared" si="43"/>
        <v>9769.6279999999988</v>
      </c>
      <c r="V927" s="14">
        <f t="shared" si="44"/>
        <v>5674</v>
      </c>
      <c r="W927"/>
      <c r="Y927" s="3">
        <v>3995300.98</v>
      </c>
      <c r="Z927" s="3">
        <v>83905.98</v>
      </c>
      <c r="AA927" s="3">
        <v>372201.82</v>
      </c>
      <c r="AB927">
        <v>0</v>
      </c>
      <c r="AC927" s="3">
        <v>0</v>
      </c>
      <c r="AD927" s="2">
        <v>611247.02</v>
      </c>
      <c r="AE927" s="3">
        <v>599122533.62</v>
      </c>
      <c r="AF927" s="3">
        <v>12164932.65</v>
      </c>
      <c r="AG927" s="3">
        <v>2628720.44</v>
      </c>
      <c r="AH927" s="3">
        <v>103699.7</v>
      </c>
      <c r="AI927" s="3">
        <v>2074</v>
      </c>
      <c r="AJ927" s="2">
        <v>-10188946.82</v>
      </c>
    </row>
    <row r="928" spans="1:36" hidden="1" x14ac:dyDescent="0.25">
      <c r="A928" s="8">
        <v>6</v>
      </c>
      <c r="B928" s="8" t="s">
        <v>8086</v>
      </c>
      <c r="C928" s="8">
        <v>3078150090100</v>
      </c>
      <c r="D928" s="8" t="s">
        <v>8087</v>
      </c>
      <c r="F928" s="8" t="s">
        <v>8088</v>
      </c>
      <c r="G928" s="10">
        <v>43593</v>
      </c>
      <c r="H928" s="8" t="s">
        <v>31</v>
      </c>
      <c r="I928" s="8" t="s">
        <v>38</v>
      </c>
      <c r="J928" s="9">
        <v>9278.02</v>
      </c>
      <c r="K928" s="9">
        <v>185.56</v>
      </c>
      <c r="L928" s="8">
        <v>0</v>
      </c>
      <c r="M928" s="14">
        <f t="shared" si="42"/>
        <v>9463.58</v>
      </c>
      <c r="N928" s="8">
        <v>0</v>
      </c>
      <c r="O928" s="8">
        <v>0</v>
      </c>
      <c r="P928" s="8" t="s">
        <v>77</v>
      </c>
      <c r="R928" s="8">
        <v>1</v>
      </c>
      <c r="S928" s="13">
        <f>_xlfn.XLOOKUP(P928,rif_fee_schedule!$A$2:$A$84,rif_fee_schedule!C$2:C$84, 0)*1.628</f>
        <v>9769.6279999999988</v>
      </c>
      <c r="T928" s="13">
        <f>_xlfn.XLOOKUP(P928,rif_fee_schedule!$A$2:$A$84,rif_fee_schedule!D$2:D$84, 0)</f>
        <v>5674</v>
      </c>
      <c r="U928" s="14">
        <f t="shared" si="43"/>
        <v>9769.6279999999988</v>
      </c>
      <c r="V928" s="14">
        <f t="shared" si="44"/>
        <v>5674</v>
      </c>
      <c r="W928"/>
      <c r="Y928" s="3">
        <v>43269262.359999999</v>
      </c>
      <c r="Z928" s="3">
        <v>874367.57</v>
      </c>
      <c r="AA928" s="3">
        <v>433279.63</v>
      </c>
      <c r="AB928">
        <v>0</v>
      </c>
      <c r="AC928" s="3">
        <v>0</v>
      </c>
      <c r="AD928" s="2">
        <v>374512.67</v>
      </c>
      <c r="AE928" s="3">
        <v>599122533.62</v>
      </c>
      <c r="AF928" s="3">
        <v>12164932.65</v>
      </c>
      <c r="AG928" s="3">
        <v>2628720.44</v>
      </c>
      <c r="AH928" s="3">
        <v>103699.7</v>
      </c>
      <c r="AI928" s="3">
        <v>2074</v>
      </c>
      <c r="AJ928" s="2">
        <v>-10188946.82</v>
      </c>
    </row>
    <row r="929" spans="1:36" hidden="1" x14ac:dyDescent="0.25">
      <c r="A929" s="8">
        <v>6</v>
      </c>
      <c r="B929" s="8" t="s">
        <v>8060</v>
      </c>
      <c r="C929" s="8">
        <v>3078150090090</v>
      </c>
      <c r="D929" s="8" t="s">
        <v>8061</v>
      </c>
      <c r="F929" s="8" t="s">
        <v>8062</v>
      </c>
      <c r="G929" s="10">
        <v>43593</v>
      </c>
      <c r="H929" s="8" t="s">
        <v>31</v>
      </c>
      <c r="I929" s="8" t="s">
        <v>38</v>
      </c>
      <c r="J929" s="9">
        <v>9278.02</v>
      </c>
      <c r="K929" s="9">
        <v>185.56</v>
      </c>
      <c r="L929" s="8">
        <v>0</v>
      </c>
      <c r="M929" s="14">
        <f t="shared" si="42"/>
        <v>9463.58</v>
      </c>
      <c r="N929" s="8">
        <v>0</v>
      </c>
      <c r="O929" s="8">
        <v>0</v>
      </c>
      <c r="P929" s="8" t="s">
        <v>77</v>
      </c>
      <c r="R929" s="8">
        <v>1</v>
      </c>
      <c r="S929" s="13">
        <f>_xlfn.XLOOKUP(P929,rif_fee_schedule!$A$2:$A$84,rif_fee_schedule!C$2:C$84, 0)*1.628</f>
        <v>9769.6279999999988</v>
      </c>
      <c r="T929" s="13">
        <f>_xlfn.XLOOKUP(P929,rif_fee_schedule!$A$2:$A$84,rif_fee_schedule!D$2:D$84, 0)</f>
        <v>5674</v>
      </c>
      <c r="U929" s="14">
        <f t="shared" si="43"/>
        <v>9769.6279999999988</v>
      </c>
      <c r="V929" s="14">
        <f t="shared" si="44"/>
        <v>5674</v>
      </c>
      <c r="W929"/>
      <c r="Y929" s="3">
        <v>43269262.359999999</v>
      </c>
      <c r="Z929" s="3">
        <v>874367.57</v>
      </c>
      <c r="AA929" s="3">
        <v>433279.63</v>
      </c>
      <c r="AB929">
        <v>0</v>
      </c>
      <c r="AC929" s="3">
        <v>0</v>
      </c>
      <c r="AD929" s="2">
        <v>374512.67</v>
      </c>
      <c r="AE929" s="3">
        <v>599122533.62</v>
      </c>
      <c r="AF929" s="3">
        <v>12164932.65</v>
      </c>
      <c r="AG929" s="3">
        <v>2628720.44</v>
      </c>
      <c r="AH929" s="3">
        <v>103699.7</v>
      </c>
      <c r="AI929" s="3">
        <v>2074</v>
      </c>
      <c r="AJ929" s="2">
        <v>-10188946.82</v>
      </c>
    </row>
    <row r="930" spans="1:36" hidden="1" x14ac:dyDescent="0.25">
      <c r="A930" s="8">
        <v>2</v>
      </c>
      <c r="B930" s="8" t="s">
        <v>2623</v>
      </c>
      <c r="C930" s="8">
        <v>3031100540030</v>
      </c>
      <c r="D930" s="8" t="s">
        <v>2624</v>
      </c>
      <c r="F930" s="8" t="s">
        <v>2625</v>
      </c>
      <c r="G930" s="10">
        <v>43593</v>
      </c>
      <c r="H930" s="8" t="s">
        <v>31</v>
      </c>
      <c r="I930" s="8" t="s">
        <v>38</v>
      </c>
      <c r="J930" s="9">
        <v>8772.4500000000007</v>
      </c>
      <c r="K930" s="9">
        <v>175.45</v>
      </c>
      <c r="L930" s="8">
        <v>0</v>
      </c>
      <c r="M930" s="14">
        <f t="shared" si="42"/>
        <v>8947.9000000000015</v>
      </c>
      <c r="N930" s="8">
        <v>0</v>
      </c>
      <c r="O930" s="8">
        <v>0</v>
      </c>
      <c r="P930" s="8" t="s">
        <v>77</v>
      </c>
      <c r="R930" s="8">
        <v>1</v>
      </c>
      <c r="S930" s="13">
        <f>_xlfn.XLOOKUP(P930,rif_fee_schedule!$A$2:$A$84,rif_fee_schedule!C$2:C$84, 0)*1.628</f>
        <v>9769.6279999999988</v>
      </c>
      <c r="T930" s="13">
        <f>_xlfn.XLOOKUP(P930,rif_fee_schedule!$A$2:$A$84,rif_fee_schedule!D$2:D$84, 0)</f>
        <v>5674</v>
      </c>
      <c r="U930" s="14">
        <f t="shared" si="43"/>
        <v>9769.6279999999988</v>
      </c>
      <c r="V930" s="14">
        <f t="shared" si="44"/>
        <v>5674</v>
      </c>
      <c r="W930"/>
      <c r="Y930" s="3">
        <v>272008405.74000001</v>
      </c>
      <c r="Z930" s="3">
        <v>5573244.3300000001</v>
      </c>
      <c r="AA930" s="3">
        <v>0</v>
      </c>
      <c r="AB930">
        <v>0</v>
      </c>
      <c r="AC930" s="3">
        <v>0</v>
      </c>
      <c r="AD930" s="2">
        <v>-7297347.0099999998</v>
      </c>
      <c r="AE930" s="3">
        <v>599122533.62</v>
      </c>
      <c r="AF930" s="3">
        <v>12164932.65</v>
      </c>
      <c r="AG930" s="3">
        <v>2628720.44</v>
      </c>
      <c r="AH930" s="3">
        <v>103699.7</v>
      </c>
      <c r="AI930" s="3">
        <v>2074</v>
      </c>
      <c r="AJ930" s="2">
        <v>-10188946.82</v>
      </c>
    </row>
    <row r="931" spans="1:36" hidden="1" x14ac:dyDescent="0.25">
      <c r="A931" s="8">
        <v>6</v>
      </c>
      <c r="B931" s="8" t="s">
        <v>8063</v>
      </c>
      <c r="C931" s="8">
        <v>3078150090080</v>
      </c>
      <c r="D931" s="8" t="s">
        <v>8064</v>
      </c>
      <c r="F931" s="8" t="s">
        <v>8065</v>
      </c>
      <c r="G931" s="10">
        <v>43592</v>
      </c>
      <c r="H931" s="8" t="s">
        <v>31</v>
      </c>
      <c r="I931" s="8" t="s">
        <v>38</v>
      </c>
      <c r="J931" s="9">
        <v>9278.02</v>
      </c>
      <c r="K931" s="9">
        <v>185.56</v>
      </c>
      <c r="L931" s="8">
        <v>0</v>
      </c>
      <c r="M931" s="14">
        <f t="shared" si="42"/>
        <v>9463.58</v>
      </c>
      <c r="N931" s="8">
        <v>0</v>
      </c>
      <c r="O931" s="8">
        <v>0</v>
      </c>
      <c r="P931" s="8" t="s">
        <v>77</v>
      </c>
      <c r="R931" s="8">
        <v>1</v>
      </c>
      <c r="S931" s="13">
        <f>_xlfn.XLOOKUP(P931,rif_fee_schedule!$A$2:$A$84,rif_fee_schedule!C$2:C$84, 0)*1.628</f>
        <v>9769.6279999999988</v>
      </c>
      <c r="T931" s="13">
        <f>_xlfn.XLOOKUP(P931,rif_fee_schedule!$A$2:$A$84,rif_fee_schedule!D$2:D$84, 0)</f>
        <v>5674</v>
      </c>
      <c r="U931" s="14">
        <f t="shared" si="43"/>
        <v>9769.6279999999988</v>
      </c>
      <c r="V931" s="14">
        <f t="shared" si="44"/>
        <v>5674</v>
      </c>
      <c r="W931"/>
      <c r="Y931" s="3">
        <v>43269262.359999999</v>
      </c>
      <c r="Z931" s="3">
        <v>874367.57</v>
      </c>
      <c r="AA931" s="3">
        <v>433279.63</v>
      </c>
      <c r="AB931">
        <v>0</v>
      </c>
      <c r="AC931" s="3">
        <v>0</v>
      </c>
      <c r="AD931" s="2">
        <v>374512.67</v>
      </c>
      <c r="AE931" s="3">
        <v>599122533.62</v>
      </c>
      <c r="AF931" s="3">
        <v>12164932.65</v>
      </c>
      <c r="AG931" s="3">
        <v>2628720.44</v>
      </c>
      <c r="AH931" s="3">
        <v>103699.7</v>
      </c>
      <c r="AI931" s="3">
        <v>2074</v>
      </c>
      <c r="AJ931" s="2">
        <v>-10188946.82</v>
      </c>
    </row>
    <row r="932" spans="1:36" hidden="1" x14ac:dyDescent="0.25">
      <c r="A932" s="8">
        <v>6</v>
      </c>
      <c r="B932" s="8" t="s">
        <v>8081</v>
      </c>
      <c r="C932" s="8">
        <v>3078150090070</v>
      </c>
      <c r="D932" s="8" t="s">
        <v>8082</v>
      </c>
      <c r="F932" s="8" t="s">
        <v>8083</v>
      </c>
      <c r="G932" s="10">
        <v>43593</v>
      </c>
      <c r="H932" s="8" t="s">
        <v>31</v>
      </c>
      <c r="I932" s="8" t="s">
        <v>38</v>
      </c>
      <c r="J932" s="9">
        <v>9278.02</v>
      </c>
      <c r="K932" s="9">
        <v>185.56</v>
      </c>
      <c r="L932" s="8">
        <v>0</v>
      </c>
      <c r="M932" s="14">
        <f t="shared" si="42"/>
        <v>9463.58</v>
      </c>
      <c r="N932" s="8">
        <v>0</v>
      </c>
      <c r="O932" s="8">
        <v>0</v>
      </c>
      <c r="P932" s="8" t="s">
        <v>77</v>
      </c>
      <c r="R932" s="8">
        <v>1</v>
      </c>
      <c r="S932" s="13">
        <f>_xlfn.XLOOKUP(P932,rif_fee_schedule!$A$2:$A$84,rif_fee_schedule!C$2:C$84, 0)*1.628</f>
        <v>9769.6279999999988</v>
      </c>
      <c r="T932" s="13">
        <f>_xlfn.XLOOKUP(P932,rif_fee_schedule!$A$2:$A$84,rif_fee_schedule!D$2:D$84, 0)</f>
        <v>5674</v>
      </c>
      <c r="U932" s="14">
        <f t="shared" si="43"/>
        <v>9769.6279999999988</v>
      </c>
      <c r="V932" s="14">
        <f t="shared" si="44"/>
        <v>5674</v>
      </c>
      <c r="W932"/>
      <c r="Y932" s="3">
        <v>43269262.359999999</v>
      </c>
      <c r="Z932" s="3">
        <v>874367.57</v>
      </c>
      <c r="AA932" s="3">
        <v>433279.63</v>
      </c>
      <c r="AB932">
        <v>0</v>
      </c>
      <c r="AC932" s="3">
        <v>0</v>
      </c>
      <c r="AD932" s="2">
        <v>374512.67</v>
      </c>
      <c r="AE932" s="3">
        <v>599122533.62</v>
      </c>
      <c r="AF932" s="3">
        <v>12164932.65</v>
      </c>
      <c r="AG932" s="3">
        <v>2628720.44</v>
      </c>
      <c r="AH932" s="3">
        <v>103699.7</v>
      </c>
      <c r="AI932" s="3">
        <v>2074</v>
      </c>
      <c r="AJ932" s="2">
        <v>-10188946.82</v>
      </c>
    </row>
    <row r="933" spans="1:36" hidden="1" x14ac:dyDescent="0.25">
      <c r="A933" s="8">
        <v>2</v>
      </c>
      <c r="B933" s="8" t="s">
        <v>2813</v>
      </c>
      <c r="C933" s="8">
        <v>3031150170230</v>
      </c>
      <c r="D933" s="8" t="s">
        <v>2814</v>
      </c>
      <c r="F933" s="8" t="s">
        <v>2815</v>
      </c>
      <c r="G933" s="10">
        <v>43592</v>
      </c>
      <c r="H933" s="8" t="s">
        <v>31</v>
      </c>
      <c r="I933" s="8" t="s">
        <v>38</v>
      </c>
      <c r="J933" s="9">
        <v>0</v>
      </c>
      <c r="K933" s="9">
        <v>0</v>
      </c>
      <c r="L933" s="8">
        <v>0</v>
      </c>
      <c r="M933" s="14">
        <f t="shared" si="42"/>
        <v>0</v>
      </c>
      <c r="N933" s="8">
        <v>0</v>
      </c>
      <c r="O933" s="8">
        <v>0</v>
      </c>
      <c r="P933" s="8" t="s">
        <v>77</v>
      </c>
      <c r="R933" s="8">
        <v>0</v>
      </c>
      <c r="S933" s="13">
        <f>_xlfn.XLOOKUP(P933,rif_fee_schedule!$A$2:$A$84,rif_fee_schedule!C$2:C$84, 0)*1.628</f>
        <v>9769.6279999999988</v>
      </c>
      <c r="T933" s="13">
        <f>_xlfn.XLOOKUP(P933,rif_fee_schedule!$A$2:$A$84,rif_fee_schedule!D$2:D$84, 0)</f>
        <v>5674</v>
      </c>
      <c r="U933" s="14">
        <f t="shared" si="43"/>
        <v>0</v>
      </c>
      <c r="V933" s="14">
        <f t="shared" si="44"/>
        <v>0</v>
      </c>
      <c r="W933"/>
      <c r="Y933" s="3">
        <v>272008405.74000001</v>
      </c>
      <c r="Z933" s="3">
        <v>5573244.3300000001</v>
      </c>
      <c r="AA933" s="3">
        <v>0</v>
      </c>
      <c r="AB933">
        <v>0</v>
      </c>
      <c r="AC933" s="3">
        <v>0</v>
      </c>
      <c r="AD933" s="2">
        <v>-7297347.0099999998</v>
      </c>
      <c r="AE933" s="3">
        <v>599122533.62</v>
      </c>
      <c r="AF933" s="3">
        <v>12164932.65</v>
      </c>
      <c r="AG933" s="3">
        <v>2628720.44</v>
      </c>
      <c r="AH933" s="3">
        <v>103699.7</v>
      </c>
      <c r="AI933" s="3">
        <v>2074</v>
      </c>
      <c r="AJ933" s="2">
        <v>-10188946.82</v>
      </c>
    </row>
    <row r="934" spans="1:36" hidden="1" x14ac:dyDescent="0.25">
      <c r="A934" s="8">
        <v>6</v>
      </c>
      <c r="B934" s="8" t="s">
        <v>6703</v>
      </c>
      <c r="C934" s="8">
        <v>3060300010080</v>
      </c>
      <c r="D934" s="8" t="s">
        <v>6704</v>
      </c>
      <c r="F934" s="8" t="s">
        <v>6705</v>
      </c>
      <c r="G934" s="10">
        <v>43594</v>
      </c>
      <c r="H934" s="8" t="s">
        <v>31</v>
      </c>
      <c r="I934" s="8" t="s">
        <v>38</v>
      </c>
      <c r="J934" s="9">
        <v>11360.59</v>
      </c>
      <c r="K934" s="9">
        <v>227.21</v>
      </c>
      <c r="L934" s="8">
        <v>0</v>
      </c>
      <c r="M934" s="14">
        <f t="shared" si="42"/>
        <v>11587.8</v>
      </c>
      <c r="N934" s="8">
        <v>0</v>
      </c>
      <c r="O934" s="8">
        <v>0</v>
      </c>
      <c r="P934" s="8" t="s">
        <v>114</v>
      </c>
      <c r="R934" s="8">
        <v>2</v>
      </c>
      <c r="S934" s="13">
        <f>_xlfn.XLOOKUP(P934,rif_fee_schedule!$A$2:$A$84,rif_fee_schedule!C$2:C$84, 0)*1.628</f>
        <v>4288.152</v>
      </c>
      <c r="T934" s="13">
        <f>_xlfn.XLOOKUP(P934,rif_fee_schedule!$A$2:$A$84,rif_fee_schedule!D$2:D$84, 0)</f>
        <v>2490</v>
      </c>
      <c r="U934" s="14">
        <f t="shared" si="43"/>
        <v>8576.3040000000001</v>
      </c>
      <c r="V934" s="14">
        <f t="shared" si="44"/>
        <v>4980</v>
      </c>
      <c r="W934"/>
      <c r="Y934" s="3">
        <v>43269262.359999999</v>
      </c>
      <c r="Z934" s="3">
        <v>874367.57</v>
      </c>
      <c r="AA934" s="3">
        <v>433279.63</v>
      </c>
      <c r="AB934">
        <v>0</v>
      </c>
      <c r="AC934" s="3">
        <v>0</v>
      </c>
      <c r="AD934" s="2">
        <v>374512.67</v>
      </c>
      <c r="AE934" s="3">
        <v>599122533.62</v>
      </c>
      <c r="AF934" s="3">
        <v>12164932.65</v>
      </c>
      <c r="AG934" s="3">
        <v>2628720.44</v>
      </c>
      <c r="AH934" s="3">
        <v>103699.7</v>
      </c>
      <c r="AI934" s="3">
        <v>2074</v>
      </c>
      <c r="AJ934" s="2">
        <v>-10188946.82</v>
      </c>
    </row>
    <row r="935" spans="1:36" hidden="1" x14ac:dyDescent="0.25">
      <c r="A935" s="8">
        <v>6</v>
      </c>
      <c r="B935" s="8" t="s">
        <v>6709</v>
      </c>
      <c r="C935" s="8">
        <v>3060300010240</v>
      </c>
      <c r="D935" s="8" t="s">
        <v>6710</v>
      </c>
      <c r="F935" s="8" t="s">
        <v>6711</v>
      </c>
      <c r="G935" s="10">
        <v>43594</v>
      </c>
      <c r="H935" s="8" t="s">
        <v>31</v>
      </c>
      <c r="I935" s="8" t="s">
        <v>38</v>
      </c>
      <c r="J935" s="9">
        <v>11360.59</v>
      </c>
      <c r="K935" s="9">
        <v>227.21</v>
      </c>
      <c r="L935" s="8">
        <v>0</v>
      </c>
      <c r="M935" s="14">
        <f t="shared" si="42"/>
        <v>11587.8</v>
      </c>
      <c r="N935" s="8">
        <v>0</v>
      </c>
      <c r="O935" s="8">
        <v>0</v>
      </c>
      <c r="P935" s="8" t="s">
        <v>114</v>
      </c>
      <c r="R935" s="8">
        <v>2</v>
      </c>
      <c r="S935" s="13">
        <f>_xlfn.XLOOKUP(P935,rif_fee_schedule!$A$2:$A$84,rif_fee_schedule!C$2:C$84, 0)*1.628</f>
        <v>4288.152</v>
      </c>
      <c r="T935" s="13">
        <f>_xlfn.XLOOKUP(P935,rif_fee_schedule!$A$2:$A$84,rif_fee_schedule!D$2:D$84, 0)</f>
        <v>2490</v>
      </c>
      <c r="U935" s="14">
        <f t="shared" si="43"/>
        <v>8576.3040000000001</v>
      </c>
      <c r="V935" s="14">
        <f t="shared" si="44"/>
        <v>4980</v>
      </c>
      <c r="W935"/>
      <c r="Y935" s="3">
        <v>43269262.359999999</v>
      </c>
      <c r="Z935" s="3">
        <v>874367.57</v>
      </c>
      <c r="AA935" s="3">
        <v>433279.63</v>
      </c>
      <c r="AB935">
        <v>0</v>
      </c>
      <c r="AC935" s="3">
        <v>0</v>
      </c>
      <c r="AD935" s="2">
        <v>374512.67</v>
      </c>
      <c r="AE935" s="3">
        <v>599122533.62</v>
      </c>
      <c r="AF935" s="3">
        <v>12164932.65</v>
      </c>
      <c r="AG935" s="3">
        <v>2628720.44</v>
      </c>
      <c r="AH935" s="3">
        <v>103699.7</v>
      </c>
      <c r="AI935" s="3">
        <v>2074</v>
      </c>
      <c r="AJ935" s="2">
        <v>-10188946.82</v>
      </c>
    </row>
    <row r="936" spans="1:36" hidden="1" x14ac:dyDescent="0.25">
      <c r="A936" s="8">
        <v>5</v>
      </c>
      <c r="B936" s="8" t="s">
        <v>4812</v>
      </c>
      <c r="C936" s="8">
        <v>3050200100290</v>
      </c>
      <c r="D936" s="8" t="s">
        <v>4813</v>
      </c>
      <c r="F936" s="8" t="s">
        <v>4814</v>
      </c>
      <c r="G936" s="10">
        <v>43593</v>
      </c>
      <c r="H936" s="8" t="s">
        <v>31</v>
      </c>
      <c r="I936" s="8" t="s">
        <v>38</v>
      </c>
      <c r="J936" s="9">
        <v>0</v>
      </c>
      <c r="K936" s="9">
        <v>0</v>
      </c>
      <c r="L936" s="8">
        <v>0</v>
      </c>
      <c r="M936" s="14">
        <f t="shared" si="42"/>
        <v>0</v>
      </c>
      <c r="N936" s="8">
        <v>0</v>
      </c>
      <c r="O936" s="8">
        <v>0</v>
      </c>
      <c r="P936" s="8" t="s">
        <v>77</v>
      </c>
      <c r="R936" s="8">
        <v>-1</v>
      </c>
      <c r="S936" s="13">
        <f>_xlfn.XLOOKUP(P936,rif_fee_schedule!$A$2:$A$84,rif_fee_schedule!C$2:C$84, 0)*1.628</f>
        <v>9769.6279999999988</v>
      </c>
      <c r="T936" s="13">
        <f>_xlfn.XLOOKUP(P936,rif_fee_schedule!$A$2:$A$84,rif_fee_schedule!D$2:D$84, 0)</f>
        <v>5674</v>
      </c>
      <c r="U936" s="14">
        <f t="shared" si="43"/>
        <v>-9769.6279999999988</v>
      </c>
      <c r="V936" s="14">
        <f t="shared" si="44"/>
        <v>-5674</v>
      </c>
      <c r="W936"/>
      <c r="Y936" s="3">
        <v>23913047.239999998</v>
      </c>
      <c r="Z936" s="3">
        <v>478708.65</v>
      </c>
      <c r="AA936" s="3">
        <v>0</v>
      </c>
      <c r="AB936">
        <v>0</v>
      </c>
      <c r="AC936" s="3">
        <v>0</v>
      </c>
      <c r="AD936" s="2">
        <v>-227120.25</v>
      </c>
      <c r="AE936" s="3">
        <v>599122533.62</v>
      </c>
      <c r="AF936" s="3">
        <v>12164932.65</v>
      </c>
      <c r="AG936" s="3">
        <v>2628720.44</v>
      </c>
      <c r="AH936" s="3">
        <v>103699.7</v>
      </c>
      <c r="AI936" s="3">
        <v>2074</v>
      </c>
      <c r="AJ936" s="2">
        <v>-10188946.82</v>
      </c>
    </row>
    <row r="937" spans="1:36" hidden="1" x14ac:dyDescent="0.25">
      <c r="A937" s="8">
        <v>5</v>
      </c>
      <c r="B937" s="8" t="s">
        <v>4812</v>
      </c>
      <c r="C937" s="8">
        <v>3050200100290</v>
      </c>
      <c r="D937" s="8" t="s">
        <v>4813</v>
      </c>
      <c r="F937" s="8" t="s">
        <v>4814</v>
      </c>
      <c r="G937" s="10">
        <v>43593</v>
      </c>
      <c r="H937" s="8" t="s">
        <v>31</v>
      </c>
      <c r="I937" s="8" t="s">
        <v>38</v>
      </c>
      <c r="J937" s="9">
        <v>0</v>
      </c>
      <c r="K937" s="9">
        <v>0</v>
      </c>
      <c r="L937" s="8">
        <v>0</v>
      </c>
      <c r="M937" s="14">
        <f t="shared" si="42"/>
        <v>0</v>
      </c>
      <c r="N937" s="8">
        <v>0</v>
      </c>
      <c r="O937" s="8">
        <v>0</v>
      </c>
      <c r="P937" s="8" t="s">
        <v>77</v>
      </c>
      <c r="R937" s="8">
        <v>1</v>
      </c>
      <c r="S937" s="13">
        <f>_xlfn.XLOOKUP(P937,rif_fee_schedule!$A$2:$A$84,rif_fee_schedule!C$2:C$84, 0)*1.628</f>
        <v>9769.6279999999988</v>
      </c>
      <c r="T937" s="13">
        <f>_xlfn.XLOOKUP(P937,rif_fee_schedule!$A$2:$A$84,rif_fee_schedule!D$2:D$84, 0)</f>
        <v>5674</v>
      </c>
      <c r="U937" s="14">
        <f t="shared" si="43"/>
        <v>9769.6279999999988</v>
      </c>
      <c r="V937" s="14">
        <f t="shared" si="44"/>
        <v>5674</v>
      </c>
      <c r="W937"/>
      <c r="Y937" s="3">
        <v>23913047.239999998</v>
      </c>
      <c r="Z937" s="3">
        <v>478708.65</v>
      </c>
      <c r="AA937" s="3">
        <v>0</v>
      </c>
      <c r="AB937">
        <v>0</v>
      </c>
      <c r="AC937" s="3">
        <v>0</v>
      </c>
      <c r="AD937" s="2">
        <v>-227120.25</v>
      </c>
      <c r="AE937" s="3">
        <v>599122533.62</v>
      </c>
      <c r="AF937" s="3">
        <v>12164932.65</v>
      </c>
      <c r="AG937" s="3">
        <v>2628720.44</v>
      </c>
      <c r="AH937" s="3">
        <v>103699.7</v>
      </c>
      <c r="AI937" s="3">
        <v>2074</v>
      </c>
      <c r="AJ937" s="2">
        <v>-10188946.82</v>
      </c>
    </row>
    <row r="938" spans="1:36" hidden="1" x14ac:dyDescent="0.25">
      <c r="A938" s="8">
        <v>6</v>
      </c>
      <c r="B938" s="8" t="s">
        <v>6706</v>
      </c>
      <c r="C938" s="8">
        <v>3060300010270</v>
      </c>
      <c r="D938" s="8" t="s">
        <v>6707</v>
      </c>
      <c r="F938" s="8" t="s">
        <v>6708</v>
      </c>
      <c r="G938" s="10">
        <v>43594</v>
      </c>
      <c r="H938" s="8" t="s">
        <v>31</v>
      </c>
      <c r="I938" s="8" t="s">
        <v>38</v>
      </c>
      <c r="J938" s="9">
        <v>11360.59</v>
      </c>
      <c r="K938" s="9">
        <v>227.21</v>
      </c>
      <c r="L938" s="8">
        <v>0</v>
      </c>
      <c r="M938" s="14">
        <f t="shared" si="42"/>
        <v>11587.8</v>
      </c>
      <c r="N938" s="8">
        <v>0</v>
      </c>
      <c r="O938" s="8">
        <v>0</v>
      </c>
      <c r="P938" s="8" t="s">
        <v>114</v>
      </c>
      <c r="R938" s="8">
        <v>2</v>
      </c>
      <c r="S938" s="13">
        <f>_xlfn.XLOOKUP(P938,rif_fee_schedule!$A$2:$A$84,rif_fee_schedule!C$2:C$84, 0)*1.628</f>
        <v>4288.152</v>
      </c>
      <c r="T938" s="13">
        <f>_xlfn.XLOOKUP(P938,rif_fee_schedule!$A$2:$A$84,rif_fee_schedule!D$2:D$84, 0)</f>
        <v>2490</v>
      </c>
      <c r="U938" s="14">
        <f t="shared" si="43"/>
        <v>8576.3040000000001</v>
      </c>
      <c r="V938" s="14">
        <f t="shared" si="44"/>
        <v>4980</v>
      </c>
      <c r="W938"/>
      <c r="Y938" s="3">
        <v>43269262.359999999</v>
      </c>
      <c r="Z938" s="3">
        <v>874367.57</v>
      </c>
      <c r="AA938" s="3">
        <v>433279.63</v>
      </c>
      <c r="AB938">
        <v>0</v>
      </c>
      <c r="AC938" s="3">
        <v>0</v>
      </c>
      <c r="AD938" s="2">
        <v>374512.67</v>
      </c>
      <c r="AE938" s="3">
        <v>599122533.62</v>
      </c>
      <c r="AF938" s="3">
        <v>12164932.65</v>
      </c>
      <c r="AG938" s="3">
        <v>2628720.44</v>
      </c>
      <c r="AH938" s="3">
        <v>103699.7</v>
      </c>
      <c r="AI938" s="3">
        <v>2074</v>
      </c>
      <c r="AJ938" s="2">
        <v>-10188946.82</v>
      </c>
    </row>
    <row r="939" spans="1:36" hidden="1" x14ac:dyDescent="0.25">
      <c r="A939" s="8">
        <v>6</v>
      </c>
      <c r="B939" s="8" t="s">
        <v>6535</v>
      </c>
      <c r="C939" s="8">
        <v>3060190211360</v>
      </c>
      <c r="D939" s="8" t="s">
        <v>6536</v>
      </c>
      <c r="F939" s="8" t="s">
        <v>6537</v>
      </c>
      <c r="G939" s="10">
        <v>43621</v>
      </c>
      <c r="H939" s="8" t="s">
        <v>31</v>
      </c>
      <c r="I939" s="8" t="s">
        <v>38</v>
      </c>
      <c r="J939" s="9">
        <v>9278.02</v>
      </c>
      <c r="K939" s="9">
        <v>185.56</v>
      </c>
      <c r="L939" s="8">
        <v>0</v>
      </c>
      <c r="M939" s="14">
        <f t="shared" si="42"/>
        <v>9463.58</v>
      </c>
      <c r="N939" s="8">
        <v>0</v>
      </c>
      <c r="O939" s="8">
        <v>0</v>
      </c>
      <c r="P939" s="8" t="s">
        <v>77</v>
      </c>
      <c r="R939" s="8">
        <v>1</v>
      </c>
      <c r="S939" s="13">
        <f>_xlfn.XLOOKUP(P939,rif_fee_schedule!$A$2:$A$84,rif_fee_schedule!C$2:C$84, 0)*1.628</f>
        <v>9769.6279999999988</v>
      </c>
      <c r="T939" s="13">
        <f>_xlfn.XLOOKUP(P939,rif_fee_schedule!$A$2:$A$84,rif_fee_schedule!D$2:D$84, 0)</f>
        <v>5674</v>
      </c>
      <c r="U939" s="14">
        <f t="shared" si="43"/>
        <v>9769.6279999999988</v>
      </c>
      <c r="V939" s="14">
        <f t="shared" si="44"/>
        <v>5674</v>
      </c>
      <c r="W939"/>
      <c r="Y939" s="3">
        <v>43269262.359999999</v>
      </c>
      <c r="Z939" s="3">
        <v>874367.57</v>
      </c>
      <c r="AA939" s="3">
        <v>433279.63</v>
      </c>
      <c r="AB939">
        <v>0</v>
      </c>
      <c r="AC939" s="3">
        <v>0</v>
      </c>
      <c r="AD939" s="2">
        <v>374512.67</v>
      </c>
      <c r="AE939" s="3">
        <v>599122533.62</v>
      </c>
      <c r="AF939" s="3">
        <v>12164932.65</v>
      </c>
      <c r="AG939" s="3">
        <v>2628720.44</v>
      </c>
      <c r="AH939" s="3">
        <v>103699.7</v>
      </c>
      <c r="AI939" s="3">
        <v>2074</v>
      </c>
      <c r="AJ939" s="2">
        <v>-10188946.82</v>
      </c>
    </row>
    <row r="940" spans="1:36" hidden="1" x14ac:dyDescent="0.25">
      <c r="A940" s="8">
        <v>2</v>
      </c>
      <c r="B940" s="8" t="s">
        <v>2711</v>
      </c>
      <c r="C940" s="8">
        <v>3031110310230</v>
      </c>
      <c r="D940" s="8" t="s">
        <v>2712</v>
      </c>
      <c r="F940" s="8" t="s">
        <v>2713</v>
      </c>
      <c r="G940" s="10">
        <v>43593</v>
      </c>
      <c r="H940" s="8" t="s">
        <v>31</v>
      </c>
      <c r="I940" s="8" t="s">
        <v>38</v>
      </c>
      <c r="J940" s="9">
        <v>0</v>
      </c>
      <c r="K940" s="9">
        <v>0</v>
      </c>
      <c r="L940" s="8">
        <v>0</v>
      </c>
      <c r="M940" s="14">
        <f t="shared" si="42"/>
        <v>0</v>
      </c>
      <c r="N940" s="8">
        <v>0</v>
      </c>
      <c r="O940" s="8">
        <v>0</v>
      </c>
      <c r="P940" s="8" t="s">
        <v>77</v>
      </c>
      <c r="R940" s="8">
        <v>-1</v>
      </c>
      <c r="S940" s="13">
        <f>_xlfn.XLOOKUP(P940,rif_fee_schedule!$A$2:$A$84,rif_fee_schedule!C$2:C$84, 0)*1.628</f>
        <v>9769.6279999999988</v>
      </c>
      <c r="T940" s="13">
        <f>_xlfn.XLOOKUP(P940,rif_fee_schedule!$A$2:$A$84,rif_fee_schedule!D$2:D$84, 0)</f>
        <v>5674</v>
      </c>
      <c r="U940" s="14">
        <f t="shared" si="43"/>
        <v>-9769.6279999999988</v>
      </c>
      <c r="V940" s="14">
        <f t="shared" si="44"/>
        <v>-5674</v>
      </c>
      <c r="W940"/>
      <c r="Y940" s="3">
        <v>272008405.74000001</v>
      </c>
      <c r="Z940" s="3">
        <v>5573244.3300000001</v>
      </c>
      <c r="AA940" s="3">
        <v>0</v>
      </c>
      <c r="AB940">
        <v>0</v>
      </c>
      <c r="AC940" s="3">
        <v>0</v>
      </c>
      <c r="AD940" s="2">
        <v>-7297347.0099999998</v>
      </c>
      <c r="AE940" s="3">
        <v>599122533.62</v>
      </c>
      <c r="AF940" s="3">
        <v>12164932.65</v>
      </c>
      <c r="AG940" s="3">
        <v>2628720.44</v>
      </c>
      <c r="AH940" s="3">
        <v>103699.7</v>
      </c>
      <c r="AI940" s="3">
        <v>2074</v>
      </c>
      <c r="AJ940" s="2">
        <v>-10188946.82</v>
      </c>
    </row>
    <row r="941" spans="1:36" hidden="1" x14ac:dyDescent="0.25">
      <c r="A941" s="8">
        <v>2</v>
      </c>
      <c r="B941" s="8" t="s">
        <v>2711</v>
      </c>
      <c r="C941" s="8">
        <v>3031110310230</v>
      </c>
      <c r="D941" s="8" t="s">
        <v>2712</v>
      </c>
      <c r="F941" s="8" t="s">
        <v>2713</v>
      </c>
      <c r="G941" s="10">
        <v>43593</v>
      </c>
      <c r="H941" s="8" t="s">
        <v>31</v>
      </c>
      <c r="I941" s="8" t="s">
        <v>38</v>
      </c>
      <c r="J941" s="9">
        <v>0</v>
      </c>
      <c r="K941" s="9">
        <v>0</v>
      </c>
      <c r="L941" s="8">
        <v>0</v>
      </c>
      <c r="M941" s="14">
        <f t="shared" si="42"/>
        <v>0</v>
      </c>
      <c r="N941" s="8">
        <v>0</v>
      </c>
      <c r="O941" s="8">
        <v>0</v>
      </c>
      <c r="P941" s="8" t="s">
        <v>77</v>
      </c>
      <c r="R941" s="8">
        <v>1</v>
      </c>
      <c r="S941" s="13">
        <f>_xlfn.XLOOKUP(P941,rif_fee_schedule!$A$2:$A$84,rif_fee_schedule!C$2:C$84, 0)*1.628</f>
        <v>9769.6279999999988</v>
      </c>
      <c r="T941" s="13">
        <f>_xlfn.XLOOKUP(P941,rif_fee_schedule!$A$2:$A$84,rif_fee_schedule!D$2:D$84, 0)</f>
        <v>5674</v>
      </c>
      <c r="U941" s="14">
        <f t="shared" si="43"/>
        <v>9769.6279999999988</v>
      </c>
      <c r="V941" s="14">
        <f t="shared" si="44"/>
        <v>5674</v>
      </c>
      <c r="W941"/>
      <c r="Y941" s="3">
        <v>272008405.74000001</v>
      </c>
      <c r="Z941" s="3">
        <v>5573244.3300000001</v>
      </c>
      <c r="AA941" s="3">
        <v>0</v>
      </c>
      <c r="AB941">
        <v>0</v>
      </c>
      <c r="AC941" s="3">
        <v>0</v>
      </c>
      <c r="AD941" s="2">
        <v>-7297347.0099999998</v>
      </c>
      <c r="AE941" s="3">
        <v>599122533.62</v>
      </c>
      <c r="AF941" s="3">
        <v>12164932.65</v>
      </c>
      <c r="AG941" s="3">
        <v>2628720.44</v>
      </c>
      <c r="AH941" s="3">
        <v>103699.7</v>
      </c>
      <c r="AI941" s="3">
        <v>2074</v>
      </c>
      <c r="AJ941" s="2">
        <v>-10188946.82</v>
      </c>
    </row>
    <row r="942" spans="1:36" hidden="1" x14ac:dyDescent="0.25">
      <c r="A942" s="8">
        <v>5</v>
      </c>
      <c r="B942" s="8" t="s">
        <v>4789</v>
      </c>
      <c r="C942" s="8">
        <v>3050160480010</v>
      </c>
      <c r="D942" s="8" t="s">
        <v>4790</v>
      </c>
      <c r="F942" s="8" t="s">
        <v>4791</v>
      </c>
      <c r="G942" s="10">
        <v>43636</v>
      </c>
      <c r="H942" s="8" t="s">
        <v>31</v>
      </c>
      <c r="I942" s="8" t="s">
        <v>32</v>
      </c>
      <c r="J942" s="9">
        <v>0</v>
      </c>
      <c r="K942" s="9">
        <v>0</v>
      </c>
      <c r="L942" s="8">
        <v>0</v>
      </c>
      <c r="M942" s="14">
        <f t="shared" si="42"/>
        <v>0</v>
      </c>
      <c r="N942" s="8">
        <v>0</v>
      </c>
      <c r="O942" s="8">
        <v>0</v>
      </c>
      <c r="P942" s="8" t="s">
        <v>112</v>
      </c>
      <c r="R942" s="11">
        <v>6513</v>
      </c>
      <c r="S942" s="13">
        <f>_xlfn.XLOOKUP(P942,rif_fee_schedule!$A$2:$A$84,rif_fee_schedule!C$2:C$84, 0)*1.628</f>
        <v>53.092335999999996</v>
      </c>
      <c r="T942" s="13">
        <f>_xlfn.XLOOKUP(P942,rif_fee_schedule!$A$2:$A$84,rif_fee_schedule!D$2:D$84, 0)</f>
        <v>30.835000000000001</v>
      </c>
      <c r="U942" s="14">
        <f t="shared" si="43"/>
        <v>345790.38436799997</v>
      </c>
      <c r="V942" s="14">
        <f t="shared" si="44"/>
        <v>200828.35500000001</v>
      </c>
      <c r="W942" s="2"/>
      <c r="Y942" s="3">
        <v>23913047.239999998</v>
      </c>
      <c r="Z942" s="3">
        <v>478708.65</v>
      </c>
      <c r="AA942" s="3">
        <v>0</v>
      </c>
      <c r="AB942">
        <v>0</v>
      </c>
      <c r="AC942" s="3">
        <v>0</v>
      </c>
      <c r="AD942" s="2">
        <v>-227120.25</v>
      </c>
      <c r="AE942" s="3">
        <v>599122533.62</v>
      </c>
      <c r="AF942" s="3">
        <v>12164932.65</v>
      </c>
      <c r="AG942" s="3">
        <v>2628720.44</v>
      </c>
      <c r="AH942" s="3">
        <v>103699.7</v>
      </c>
      <c r="AI942" s="3">
        <v>2074</v>
      </c>
      <c r="AJ942" s="2">
        <v>-10188946.82</v>
      </c>
    </row>
    <row r="943" spans="1:36" hidden="1" x14ac:dyDescent="0.25">
      <c r="A943" s="8">
        <v>5</v>
      </c>
      <c r="B943" s="8" t="s">
        <v>4789</v>
      </c>
      <c r="C943" s="8">
        <v>3050160480010</v>
      </c>
      <c r="D943" s="8" t="s">
        <v>4790</v>
      </c>
      <c r="F943" s="8" t="s">
        <v>4791</v>
      </c>
      <c r="G943" s="10">
        <v>43636</v>
      </c>
      <c r="H943" s="8" t="s">
        <v>31</v>
      </c>
      <c r="I943" s="8" t="s">
        <v>32</v>
      </c>
      <c r="J943" s="9">
        <v>0</v>
      </c>
      <c r="K943" s="9">
        <v>0</v>
      </c>
      <c r="L943" s="8">
        <v>0</v>
      </c>
      <c r="M943" s="14">
        <f t="shared" si="42"/>
        <v>0</v>
      </c>
      <c r="N943" s="8">
        <v>0</v>
      </c>
      <c r="O943" s="8">
        <v>0</v>
      </c>
      <c r="P943" s="8" t="s">
        <v>112</v>
      </c>
      <c r="R943" s="11">
        <v>-6513</v>
      </c>
      <c r="S943" s="13">
        <f>_xlfn.XLOOKUP(P943,rif_fee_schedule!$A$2:$A$84,rif_fee_schedule!C$2:C$84, 0)*1.628</f>
        <v>53.092335999999996</v>
      </c>
      <c r="T943" s="13">
        <f>_xlfn.XLOOKUP(P943,rif_fee_schedule!$A$2:$A$84,rif_fee_schedule!D$2:D$84, 0)</f>
        <v>30.835000000000001</v>
      </c>
      <c r="U943" s="14">
        <f t="shared" si="43"/>
        <v>-345790.38436799997</v>
      </c>
      <c r="V943" s="14">
        <f t="shared" si="44"/>
        <v>-200828.35500000001</v>
      </c>
      <c r="W943" s="2"/>
      <c r="Y943" s="3">
        <v>23913047.239999998</v>
      </c>
      <c r="Z943" s="3">
        <v>478708.65</v>
      </c>
      <c r="AA943" s="3">
        <v>0</v>
      </c>
      <c r="AB943">
        <v>0</v>
      </c>
      <c r="AC943" s="3">
        <v>0</v>
      </c>
      <c r="AD943" s="2">
        <v>-227120.25</v>
      </c>
      <c r="AE943" s="3">
        <v>599122533.62</v>
      </c>
      <c r="AF943" s="3">
        <v>12164932.65</v>
      </c>
      <c r="AG943" s="3">
        <v>2628720.44</v>
      </c>
      <c r="AH943" s="3">
        <v>103699.7</v>
      </c>
      <c r="AI943" s="3">
        <v>2074</v>
      </c>
      <c r="AJ943" s="2">
        <v>-10188946.82</v>
      </c>
    </row>
    <row r="944" spans="1:36" hidden="1" x14ac:dyDescent="0.25">
      <c r="A944" s="8">
        <v>2</v>
      </c>
      <c r="B944" s="8" t="s">
        <v>2553</v>
      </c>
      <c r="C944" s="8">
        <v>3031020121140</v>
      </c>
      <c r="D944" s="8" t="s">
        <v>2554</v>
      </c>
      <c r="G944" s="10">
        <v>43594</v>
      </c>
      <c r="H944" s="8" t="s">
        <v>31</v>
      </c>
      <c r="I944" s="8" t="s">
        <v>32</v>
      </c>
      <c r="J944" s="9">
        <v>8772.4500000000007</v>
      </c>
      <c r="K944" s="9">
        <v>175.45</v>
      </c>
      <c r="L944" s="8">
        <v>0</v>
      </c>
      <c r="M944" s="14">
        <f t="shared" si="42"/>
        <v>8947.9000000000015</v>
      </c>
      <c r="N944" s="8">
        <v>0</v>
      </c>
      <c r="O944" s="8">
        <v>0</v>
      </c>
      <c r="P944" s="8" t="s">
        <v>77</v>
      </c>
      <c r="R944" s="8">
        <v>1</v>
      </c>
      <c r="S944" s="13">
        <f>_xlfn.XLOOKUP(P944,rif_fee_schedule!$A$2:$A$84,rif_fee_schedule!C$2:C$84, 0)*1.628</f>
        <v>9769.6279999999988</v>
      </c>
      <c r="T944" s="13">
        <f>_xlfn.XLOOKUP(P944,rif_fee_schedule!$A$2:$A$84,rif_fee_schedule!D$2:D$84, 0)</f>
        <v>5674</v>
      </c>
      <c r="U944" s="14">
        <f t="shared" si="43"/>
        <v>9769.6279999999988</v>
      </c>
      <c r="V944" s="14">
        <f t="shared" si="44"/>
        <v>5674</v>
      </c>
      <c r="W944"/>
      <c r="Y944" s="3">
        <v>272008405.74000001</v>
      </c>
      <c r="Z944" s="3">
        <v>5573244.3300000001</v>
      </c>
      <c r="AA944" s="3">
        <v>0</v>
      </c>
      <c r="AB944">
        <v>0</v>
      </c>
      <c r="AC944" s="3">
        <v>0</v>
      </c>
      <c r="AD944" s="2">
        <v>-7297347.0099999998</v>
      </c>
      <c r="AE944" s="3">
        <v>599122533.62</v>
      </c>
      <c r="AF944" s="3">
        <v>12164932.65</v>
      </c>
      <c r="AG944" s="3">
        <v>2628720.44</v>
      </c>
      <c r="AH944" s="3">
        <v>103699.7</v>
      </c>
      <c r="AI944" s="3">
        <v>2074</v>
      </c>
      <c r="AJ944" s="2">
        <v>-10188946.82</v>
      </c>
    </row>
    <row r="945" spans="1:36" hidden="1" x14ac:dyDescent="0.25">
      <c r="A945" s="8">
        <v>6</v>
      </c>
      <c r="B945" s="8" t="s">
        <v>7988</v>
      </c>
      <c r="C945" s="8">
        <v>3078010000012</v>
      </c>
      <c r="D945" s="8" t="s">
        <v>7989</v>
      </c>
      <c r="G945" s="10">
        <v>43593</v>
      </c>
      <c r="H945" s="8" t="s">
        <v>31</v>
      </c>
      <c r="I945" s="8" t="s">
        <v>32</v>
      </c>
      <c r="J945" s="9">
        <v>44982.89</v>
      </c>
      <c r="K945" s="9">
        <v>899.66</v>
      </c>
      <c r="L945" s="8">
        <v>0</v>
      </c>
      <c r="M945" s="14">
        <f t="shared" si="42"/>
        <v>45882.55</v>
      </c>
      <c r="N945" s="8">
        <v>0</v>
      </c>
      <c r="O945" s="8">
        <v>0</v>
      </c>
      <c r="P945" s="8" t="s">
        <v>72</v>
      </c>
      <c r="R945" s="11">
        <v>3177</v>
      </c>
      <c r="S945" s="13">
        <f>_xlfn.XLOOKUP(P945,rif_fee_schedule!$A$2:$A$84,rif_fee_schedule!C$2:C$84, 0)*1.628</f>
        <v>15.918583999999999</v>
      </c>
      <c r="T945" s="13">
        <f>_xlfn.XLOOKUP(P945,rif_fee_schedule!$A$2:$A$84,rif_fee_schedule!D$2:D$84, 0)</f>
        <v>9.2460000000000004</v>
      </c>
      <c r="U945" s="14">
        <f t="shared" si="43"/>
        <v>50573.341367999994</v>
      </c>
      <c r="V945" s="14">
        <f t="shared" si="44"/>
        <v>29374.542000000001</v>
      </c>
      <c r="W945" s="2"/>
      <c r="Y945" s="3">
        <v>43269262.359999999</v>
      </c>
      <c r="Z945" s="3">
        <v>874367.57</v>
      </c>
      <c r="AA945" s="3">
        <v>433279.63</v>
      </c>
      <c r="AB945">
        <v>0</v>
      </c>
      <c r="AC945" s="3">
        <v>0</v>
      </c>
      <c r="AD945" s="2">
        <v>374512.67</v>
      </c>
      <c r="AE945" s="3">
        <v>599122533.62</v>
      </c>
      <c r="AF945" s="3">
        <v>12164932.65</v>
      </c>
      <c r="AG945" s="3">
        <v>2628720.44</v>
      </c>
      <c r="AH945" s="3">
        <v>103699.7</v>
      </c>
      <c r="AI945" s="3">
        <v>2074</v>
      </c>
      <c r="AJ945" s="2">
        <v>-10188946.82</v>
      </c>
    </row>
    <row r="946" spans="1:36" hidden="1" x14ac:dyDescent="0.25">
      <c r="A946" s="8">
        <v>6</v>
      </c>
      <c r="B946" s="8" t="s">
        <v>6759</v>
      </c>
      <c r="C946" s="8">
        <v>3060300010080</v>
      </c>
      <c r="D946" s="8" t="s">
        <v>6760</v>
      </c>
      <c r="F946" s="8" t="s">
        <v>6761</v>
      </c>
      <c r="G946" s="10">
        <v>43593</v>
      </c>
      <c r="H946" s="8" t="s">
        <v>31</v>
      </c>
      <c r="I946" s="8" t="s">
        <v>38</v>
      </c>
      <c r="J946" s="9">
        <v>11360.59</v>
      </c>
      <c r="K946" s="9">
        <v>227.21</v>
      </c>
      <c r="L946" s="8">
        <v>0</v>
      </c>
      <c r="M946" s="14">
        <f t="shared" si="42"/>
        <v>11587.8</v>
      </c>
      <c r="N946" s="8">
        <v>0</v>
      </c>
      <c r="O946" s="8">
        <v>0</v>
      </c>
      <c r="P946" s="8" t="s">
        <v>114</v>
      </c>
      <c r="R946" s="8">
        <v>2</v>
      </c>
      <c r="S946" s="13">
        <f>_xlfn.XLOOKUP(P946,rif_fee_schedule!$A$2:$A$84,rif_fee_schedule!C$2:C$84, 0)*1.628</f>
        <v>4288.152</v>
      </c>
      <c r="T946" s="13">
        <f>_xlfn.XLOOKUP(P946,rif_fee_schedule!$A$2:$A$84,rif_fee_schedule!D$2:D$84, 0)</f>
        <v>2490</v>
      </c>
      <c r="U946" s="14">
        <f t="shared" si="43"/>
        <v>8576.3040000000001</v>
      </c>
      <c r="V946" s="14">
        <f t="shared" si="44"/>
        <v>4980</v>
      </c>
      <c r="W946"/>
      <c r="Y946" s="3">
        <v>43269262.359999999</v>
      </c>
      <c r="Z946" s="3">
        <v>874367.57</v>
      </c>
      <c r="AA946" s="3">
        <v>433279.63</v>
      </c>
      <c r="AB946">
        <v>0</v>
      </c>
      <c r="AC946" s="3">
        <v>0</v>
      </c>
      <c r="AD946" s="2">
        <v>374512.67</v>
      </c>
      <c r="AE946" s="3">
        <v>599122533.62</v>
      </c>
      <c r="AF946" s="3">
        <v>12164932.65</v>
      </c>
      <c r="AG946" s="3">
        <v>2628720.44</v>
      </c>
      <c r="AH946" s="3">
        <v>103699.7</v>
      </c>
      <c r="AI946" s="3">
        <v>2074</v>
      </c>
      <c r="AJ946" s="2">
        <v>-10188946.82</v>
      </c>
    </row>
    <row r="947" spans="1:36" hidden="1" x14ac:dyDescent="0.25">
      <c r="A947" s="8">
        <v>6</v>
      </c>
      <c r="B947" s="8" t="s">
        <v>6762</v>
      </c>
      <c r="C947" s="8">
        <v>3060300010240</v>
      </c>
      <c r="D947" s="8" t="s">
        <v>6763</v>
      </c>
      <c r="F947" s="8" t="s">
        <v>6764</v>
      </c>
      <c r="G947" s="10">
        <v>43593</v>
      </c>
      <c r="H947" s="8" t="s">
        <v>31</v>
      </c>
      <c r="I947" s="8" t="s">
        <v>38</v>
      </c>
      <c r="J947" s="9">
        <v>11360.59</v>
      </c>
      <c r="K947" s="9">
        <v>227.21</v>
      </c>
      <c r="L947" s="8">
        <v>0</v>
      </c>
      <c r="M947" s="14">
        <f t="shared" ref="M947:M1010" si="45">SUM(J947:L947)</f>
        <v>11587.8</v>
      </c>
      <c r="N947" s="8">
        <v>0</v>
      </c>
      <c r="O947" s="8">
        <v>0</v>
      </c>
      <c r="P947" s="8" t="s">
        <v>114</v>
      </c>
      <c r="R947" s="8">
        <v>2</v>
      </c>
      <c r="S947" s="13">
        <f>_xlfn.XLOOKUP(P947,rif_fee_schedule!$A$2:$A$84,rif_fee_schedule!C$2:C$84, 0)*1.628</f>
        <v>4288.152</v>
      </c>
      <c r="T947" s="13">
        <f>_xlfn.XLOOKUP(P947,rif_fee_schedule!$A$2:$A$84,rif_fee_schedule!D$2:D$84, 0)</f>
        <v>2490</v>
      </c>
      <c r="U947" s="14">
        <f t="shared" ref="U947:U1010" si="46">S947*R947</f>
        <v>8576.3040000000001</v>
      </c>
      <c r="V947" s="14">
        <f t="shared" ref="V947:V1010" si="47">T947*R947</f>
        <v>4980</v>
      </c>
      <c r="W947"/>
      <c r="Y947" s="3">
        <v>43269262.359999999</v>
      </c>
      <c r="Z947" s="3">
        <v>874367.57</v>
      </c>
      <c r="AA947" s="3">
        <v>433279.63</v>
      </c>
      <c r="AB947">
        <v>0</v>
      </c>
      <c r="AC947" s="3">
        <v>0</v>
      </c>
      <c r="AD947" s="2">
        <v>374512.67</v>
      </c>
      <c r="AE947" s="3">
        <v>599122533.62</v>
      </c>
      <c r="AF947" s="3">
        <v>12164932.65</v>
      </c>
      <c r="AG947" s="3">
        <v>2628720.44</v>
      </c>
      <c r="AH947" s="3">
        <v>103699.7</v>
      </c>
      <c r="AI947" s="3">
        <v>2074</v>
      </c>
      <c r="AJ947" s="2">
        <v>-10188946.82</v>
      </c>
    </row>
    <row r="948" spans="1:36" hidden="1" x14ac:dyDescent="0.25">
      <c r="A948" s="8">
        <v>6</v>
      </c>
      <c r="B948" s="8" t="s">
        <v>6816</v>
      </c>
      <c r="C948" s="8">
        <v>3060300010080</v>
      </c>
      <c r="D948" s="8" t="s">
        <v>6817</v>
      </c>
      <c r="F948" s="8" t="s">
        <v>6818</v>
      </c>
      <c r="G948" s="10">
        <v>43593</v>
      </c>
      <c r="H948" s="8" t="s">
        <v>31</v>
      </c>
      <c r="I948" s="8" t="s">
        <v>38</v>
      </c>
      <c r="J948" s="9">
        <v>11360.59</v>
      </c>
      <c r="K948" s="9">
        <v>227.21</v>
      </c>
      <c r="L948" s="8">
        <v>0</v>
      </c>
      <c r="M948" s="14">
        <f t="shared" si="45"/>
        <v>11587.8</v>
      </c>
      <c r="N948" s="8">
        <v>0</v>
      </c>
      <c r="O948" s="8">
        <v>0</v>
      </c>
      <c r="P948" s="8" t="s">
        <v>114</v>
      </c>
      <c r="R948" s="8">
        <v>2</v>
      </c>
      <c r="S948" s="13">
        <f>_xlfn.XLOOKUP(P948,rif_fee_schedule!$A$2:$A$84,rif_fee_schedule!C$2:C$84, 0)*1.628</f>
        <v>4288.152</v>
      </c>
      <c r="T948" s="13">
        <f>_xlfn.XLOOKUP(P948,rif_fee_schedule!$A$2:$A$84,rif_fee_schedule!D$2:D$84, 0)</f>
        <v>2490</v>
      </c>
      <c r="U948" s="14">
        <f t="shared" si="46"/>
        <v>8576.3040000000001</v>
      </c>
      <c r="V948" s="14">
        <f t="shared" si="47"/>
        <v>4980</v>
      </c>
      <c r="W948"/>
      <c r="Y948" s="3">
        <v>43269262.359999999</v>
      </c>
      <c r="Z948" s="3">
        <v>874367.57</v>
      </c>
      <c r="AA948" s="3">
        <v>433279.63</v>
      </c>
      <c r="AB948">
        <v>0</v>
      </c>
      <c r="AC948" s="3">
        <v>0</v>
      </c>
      <c r="AD948" s="2">
        <v>374512.67</v>
      </c>
      <c r="AE948" s="3">
        <v>599122533.62</v>
      </c>
      <c r="AF948" s="3">
        <v>12164932.65</v>
      </c>
      <c r="AG948" s="3">
        <v>2628720.44</v>
      </c>
      <c r="AH948" s="3">
        <v>103699.7</v>
      </c>
      <c r="AI948" s="3">
        <v>2074</v>
      </c>
      <c r="AJ948" s="2">
        <v>-10188946.82</v>
      </c>
    </row>
    <row r="949" spans="1:36" hidden="1" x14ac:dyDescent="0.25">
      <c r="A949" s="8">
        <v>6</v>
      </c>
      <c r="B949" s="8" t="s">
        <v>6769</v>
      </c>
      <c r="C949" s="8">
        <v>3060300010080</v>
      </c>
      <c r="D949" s="8" t="s">
        <v>6770</v>
      </c>
      <c r="F949" s="8" t="s">
        <v>6771</v>
      </c>
      <c r="G949" s="10">
        <v>43594</v>
      </c>
      <c r="H949" s="8" t="s">
        <v>31</v>
      </c>
      <c r="I949" s="8" t="s">
        <v>38</v>
      </c>
      <c r="J949" s="9">
        <v>11360.59</v>
      </c>
      <c r="K949" s="9">
        <v>227.21</v>
      </c>
      <c r="L949" s="8">
        <v>0</v>
      </c>
      <c r="M949" s="14">
        <f t="shared" si="45"/>
        <v>11587.8</v>
      </c>
      <c r="N949" s="8">
        <v>0</v>
      </c>
      <c r="O949" s="8">
        <v>0</v>
      </c>
      <c r="P949" s="8" t="s">
        <v>114</v>
      </c>
      <c r="R949" s="8">
        <v>2</v>
      </c>
      <c r="S949" s="13">
        <f>_xlfn.XLOOKUP(P949,rif_fee_schedule!$A$2:$A$84,rif_fee_schedule!C$2:C$84, 0)*1.628</f>
        <v>4288.152</v>
      </c>
      <c r="T949" s="13">
        <f>_xlfn.XLOOKUP(P949,rif_fee_schedule!$A$2:$A$84,rif_fee_schedule!D$2:D$84, 0)</f>
        <v>2490</v>
      </c>
      <c r="U949" s="14">
        <f t="shared" si="46"/>
        <v>8576.3040000000001</v>
      </c>
      <c r="V949" s="14">
        <f t="shared" si="47"/>
        <v>4980</v>
      </c>
      <c r="W949"/>
      <c r="Y949" s="3">
        <v>43269262.359999999</v>
      </c>
      <c r="Z949" s="3">
        <v>874367.57</v>
      </c>
      <c r="AA949" s="3">
        <v>433279.63</v>
      </c>
      <c r="AB949">
        <v>0</v>
      </c>
      <c r="AC949" s="3">
        <v>0</v>
      </c>
      <c r="AD949" s="2">
        <v>374512.67</v>
      </c>
      <c r="AE949" s="3">
        <v>599122533.62</v>
      </c>
      <c r="AF949" s="3">
        <v>12164932.65</v>
      </c>
      <c r="AG949" s="3">
        <v>2628720.44</v>
      </c>
      <c r="AH949" s="3">
        <v>103699.7</v>
      </c>
      <c r="AI949" s="3">
        <v>2074</v>
      </c>
      <c r="AJ949" s="2">
        <v>-10188946.82</v>
      </c>
    </row>
    <row r="950" spans="1:36" hidden="1" x14ac:dyDescent="0.25">
      <c r="A950" s="8">
        <v>5</v>
      </c>
      <c r="B950" s="8" t="s">
        <v>4702</v>
      </c>
      <c r="C950" s="8">
        <v>3049240011930</v>
      </c>
      <c r="D950" s="8" t="s">
        <v>4703</v>
      </c>
      <c r="F950" s="8" t="s">
        <v>4704</v>
      </c>
      <c r="G950" s="10">
        <v>43594</v>
      </c>
      <c r="H950" s="8" t="s">
        <v>31</v>
      </c>
      <c r="I950" s="8" t="s">
        <v>38</v>
      </c>
      <c r="J950" s="9">
        <v>0</v>
      </c>
      <c r="K950" s="9">
        <v>0</v>
      </c>
      <c r="L950" s="8">
        <v>0</v>
      </c>
      <c r="M950" s="14">
        <f t="shared" si="45"/>
        <v>0</v>
      </c>
      <c r="N950" s="8">
        <v>0</v>
      </c>
      <c r="O950" s="8">
        <v>0</v>
      </c>
      <c r="P950" s="8" t="s">
        <v>77</v>
      </c>
      <c r="R950" s="8">
        <v>0</v>
      </c>
      <c r="S950" s="13">
        <f>_xlfn.XLOOKUP(P950,rif_fee_schedule!$A$2:$A$84,rif_fee_schedule!C$2:C$84, 0)*1.628</f>
        <v>9769.6279999999988</v>
      </c>
      <c r="T950" s="13">
        <f>_xlfn.XLOOKUP(P950,rif_fee_schedule!$A$2:$A$84,rif_fee_schedule!D$2:D$84, 0)</f>
        <v>5674</v>
      </c>
      <c r="U950" s="14">
        <f t="shared" si="46"/>
        <v>0</v>
      </c>
      <c r="V950" s="14">
        <f t="shared" si="47"/>
        <v>0</v>
      </c>
      <c r="W950"/>
      <c r="Y950" s="3">
        <v>23913047.239999998</v>
      </c>
      <c r="Z950" s="3">
        <v>478708.65</v>
      </c>
      <c r="AA950" s="3">
        <v>0</v>
      </c>
      <c r="AB950">
        <v>0</v>
      </c>
      <c r="AC950" s="3">
        <v>0</v>
      </c>
      <c r="AD950" s="2">
        <v>-227120.25</v>
      </c>
      <c r="AE950" s="3">
        <v>599122533.62</v>
      </c>
      <c r="AF950" s="3">
        <v>12164932.65</v>
      </c>
      <c r="AG950" s="3">
        <v>2628720.44</v>
      </c>
      <c r="AH950" s="3">
        <v>103699.7</v>
      </c>
      <c r="AI950" s="3">
        <v>2074</v>
      </c>
      <c r="AJ950" s="2">
        <v>-10188946.82</v>
      </c>
    </row>
    <row r="951" spans="1:36" hidden="1" x14ac:dyDescent="0.25">
      <c r="A951" s="8">
        <v>4</v>
      </c>
      <c r="B951" s="8" t="s">
        <v>4395</v>
      </c>
      <c r="C951" s="8">
        <v>3039360000031</v>
      </c>
      <c r="D951" s="8" t="s">
        <v>4396</v>
      </c>
      <c r="F951" s="8" t="s">
        <v>4397</v>
      </c>
      <c r="G951" s="10">
        <v>43630</v>
      </c>
      <c r="H951" s="8" t="s">
        <v>31</v>
      </c>
      <c r="I951" s="8" t="s">
        <v>38</v>
      </c>
      <c r="J951" s="9">
        <v>0</v>
      </c>
      <c r="K951" s="9">
        <v>1000</v>
      </c>
      <c r="L951" s="8">
        <v>133452.29999999999</v>
      </c>
      <c r="M951" s="14">
        <f t="shared" si="45"/>
        <v>134452.29999999999</v>
      </c>
      <c r="N951" s="8">
        <v>0</v>
      </c>
      <c r="O951" s="8">
        <v>0</v>
      </c>
      <c r="P951" s="8" t="s">
        <v>45</v>
      </c>
      <c r="R951" s="11">
        <v>-2489</v>
      </c>
      <c r="S951" s="13">
        <f>_xlfn.XLOOKUP(P951,rif_fee_schedule!$A$2:$A$84,rif_fee_schedule!C$2:C$84, 0)*1.628</f>
        <v>19.244587999999997</v>
      </c>
      <c r="T951" s="13">
        <f>_xlfn.XLOOKUP(P951,rif_fee_schedule!$A$2:$A$84,rif_fee_schedule!D$2:D$84, 0)</f>
        <v>11.177</v>
      </c>
      <c r="U951" s="14">
        <f t="shared" si="46"/>
        <v>-47899.779531999993</v>
      </c>
      <c r="V951" s="14">
        <f t="shared" si="47"/>
        <v>-27819.553</v>
      </c>
      <c r="W951" s="2"/>
      <c r="Y951" s="3">
        <v>3995300.98</v>
      </c>
      <c r="Z951" s="3">
        <v>83905.98</v>
      </c>
      <c r="AA951" s="3">
        <v>372201.82</v>
      </c>
      <c r="AB951">
        <v>0</v>
      </c>
      <c r="AC951" s="3">
        <v>0</v>
      </c>
      <c r="AD951" s="2">
        <v>611247.02</v>
      </c>
      <c r="AE951" s="3">
        <v>599122533.62</v>
      </c>
      <c r="AF951" s="3">
        <v>12164932.65</v>
      </c>
      <c r="AG951" s="3">
        <v>2628720.44</v>
      </c>
      <c r="AH951" s="3">
        <v>103699.7</v>
      </c>
      <c r="AI951" s="3">
        <v>2074</v>
      </c>
      <c r="AJ951" s="2">
        <v>-10188946.82</v>
      </c>
    </row>
    <row r="952" spans="1:36" hidden="1" x14ac:dyDescent="0.25">
      <c r="A952" s="8">
        <v>4</v>
      </c>
      <c r="B952" s="8" t="s">
        <v>4395</v>
      </c>
      <c r="C952" s="8">
        <v>3039360000031</v>
      </c>
      <c r="D952" s="8" t="s">
        <v>4396</v>
      </c>
      <c r="F952" s="8" t="s">
        <v>4397</v>
      </c>
      <c r="G952" s="10">
        <v>43630</v>
      </c>
      <c r="H952" s="8" t="s">
        <v>31</v>
      </c>
      <c r="I952" s="8" t="s">
        <v>38</v>
      </c>
      <c r="J952" s="9">
        <v>0</v>
      </c>
      <c r="K952" s="9">
        <v>1000</v>
      </c>
      <c r="L952" s="8">
        <v>133452.29999999999</v>
      </c>
      <c r="M952" s="14">
        <f t="shared" si="45"/>
        <v>134452.29999999999</v>
      </c>
      <c r="N952" s="8">
        <v>0</v>
      </c>
      <c r="O952" s="8">
        <v>0</v>
      </c>
      <c r="P952" s="8" t="s">
        <v>1574</v>
      </c>
      <c r="R952" s="11">
        <v>2489</v>
      </c>
      <c r="S952" s="13">
        <f>_xlfn.XLOOKUP(P952,rif_fee_schedule!$A$2:$A$84,rif_fee_schedule!C$2:C$84, 0)*1.628</f>
        <v>75.010099999999994</v>
      </c>
      <c r="T952" s="13">
        <f>_xlfn.XLOOKUP(P952,rif_fee_schedule!$A$2:$A$84,rif_fee_schedule!D$2:D$84, 0)</f>
        <v>43.564999999999998</v>
      </c>
      <c r="U952" s="14">
        <f t="shared" si="46"/>
        <v>186700.13889999999</v>
      </c>
      <c r="V952" s="14">
        <f t="shared" si="47"/>
        <v>108433.28499999999</v>
      </c>
      <c r="W952" s="2"/>
      <c r="Y952" s="3">
        <v>3995300.98</v>
      </c>
      <c r="Z952" s="3">
        <v>83905.98</v>
      </c>
      <c r="AA952" s="3">
        <v>372201.82</v>
      </c>
      <c r="AB952">
        <v>0</v>
      </c>
      <c r="AC952" s="3">
        <v>0</v>
      </c>
      <c r="AD952" s="2">
        <v>611247.02</v>
      </c>
      <c r="AE952" s="3">
        <v>599122533.62</v>
      </c>
      <c r="AF952" s="3">
        <v>12164932.65</v>
      </c>
      <c r="AG952" s="3">
        <v>2628720.44</v>
      </c>
      <c r="AH952" s="3">
        <v>103699.7</v>
      </c>
      <c r="AI952" s="3">
        <v>2074</v>
      </c>
      <c r="AJ952" s="2">
        <v>-10188946.82</v>
      </c>
    </row>
    <row r="953" spans="1:36" hidden="1" x14ac:dyDescent="0.25">
      <c r="A953" s="8">
        <v>1</v>
      </c>
      <c r="B953" s="8" t="s">
        <v>284</v>
      </c>
      <c r="C953" s="8">
        <v>3040220090200</v>
      </c>
      <c r="D953" s="8" t="s">
        <v>285</v>
      </c>
      <c r="G953" s="10">
        <v>43594</v>
      </c>
      <c r="H953" s="8" t="s">
        <v>31</v>
      </c>
      <c r="I953" s="8" t="s">
        <v>32</v>
      </c>
      <c r="J953" s="9">
        <v>0</v>
      </c>
      <c r="K953" s="9">
        <v>0</v>
      </c>
      <c r="L953" s="8">
        <v>0</v>
      </c>
      <c r="M953" s="14">
        <f t="shared" si="45"/>
        <v>0</v>
      </c>
      <c r="N953" s="8">
        <v>0</v>
      </c>
      <c r="O953" s="8">
        <v>0</v>
      </c>
      <c r="P953" s="8" t="s">
        <v>77</v>
      </c>
      <c r="R953" s="8">
        <v>-1</v>
      </c>
      <c r="S953" s="13">
        <f>_xlfn.XLOOKUP(P953,rif_fee_schedule!$A$2:$A$84,rif_fee_schedule!C$2:C$84, 0)*1.628</f>
        <v>9769.6279999999988</v>
      </c>
      <c r="T953" s="13">
        <f>_xlfn.XLOOKUP(P953,rif_fee_schedule!$A$2:$A$84,rif_fee_schedule!D$2:D$84, 0)</f>
        <v>5674</v>
      </c>
      <c r="U953" s="14">
        <f t="shared" si="46"/>
        <v>-9769.6279999999988</v>
      </c>
      <c r="V953" s="14">
        <f t="shared" si="47"/>
        <v>-5674</v>
      </c>
      <c r="W953"/>
      <c r="Y953" s="3">
        <v>74696854.359999999</v>
      </c>
      <c r="Z953" s="3">
        <v>1494936.99</v>
      </c>
      <c r="AA953" s="3">
        <v>1189721.74</v>
      </c>
      <c r="AB953" s="2">
        <v>103699.7</v>
      </c>
      <c r="AC953" s="3">
        <v>2074</v>
      </c>
      <c r="AD953" s="2">
        <v>-3422401.68</v>
      </c>
      <c r="AE953" s="3">
        <v>599122533.62</v>
      </c>
      <c r="AF953" s="3">
        <v>12164932.65</v>
      </c>
      <c r="AG953" s="3">
        <v>2628720.44</v>
      </c>
      <c r="AH953" s="3">
        <v>103699.7</v>
      </c>
      <c r="AI953" s="3">
        <v>2074</v>
      </c>
      <c r="AJ953" s="2">
        <v>-10188946.82</v>
      </c>
    </row>
    <row r="954" spans="1:36" hidden="1" x14ac:dyDescent="0.25">
      <c r="A954" s="8">
        <v>1</v>
      </c>
      <c r="B954" s="8" t="s">
        <v>284</v>
      </c>
      <c r="C954" s="8">
        <v>3040220090200</v>
      </c>
      <c r="D954" s="8" t="s">
        <v>285</v>
      </c>
      <c r="G954" s="10">
        <v>43594</v>
      </c>
      <c r="H954" s="8" t="s">
        <v>31</v>
      </c>
      <c r="I954" s="8" t="s">
        <v>32</v>
      </c>
      <c r="J954" s="9">
        <v>0</v>
      </c>
      <c r="K954" s="9">
        <v>0</v>
      </c>
      <c r="L954" s="8">
        <v>0</v>
      </c>
      <c r="M954" s="14">
        <f t="shared" si="45"/>
        <v>0</v>
      </c>
      <c r="N954" s="8">
        <v>0</v>
      </c>
      <c r="O954" s="8">
        <v>0</v>
      </c>
      <c r="P954" s="8" t="s">
        <v>77</v>
      </c>
      <c r="R954" s="8">
        <v>1</v>
      </c>
      <c r="S954" s="13">
        <f>_xlfn.XLOOKUP(P954,rif_fee_schedule!$A$2:$A$84,rif_fee_schedule!C$2:C$84, 0)*1.628</f>
        <v>9769.6279999999988</v>
      </c>
      <c r="T954" s="13">
        <f>_xlfn.XLOOKUP(P954,rif_fee_schedule!$A$2:$A$84,rif_fee_schedule!D$2:D$84, 0)</f>
        <v>5674</v>
      </c>
      <c r="U954" s="14">
        <f t="shared" si="46"/>
        <v>9769.6279999999988</v>
      </c>
      <c r="V954" s="14">
        <f t="shared" si="47"/>
        <v>5674</v>
      </c>
      <c r="W954"/>
      <c r="Y954" s="3">
        <v>74696854.359999999</v>
      </c>
      <c r="Z954" s="3">
        <v>1494936.99</v>
      </c>
      <c r="AA954" s="3">
        <v>1189721.74</v>
      </c>
      <c r="AB954" s="2">
        <v>103699.7</v>
      </c>
      <c r="AC954" s="3">
        <v>2074</v>
      </c>
      <c r="AD954" s="2">
        <v>-3422401.68</v>
      </c>
      <c r="AE954" s="3">
        <v>599122533.62</v>
      </c>
      <c r="AF954" s="3">
        <v>12164932.65</v>
      </c>
      <c r="AG954" s="3">
        <v>2628720.44</v>
      </c>
      <c r="AH954" s="3">
        <v>103699.7</v>
      </c>
      <c r="AI954" s="3">
        <v>2074</v>
      </c>
      <c r="AJ954" s="2">
        <v>-10188946.82</v>
      </c>
    </row>
    <row r="955" spans="1:36" hidden="1" x14ac:dyDescent="0.25">
      <c r="A955" s="8">
        <v>1</v>
      </c>
      <c r="B955" s="8" t="s">
        <v>343</v>
      </c>
      <c r="C955" s="8">
        <v>3040300070900</v>
      </c>
      <c r="D955" s="8" t="s">
        <v>344</v>
      </c>
      <c r="F955" s="8" t="s">
        <v>345</v>
      </c>
      <c r="G955" s="10">
        <v>43594</v>
      </c>
      <c r="H955" s="8" t="s">
        <v>31</v>
      </c>
      <c r="I955" s="8" t="s">
        <v>38</v>
      </c>
      <c r="J955" s="9">
        <v>0</v>
      </c>
      <c r="K955" s="9">
        <v>0</v>
      </c>
      <c r="L955" s="8">
        <v>0</v>
      </c>
      <c r="M955" s="14">
        <f t="shared" si="45"/>
        <v>0</v>
      </c>
      <c r="N955" s="8">
        <v>0</v>
      </c>
      <c r="O955" s="8">
        <v>0</v>
      </c>
      <c r="P955" s="8" t="s">
        <v>77</v>
      </c>
      <c r="R955" s="8">
        <v>1</v>
      </c>
      <c r="S955" s="13">
        <f>_xlfn.XLOOKUP(P955,rif_fee_schedule!$A$2:$A$84,rif_fee_schedule!C$2:C$84, 0)*1.628</f>
        <v>9769.6279999999988</v>
      </c>
      <c r="T955" s="13">
        <f>_xlfn.XLOOKUP(P955,rif_fee_schedule!$A$2:$A$84,rif_fee_schedule!D$2:D$84, 0)</f>
        <v>5674</v>
      </c>
      <c r="U955" s="14">
        <f t="shared" si="46"/>
        <v>9769.6279999999988</v>
      </c>
      <c r="V955" s="14">
        <f t="shared" si="47"/>
        <v>5674</v>
      </c>
      <c r="W955"/>
      <c r="Y955" s="3">
        <v>74696854.359999999</v>
      </c>
      <c r="Z955" s="3">
        <v>1494936.99</v>
      </c>
      <c r="AA955" s="3">
        <v>1189721.74</v>
      </c>
      <c r="AB955" s="2">
        <v>103699.7</v>
      </c>
      <c r="AC955" s="3">
        <v>2074</v>
      </c>
      <c r="AD955" s="2">
        <v>-3422401.68</v>
      </c>
      <c r="AE955" s="3">
        <v>599122533.62</v>
      </c>
      <c r="AF955" s="3">
        <v>12164932.65</v>
      </c>
      <c r="AG955" s="3">
        <v>2628720.44</v>
      </c>
      <c r="AH955" s="3">
        <v>103699.7</v>
      </c>
      <c r="AI955" s="3">
        <v>2074</v>
      </c>
      <c r="AJ955" s="2">
        <v>-10188946.82</v>
      </c>
    </row>
    <row r="956" spans="1:36" hidden="1" x14ac:dyDescent="0.25">
      <c r="A956" s="8">
        <v>1</v>
      </c>
      <c r="B956" s="8" t="s">
        <v>343</v>
      </c>
      <c r="C956" s="8">
        <v>3040300070900</v>
      </c>
      <c r="D956" s="8" t="s">
        <v>344</v>
      </c>
      <c r="F956" s="8" t="s">
        <v>345</v>
      </c>
      <c r="G956" s="10">
        <v>43594</v>
      </c>
      <c r="H956" s="8" t="s">
        <v>31</v>
      </c>
      <c r="I956" s="8" t="s">
        <v>38</v>
      </c>
      <c r="J956" s="9">
        <v>0</v>
      </c>
      <c r="K956" s="9">
        <v>0</v>
      </c>
      <c r="L956" s="8">
        <v>0</v>
      </c>
      <c r="M956" s="14">
        <f t="shared" si="45"/>
        <v>0</v>
      </c>
      <c r="N956" s="8">
        <v>0</v>
      </c>
      <c r="O956" s="8">
        <v>0</v>
      </c>
      <c r="P956" s="8" t="s">
        <v>77</v>
      </c>
      <c r="R956" s="8">
        <v>-1</v>
      </c>
      <c r="S956" s="13">
        <f>_xlfn.XLOOKUP(P956,rif_fee_schedule!$A$2:$A$84,rif_fee_schedule!C$2:C$84, 0)*1.628</f>
        <v>9769.6279999999988</v>
      </c>
      <c r="T956" s="13">
        <f>_xlfn.XLOOKUP(P956,rif_fee_schedule!$A$2:$A$84,rif_fee_schedule!D$2:D$84, 0)</f>
        <v>5674</v>
      </c>
      <c r="U956" s="14">
        <f t="shared" si="46"/>
        <v>-9769.6279999999988</v>
      </c>
      <c r="V956" s="14">
        <f t="shared" si="47"/>
        <v>-5674</v>
      </c>
      <c r="W956"/>
      <c r="Y956" s="3">
        <v>74696854.359999999</v>
      </c>
      <c r="Z956" s="3">
        <v>1494936.99</v>
      </c>
      <c r="AA956" s="3">
        <v>1189721.74</v>
      </c>
      <c r="AB956" s="2">
        <v>103699.7</v>
      </c>
      <c r="AC956" s="3">
        <v>2074</v>
      </c>
      <c r="AD956" s="2">
        <v>-3422401.68</v>
      </c>
      <c r="AE956" s="3">
        <v>599122533.62</v>
      </c>
      <c r="AF956" s="3">
        <v>12164932.65</v>
      </c>
      <c r="AG956" s="3">
        <v>2628720.44</v>
      </c>
      <c r="AH956" s="3">
        <v>103699.7</v>
      </c>
      <c r="AI956" s="3">
        <v>2074</v>
      </c>
      <c r="AJ956" s="2">
        <v>-10188946.82</v>
      </c>
    </row>
    <row r="957" spans="1:36" hidden="1" x14ac:dyDescent="0.25">
      <c r="A957" s="8">
        <v>6</v>
      </c>
      <c r="B957" s="8" t="s">
        <v>7557</v>
      </c>
      <c r="C957" s="8">
        <v>3069270130010</v>
      </c>
      <c r="D957" s="8" t="s">
        <v>7558</v>
      </c>
      <c r="F957" s="8" t="s">
        <v>7524</v>
      </c>
      <c r="G957" s="10">
        <v>43649</v>
      </c>
      <c r="H957" s="8" t="s">
        <v>31</v>
      </c>
      <c r="I957" s="8" t="s">
        <v>1073</v>
      </c>
      <c r="J957" s="9">
        <v>53673.08</v>
      </c>
      <c r="K957" s="9">
        <v>1073.46</v>
      </c>
      <c r="L957" s="8">
        <v>0</v>
      </c>
      <c r="M957" s="14">
        <f t="shared" si="45"/>
        <v>54746.54</v>
      </c>
      <c r="N957" s="8">
        <v>0</v>
      </c>
      <c r="O957" s="8">
        <v>0</v>
      </c>
      <c r="P957" s="8" t="s">
        <v>4934</v>
      </c>
      <c r="R957" s="8">
        <v>11</v>
      </c>
      <c r="S957" s="13">
        <f>_xlfn.XLOOKUP(P957,rif_fee_schedule!$A$2:$A$84,rif_fee_schedule!C$2:C$84, 0)*1.628</f>
        <v>0</v>
      </c>
      <c r="T957" s="13">
        <f>_xlfn.XLOOKUP(P957,rif_fee_schedule!$A$2:$A$84,rif_fee_schedule!D$2:D$84, 0)</f>
        <v>0</v>
      </c>
      <c r="U957" s="14">
        <f t="shared" si="46"/>
        <v>0</v>
      </c>
      <c r="V957" s="14">
        <f t="shared" si="47"/>
        <v>0</v>
      </c>
      <c r="W957"/>
      <c r="Y957" s="3">
        <v>43269262.359999999</v>
      </c>
      <c r="Z957" s="3">
        <v>874367.57</v>
      </c>
      <c r="AA957" s="3">
        <v>433279.63</v>
      </c>
      <c r="AB957">
        <v>0</v>
      </c>
      <c r="AC957" s="3">
        <v>0</v>
      </c>
      <c r="AD957" s="2">
        <v>374512.67</v>
      </c>
      <c r="AE957" s="3">
        <v>599122533.62</v>
      </c>
      <c r="AF957" s="3">
        <v>12164932.65</v>
      </c>
      <c r="AG957" s="3">
        <v>2628720.44</v>
      </c>
      <c r="AH957" s="3">
        <v>103699.7</v>
      </c>
      <c r="AI957" s="3">
        <v>2074</v>
      </c>
      <c r="AJ957" s="2">
        <v>-10188946.82</v>
      </c>
    </row>
    <row r="958" spans="1:36" hidden="1" x14ac:dyDescent="0.25">
      <c r="A958" s="8">
        <v>6</v>
      </c>
      <c r="B958" s="8" t="s">
        <v>7581</v>
      </c>
      <c r="C958" s="8">
        <v>3069270000430</v>
      </c>
      <c r="D958" s="8" t="s">
        <v>7558</v>
      </c>
      <c r="F958" s="8" t="s">
        <v>7519</v>
      </c>
      <c r="G958" s="10">
        <v>43649</v>
      </c>
      <c r="H958" s="8" t="s">
        <v>31</v>
      </c>
      <c r="I958" s="8" t="s">
        <v>38</v>
      </c>
      <c r="J958" s="9">
        <v>0</v>
      </c>
      <c r="K958" s="9">
        <v>0</v>
      </c>
      <c r="L958" s="8">
        <v>0</v>
      </c>
      <c r="M958" s="14">
        <f t="shared" si="45"/>
        <v>0</v>
      </c>
      <c r="N958" s="8">
        <v>0</v>
      </c>
      <c r="O958" s="8">
        <v>0</v>
      </c>
      <c r="P958" s="8" t="s">
        <v>4934</v>
      </c>
      <c r="R958" s="8">
        <v>0</v>
      </c>
      <c r="S958" s="13">
        <f>_xlfn.XLOOKUP(P958,rif_fee_schedule!$A$2:$A$84,rif_fee_schedule!C$2:C$84, 0)*1.628</f>
        <v>0</v>
      </c>
      <c r="T958" s="13">
        <f>_xlfn.XLOOKUP(P958,rif_fee_schedule!$A$2:$A$84,rif_fee_schedule!D$2:D$84, 0)</f>
        <v>0</v>
      </c>
      <c r="U958" s="14">
        <f t="shared" si="46"/>
        <v>0</v>
      </c>
      <c r="V958" s="14">
        <f t="shared" si="47"/>
        <v>0</v>
      </c>
      <c r="W958"/>
      <c r="Y958" s="3">
        <v>43269262.359999999</v>
      </c>
      <c r="Z958" s="3">
        <v>874367.57</v>
      </c>
      <c r="AA958" s="3">
        <v>433279.63</v>
      </c>
      <c r="AB958">
        <v>0</v>
      </c>
      <c r="AC958" s="3">
        <v>0</v>
      </c>
      <c r="AD958" s="2">
        <v>374512.67</v>
      </c>
      <c r="AE958" s="3">
        <v>599122533.62</v>
      </c>
      <c r="AF958" s="3">
        <v>12164932.65</v>
      </c>
      <c r="AG958" s="3">
        <v>2628720.44</v>
      </c>
      <c r="AH958" s="3">
        <v>103699.7</v>
      </c>
      <c r="AI958" s="3">
        <v>2074</v>
      </c>
      <c r="AJ958" s="2">
        <v>-10188946.82</v>
      </c>
    </row>
    <row r="959" spans="1:36" hidden="1" x14ac:dyDescent="0.25">
      <c r="A959" s="8">
        <v>6</v>
      </c>
      <c r="B959" s="8" t="s">
        <v>7570</v>
      </c>
      <c r="C959" s="8">
        <v>3069270000430</v>
      </c>
      <c r="D959" s="8" t="s">
        <v>7547</v>
      </c>
      <c r="F959" s="8" t="s">
        <v>7524</v>
      </c>
      <c r="G959" s="10">
        <v>43649</v>
      </c>
      <c r="H959" s="8" t="s">
        <v>31</v>
      </c>
      <c r="I959" s="8" t="s">
        <v>1073</v>
      </c>
      <c r="J959" s="9">
        <v>34155.599999999999</v>
      </c>
      <c r="K959" s="9">
        <v>683.11</v>
      </c>
      <c r="L959" s="8">
        <v>0</v>
      </c>
      <c r="M959" s="14">
        <f t="shared" si="45"/>
        <v>34838.71</v>
      </c>
      <c r="N959" s="8">
        <v>0</v>
      </c>
      <c r="O959" s="8">
        <v>0</v>
      </c>
      <c r="P959" s="8" t="s">
        <v>4934</v>
      </c>
      <c r="R959" s="8">
        <v>7</v>
      </c>
      <c r="S959" s="13">
        <f>_xlfn.XLOOKUP(P959,rif_fee_schedule!$A$2:$A$84,rif_fee_schedule!C$2:C$84, 0)*1.628</f>
        <v>0</v>
      </c>
      <c r="T959" s="13">
        <f>_xlfn.XLOOKUP(P959,rif_fee_schedule!$A$2:$A$84,rif_fee_schedule!D$2:D$84, 0)</f>
        <v>0</v>
      </c>
      <c r="U959" s="14">
        <f t="shared" si="46"/>
        <v>0</v>
      </c>
      <c r="V959" s="14">
        <f t="shared" si="47"/>
        <v>0</v>
      </c>
      <c r="W959"/>
      <c r="Y959" s="3">
        <v>43269262.359999999</v>
      </c>
      <c r="Z959" s="3">
        <v>874367.57</v>
      </c>
      <c r="AA959" s="3">
        <v>433279.63</v>
      </c>
      <c r="AB959">
        <v>0</v>
      </c>
      <c r="AC959" s="3">
        <v>0</v>
      </c>
      <c r="AD959" s="2">
        <v>374512.67</v>
      </c>
      <c r="AE959" s="3">
        <v>599122533.62</v>
      </c>
      <c r="AF959" s="3">
        <v>12164932.65</v>
      </c>
      <c r="AG959" s="3">
        <v>2628720.44</v>
      </c>
      <c r="AH959" s="3">
        <v>103699.7</v>
      </c>
      <c r="AI959" s="3">
        <v>2074</v>
      </c>
      <c r="AJ959" s="2">
        <v>-10188946.82</v>
      </c>
    </row>
    <row r="960" spans="1:36" hidden="1" x14ac:dyDescent="0.25">
      <c r="A960" s="8">
        <v>6</v>
      </c>
      <c r="B960" s="8" t="s">
        <v>7546</v>
      </c>
      <c r="C960" s="8">
        <v>3069270000430</v>
      </c>
      <c r="D960" s="8" t="s">
        <v>7547</v>
      </c>
      <c r="F960" s="8" t="s">
        <v>7519</v>
      </c>
      <c r="G960" s="10">
        <v>43649</v>
      </c>
      <c r="H960" s="8" t="s">
        <v>31</v>
      </c>
      <c r="I960" s="8" t="s">
        <v>38</v>
      </c>
      <c r="J960" s="9">
        <v>0</v>
      </c>
      <c r="K960" s="9">
        <v>0</v>
      </c>
      <c r="L960" s="8">
        <v>0</v>
      </c>
      <c r="M960" s="14">
        <f t="shared" si="45"/>
        <v>0</v>
      </c>
      <c r="N960" s="8">
        <v>0</v>
      </c>
      <c r="O960" s="8">
        <v>0</v>
      </c>
      <c r="P960" s="8" t="s">
        <v>376</v>
      </c>
      <c r="R960" s="8">
        <v>0</v>
      </c>
      <c r="S960" s="13">
        <f>_xlfn.XLOOKUP(P960,rif_fee_schedule!$A$2:$A$84,rif_fee_schedule!C$2:C$84, 0)*1.628</f>
        <v>5981.2719999999999</v>
      </c>
      <c r="T960" s="13">
        <f>_xlfn.XLOOKUP(P960,rif_fee_schedule!$A$2:$A$84,rif_fee_schedule!D$2:D$84, 0)</f>
        <v>3474</v>
      </c>
      <c r="U960" s="14">
        <f t="shared" si="46"/>
        <v>0</v>
      </c>
      <c r="V960" s="14">
        <f t="shared" si="47"/>
        <v>0</v>
      </c>
      <c r="W960"/>
      <c r="Y960" s="3">
        <v>43269262.359999999</v>
      </c>
      <c r="Z960" s="3">
        <v>874367.57</v>
      </c>
      <c r="AA960" s="3">
        <v>433279.63</v>
      </c>
      <c r="AB960">
        <v>0</v>
      </c>
      <c r="AC960" s="3">
        <v>0</v>
      </c>
      <c r="AD960" s="2">
        <v>374512.67</v>
      </c>
      <c r="AE960" s="3">
        <v>599122533.62</v>
      </c>
      <c r="AF960" s="3">
        <v>12164932.65</v>
      </c>
      <c r="AG960" s="3">
        <v>2628720.44</v>
      </c>
      <c r="AH960" s="3">
        <v>103699.7</v>
      </c>
      <c r="AI960" s="3">
        <v>2074</v>
      </c>
      <c r="AJ960" s="2">
        <v>-10188946.82</v>
      </c>
    </row>
    <row r="961" spans="1:36" hidden="1" x14ac:dyDescent="0.25">
      <c r="A961" s="8">
        <v>6</v>
      </c>
      <c r="B961" s="8" t="s">
        <v>7563</v>
      </c>
      <c r="C961" s="8">
        <v>3069270000430</v>
      </c>
      <c r="D961" s="8" t="s">
        <v>7541</v>
      </c>
      <c r="F961" s="8" t="s">
        <v>7524</v>
      </c>
      <c r="G961" s="10">
        <v>43649</v>
      </c>
      <c r="H961" s="8" t="s">
        <v>31</v>
      </c>
      <c r="I961" s="8" t="s">
        <v>1073</v>
      </c>
      <c r="J961" s="9">
        <v>34155.599999999999</v>
      </c>
      <c r="K961" s="9">
        <v>683.11</v>
      </c>
      <c r="L961" s="8">
        <v>0</v>
      </c>
      <c r="M961" s="14">
        <f t="shared" si="45"/>
        <v>34838.71</v>
      </c>
      <c r="N961" s="8">
        <v>0</v>
      </c>
      <c r="O961" s="8">
        <v>0</v>
      </c>
      <c r="P961" s="8" t="s">
        <v>4934</v>
      </c>
      <c r="R961" s="8">
        <v>7</v>
      </c>
      <c r="S961" s="13">
        <f>_xlfn.XLOOKUP(P961,rif_fee_schedule!$A$2:$A$84,rif_fee_schedule!C$2:C$84, 0)*1.628</f>
        <v>0</v>
      </c>
      <c r="T961" s="13">
        <f>_xlfn.XLOOKUP(P961,rif_fee_schedule!$A$2:$A$84,rif_fee_schedule!D$2:D$84, 0)</f>
        <v>0</v>
      </c>
      <c r="U961" s="14">
        <f t="shared" si="46"/>
        <v>0</v>
      </c>
      <c r="V961" s="14">
        <f t="shared" si="47"/>
        <v>0</v>
      </c>
      <c r="W961"/>
      <c r="Y961" s="3">
        <v>43269262.359999999</v>
      </c>
      <c r="Z961" s="3">
        <v>874367.57</v>
      </c>
      <c r="AA961" s="3">
        <v>433279.63</v>
      </c>
      <c r="AB961">
        <v>0</v>
      </c>
      <c r="AC961" s="3">
        <v>0</v>
      </c>
      <c r="AD961" s="2">
        <v>374512.67</v>
      </c>
      <c r="AE961" s="3">
        <v>599122533.62</v>
      </c>
      <c r="AF961" s="3">
        <v>12164932.65</v>
      </c>
      <c r="AG961" s="3">
        <v>2628720.44</v>
      </c>
      <c r="AH961" s="3">
        <v>103699.7</v>
      </c>
      <c r="AI961" s="3">
        <v>2074</v>
      </c>
      <c r="AJ961" s="2">
        <v>-10188946.82</v>
      </c>
    </row>
    <row r="962" spans="1:36" hidden="1" x14ac:dyDescent="0.25">
      <c r="A962" s="8">
        <v>6</v>
      </c>
      <c r="B962" s="8" t="s">
        <v>7540</v>
      </c>
      <c r="C962" s="8">
        <v>3069270000430</v>
      </c>
      <c r="D962" s="8" t="s">
        <v>7541</v>
      </c>
      <c r="F962" s="8" t="s">
        <v>7519</v>
      </c>
      <c r="G962" s="10">
        <v>43649</v>
      </c>
      <c r="H962" s="8" t="s">
        <v>31</v>
      </c>
      <c r="I962" s="8" t="s">
        <v>38</v>
      </c>
      <c r="J962" s="9">
        <v>0</v>
      </c>
      <c r="K962" s="9">
        <v>0</v>
      </c>
      <c r="L962" s="8">
        <v>0</v>
      </c>
      <c r="M962" s="14">
        <f t="shared" si="45"/>
        <v>0</v>
      </c>
      <c r="N962" s="8">
        <v>0</v>
      </c>
      <c r="O962" s="8">
        <v>0</v>
      </c>
      <c r="P962" s="8" t="s">
        <v>376</v>
      </c>
      <c r="R962" s="8">
        <v>0</v>
      </c>
      <c r="S962" s="13">
        <f>_xlfn.XLOOKUP(P962,rif_fee_schedule!$A$2:$A$84,rif_fee_schedule!C$2:C$84, 0)*1.628</f>
        <v>5981.2719999999999</v>
      </c>
      <c r="T962" s="13">
        <f>_xlfn.XLOOKUP(P962,rif_fee_schedule!$A$2:$A$84,rif_fee_schedule!D$2:D$84, 0)</f>
        <v>3474</v>
      </c>
      <c r="U962" s="14">
        <f t="shared" si="46"/>
        <v>0</v>
      </c>
      <c r="V962" s="14">
        <f t="shared" si="47"/>
        <v>0</v>
      </c>
      <c r="W962"/>
      <c r="Y962" s="3">
        <v>43269262.359999999</v>
      </c>
      <c r="Z962" s="3">
        <v>874367.57</v>
      </c>
      <c r="AA962" s="3">
        <v>433279.63</v>
      </c>
      <c r="AB962">
        <v>0</v>
      </c>
      <c r="AC962" s="3">
        <v>0</v>
      </c>
      <c r="AD962" s="2">
        <v>374512.67</v>
      </c>
      <c r="AE962" s="3">
        <v>599122533.62</v>
      </c>
      <c r="AF962" s="3">
        <v>12164932.65</v>
      </c>
      <c r="AG962" s="3">
        <v>2628720.44</v>
      </c>
      <c r="AH962" s="3">
        <v>103699.7</v>
      </c>
      <c r="AI962" s="3">
        <v>2074</v>
      </c>
      <c r="AJ962" s="2">
        <v>-10188946.82</v>
      </c>
    </row>
    <row r="963" spans="1:36" hidden="1" x14ac:dyDescent="0.25">
      <c r="A963" s="8">
        <v>2</v>
      </c>
      <c r="B963" s="8" t="s">
        <v>2681</v>
      </c>
      <c r="C963" s="8">
        <v>3031110310930</v>
      </c>
      <c r="D963" s="8" t="s">
        <v>2682</v>
      </c>
      <c r="F963" s="8" t="s">
        <v>2683</v>
      </c>
      <c r="G963" s="10">
        <v>43661</v>
      </c>
      <c r="H963" s="8" t="s">
        <v>31</v>
      </c>
      <c r="I963" s="8" t="s">
        <v>38</v>
      </c>
      <c r="J963" s="9">
        <v>8772.4500000000007</v>
      </c>
      <c r="K963" s="9">
        <v>175.45</v>
      </c>
      <c r="L963" s="8">
        <v>0</v>
      </c>
      <c r="M963" s="14">
        <f t="shared" si="45"/>
        <v>8947.9000000000015</v>
      </c>
      <c r="N963" s="8">
        <v>0</v>
      </c>
      <c r="O963" s="8">
        <v>0</v>
      </c>
      <c r="P963" s="8" t="s">
        <v>77</v>
      </c>
      <c r="R963" s="8">
        <v>1</v>
      </c>
      <c r="S963" s="13">
        <f>_xlfn.XLOOKUP(P963,rif_fee_schedule!$A$2:$A$84,rif_fee_schedule!C$2:C$84, 0)*1.628</f>
        <v>9769.6279999999988</v>
      </c>
      <c r="T963" s="13">
        <f>_xlfn.XLOOKUP(P963,rif_fee_schedule!$A$2:$A$84,rif_fee_schedule!D$2:D$84, 0)</f>
        <v>5674</v>
      </c>
      <c r="U963" s="14">
        <f t="shared" si="46"/>
        <v>9769.6279999999988</v>
      </c>
      <c r="V963" s="14">
        <f t="shared" si="47"/>
        <v>5674</v>
      </c>
      <c r="W963"/>
      <c r="Y963" s="3">
        <v>272008405.74000001</v>
      </c>
      <c r="Z963" s="3">
        <v>5573244.3300000001</v>
      </c>
      <c r="AA963" s="3">
        <v>0</v>
      </c>
      <c r="AB963">
        <v>0</v>
      </c>
      <c r="AC963" s="3">
        <v>0</v>
      </c>
      <c r="AD963" s="2">
        <v>-7297347.0099999998</v>
      </c>
      <c r="AE963" s="3">
        <v>599122533.62</v>
      </c>
      <c r="AF963" s="3">
        <v>12164932.65</v>
      </c>
      <c r="AG963" s="3">
        <v>2628720.44</v>
      </c>
      <c r="AH963" s="3">
        <v>103699.7</v>
      </c>
      <c r="AI963" s="3">
        <v>2074</v>
      </c>
      <c r="AJ963" s="2">
        <v>-10188946.82</v>
      </c>
    </row>
    <row r="964" spans="1:36" hidden="1" x14ac:dyDescent="0.25">
      <c r="A964" s="8">
        <v>6</v>
      </c>
      <c r="B964" s="8" t="s">
        <v>7567</v>
      </c>
      <c r="C964" s="8">
        <v>3069270000430</v>
      </c>
      <c r="D964" s="8" t="s">
        <v>7539</v>
      </c>
      <c r="F964" s="8" t="s">
        <v>7568</v>
      </c>
      <c r="G964" s="10">
        <v>43649</v>
      </c>
      <c r="H964" s="8" t="s">
        <v>31</v>
      </c>
      <c r="I964" s="8" t="s">
        <v>38</v>
      </c>
      <c r="J964" s="9">
        <v>29276.23</v>
      </c>
      <c r="K964" s="9">
        <v>585.52</v>
      </c>
      <c r="L964" s="8">
        <v>0</v>
      </c>
      <c r="M964" s="14">
        <f t="shared" si="45"/>
        <v>29861.75</v>
      </c>
      <c r="N964" s="8">
        <v>0</v>
      </c>
      <c r="O964" s="8">
        <v>0</v>
      </c>
      <c r="P964" s="8" t="s">
        <v>4934</v>
      </c>
      <c r="R964" s="8">
        <v>6</v>
      </c>
      <c r="S964" s="13">
        <f>_xlfn.XLOOKUP(P964,rif_fee_schedule!$A$2:$A$84,rif_fee_schedule!C$2:C$84, 0)*1.628</f>
        <v>0</v>
      </c>
      <c r="T964" s="13">
        <f>_xlfn.XLOOKUP(P964,rif_fee_schedule!$A$2:$A$84,rif_fee_schedule!D$2:D$84, 0)</f>
        <v>0</v>
      </c>
      <c r="U964" s="14">
        <f t="shared" si="46"/>
        <v>0</v>
      </c>
      <c r="V964" s="14">
        <f t="shared" si="47"/>
        <v>0</v>
      </c>
      <c r="W964"/>
      <c r="Y964" s="3">
        <v>43269262.359999999</v>
      </c>
      <c r="Z964" s="3">
        <v>874367.57</v>
      </c>
      <c r="AA964" s="3">
        <v>433279.63</v>
      </c>
      <c r="AB964">
        <v>0</v>
      </c>
      <c r="AC964" s="3">
        <v>0</v>
      </c>
      <c r="AD964" s="2">
        <v>374512.67</v>
      </c>
      <c r="AE964" s="3">
        <v>599122533.62</v>
      </c>
      <c r="AF964" s="3">
        <v>12164932.65</v>
      </c>
      <c r="AG964" s="3">
        <v>2628720.44</v>
      </c>
      <c r="AH964" s="3">
        <v>103699.7</v>
      </c>
      <c r="AI964" s="3">
        <v>2074</v>
      </c>
      <c r="AJ964" s="2">
        <v>-10188946.82</v>
      </c>
    </row>
    <row r="965" spans="1:36" hidden="1" x14ac:dyDescent="0.25">
      <c r="A965" s="8">
        <v>6</v>
      </c>
      <c r="B965" s="8" t="s">
        <v>7538</v>
      </c>
      <c r="C965" s="8">
        <v>3069270000430</v>
      </c>
      <c r="D965" s="8" t="s">
        <v>7539</v>
      </c>
      <c r="F965" s="8" t="s">
        <v>7519</v>
      </c>
      <c r="G965" s="10">
        <v>43649</v>
      </c>
      <c r="H965" s="8" t="s">
        <v>31</v>
      </c>
      <c r="I965" s="8" t="s">
        <v>38</v>
      </c>
      <c r="J965" s="9">
        <v>0</v>
      </c>
      <c r="K965" s="9">
        <v>0</v>
      </c>
      <c r="L965" s="8">
        <v>0</v>
      </c>
      <c r="M965" s="14">
        <f t="shared" si="45"/>
        <v>0</v>
      </c>
      <c r="N965" s="8">
        <v>0</v>
      </c>
      <c r="O965" s="8">
        <v>0</v>
      </c>
      <c r="P965" s="8" t="s">
        <v>376</v>
      </c>
      <c r="R965" s="8">
        <v>0</v>
      </c>
      <c r="S965" s="13">
        <f>_xlfn.XLOOKUP(P965,rif_fee_schedule!$A$2:$A$84,rif_fee_schedule!C$2:C$84, 0)*1.628</f>
        <v>5981.2719999999999</v>
      </c>
      <c r="T965" s="13">
        <f>_xlfn.XLOOKUP(P965,rif_fee_schedule!$A$2:$A$84,rif_fee_schedule!D$2:D$84, 0)</f>
        <v>3474</v>
      </c>
      <c r="U965" s="14">
        <f t="shared" si="46"/>
        <v>0</v>
      </c>
      <c r="V965" s="14">
        <f t="shared" si="47"/>
        <v>0</v>
      </c>
      <c r="W965"/>
      <c r="Y965" s="3">
        <v>43269262.359999999</v>
      </c>
      <c r="Z965" s="3">
        <v>874367.57</v>
      </c>
      <c r="AA965" s="3">
        <v>433279.63</v>
      </c>
      <c r="AB965">
        <v>0</v>
      </c>
      <c r="AC965" s="3">
        <v>0</v>
      </c>
      <c r="AD965" s="2">
        <v>374512.67</v>
      </c>
      <c r="AE965" s="3">
        <v>599122533.62</v>
      </c>
      <c r="AF965" s="3">
        <v>12164932.65</v>
      </c>
      <c r="AG965" s="3">
        <v>2628720.44</v>
      </c>
      <c r="AH965" s="3">
        <v>103699.7</v>
      </c>
      <c r="AI965" s="3">
        <v>2074</v>
      </c>
      <c r="AJ965" s="2">
        <v>-10188946.82</v>
      </c>
    </row>
    <row r="966" spans="1:36" hidden="1" x14ac:dyDescent="0.25">
      <c r="A966" s="8">
        <v>2</v>
      </c>
      <c r="B966" s="8" t="s">
        <v>2816</v>
      </c>
      <c r="C966" s="8">
        <v>3031150370200</v>
      </c>
      <c r="D966" s="8" t="s">
        <v>2817</v>
      </c>
      <c r="F966" s="8" t="s">
        <v>2818</v>
      </c>
      <c r="G966" s="10">
        <v>43594</v>
      </c>
      <c r="H966" s="8" t="s">
        <v>31</v>
      </c>
      <c r="I966" s="8" t="s">
        <v>38</v>
      </c>
      <c r="J966" s="9">
        <v>1969.71</v>
      </c>
      <c r="K966" s="9">
        <v>39.39</v>
      </c>
      <c r="L966" s="8">
        <v>0</v>
      </c>
      <c r="M966" s="14">
        <f t="shared" si="45"/>
        <v>2009.1000000000001</v>
      </c>
      <c r="N966" s="8">
        <v>0</v>
      </c>
      <c r="O966" s="8">
        <v>0</v>
      </c>
      <c r="P966" s="8" t="s">
        <v>114</v>
      </c>
      <c r="R966" s="8">
        <v>2</v>
      </c>
      <c r="S966" s="13">
        <f>_xlfn.XLOOKUP(P966,rif_fee_schedule!$A$2:$A$84,rif_fee_schedule!C$2:C$84, 0)*1.628</f>
        <v>4288.152</v>
      </c>
      <c r="T966" s="13">
        <f>_xlfn.XLOOKUP(P966,rif_fee_schedule!$A$2:$A$84,rif_fee_schedule!D$2:D$84, 0)</f>
        <v>2490</v>
      </c>
      <c r="U966" s="14">
        <f t="shared" si="46"/>
        <v>8576.3040000000001</v>
      </c>
      <c r="V966" s="14">
        <f t="shared" si="47"/>
        <v>4980</v>
      </c>
      <c r="W966"/>
      <c r="Y966" s="3">
        <v>272008405.74000001</v>
      </c>
      <c r="Z966" s="3">
        <v>5573244.3300000001</v>
      </c>
      <c r="AA966" s="3">
        <v>0</v>
      </c>
      <c r="AB966">
        <v>0</v>
      </c>
      <c r="AC966" s="3">
        <v>0</v>
      </c>
      <c r="AD966" s="2">
        <v>-7297347.0099999998</v>
      </c>
      <c r="AE966" s="3">
        <v>599122533.62</v>
      </c>
      <c r="AF966" s="3">
        <v>12164932.65</v>
      </c>
      <c r="AG966" s="3">
        <v>2628720.44</v>
      </c>
      <c r="AH966" s="3">
        <v>103699.7</v>
      </c>
      <c r="AI966" s="3">
        <v>2074</v>
      </c>
      <c r="AJ966" s="2">
        <v>-10188946.82</v>
      </c>
    </row>
    <row r="967" spans="1:36" hidden="1" x14ac:dyDescent="0.25">
      <c r="A967" s="8">
        <v>2</v>
      </c>
      <c r="B967" s="8" t="s">
        <v>2816</v>
      </c>
      <c r="C967" s="8">
        <v>3031150370200</v>
      </c>
      <c r="D967" s="8" t="s">
        <v>2817</v>
      </c>
      <c r="F967" s="8" t="s">
        <v>2818</v>
      </c>
      <c r="G967" s="10">
        <v>43594</v>
      </c>
      <c r="H967" s="8" t="s">
        <v>31</v>
      </c>
      <c r="I967" s="8" t="s">
        <v>38</v>
      </c>
      <c r="J967" s="9">
        <v>1969.71</v>
      </c>
      <c r="K967" s="9">
        <v>39.39</v>
      </c>
      <c r="L967" s="8">
        <v>0</v>
      </c>
      <c r="M967" s="14">
        <f t="shared" si="45"/>
        <v>2009.1000000000001</v>
      </c>
      <c r="N967" s="8">
        <v>0</v>
      </c>
      <c r="O967" s="8">
        <v>0</v>
      </c>
      <c r="P967" s="8" t="s">
        <v>77</v>
      </c>
      <c r="R967" s="8">
        <v>-1</v>
      </c>
      <c r="S967" s="13">
        <f>_xlfn.XLOOKUP(P967,rif_fee_schedule!$A$2:$A$84,rif_fee_schedule!C$2:C$84, 0)*1.628</f>
        <v>9769.6279999999988</v>
      </c>
      <c r="T967" s="13">
        <f>_xlfn.XLOOKUP(P967,rif_fee_schedule!$A$2:$A$84,rif_fee_schedule!D$2:D$84, 0)</f>
        <v>5674</v>
      </c>
      <c r="U967" s="14">
        <f t="shared" si="46"/>
        <v>-9769.6279999999988</v>
      </c>
      <c r="V967" s="14">
        <f t="shared" si="47"/>
        <v>-5674</v>
      </c>
      <c r="W967"/>
      <c r="Y967" s="3">
        <v>272008405.74000001</v>
      </c>
      <c r="Z967" s="3">
        <v>5573244.3300000001</v>
      </c>
      <c r="AA967" s="3">
        <v>0</v>
      </c>
      <c r="AB967">
        <v>0</v>
      </c>
      <c r="AC967" s="3">
        <v>0</v>
      </c>
      <c r="AD967" s="2">
        <v>-7297347.0099999998</v>
      </c>
      <c r="AE967" s="3">
        <v>599122533.62</v>
      </c>
      <c r="AF967" s="3">
        <v>12164932.65</v>
      </c>
      <c r="AG967" s="3">
        <v>2628720.44</v>
      </c>
      <c r="AH967" s="3">
        <v>103699.7</v>
      </c>
      <c r="AI967" s="3">
        <v>2074</v>
      </c>
      <c r="AJ967" s="2">
        <v>-10188946.82</v>
      </c>
    </row>
    <row r="968" spans="1:36" hidden="1" x14ac:dyDescent="0.25">
      <c r="A968" s="8">
        <v>2</v>
      </c>
      <c r="B968" s="8" t="s">
        <v>2519</v>
      </c>
      <c r="C968" s="8">
        <v>3021350021610</v>
      </c>
      <c r="D968" s="8" t="s">
        <v>2520</v>
      </c>
      <c r="F968" s="8" t="s">
        <v>2521</v>
      </c>
      <c r="G968" s="10">
        <v>43594</v>
      </c>
      <c r="H968" s="8" t="s">
        <v>31</v>
      </c>
      <c r="I968" s="8" t="s">
        <v>38</v>
      </c>
      <c r="J968" s="9">
        <v>10060.98</v>
      </c>
      <c r="K968" s="9">
        <v>201.22</v>
      </c>
      <c r="L968" s="8">
        <v>0</v>
      </c>
      <c r="M968" s="14">
        <f t="shared" si="45"/>
        <v>10262.199999999999</v>
      </c>
      <c r="N968" s="8">
        <v>0</v>
      </c>
      <c r="O968" s="8">
        <v>0</v>
      </c>
      <c r="P968" s="8" t="s">
        <v>114</v>
      </c>
      <c r="R968" s="8">
        <v>2</v>
      </c>
      <c r="S968" s="13">
        <f>_xlfn.XLOOKUP(P968,rif_fee_schedule!$A$2:$A$84,rif_fee_schedule!C$2:C$84, 0)*1.628</f>
        <v>4288.152</v>
      </c>
      <c r="T968" s="13">
        <f>_xlfn.XLOOKUP(P968,rif_fee_schedule!$A$2:$A$84,rif_fee_schedule!D$2:D$84, 0)</f>
        <v>2490</v>
      </c>
      <c r="U968" s="14">
        <f t="shared" si="46"/>
        <v>8576.3040000000001</v>
      </c>
      <c r="V968" s="14">
        <f t="shared" si="47"/>
        <v>4980</v>
      </c>
      <c r="W968"/>
      <c r="Y968" s="3">
        <v>272008405.74000001</v>
      </c>
      <c r="Z968" s="3">
        <v>5573244.3300000001</v>
      </c>
      <c r="AA968" s="3">
        <v>0</v>
      </c>
      <c r="AB968">
        <v>0</v>
      </c>
      <c r="AC968" s="3">
        <v>0</v>
      </c>
      <c r="AD968" s="2">
        <v>-7297347.0099999998</v>
      </c>
      <c r="AE968" s="3">
        <v>599122533.62</v>
      </c>
      <c r="AF968" s="3">
        <v>12164932.65</v>
      </c>
      <c r="AG968" s="3">
        <v>2628720.44</v>
      </c>
      <c r="AH968" s="3">
        <v>103699.7</v>
      </c>
      <c r="AI968" s="3">
        <v>2074</v>
      </c>
      <c r="AJ968" s="2">
        <v>-10188946.82</v>
      </c>
    </row>
    <row r="969" spans="1:36" hidden="1" x14ac:dyDescent="0.25">
      <c r="A969" s="8">
        <v>6</v>
      </c>
      <c r="B969" s="8" t="s">
        <v>7536</v>
      </c>
      <c r="C969" s="8">
        <v>3069270000430</v>
      </c>
      <c r="D969" s="8" t="s">
        <v>7537</v>
      </c>
      <c r="F969" s="8" t="s">
        <v>7519</v>
      </c>
      <c r="G969" s="10">
        <v>43649</v>
      </c>
      <c r="H969" s="8" t="s">
        <v>31</v>
      </c>
      <c r="I969" s="8" t="s">
        <v>38</v>
      </c>
      <c r="J969" s="9">
        <v>0</v>
      </c>
      <c r="K969" s="9">
        <v>0</v>
      </c>
      <c r="L969" s="8">
        <v>0</v>
      </c>
      <c r="M969" s="14">
        <f t="shared" si="45"/>
        <v>0</v>
      </c>
      <c r="N969" s="8">
        <v>0</v>
      </c>
      <c r="O969" s="8">
        <v>0</v>
      </c>
      <c r="P969" s="8" t="s">
        <v>376</v>
      </c>
      <c r="R969" s="8">
        <v>0</v>
      </c>
      <c r="S969" s="13">
        <f>_xlfn.XLOOKUP(P969,rif_fee_schedule!$A$2:$A$84,rif_fee_schedule!C$2:C$84, 0)*1.628</f>
        <v>5981.2719999999999</v>
      </c>
      <c r="T969" s="13">
        <f>_xlfn.XLOOKUP(P969,rif_fee_schedule!$A$2:$A$84,rif_fee_schedule!D$2:D$84, 0)</f>
        <v>3474</v>
      </c>
      <c r="U969" s="14">
        <f t="shared" si="46"/>
        <v>0</v>
      </c>
      <c r="V969" s="14">
        <f t="shared" si="47"/>
        <v>0</v>
      </c>
      <c r="W969"/>
      <c r="Y969" s="3">
        <v>43269262.359999999</v>
      </c>
      <c r="Z969" s="3">
        <v>874367.57</v>
      </c>
      <c r="AA969" s="3">
        <v>433279.63</v>
      </c>
      <c r="AB969">
        <v>0</v>
      </c>
      <c r="AC969" s="3">
        <v>0</v>
      </c>
      <c r="AD969" s="2">
        <v>374512.67</v>
      </c>
      <c r="AE969" s="3">
        <v>599122533.62</v>
      </c>
      <c r="AF969" s="3">
        <v>12164932.65</v>
      </c>
      <c r="AG969" s="3">
        <v>2628720.44</v>
      </c>
      <c r="AH969" s="3">
        <v>103699.7</v>
      </c>
      <c r="AI969" s="3">
        <v>2074</v>
      </c>
      <c r="AJ969" s="2">
        <v>-10188946.82</v>
      </c>
    </row>
    <row r="970" spans="1:36" hidden="1" x14ac:dyDescent="0.25">
      <c r="A970" s="8">
        <v>6</v>
      </c>
      <c r="B970" s="8" t="s">
        <v>7562</v>
      </c>
      <c r="C970" s="8">
        <v>3069270000430</v>
      </c>
      <c r="D970" s="8" t="s">
        <v>7526</v>
      </c>
      <c r="F970" s="8" t="s">
        <v>7524</v>
      </c>
      <c r="G970" s="10">
        <v>43649</v>
      </c>
      <c r="H970" s="8" t="s">
        <v>31</v>
      </c>
      <c r="I970" s="8" t="s">
        <v>1073</v>
      </c>
      <c r="J970" s="9">
        <v>78069.929999999993</v>
      </c>
      <c r="K970" s="9">
        <v>1561.4</v>
      </c>
      <c r="L970" s="8">
        <v>0</v>
      </c>
      <c r="M970" s="14">
        <f t="shared" si="45"/>
        <v>79631.329999999987</v>
      </c>
      <c r="N970" s="8">
        <v>0</v>
      </c>
      <c r="O970" s="8">
        <v>0</v>
      </c>
      <c r="P970" s="8" t="s">
        <v>4934</v>
      </c>
      <c r="R970" s="8">
        <v>16</v>
      </c>
      <c r="S970" s="13">
        <f>_xlfn.XLOOKUP(P970,rif_fee_schedule!$A$2:$A$84,rif_fee_schedule!C$2:C$84, 0)*1.628</f>
        <v>0</v>
      </c>
      <c r="T970" s="13">
        <f>_xlfn.XLOOKUP(P970,rif_fee_schedule!$A$2:$A$84,rif_fee_schedule!D$2:D$84, 0)</f>
        <v>0</v>
      </c>
      <c r="U970" s="14">
        <f t="shared" si="46"/>
        <v>0</v>
      </c>
      <c r="V970" s="14">
        <f t="shared" si="47"/>
        <v>0</v>
      </c>
      <c r="W970"/>
      <c r="Y970" s="3">
        <v>43269262.359999999</v>
      </c>
      <c r="Z970" s="3">
        <v>874367.57</v>
      </c>
      <c r="AA970" s="3">
        <v>433279.63</v>
      </c>
      <c r="AB970">
        <v>0</v>
      </c>
      <c r="AC970" s="3">
        <v>0</v>
      </c>
      <c r="AD970" s="2">
        <v>374512.67</v>
      </c>
      <c r="AE970" s="3">
        <v>599122533.62</v>
      </c>
      <c r="AF970" s="3">
        <v>12164932.65</v>
      </c>
      <c r="AG970" s="3">
        <v>2628720.44</v>
      </c>
      <c r="AH970" s="3">
        <v>103699.7</v>
      </c>
      <c r="AI970" s="3">
        <v>2074</v>
      </c>
      <c r="AJ970" s="2">
        <v>-10188946.82</v>
      </c>
    </row>
    <row r="971" spans="1:36" hidden="1" x14ac:dyDescent="0.25">
      <c r="A971" s="8">
        <v>6</v>
      </c>
      <c r="B971" s="8" t="s">
        <v>7525</v>
      </c>
      <c r="C971" s="8">
        <v>3069270000430</v>
      </c>
      <c r="D971" s="8" t="s">
        <v>7526</v>
      </c>
      <c r="F971" s="8" t="s">
        <v>7519</v>
      </c>
      <c r="G971" s="10">
        <v>43649</v>
      </c>
      <c r="H971" s="8" t="s">
        <v>31</v>
      </c>
      <c r="I971" s="8" t="s">
        <v>38</v>
      </c>
      <c r="J971" s="9">
        <v>0</v>
      </c>
      <c r="K971" s="9">
        <v>0</v>
      </c>
      <c r="L971" s="8">
        <v>0</v>
      </c>
      <c r="M971" s="14">
        <f t="shared" si="45"/>
        <v>0</v>
      </c>
      <c r="N971" s="8">
        <v>0</v>
      </c>
      <c r="O971" s="8">
        <v>0</v>
      </c>
      <c r="P971" s="8" t="s">
        <v>4934</v>
      </c>
      <c r="R971" s="8">
        <v>0</v>
      </c>
      <c r="S971" s="13">
        <f>_xlfn.XLOOKUP(P971,rif_fee_schedule!$A$2:$A$84,rif_fee_schedule!C$2:C$84, 0)*1.628</f>
        <v>0</v>
      </c>
      <c r="T971" s="13">
        <f>_xlfn.XLOOKUP(P971,rif_fee_schedule!$A$2:$A$84,rif_fee_schedule!D$2:D$84, 0)</f>
        <v>0</v>
      </c>
      <c r="U971" s="14">
        <f t="shared" si="46"/>
        <v>0</v>
      </c>
      <c r="V971" s="14">
        <f t="shared" si="47"/>
        <v>0</v>
      </c>
      <c r="W971"/>
      <c r="Y971" s="3">
        <v>43269262.359999999</v>
      </c>
      <c r="Z971" s="3">
        <v>874367.57</v>
      </c>
      <c r="AA971" s="3">
        <v>433279.63</v>
      </c>
      <c r="AB971">
        <v>0</v>
      </c>
      <c r="AC971" s="3">
        <v>0</v>
      </c>
      <c r="AD971" s="2">
        <v>374512.67</v>
      </c>
      <c r="AE971" s="3">
        <v>599122533.62</v>
      </c>
      <c r="AF971" s="3">
        <v>12164932.65</v>
      </c>
      <c r="AG971" s="3">
        <v>2628720.44</v>
      </c>
      <c r="AH971" s="3">
        <v>103699.7</v>
      </c>
      <c r="AI971" s="3">
        <v>2074</v>
      </c>
      <c r="AJ971" s="2">
        <v>-10188946.82</v>
      </c>
    </row>
    <row r="972" spans="1:36" hidden="1" x14ac:dyDescent="0.25">
      <c r="A972" s="8">
        <v>6</v>
      </c>
      <c r="B972" s="8" t="s">
        <v>7569</v>
      </c>
      <c r="C972" s="8">
        <v>3069270000430</v>
      </c>
      <c r="D972" s="8" t="s">
        <v>7530</v>
      </c>
      <c r="F972" s="8" t="s">
        <v>7524</v>
      </c>
      <c r="G972" s="10">
        <v>43649</v>
      </c>
      <c r="H972" s="8" t="s">
        <v>31</v>
      </c>
      <c r="I972" s="8" t="s">
        <v>1073</v>
      </c>
      <c r="J972" s="9">
        <v>39034.97</v>
      </c>
      <c r="K972" s="9">
        <v>780.7</v>
      </c>
      <c r="L972" s="8">
        <v>0</v>
      </c>
      <c r="M972" s="14">
        <f t="shared" si="45"/>
        <v>39815.67</v>
      </c>
      <c r="N972" s="8">
        <v>0</v>
      </c>
      <c r="O972" s="8">
        <v>0</v>
      </c>
      <c r="P972" s="8" t="s">
        <v>4934</v>
      </c>
      <c r="R972" s="8">
        <v>8</v>
      </c>
      <c r="S972" s="13">
        <f>_xlfn.XLOOKUP(P972,rif_fee_schedule!$A$2:$A$84,rif_fee_schedule!C$2:C$84, 0)*1.628</f>
        <v>0</v>
      </c>
      <c r="T972" s="13">
        <f>_xlfn.XLOOKUP(P972,rif_fee_schedule!$A$2:$A$84,rif_fee_schedule!D$2:D$84, 0)</f>
        <v>0</v>
      </c>
      <c r="U972" s="14">
        <f t="shared" si="46"/>
        <v>0</v>
      </c>
      <c r="V972" s="14">
        <f t="shared" si="47"/>
        <v>0</v>
      </c>
      <c r="W972"/>
      <c r="Y972" s="3">
        <v>43269262.359999999</v>
      </c>
      <c r="Z972" s="3">
        <v>874367.57</v>
      </c>
      <c r="AA972" s="3">
        <v>433279.63</v>
      </c>
      <c r="AB972">
        <v>0</v>
      </c>
      <c r="AC972" s="3">
        <v>0</v>
      </c>
      <c r="AD972" s="2">
        <v>374512.67</v>
      </c>
      <c r="AE972" s="3">
        <v>599122533.62</v>
      </c>
      <c r="AF972" s="3">
        <v>12164932.65</v>
      </c>
      <c r="AG972" s="3">
        <v>2628720.44</v>
      </c>
      <c r="AH972" s="3">
        <v>103699.7</v>
      </c>
      <c r="AI972" s="3">
        <v>2074</v>
      </c>
      <c r="AJ972" s="2">
        <v>-10188946.82</v>
      </c>
    </row>
    <row r="973" spans="1:36" hidden="1" x14ac:dyDescent="0.25">
      <c r="A973" s="8">
        <v>6</v>
      </c>
      <c r="B973" s="8" t="s">
        <v>7529</v>
      </c>
      <c r="C973" s="8">
        <v>3069270000430</v>
      </c>
      <c r="D973" s="8" t="s">
        <v>7530</v>
      </c>
      <c r="F973" s="8" t="s">
        <v>7519</v>
      </c>
      <c r="G973" s="10">
        <v>43649</v>
      </c>
      <c r="H973" s="8" t="s">
        <v>31</v>
      </c>
      <c r="I973" s="8" t="s">
        <v>38</v>
      </c>
      <c r="J973" s="9">
        <v>0</v>
      </c>
      <c r="K973" s="9">
        <v>0</v>
      </c>
      <c r="L973" s="8">
        <v>0</v>
      </c>
      <c r="M973" s="14">
        <f t="shared" si="45"/>
        <v>0</v>
      </c>
      <c r="N973" s="8">
        <v>0</v>
      </c>
      <c r="O973" s="8">
        <v>0</v>
      </c>
      <c r="P973" s="8" t="s">
        <v>4934</v>
      </c>
      <c r="R973" s="8">
        <v>0</v>
      </c>
      <c r="S973" s="13">
        <f>_xlfn.XLOOKUP(P973,rif_fee_schedule!$A$2:$A$84,rif_fee_schedule!C$2:C$84, 0)*1.628</f>
        <v>0</v>
      </c>
      <c r="T973" s="13">
        <f>_xlfn.XLOOKUP(P973,rif_fee_schedule!$A$2:$A$84,rif_fee_schedule!D$2:D$84, 0)</f>
        <v>0</v>
      </c>
      <c r="U973" s="14">
        <f t="shared" si="46"/>
        <v>0</v>
      </c>
      <c r="V973" s="14">
        <f t="shared" si="47"/>
        <v>0</v>
      </c>
      <c r="W973"/>
      <c r="Y973" s="3">
        <v>43269262.359999999</v>
      </c>
      <c r="Z973" s="3">
        <v>874367.57</v>
      </c>
      <c r="AA973" s="3">
        <v>433279.63</v>
      </c>
      <c r="AB973">
        <v>0</v>
      </c>
      <c r="AC973" s="3">
        <v>0</v>
      </c>
      <c r="AD973" s="2">
        <v>374512.67</v>
      </c>
      <c r="AE973" s="3">
        <v>599122533.62</v>
      </c>
      <c r="AF973" s="3">
        <v>12164932.65</v>
      </c>
      <c r="AG973" s="3">
        <v>2628720.44</v>
      </c>
      <c r="AH973" s="3">
        <v>103699.7</v>
      </c>
      <c r="AI973" s="3">
        <v>2074</v>
      </c>
      <c r="AJ973" s="2">
        <v>-10188946.82</v>
      </c>
    </row>
    <row r="974" spans="1:36" hidden="1" x14ac:dyDescent="0.25">
      <c r="A974" s="8">
        <v>6</v>
      </c>
      <c r="B974" s="8" t="s">
        <v>7527</v>
      </c>
      <c r="C974" s="8">
        <v>3069270000430</v>
      </c>
      <c r="D974" s="8" t="s">
        <v>7528</v>
      </c>
      <c r="F974" s="8" t="s">
        <v>7524</v>
      </c>
      <c r="G974" s="10">
        <v>43649</v>
      </c>
      <c r="H974" s="8" t="s">
        <v>31</v>
      </c>
      <c r="I974" s="8" t="s">
        <v>1073</v>
      </c>
      <c r="J974" s="9">
        <v>14638.12</v>
      </c>
      <c r="K974" s="9">
        <v>292.76</v>
      </c>
      <c r="L974" s="8">
        <v>0</v>
      </c>
      <c r="M974" s="14">
        <f t="shared" si="45"/>
        <v>14930.880000000001</v>
      </c>
      <c r="N974" s="8">
        <v>0</v>
      </c>
      <c r="O974" s="8">
        <v>0</v>
      </c>
      <c r="P974" s="8" t="s">
        <v>4934</v>
      </c>
      <c r="R974" s="8">
        <v>3</v>
      </c>
      <c r="S974" s="13">
        <f>_xlfn.XLOOKUP(P974,rif_fee_schedule!$A$2:$A$84,rif_fee_schedule!C$2:C$84, 0)*1.628</f>
        <v>0</v>
      </c>
      <c r="T974" s="13">
        <f>_xlfn.XLOOKUP(P974,rif_fee_schedule!$A$2:$A$84,rif_fee_schedule!D$2:D$84, 0)</f>
        <v>0</v>
      </c>
      <c r="U974" s="14">
        <f t="shared" si="46"/>
        <v>0</v>
      </c>
      <c r="V974" s="14">
        <f t="shared" si="47"/>
        <v>0</v>
      </c>
      <c r="W974"/>
      <c r="Y974" s="3">
        <v>43269262.359999999</v>
      </c>
      <c r="Z974" s="3">
        <v>874367.57</v>
      </c>
      <c r="AA974" s="3">
        <v>433279.63</v>
      </c>
      <c r="AB974">
        <v>0</v>
      </c>
      <c r="AC974" s="3">
        <v>0</v>
      </c>
      <c r="AD974" s="2">
        <v>374512.67</v>
      </c>
      <c r="AE974" s="3">
        <v>599122533.62</v>
      </c>
      <c r="AF974" s="3">
        <v>12164932.65</v>
      </c>
      <c r="AG974" s="3">
        <v>2628720.44</v>
      </c>
      <c r="AH974" s="3">
        <v>103699.7</v>
      </c>
      <c r="AI974" s="3">
        <v>2074</v>
      </c>
      <c r="AJ974" s="2">
        <v>-10188946.82</v>
      </c>
    </row>
    <row r="975" spans="1:36" hidden="1" x14ac:dyDescent="0.25">
      <c r="A975" s="8">
        <v>6</v>
      </c>
      <c r="B975" s="8" t="s">
        <v>7545</v>
      </c>
      <c r="C975" s="8">
        <v>3069270000430</v>
      </c>
      <c r="D975" s="8" t="s">
        <v>7528</v>
      </c>
      <c r="F975" s="8" t="s">
        <v>7519</v>
      </c>
      <c r="G975" s="10">
        <v>43649</v>
      </c>
      <c r="H975" s="8" t="s">
        <v>31</v>
      </c>
      <c r="I975" s="8" t="s">
        <v>38</v>
      </c>
      <c r="J975" s="9">
        <v>0</v>
      </c>
      <c r="K975" s="9">
        <v>0</v>
      </c>
      <c r="L975" s="8">
        <v>0</v>
      </c>
      <c r="M975" s="14">
        <f t="shared" si="45"/>
        <v>0</v>
      </c>
      <c r="N975" s="8">
        <v>0</v>
      </c>
      <c r="O975" s="8">
        <v>0</v>
      </c>
      <c r="P975" s="8" t="s">
        <v>4934</v>
      </c>
      <c r="R975" s="8">
        <v>0</v>
      </c>
      <c r="S975" s="13">
        <f>_xlfn.XLOOKUP(P975,rif_fee_schedule!$A$2:$A$84,rif_fee_schedule!C$2:C$84, 0)*1.628</f>
        <v>0</v>
      </c>
      <c r="T975" s="13">
        <f>_xlfn.XLOOKUP(P975,rif_fee_schedule!$A$2:$A$84,rif_fee_schedule!D$2:D$84, 0)</f>
        <v>0</v>
      </c>
      <c r="U975" s="14">
        <f t="shared" si="46"/>
        <v>0</v>
      </c>
      <c r="V975" s="14">
        <f t="shared" si="47"/>
        <v>0</v>
      </c>
      <c r="W975"/>
      <c r="Y975" s="3">
        <v>43269262.359999999</v>
      </c>
      <c r="Z975" s="3">
        <v>874367.57</v>
      </c>
      <c r="AA975" s="3">
        <v>433279.63</v>
      </c>
      <c r="AB975">
        <v>0</v>
      </c>
      <c r="AC975" s="3">
        <v>0</v>
      </c>
      <c r="AD975" s="2">
        <v>374512.67</v>
      </c>
      <c r="AE975" s="3">
        <v>599122533.62</v>
      </c>
      <c r="AF975" s="3">
        <v>12164932.65</v>
      </c>
      <c r="AG975" s="3">
        <v>2628720.44</v>
      </c>
      <c r="AH975" s="3">
        <v>103699.7</v>
      </c>
      <c r="AI975" s="3">
        <v>2074</v>
      </c>
      <c r="AJ975" s="2">
        <v>-10188946.82</v>
      </c>
    </row>
    <row r="976" spans="1:36" hidden="1" x14ac:dyDescent="0.25">
      <c r="A976" s="8">
        <v>6</v>
      </c>
      <c r="B976" s="8" t="s">
        <v>7531</v>
      </c>
      <c r="C976" s="8">
        <v>3069270000430</v>
      </c>
      <c r="D976" s="8" t="s">
        <v>7532</v>
      </c>
      <c r="F976" s="8" t="s">
        <v>7524</v>
      </c>
      <c r="G976" s="10">
        <v>43649</v>
      </c>
      <c r="H976" s="8" t="s">
        <v>31</v>
      </c>
      <c r="I976" s="8" t="s">
        <v>1073</v>
      </c>
      <c r="J976" s="9">
        <v>78069.929999999993</v>
      </c>
      <c r="K976" s="9">
        <v>1561.4</v>
      </c>
      <c r="L976" s="8">
        <v>0</v>
      </c>
      <c r="M976" s="14">
        <f t="shared" si="45"/>
        <v>79631.329999999987</v>
      </c>
      <c r="N976" s="8">
        <v>0</v>
      </c>
      <c r="O976" s="8">
        <v>0</v>
      </c>
      <c r="P976" s="8" t="s">
        <v>4934</v>
      </c>
      <c r="R976" s="8">
        <v>16</v>
      </c>
      <c r="S976" s="13">
        <f>_xlfn.XLOOKUP(P976,rif_fee_schedule!$A$2:$A$84,rif_fee_schedule!C$2:C$84, 0)*1.628</f>
        <v>0</v>
      </c>
      <c r="T976" s="13">
        <f>_xlfn.XLOOKUP(P976,rif_fee_schedule!$A$2:$A$84,rif_fee_schedule!D$2:D$84, 0)</f>
        <v>0</v>
      </c>
      <c r="U976" s="14">
        <f t="shared" si="46"/>
        <v>0</v>
      </c>
      <c r="V976" s="14">
        <f t="shared" si="47"/>
        <v>0</v>
      </c>
      <c r="W976"/>
      <c r="Y976" s="3">
        <v>43269262.359999999</v>
      </c>
      <c r="Z976" s="3">
        <v>874367.57</v>
      </c>
      <c r="AA976" s="3">
        <v>433279.63</v>
      </c>
      <c r="AB976">
        <v>0</v>
      </c>
      <c r="AC976" s="3">
        <v>0</v>
      </c>
      <c r="AD976" s="2">
        <v>374512.67</v>
      </c>
      <c r="AE976" s="3">
        <v>599122533.62</v>
      </c>
      <c r="AF976" s="3">
        <v>12164932.65</v>
      </c>
      <c r="AG976" s="3">
        <v>2628720.44</v>
      </c>
      <c r="AH976" s="3">
        <v>103699.7</v>
      </c>
      <c r="AI976" s="3">
        <v>2074</v>
      </c>
      <c r="AJ976" s="2">
        <v>-10188946.82</v>
      </c>
    </row>
    <row r="977" spans="1:36" hidden="1" x14ac:dyDescent="0.25">
      <c r="A977" s="8">
        <v>6</v>
      </c>
      <c r="B977" s="8" t="s">
        <v>7556</v>
      </c>
      <c r="C977" s="8">
        <v>3069270000430</v>
      </c>
      <c r="D977" s="8" t="s">
        <v>7532</v>
      </c>
      <c r="F977" s="8" t="s">
        <v>7519</v>
      </c>
      <c r="G977" s="10">
        <v>43649</v>
      </c>
      <c r="H977" s="8" t="s">
        <v>31</v>
      </c>
      <c r="I977" s="8" t="s">
        <v>38</v>
      </c>
      <c r="J977" s="9">
        <v>0</v>
      </c>
      <c r="K977" s="9">
        <v>0</v>
      </c>
      <c r="L977" s="8">
        <v>0</v>
      </c>
      <c r="M977" s="14">
        <f t="shared" si="45"/>
        <v>0</v>
      </c>
      <c r="N977" s="8">
        <v>0</v>
      </c>
      <c r="O977" s="8">
        <v>0</v>
      </c>
      <c r="P977" s="8" t="s">
        <v>4934</v>
      </c>
      <c r="R977" s="8">
        <v>0</v>
      </c>
      <c r="S977" s="13">
        <f>_xlfn.XLOOKUP(P977,rif_fee_schedule!$A$2:$A$84,rif_fee_schedule!C$2:C$84, 0)*1.628</f>
        <v>0</v>
      </c>
      <c r="T977" s="13">
        <f>_xlfn.XLOOKUP(P977,rif_fee_schedule!$A$2:$A$84,rif_fee_schedule!D$2:D$84, 0)</f>
        <v>0</v>
      </c>
      <c r="U977" s="14">
        <f t="shared" si="46"/>
        <v>0</v>
      </c>
      <c r="V977" s="14">
        <f t="shared" si="47"/>
        <v>0</v>
      </c>
      <c r="W977"/>
      <c r="Y977" s="3">
        <v>43269262.359999999</v>
      </c>
      <c r="Z977" s="3">
        <v>874367.57</v>
      </c>
      <c r="AA977" s="3">
        <v>433279.63</v>
      </c>
      <c r="AB977">
        <v>0</v>
      </c>
      <c r="AC977" s="3">
        <v>0</v>
      </c>
      <c r="AD977" s="2">
        <v>374512.67</v>
      </c>
      <c r="AE977" s="3">
        <v>599122533.62</v>
      </c>
      <c r="AF977" s="3">
        <v>12164932.65</v>
      </c>
      <c r="AG977" s="3">
        <v>2628720.44</v>
      </c>
      <c r="AH977" s="3">
        <v>103699.7</v>
      </c>
      <c r="AI977" s="3">
        <v>2074</v>
      </c>
      <c r="AJ977" s="2">
        <v>-10188946.82</v>
      </c>
    </row>
    <row r="978" spans="1:36" hidden="1" x14ac:dyDescent="0.25">
      <c r="A978" s="8">
        <v>2</v>
      </c>
      <c r="B978" s="8" t="s">
        <v>2770</v>
      </c>
      <c r="C978" s="8">
        <v>3031150240171</v>
      </c>
      <c r="D978" s="8" t="s">
        <v>2771</v>
      </c>
      <c r="F978" s="8" t="s">
        <v>2772</v>
      </c>
      <c r="G978" s="10">
        <v>43595</v>
      </c>
      <c r="H978" s="8" t="s">
        <v>31</v>
      </c>
      <c r="I978" s="8" t="s">
        <v>38</v>
      </c>
      <c r="J978" s="9">
        <v>0</v>
      </c>
      <c r="K978" s="9">
        <v>0</v>
      </c>
      <c r="L978" s="8">
        <v>0</v>
      </c>
      <c r="M978" s="14">
        <f t="shared" si="45"/>
        <v>0</v>
      </c>
      <c r="N978" s="8">
        <v>0</v>
      </c>
      <c r="O978" s="8">
        <v>0</v>
      </c>
      <c r="P978" s="8" t="s">
        <v>77</v>
      </c>
      <c r="R978" s="8">
        <v>1</v>
      </c>
      <c r="S978" s="13">
        <f>_xlfn.XLOOKUP(P978,rif_fee_schedule!$A$2:$A$84,rif_fee_schedule!C$2:C$84, 0)*1.628</f>
        <v>9769.6279999999988</v>
      </c>
      <c r="T978" s="13">
        <f>_xlfn.XLOOKUP(P978,rif_fee_schedule!$A$2:$A$84,rif_fee_schedule!D$2:D$84, 0)</f>
        <v>5674</v>
      </c>
      <c r="U978" s="14">
        <f t="shared" si="46"/>
        <v>9769.6279999999988</v>
      </c>
      <c r="V978" s="14">
        <f t="shared" si="47"/>
        <v>5674</v>
      </c>
      <c r="W978"/>
      <c r="Y978" s="3">
        <v>272008405.74000001</v>
      </c>
      <c r="Z978" s="3">
        <v>5573244.3300000001</v>
      </c>
      <c r="AA978" s="3">
        <v>0</v>
      </c>
      <c r="AB978">
        <v>0</v>
      </c>
      <c r="AC978" s="3">
        <v>0</v>
      </c>
      <c r="AD978" s="2">
        <v>-7297347.0099999998</v>
      </c>
      <c r="AE978" s="3">
        <v>599122533.62</v>
      </c>
      <c r="AF978" s="3">
        <v>12164932.65</v>
      </c>
      <c r="AG978" s="3">
        <v>2628720.44</v>
      </c>
      <c r="AH978" s="3">
        <v>103699.7</v>
      </c>
      <c r="AI978" s="3">
        <v>2074</v>
      </c>
      <c r="AJ978" s="2">
        <v>-10188946.82</v>
      </c>
    </row>
    <row r="979" spans="1:36" hidden="1" x14ac:dyDescent="0.25">
      <c r="A979" s="8">
        <v>2</v>
      </c>
      <c r="B979" s="8" t="s">
        <v>2770</v>
      </c>
      <c r="C979" s="8">
        <v>3031150240171</v>
      </c>
      <c r="D979" s="8" t="s">
        <v>2771</v>
      </c>
      <c r="F979" s="8" t="s">
        <v>2772</v>
      </c>
      <c r="G979" s="10">
        <v>43595</v>
      </c>
      <c r="H979" s="8" t="s">
        <v>31</v>
      </c>
      <c r="I979" s="8" t="s">
        <v>38</v>
      </c>
      <c r="J979" s="9">
        <v>0</v>
      </c>
      <c r="K979" s="9">
        <v>0</v>
      </c>
      <c r="L979" s="8">
        <v>0</v>
      </c>
      <c r="M979" s="14">
        <f t="shared" si="45"/>
        <v>0</v>
      </c>
      <c r="N979" s="8">
        <v>0</v>
      </c>
      <c r="O979" s="8">
        <v>0</v>
      </c>
      <c r="P979" s="8" t="s">
        <v>77</v>
      </c>
      <c r="R979" s="8">
        <v>-1</v>
      </c>
      <c r="S979" s="13">
        <f>_xlfn.XLOOKUP(P979,rif_fee_schedule!$A$2:$A$84,rif_fee_schedule!C$2:C$84, 0)*1.628</f>
        <v>9769.6279999999988</v>
      </c>
      <c r="T979" s="13">
        <f>_xlfn.XLOOKUP(P979,rif_fee_schedule!$A$2:$A$84,rif_fee_schedule!D$2:D$84, 0)</f>
        <v>5674</v>
      </c>
      <c r="U979" s="14">
        <f t="shared" si="46"/>
        <v>-9769.6279999999988</v>
      </c>
      <c r="V979" s="14">
        <f t="shared" si="47"/>
        <v>-5674</v>
      </c>
      <c r="W979"/>
      <c r="Y979" s="3">
        <v>272008405.74000001</v>
      </c>
      <c r="Z979" s="3">
        <v>5573244.3300000001</v>
      </c>
      <c r="AA979" s="3">
        <v>0</v>
      </c>
      <c r="AB979">
        <v>0</v>
      </c>
      <c r="AC979" s="3">
        <v>0</v>
      </c>
      <c r="AD979" s="2">
        <v>-7297347.0099999998</v>
      </c>
      <c r="AE979" s="3">
        <v>599122533.62</v>
      </c>
      <c r="AF979" s="3">
        <v>12164932.65</v>
      </c>
      <c r="AG979" s="3">
        <v>2628720.44</v>
      </c>
      <c r="AH979" s="3">
        <v>103699.7</v>
      </c>
      <c r="AI979" s="3">
        <v>2074</v>
      </c>
      <c r="AJ979" s="2">
        <v>-10188946.82</v>
      </c>
    </row>
    <row r="980" spans="1:36" hidden="1" x14ac:dyDescent="0.25">
      <c r="A980" s="8">
        <v>2</v>
      </c>
      <c r="B980" s="8" t="s">
        <v>2591</v>
      </c>
      <c r="C980" s="8">
        <v>3031030190840</v>
      </c>
      <c r="D980" s="8" t="s">
        <v>2592</v>
      </c>
      <c r="F980" s="8" t="s">
        <v>2593</v>
      </c>
      <c r="G980" s="10">
        <v>43598</v>
      </c>
      <c r="H980" s="8" t="s">
        <v>31</v>
      </c>
      <c r="I980" s="8" t="s">
        <v>38</v>
      </c>
      <c r="J980" s="9">
        <v>1969.71</v>
      </c>
      <c r="K980" s="9">
        <v>39.39</v>
      </c>
      <c r="L980" s="8">
        <v>0</v>
      </c>
      <c r="M980" s="14">
        <f t="shared" si="45"/>
        <v>2009.1000000000001</v>
      </c>
      <c r="N980" s="8">
        <v>0</v>
      </c>
      <c r="O980" s="8">
        <v>0</v>
      </c>
      <c r="P980" s="8" t="s">
        <v>114</v>
      </c>
      <c r="R980" s="8">
        <v>2</v>
      </c>
      <c r="S980" s="13">
        <f>_xlfn.XLOOKUP(P980,rif_fee_schedule!$A$2:$A$84,rif_fee_schedule!C$2:C$84, 0)*1.628</f>
        <v>4288.152</v>
      </c>
      <c r="T980" s="13">
        <f>_xlfn.XLOOKUP(P980,rif_fee_schedule!$A$2:$A$84,rif_fee_schedule!D$2:D$84, 0)</f>
        <v>2490</v>
      </c>
      <c r="U980" s="14">
        <f t="shared" si="46"/>
        <v>8576.3040000000001</v>
      </c>
      <c r="V980" s="14">
        <f t="shared" si="47"/>
        <v>4980</v>
      </c>
      <c r="W980"/>
      <c r="Y980" s="3">
        <v>272008405.74000001</v>
      </c>
      <c r="Z980" s="3">
        <v>5573244.3300000001</v>
      </c>
      <c r="AA980" s="3">
        <v>0</v>
      </c>
      <c r="AB980">
        <v>0</v>
      </c>
      <c r="AC980" s="3">
        <v>0</v>
      </c>
      <c r="AD980" s="2">
        <v>-7297347.0099999998</v>
      </c>
      <c r="AE980" s="3">
        <v>599122533.62</v>
      </c>
      <c r="AF980" s="3">
        <v>12164932.65</v>
      </c>
      <c r="AG980" s="3">
        <v>2628720.44</v>
      </c>
      <c r="AH980" s="3">
        <v>103699.7</v>
      </c>
      <c r="AI980" s="3">
        <v>2074</v>
      </c>
      <c r="AJ980" s="2">
        <v>-10188946.82</v>
      </c>
    </row>
    <row r="981" spans="1:36" hidden="1" x14ac:dyDescent="0.25">
      <c r="A981" s="8">
        <v>2</v>
      </c>
      <c r="B981" s="8" t="s">
        <v>2591</v>
      </c>
      <c r="C981" s="8">
        <v>3031030190840</v>
      </c>
      <c r="D981" s="8" t="s">
        <v>2592</v>
      </c>
      <c r="F981" s="8" t="s">
        <v>2593</v>
      </c>
      <c r="G981" s="10">
        <v>43598</v>
      </c>
      <c r="H981" s="8" t="s">
        <v>31</v>
      </c>
      <c r="I981" s="8" t="s">
        <v>38</v>
      </c>
      <c r="J981" s="9">
        <v>1969.71</v>
      </c>
      <c r="K981" s="9">
        <v>39.39</v>
      </c>
      <c r="L981" s="8">
        <v>0</v>
      </c>
      <c r="M981" s="14">
        <f t="shared" si="45"/>
        <v>2009.1000000000001</v>
      </c>
      <c r="N981" s="8">
        <v>0</v>
      </c>
      <c r="O981" s="8">
        <v>0</v>
      </c>
      <c r="P981" s="8" t="s">
        <v>77</v>
      </c>
      <c r="R981" s="8">
        <v>-1</v>
      </c>
      <c r="S981" s="13">
        <f>_xlfn.XLOOKUP(P981,rif_fee_schedule!$A$2:$A$84,rif_fee_schedule!C$2:C$84, 0)*1.628</f>
        <v>9769.6279999999988</v>
      </c>
      <c r="T981" s="13">
        <f>_xlfn.XLOOKUP(P981,rif_fee_schedule!$A$2:$A$84,rif_fee_schedule!D$2:D$84, 0)</f>
        <v>5674</v>
      </c>
      <c r="U981" s="14">
        <f t="shared" si="46"/>
        <v>-9769.6279999999988</v>
      </c>
      <c r="V981" s="14">
        <f t="shared" si="47"/>
        <v>-5674</v>
      </c>
      <c r="W981"/>
      <c r="Y981" s="3">
        <v>272008405.74000001</v>
      </c>
      <c r="Z981" s="3">
        <v>5573244.3300000001</v>
      </c>
      <c r="AA981" s="3">
        <v>0</v>
      </c>
      <c r="AB981">
        <v>0</v>
      </c>
      <c r="AC981" s="3">
        <v>0</v>
      </c>
      <c r="AD981" s="2">
        <v>-7297347.0099999998</v>
      </c>
      <c r="AE981" s="3">
        <v>599122533.62</v>
      </c>
      <c r="AF981" s="3">
        <v>12164932.65</v>
      </c>
      <c r="AG981" s="3">
        <v>2628720.44</v>
      </c>
      <c r="AH981" s="3">
        <v>103699.7</v>
      </c>
      <c r="AI981" s="3">
        <v>2074</v>
      </c>
      <c r="AJ981" s="2">
        <v>-10188946.82</v>
      </c>
    </row>
    <row r="982" spans="1:36" hidden="1" x14ac:dyDescent="0.25">
      <c r="A982" s="8">
        <v>2</v>
      </c>
      <c r="B982" s="8" t="s">
        <v>2741</v>
      </c>
      <c r="C982" s="8">
        <v>3031110310930</v>
      </c>
      <c r="D982" s="8" t="s">
        <v>2682</v>
      </c>
      <c r="G982" s="10">
        <v>43598</v>
      </c>
      <c r="H982" s="8" t="s">
        <v>31</v>
      </c>
      <c r="I982" s="8" t="s">
        <v>32</v>
      </c>
      <c r="J982" s="9">
        <v>8772.4500000000007</v>
      </c>
      <c r="K982" s="9">
        <v>175.45</v>
      </c>
      <c r="L982" s="8">
        <v>0</v>
      </c>
      <c r="M982" s="14">
        <f t="shared" si="45"/>
        <v>8947.9000000000015</v>
      </c>
      <c r="N982" s="8">
        <v>0</v>
      </c>
      <c r="O982" s="8">
        <v>0</v>
      </c>
      <c r="P982" s="8" t="s">
        <v>77</v>
      </c>
      <c r="R982" s="8">
        <v>1</v>
      </c>
      <c r="S982" s="13">
        <f>_xlfn.XLOOKUP(P982,rif_fee_schedule!$A$2:$A$84,rif_fee_schedule!C$2:C$84, 0)*1.628</f>
        <v>9769.6279999999988</v>
      </c>
      <c r="T982" s="13">
        <f>_xlfn.XLOOKUP(P982,rif_fee_schedule!$A$2:$A$84,rif_fee_schedule!D$2:D$84, 0)</f>
        <v>5674</v>
      </c>
      <c r="U982" s="14">
        <f t="shared" si="46"/>
        <v>9769.6279999999988</v>
      </c>
      <c r="V982" s="14">
        <f t="shared" si="47"/>
        <v>5674</v>
      </c>
      <c r="W982"/>
      <c r="Y982" s="3">
        <v>272008405.74000001</v>
      </c>
      <c r="Z982" s="3">
        <v>5573244.3300000001</v>
      </c>
      <c r="AA982" s="3">
        <v>0</v>
      </c>
      <c r="AB982">
        <v>0</v>
      </c>
      <c r="AC982" s="3">
        <v>0</v>
      </c>
      <c r="AD982" s="2">
        <v>-7297347.0099999998</v>
      </c>
      <c r="AE982" s="3">
        <v>599122533.62</v>
      </c>
      <c r="AF982" s="3">
        <v>12164932.65</v>
      </c>
      <c r="AG982" s="3">
        <v>2628720.44</v>
      </c>
      <c r="AH982" s="3">
        <v>103699.7</v>
      </c>
      <c r="AI982" s="3">
        <v>2074</v>
      </c>
      <c r="AJ982" s="2">
        <v>-10188946.82</v>
      </c>
    </row>
    <row r="983" spans="1:36" hidden="1" x14ac:dyDescent="0.25">
      <c r="A983" s="8">
        <v>1</v>
      </c>
      <c r="B983" s="8" t="s">
        <v>340</v>
      </c>
      <c r="C983" s="8">
        <v>3040290010250</v>
      </c>
      <c r="D983" s="8" t="s">
        <v>341</v>
      </c>
      <c r="F983" s="8" t="s">
        <v>342</v>
      </c>
      <c r="G983" s="10">
        <v>43594</v>
      </c>
      <c r="H983" s="8" t="s">
        <v>31</v>
      </c>
      <c r="I983" s="8" t="s">
        <v>38</v>
      </c>
      <c r="J983" s="9">
        <v>9278.02</v>
      </c>
      <c r="K983" s="9">
        <v>185.56</v>
      </c>
      <c r="L983" s="8">
        <v>0</v>
      </c>
      <c r="M983" s="14">
        <f t="shared" si="45"/>
        <v>9463.58</v>
      </c>
      <c r="N983" s="8">
        <v>0</v>
      </c>
      <c r="O983" s="8">
        <v>0</v>
      </c>
      <c r="P983" s="8" t="s">
        <v>77</v>
      </c>
      <c r="R983" s="8">
        <v>1</v>
      </c>
      <c r="S983" s="13">
        <f>_xlfn.XLOOKUP(P983,rif_fee_schedule!$A$2:$A$84,rif_fee_schedule!C$2:C$84, 0)*1.628</f>
        <v>9769.6279999999988</v>
      </c>
      <c r="T983" s="13">
        <f>_xlfn.XLOOKUP(P983,rif_fee_schedule!$A$2:$A$84,rif_fee_schedule!D$2:D$84, 0)</f>
        <v>5674</v>
      </c>
      <c r="U983" s="14">
        <f t="shared" si="46"/>
        <v>9769.6279999999988</v>
      </c>
      <c r="V983" s="14">
        <f t="shared" si="47"/>
        <v>5674</v>
      </c>
      <c r="W983"/>
      <c r="Y983" s="3">
        <v>74696854.359999999</v>
      </c>
      <c r="Z983" s="3">
        <v>1494936.99</v>
      </c>
      <c r="AA983" s="3">
        <v>1189721.74</v>
      </c>
      <c r="AB983" s="2">
        <v>103699.7</v>
      </c>
      <c r="AC983" s="3">
        <v>2074</v>
      </c>
      <c r="AD983" s="2">
        <v>-3422401.68</v>
      </c>
      <c r="AE983" s="3">
        <v>599122533.62</v>
      </c>
      <c r="AF983" s="3">
        <v>12164932.65</v>
      </c>
      <c r="AG983" s="3">
        <v>2628720.44</v>
      </c>
      <c r="AH983" s="3">
        <v>103699.7</v>
      </c>
      <c r="AI983" s="3">
        <v>2074</v>
      </c>
      <c r="AJ983" s="2">
        <v>-10188946.82</v>
      </c>
    </row>
    <row r="984" spans="1:36" hidden="1" x14ac:dyDescent="0.25">
      <c r="A984" s="8">
        <v>2</v>
      </c>
      <c r="B984" s="8" t="s">
        <v>2705</v>
      </c>
      <c r="C984" s="8">
        <v>3031110311200</v>
      </c>
      <c r="D984" s="8" t="s">
        <v>2706</v>
      </c>
      <c r="F984" s="8" t="s">
        <v>2707</v>
      </c>
      <c r="G984" s="10">
        <v>43598</v>
      </c>
      <c r="H984" s="8" t="s">
        <v>31</v>
      </c>
      <c r="I984" s="8" t="s">
        <v>38</v>
      </c>
      <c r="J984" s="9">
        <v>0</v>
      </c>
      <c r="K984" s="9">
        <v>0</v>
      </c>
      <c r="L984" s="8">
        <v>0</v>
      </c>
      <c r="M984" s="14">
        <f t="shared" si="45"/>
        <v>0</v>
      </c>
      <c r="N984" s="8">
        <v>0</v>
      </c>
      <c r="O984" s="8">
        <v>0</v>
      </c>
      <c r="P984" s="8" t="s">
        <v>77</v>
      </c>
      <c r="R984" s="8">
        <v>-1</v>
      </c>
      <c r="S984" s="13">
        <f>_xlfn.XLOOKUP(P984,rif_fee_schedule!$A$2:$A$84,rif_fee_schedule!C$2:C$84, 0)*1.628</f>
        <v>9769.6279999999988</v>
      </c>
      <c r="T984" s="13">
        <f>_xlfn.XLOOKUP(P984,rif_fee_schedule!$A$2:$A$84,rif_fee_schedule!D$2:D$84, 0)</f>
        <v>5674</v>
      </c>
      <c r="U984" s="14">
        <f t="shared" si="46"/>
        <v>-9769.6279999999988</v>
      </c>
      <c r="V984" s="14">
        <f t="shared" si="47"/>
        <v>-5674</v>
      </c>
      <c r="W984"/>
      <c r="Y984" s="3">
        <v>272008405.74000001</v>
      </c>
      <c r="Z984" s="3">
        <v>5573244.3300000001</v>
      </c>
      <c r="AA984" s="3">
        <v>0</v>
      </c>
      <c r="AB984">
        <v>0</v>
      </c>
      <c r="AC984" s="3">
        <v>0</v>
      </c>
      <c r="AD984" s="2">
        <v>-7297347.0099999998</v>
      </c>
      <c r="AE984" s="3">
        <v>599122533.62</v>
      </c>
      <c r="AF984" s="3">
        <v>12164932.65</v>
      </c>
      <c r="AG984" s="3">
        <v>2628720.44</v>
      </c>
      <c r="AH984" s="3">
        <v>103699.7</v>
      </c>
      <c r="AI984" s="3">
        <v>2074</v>
      </c>
      <c r="AJ984" s="2">
        <v>-10188946.82</v>
      </c>
    </row>
    <row r="985" spans="1:36" hidden="1" x14ac:dyDescent="0.25">
      <c r="A985" s="8">
        <v>2</v>
      </c>
      <c r="B985" s="8" t="s">
        <v>2705</v>
      </c>
      <c r="C985" s="8">
        <v>3031110311200</v>
      </c>
      <c r="D985" s="8" t="s">
        <v>2706</v>
      </c>
      <c r="F985" s="8" t="s">
        <v>2707</v>
      </c>
      <c r="G985" s="10">
        <v>43598</v>
      </c>
      <c r="H985" s="8" t="s">
        <v>31</v>
      </c>
      <c r="I985" s="8" t="s">
        <v>38</v>
      </c>
      <c r="J985" s="9">
        <v>0</v>
      </c>
      <c r="K985" s="9">
        <v>0</v>
      </c>
      <c r="L985" s="8">
        <v>0</v>
      </c>
      <c r="M985" s="14">
        <f t="shared" si="45"/>
        <v>0</v>
      </c>
      <c r="N985" s="8">
        <v>0</v>
      </c>
      <c r="O985" s="8">
        <v>0</v>
      </c>
      <c r="P985" s="8" t="s">
        <v>77</v>
      </c>
      <c r="R985" s="8">
        <v>1</v>
      </c>
      <c r="S985" s="13">
        <f>_xlfn.XLOOKUP(P985,rif_fee_schedule!$A$2:$A$84,rif_fee_schedule!C$2:C$84, 0)*1.628</f>
        <v>9769.6279999999988</v>
      </c>
      <c r="T985" s="13">
        <f>_xlfn.XLOOKUP(P985,rif_fee_schedule!$A$2:$A$84,rif_fee_schedule!D$2:D$84, 0)</f>
        <v>5674</v>
      </c>
      <c r="U985" s="14">
        <f t="shared" si="46"/>
        <v>9769.6279999999988</v>
      </c>
      <c r="V985" s="14">
        <f t="shared" si="47"/>
        <v>5674</v>
      </c>
      <c r="W985"/>
      <c r="Y985" s="3">
        <v>272008405.74000001</v>
      </c>
      <c r="Z985" s="3">
        <v>5573244.3300000001</v>
      </c>
      <c r="AA985" s="3">
        <v>0</v>
      </c>
      <c r="AB985">
        <v>0</v>
      </c>
      <c r="AC985" s="3">
        <v>0</v>
      </c>
      <c r="AD985" s="2">
        <v>-7297347.0099999998</v>
      </c>
      <c r="AE985" s="3">
        <v>599122533.62</v>
      </c>
      <c r="AF985" s="3">
        <v>12164932.65</v>
      </c>
      <c r="AG985" s="3">
        <v>2628720.44</v>
      </c>
      <c r="AH985" s="3">
        <v>103699.7</v>
      </c>
      <c r="AI985" s="3">
        <v>2074</v>
      </c>
      <c r="AJ985" s="2">
        <v>-10188946.82</v>
      </c>
    </row>
    <row r="986" spans="1:36" hidden="1" x14ac:dyDescent="0.25">
      <c r="A986" s="8">
        <v>6</v>
      </c>
      <c r="B986" s="8" t="s">
        <v>7215</v>
      </c>
      <c r="C986" s="8">
        <v>3069140010010</v>
      </c>
      <c r="D986" s="8" t="s">
        <v>7216</v>
      </c>
      <c r="F986" s="8" t="s">
        <v>7217</v>
      </c>
      <c r="G986" s="10">
        <v>43598</v>
      </c>
      <c r="H986" s="8" t="s">
        <v>31</v>
      </c>
      <c r="I986" s="8" t="s">
        <v>38</v>
      </c>
      <c r="J986" s="9">
        <v>51122.63</v>
      </c>
      <c r="K986" s="9">
        <v>1022.45</v>
      </c>
      <c r="L986" s="8">
        <v>0</v>
      </c>
      <c r="M986" s="14">
        <f t="shared" si="45"/>
        <v>52145.079999999994</v>
      </c>
      <c r="N986" s="8">
        <v>0</v>
      </c>
      <c r="O986" s="8">
        <v>0</v>
      </c>
      <c r="P986" s="8" t="s">
        <v>376</v>
      </c>
      <c r="R986" s="8">
        <v>9</v>
      </c>
      <c r="S986" s="13">
        <f>_xlfn.XLOOKUP(P986,rif_fee_schedule!$A$2:$A$84,rif_fee_schedule!C$2:C$84, 0)*1.628</f>
        <v>5981.2719999999999</v>
      </c>
      <c r="T986" s="13">
        <f>_xlfn.XLOOKUP(P986,rif_fee_schedule!$A$2:$A$84,rif_fee_schedule!D$2:D$84, 0)</f>
        <v>3474</v>
      </c>
      <c r="U986" s="14">
        <f t="shared" si="46"/>
        <v>53831.447999999997</v>
      </c>
      <c r="V986" s="14">
        <f t="shared" si="47"/>
        <v>31266</v>
      </c>
      <c r="W986"/>
      <c r="Y986" s="3">
        <v>43269262.359999999</v>
      </c>
      <c r="Z986" s="3">
        <v>874367.57</v>
      </c>
      <c r="AA986" s="3">
        <v>433279.63</v>
      </c>
      <c r="AB986">
        <v>0</v>
      </c>
      <c r="AC986" s="3">
        <v>0</v>
      </c>
      <c r="AD986" s="2">
        <v>374512.67</v>
      </c>
      <c r="AE986" s="3">
        <v>599122533.62</v>
      </c>
      <c r="AF986" s="3">
        <v>12164932.65</v>
      </c>
      <c r="AG986" s="3">
        <v>2628720.44</v>
      </c>
      <c r="AH986" s="3">
        <v>103699.7</v>
      </c>
      <c r="AI986" s="3">
        <v>2074</v>
      </c>
      <c r="AJ986" s="2">
        <v>-10188946.82</v>
      </c>
    </row>
    <row r="987" spans="1:36" hidden="1" x14ac:dyDescent="0.25">
      <c r="A987" s="8">
        <v>5</v>
      </c>
      <c r="B987" s="8" t="s">
        <v>4879</v>
      </c>
      <c r="C987" s="8">
        <v>3050320000590</v>
      </c>
      <c r="D987" s="8" t="s">
        <v>4880</v>
      </c>
      <c r="G987" s="10">
        <v>43594</v>
      </c>
      <c r="H987" s="8" t="s">
        <v>31</v>
      </c>
      <c r="I987" s="8" t="s">
        <v>32</v>
      </c>
      <c r="J987" s="9">
        <v>7969.81</v>
      </c>
      <c r="K987" s="9">
        <v>159.4</v>
      </c>
      <c r="L987" s="8">
        <v>0</v>
      </c>
      <c r="M987" s="14">
        <f t="shared" si="45"/>
        <v>8129.21</v>
      </c>
      <c r="N987" s="8">
        <v>0</v>
      </c>
      <c r="O987" s="8">
        <v>0</v>
      </c>
      <c r="P987" s="8" t="s">
        <v>274</v>
      </c>
      <c r="R987" s="8">
        <v>1</v>
      </c>
      <c r="S987" s="13">
        <f>_xlfn.XLOOKUP(P987,rif_fee_schedule!$A$2:$A$84,rif_fee_schedule!C$2:C$84, 0)*1.628</f>
        <v>0</v>
      </c>
      <c r="T987" s="13">
        <f>_xlfn.XLOOKUP(P987,rif_fee_schedule!$A$2:$A$84,rif_fee_schedule!D$2:D$84, 0)</f>
        <v>0</v>
      </c>
      <c r="U987" s="14">
        <f t="shared" si="46"/>
        <v>0</v>
      </c>
      <c r="V987" s="14">
        <f t="shared" si="47"/>
        <v>0</v>
      </c>
      <c r="W987"/>
      <c r="Y987" s="3">
        <v>23913047.239999998</v>
      </c>
      <c r="Z987" s="3">
        <v>478708.65</v>
      </c>
      <c r="AA987" s="3">
        <v>0</v>
      </c>
      <c r="AB987">
        <v>0</v>
      </c>
      <c r="AC987" s="3">
        <v>0</v>
      </c>
      <c r="AD987" s="2">
        <v>-227120.25</v>
      </c>
      <c r="AE987" s="3">
        <v>599122533.62</v>
      </c>
      <c r="AF987" s="3">
        <v>12164932.65</v>
      </c>
      <c r="AG987" s="3">
        <v>2628720.44</v>
      </c>
      <c r="AH987" s="3">
        <v>103699.7</v>
      </c>
      <c r="AI987" s="3">
        <v>2074</v>
      </c>
      <c r="AJ987" s="2">
        <v>-10188946.82</v>
      </c>
    </row>
    <row r="988" spans="1:36" hidden="1" x14ac:dyDescent="0.25">
      <c r="A988" s="8">
        <v>4</v>
      </c>
      <c r="B988" s="8" t="s">
        <v>4526</v>
      </c>
      <c r="C988" s="8">
        <v>3049100030091</v>
      </c>
      <c r="D988" s="8" t="s">
        <v>4527</v>
      </c>
      <c r="F988" s="8" t="s">
        <v>4528</v>
      </c>
      <c r="G988" s="10">
        <v>43599</v>
      </c>
      <c r="H988" s="8" t="s">
        <v>31</v>
      </c>
      <c r="I988" s="8" t="s">
        <v>38</v>
      </c>
      <c r="J988" s="9">
        <v>9278.02</v>
      </c>
      <c r="K988" s="9">
        <v>185.56</v>
      </c>
      <c r="L988" s="8">
        <v>0</v>
      </c>
      <c r="M988" s="14">
        <f t="shared" si="45"/>
        <v>9463.58</v>
      </c>
      <c r="N988" s="8">
        <v>0</v>
      </c>
      <c r="O988" s="8">
        <v>0</v>
      </c>
      <c r="P988" s="8" t="s">
        <v>77</v>
      </c>
      <c r="R988" s="8">
        <v>1</v>
      </c>
      <c r="S988" s="13">
        <f>_xlfn.XLOOKUP(P988,rif_fee_schedule!$A$2:$A$84,rif_fee_schedule!C$2:C$84, 0)*1.628</f>
        <v>9769.6279999999988</v>
      </c>
      <c r="T988" s="13">
        <f>_xlfn.XLOOKUP(P988,rif_fee_schedule!$A$2:$A$84,rif_fee_schedule!D$2:D$84, 0)</f>
        <v>5674</v>
      </c>
      <c r="U988" s="14">
        <f t="shared" si="46"/>
        <v>9769.6279999999988</v>
      </c>
      <c r="V988" s="14">
        <f t="shared" si="47"/>
        <v>5674</v>
      </c>
      <c r="W988"/>
      <c r="Y988" s="3">
        <v>3995300.98</v>
      </c>
      <c r="Z988" s="3">
        <v>83905.98</v>
      </c>
      <c r="AA988" s="3">
        <v>372201.82</v>
      </c>
      <c r="AB988">
        <v>0</v>
      </c>
      <c r="AC988" s="3">
        <v>0</v>
      </c>
      <c r="AD988" s="2">
        <v>611247.02</v>
      </c>
      <c r="AE988" s="3">
        <v>599122533.62</v>
      </c>
      <c r="AF988" s="3">
        <v>12164932.65</v>
      </c>
      <c r="AG988" s="3">
        <v>2628720.44</v>
      </c>
      <c r="AH988" s="3">
        <v>103699.7</v>
      </c>
      <c r="AI988" s="3">
        <v>2074</v>
      </c>
      <c r="AJ988" s="2">
        <v>-10188946.82</v>
      </c>
    </row>
    <row r="989" spans="1:36" hidden="1" x14ac:dyDescent="0.25">
      <c r="A989" s="8">
        <v>6</v>
      </c>
      <c r="B989" s="8" t="s">
        <v>8017</v>
      </c>
      <c r="C989" s="8">
        <v>3078140020150</v>
      </c>
      <c r="D989" s="8" t="s">
        <v>8018</v>
      </c>
      <c r="F989" s="8" t="s">
        <v>8019</v>
      </c>
      <c r="G989" s="10">
        <v>43594</v>
      </c>
      <c r="H989" s="8" t="s">
        <v>31</v>
      </c>
      <c r="I989" s="8" t="s">
        <v>38</v>
      </c>
      <c r="J989" s="9">
        <v>9278.02</v>
      </c>
      <c r="K989" s="9">
        <v>185.56</v>
      </c>
      <c r="L989" s="8">
        <v>0</v>
      </c>
      <c r="M989" s="14">
        <f t="shared" si="45"/>
        <v>9463.58</v>
      </c>
      <c r="N989" s="8">
        <v>0</v>
      </c>
      <c r="O989" s="8">
        <v>0</v>
      </c>
      <c r="P989" s="8" t="s">
        <v>77</v>
      </c>
      <c r="R989" s="8">
        <v>1</v>
      </c>
      <c r="S989" s="13">
        <f>_xlfn.XLOOKUP(P989,rif_fee_schedule!$A$2:$A$84,rif_fee_schedule!C$2:C$84, 0)*1.628</f>
        <v>9769.6279999999988</v>
      </c>
      <c r="T989" s="13">
        <f>_xlfn.XLOOKUP(P989,rif_fee_schedule!$A$2:$A$84,rif_fee_schedule!D$2:D$84, 0)</f>
        <v>5674</v>
      </c>
      <c r="U989" s="14">
        <f t="shared" si="46"/>
        <v>9769.6279999999988</v>
      </c>
      <c r="V989" s="14">
        <f t="shared" si="47"/>
        <v>5674</v>
      </c>
      <c r="W989"/>
      <c r="Y989" s="3">
        <v>43269262.359999999</v>
      </c>
      <c r="Z989" s="3">
        <v>874367.57</v>
      </c>
      <c r="AA989" s="3">
        <v>433279.63</v>
      </c>
      <c r="AB989">
        <v>0</v>
      </c>
      <c r="AC989" s="3">
        <v>0</v>
      </c>
      <c r="AD989" s="2">
        <v>374512.67</v>
      </c>
      <c r="AE989" s="3">
        <v>599122533.62</v>
      </c>
      <c r="AF989" s="3">
        <v>12164932.65</v>
      </c>
      <c r="AG989" s="3">
        <v>2628720.44</v>
      </c>
      <c r="AH989" s="3">
        <v>103699.7</v>
      </c>
      <c r="AI989" s="3">
        <v>2074</v>
      </c>
      <c r="AJ989" s="2">
        <v>-10188946.82</v>
      </c>
    </row>
    <row r="990" spans="1:36" hidden="1" x14ac:dyDescent="0.25">
      <c r="A990" s="8">
        <v>1</v>
      </c>
      <c r="B990" s="8" t="s">
        <v>218</v>
      </c>
      <c r="C990" s="8">
        <v>3040160000060</v>
      </c>
      <c r="D990" s="8" t="s">
        <v>216</v>
      </c>
      <c r="F990" s="8" t="s">
        <v>219</v>
      </c>
      <c r="G990" s="10">
        <v>43600</v>
      </c>
      <c r="H990" s="8" t="s">
        <v>31</v>
      </c>
      <c r="I990" s="8" t="s">
        <v>38</v>
      </c>
      <c r="J990" s="9">
        <v>6958.52</v>
      </c>
      <c r="K990" s="9">
        <v>139.16999999999999</v>
      </c>
      <c r="L990" s="8">
        <v>0</v>
      </c>
      <c r="M990" s="14">
        <f t="shared" si="45"/>
        <v>7097.6900000000005</v>
      </c>
      <c r="N990" s="8">
        <v>0</v>
      </c>
      <c r="O990" s="8">
        <v>0</v>
      </c>
      <c r="P990" s="8" t="s">
        <v>77</v>
      </c>
      <c r="R990" s="8">
        <v>1</v>
      </c>
      <c r="S990" s="13">
        <f>_xlfn.XLOOKUP(P990,rif_fee_schedule!$A$2:$A$84,rif_fee_schedule!C$2:C$84, 0)*1.628</f>
        <v>9769.6279999999988</v>
      </c>
      <c r="T990" s="13">
        <f>_xlfn.XLOOKUP(P990,rif_fee_schedule!$A$2:$A$84,rif_fee_schedule!D$2:D$84, 0)</f>
        <v>5674</v>
      </c>
      <c r="U990" s="14">
        <f t="shared" si="46"/>
        <v>9769.6279999999988</v>
      </c>
      <c r="V990" s="14">
        <f t="shared" si="47"/>
        <v>5674</v>
      </c>
      <c r="W990"/>
      <c r="Y990" s="3">
        <v>74696854.359999999</v>
      </c>
      <c r="Z990" s="3">
        <v>1494936.99</v>
      </c>
      <c r="AA990" s="3">
        <v>1189721.74</v>
      </c>
      <c r="AB990" s="2">
        <v>103699.7</v>
      </c>
      <c r="AC990" s="3">
        <v>2074</v>
      </c>
      <c r="AD990" s="2">
        <v>-3422401.68</v>
      </c>
      <c r="AE990" s="3">
        <v>599122533.62</v>
      </c>
      <c r="AF990" s="3">
        <v>12164932.65</v>
      </c>
      <c r="AG990" s="3">
        <v>2628720.44</v>
      </c>
      <c r="AH990" s="3">
        <v>103699.7</v>
      </c>
      <c r="AI990" s="3">
        <v>2074</v>
      </c>
      <c r="AJ990" s="2">
        <v>-10188946.82</v>
      </c>
    </row>
    <row r="991" spans="1:36" hidden="1" x14ac:dyDescent="0.25">
      <c r="A991" s="8">
        <v>1</v>
      </c>
      <c r="B991" s="8" t="s">
        <v>218</v>
      </c>
      <c r="C991" s="8">
        <v>3040160000060</v>
      </c>
      <c r="D991" s="8" t="s">
        <v>216</v>
      </c>
      <c r="F991" s="8" t="s">
        <v>219</v>
      </c>
      <c r="G991" s="10">
        <v>43600</v>
      </c>
      <c r="H991" s="8" t="s">
        <v>31</v>
      </c>
      <c r="I991" s="8" t="s">
        <v>38</v>
      </c>
      <c r="J991" s="9">
        <v>6958.52</v>
      </c>
      <c r="K991" s="9">
        <v>139.16999999999999</v>
      </c>
      <c r="L991" s="8">
        <v>0</v>
      </c>
      <c r="M991" s="14">
        <f t="shared" si="45"/>
        <v>7097.6900000000005</v>
      </c>
      <c r="N991" s="8">
        <v>0</v>
      </c>
      <c r="O991" s="8">
        <v>0</v>
      </c>
      <c r="P991" s="8" t="s">
        <v>77</v>
      </c>
      <c r="R991" s="8">
        <v>-0.25</v>
      </c>
      <c r="S991" s="13">
        <f>_xlfn.XLOOKUP(P991,rif_fee_schedule!$A$2:$A$84,rif_fee_schedule!C$2:C$84, 0)*1.628</f>
        <v>9769.6279999999988</v>
      </c>
      <c r="T991" s="13">
        <f>_xlfn.XLOOKUP(P991,rif_fee_schedule!$A$2:$A$84,rif_fee_schedule!D$2:D$84, 0)</f>
        <v>5674</v>
      </c>
      <c r="U991" s="14">
        <f t="shared" si="46"/>
        <v>-2442.4069999999997</v>
      </c>
      <c r="V991" s="14">
        <f t="shared" si="47"/>
        <v>-1418.5</v>
      </c>
      <c r="W991"/>
      <c r="Y991" s="3">
        <v>74696854.359999999</v>
      </c>
      <c r="Z991" s="3">
        <v>1494936.99</v>
      </c>
      <c r="AA991" s="3">
        <v>1189721.74</v>
      </c>
      <c r="AB991" s="2">
        <v>103699.7</v>
      </c>
      <c r="AC991" s="3">
        <v>2074</v>
      </c>
      <c r="AD991" s="2">
        <v>-3422401.68</v>
      </c>
      <c r="AE991" s="3">
        <v>599122533.62</v>
      </c>
      <c r="AF991" s="3">
        <v>12164932.65</v>
      </c>
      <c r="AG991" s="3">
        <v>2628720.44</v>
      </c>
      <c r="AH991" s="3">
        <v>103699.7</v>
      </c>
      <c r="AI991" s="3">
        <v>2074</v>
      </c>
      <c r="AJ991" s="2">
        <v>-10188946.82</v>
      </c>
    </row>
    <row r="992" spans="1:36" hidden="1" x14ac:dyDescent="0.25">
      <c r="A992" s="8">
        <v>1</v>
      </c>
      <c r="B992" s="8" t="s">
        <v>212</v>
      </c>
      <c r="C992" s="8">
        <v>3040160000060</v>
      </c>
      <c r="D992" s="8" t="s">
        <v>213</v>
      </c>
      <c r="F992" s="8" t="s">
        <v>214</v>
      </c>
      <c r="G992" s="10">
        <v>43599</v>
      </c>
      <c r="H992" s="8" t="s">
        <v>31</v>
      </c>
      <c r="I992" s="8" t="s">
        <v>38</v>
      </c>
      <c r="J992" s="9">
        <v>6958.52</v>
      </c>
      <c r="K992" s="9">
        <v>139.16999999999999</v>
      </c>
      <c r="L992" s="8">
        <v>0</v>
      </c>
      <c r="M992" s="14">
        <f t="shared" si="45"/>
        <v>7097.6900000000005</v>
      </c>
      <c r="N992" s="8">
        <v>0</v>
      </c>
      <c r="O992" s="8">
        <v>0</v>
      </c>
      <c r="P992" s="8" t="s">
        <v>77</v>
      </c>
      <c r="R992" s="8">
        <v>1</v>
      </c>
      <c r="S992" s="13">
        <f>_xlfn.XLOOKUP(P992,rif_fee_schedule!$A$2:$A$84,rif_fee_schedule!C$2:C$84, 0)*1.628</f>
        <v>9769.6279999999988</v>
      </c>
      <c r="T992" s="13">
        <f>_xlfn.XLOOKUP(P992,rif_fee_schedule!$A$2:$A$84,rif_fee_schedule!D$2:D$84, 0)</f>
        <v>5674</v>
      </c>
      <c r="U992" s="14">
        <f t="shared" si="46"/>
        <v>9769.6279999999988</v>
      </c>
      <c r="V992" s="14">
        <f t="shared" si="47"/>
        <v>5674</v>
      </c>
      <c r="W992"/>
      <c r="Y992" s="3">
        <v>74696854.359999999</v>
      </c>
      <c r="Z992" s="3">
        <v>1494936.99</v>
      </c>
      <c r="AA992" s="3">
        <v>1189721.74</v>
      </c>
      <c r="AB992" s="2">
        <v>103699.7</v>
      </c>
      <c r="AC992" s="3">
        <v>2074</v>
      </c>
      <c r="AD992" s="2">
        <v>-3422401.68</v>
      </c>
      <c r="AE992" s="3">
        <v>599122533.62</v>
      </c>
      <c r="AF992" s="3">
        <v>12164932.65</v>
      </c>
      <c r="AG992" s="3">
        <v>2628720.44</v>
      </c>
      <c r="AH992" s="3">
        <v>103699.7</v>
      </c>
      <c r="AI992" s="3">
        <v>2074</v>
      </c>
      <c r="AJ992" s="2">
        <v>-10188946.82</v>
      </c>
    </row>
    <row r="993" spans="1:36" hidden="1" x14ac:dyDescent="0.25">
      <c r="A993" s="8">
        <v>1</v>
      </c>
      <c r="B993" s="8" t="s">
        <v>212</v>
      </c>
      <c r="C993" s="8">
        <v>3040160000060</v>
      </c>
      <c r="D993" s="8" t="s">
        <v>213</v>
      </c>
      <c r="F993" s="8" t="s">
        <v>214</v>
      </c>
      <c r="G993" s="10">
        <v>43599</v>
      </c>
      <c r="H993" s="8" t="s">
        <v>31</v>
      </c>
      <c r="I993" s="8" t="s">
        <v>38</v>
      </c>
      <c r="J993" s="9">
        <v>6958.52</v>
      </c>
      <c r="K993" s="9">
        <v>139.16999999999999</v>
      </c>
      <c r="L993" s="8">
        <v>0</v>
      </c>
      <c r="M993" s="14">
        <f t="shared" si="45"/>
        <v>7097.6900000000005</v>
      </c>
      <c r="N993" s="8">
        <v>0</v>
      </c>
      <c r="O993" s="8">
        <v>0</v>
      </c>
      <c r="P993" s="8" t="s">
        <v>77</v>
      </c>
      <c r="R993" s="8">
        <v>-0.25</v>
      </c>
      <c r="S993" s="13">
        <f>_xlfn.XLOOKUP(P993,rif_fee_schedule!$A$2:$A$84,rif_fee_schedule!C$2:C$84, 0)*1.628</f>
        <v>9769.6279999999988</v>
      </c>
      <c r="T993" s="13">
        <f>_xlfn.XLOOKUP(P993,rif_fee_schedule!$A$2:$A$84,rif_fee_schedule!D$2:D$84, 0)</f>
        <v>5674</v>
      </c>
      <c r="U993" s="14">
        <f t="shared" si="46"/>
        <v>-2442.4069999999997</v>
      </c>
      <c r="V993" s="14">
        <f t="shared" si="47"/>
        <v>-1418.5</v>
      </c>
      <c r="W993"/>
      <c r="Y993" s="3">
        <v>74696854.359999999</v>
      </c>
      <c r="Z993" s="3">
        <v>1494936.99</v>
      </c>
      <c r="AA993" s="3">
        <v>1189721.74</v>
      </c>
      <c r="AB993" s="2">
        <v>103699.7</v>
      </c>
      <c r="AC993" s="3">
        <v>2074</v>
      </c>
      <c r="AD993" s="2">
        <v>-3422401.68</v>
      </c>
      <c r="AE993" s="3">
        <v>599122533.62</v>
      </c>
      <c r="AF993" s="3">
        <v>12164932.65</v>
      </c>
      <c r="AG993" s="3">
        <v>2628720.44</v>
      </c>
      <c r="AH993" s="3">
        <v>103699.7</v>
      </c>
      <c r="AI993" s="3">
        <v>2074</v>
      </c>
      <c r="AJ993" s="2">
        <v>-10188946.82</v>
      </c>
    </row>
    <row r="994" spans="1:36" hidden="1" x14ac:dyDescent="0.25">
      <c r="A994" s="8">
        <v>1</v>
      </c>
      <c r="B994" s="8" t="s">
        <v>209</v>
      </c>
      <c r="C994" s="8">
        <v>3040160000060</v>
      </c>
      <c r="D994" s="8" t="s">
        <v>210</v>
      </c>
      <c r="F994" s="8" t="s">
        <v>211</v>
      </c>
      <c r="G994" s="10">
        <v>43599</v>
      </c>
      <c r="H994" s="8" t="s">
        <v>31</v>
      </c>
      <c r="I994" s="8" t="s">
        <v>38</v>
      </c>
      <c r="J994" s="9">
        <v>6958.52</v>
      </c>
      <c r="K994" s="9">
        <v>139.16999999999999</v>
      </c>
      <c r="L994" s="8">
        <v>0</v>
      </c>
      <c r="M994" s="14">
        <f t="shared" si="45"/>
        <v>7097.6900000000005</v>
      </c>
      <c r="N994" s="8">
        <v>0</v>
      </c>
      <c r="O994" s="8">
        <v>0</v>
      </c>
      <c r="P994" s="8" t="s">
        <v>77</v>
      </c>
      <c r="R994" s="8">
        <v>-0.25</v>
      </c>
      <c r="S994" s="13">
        <f>_xlfn.XLOOKUP(P994,rif_fee_schedule!$A$2:$A$84,rif_fee_schedule!C$2:C$84, 0)*1.628</f>
        <v>9769.6279999999988</v>
      </c>
      <c r="T994" s="13">
        <f>_xlfn.XLOOKUP(P994,rif_fee_schedule!$A$2:$A$84,rif_fee_schedule!D$2:D$84, 0)</f>
        <v>5674</v>
      </c>
      <c r="U994" s="14">
        <f t="shared" si="46"/>
        <v>-2442.4069999999997</v>
      </c>
      <c r="V994" s="14">
        <f t="shared" si="47"/>
        <v>-1418.5</v>
      </c>
      <c r="W994"/>
      <c r="Y994" s="3">
        <v>74696854.359999999</v>
      </c>
      <c r="Z994" s="3">
        <v>1494936.99</v>
      </c>
      <c r="AA994" s="3">
        <v>1189721.74</v>
      </c>
      <c r="AB994" s="2">
        <v>103699.7</v>
      </c>
      <c r="AC994" s="3">
        <v>2074</v>
      </c>
      <c r="AD994" s="2">
        <v>-3422401.68</v>
      </c>
      <c r="AE994" s="3">
        <v>599122533.62</v>
      </c>
      <c r="AF994" s="3">
        <v>12164932.65</v>
      </c>
      <c r="AG994" s="3">
        <v>2628720.44</v>
      </c>
      <c r="AH994" s="3">
        <v>103699.7</v>
      </c>
      <c r="AI994" s="3">
        <v>2074</v>
      </c>
      <c r="AJ994" s="2">
        <v>-10188946.82</v>
      </c>
    </row>
    <row r="995" spans="1:36" hidden="1" x14ac:dyDescent="0.25">
      <c r="A995" s="8">
        <v>1</v>
      </c>
      <c r="B995" s="8" t="s">
        <v>209</v>
      </c>
      <c r="C995" s="8">
        <v>3040160000060</v>
      </c>
      <c r="D995" s="8" t="s">
        <v>210</v>
      </c>
      <c r="F995" s="8" t="s">
        <v>211</v>
      </c>
      <c r="G995" s="10">
        <v>43599</v>
      </c>
      <c r="H995" s="8" t="s">
        <v>31</v>
      </c>
      <c r="I995" s="8" t="s">
        <v>38</v>
      </c>
      <c r="J995" s="9">
        <v>6958.52</v>
      </c>
      <c r="K995" s="9">
        <v>139.16999999999999</v>
      </c>
      <c r="L995" s="8">
        <v>0</v>
      </c>
      <c r="M995" s="14">
        <f t="shared" si="45"/>
        <v>7097.6900000000005</v>
      </c>
      <c r="N995" s="8">
        <v>0</v>
      </c>
      <c r="O995" s="8">
        <v>0</v>
      </c>
      <c r="P995" s="8" t="s">
        <v>77</v>
      </c>
      <c r="R995" s="8">
        <v>1</v>
      </c>
      <c r="S995" s="13">
        <f>_xlfn.XLOOKUP(P995,rif_fee_schedule!$A$2:$A$84,rif_fee_schedule!C$2:C$84, 0)*1.628</f>
        <v>9769.6279999999988</v>
      </c>
      <c r="T995" s="13">
        <f>_xlfn.XLOOKUP(P995,rif_fee_schedule!$A$2:$A$84,rif_fee_schedule!D$2:D$84, 0)</f>
        <v>5674</v>
      </c>
      <c r="U995" s="14">
        <f t="shared" si="46"/>
        <v>9769.6279999999988</v>
      </c>
      <c r="V995" s="14">
        <f t="shared" si="47"/>
        <v>5674</v>
      </c>
      <c r="W995"/>
      <c r="Y995" s="3">
        <v>74696854.359999999</v>
      </c>
      <c r="Z995" s="3">
        <v>1494936.99</v>
      </c>
      <c r="AA995" s="3">
        <v>1189721.74</v>
      </c>
      <c r="AB995" s="2">
        <v>103699.7</v>
      </c>
      <c r="AC995" s="3">
        <v>2074</v>
      </c>
      <c r="AD995" s="2">
        <v>-3422401.68</v>
      </c>
      <c r="AE995" s="3">
        <v>599122533.62</v>
      </c>
      <c r="AF995" s="3">
        <v>12164932.65</v>
      </c>
      <c r="AG995" s="3">
        <v>2628720.44</v>
      </c>
      <c r="AH995" s="3">
        <v>103699.7</v>
      </c>
      <c r="AI995" s="3">
        <v>2074</v>
      </c>
      <c r="AJ995" s="2">
        <v>-10188946.82</v>
      </c>
    </row>
    <row r="996" spans="1:36" hidden="1" x14ac:dyDescent="0.25">
      <c r="A996" s="8">
        <v>9.1</v>
      </c>
      <c r="B996" s="8" t="s">
        <v>9076</v>
      </c>
      <c r="C996" s="8">
        <v>3031160040580</v>
      </c>
      <c r="D996" s="8" t="s">
        <v>9077</v>
      </c>
      <c r="F996" s="8" t="s">
        <v>9078</v>
      </c>
      <c r="G996" s="10">
        <v>43602</v>
      </c>
      <c r="H996" s="8" t="s">
        <v>31</v>
      </c>
      <c r="I996" s="8" t="s">
        <v>38</v>
      </c>
      <c r="J996" s="9">
        <v>0</v>
      </c>
      <c r="K996" s="9">
        <v>0</v>
      </c>
      <c r="L996" s="8">
        <v>0</v>
      </c>
      <c r="M996" s="14">
        <f t="shared" si="45"/>
        <v>0</v>
      </c>
      <c r="N996" s="8">
        <v>0</v>
      </c>
      <c r="O996" s="8">
        <v>0</v>
      </c>
      <c r="P996" s="8" t="s">
        <v>77</v>
      </c>
      <c r="R996" s="8">
        <v>1</v>
      </c>
      <c r="S996" s="13">
        <f>_xlfn.XLOOKUP(P996,rif_fee_schedule!$A$2:$A$84,rif_fee_schedule!C$2:C$84, 0)*1.628</f>
        <v>9769.6279999999988</v>
      </c>
      <c r="T996" s="13">
        <f>_xlfn.XLOOKUP(P996,rif_fee_schedule!$A$2:$A$84,rif_fee_schedule!D$2:D$84, 0)</f>
        <v>5674</v>
      </c>
      <c r="U996" s="14">
        <f t="shared" si="46"/>
        <v>9769.6279999999988</v>
      </c>
      <c r="V996" s="14">
        <f t="shared" si="47"/>
        <v>5674</v>
      </c>
      <c r="W996"/>
      <c r="Y996" s="3">
        <v>13894747.220000001</v>
      </c>
      <c r="Z996" s="3">
        <v>290518.01</v>
      </c>
      <c r="AA996" s="3">
        <v>0</v>
      </c>
      <c r="AB996">
        <v>0</v>
      </c>
      <c r="AC996" s="3">
        <v>0</v>
      </c>
      <c r="AD996" s="2">
        <v>-156592.79</v>
      </c>
      <c r="AE996" s="3">
        <v>599122533.62</v>
      </c>
      <c r="AF996" s="3">
        <v>12164932.65</v>
      </c>
      <c r="AG996" s="3">
        <v>2628720.44</v>
      </c>
      <c r="AH996" s="3">
        <v>103699.7</v>
      </c>
      <c r="AI996" s="3">
        <v>2074</v>
      </c>
      <c r="AJ996" s="2">
        <v>-10188946.82</v>
      </c>
    </row>
    <row r="997" spans="1:36" hidden="1" x14ac:dyDescent="0.25">
      <c r="A997" s="8">
        <v>9.1</v>
      </c>
      <c r="B997" s="8" t="s">
        <v>9076</v>
      </c>
      <c r="C997" s="8">
        <v>3031160040580</v>
      </c>
      <c r="D997" s="8" t="s">
        <v>9077</v>
      </c>
      <c r="F997" s="8" t="s">
        <v>9078</v>
      </c>
      <c r="G997" s="10">
        <v>43602</v>
      </c>
      <c r="H997" s="8" t="s">
        <v>31</v>
      </c>
      <c r="I997" s="8" t="s">
        <v>38</v>
      </c>
      <c r="J997" s="9">
        <v>0</v>
      </c>
      <c r="K997" s="9">
        <v>0</v>
      </c>
      <c r="L997" s="8">
        <v>0</v>
      </c>
      <c r="M997" s="14">
        <f t="shared" si="45"/>
        <v>0</v>
      </c>
      <c r="N997" s="8">
        <v>0</v>
      </c>
      <c r="O997" s="8">
        <v>0</v>
      </c>
      <c r="P997" s="8" t="s">
        <v>77</v>
      </c>
      <c r="R997" s="8">
        <v>-1</v>
      </c>
      <c r="S997" s="13">
        <f>_xlfn.XLOOKUP(P997,rif_fee_schedule!$A$2:$A$84,rif_fee_schedule!C$2:C$84, 0)*1.628</f>
        <v>9769.6279999999988</v>
      </c>
      <c r="T997" s="13">
        <f>_xlfn.XLOOKUP(P997,rif_fee_schedule!$A$2:$A$84,rif_fee_schedule!D$2:D$84, 0)</f>
        <v>5674</v>
      </c>
      <c r="U997" s="14">
        <f t="shared" si="46"/>
        <v>-9769.6279999999988</v>
      </c>
      <c r="V997" s="14">
        <f t="shared" si="47"/>
        <v>-5674</v>
      </c>
      <c r="W997"/>
      <c r="Y997" s="3">
        <v>13894747.220000001</v>
      </c>
      <c r="Z997" s="3">
        <v>290518.01</v>
      </c>
      <c r="AA997" s="3">
        <v>0</v>
      </c>
      <c r="AB997">
        <v>0</v>
      </c>
      <c r="AC997" s="3">
        <v>0</v>
      </c>
      <c r="AD997" s="2">
        <v>-156592.79</v>
      </c>
      <c r="AE997" s="3">
        <v>599122533.62</v>
      </c>
      <c r="AF997" s="3">
        <v>12164932.65</v>
      </c>
      <c r="AG997" s="3">
        <v>2628720.44</v>
      </c>
      <c r="AH997" s="3">
        <v>103699.7</v>
      </c>
      <c r="AI997" s="3">
        <v>2074</v>
      </c>
      <c r="AJ997" s="2">
        <v>-10188946.82</v>
      </c>
    </row>
    <row r="998" spans="1:36" hidden="1" x14ac:dyDescent="0.25">
      <c r="A998" s="8">
        <v>6</v>
      </c>
      <c r="B998" s="8" t="s">
        <v>7189</v>
      </c>
      <c r="C998" s="8">
        <v>3069140160210</v>
      </c>
      <c r="D998" s="8" t="s">
        <v>7190</v>
      </c>
      <c r="F998" s="8" t="s">
        <v>7191</v>
      </c>
      <c r="G998" s="10">
        <v>43614</v>
      </c>
      <c r="H998" s="8" t="s">
        <v>31</v>
      </c>
      <c r="I998" s="8" t="s">
        <v>38</v>
      </c>
      <c r="J998" s="9">
        <v>9278.02</v>
      </c>
      <c r="K998" s="9">
        <v>185.56</v>
      </c>
      <c r="L998" s="8">
        <v>0</v>
      </c>
      <c r="M998" s="14">
        <f t="shared" si="45"/>
        <v>9463.58</v>
      </c>
      <c r="N998" s="8">
        <v>0</v>
      </c>
      <c r="O998" s="8">
        <v>0</v>
      </c>
      <c r="P998" s="8" t="s">
        <v>77</v>
      </c>
      <c r="R998" s="8">
        <v>1</v>
      </c>
      <c r="S998" s="13">
        <f>_xlfn.XLOOKUP(P998,rif_fee_schedule!$A$2:$A$84,rif_fee_schedule!C$2:C$84, 0)*1.628</f>
        <v>9769.6279999999988</v>
      </c>
      <c r="T998" s="13">
        <f>_xlfn.XLOOKUP(P998,rif_fee_schedule!$A$2:$A$84,rif_fee_schedule!D$2:D$84, 0)</f>
        <v>5674</v>
      </c>
      <c r="U998" s="14">
        <f t="shared" si="46"/>
        <v>9769.6279999999988</v>
      </c>
      <c r="V998" s="14">
        <f t="shared" si="47"/>
        <v>5674</v>
      </c>
      <c r="W998"/>
      <c r="Y998" s="3">
        <v>43269262.359999999</v>
      </c>
      <c r="Z998" s="3">
        <v>874367.57</v>
      </c>
      <c r="AA998" s="3">
        <v>433279.63</v>
      </c>
      <c r="AB998">
        <v>0</v>
      </c>
      <c r="AC998" s="3">
        <v>0</v>
      </c>
      <c r="AD998" s="2">
        <v>374512.67</v>
      </c>
      <c r="AE998" s="3">
        <v>599122533.62</v>
      </c>
      <c r="AF998" s="3">
        <v>12164932.65</v>
      </c>
      <c r="AG998" s="3">
        <v>2628720.44</v>
      </c>
      <c r="AH998" s="3">
        <v>103699.7</v>
      </c>
      <c r="AI998" s="3">
        <v>2074</v>
      </c>
      <c r="AJ998" s="2">
        <v>-10188946.82</v>
      </c>
    </row>
    <row r="999" spans="1:36" hidden="1" x14ac:dyDescent="0.25">
      <c r="A999" s="8">
        <v>6</v>
      </c>
      <c r="B999" s="8" t="s">
        <v>7186</v>
      </c>
      <c r="C999" s="8">
        <v>3069140160220</v>
      </c>
      <c r="D999" s="8" t="s">
        <v>7187</v>
      </c>
      <c r="F999" s="8" t="s">
        <v>7188</v>
      </c>
      <c r="G999" s="10">
        <v>43605</v>
      </c>
      <c r="H999" s="8" t="s">
        <v>31</v>
      </c>
      <c r="I999" s="8" t="s">
        <v>38</v>
      </c>
      <c r="J999" s="9">
        <v>9278.02</v>
      </c>
      <c r="K999" s="9">
        <v>185.56</v>
      </c>
      <c r="L999" s="8">
        <v>0</v>
      </c>
      <c r="M999" s="14">
        <f t="shared" si="45"/>
        <v>9463.58</v>
      </c>
      <c r="N999" s="8">
        <v>0</v>
      </c>
      <c r="O999" s="8">
        <v>0</v>
      </c>
      <c r="P999" s="8" t="s">
        <v>77</v>
      </c>
      <c r="R999" s="8">
        <v>1</v>
      </c>
      <c r="S999" s="13">
        <f>_xlfn.XLOOKUP(P999,rif_fee_schedule!$A$2:$A$84,rif_fee_schedule!C$2:C$84, 0)*1.628</f>
        <v>9769.6279999999988</v>
      </c>
      <c r="T999" s="13">
        <f>_xlfn.XLOOKUP(P999,rif_fee_schedule!$A$2:$A$84,rif_fee_schedule!D$2:D$84, 0)</f>
        <v>5674</v>
      </c>
      <c r="U999" s="14">
        <f t="shared" si="46"/>
        <v>9769.6279999999988</v>
      </c>
      <c r="V999" s="14">
        <f t="shared" si="47"/>
        <v>5674</v>
      </c>
      <c r="W999"/>
      <c r="Y999" s="3">
        <v>43269262.359999999</v>
      </c>
      <c r="Z999" s="3">
        <v>874367.57</v>
      </c>
      <c r="AA999" s="3">
        <v>433279.63</v>
      </c>
      <c r="AB999">
        <v>0</v>
      </c>
      <c r="AC999" s="3">
        <v>0</v>
      </c>
      <c r="AD999" s="2">
        <v>374512.67</v>
      </c>
      <c r="AE999" s="3">
        <v>599122533.62</v>
      </c>
      <c r="AF999" s="3">
        <v>12164932.65</v>
      </c>
      <c r="AG999" s="3">
        <v>2628720.44</v>
      </c>
      <c r="AH999" s="3">
        <v>103699.7</v>
      </c>
      <c r="AI999" s="3">
        <v>2074</v>
      </c>
      <c r="AJ999" s="2">
        <v>-10188946.82</v>
      </c>
    </row>
    <row r="1000" spans="1:36" hidden="1" x14ac:dyDescent="0.25">
      <c r="A1000" s="8">
        <v>1.1000000000000001</v>
      </c>
      <c r="B1000" s="8" t="s">
        <v>919</v>
      </c>
      <c r="C1000" s="8">
        <v>3040250351060</v>
      </c>
      <c r="D1000" s="8" t="s">
        <v>920</v>
      </c>
      <c r="F1000" s="8" t="s">
        <v>921</v>
      </c>
      <c r="G1000" s="10">
        <v>43599</v>
      </c>
      <c r="H1000" s="8" t="s">
        <v>31</v>
      </c>
      <c r="I1000" s="8" t="s">
        <v>38</v>
      </c>
      <c r="J1000" s="9">
        <v>1969.71</v>
      </c>
      <c r="K1000" s="9">
        <v>39.39</v>
      </c>
      <c r="L1000" s="8">
        <v>0</v>
      </c>
      <c r="M1000" s="14">
        <f t="shared" si="45"/>
        <v>2009.1000000000001</v>
      </c>
      <c r="N1000" s="8">
        <v>0</v>
      </c>
      <c r="O1000" s="8">
        <v>0</v>
      </c>
      <c r="P1000" s="8" t="s">
        <v>77</v>
      </c>
      <c r="R1000" s="8">
        <v>-1</v>
      </c>
      <c r="S1000" s="13">
        <f>_xlfn.XLOOKUP(P1000,rif_fee_schedule!$A$2:$A$84,rif_fee_schedule!C$2:C$84, 0)*1.628</f>
        <v>9769.6279999999988</v>
      </c>
      <c r="T1000" s="13">
        <f>_xlfn.XLOOKUP(P1000,rif_fee_schedule!$A$2:$A$84,rif_fee_schedule!D$2:D$84, 0)</f>
        <v>5674</v>
      </c>
      <c r="U1000" s="14">
        <f t="shared" si="46"/>
        <v>-9769.6279999999988</v>
      </c>
      <c r="V1000" s="14">
        <f t="shared" si="47"/>
        <v>-5674</v>
      </c>
      <c r="W1000"/>
      <c r="Y1000" s="3">
        <v>13538989.02</v>
      </c>
      <c r="Z1000" s="3">
        <v>280635.13</v>
      </c>
      <c r="AA1000" s="3">
        <v>0</v>
      </c>
      <c r="AB1000">
        <v>0</v>
      </c>
      <c r="AC1000" s="3">
        <v>0</v>
      </c>
      <c r="AD1000" s="2">
        <v>-2316507.67</v>
      </c>
      <c r="AE1000" s="3">
        <v>599122533.62</v>
      </c>
      <c r="AF1000" s="3">
        <v>12164932.65</v>
      </c>
      <c r="AG1000" s="3">
        <v>2628720.44</v>
      </c>
      <c r="AH1000" s="3">
        <v>103699.7</v>
      </c>
      <c r="AI1000" s="3">
        <v>2074</v>
      </c>
      <c r="AJ1000" s="2">
        <v>-10188946.82</v>
      </c>
    </row>
    <row r="1001" spans="1:36" hidden="1" x14ac:dyDescent="0.25">
      <c r="A1001" s="8">
        <v>1.1000000000000001</v>
      </c>
      <c r="B1001" s="8" t="s">
        <v>919</v>
      </c>
      <c r="C1001" s="8">
        <v>3040250351060</v>
      </c>
      <c r="D1001" s="8" t="s">
        <v>920</v>
      </c>
      <c r="F1001" s="8" t="s">
        <v>921</v>
      </c>
      <c r="G1001" s="10">
        <v>43599</v>
      </c>
      <c r="H1001" s="8" t="s">
        <v>31</v>
      </c>
      <c r="I1001" s="8" t="s">
        <v>38</v>
      </c>
      <c r="J1001" s="9">
        <v>1969.71</v>
      </c>
      <c r="K1001" s="9">
        <v>39.39</v>
      </c>
      <c r="L1001" s="8">
        <v>0</v>
      </c>
      <c r="M1001" s="14">
        <f t="shared" si="45"/>
        <v>2009.1000000000001</v>
      </c>
      <c r="N1001" s="8">
        <v>0</v>
      </c>
      <c r="O1001" s="8">
        <v>0</v>
      </c>
      <c r="P1001" s="8" t="s">
        <v>114</v>
      </c>
      <c r="R1001" s="8">
        <v>2</v>
      </c>
      <c r="S1001" s="13">
        <f>_xlfn.XLOOKUP(P1001,rif_fee_schedule!$A$2:$A$84,rif_fee_schedule!C$2:C$84, 0)*1.628</f>
        <v>4288.152</v>
      </c>
      <c r="T1001" s="13">
        <f>_xlfn.XLOOKUP(P1001,rif_fee_schedule!$A$2:$A$84,rif_fee_schedule!D$2:D$84, 0)</f>
        <v>2490</v>
      </c>
      <c r="U1001" s="14">
        <f t="shared" si="46"/>
        <v>8576.3040000000001</v>
      </c>
      <c r="V1001" s="14">
        <f t="shared" si="47"/>
        <v>4980</v>
      </c>
      <c r="W1001"/>
      <c r="Y1001" s="3">
        <v>13538989.02</v>
      </c>
      <c r="Z1001" s="3">
        <v>280635.13</v>
      </c>
      <c r="AA1001" s="3">
        <v>0</v>
      </c>
      <c r="AB1001">
        <v>0</v>
      </c>
      <c r="AC1001" s="3">
        <v>0</v>
      </c>
      <c r="AD1001" s="2">
        <v>-2316507.67</v>
      </c>
      <c r="AE1001" s="3">
        <v>599122533.62</v>
      </c>
      <c r="AF1001" s="3">
        <v>12164932.65</v>
      </c>
      <c r="AG1001" s="3">
        <v>2628720.44</v>
      </c>
      <c r="AH1001" s="3">
        <v>103699.7</v>
      </c>
      <c r="AI1001" s="3">
        <v>2074</v>
      </c>
      <c r="AJ1001" s="2">
        <v>-10188946.82</v>
      </c>
    </row>
    <row r="1002" spans="1:36" hidden="1" x14ac:dyDescent="0.25">
      <c r="A1002" s="8">
        <v>4</v>
      </c>
      <c r="B1002" s="8" t="s">
        <v>4573</v>
      </c>
      <c r="C1002" s="8">
        <v>3049150270030</v>
      </c>
      <c r="D1002" s="8" t="s">
        <v>4574</v>
      </c>
      <c r="F1002" s="8" t="s">
        <v>4575</v>
      </c>
      <c r="G1002" s="10">
        <v>43762</v>
      </c>
      <c r="H1002" s="8" t="s">
        <v>31</v>
      </c>
      <c r="I1002" s="8" t="s">
        <v>38</v>
      </c>
      <c r="J1002" s="9">
        <v>9278.02</v>
      </c>
      <c r="K1002" s="9">
        <v>185.56</v>
      </c>
      <c r="L1002" s="8">
        <v>0</v>
      </c>
      <c r="M1002" s="14">
        <f t="shared" si="45"/>
        <v>9463.58</v>
      </c>
      <c r="N1002" s="8">
        <v>0</v>
      </c>
      <c r="O1002" s="8">
        <v>0</v>
      </c>
      <c r="P1002" s="8" t="s">
        <v>77</v>
      </c>
      <c r="R1002" s="8">
        <v>1</v>
      </c>
      <c r="S1002" s="13">
        <f>_xlfn.XLOOKUP(P1002,rif_fee_schedule!$A$2:$A$84,rif_fee_schedule!C$2:C$84, 0)*1.628</f>
        <v>9769.6279999999988</v>
      </c>
      <c r="T1002" s="13">
        <f>_xlfn.XLOOKUP(P1002,rif_fee_schedule!$A$2:$A$84,rif_fee_schedule!D$2:D$84, 0)</f>
        <v>5674</v>
      </c>
      <c r="U1002" s="14">
        <f t="shared" si="46"/>
        <v>9769.6279999999988</v>
      </c>
      <c r="V1002" s="14">
        <f t="shared" si="47"/>
        <v>5674</v>
      </c>
      <c r="W1002"/>
      <c r="Y1002" s="3">
        <v>3995300.98</v>
      </c>
      <c r="Z1002" s="3">
        <v>83905.98</v>
      </c>
      <c r="AA1002" s="3">
        <v>372201.82</v>
      </c>
      <c r="AB1002">
        <v>0</v>
      </c>
      <c r="AC1002" s="3">
        <v>0</v>
      </c>
      <c r="AD1002" s="2">
        <v>611247.02</v>
      </c>
      <c r="AE1002" s="3">
        <v>599122533.62</v>
      </c>
      <c r="AF1002" s="3">
        <v>12164932.65</v>
      </c>
      <c r="AG1002" s="3">
        <v>2628720.44</v>
      </c>
      <c r="AH1002" s="3">
        <v>103699.7</v>
      </c>
      <c r="AI1002" s="3">
        <v>2074</v>
      </c>
      <c r="AJ1002" s="2">
        <v>-10188946.82</v>
      </c>
    </row>
    <row r="1003" spans="1:36" hidden="1" x14ac:dyDescent="0.25">
      <c r="A1003" s="8">
        <v>6</v>
      </c>
      <c r="B1003" s="8" t="s">
        <v>7231</v>
      </c>
      <c r="C1003" s="8">
        <v>3069140160190</v>
      </c>
      <c r="D1003" s="8" t="s">
        <v>7232</v>
      </c>
      <c r="F1003" s="8" t="s">
        <v>7233</v>
      </c>
      <c r="G1003" s="10">
        <v>43614</v>
      </c>
      <c r="H1003" s="8" t="s">
        <v>31</v>
      </c>
      <c r="I1003" s="8" t="s">
        <v>38</v>
      </c>
      <c r="J1003" s="9">
        <v>9278.02</v>
      </c>
      <c r="K1003" s="9">
        <v>185.56</v>
      </c>
      <c r="L1003" s="8">
        <v>0</v>
      </c>
      <c r="M1003" s="14">
        <f t="shared" si="45"/>
        <v>9463.58</v>
      </c>
      <c r="N1003" s="8">
        <v>0</v>
      </c>
      <c r="O1003" s="8">
        <v>0</v>
      </c>
      <c r="P1003" s="8" t="s">
        <v>77</v>
      </c>
      <c r="R1003" s="8">
        <v>1</v>
      </c>
      <c r="S1003" s="13">
        <f>_xlfn.XLOOKUP(P1003,rif_fee_schedule!$A$2:$A$84,rif_fee_schedule!C$2:C$84, 0)*1.628</f>
        <v>9769.6279999999988</v>
      </c>
      <c r="T1003" s="13">
        <f>_xlfn.XLOOKUP(P1003,rif_fee_schedule!$A$2:$A$84,rif_fee_schedule!D$2:D$84, 0)</f>
        <v>5674</v>
      </c>
      <c r="U1003" s="14">
        <f t="shared" si="46"/>
        <v>9769.6279999999988</v>
      </c>
      <c r="V1003" s="14">
        <f t="shared" si="47"/>
        <v>5674</v>
      </c>
      <c r="W1003"/>
      <c r="Y1003" s="3">
        <v>43269262.359999999</v>
      </c>
      <c r="Z1003" s="3">
        <v>874367.57</v>
      </c>
      <c r="AA1003" s="3">
        <v>433279.63</v>
      </c>
      <c r="AB1003">
        <v>0</v>
      </c>
      <c r="AC1003" s="3">
        <v>0</v>
      </c>
      <c r="AD1003" s="2">
        <v>374512.67</v>
      </c>
      <c r="AE1003" s="3">
        <v>599122533.62</v>
      </c>
      <c r="AF1003" s="3">
        <v>12164932.65</v>
      </c>
      <c r="AG1003" s="3">
        <v>2628720.44</v>
      </c>
      <c r="AH1003" s="3">
        <v>103699.7</v>
      </c>
      <c r="AI1003" s="3">
        <v>2074</v>
      </c>
      <c r="AJ1003" s="2">
        <v>-10188946.82</v>
      </c>
    </row>
    <row r="1004" spans="1:36" hidden="1" x14ac:dyDescent="0.25">
      <c r="A1004" s="8">
        <v>6</v>
      </c>
      <c r="B1004" s="8" t="s">
        <v>7305</v>
      </c>
      <c r="C1004" s="8">
        <v>3069140160030</v>
      </c>
      <c r="D1004" s="8" t="s">
        <v>7306</v>
      </c>
      <c r="F1004" s="8" t="s">
        <v>7307</v>
      </c>
      <c r="G1004" s="10">
        <v>43605</v>
      </c>
      <c r="H1004" s="8" t="s">
        <v>31</v>
      </c>
      <c r="I1004" s="8" t="s">
        <v>38</v>
      </c>
      <c r="J1004" s="9">
        <v>9278.02</v>
      </c>
      <c r="K1004" s="9">
        <v>185.56</v>
      </c>
      <c r="L1004" s="8">
        <v>0</v>
      </c>
      <c r="M1004" s="14">
        <f t="shared" si="45"/>
        <v>9463.58</v>
      </c>
      <c r="N1004" s="8">
        <v>0</v>
      </c>
      <c r="O1004" s="8">
        <v>0</v>
      </c>
      <c r="P1004" s="8" t="s">
        <v>77</v>
      </c>
      <c r="R1004" s="8">
        <v>1</v>
      </c>
      <c r="S1004" s="13">
        <f>_xlfn.XLOOKUP(P1004,rif_fee_schedule!$A$2:$A$84,rif_fee_schedule!C$2:C$84, 0)*1.628</f>
        <v>9769.6279999999988</v>
      </c>
      <c r="T1004" s="13">
        <f>_xlfn.XLOOKUP(P1004,rif_fee_schedule!$A$2:$A$84,rif_fee_schedule!D$2:D$84, 0)</f>
        <v>5674</v>
      </c>
      <c r="U1004" s="14">
        <f t="shared" si="46"/>
        <v>9769.6279999999988</v>
      </c>
      <c r="V1004" s="14">
        <f t="shared" si="47"/>
        <v>5674</v>
      </c>
      <c r="W1004"/>
      <c r="Y1004" s="3">
        <v>43269262.359999999</v>
      </c>
      <c r="Z1004" s="3">
        <v>874367.57</v>
      </c>
      <c r="AA1004" s="3">
        <v>433279.63</v>
      </c>
      <c r="AB1004">
        <v>0</v>
      </c>
      <c r="AC1004" s="3">
        <v>0</v>
      </c>
      <c r="AD1004" s="2">
        <v>374512.67</v>
      </c>
      <c r="AE1004" s="3">
        <v>599122533.62</v>
      </c>
      <c r="AF1004" s="3">
        <v>12164932.65</v>
      </c>
      <c r="AG1004" s="3">
        <v>2628720.44</v>
      </c>
      <c r="AH1004" s="3">
        <v>103699.7</v>
      </c>
      <c r="AI1004" s="3">
        <v>2074</v>
      </c>
      <c r="AJ1004" s="2">
        <v>-10188946.82</v>
      </c>
    </row>
    <row r="1005" spans="1:36" hidden="1" x14ac:dyDescent="0.25">
      <c r="A1005" s="8">
        <v>5</v>
      </c>
      <c r="B1005" s="8" t="s">
        <v>4688</v>
      </c>
      <c r="C1005" s="8">
        <v>3040330350010</v>
      </c>
      <c r="D1005" s="8" t="s">
        <v>4689</v>
      </c>
      <c r="F1005" s="8" t="s">
        <v>4690</v>
      </c>
      <c r="G1005" s="10">
        <v>43609</v>
      </c>
      <c r="H1005" s="8" t="s">
        <v>31</v>
      </c>
      <c r="I1005" s="8" t="s">
        <v>38</v>
      </c>
      <c r="J1005" s="9">
        <v>94753.77</v>
      </c>
      <c r="K1005" s="9">
        <v>1895.07</v>
      </c>
      <c r="L1005" s="8">
        <v>0</v>
      </c>
      <c r="M1005" s="14">
        <f t="shared" si="45"/>
        <v>96648.840000000011</v>
      </c>
      <c r="N1005" s="8">
        <v>0</v>
      </c>
      <c r="O1005" s="8">
        <v>0</v>
      </c>
      <c r="P1005" s="8" t="s">
        <v>39</v>
      </c>
      <c r="R1005" s="11">
        <v>-11000</v>
      </c>
      <c r="S1005" s="13">
        <f>_xlfn.XLOOKUP(P1005,rif_fee_schedule!$A$2:$A$84,rif_fee_schedule!C$2:C$84, 0)*1.628</f>
        <v>2.4729319999999997</v>
      </c>
      <c r="T1005" s="13">
        <f>_xlfn.XLOOKUP(P1005,rif_fee_schedule!$A$2:$A$84,rif_fee_schedule!D$2:D$84, 0)</f>
        <v>1.4359999999999999</v>
      </c>
      <c r="U1005" s="14">
        <f t="shared" si="46"/>
        <v>-27202.251999999997</v>
      </c>
      <c r="V1005" s="14">
        <f t="shared" si="47"/>
        <v>-15796</v>
      </c>
      <c r="W1005" s="2"/>
      <c r="Y1005" s="3">
        <v>23913047.239999998</v>
      </c>
      <c r="Z1005" s="3">
        <v>478708.65</v>
      </c>
      <c r="AA1005" s="3">
        <v>0</v>
      </c>
      <c r="AB1005">
        <v>0</v>
      </c>
      <c r="AC1005" s="3">
        <v>0</v>
      </c>
      <c r="AD1005" s="2">
        <v>-227120.25</v>
      </c>
      <c r="AE1005" s="3">
        <v>599122533.62</v>
      </c>
      <c r="AF1005" s="3">
        <v>12164932.65</v>
      </c>
      <c r="AG1005" s="3">
        <v>2628720.44</v>
      </c>
      <c r="AH1005" s="3">
        <v>103699.7</v>
      </c>
      <c r="AI1005" s="3">
        <v>2074</v>
      </c>
      <c r="AJ1005" s="2">
        <v>-10188946.82</v>
      </c>
    </row>
    <row r="1006" spans="1:36" hidden="1" x14ac:dyDescent="0.25">
      <c r="A1006" s="8">
        <v>5</v>
      </c>
      <c r="B1006" s="8" t="s">
        <v>4688</v>
      </c>
      <c r="C1006" s="8">
        <v>3040330350010</v>
      </c>
      <c r="D1006" s="8" t="s">
        <v>4689</v>
      </c>
      <c r="F1006" s="8" t="s">
        <v>4690</v>
      </c>
      <c r="G1006" s="10">
        <v>43609</v>
      </c>
      <c r="H1006" s="8" t="s">
        <v>31</v>
      </c>
      <c r="I1006" s="8" t="s">
        <v>38</v>
      </c>
      <c r="J1006" s="9">
        <v>94753.77</v>
      </c>
      <c r="K1006" s="9">
        <v>1895.07</v>
      </c>
      <c r="L1006" s="8">
        <v>0</v>
      </c>
      <c r="M1006" s="14">
        <f t="shared" si="45"/>
        <v>96648.840000000011</v>
      </c>
      <c r="N1006" s="8">
        <v>0</v>
      </c>
      <c r="O1006" s="8">
        <v>0</v>
      </c>
      <c r="P1006" s="8" t="s">
        <v>39</v>
      </c>
      <c r="R1006" s="11">
        <v>51346</v>
      </c>
      <c r="S1006" s="13">
        <f>_xlfn.XLOOKUP(P1006,rif_fee_schedule!$A$2:$A$84,rif_fee_schedule!C$2:C$84, 0)*1.628</f>
        <v>2.4729319999999997</v>
      </c>
      <c r="T1006" s="13">
        <f>_xlfn.XLOOKUP(P1006,rif_fee_schedule!$A$2:$A$84,rif_fee_schedule!D$2:D$84, 0)</f>
        <v>1.4359999999999999</v>
      </c>
      <c r="U1006" s="14">
        <f t="shared" si="46"/>
        <v>126975.16647199998</v>
      </c>
      <c r="V1006" s="14">
        <f t="shared" si="47"/>
        <v>73732.856</v>
      </c>
      <c r="W1006" s="2"/>
      <c r="Y1006" s="3">
        <v>23913047.239999998</v>
      </c>
      <c r="Z1006" s="3">
        <v>478708.65</v>
      </c>
      <c r="AA1006" s="3">
        <v>0</v>
      </c>
      <c r="AB1006">
        <v>0</v>
      </c>
      <c r="AC1006" s="3">
        <v>0</v>
      </c>
      <c r="AD1006" s="2">
        <v>-227120.25</v>
      </c>
      <c r="AE1006" s="3">
        <v>599122533.62</v>
      </c>
      <c r="AF1006" s="3">
        <v>12164932.65</v>
      </c>
      <c r="AG1006" s="3">
        <v>2628720.44</v>
      </c>
      <c r="AH1006" s="3">
        <v>103699.7</v>
      </c>
      <c r="AI1006" s="3">
        <v>2074</v>
      </c>
      <c r="AJ1006" s="2">
        <v>-10188946.82</v>
      </c>
    </row>
    <row r="1007" spans="1:36" hidden="1" x14ac:dyDescent="0.25">
      <c r="A1007" s="8">
        <v>9.1</v>
      </c>
      <c r="B1007" s="8" t="s">
        <v>9163</v>
      </c>
      <c r="C1007" s="8">
        <v>3031210150260</v>
      </c>
      <c r="D1007" s="8" t="s">
        <v>9164</v>
      </c>
      <c r="F1007" s="8" t="s">
        <v>9165</v>
      </c>
      <c r="G1007" s="10">
        <v>43600</v>
      </c>
      <c r="H1007" s="8" t="s">
        <v>31</v>
      </c>
      <c r="I1007" s="8" t="s">
        <v>38</v>
      </c>
      <c r="J1007" s="9">
        <v>7535.53</v>
      </c>
      <c r="K1007" s="9">
        <v>150.71</v>
      </c>
      <c r="L1007" s="8">
        <v>0</v>
      </c>
      <c r="M1007" s="14">
        <f t="shared" si="45"/>
        <v>7686.24</v>
      </c>
      <c r="N1007" s="8">
        <v>0</v>
      </c>
      <c r="O1007" s="8">
        <v>0</v>
      </c>
      <c r="P1007" s="8" t="s">
        <v>274</v>
      </c>
      <c r="R1007" s="8">
        <v>1</v>
      </c>
      <c r="S1007" s="13">
        <f>_xlfn.XLOOKUP(P1007,rif_fee_schedule!$A$2:$A$84,rif_fee_schedule!C$2:C$84, 0)*1.628</f>
        <v>0</v>
      </c>
      <c r="T1007" s="13">
        <f>_xlfn.XLOOKUP(P1007,rif_fee_schedule!$A$2:$A$84,rif_fee_schedule!D$2:D$84, 0)</f>
        <v>0</v>
      </c>
      <c r="U1007" s="14">
        <f t="shared" si="46"/>
        <v>0</v>
      </c>
      <c r="V1007" s="14">
        <f t="shared" si="47"/>
        <v>0</v>
      </c>
      <c r="W1007"/>
      <c r="Y1007" s="3">
        <v>13894747.220000001</v>
      </c>
      <c r="Z1007" s="3">
        <v>290518.01</v>
      </c>
      <c r="AA1007" s="3">
        <v>0</v>
      </c>
      <c r="AB1007">
        <v>0</v>
      </c>
      <c r="AC1007" s="3">
        <v>0</v>
      </c>
      <c r="AD1007" s="2">
        <v>-156592.79</v>
      </c>
      <c r="AE1007" s="3">
        <v>599122533.62</v>
      </c>
      <c r="AF1007" s="3">
        <v>12164932.65</v>
      </c>
      <c r="AG1007" s="3">
        <v>2628720.44</v>
      </c>
      <c r="AH1007" s="3">
        <v>103699.7</v>
      </c>
      <c r="AI1007" s="3">
        <v>2074</v>
      </c>
      <c r="AJ1007" s="2">
        <v>-10188946.82</v>
      </c>
    </row>
    <row r="1008" spans="1:36" hidden="1" x14ac:dyDescent="0.25">
      <c r="A1008" s="8">
        <v>6</v>
      </c>
      <c r="B1008" s="8" t="s">
        <v>6483</v>
      </c>
      <c r="C1008" s="8">
        <v>3060190211790</v>
      </c>
      <c r="D1008" s="8" t="s">
        <v>6484</v>
      </c>
      <c r="F1008" s="8" t="s">
        <v>6485</v>
      </c>
      <c r="G1008" s="10">
        <v>43600</v>
      </c>
      <c r="H1008" s="8" t="s">
        <v>31</v>
      </c>
      <c r="I1008" s="8" t="s">
        <v>38</v>
      </c>
      <c r="J1008" s="9">
        <v>9278.02</v>
      </c>
      <c r="K1008" s="9">
        <v>185.56</v>
      </c>
      <c r="L1008" s="8">
        <v>0</v>
      </c>
      <c r="M1008" s="14">
        <f t="shared" si="45"/>
        <v>9463.58</v>
      </c>
      <c r="N1008" s="8">
        <v>0</v>
      </c>
      <c r="O1008" s="8">
        <v>0</v>
      </c>
      <c r="P1008" s="8" t="s">
        <v>77</v>
      </c>
      <c r="R1008" s="8">
        <v>1</v>
      </c>
      <c r="S1008" s="13">
        <f>_xlfn.XLOOKUP(P1008,rif_fee_schedule!$A$2:$A$84,rif_fee_schedule!C$2:C$84, 0)*1.628</f>
        <v>9769.6279999999988</v>
      </c>
      <c r="T1008" s="13">
        <f>_xlfn.XLOOKUP(P1008,rif_fee_schedule!$A$2:$A$84,rif_fee_schedule!D$2:D$84, 0)</f>
        <v>5674</v>
      </c>
      <c r="U1008" s="14">
        <f t="shared" si="46"/>
        <v>9769.6279999999988</v>
      </c>
      <c r="V1008" s="14">
        <f t="shared" si="47"/>
        <v>5674</v>
      </c>
      <c r="W1008"/>
      <c r="Y1008" s="3">
        <v>43269262.359999999</v>
      </c>
      <c r="Z1008" s="3">
        <v>874367.57</v>
      </c>
      <c r="AA1008" s="3">
        <v>433279.63</v>
      </c>
      <c r="AB1008">
        <v>0</v>
      </c>
      <c r="AC1008" s="3">
        <v>0</v>
      </c>
      <c r="AD1008" s="2">
        <v>374512.67</v>
      </c>
      <c r="AE1008" s="3">
        <v>599122533.62</v>
      </c>
      <c r="AF1008" s="3">
        <v>12164932.65</v>
      </c>
      <c r="AG1008" s="3">
        <v>2628720.44</v>
      </c>
      <c r="AH1008" s="3">
        <v>103699.7</v>
      </c>
      <c r="AI1008" s="3">
        <v>2074</v>
      </c>
      <c r="AJ1008" s="2">
        <v>-10188946.82</v>
      </c>
    </row>
    <row r="1009" spans="1:36" hidden="1" x14ac:dyDescent="0.25">
      <c r="A1009" s="8">
        <v>2</v>
      </c>
      <c r="B1009" s="8" t="s">
        <v>2611</v>
      </c>
      <c r="C1009" s="8">
        <v>3031100470240</v>
      </c>
      <c r="D1009" s="8" t="s">
        <v>2600</v>
      </c>
      <c r="F1009" s="8" t="s">
        <v>2612</v>
      </c>
      <c r="G1009" s="10">
        <v>43670</v>
      </c>
      <c r="H1009" s="8" t="s">
        <v>31</v>
      </c>
      <c r="I1009" s="8" t="s">
        <v>38</v>
      </c>
      <c r="J1009" s="9">
        <v>8772.4500000000007</v>
      </c>
      <c r="K1009" s="9">
        <v>175.45</v>
      </c>
      <c r="L1009" s="8">
        <v>0</v>
      </c>
      <c r="M1009" s="14">
        <f t="shared" si="45"/>
        <v>8947.9000000000015</v>
      </c>
      <c r="N1009" s="8">
        <v>0</v>
      </c>
      <c r="O1009" s="8">
        <v>0</v>
      </c>
      <c r="P1009" s="8" t="s">
        <v>77</v>
      </c>
      <c r="R1009" s="8">
        <v>1</v>
      </c>
      <c r="S1009" s="13">
        <f>_xlfn.XLOOKUP(P1009,rif_fee_schedule!$A$2:$A$84,rif_fee_schedule!C$2:C$84, 0)*1.628</f>
        <v>9769.6279999999988</v>
      </c>
      <c r="T1009" s="13">
        <f>_xlfn.XLOOKUP(P1009,rif_fee_schedule!$A$2:$A$84,rif_fee_schedule!D$2:D$84, 0)</f>
        <v>5674</v>
      </c>
      <c r="U1009" s="14">
        <f t="shared" si="46"/>
        <v>9769.6279999999988</v>
      </c>
      <c r="V1009" s="14">
        <f t="shared" si="47"/>
        <v>5674</v>
      </c>
      <c r="W1009"/>
      <c r="Y1009" s="3">
        <v>272008405.74000001</v>
      </c>
      <c r="Z1009" s="3">
        <v>5573244.3300000001</v>
      </c>
      <c r="AA1009" s="3">
        <v>0</v>
      </c>
      <c r="AB1009">
        <v>0</v>
      </c>
      <c r="AC1009" s="3">
        <v>0</v>
      </c>
      <c r="AD1009" s="2">
        <v>-7297347.0099999998</v>
      </c>
      <c r="AE1009" s="3">
        <v>599122533.62</v>
      </c>
      <c r="AF1009" s="3">
        <v>12164932.65</v>
      </c>
      <c r="AG1009" s="3">
        <v>2628720.44</v>
      </c>
      <c r="AH1009" s="3">
        <v>103699.7</v>
      </c>
      <c r="AI1009" s="3">
        <v>2074</v>
      </c>
      <c r="AJ1009" s="2">
        <v>-10188946.82</v>
      </c>
    </row>
    <row r="1010" spans="1:36" hidden="1" x14ac:dyDescent="0.25">
      <c r="A1010" s="8">
        <v>2</v>
      </c>
      <c r="B1010" s="8" t="s">
        <v>2605</v>
      </c>
      <c r="C1010" s="8">
        <v>3031100470240</v>
      </c>
      <c r="D1010" s="8" t="s">
        <v>2606</v>
      </c>
      <c r="F1010" s="8" t="s">
        <v>2607</v>
      </c>
      <c r="G1010" s="10">
        <v>43601</v>
      </c>
      <c r="H1010" s="8" t="s">
        <v>31</v>
      </c>
      <c r="I1010" s="8" t="s">
        <v>38</v>
      </c>
      <c r="J1010" s="9">
        <v>5877.54</v>
      </c>
      <c r="K1010" s="9">
        <v>117.55</v>
      </c>
      <c r="L1010" s="8">
        <v>0</v>
      </c>
      <c r="M1010" s="14">
        <f t="shared" si="45"/>
        <v>5995.09</v>
      </c>
      <c r="N1010" s="8">
        <v>0</v>
      </c>
      <c r="O1010" s="8">
        <v>0</v>
      </c>
      <c r="P1010" s="8" t="s">
        <v>77</v>
      </c>
      <c r="R1010" s="8">
        <v>-0.33</v>
      </c>
      <c r="S1010" s="13">
        <f>_xlfn.XLOOKUP(P1010,rif_fee_schedule!$A$2:$A$84,rif_fee_schedule!C$2:C$84, 0)*1.628</f>
        <v>9769.6279999999988</v>
      </c>
      <c r="T1010" s="13">
        <f>_xlfn.XLOOKUP(P1010,rif_fee_schedule!$A$2:$A$84,rif_fee_schedule!D$2:D$84, 0)</f>
        <v>5674</v>
      </c>
      <c r="U1010" s="14">
        <f t="shared" si="46"/>
        <v>-3223.9772399999997</v>
      </c>
      <c r="V1010" s="14">
        <f t="shared" si="47"/>
        <v>-1872.42</v>
      </c>
      <c r="W1010"/>
      <c r="Y1010" s="3">
        <v>272008405.74000001</v>
      </c>
      <c r="Z1010" s="3">
        <v>5573244.3300000001</v>
      </c>
      <c r="AA1010" s="3">
        <v>0</v>
      </c>
      <c r="AB1010">
        <v>0</v>
      </c>
      <c r="AC1010" s="3">
        <v>0</v>
      </c>
      <c r="AD1010" s="2">
        <v>-7297347.0099999998</v>
      </c>
      <c r="AE1010" s="3">
        <v>599122533.62</v>
      </c>
      <c r="AF1010" s="3">
        <v>12164932.65</v>
      </c>
      <c r="AG1010" s="3">
        <v>2628720.44</v>
      </c>
      <c r="AH1010" s="3">
        <v>103699.7</v>
      </c>
      <c r="AI1010" s="3">
        <v>2074</v>
      </c>
      <c r="AJ1010" s="2">
        <v>-10188946.82</v>
      </c>
    </row>
    <row r="1011" spans="1:36" hidden="1" x14ac:dyDescent="0.25">
      <c r="A1011" s="8">
        <v>2</v>
      </c>
      <c r="B1011" s="8" t="s">
        <v>2605</v>
      </c>
      <c r="C1011" s="8">
        <v>3031100470240</v>
      </c>
      <c r="D1011" s="8" t="s">
        <v>2606</v>
      </c>
      <c r="F1011" s="8" t="s">
        <v>2607</v>
      </c>
      <c r="G1011" s="10">
        <v>43601</v>
      </c>
      <c r="H1011" s="8" t="s">
        <v>31</v>
      </c>
      <c r="I1011" s="8" t="s">
        <v>38</v>
      </c>
      <c r="J1011" s="9">
        <v>5877.54</v>
      </c>
      <c r="K1011" s="9">
        <v>117.55</v>
      </c>
      <c r="L1011" s="8">
        <v>0</v>
      </c>
      <c r="M1011" s="14">
        <f t="shared" ref="M1011:M1074" si="48">SUM(J1011:L1011)</f>
        <v>5995.09</v>
      </c>
      <c r="N1011" s="8">
        <v>0</v>
      </c>
      <c r="O1011" s="8">
        <v>0</v>
      </c>
      <c r="P1011" s="8" t="s">
        <v>77</v>
      </c>
      <c r="R1011" s="8">
        <v>1</v>
      </c>
      <c r="S1011" s="13">
        <f>_xlfn.XLOOKUP(P1011,rif_fee_schedule!$A$2:$A$84,rif_fee_schedule!C$2:C$84, 0)*1.628</f>
        <v>9769.6279999999988</v>
      </c>
      <c r="T1011" s="13">
        <f>_xlfn.XLOOKUP(P1011,rif_fee_schedule!$A$2:$A$84,rif_fee_schedule!D$2:D$84, 0)</f>
        <v>5674</v>
      </c>
      <c r="U1011" s="14">
        <f t="shared" ref="U1011:U1074" si="49">S1011*R1011</f>
        <v>9769.6279999999988</v>
      </c>
      <c r="V1011" s="14">
        <f t="shared" ref="V1011:V1074" si="50">T1011*R1011</f>
        <v>5674</v>
      </c>
      <c r="W1011"/>
      <c r="Y1011" s="3">
        <v>272008405.74000001</v>
      </c>
      <c r="Z1011" s="3">
        <v>5573244.3300000001</v>
      </c>
      <c r="AA1011" s="3">
        <v>0</v>
      </c>
      <c r="AB1011">
        <v>0</v>
      </c>
      <c r="AC1011" s="3">
        <v>0</v>
      </c>
      <c r="AD1011" s="2">
        <v>-7297347.0099999998</v>
      </c>
      <c r="AE1011" s="3">
        <v>599122533.62</v>
      </c>
      <c r="AF1011" s="3">
        <v>12164932.65</v>
      </c>
      <c r="AG1011" s="3">
        <v>2628720.44</v>
      </c>
      <c r="AH1011" s="3">
        <v>103699.7</v>
      </c>
      <c r="AI1011" s="3">
        <v>2074</v>
      </c>
      <c r="AJ1011" s="2">
        <v>-10188946.82</v>
      </c>
    </row>
    <row r="1012" spans="1:36" hidden="1" x14ac:dyDescent="0.25">
      <c r="A1012" s="8">
        <v>1</v>
      </c>
      <c r="B1012" s="8" t="s">
        <v>333</v>
      </c>
      <c r="C1012" s="8">
        <v>3040290011150</v>
      </c>
      <c r="D1012" s="8" t="s">
        <v>334</v>
      </c>
      <c r="F1012" s="8" t="s">
        <v>335</v>
      </c>
      <c r="G1012" s="10">
        <v>43601</v>
      </c>
      <c r="H1012" s="8" t="s">
        <v>31</v>
      </c>
      <c r="I1012" s="8" t="s">
        <v>38</v>
      </c>
      <c r="J1012" s="9">
        <v>0</v>
      </c>
      <c r="K1012" s="9">
        <v>0</v>
      </c>
      <c r="L1012" s="8">
        <v>0</v>
      </c>
      <c r="M1012" s="14">
        <f t="shared" si="48"/>
        <v>0</v>
      </c>
      <c r="N1012" s="8">
        <v>0</v>
      </c>
      <c r="O1012" s="8">
        <v>0</v>
      </c>
      <c r="P1012" s="8" t="s">
        <v>336</v>
      </c>
      <c r="R1012" s="8">
        <v>0</v>
      </c>
      <c r="S1012" s="13">
        <f>_xlfn.XLOOKUP(P1012,rif_fee_schedule!$A$2:$A$84,rif_fee_schedule!C$2:C$84, 0)*1.628</f>
        <v>4.2458239999999998</v>
      </c>
      <c r="T1012" s="13">
        <f>_xlfn.XLOOKUP(P1012,rif_fee_schedule!$A$2:$A$84,rif_fee_schedule!D$2:D$84, 0)</f>
        <v>2.4660000000000002</v>
      </c>
      <c r="U1012" s="14">
        <f t="shared" si="49"/>
        <v>0</v>
      </c>
      <c r="V1012" s="14">
        <f t="shared" si="50"/>
        <v>0</v>
      </c>
      <c r="W1012"/>
      <c r="Y1012" s="3">
        <v>74696854.359999999</v>
      </c>
      <c r="Z1012" s="3">
        <v>1494936.99</v>
      </c>
      <c r="AA1012" s="3">
        <v>1189721.74</v>
      </c>
      <c r="AB1012" s="2">
        <v>103699.7</v>
      </c>
      <c r="AC1012" s="3">
        <v>2074</v>
      </c>
      <c r="AD1012" s="2">
        <v>-3422401.68</v>
      </c>
      <c r="AE1012" s="3">
        <v>599122533.62</v>
      </c>
      <c r="AF1012" s="3">
        <v>12164932.65</v>
      </c>
      <c r="AG1012" s="3">
        <v>2628720.44</v>
      </c>
      <c r="AH1012" s="3">
        <v>103699.7</v>
      </c>
      <c r="AI1012" s="3">
        <v>2074</v>
      </c>
      <c r="AJ1012" s="2">
        <v>-10188946.82</v>
      </c>
    </row>
    <row r="1013" spans="1:36" hidden="1" x14ac:dyDescent="0.25">
      <c r="A1013" s="8">
        <v>3.1</v>
      </c>
      <c r="B1013" s="8" t="s">
        <v>4264</v>
      </c>
      <c r="C1013" s="8">
        <v>3022180022181</v>
      </c>
      <c r="D1013" s="8" t="s">
        <v>4265</v>
      </c>
      <c r="G1013" s="10">
        <v>43621</v>
      </c>
      <c r="H1013" s="8" t="s">
        <v>31</v>
      </c>
      <c r="I1013" s="8" t="s">
        <v>32</v>
      </c>
      <c r="J1013" s="9">
        <v>8772.4500000000007</v>
      </c>
      <c r="K1013" s="9">
        <v>175.45</v>
      </c>
      <c r="L1013" s="8">
        <v>0</v>
      </c>
      <c r="M1013" s="14">
        <f t="shared" si="48"/>
        <v>8947.9000000000015</v>
      </c>
      <c r="N1013" s="8">
        <v>0</v>
      </c>
      <c r="O1013" s="8">
        <v>0</v>
      </c>
      <c r="P1013" s="8" t="s">
        <v>77</v>
      </c>
      <c r="R1013" s="8">
        <v>1</v>
      </c>
      <c r="S1013" s="13">
        <f>_xlfn.XLOOKUP(P1013,rif_fee_schedule!$A$2:$A$84,rif_fee_schedule!C$2:C$84, 0)*1.628</f>
        <v>9769.6279999999988</v>
      </c>
      <c r="T1013" s="13">
        <f>_xlfn.XLOOKUP(P1013,rif_fee_schedule!$A$2:$A$84,rif_fee_schedule!D$2:D$84, 0)</f>
        <v>5674</v>
      </c>
      <c r="U1013" s="14">
        <f t="shared" si="49"/>
        <v>9769.6279999999988</v>
      </c>
      <c r="V1013" s="14">
        <f t="shared" si="50"/>
        <v>5674</v>
      </c>
      <c r="Y1013" s="3">
        <v>34362078.990000002</v>
      </c>
      <c r="Z1013" s="3">
        <v>687512.03</v>
      </c>
      <c r="AA1013" s="3">
        <v>0</v>
      </c>
      <c r="AB1013">
        <v>0</v>
      </c>
      <c r="AC1013" s="3">
        <v>0</v>
      </c>
      <c r="AD1013" s="2">
        <v>-175934.14</v>
      </c>
      <c r="AE1013" s="3">
        <v>599122533.62</v>
      </c>
      <c r="AF1013" s="3">
        <v>12164932.65</v>
      </c>
      <c r="AG1013" s="3">
        <v>2628720.44</v>
      </c>
      <c r="AH1013" s="3">
        <v>103699.7</v>
      </c>
      <c r="AI1013" s="3">
        <v>2074</v>
      </c>
      <c r="AJ1013" s="2">
        <v>-10188946.82</v>
      </c>
    </row>
    <row r="1014" spans="1:36" hidden="1" x14ac:dyDescent="0.25">
      <c r="A1014" s="8">
        <v>2</v>
      </c>
      <c r="B1014" s="8" t="s">
        <v>2599</v>
      </c>
      <c r="C1014" s="8">
        <v>3031100470240</v>
      </c>
      <c r="D1014" s="8" t="s">
        <v>2600</v>
      </c>
      <c r="F1014" s="8" t="s">
        <v>2601</v>
      </c>
      <c r="G1014" s="10">
        <v>43676</v>
      </c>
      <c r="H1014" s="8" t="s">
        <v>31</v>
      </c>
      <c r="I1014" s="8" t="s">
        <v>38</v>
      </c>
      <c r="J1014" s="9">
        <v>8772.4500000000007</v>
      </c>
      <c r="K1014" s="9">
        <v>175.45</v>
      </c>
      <c r="L1014" s="8">
        <v>0</v>
      </c>
      <c r="M1014" s="14">
        <f t="shared" si="48"/>
        <v>8947.9000000000015</v>
      </c>
      <c r="N1014" s="8">
        <v>0</v>
      </c>
      <c r="O1014" s="8">
        <v>0</v>
      </c>
      <c r="P1014" s="8" t="s">
        <v>77</v>
      </c>
      <c r="R1014" s="8">
        <v>1</v>
      </c>
      <c r="S1014" s="13">
        <f>_xlfn.XLOOKUP(P1014,rif_fee_schedule!$A$2:$A$84,rif_fee_schedule!C$2:C$84, 0)*1.628</f>
        <v>9769.6279999999988</v>
      </c>
      <c r="T1014" s="13">
        <f>_xlfn.XLOOKUP(P1014,rif_fee_schedule!$A$2:$A$84,rif_fee_schedule!D$2:D$84, 0)</f>
        <v>5674</v>
      </c>
      <c r="U1014" s="14">
        <f t="shared" si="49"/>
        <v>9769.6279999999988</v>
      </c>
      <c r="V1014" s="14">
        <f t="shared" si="50"/>
        <v>5674</v>
      </c>
      <c r="W1014"/>
      <c r="Y1014" s="3">
        <v>272008405.74000001</v>
      </c>
      <c r="Z1014" s="3">
        <v>5573244.3300000001</v>
      </c>
      <c r="AA1014" s="3">
        <v>0</v>
      </c>
      <c r="AB1014">
        <v>0</v>
      </c>
      <c r="AC1014" s="3">
        <v>0</v>
      </c>
      <c r="AD1014" s="2">
        <v>-7297347.0099999998</v>
      </c>
      <c r="AE1014" s="3">
        <v>599122533.62</v>
      </c>
      <c r="AF1014" s="3">
        <v>12164932.65</v>
      </c>
      <c r="AG1014" s="3">
        <v>2628720.44</v>
      </c>
      <c r="AH1014" s="3">
        <v>103699.7</v>
      </c>
      <c r="AI1014" s="3">
        <v>2074</v>
      </c>
      <c r="AJ1014" s="2">
        <v>-10188946.82</v>
      </c>
    </row>
    <row r="1015" spans="1:36" hidden="1" x14ac:dyDescent="0.25">
      <c r="A1015" s="8">
        <v>9.1</v>
      </c>
      <c r="B1015" s="8" t="s">
        <v>9098</v>
      </c>
      <c r="C1015" s="8">
        <v>3031160096540</v>
      </c>
      <c r="D1015" s="8" t="s">
        <v>9099</v>
      </c>
      <c r="G1015" s="10">
        <v>43614</v>
      </c>
      <c r="H1015" s="8" t="s">
        <v>31</v>
      </c>
      <c r="I1015" s="8" t="s">
        <v>32</v>
      </c>
      <c r="J1015" s="9">
        <v>74075.070000000007</v>
      </c>
      <c r="K1015" s="9">
        <v>1481.5</v>
      </c>
      <c r="L1015" s="8">
        <v>0</v>
      </c>
      <c r="M1015" s="14">
        <f t="shared" si="48"/>
        <v>75556.570000000007</v>
      </c>
      <c r="N1015" s="8">
        <v>0</v>
      </c>
      <c r="O1015" s="8">
        <v>0</v>
      </c>
      <c r="P1015" s="8" t="s">
        <v>2493</v>
      </c>
      <c r="R1015" s="8">
        <v>14</v>
      </c>
      <c r="S1015" s="13">
        <f>_xlfn.XLOOKUP(P1015,rif_fee_schedule!$A$2:$A$84,rif_fee_schedule!C$2:C$84, 0)*1.628</f>
        <v>0</v>
      </c>
      <c r="T1015" s="13">
        <f>_xlfn.XLOOKUP(P1015,rif_fee_schedule!$A$2:$A$84,rif_fee_schedule!D$2:D$84, 0)</f>
        <v>0</v>
      </c>
      <c r="U1015" s="14">
        <f t="shared" si="49"/>
        <v>0</v>
      </c>
      <c r="V1015" s="14">
        <f t="shared" si="50"/>
        <v>0</v>
      </c>
      <c r="Y1015" s="3">
        <v>13894747.220000001</v>
      </c>
      <c r="Z1015" s="3">
        <v>290518.01</v>
      </c>
      <c r="AA1015" s="3">
        <v>0</v>
      </c>
      <c r="AB1015">
        <v>0</v>
      </c>
      <c r="AC1015" s="3">
        <v>0</v>
      </c>
      <c r="AD1015" s="2">
        <v>-156592.79</v>
      </c>
      <c r="AE1015" s="3">
        <v>599122533.62</v>
      </c>
      <c r="AF1015" s="3">
        <v>12164932.65</v>
      </c>
      <c r="AG1015" s="3">
        <v>2628720.44</v>
      </c>
      <c r="AH1015" s="3">
        <v>103699.7</v>
      </c>
      <c r="AI1015" s="3">
        <v>2074</v>
      </c>
      <c r="AJ1015" s="2">
        <v>-10188946.82</v>
      </c>
    </row>
    <row r="1016" spans="1:36" hidden="1" x14ac:dyDescent="0.25">
      <c r="A1016" s="8">
        <v>6</v>
      </c>
      <c r="B1016" s="8" t="s">
        <v>6926</v>
      </c>
      <c r="C1016" s="8">
        <v>3060300010010</v>
      </c>
      <c r="D1016" s="8" t="s">
        <v>6927</v>
      </c>
      <c r="F1016" s="8" t="s">
        <v>6928</v>
      </c>
      <c r="G1016" s="10">
        <v>43601</v>
      </c>
      <c r="H1016" s="8" t="s">
        <v>31</v>
      </c>
      <c r="I1016" s="8" t="s">
        <v>38</v>
      </c>
      <c r="J1016" s="9">
        <v>11360.59</v>
      </c>
      <c r="K1016" s="9">
        <v>227.21</v>
      </c>
      <c r="L1016" s="8">
        <v>0</v>
      </c>
      <c r="M1016" s="14">
        <f t="shared" si="48"/>
        <v>11587.8</v>
      </c>
      <c r="N1016" s="8">
        <v>0</v>
      </c>
      <c r="O1016" s="8">
        <v>0</v>
      </c>
      <c r="P1016" s="8" t="s">
        <v>376</v>
      </c>
      <c r="R1016" s="8">
        <v>2</v>
      </c>
      <c r="S1016" s="13">
        <f>_xlfn.XLOOKUP(P1016,rif_fee_schedule!$A$2:$A$84,rif_fee_schedule!C$2:C$84, 0)*1.628</f>
        <v>5981.2719999999999</v>
      </c>
      <c r="T1016" s="13">
        <f>_xlfn.XLOOKUP(P1016,rif_fee_schedule!$A$2:$A$84,rif_fee_schedule!D$2:D$84, 0)</f>
        <v>3474</v>
      </c>
      <c r="U1016" s="14">
        <f t="shared" si="49"/>
        <v>11962.544</v>
      </c>
      <c r="V1016" s="14">
        <f t="shared" si="50"/>
        <v>6948</v>
      </c>
      <c r="W1016"/>
      <c r="Y1016" s="3">
        <v>43269262.359999999</v>
      </c>
      <c r="Z1016" s="3">
        <v>874367.57</v>
      </c>
      <c r="AA1016" s="3">
        <v>433279.63</v>
      </c>
      <c r="AB1016">
        <v>0</v>
      </c>
      <c r="AC1016" s="3">
        <v>0</v>
      </c>
      <c r="AD1016" s="2">
        <v>374512.67</v>
      </c>
      <c r="AE1016" s="3">
        <v>599122533.62</v>
      </c>
      <c r="AF1016" s="3">
        <v>12164932.65</v>
      </c>
      <c r="AG1016" s="3">
        <v>2628720.44</v>
      </c>
      <c r="AH1016" s="3">
        <v>103699.7</v>
      </c>
      <c r="AI1016" s="3">
        <v>2074</v>
      </c>
      <c r="AJ1016" s="2">
        <v>-10188946.82</v>
      </c>
    </row>
    <row r="1017" spans="1:36" hidden="1" x14ac:dyDescent="0.25">
      <c r="A1017" s="8">
        <v>6</v>
      </c>
      <c r="B1017" s="8" t="s">
        <v>6929</v>
      </c>
      <c r="C1017" s="8">
        <v>3060300010010</v>
      </c>
      <c r="D1017" s="8" t="s">
        <v>6930</v>
      </c>
      <c r="F1017" s="8" t="s">
        <v>6931</v>
      </c>
      <c r="G1017" s="10">
        <v>43601</v>
      </c>
      <c r="H1017" s="8" t="s">
        <v>31</v>
      </c>
      <c r="I1017" s="8" t="s">
        <v>38</v>
      </c>
      <c r="J1017" s="9">
        <v>11360.59</v>
      </c>
      <c r="K1017" s="9">
        <v>227.21</v>
      </c>
      <c r="L1017" s="8">
        <v>0</v>
      </c>
      <c r="M1017" s="14">
        <f t="shared" si="48"/>
        <v>11587.8</v>
      </c>
      <c r="N1017" s="8">
        <v>0</v>
      </c>
      <c r="O1017" s="8">
        <v>0</v>
      </c>
      <c r="P1017" s="8" t="s">
        <v>376</v>
      </c>
      <c r="R1017" s="8">
        <v>2</v>
      </c>
      <c r="S1017" s="13">
        <f>_xlfn.XLOOKUP(P1017,rif_fee_schedule!$A$2:$A$84,rif_fee_schedule!C$2:C$84, 0)*1.628</f>
        <v>5981.2719999999999</v>
      </c>
      <c r="T1017" s="13">
        <f>_xlfn.XLOOKUP(P1017,rif_fee_schedule!$A$2:$A$84,rif_fee_schedule!D$2:D$84, 0)</f>
        <v>3474</v>
      </c>
      <c r="U1017" s="14">
        <f t="shared" si="49"/>
        <v>11962.544</v>
      </c>
      <c r="V1017" s="14">
        <f t="shared" si="50"/>
        <v>6948</v>
      </c>
      <c r="W1017"/>
      <c r="Y1017" s="3">
        <v>43269262.359999999</v>
      </c>
      <c r="Z1017" s="3">
        <v>874367.57</v>
      </c>
      <c r="AA1017" s="3">
        <v>433279.63</v>
      </c>
      <c r="AB1017">
        <v>0</v>
      </c>
      <c r="AC1017" s="3">
        <v>0</v>
      </c>
      <c r="AD1017" s="2">
        <v>374512.67</v>
      </c>
      <c r="AE1017" s="3">
        <v>599122533.62</v>
      </c>
      <c r="AF1017" s="3">
        <v>12164932.65</v>
      </c>
      <c r="AG1017" s="3">
        <v>2628720.44</v>
      </c>
      <c r="AH1017" s="3">
        <v>103699.7</v>
      </c>
      <c r="AI1017" s="3">
        <v>2074</v>
      </c>
      <c r="AJ1017" s="2">
        <v>-10188946.82</v>
      </c>
    </row>
    <row r="1018" spans="1:36" hidden="1" x14ac:dyDescent="0.25">
      <c r="A1018" s="8">
        <v>6</v>
      </c>
      <c r="B1018" s="8" t="s">
        <v>6833</v>
      </c>
      <c r="C1018" s="8">
        <v>3060300010010</v>
      </c>
      <c r="D1018" s="8" t="s">
        <v>6834</v>
      </c>
      <c r="F1018" s="8" t="s">
        <v>6835</v>
      </c>
      <c r="G1018" s="10">
        <v>43601</v>
      </c>
      <c r="H1018" s="8" t="s">
        <v>31</v>
      </c>
      <c r="I1018" s="8" t="s">
        <v>38</v>
      </c>
      <c r="J1018" s="9">
        <v>11360.59</v>
      </c>
      <c r="K1018" s="9">
        <v>227.21</v>
      </c>
      <c r="L1018" s="8">
        <v>0</v>
      </c>
      <c r="M1018" s="14">
        <f t="shared" si="48"/>
        <v>11587.8</v>
      </c>
      <c r="N1018" s="8">
        <v>0</v>
      </c>
      <c r="O1018" s="8">
        <v>0</v>
      </c>
      <c r="P1018" s="8" t="s">
        <v>114</v>
      </c>
      <c r="R1018" s="8">
        <v>2</v>
      </c>
      <c r="S1018" s="13">
        <f>_xlfn.XLOOKUP(P1018,rif_fee_schedule!$A$2:$A$84,rif_fee_schedule!C$2:C$84, 0)*1.628</f>
        <v>4288.152</v>
      </c>
      <c r="T1018" s="13">
        <f>_xlfn.XLOOKUP(P1018,rif_fee_schedule!$A$2:$A$84,rif_fee_schedule!D$2:D$84, 0)</f>
        <v>2490</v>
      </c>
      <c r="U1018" s="14">
        <f t="shared" si="49"/>
        <v>8576.3040000000001</v>
      </c>
      <c r="V1018" s="14">
        <f t="shared" si="50"/>
        <v>4980</v>
      </c>
      <c r="W1018"/>
      <c r="Y1018" s="3">
        <v>43269262.359999999</v>
      </c>
      <c r="Z1018" s="3">
        <v>874367.57</v>
      </c>
      <c r="AA1018" s="3">
        <v>433279.63</v>
      </c>
      <c r="AB1018">
        <v>0</v>
      </c>
      <c r="AC1018" s="3">
        <v>0</v>
      </c>
      <c r="AD1018" s="2">
        <v>374512.67</v>
      </c>
      <c r="AE1018" s="3">
        <v>599122533.62</v>
      </c>
      <c r="AF1018" s="3">
        <v>12164932.65</v>
      </c>
      <c r="AG1018" s="3">
        <v>2628720.44</v>
      </c>
      <c r="AH1018" s="3">
        <v>103699.7</v>
      </c>
      <c r="AI1018" s="3">
        <v>2074</v>
      </c>
      <c r="AJ1018" s="2">
        <v>-10188946.82</v>
      </c>
    </row>
    <row r="1019" spans="1:36" hidden="1" x14ac:dyDescent="0.25">
      <c r="A1019" s="8">
        <v>6</v>
      </c>
      <c r="B1019" s="8" t="s">
        <v>6836</v>
      </c>
      <c r="C1019" s="8">
        <v>3060300010010</v>
      </c>
      <c r="D1019" s="8" t="s">
        <v>6837</v>
      </c>
      <c r="F1019" s="8" t="s">
        <v>6838</v>
      </c>
      <c r="G1019" s="10">
        <v>43601</v>
      </c>
      <c r="H1019" s="8" t="s">
        <v>31</v>
      </c>
      <c r="I1019" s="8" t="s">
        <v>38</v>
      </c>
      <c r="J1019" s="9">
        <v>11360.59</v>
      </c>
      <c r="K1019" s="9">
        <v>227.21</v>
      </c>
      <c r="L1019" s="8">
        <v>0</v>
      </c>
      <c r="M1019" s="14">
        <f t="shared" si="48"/>
        <v>11587.8</v>
      </c>
      <c r="N1019" s="8">
        <v>0</v>
      </c>
      <c r="O1019" s="8">
        <v>0</v>
      </c>
      <c r="P1019" s="8" t="s">
        <v>114</v>
      </c>
      <c r="R1019" s="8">
        <v>2</v>
      </c>
      <c r="S1019" s="13">
        <f>_xlfn.XLOOKUP(P1019,rif_fee_schedule!$A$2:$A$84,rif_fee_schedule!C$2:C$84, 0)*1.628</f>
        <v>4288.152</v>
      </c>
      <c r="T1019" s="13">
        <f>_xlfn.XLOOKUP(P1019,rif_fee_schedule!$A$2:$A$84,rif_fee_schedule!D$2:D$84, 0)</f>
        <v>2490</v>
      </c>
      <c r="U1019" s="14">
        <f t="shared" si="49"/>
        <v>8576.3040000000001</v>
      </c>
      <c r="V1019" s="14">
        <f t="shared" si="50"/>
        <v>4980</v>
      </c>
      <c r="W1019"/>
      <c r="Y1019" s="3">
        <v>43269262.359999999</v>
      </c>
      <c r="Z1019" s="3">
        <v>874367.57</v>
      </c>
      <c r="AA1019" s="3">
        <v>433279.63</v>
      </c>
      <c r="AB1019">
        <v>0</v>
      </c>
      <c r="AC1019" s="3">
        <v>0</v>
      </c>
      <c r="AD1019" s="2">
        <v>374512.67</v>
      </c>
      <c r="AE1019" s="3">
        <v>599122533.62</v>
      </c>
      <c r="AF1019" s="3">
        <v>12164932.65</v>
      </c>
      <c r="AG1019" s="3">
        <v>2628720.44</v>
      </c>
      <c r="AH1019" s="3">
        <v>103699.7</v>
      </c>
      <c r="AI1019" s="3">
        <v>2074</v>
      </c>
      <c r="AJ1019" s="2">
        <v>-10188946.82</v>
      </c>
    </row>
    <row r="1020" spans="1:36" hidden="1" x14ac:dyDescent="0.25">
      <c r="A1020" s="8">
        <v>4</v>
      </c>
      <c r="B1020" s="8" t="s">
        <v>4431</v>
      </c>
      <c r="C1020" s="8">
        <v>3049090180050</v>
      </c>
      <c r="D1020" s="8" t="s">
        <v>4432</v>
      </c>
      <c r="F1020" s="8" t="s">
        <v>4433</v>
      </c>
      <c r="G1020" s="10">
        <v>43600</v>
      </c>
      <c r="H1020" s="8" t="s">
        <v>31</v>
      </c>
      <c r="I1020" s="8" t="s">
        <v>38</v>
      </c>
      <c r="J1020" s="9">
        <v>9278.02</v>
      </c>
      <c r="K1020" s="9">
        <v>185.56</v>
      </c>
      <c r="L1020" s="8">
        <v>0</v>
      </c>
      <c r="M1020" s="14">
        <f t="shared" si="48"/>
        <v>9463.58</v>
      </c>
      <c r="N1020" s="8">
        <v>0</v>
      </c>
      <c r="O1020" s="8">
        <v>0</v>
      </c>
      <c r="P1020" s="8" t="s">
        <v>77</v>
      </c>
      <c r="R1020" s="8">
        <v>1</v>
      </c>
      <c r="S1020" s="13">
        <f>_xlfn.XLOOKUP(P1020,rif_fee_schedule!$A$2:$A$84,rif_fee_schedule!C$2:C$84, 0)*1.628</f>
        <v>9769.6279999999988</v>
      </c>
      <c r="T1020" s="13">
        <f>_xlfn.XLOOKUP(P1020,rif_fee_schedule!$A$2:$A$84,rif_fee_schedule!D$2:D$84, 0)</f>
        <v>5674</v>
      </c>
      <c r="U1020" s="14">
        <f t="shared" si="49"/>
        <v>9769.6279999999988</v>
      </c>
      <c r="V1020" s="14">
        <f t="shared" si="50"/>
        <v>5674</v>
      </c>
      <c r="W1020"/>
      <c r="Y1020" s="3">
        <v>3995300.98</v>
      </c>
      <c r="Z1020" s="3">
        <v>83905.98</v>
      </c>
      <c r="AA1020" s="3">
        <v>372201.82</v>
      </c>
      <c r="AB1020">
        <v>0</v>
      </c>
      <c r="AC1020" s="3">
        <v>0</v>
      </c>
      <c r="AD1020" s="2">
        <v>611247.02</v>
      </c>
      <c r="AE1020" s="3">
        <v>599122533.62</v>
      </c>
      <c r="AF1020" s="3">
        <v>12164932.65</v>
      </c>
      <c r="AG1020" s="3">
        <v>2628720.44</v>
      </c>
      <c r="AH1020" s="3">
        <v>103699.7</v>
      </c>
      <c r="AI1020" s="3">
        <v>2074</v>
      </c>
      <c r="AJ1020" s="2">
        <v>-10188946.82</v>
      </c>
    </row>
    <row r="1021" spans="1:36" hidden="1" x14ac:dyDescent="0.25">
      <c r="A1021" s="8">
        <v>2</v>
      </c>
      <c r="B1021" s="8" t="s">
        <v>2488</v>
      </c>
      <c r="C1021" s="8">
        <v>3021340111680</v>
      </c>
      <c r="D1021" s="8" t="s">
        <v>2489</v>
      </c>
      <c r="F1021" s="8" t="s">
        <v>2490</v>
      </c>
      <c r="G1021" s="10">
        <v>43606</v>
      </c>
      <c r="H1021" s="8" t="s">
        <v>31</v>
      </c>
      <c r="I1021" s="8" t="s">
        <v>38</v>
      </c>
      <c r="J1021" s="9">
        <v>0</v>
      </c>
      <c r="K1021" s="9">
        <v>0</v>
      </c>
      <c r="L1021" s="8">
        <v>0</v>
      </c>
      <c r="M1021" s="14">
        <f t="shared" si="48"/>
        <v>0</v>
      </c>
      <c r="N1021" s="8">
        <v>0</v>
      </c>
      <c r="O1021" s="8">
        <v>0</v>
      </c>
      <c r="P1021" s="8" t="s">
        <v>77</v>
      </c>
      <c r="R1021" s="8">
        <v>0</v>
      </c>
      <c r="S1021" s="13">
        <f>_xlfn.XLOOKUP(P1021,rif_fee_schedule!$A$2:$A$84,rif_fee_schedule!C$2:C$84, 0)*1.628</f>
        <v>9769.6279999999988</v>
      </c>
      <c r="T1021" s="13">
        <f>_xlfn.XLOOKUP(P1021,rif_fee_schedule!$A$2:$A$84,rif_fee_schedule!D$2:D$84, 0)</f>
        <v>5674</v>
      </c>
      <c r="U1021" s="14">
        <f t="shared" si="49"/>
        <v>0</v>
      </c>
      <c r="V1021" s="14">
        <f t="shared" si="50"/>
        <v>0</v>
      </c>
      <c r="W1021"/>
      <c r="Y1021" s="3">
        <v>272008405.74000001</v>
      </c>
      <c r="Z1021" s="3">
        <v>5573244.3300000001</v>
      </c>
      <c r="AA1021" s="3">
        <v>0</v>
      </c>
      <c r="AB1021">
        <v>0</v>
      </c>
      <c r="AC1021" s="3">
        <v>0</v>
      </c>
      <c r="AD1021" s="2">
        <v>-7297347.0099999998</v>
      </c>
      <c r="AE1021" s="3">
        <v>599122533.62</v>
      </c>
      <c r="AF1021" s="3">
        <v>12164932.65</v>
      </c>
      <c r="AG1021" s="3">
        <v>2628720.44</v>
      </c>
      <c r="AH1021" s="3">
        <v>103699.7</v>
      </c>
      <c r="AI1021" s="3">
        <v>2074</v>
      </c>
      <c r="AJ1021" s="2">
        <v>-10188946.82</v>
      </c>
    </row>
    <row r="1022" spans="1:36" hidden="1" x14ac:dyDescent="0.25">
      <c r="A1022" s="8">
        <v>6</v>
      </c>
      <c r="B1022" s="8" t="s">
        <v>7326</v>
      </c>
      <c r="C1022" s="8">
        <v>3069140010010</v>
      </c>
      <c r="D1022" s="8" t="s">
        <v>7327</v>
      </c>
      <c r="F1022" s="8" t="s">
        <v>7328</v>
      </c>
      <c r="G1022" s="10">
        <v>43607</v>
      </c>
      <c r="H1022" s="8" t="s">
        <v>31</v>
      </c>
      <c r="I1022" s="8" t="s">
        <v>38</v>
      </c>
      <c r="J1022" s="9">
        <v>34081.75</v>
      </c>
      <c r="K1022" s="9">
        <v>681.64</v>
      </c>
      <c r="L1022" s="8">
        <v>0</v>
      </c>
      <c r="M1022" s="14">
        <f t="shared" si="48"/>
        <v>34763.39</v>
      </c>
      <c r="N1022" s="8">
        <v>0</v>
      </c>
      <c r="O1022" s="8">
        <v>0</v>
      </c>
      <c r="P1022" s="8" t="s">
        <v>376</v>
      </c>
      <c r="R1022" s="8">
        <v>6</v>
      </c>
      <c r="S1022" s="13">
        <f>_xlfn.XLOOKUP(P1022,rif_fee_schedule!$A$2:$A$84,rif_fee_schedule!C$2:C$84, 0)*1.628</f>
        <v>5981.2719999999999</v>
      </c>
      <c r="T1022" s="13">
        <f>_xlfn.XLOOKUP(P1022,rif_fee_schedule!$A$2:$A$84,rif_fee_schedule!D$2:D$84, 0)</f>
        <v>3474</v>
      </c>
      <c r="U1022" s="14">
        <f t="shared" si="49"/>
        <v>35887.631999999998</v>
      </c>
      <c r="V1022" s="14">
        <f t="shared" si="50"/>
        <v>20844</v>
      </c>
      <c r="W1022"/>
      <c r="Y1022" s="3">
        <v>43269262.359999999</v>
      </c>
      <c r="Z1022" s="3">
        <v>874367.57</v>
      </c>
      <c r="AA1022" s="3">
        <v>433279.63</v>
      </c>
      <c r="AB1022">
        <v>0</v>
      </c>
      <c r="AC1022" s="3">
        <v>0</v>
      </c>
      <c r="AD1022" s="2">
        <v>374512.67</v>
      </c>
      <c r="AE1022" s="3">
        <v>599122533.62</v>
      </c>
      <c r="AF1022" s="3">
        <v>12164932.65</v>
      </c>
      <c r="AG1022" s="3">
        <v>2628720.44</v>
      </c>
      <c r="AH1022" s="3">
        <v>103699.7</v>
      </c>
      <c r="AI1022" s="3">
        <v>2074</v>
      </c>
      <c r="AJ1022" s="2">
        <v>-10188946.82</v>
      </c>
    </row>
    <row r="1023" spans="1:36" hidden="1" x14ac:dyDescent="0.25">
      <c r="A1023" s="8">
        <v>1</v>
      </c>
      <c r="B1023" s="8" t="s">
        <v>302</v>
      </c>
      <c r="C1023" s="8">
        <v>3040270052290</v>
      </c>
      <c r="D1023" s="8" t="s">
        <v>303</v>
      </c>
      <c r="F1023" s="8" t="s">
        <v>304</v>
      </c>
      <c r="G1023" s="10">
        <v>43605</v>
      </c>
      <c r="H1023" s="8" t="s">
        <v>31</v>
      </c>
      <c r="I1023" s="8" t="s">
        <v>32</v>
      </c>
      <c r="J1023" s="9">
        <v>0</v>
      </c>
      <c r="K1023" s="9">
        <v>0</v>
      </c>
      <c r="L1023" s="8">
        <v>0</v>
      </c>
      <c r="M1023" s="14">
        <f t="shared" si="48"/>
        <v>0</v>
      </c>
      <c r="N1023" s="8">
        <v>0</v>
      </c>
      <c r="O1023" s="8">
        <v>0</v>
      </c>
      <c r="P1023" s="8" t="s">
        <v>77</v>
      </c>
      <c r="R1023" s="8">
        <v>0</v>
      </c>
      <c r="S1023" s="13">
        <f>_xlfn.XLOOKUP(P1023,rif_fee_schedule!$A$2:$A$84,rif_fee_schedule!C$2:C$84, 0)*1.628</f>
        <v>9769.6279999999988</v>
      </c>
      <c r="T1023" s="13">
        <f>_xlfn.XLOOKUP(P1023,rif_fee_schedule!$A$2:$A$84,rif_fee_schedule!D$2:D$84, 0)</f>
        <v>5674</v>
      </c>
      <c r="U1023" s="14">
        <f t="shared" si="49"/>
        <v>0</v>
      </c>
      <c r="V1023" s="14">
        <f t="shared" si="50"/>
        <v>0</v>
      </c>
      <c r="W1023"/>
      <c r="Y1023" s="3">
        <v>74696854.359999999</v>
      </c>
      <c r="Z1023" s="3">
        <v>1494936.99</v>
      </c>
      <c r="AA1023" s="3">
        <v>1189721.74</v>
      </c>
      <c r="AB1023" s="2">
        <v>103699.7</v>
      </c>
      <c r="AC1023" s="3">
        <v>2074</v>
      </c>
      <c r="AD1023" s="2">
        <v>-3422401.68</v>
      </c>
      <c r="AE1023" s="3">
        <v>599122533.62</v>
      </c>
      <c r="AF1023" s="3">
        <v>12164932.65</v>
      </c>
      <c r="AG1023" s="3">
        <v>2628720.44</v>
      </c>
      <c r="AH1023" s="3">
        <v>103699.7</v>
      </c>
      <c r="AI1023" s="3">
        <v>2074</v>
      </c>
      <c r="AJ1023" s="2">
        <v>-10188946.82</v>
      </c>
    </row>
    <row r="1024" spans="1:36" hidden="1" x14ac:dyDescent="0.25">
      <c r="A1024" s="8">
        <v>5</v>
      </c>
      <c r="B1024" s="8" t="s">
        <v>4917</v>
      </c>
      <c r="C1024" s="8">
        <v>3050320042170</v>
      </c>
      <c r="D1024" s="8" t="s">
        <v>4918</v>
      </c>
      <c r="F1024" s="8" t="s">
        <v>4919</v>
      </c>
      <c r="G1024" s="10">
        <v>43641</v>
      </c>
      <c r="H1024" s="8" t="s">
        <v>31</v>
      </c>
      <c r="I1024" s="8" t="s">
        <v>38</v>
      </c>
      <c r="J1024" s="9">
        <v>87764.63</v>
      </c>
      <c r="K1024" s="9">
        <v>1755.29</v>
      </c>
      <c r="L1024" s="8">
        <v>0</v>
      </c>
      <c r="M1024" s="14">
        <f t="shared" si="48"/>
        <v>89519.92</v>
      </c>
      <c r="N1024" s="8">
        <v>0</v>
      </c>
      <c r="O1024" s="8">
        <v>0</v>
      </c>
      <c r="P1024" s="8" t="s">
        <v>72</v>
      </c>
      <c r="R1024" s="11">
        <v>-1575</v>
      </c>
      <c r="S1024" s="13">
        <f>_xlfn.XLOOKUP(P1024,rif_fee_schedule!$A$2:$A$84,rif_fee_schedule!C$2:C$84, 0)*1.628</f>
        <v>15.918583999999999</v>
      </c>
      <c r="T1024" s="13">
        <f>_xlfn.XLOOKUP(P1024,rif_fee_schedule!$A$2:$A$84,rif_fee_schedule!D$2:D$84, 0)</f>
        <v>9.2460000000000004</v>
      </c>
      <c r="U1024" s="14">
        <f t="shared" si="49"/>
        <v>-25071.769799999998</v>
      </c>
      <c r="V1024" s="14">
        <f t="shared" si="50"/>
        <v>-14562.45</v>
      </c>
      <c r="W1024" s="2"/>
      <c r="Y1024" s="3">
        <v>23913047.239999998</v>
      </c>
      <c r="Z1024" s="3">
        <v>478708.65</v>
      </c>
      <c r="AA1024" s="3">
        <v>0</v>
      </c>
      <c r="AB1024">
        <v>0</v>
      </c>
      <c r="AC1024" s="3">
        <v>0</v>
      </c>
      <c r="AD1024" s="2">
        <v>-227120.25</v>
      </c>
      <c r="AE1024" s="3">
        <v>599122533.62</v>
      </c>
      <c r="AF1024" s="3">
        <v>12164932.65</v>
      </c>
      <c r="AG1024" s="3">
        <v>2628720.44</v>
      </c>
      <c r="AH1024" s="3">
        <v>103699.7</v>
      </c>
      <c r="AI1024" s="3">
        <v>2074</v>
      </c>
      <c r="AJ1024" s="2">
        <v>-10188946.82</v>
      </c>
    </row>
    <row r="1025" spans="1:36" hidden="1" x14ac:dyDescent="0.25">
      <c r="A1025" s="8">
        <v>5</v>
      </c>
      <c r="B1025" s="8" t="s">
        <v>4917</v>
      </c>
      <c r="C1025" s="8">
        <v>3050320042170</v>
      </c>
      <c r="D1025" s="8" t="s">
        <v>4918</v>
      </c>
      <c r="F1025" s="8" t="s">
        <v>4919</v>
      </c>
      <c r="G1025" s="10">
        <v>43641</v>
      </c>
      <c r="H1025" s="8" t="s">
        <v>31</v>
      </c>
      <c r="I1025" s="8" t="s">
        <v>38</v>
      </c>
      <c r="J1025" s="9">
        <v>87764.63</v>
      </c>
      <c r="K1025" s="9">
        <v>1755.29</v>
      </c>
      <c r="L1025" s="8">
        <v>0</v>
      </c>
      <c r="M1025" s="14">
        <f t="shared" si="48"/>
        <v>89519.92</v>
      </c>
      <c r="N1025" s="8">
        <v>0</v>
      </c>
      <c r="O1025" s="8">
        <v>0</v>
      </c>
      <c r="P1025" s="8" t="s">
        <v>34</v>
      </c>
      <c r="R1025" s="11">
        <v>2824</v>
      </c>
      <c r="S1025" s="13">
        <f>_xlfn.XLOOKUP(P1025,rif_fee_schedule!$A$2:$A$84,rif_fee_schedule!C$2:C$84, 0)*1.628</f>
        <v>62.01052</v>
      </c>
      <c r="T1025" s="13">
        <f>_xlfn.XLOOKUP(P1025,rif_fee_schedule!$A$2:$A$84,rif_fee_schedule!D$2:D$84, 0)</f>
        <v>36.015000000000001</v>
      </c>
      <c r="U1025" s="14">
        <f t="shared" si="49"/>
        <v>175117.70848</v>
      </c>
      <c r="V1025" s="14">
        <f t="shared" si="50"/>
        <v>101706.36</v>
      </c>
      <c r="W1025" s="2"/>
      <c r="Y1025" s="3">
        <v>23913047.239999998</v>
      </c>
      <c r="Z1025" s="3">
        <v>478708.65</v>
      </c>
      <c r="AA1025" s="3">
        <v>0</v>
      </c>
      <c r="AB1025">
        <v>0</v>
      </c>
      <c r="AC1025" s="3">
        <v>0</v>
      </c>
      <c r="AD1025" s="2">
        <v>-227120.25</v>
      </c>
      <c r="AE1025" s="3">
        <v>599122533.62</v>
      </c>
      <c r="AF1025" s="3">
        <v>12164932.65</v>
      </c>
      <c r="AG1025" s="3">
        <v>2628720.44</v>
      </c>
      <c r="AH1025" s="3">
        <v>103699.7</v>
      </c>
      <c r="AI1025" s="3">
        <v>2074</v>
      </c>
      <c r="AJ1025" s="2">
        <v>-10188946.82</v>
      </c>
    </row>
    <row r="1026" spans="1:36" hidden="1" x14ac:dyDescent="0.25">
      <c r="A1026" s="8">
        <v>5</v>
      </c>
      <c r="B1026" s="8" t="s">
        <v>4917</v>
      </c>
      <c r="C1026" s="8">
        <v>3050320042170</v>
      </c>
      <c r="D1026" s="8" t="s">
        <v>4918</v>
      </c>
      <c r="F1026" s="8" t="s">
        <v>4919</v>
      </c>
      <c r="G1026" s="10">
        <v>43641</v>
      </c>
      <c r="H1026" s="8" t="s">
        <v>31</v>
      </c>
      <c r="I1026" s="8" t="s">
        <v>38</v>
      </c>
      <c r="J1026" s="9">
        <v>87764.63</v>
      </c>
      <c r="K1026" s="9">
        <v>1755.29</v>
      </c>
      <c r="L1026" s="8">
        <v>0</v>
      </c>
      <c r="M1026" s="14">
        <f t="shared" si="48"/>
        <v>89519.92</v>
      </c>
      <c r="N1026" s="8">
        <v>0</v>
      </c>
      <c r="O1026" s="8">
        <v>0</v>
      </c>
      <c r="P1026" s="8" t="s">
        <v>77</v>
      </c>
      <c r="R1026" s="8">
        <v>-1</v>
      </c>
      <c r="S1026" s="13">
        <f>_xlfn.XLOOKUP(P1026,rif_fee_schedule!$A$2:$A$84,rif_fee_schedule!C$2:C$84, 0)*1.628</f>
        <v>9769.6279999999988</v>
      </c>
      <c r="T1026" s="13">
        <f>_xlfn.XLOOKUP(P1026,rif_fee_schedule!$A$2:$A$84,rif_fee_schedule!D$2:D$84, 0)</f>
        <v>5674</v>
      </c>
      <c r="U1026" s="14">
        <f t="shared" si="49"/>
        <v>-9769.6279999999988</v>
      </c>
      <c r="V1026" s="14">
        <f t="shared" si="50"/>
        <v>-5674</v>
      </c>
      <c r="W1026"/>
      <c r="Y1026" s="3">
        <v>23913047.239999998</v>
      </c>
      <c r="Z1026" s="3">
        <v>478708.65</v>
      </c>
      <c r="AA1026" s="3">
        <v>0</v>
      </c>
      <c r="AB1026">
        <v>0</v>
      </c>
      <c r="AC1026" s="3">
        <v>0</v>
      </c>
      <c r="AD1026" s="2">
        <v>-227120.25</v>
      </c>
      <c r="AE1026" s="3">
        <v>599122533.62</v>
      </c>
      <c r="AF1026" s="3">
        <v>12164932.65</v>
      </c>
      <c r="AG1026" s="3">
        <v>2628720.44</v>
      </c>
      <c r="AH1026" s="3">
        <v>103699.7</v>
      </c>
      <c r="AI1026" s="3">
        <v>2074</v>
      </c>
      <c r="AJ1026" s="2">
        <v>-10188946.82</v>
      </c>
    </row>
    <row r="1027" spans="1:36" hidden="1" x14ac:dyDescent="0.25">
      <c r="A1027" s="8">
        <v>5</v>
      </c>
      <c r="B1027" s="8" t="s">
        <v>4917</v>
      </c>
      <c r="C1027" s="8">
        <v>3050320042170</v>
      </c>
      <c r="D1027" s="8" t="s">
        <v>4918</v>
      </c>
      <c r="F1027" s="8" t="s">
        <v>4919</v>
      </c>
      <c r="G1027" s="10">
        <v>43641</v>
      </c>
      <c r="H1027" s="8" t="s">
        <v>31</v>
      </c>
      <c r="I1027" s="8" t="s">
        <v>38</v>
      </c>
      <c r="J1027" s="9">
        <v>87764.63</v>
      </c>
      <c r="K1027" s="9">
        <v>1755.29</v>
      </c>
      <c r="L1027" s="8">
        <v>0</v>
      </c>
      <c r="M1027" s="14">
        <f t="shared" si="48"/>
        <v>89519.92</v>
      </c>
      <c r="N1027" s="8">
        <v>0</v>
      </c>
      <c r="O1027" s="8">
        <v>0</v>
      </c>
      <c r="P1027" s="8" t="s">
        <v>45</v>
      </c>
      <c r="R1027" s="11">
        <v>-2487</v>
      </c>
      <c r="S1027" s="13">
        <f>_xlfn.XLOOKUP(P1027,rif_fee_schedule!$A$2:$A$84,rif_fee_schedule!C$2:C$84, 0)*1.628</f>
        <v>19.244587999999997</v>
      </c>
      <c r="T1027" s="13">
        <f>_xlfn.XLOOKUP(P1027,rif_fee_schedule!$A$2:$A$84,rif_fee_schedule!D$2:D$84, 0)</f>
        <v>11.177</v>
      </c>
      <c r="U1027" s="14">
        <f t="shared" si="49"/>
        <v>-47861.29035599999</v>
      </c>
      <c r="V1027" s="14">
        <f t="shared" si="50"/>
        <v>-27797.199000000001</v>
      </c>
      <c r="W1027" s="2"/>
      <c r="Y1027" s="3">
        <v>23913047.239999998</v>
      </c>
      <c r="Z1027" s="3">
        <v>478708.65</v>
      </c>
      <c r="AA1027" s="3">
        <v>0</v>
      </c>
      <c r="AB1027">
        <v>0</v>
      </c>
      <c r="AC1027" s="3">
        <v>0</v>
      </c>
      <c r="AD1027" s="2">
        <v>-227120.25</v>
      </c>
      <c r="AE1027" s="3">
        <v>599122533.62</v>
      </c>
      <c r="AF1027" s="3">
        <v>12164932.65</v>
      </c>
      <c r="AG1027" s="3">
        <v>2628720.44</v>
      </c>
      <c r="AH1027" s="3">
        <v>103699.7</v>
      </c>
      <c r="AI1027" s="3">
        <v>2074</v>
      </c>
      <c r="AJ1027" s="2">
        <v>-10188946.82</v>
      </c>
    </row>
    <row r="1028" spans="1:36" hidden="1" x14ac:dyDescent="0.25">
      <c r="A1028" s="8">
        <v>1</v>
      </c>
      <c r="B1028" s="8" t="s">
        <v>197</v>
      </c>
      <c r="C1028" s="8">
        <v>3040160040690</v>
      </c>
      <c r="D1028" s="8" t="s">
        <v>198</v>
      </c>
      <c r="F1028" s="8" t="s">
        <v>199</v>
      </c>
      <c r="G1028" s="10">
        <v>43605</v>
      </c>
      <c r="H1028" s="8" t="s">
        <v>31</v>
      </c>
      <c r="I1028" s="8" t="s">
        <v>38</v>
      </c>
      <c r="J1028" s="9">
        <v>2082.5700000000002</v>
      </c>
      <c r="K1028" s="9">
        <v>41.65</v>
      </c>
      <c r="L1028" s="8">
        <v>0</v>
      </c>
      <c r="M1028" s="14">
        <f t="shared" si="48"/>
        <v>2124.2200000000003</v>
      </c>
      <c r="N1028" s="8">
        <v>0</v>
      </c>
      <c r="O1028" s="8">
        <v>0</v>
      </c>
      <c r="P1028" s="8" t="s">
        <v>77</v>
      </c>
      <c r="R1028" s="8">
        <v>-1</v>
      </c>
      <c r="S1028" s="13">
        <f>_xlfn.XLOOKUP(P1028,rif_fee_schedule!$A$2:$A$84,rif_fee_schedule!C$2:C$84, 0)*1.628</f>
        <v>9769.6279999999988</v>
      </c>
      <c r="T1028" s="13">
        <f>_xlfn.XLOOKUP(P1028,rif_fee_schedule!$A$2:$A$84,rif_fee_schedule!D$2:D$84, 0)</f>
        <v>5674</v>
      </c>
      <c r="U1028" s="14">
        <f t="shared" si="49"/>
        <v>-9769.6279999999988</v>
      </c>
      <c r="V1028" s="14">
        <f t="shared" si="50"/>
        <v>-5674</v>
      </c>
      <c r="W1028"/>
      <c r="Y1028" s="3">
        <v>74696854.359999999</v>
      </c>
      <c r="Z1028" s="3">
        <v>1494936.99</v>
      </c>
      <c r="AA1028" s="3">
        <v>1189721.74</v>
      </c>
      <c r="AB1028" s="2">
        <v>103699.7</v>
      </c>
      <c r="AC1028" s="3">
        <v>2074</v>
      </c>
      <c r="AD1028" s="2">
        <v>-3422401.68</v>
      </c>
      <c r="AE1028" s="3">
        <v>599122533.62</v>
      </c>
      <c r="AF1028" s="3">
        <v>12164932.65</v>
      </c>
      <c r="AG1028" s="3">
        <v>2628720.44</v>
      </c>
      <c r="AH1028" s="3">
        <v>103699.7</v>
      </c>
      <c r="AI1028" s="3">
        <v>2074</v>
      </c>
      <c r="AJ1028" s="2">
        <v>-10188946.82</v>
      </c>
    </row>
    <row r="1029" spans="1:36" hidden="1" x14ac:dyDescent="0.25">
      <c r="A1029" s="8">
        <v>1</v>
      </c>
      <c r="B1029" s="8" t="s">
        <v>197</v>
      </c>
      <c r="C1029" s="8">
        <v>3040160040690</v>
      </c>
      <c r="D1029" s="8" t="s">
        <v>198</v>
      </c>
      <c r="F1029" s="8" t="s">
        <v>199</v>
      </c>
      <c r="G1029" s="10">
        <v>43605</v>
      </c>
      <c r="H1029" s="8" t="s">
        <v>31</v>
      </c>
      <c r="I1029" s="8" t="s">
        <v>38</v>
      </c>
      <c r="J1029" s="9">
        <v>2082.5700000000002</v>
      </c>
      <c r="K1029" s="9">
        <v>41.65</v>
      </c>
      <c r="L1029" s="8">
        <v>0</v>
      </c>
      <c r="M1029" s="14">
        <f t="shared" si="48"/>
        <v>2124.2200000000003</v>
      </c>
      <c r="N1029" s="8">
        <v>0</v>
      </c>
      <c r="O1029" s="8">
        <v>0</v>
      </c>
      <c r="P1029" s="8" t="s">
        <v>114</v>
      </c>
      <c r="R1029" s="8">
        <v>2</v>
      </c>
      <c r="S1029" s="13">
        <f>_xlfn.XLOOKUP(P1029,rif_fee_schedule!$A$2:$A$84,rif_fee_schedule!C$2:C$84, 0)*1.628</f>
        <v>4288.152</v>
      </c>
      <c r="T1029" s="13">
        <f>_xlfn.XLOOKUP(P1029,rif_fee_schedule!$A$2:$A$84,rif_fee_schedule!D$2:D$84, 0)</f>
        <v>2490</v>
      </c>
      <c r="U1029" s="14">
        <f t="shared" si="49"/>
        <v>8576.3040000000001</v>
      </c>
      <c r="V1029" s="14">
        <f t="shared" si="50"/>
        <v>4980</v>
      </c>
      <c r="W1029"/>
      <c r="Y1029" s="3">
        <v>74696854.359999999</v>
      </c>
      <c r="Z1029" s="3">
        <v>1494936.99</v>
      </c>
      <c r="AA1029" s="3">
        <v>1189721.74</v>
      </c>
      <c r="AB1029" s="2">
        <v>103699.7</v>
      </c>
      <c r="AC1029" s="3">
        <v>2074</v>
      </c>
      <c r="AD1029" s="2">
        <v>-3422401.68</v>
      </c>
      <c r="AE1029" s="3">
        <v>599122533.62</v>
      </c>
      <c r="AF1029" s="3">
        <v>12164932.65</v>
      </c>
      <c r="AG1029" s="3">
        <v>2628720.44</v>
      </c>
      <c r="AH1029" s="3">
        <v>103699.7</v>
      </c>
      <c r="AI1029" s="3">
        <v>2074</v>
      </c>
      <c r="AJ1029" s="2">
        <v>-10188946.82</v>
      </c>
    </row>
    <row r="1030" spans="1:36" hidden="1" x14ac:dyDescent="0.25">
      <c r="A1030" s="8">
        <v>9.1</v>
      </c>
      <c r="B1030" s="8" t="s">
        <v>9071</v>
      </c>
      <c r="C1030" s="8">
        <v>3031160095460</v>
      </c>
      <c r="D1030" s="8" t="s">
        <v>9072</v>
      </c>
      <c r="G1030" s="10">
        <v>43605</v>
      </c>
      <c r="H1030" s="8" t="s">
        <v>31</v>
      </c>
      <c r="I1030" s="8" t="s">
        <v>32</v>
      </c>
      <c r="J1030" s="9">
        <v>1691.98</v>
      </c>
      <c r="K1030" s="9">
        <v>33.840000000000003</v>
      </c>
      <c r="L1030" s="8">
        <v>0</v>
      </c>
      <c r="M1030" s="14">
        <f t="shared" si="48"/>
        <v>1725.82</v>
      </c>
      <c r="N1030" s="8">
        <v>0</v>
      </c>
      <c r="O1030" s="8">
        <v>0</v>
      </c>
      <c r="P1030" s="8" t="s">
        <v>970</v>
      </c>
      <c r="R1030" s="8">
        <v>2</v>
      </c>
      <c r="S1030" s="13">
        <f>_xlfn.XLOOKUP(P1030,rif_fee_schedule!$A$2:$A$84,rif_fee_schedule!C$2:C$84, 0)*1.628</f>
        <v>0</v>
      </c>
      <c r="T1030" s="13">
        <f>_xlfn.XLOOKUP(P1030,rif_fee_schedule!$A$2:$A$84,rif_fee_schedule!D$2:D$84, 0)</f>
        <v>0</v>
      </c>
      <c r="U1030" s="14">
        <f t="shared" si="49"/>
        <v>0</v>
      </c>
      <c r="V1030" s="14">
        <f t="shared" si="50"/>
        <v>0</v>
      </c>
      <c r="Y1030" s="3">
        <v>13894747.220000001</v>
      </c>
      <c r="Z1030" s="3">
        <v>290518.01</v>
      </c>
      <c r="AA1030" s="3">
        <v>0</v>
      </c>
      <c r="AB1030">
        <v>0</v>
      </c>
      <c r="AC1030" s="3">
        <v>0</v>
      </c>
      <c r="AD1030" s="2">
        <v>-156592.79</v>
      </c>
      <c r="AE1030" s="3">
        <v>599122533.62</v>
      </c>
      <c r="AF1030" s="3">
        <v>12164932.65</v>
      </c>
      <c r="AG1030" s="3">
        <v>2628720.44</v>
      </c>
      <c r="AH1030" s="3">
        <v>103699.7</v>
      </c>
      <c r="AI1030" s="3">
        <v>2074</v>
      </c>
      <c r="AJ1030" s="2">
        <v>-10188946.82</v>
      </c>
    </row>
    <row r="1031" spans="1:36" hidden="1" x14ac:dyDescent="0.25">
      <c r="A1031" s="8">
        <v>9.1</v>
      </c>
      <c r="B1031" s="8" t="s">
        <v>9071</v>
      </c>
      <c r="C1031" s="8">
        <v>3031160095460</v>
      </c>
      <c r="D1031" s="8" t="s">
        <v>9072</v>
      </c>
      <c r="G1031" s="10">
        <v>43605</v>
      </c>
      <c r="H1031" s="8" t="s">
        <v>31</v>
      </c>
      <c r="I1031" s="8" t="s">
        <v>32</v>
      </c>
      <c r="J1031" s="9">
        <v>1691.98</v>
      </c>
      <c r="K1031" s="9">
        <v>33.840000000000003</v>
      </c>
      <c r="L1031" s="8">
        <v>0</v>
      </c>
      <c r="M1031" s="14">
        <f t="shared" si="48"/>
        <v>1725.82</v>
      </c>
      <c r="N1031" s="8">
        <v>0</v>
      </c>
      <c r="O1031" s="8">
        <v>0</v>
      </c>
      <c r="P1031" s="8" t="s">
        <v>274</v>
      </c>
      <c r="R1031" s="8">
        <v>-1</v>
      </c>
      <c r="S1031" s="13">
        <f>_xlfn.XLOOKUP(P1031,rif_fee_schedule!$A$2:$A$84,rif_fee_schedule!C$2:C$84, 0)*1.628</f>
        <v>0</v>
      </c>
      <c r="T1031" s="13">
        <f>_xlfn.XLOOKUP(P1031,rif_fee_schedule!$A$2:$A$84,rif_fee_schedule!D$2:D$84, 0)</f>
        <v>0</v>
      </c>
      <c r="U1031" s="14">
        <f t="shared" si="49"/>
        <v>0</v>
      </c>
      <c r="V1031" s="14">
        <f t="shared" si="50"/>
        <v>0</v>
      </c>
      <c r="Y1031" s="3">
        <v>13894747.220000001</v>
      </c>
      <c r="Z1031" s="3">
        <v>290518.01</v>
      </c>
      <c r="AA1031" s="3">
        <v>0</v>
      </c>
      <c r="AB1031">
        <v>0</v>
      </c>
      <c r="AC1031" s="3">
        <v>0</v>
      </c>
      <c r="AD1031" s="2">
        <v>-156592.79</v>
      </c>
      <c r="AE1031" s="3">
        <v>599122533.62</v>
      </c>
      <c r="AF1031" s="3">
        <v>12164932.65</v>
      </c>
      <c r="AG1031" s="3">
        <v>2628720.44</v>
      </c>
      <c r="AH1031" s="3">
        <v>103699.7</v>
      </c>
      <c r="AI1031" s="3">
        <v>2074</v>
      </c>
      <c r="AJ1031" s="2">
        <v>-10188946.82</v>
      </c>
    </row>
    <row r="1032" spans="1:36" hidden="1" x14ac:dyDescent="0.25">
      <c r="A1032" s="8">
        <v>5</v>
      </c>
      <c r="B1032" s="8" t="s">
        <v>5088</v>
      </c>
      <c r="C1032" s="8">
        <v>3059320010090</v>
      </c>
      <c r="D1032" s="8" t="s">
        <v>5089</v>
      </c>
      <c r="F1032" s="8" t="s">
        <v>5090</v>
      </c>
      <c r="G1032" s="10">
        <v>43605</v>
      </c>
      <c r="H1032" s="8" t="s">
        <v>31</v>
      </c>
      <c r="I1032" s="8" t="s">
        <v>38</v>
      </c>
      <c r="J1032" s="9">
        <v>9278.02</v>
      </c>
      <c r="K1032" s="9">
        <v>185.56</v>
      </c>
      <c r="L1032" s="8">
        <v>0</v>
      </c>
      <c r="M1032" s="14">
        <f t="shared" si="48"/>
        <v>9463.58</v>
      </c>
      <c r="N1032" s="8">
        <v>0</v>
      </c>
      <c r="O1032" s="8">
        <v>0</v>
      </c>
      <c r="P1032" s="8" t="s">
        <v>77</v>
      </c>
      <c r="R1032" s="8">
        <v>1</v>
      </c>
      <c r="S1032" s="13">
        <f>_xlfn.XLOOKUP(P1032,rif_fee_schedule!$A$2:$A$84,rif_fee_schedule!C$2:C$84, 0)*1.628</f>
        <v>9769.6279999999988</v>
      </c>
      <c r="T1032" s="13">
        <f>_xlfn.XLOOKUP(P1032,rif_fee_schedule!$A$2:$A$84,rif_fee_schedule!D$2:D$84, 0)</f>
        <v>5674</v>
      </c>
      <c r="U1032" s="14">
        <f t="shared" si="49"/>
        <v>9769.6279999999988</v>
      </c>
      <c r="V1032" s="14">
        <f t="shared" si="50"/>
        <v>5674</v>
      </c>
      <c r="W1032"/>
      <c r="Y1032" s="3">
        <v>23913047.239999998</v>
      </c>
      <c r="Z1032" s="3">
        <v>478708.65</v>
      </c>
      <c r="AA1032" s="3">
        <v>0</v>
      </c>
      <c r="AB1032">
        <v>0</v>
      </c>
      <c r="AC1032" s="3">
        <v>0</v>
      </c>
      <c r="AD1032" s="2">
        <v>-227120.25</v>
      </c>
      <c r="AE1032" s="3">
        <v>599122533.62</v>
      </c>
      <c r="AF1032" s="3">
        <v>12164932.65</v>
      </c>
      <c r="AG1032" s="3">
        <v>2628720.44</v>
      </c>
      <c r="AH1032" s="3">
        <v>103699.7</v>
      </c>
      <c r="AI1032" s="3">
        <v>2074</v>
      </c>
      <c r="AJ1032" s="2">
        <v>-10188946.82</v>
      </c>
    </row>
    <row r="1033" spans="1:36" hidden="1" x14ac:dyDescent="0.25">
      <c r="A1033" s="8">
        <v>5</v>
      </c>
      <c r="B1033" s="8" t="s">
        <v>4788</v>
      </c>
      <c r="C1033" s="8">
        <v>3050160020490</v>
      </c>
      <c r="D1033" s="8" t="s">
        <v>528</v>
      </c>
      <c r="G1033" s="10">
        <v>43605</v>
      </c>
      <c r="H1033" s="8" t="s">
        <v>31</v>
      </c>
      <c r="I1033" s="8" t="s">
        <v>32</v>
      </c>
      <c r="J1033" s="9">
        <v>9278.02</v>
      </c>
      <c r="K1033" s="9">
        <v>185.56</v>
      </c>
      <c r="L1033" s="8">
        <v>0</v>
      </c>
      <c r="M1033" s="14">
        <f t="shared" si="48"/>
        <v>9463.58</v>
      </c>
      <c r="N1033" s="8">
        <v>0</v>
      </c>
      <c r="O1033" s="8">
        <v>0</v>
      </c>
      <c r="P1033" s="8" t="s">
        <v>77</v>
      </c>
      <c r="R1033" s="8">
        <v>1</v>
      </c>
      <c r="S1033" s="13">
        <f>_xlfn.XLOOKUP(P1033,rif_fee_schedule!$A$2:$A$84,rif_fee_schedule!C$2:C$84, 0)*1.628</f>
        <v>9769.6279999999988</v>
      </c>
      <c r="T1033" s="13">
        <f>_xlfn.XLOOKUP(P1033,rif_fee_schedule!$A$2:$A$84,rif_fee_schedule!D$2:D$84, 0)</f>
        <v>5674</v>
      </c>
      <c r="U1033" s="14">
        <f t="shared" si="49"/>
        <v>9769.6279999999988</v>
      </c>
      <c r="V1033" s="14">
        <f t="shared" si="50"/>
        <v>5674</v>
      </c>
      <c r="W1033"/>
      <c r="Y1033" s="3">
        <v>23913047.239999998</v>
      </c>
      <c r="Z1033" s="3">
        <v>478708.65</v>
      </c>
      <c r="AA1033" s="3">
        <v>0</v>
      </c>
      <c r="AB1033">
        <v>0</v>
      </c>
      <c r="AC1033" s="3">
        <v>0</v>
      </c>
      <c r="AD1033" s="2">
        <v>-227120.25</v>
      </c>
      <c r="AE1033" s="3">
        <v>599122533.62</v>
      </c>
      <c r="AF1033" s="3">
        <v>12164932.65</v>
      </c>
      <c r="AG1033" s="3">
        <v>2628720.44</v>
      </c>
      <c r="AH1033" s="3">
        <v>103699.7</v>
      </c>
      <c r="AI1033" s="3">
        <v>2074</v>
      </c>
      <c r="AJ1033" s="2">
        <v>-10188946.82</v>
      </c>
    </row>
    <row r="1034" spans="1:36" hidden="1" x14ac:dyDescent="0.25">
      <c r="A1034" s="8">
        <v>5</v>
      </c>
      <c r="B1034" s="8" t="s">
        <v>5085</v>
      </c>
      <c r="C1034" s="8">
        <v>3059300000230</v>
      </c>
      <c r="D1034" s="8" t="s">
        <v>5086</v>
      </c>
      <c r="F1034" s="8" t="s">
        <v>5087</v>
      </c>
      <c r="G1034" s="10">
        <v>43605</v>
      </c>
      <c r="H1034" s="8" t="s">
        <v>31</v>
      </c>
      <c r="I1034" s="8" t="s">
        <v>38</v>
      </c>
      <c r="J1034" s="9">
        <v>9278.02</v>
      </c>
      <c r="K1034" s="9">
        <v>185.56</v>
      </c>
      <c r="L1034" s="8">
        <v>0</v>
      </c>
      <c r="M1034" s="14">
        <f t="shared" si="48"/>
        <v>9463.58</v>
      </c>
      <c r="N1034" s="8">
        <v>0</v>
      </c>
      <c r="O1034" s="8">
        <v>0</v>
      </c>
      <c r="P1034" s="8" t="s">
        <v>77</v>
      </c>
      <c r="R1034" s="8">
        <v>1</v>
      </c>
      <c r="S1034" s="13">
        <f>_xlfn.XLOOKUP(P1034,rif_fee_schedule!$A$2:$A$84,rif_fee_schedule!C$2:C$84, 0)*1.628</f>
        <v>9769.6279999999988</v>
      </c>
      <c r="T1034" s="13">
        <f>_xlfn.XLOOKUP(P1034,rif_fee_schedule!$A$2:$A$84,rif_fee_schedule!D$2:D$84, 0)</f>
        <v>5674</v>
      </c>
      <c r="U1034" s="14">
        <f t="shared" si="49"/>
        <v>9769.6279999999988</v>
      </c>
      <c r="V1034" s="14">
        <f t="shared" si="50"/>
        <v>5674</v>
      </c>
      <c r="W1034"/>
      <c r="Y1034" s="3">
        <v>23913047.239999998</v>
      </c>
      <c r="Z1034" s="3">
        <v>478708.65</v>
      </c>
      <c r="AA1034" s="3">
        <v>0</v>
      </c>
      <c r="AB1034">
        <v>0</v>
      </c>
      <c r="AC1034" s="3">
        <v>0</v>
      </c>
      <c r="AD1034" s="2">
        <v>-227120.25</v>
      </c>
      <c r="AE1034" s="3">
        <v>599122533.62</v>
      </c>
      <c r="AF1034" s="3">
        <v>12164932.65</v>
      </c>
      <c r="AG1034" s="3">
        <v>2628720.44</v>
      </c>
      <c r="AH1034" s="3">
        <v>103699.7</v>
      </c>
      <c r="AI1034" s="3">
        <v>2074</v>
      </c>
      <c r="AJ1034" s="2">
        <v>-10188946.82</v>
      </c>
    </row>
    <row r="1035" spans="1:36" hidden="1" x14ac:dyDescent="0.25">
      <c r="A1035" s="8">
        <v>5</v>
      </c>
      <c r="B1035" s="8" t="s">
        <v>4984</v>
      </c>
      <c r="C1035" s="8">
        <v>3059140610050</v>
      </c>
      <c r="D1035" s="8" t="s">
        <v>4985</v>
      </c>
      <c r="F1035" s="8" t="s">
        <v>4986</v>
      </c>
      <c r="G1035" s="10">
        <v>43697</v>
      </c>
      <c r="H1035" s="8" t="s">
        <v>31</v>
      </c>
      <c r="I1035" s="8" t="s">
        <v>38</v>
      </c>
      <c r="J1035" s="9">
        <v>2610.39</v>
      </c>
      <c r="K1035" s="9">
        <v>52.21</v>
      </c>
      <c r="L1035" s="8">
        <v>0</v>
      </c>
      <c r="M1035" s="14">
        <f t="shared" si="48"/>
        <v>2662.6</v>
      </c>
      <c r="N1035" s="8">
        <v>0</v>
      </c>
      <c r="O1035" s="8">
        <v>0</v>
      </c>
      <c r="P1035" s="8" t="s">
        <v>679</v>
      </c>
      <c r="R1035" s="8">
        <v>450</v>
      </c>
      <c r="S1035" s="13">
        <f>_xlfn.XLOOKUP(P1035,rif_fee_schedule!$A$2:$A$84,rif_fee_schedule!C$2:C$84, 0)*1.628</f>
        <v>6.108255999999999</v>
      </c>
      <c r="T1035" s="13">
        <f>_xlfn.XLOOKUP(P1035,rif_fee_schedule!$A$2:$A$84,rif_fee_schedule!D$2:D$84, 0)</f>
        <v>3.5470000000000002</v>
      </c>
      <c r="U1035" s="14">
        <f t="shared" si="49"/>
        <v>2748.7151999999996</v>
      </c>
      <c r="V1035" s="14">
        <f t="shared" si="50"/>
        <v>1596.15</v>
      </c>
      <c r="W1035"/>
      <c r="Y1035" s="3">
        <v>23913047.239999998</v>
      </c>
      <c r="Z1035" s="3">
        <v>478708.65</v>
      </c>
      <c r="AA1035" s="3">
        <v>0</v>
      </c>
      <c r="AB1035">
        <v>0</v>
      </c>
      <c r="AC1035" s="3">
        <v>0</v>
      </c>
      <c r="AD1035" s="2">
        <v>-227120.25</v>
      </c>
      <c r="AE1035" s="3">
        <v>599122533.62</v>
      </c>
      <c r="AF1035" s="3">
        <v>12164932.65</v>
      </c>
      <c r="AG1035" s="3">
        <v>2628720.44</v>
      </c>
      <c r="AH1035" s="3">
        <v>103699.7</v>
      </c>
      <c r="AI1035" s="3">
        <v>2074</v>
      </c>
      <c r="AJ1035" s="2">
        <v>-10188946.82</v>
      </c>
    </row>
    <row r="1036" spans="1:36" hidden="1" x14ac:dyDescent="0.25">
      <c r="A1036" s="8">
        <v>2</v>
      </c>
      <c r="B1036" s="8" t="s">
        <v>2889</v>
      </c>
      <c r="C1036" s="8">
        <v>3031220261100</v>
      </c>
      <c r="D1036" s="8" t="s">
        <v>2890</v>
      </c>
      <c r="F1036" s="8" t="s">
        <v>2891</v>
      </c>
      <c r="G1036" s="10">
        <v>43607</v>
      </c>
      <c r="H1036" s="8" t="s">
        <v>31</v>
      </c>
      <c r="I1036" s="8" t="s">
        <v>38</v>
      </c>
      <c r="J1036" s="9">
        <v>10742.16</v>
      </c>
      <c r="K1036" s="9">
        <v>214.84</v>
      </c>
      <c r="L1036" s="8">
        <v>0</v>
      </c>
      <c r="M1036" s="14">
        <f t="shared" si="48"/>
        <v>10957</v>
      </c>
      <c r="N1036" s="8">
        <v>0</v>
      </c>
      <c r="O1036" s="8">
        <v>0</v>
      </c>
      <c r="P1036" s="8" t="s">
        <v>114</v>
      </c>
      <c r="R1036" s="8">
        <v>2</v>
      </c>
      <c r="S1036" s="13">
        <f>_xlfn.XLOOKUP(P1036,rif_fee_schedule!$A$2:$A$84,rif_fee_schedule!C$2:C$84, 0)*1.628</f>
        <v>4288.152</v>
      </c>
      <c r="T1036" s="13">
        <f>_xlfn.XLOOKUP(P1036,rif_fee_schedule!$A$2:$A$84,rif_fee_schedule!D$2:D$84, 0)</f>
        <v>2490</v>
      </c>
      <c r="U1036" s="14">
        <f t="shared" si="49"/>
        <v>8576.3040000000001</v>
      </c>
      <c r="V1036" s="14">
        <f t="shared" si="50"/>
        <v>4980</v>
      </c>
      <c r="W1036"/>
      <c r="Y1036" s="3">
        <v>272008405.74000001</v>
      </c>
      <c r="Z1036" s="3">
        <v>5573244.3300000001</v>
      </c>
      <c r="AA1036" s="3">
        <v>0</v>
      </c>
      <c r="AB1036">
        <v>0</v>
      </c>
      <c r="AC1036" s="3">
        <v>0</v>
      </c>
      <c r="AD1036" s="2">
        <v>-7297347.0099999998</v>
      </c>
      <c r="AE1036" s="3">
        <v>599122533.62</v>
      </c>
      <c r="AF1036" s="3">
        <v>12164932.65</v>
      </c>
      <c r="AG1036" s="3">
        <v>2628720.44</v>
      </c>
      <c r="AH1036" s="3">
        <v>103699.7</v>
      </c>
      <c r="AI1036" s="3">
        <v>2074</v>
      </c>
      <c r="AJ1036" s="2">
        <v>-10188946.82</v>
      </c>
    </row>
    <row r="1037" spans="1:36" hidden="1" x14ac:dyDescent="0.25">
      <c r="A1037" s="8">
        <v>2</v>
      </c>
      <c r="B1037" s="8" t="s">
        <v>2791</v>
      </c>
      <c r="C1037" s="8">
        <v>3031150052470</v>
      </c>
      <c r="D1037" s="8" t="s">
        <v>2792</v>
      </c>
      <c r="F1037" s="8" t="s">
        <v>2793</v>
      </c>
      <c r="G1037" s="10">
        <v>43671</v>
      </c>
      <c r="H1037" s="8" t="s">
        <v>31</v>
      </c>
      <c r="I1037" s="8" t="s">
        <v>38</v>
      </c>
      <c r="J1037" s="9">
        <v>8772.4500000000007</v>
      </c>
      <c r="K1037" s="9">
        <v>175.45</v>
      </c>
      <c r="L1037" s="8">
        <v>0</v>
      </c>
      <c r="M1037" s="14">
        <f t="shared" si="48"/>
        <v>8947.9000000000015</v>
      </c>
      <c r="N1037" s="8">
        <v>0</v>
      </c>
      <c r="O1037" s="8">
        <v>0</v>
      </c>
      <c r="P1037" s="8" t="s">
        <v>77</v>
      </c>
      <c r="R1037" s="8">
        <v>1</v>
      </c>
      <c r="S1037" s="13">
        <f>_xlfn.XLOOKUP(P1037,rif_fee_schedule!$A$2:$A$84,rif_fee_schedule!C$2:C$84, 0)*1.628</f>
        <v>9769.6279999999988</v>
      </c>
      <c r="T1037" s="13">
        <f>_xlfn.XLOOKUP(P1037,rif_fee_schedule!$A$2:$A$84,rif_fee_schedule!D$2:D$84, 0)</f>
        <v>5674</v>
      </c>
      <c r="U1037" s="14">
        <f t="shared" si="49"/>
        <v>9769.6279999999988</v>
      </c>
      <c r="V1037" s="14">
        <f t="shared" si="50"/>
        <v>5674</v>
      </c>
      <c r="W1037"/>
      <c r="Y1037" s="3">
        <v>272008405.74000001</v>
      </c>
      <c r="Z1037" s="3">
        <v>5573244.3300000001</v>
      </c>
      <c r="AA1037" s="3">
        <v>0</v>
      </c>
      <c r="AB1037">
        <v>0</v>
      </c>
      <c r="AC1037" s="3">
        <v>0</v>
      </c>
      <c r="AD1037" s="2">
        <v>-7297347.0099999998</v>
      </c>
      <c r="AE1037" s="3">
        <v>599122533.62</v>
      </c>
      <c r="AF1037" s="3">
        <v>12164932.65</v>
      </c>
      <c r="AG1037" s="3">
        <v>2628720.44</v>
      </c>
      <c r="AH1037" s="3">
        <v>103699.7</v>
      </c>
      <c r="AI1037" s="3">
        <v>2074</v>
      </c>
      <c r="AJ1037" s="2">
        <v>-10188946.82</v>
      </c>
    </row>
    <row r="1038" spans="1:36" hidden="1" x14ac:dyDescent="0.25">
      <c r="A1038" s="8">
        <v>6</v>
      </c>
      <c r="B1038" s="8" t="s">
        <v>8249</v>
      </c>
      <c r="C1038" s="8">
        <v>3079090320590</v>
      </c>
      <c r="D1038" s="8" t="s">
        <v>8250</v>
      </c>
      <c r="F1038" s="8" t="s">
        <v>8251</v>
      </c>
      <c r="G1038" s="10">
        <v>43607</v>
      </c>
      <c r="H1038" s="8" t="s">
        <v>31</v>
      </c>
      <c r="I1038" s="8" t="s">
        <v>38</v>
      </c>
      <c r="J1038" s="9">
        <v>0</v>
      </c>
      <c r="K1038" s="9">
        <v>0</v>
      </c>
      <c r="L1038" s="8">
        <v>0</v>
      </c>
      <c r="M1038" s="14">
        <f t="shared" si="48"/>
        <v>0</v>
      </c>
      <c r="N1038" s="8">
        <v>0</v>
      </c>
      <c r="O1038" s="8">
        <v>0</v>
      </c>
      <c r="P1038" s="8" t="s">
        <v>77</v>
      </c>
      <c r="R1038" s="8">
        <v>1</v>
      </c>
      <c r="S1038" s="13">
        <f>_xlfn.XLOOKUP(P1038,rif_fee_schedule!$A$2:$A$84,rif_fee_schedule!C$2:C$84, 0)*1.628</f>
        <v>9769.6279999999988</v>
      </c>
      <c r="T1038" s="13">
        <f>_xlfn.XLOOKUP(P1038,rif_fee_schedule!$A$2:$A$84,rif_fee_schedule!D$2:D$84, 0)</f>
        <v>5674</v>
      </c>
      <c r="U1038" s="14">
        <f t="shared" si="49"/>
        <v>9769.6279999999988</v>
      </c>
      <c r="V1038" s="14">
        <f t="shared" si="50"/>
        <v>5674</v>
      </c>
      <c r="W1038"/>
      <c r="Y1038" s="3">
        <v>43269262.359999999</v>
      </c>
      <c r="Z1038" s="3">
        <v>874367.57</v>
      </c>
      <c r="AA1038" s="3">
        <v>433279.63</v>
      </c>
      <c r="AB1038">
        <v>0</v>
      </c>
      <c r="AC1038" s="3">
        <v>0</v>
      </c>
      <c r="AD1038" s="2">
        <v>374512.67</v>
      </c>
      <c r="AE1038" s="3">
        <v>599122533.62</v>
      </c>
      <c r="AF1038" s="3">
        <v>12164932.65</v>
      </c>
      <c r="AG1038" s="3">
        <v>2628720.44</v>
      </c>
      <c r="AH1038" s="3">
        <v>103699.7</v>
      </c>
      <c r="AI1038" s="3">
        <v>2074</v>
      </c>
      <c r="AJ1038" s="2">
        <v>-10188946.82</v>
      </c>
    </row>
    <row r="1039" spans="1:36" hidden="1" x14ac:dyDescent="0.25">
      <c r="A1039" s="8">
        <v>6</v>
      </c>
      <c r="B1039" s="8" t="s">
        <v>8249</v>
      </c>
      <c r="C1039" s="8">
        <v>3079090320590</v>
      </c>
      <c r="D1039" s="8" t="s">
        <v>8250</v>
      </c>
      <c r="F1039" s="8" t="s">
        <v>8251</v>
      </c>
      <c r="G1039" s="10">
        <v>43607</v>
      </c>
      <c r="H1039" s="8" t="s">
        <v>31</v>
      </c>
      <c r="I1039" s="8" t="s">
        <v>38</v>
      </c>
      <c r="J1039" s="9">
        <v>0</v>
      </c>
      <c r="K1039" s="9">
        <v>0</v>
      </c>
      <c r="L1039" s="8">
        <v>0</v>
      </c>
      <c r="M1039" s="14">
        <f t="shared" si="48"/>
        <v>0</v>
      </c>
      <c r="N1039" s="8">
        <v>0</v>
      </c>
      <c r="O1039" s="8">
        <v>0</v>
      </c>
      <c r="P1039" s="8" t="s">
        <v>77</v>
      </c>
      <c r="R1039" s="8">
        <v>-1</v>
      </c>
      <c r="S1039" s="13">
        <f>_xlfn.XLOOKUP(P1039,rif_fee_schedule!$A$2:$A$84,rif_fee_schedule!C$2:C$84, 0)*1.628</f>
        <v>9769.6279999999988</v>
      </c>
      <c r="T1039" s="13">
        <f>_xlfn.XLOOKUP(P1039,rif_fee_schedule!$A$2:$A$84,rif_fee_schedule!D$2:D$84, 0)</f>
        <v>5674</v>
      </c>
      <c r="U1039" s="14">
        <f t="shared" si="49"/>
        <v>-9769.6279999999988</v>
      </c>
      <c r="V1039" s="14">
        <f t="shared" si="50"/>
        <v>-5674</v>
      </c>
      <c r="W1039"/>
      <c r="Y1039" s="3">
        <v>43269262.359999999</v>
      </c>
      <c r="Z1039" s="3">
        <v>874367.57</v>
      </c>
      <c r="AA1039" s="3">
        <v>433279.63</v>
      </c>
      <c r="AB1039">
        <v>0</v>
      </c>
      <c r="AC1039" s="3">
        <v>0</v>
      </c>
      <c r="AD1039" s="2">
        <v>374512.67</v>
      </c>
      <c r="AE1039" s="3">
        <v>599122533.62</v>
      </c>
      <c r="AF1039" s="3">
        <v>12164932.65</v>
      </c>
      <c r="AG1039" s="3">
        <v>2628720.44</v>
      </c>
      <c r="AH1039" s="3">
        <v>103699.7</v>
      </c>
      <c r="AI1039" s="3">
        <v>2074</v>
      </c>
      <c r="AJ1039" s="2">
        <v>-10188946.82</v>
      </c>
    </row>
    <row r="1040" spans="1:36" hidden="1" x14ac:dyDescent="0.25">
      <c r="A1040" s="8">
        <v>1</v>
      </c>
      <c r="B1040" s="8" t="s">
        <v>186</v>
      </c>
      <c r="C1040" s="8">
        <v>3040150140040</v>
      </c>
      <c r="D1040" s="8" t="s">
        <v>187</v>
      </c>
      <c r="G1040" s="10">
        <v>43616</v>
      </c>
      <c r="H1040" s="8" t="s">
        <v>31</v>
      </c>
      <c r="I1040" s="8" t="s">
        <v>32</v>
      </c>
      <c r="J1040" s="9">
        <v>9278.02</v>
      </c>
      <c r="K1040" s="9">
        <v>185.56</v>
      </c>
      <c r="L1040" s="8">
        <v>0</v>
      </c>
      <c r="M1040" s="14">
        <f t="shared" si="48"/>
        <v>9463.58</v>
      </c>
      <c r="N1040" s="8">
        <v>0</v>
      </c>
      <c r="O1040" s="8">
        <v>0</v>
      </c>
      <c r="P1040" s="8" t="s">
        <v>77</v>
      </c>
      <c r="R1040" s="8">
        <v>1</v>
      </c>
      <c r="S1040" s="13">
        <f>_xlfn.XLOOKUP(P1040,rif_fee_schedule!$A$2:$A$84,rif_fee_schedule!C$2:C$84, 0)*1.628</f>
        <v>9769.6279999999988</v>
      </c>
      <c r="T1040" s="13">
        <f>_xlfn.XLOOKUP(P1040,rif_fee_schedule!$A$2:$A$84,rif_fee_schedule!D$2:D$84, 0)</f>
        <v>5674</v>
      </c>
      <c r="U1040" s="14">
        <f t="shared" si="49"/>
        <v>9769.6279999999988</v>
      </c>
      <c r="V1040" s="14">
        <f t="shared" si="50"/>
        <v>5674</v>
      </c>
      <c r="W1040"/>
      <c r="Y1040" s="3">
        <v>74696854.359999999</v>
      </c>
      <c r="Z1040" s="3">
        <v>1494936.99</v>
      </c>
      <c r="AA1040" s="3">
        <v>1189721.74</v>
      </c>
      <c r="AB1040" s="2">
        <v>103699.7</v>
      </c>
      <c r="AC1040" s="3">
        <v>2074</v>
      </c>
      <c r="AD1040" s="2">
        <v>-3422401.68</v>
      </c>
      <c r="AE1040" s="3">
        <v>599122533.62</v>
      </c>
      <c r="AF1040" s="3">
        <v>12164932.65</v>
      </c>
      <c r="AG1040" s="3">
        <v>2628720.44</v>
      </c>
      <c r="AH1040" s="3">
        <v>103699.7</v>
      </c>
      <c r="AI1040" s="3">
        <v>2074</v>
      </c>
      <c r="AJ1040" s="2">
        <v>-10188946.82</v>
      </c>
    </row>
    <row r="1041" spans="1:36" hidden="1" x14ac:dyDescent="0.25">
      <c r="A1041" s="8">
        <v>3.1</v>
      </c>
      <c r="B1041" s="8" t="s">
        <v>4194</v>
      </c>
      <c r="C1041" s="8">
        <v>3021130060060</v>
      </c>
      <c r="D1041" s="8" t="s">
        <v>4195</v>
      </c>
      <c r="F1041" s="8" t="s">
        <v>4196</v>
      </c>
      <c r="G1041" s="10">
        <v>43608</v>
      </c>
      <c r="H1041" s="8" t="s">
        <v>31</v>
      </c>
      <c r="I1041" s="8" t="s">
        <v>38</v>
      </c>
      <c r="J1041" s="9">
        <v>0</v>
      </c>
      <c r="K1041" s="9">
        <v>0</v>
      </c>
      <c r="L1041" s="8">
        <v>0</v>
      </c>
      <c r="M1041" s="14">
        <f t="shared" si="48"/>
        <v>0</v>
      </c>
      <c r="N1041" s="8">
        <v>0</v>
      </c>
      <c r="O1041" s="8">
        <v>0</v>
      </c>
      <c r="P1041" s="8" t="s">
        <v>77</v>
      </c>
      <c r="R1041" s="8">
        <v>0</v>
      </c>
      <c r="S1041" s="13">
        <f>_xlfn.XLOOKUP(P1041,rif_fee_schedule!$A$2:$A$84,rif_fee_schedule!C$2:C$84, 0)*1.628</f>
        <v>9769.6279999999988</v>
      </c>
      <c r="T1041" s="13">
        <f>_xlfn.XLOOKUP(P1041,rif_fee_schedule!$A$2:$A$84,rif_fee_schedule!D$2:D$84, 0)</f>
        <v>5674</v>
      </c>
      <c r="U1041" s="14">
        <f t="shared" si="49"/>
        <v>0</v>
      </c>
      <c r="V1041" s="14">
        <f t="shared" si="50"/>
        <v>0</v>
      </c>
      <c r="W1041"/>
      <c r="Y1041" s="3">
        <v>34362078.990000002</v>
      </c>
      <c r="Z1041" s="3">
        <v>687512.03</v>
      </c>
      <c r="AA1041" s="3">
        <v>0</v>
      </c>
      <c r="AB1041">
        <v>0</v>
      </c>
      <c r="AC1041" s="3">
        <v>0</v>
      </c>
      <c r="AD1041" s="2">
        <v>-175934.14</v>
      </c>
      <c r="AE1041" s="3">
        <v>599122533.62</v>
      </c>
      <c r="AF1041" s="3">
        <v>12164932.65</v>
      </c>
      <c r="AG1041" s="3">
        <v>2628720.44</v>
      </c>
      <c r="AH1041" s="3">
        <v>103699.7</v>
      </c>
      <c r="AI1041" s="3">
        <v>2074</v>
      </c>
      <c r="AJ1041" s="2">
        <v>-10188946.82</v>
      </c>
    </row>
    <row r="1042" spans="1:36" hidden="1" x14ac:dyDescent="0.25">
      <c r="A1042" s="8">
        <v>2</v>
      </c>
      <c r="B1042" s="8" t="s">
        <v>2569</v>
      </c>
      <c r="C1042" s="8">
        <v>3031020121130</v>
      </c>
      <c r="D1042" s="8" t="s">
        <v>2570</v>
      </c>
      <c r="G1042" s="10">
        <v>43609</v>
      </c>
      <c r="H1042" s="8" t="s">
        <v>31</v>
      </c>
      <c r="I1042" s="8" t="s">
        <v>32</v>
      </c>
      <c r="J1042" s="9">
        <v>14241.75</v>
      </c>
      <c r="K1042" s="9">
        <v>284.83</v>
      </c>
      <c r="L1042" s="8">
        <v>0</v>
      </c>
      <c r="M1042" s="14">
        <f t="shared" si="48"/>
        <v>14526.58</v>
      </c>
      <c r="N1042" s="8">
        <v>0</v>
      </c>
      <c r="O1042" s="8">
        <v>0</v>
      </c>
      <c r="P1042" s="8" t="s">
        <v>679</v>
      </c>
      <c r="R1042" s="11">
        <v>2597</v>
      </c>
      <c r="S1042" s="13">
        <f>_xlfn.XLOOKUP(P1042,rif_fee_schedule!$A$2:$A$84,rif_fee_schedule!C$2:C$84, 0)*1.628</f>
        <v>6.108255999999999</v>
      </c>
      <c r="T1042" s="13">
        <f>_xlfn.XLOOKUP(P1042,rif_fee_schedule!$A$2:$A$84,rif_fee_schedule!D$2:D$84, 0)</f>
        <v>3.5470000000000002</v>
      </c>
      <c r="U1042" s="14">
        <f t="shared" si="49"/>
        <v>15863.140831999997</v>
      </c>
      <c r="V1042" s="14">
        <f t="shared" si="50"/>
        <v>9211.5590000000011</v>
      </c>
      <c r="W1042" s="2"/>
      <c r="Y1042" s="3">
        <v>272008405.74000001</v>
      </c>
      <c r="Z1042" s="3">
        <v>5573244.3300000001</v>
      </c>
      <c r="AA1042" s="3">
        <v>0</v>
      </c>
      <c r="AB1042">
        <v>0</v>
      </c>
      <c r="AC1042" s="3">
        <v>0</v>
      </c>
      <c r="AD1042" s="2">
        <v>-7297347.0099999998</v>
      </c>
      <c r="AE1042" s="3">
        <v>599122533.62</v>
      </c>
      <c r="AF1042" s="3">
        <v>12164932.65</v>
      </c>
      <c r="AG1042" s="3">
        <v>2628720.44</v>
      </c>
      <c r="AH1042" s="3">
        <v>103699.7</v>
      </c>
      <c r="AI1042" s="3">
        <v>2074</v>
      </c>
      <c r="AJ1042" s="2">
        <v>-10188946.82</v>
      </c>
    </row>
    <row r="1043" spans="1:36" hidden="1" x14ac:dyDescent="0.25">
      <c r="A1043" s="8">
        <v>1.1000000000000001</v>
      </c>
      <c r="B1043" s="8" t="s">
        <v>883</v>
      </c>
      <c r="C1043" s="8">
        <v>3040130063990</v>
      </c>
      <c r="D1043" s="8" t="s">
        <v>884</v>
      </c>
      <c r="F1043" s="8" t="s">
        <v>885</v>
      </c>
      <c r="G1043" s="10">
        <v>43615</v>
      </c>
      <c r="H1043" s="8" t="s">
        <v>31</v>
      </c>
      <c r="I1043" s="8" t="s">
        <v>38</v>
      </c>
      <c r="J1043" s="9">
        <v>0</v>
      </c>
      <c r="K1043" s="9">
        <v>0</v>
      </c>
      <c r="L1043" s="8">
        <v>0</v>
      </c>
      <c r="M1043" s="14">
        <f t="shared" si="48"/>
        <v>0</v>
      </c>
      <c r="N1043" s="8">
        <v>0</v>
      </c>
      <c r="O1043" s="8">
        <v>0</v>
      </c>
      <c r="P1043" s="8" t="s">
        <v>77</v>
      </c>
      <c r="R1043" s="8">
        <v>-1</v>
      </c>
      <c r="S1043" s="13">
        <f>_xlfn.XLOOKUP(P1043,rif_fee_schedule!$A$2:$A$84,rif_fee_schedule!C$2:C$84, 0)*1.628</f>
        <v>9769.6279999999988</v>
      </c>
      <c r="T1043" s="13">
        <f>_xlfn.XLOOKUP(P1043,rif_fee_schedule!$A$2:$A$84,rif_fee_schedule!D$2:D$84, 0)</f>
        <v>5674</v>
      </c>
      <c r="U1043" s="14">
        <f t="shared" si="49"/>
        <v>-9769.6279999999988</v>
      </c>
      <c r="V1043" s="14">
        <f t="shared" si="50"/>
        <v>-5674</v>
      </c>
      <c r="W1043"/>
      <c r="Y1043" s="3">
        <v>13538989.02</v>
      </c>
      <c r="Z1043" s="3">
        <v>280635.13</v>
      </c>
      <c r="AA1043" s="3">
        <v>0</v>
      </c>
      <c r="AB1043">
        <v>0</v>
      </c>
      <c r="AC1043" s="3">
        <v>0</v>
      </c>
      <c r="AD1043" s="2">
        <v>-2316507.67</v>
      </c>
      <c r="AE1043" s="3">
        <v>599122533.62</v>
      </c>
      <c r="AF1043" s="3">
        <v>12164932.65</v>
      </c>
      <c r="AG1043" s="3">
        <v>2628720.44</v>
      </c>
      <c r="AH1043" s="3">
        <v>103699.7</v>
      </c>
      <c r="AI1043" s="3">
        <v>2074</v>
      </c>
      <c r="AJ1043" s="2">
        <v>-10188946.82</v>
      </c>
    </row>
    <row r="1044" spans="1:36" hidden="1" x14ac:dyDescent="0.25">
      <c r="A1044" s="8">
        <v>1.1000000000000001</v>
      </c>
      <c r="B1044" s="8" t="s">
        <v>883</v>
      </c>
      <c r="C1044" s="8">
        <v>3040130063990</v>
      </c>
      <c r="D1044" s="8" t="s">
        <v>884</v>
      </c>
      <c r="F1044" s="8" t="s">
        <v>885</v>
      </c>
      <c r="G1044" s="10">
        <v>43615</v>
      </c>
      <c r="H1044" s="8" t="s">
        <v>31</v>
      </c>
      <c r="I1044" s="8" t="s">
        <v>38</v>
      </c>
      <c r="J1044" s="9">
        <v>0</v>
      </c>
      <c r="K1044" s="9">
        <v>0</v>
      </c>
      <c r="L1044" s="8">
        <v>0</v>
      </c>
      <c r="M1044" s="14">
        <f t="shared" si="48"/>
        <v>0</v>
      </c>
      <c r="N1044" s="8">
        <v>0</v>
      </c>
      <c r="O1044" s="8">
        <v>0</v>
      </c>
      <c r="P1044" s="8" t="s">
        <v>77</v>
      </c>
      <c r="R1044" s="8">
        <v>1</v>
      </c>
      <c r="S1044" s="13">
        <f>_xlfn.XLOOKUP(P1044,rif_fee_schedule!$A$2:$A$84,rif_fee_schedule!C$2:C$84, 0)*1.628</f>
        <v>9769.6279999999988</v>
      </c>
      <c r="T1044" s="13">
        <f>_xlfn.XLOOKUP(P1044,rif_fee_schedule!$A$2:$A$84,rif_fee_schedule!D$2:D$84, 0)</f>
        <v>5674</v>
      </c>
      <c r="U1044" s="14">
        <f t="shared" si="49"/>
        <v>9769.6279999999988</v>
      </c>
      <c r="V1044" s="14">
        <f t="shared" si="50"/>
        <v>5674</v>
      </c>
      <c r="W1044"/>
      <c r="Y1044" s="3">
        <v>13538989.02</v>
      </c>
      <c r="Z1044" s="3">
        <v>280635.13</v>
      </c>
      <c r="AA1044" s="3">
        <v>0</v>
      </c>
      <c r="AB1044">
        <v>0</v>
      </c>
      <c r="AC1044" s="3">
        <v>0</v>
      </c>
      <c r="AD1044" s="2">
        <v>-2316507.67</v>
      </c>
      <c r="AE1044" s="3">
        <v>599122533.62</v>
      </c>
      <c r="AF1044" s="3">
        <v>12164932.65</v>
      </c>
      <c r="AG1044" s="3">
        <v>2628720.44</v>
      </c>
      <c r="AH1044" s="3">
        <v>103699.7</v>
      </c>
      <c r="AI1044" s="3">
        <v>2074</v>
      </c>
      <c r="AJ1044" s="2">
        <v>-10188946.82</v>
      </c>
    </row>
    <row r="1045" spans="1:36" hidden="1" x14ac:dyDescent="0.25">
      <c r="A1045" s="8">
        <v>6</v>
      </c>
      <c r="B1045" s="8" t="s">
        <v>6593</v>
      </c>
      <c r="C1045" s="8">
        <v>3060190100014</v>
      </c>
      <c r="D1045" s="8" t="s">
        <v>6594</v>
      </c>
      <c r="F1045" s="8" t="s">
        <v>6595</v>
      </c>
      <c r="G1045" s="10">
        <v>43614</v>
      </c>
      <c r="H1045" s="8" t="s">
        <v>31</v>
      </c>
      <c r="I1045" s="8" t="s">
        <v>38</v>
      </c>
      <c r="J1045" s="9">
        <v>170778.85</v>
      </c>
      <c r="K1045" s="9">
        <v>3415.58</v>
      </c>
      <c r="L1045" s="8">
        <v>0</v>
      </c>
      <c r="M1045" s="14">
        <f t="shared" si="48"/>
        <v>174194.43</v>
      </c>
      <c r="N1045" s="8">
        <v>0</v>
      </c>
      <c r="O1045" s="8">
        <v>0</v>
      </c>
      <c r="P1045" s="8" t="s">
        <v>45</v>
      </c>
      <c r="R1045" s="11">
        <v>9977</v>
      </c>
      <c r="S1045" s="13">
        <f>_xlfn.XLOOKUP(P1045,rif_fee_schedule!$A$2:$A$84,rif_fee_schedule!C$2:C$84, 0)*1.628</f>
        <v>19.244587999999997</v>
      </c>
      <c r="T1045" s="13">
        <f>_xlfn.XLOOKUP(P1045,rif_fee_schedule!$A$2:$A$84,rif_fee_schedule!D$2:D$84, 0)</f>
        <v>11.177</v>
      </c>
      <c r="U1045" s="14">
        <f t="shared" si="49"/>
        <v>192003.25447599997</v>
      </c>
      <c r="V1045" s="14">
        <f t="shared" si="50"/>
        <v>111512.92899999999</v>
      </c>
      <c r="W1045" s="2"/>
      <c r="Y1045" s="3">
        <v>43269262.359999999</v>
      </c>
      <c r="Z1045" s="3">
        <v>874367.57</v>
      </c>
      <c r="AA1045" s="3">
        <v>433279.63</v>
      </c>
      <c r="AB1045">
        <v>0</v>
      </c>
      <c r="AC1045" s="3">
        <v>0</v>
      </c>
      <c r="AD1045" s="2">
        <v>374512.67</v>
      </c>
      <c r="AE1045" s="3">
        <v>599122533.62</v>
      </c>
      <c r="AF1045" s="3">
        <v>12164932.65</v>
      </c>
      <c r="AG1045" s="3">
        <v>2628720.44</v>
      </c>
      <c r="AH1045" s="3">
        <v>103699.7</v>
      </c>
      <c r="AI1045" s="3">
        <v>2074</v>
      </c>
      <c r="AJ1045" s="2">
        <v>-10188946.82</v>
      </c>
    </row>
    <row r="1046" spans="1:36" hidden="1" x14ac:dyDescent="0.25">
      <c r="A1046" s="8">
        <v>2</v>
      </c>
      <c r="B1046" s="8" t="s">
        <v>2615</v>
      </c>
      <c r="C1046" s="8">
        <v>3031100050080</v>
      </c>
      <c r="D1046" s="8" t="s">
        <v>2616</v>
      </c>
      <c r="F1046" s="8" t="s">
        <v>2617</v>
      </c>
      <c r="G1046" s="10">
        <v>43609</v>
      </c>
      <c r="H1046" s="8" t="s">
        <v>31</v>
      </c>
      <c r="I1046" s="8" t="s">
        <v>38</v>
      </c>
      <c r="J1046" s="9">
        <v>8772.4500000000007</v>
      </c>
      <c r="K1046" s="9">
        <v>175.45</v>
      </c>
      <c r="L1046" s="8">
        <v>0</v>
      </c>
      <c r="M1046" s="14">
        <f t="shared" si="48"/>
        <v>8947.9000000000015</v>
      </c>
      <c r="N1046" s="8">
        <v>0</v>
      </c>
      <c r="O1046" s="8">
        <v>0</v>
      </c>
      <c r="P1046" s="8" t="s">
        <v>77</v>
      </c>
      <c r="R1046" s="8">
        <v>1</v>
      </c>
      <c r="S1046" s="13">
        <f>_xlfn.XLOOKUP(P1046,rif_fee_schedule!$A$2:$A$84,rif_fee_schedule!C$2:C$84, 0)*1.628</f>
        <v>9769.6279999999988</v>
      </c>
      <c r="T1046" s="13">
        <f>_xlfn.XLOOKUP(P1046,rif_fee_schedule!$A$2:$A$84,rif_fee_schedule!D$2:D$84, 0)</f>
        <v>5674</v>
      </c>
      <c r="U1046" s="14">
        <f t="shared" si="49"/>
        <v>9769.6279999999988</v>
      </c>
      <c r="V1046" s="14">
        <f t="shared" si="50"/>
        <v>5674</v>
      </c>
      <c r="W1046"/>
      <c r="Y1046" s="3">
        <v>272008405.74000001</v>
      </c>
      <c r="Z1046" s="3">
        <v>5573244.3300000001</v>
      </c>
      <c r="AA1046" s="3">
        <v>0</v>
      </c>
      <c r="AB1046">
        <v>0</v>
      </c>
      <c r="AC1046" s="3">
        <v>0</v>
      </c>
      <c r="AD1046" s="2">
        <v>-7297347.0099999998</v>
      </c>
      <c r="AE1046" s="3">
        <v>599122533.62</v>
      </c>
      <c r="AF1046" s="3">
        <v>12164932.65</v>
      </c>
      <c r="AG1046" s="3">
        <v>2628720.44</v>
      </c>
      <c r="AH1046" s="3">
        <v>103699.7</v>
      </c>
      <c r="AI1046" s="3">
        <v>2074</v>
      </c>
      <c r="AJ1046" s="2">
        <v>-10188946.82</v>
      </c>
    </row>
    <row r="1047" spans="1:36" hidden="1" x14ac:dyDescent="0.25">
      <c r="A1047" s="8">
        <v>9.1</v>
      </c>
      <c r="B1047" s="8" t="s">
        <v>9035</v>
      </c>
      <c r="C1047" s="8">
        <v>3031040033702</v>
      </c>
      <c r="D1047" s="8" t="s">
        <v>9036</v>
      </c>
      <c r="G1047" s="10">
        <v>43609</v>
      </c>
      <c r="H1047" s="8" t="s">
        <v>31</v>
      </c>
      <c r="I1047" s="8" t="s">
        <v>32</v>
      </c>
      <c r="J1047" s="9">
        <v>8772.4500000000007</v>
      </c>
      <c r="K1047" s="9">
        <v>175.45</v>
      </c>
      <c r="L1047" s="8">
        <v>0</v>
      </c>
      <c r="M1047" s="14">
        <f t="shared" si="48"/>
        <v>8947.9000000000015</v>
      </c>
      <c r="N1047" s="8">
        <v>0</v>
      </c>
      <c r="O1047" s="8">
        <v>0</v>
      </c>
      <c r="P1047" s="8" t="s">
        <v>77</v>
      </c>
      <c r="R1047" s="8">
        <v>1</v>
      </c>
      <c r="S1047" s="13">
        <f>_xlfn.XLOOKUP(P1047,rif_fee_schedule!$A$2:$A$84,rif_fee_schedule!C$2:C$84, 0)*1.628</f>
        <v>9769.6279999999988</v>
      </c>
      <c r="T1047" s="13">
        <f>_xlfn.XLOOKUP(P1047,rif_fee_schedule!$A$2:$A$84,rif_fee_schedule!D$2:D$84, 0)</f>
        <v>5674</v>
      </c>
      <c r="U1047" s="14">
        <f t="shared" si="49"/>
        <v>9769.6279999999988</v>
      </c>
      <c r="V1047" s="14">
        <f t="shared" si="50"/>
        <v>5674</v>
      </c>
      <c r="Y1047" s="3">
        <v>13894747.220000001</v>
      </c>
      <c r="Z1047" s="3">
        <v>290518.01</v>
      </c>
      <c r="AA1047" s="3">
        <v>0</v>
      </c>
      <c r="AB1047">
        <v>0</v>
      </c>
      <c r="AC1047" s="3">
        <v>0</v>
      </c>
      <c r="AD1047" s="2">
        <v>-156592.79</v>
      </c>
      <c r="AE1047" s="3">
        <v>599122533.62</v>
      </c>
      <c r="AF1047" s="3">
        <v>12164932.65</v>
      </c>
      <c r="AG1047" s="3">
        <v>2628720.44</v>
      </c>
      <c r="AH1047" s="3">
        <v>103699.7</v>
      </c>
      <c r="AI1047" s="3">
        <v>2074</v>
      </c>
      <c r="AJ1047" s="2">
        <v>-10188946.82</v>
      </c>
    </row>
    <row r="1048" spans="1:36" hidden="1" x14ac:dyDescent="0.25">
      <c r="A1048" s="8">
        <v>1.1000000000000001</v>
      </c>
      <c r="B1048" s="8" t="s">
        <v>828</v>
      </c>
      <c r="C1048" s="8">
        <v>3030510990010</v>
      </c>
      <c r="D1048" s="8" t="s">
        <v>829</v>
      </c>
      <c r="F1048" s="8" t="s">
        <v>830</v>
      </c>
      <c r="G1048" s="10">
        <v>43615</v>
      </c>
      <c r="H1048" s="8" t="s">
        <v>31</v>
      </c>
      <c r="I1048" s="8" t="s">
        <v>38</v>
      </c>
      <c r="J1048" s="9">
        <v>469271.23</v>
      </c>
      <c r="K1048" s="9">
        <v>9385.43</v>
      </c>
      <c r="L1048" s="8">
        <v>0</v>
      </c>
      <c r="M1048" s="14">
        <f t="shared" si="48"/>
        <v>478656.66</v>
      </c>
      <c r="N1048" s="8">
        <v>0</v>
      </c>
      <c r="O1048" s="8">
        <v>0</v>
      </c>
      <c r="P1048" s="8" t="s">
        <v>831</v>
      </c>
      <c r="R1048" s="11">
        <v>100537</v>
      </c>
      <c r="S1048" s="13">
        <f>_xlfn.XLOOKUP(P1048,rif_fee_schedule!$A$2:$A$84,rif_fee_schedule!C$2:C$84, 0)*1.628</f>
        <v>10.318263999999999</v>
      </c>
      <c r="T1048" s="13">
        <f>_xlfn.XLOOKUP(P1048,rif_fee_schedule!$A$2:$A$84,rif_fee_schedule!D$2:D$84, 0)</f>
        <v>5.9930000000000003</v>
      </c>
      <c r="U1048" s="14">
        <f t="shared" si="49"/>
        <v>1037367.3077679999</v>
      </c>
      <c r="V1048" s="14">
        <f t="shared" si="50"/>
        <v>602518.24100000004</v>
      </c>
      <c r="W1048" s="2"/>
      <c r="Y1048" s="3">
        <v>13538989.02</v>
      </c>
      <c r="Z1048" s="3">
        <v>280635.13</v>
      </c>
      <c r="AA1048" s="3">
        <v>0</v>
      </c>
      <c r="AB1048">
        <v>0</v>
      </c>
      <c r="AC1048" s="3">
        <v>0</v>
      </c>
      <c r="AD1048" s="2">
        <v>-2316507.67</v>
      </c>
      <c r="AE1048" s="3">
        <v>599122533.62</v>
      </c>
      <c r="AF1048" s="3">
        <v>12164932.65</v>
      </c>
      <c r="AG1048" s="3">
        <v>2628720.44</v>
      </c>
      <c r="AH1048" s="3">
        <v>103699.7</v>
      </c>
      <c r="AI1048" s="3">
        <v>2074</v>
      </c>
      <c r="AJ1048" s="2">
        <v>-10188946.82</v>
      </c>
    </row>
    <row r="1049" spans="1:36" hidden="1" x14ac:dyDescent="0.25">
      <c r="A1049" s="8">
        <v>1.1000000000000001</v>
      </c>
      <c r="B1049" s="8" t="s">
        <v>828</v>
      </c>
      <c r="C1049" s="8">
        <v>3030510990010</v>
      </c>
      <c r="D1049" s="8" t="s">
        <v>829</v>
      </c>
      <c r="F1049" s="8" t="s">
        <v>830</v>
      </c>
      <c r="G1049" s="10">
        <v>43615</v>
      </c>
      <c r="H1049" s="8" t="s">
        <v>31</v>
      </c>
      <c r="I1049" s="8" t="s">
        <v>38</v>
      </c>
      <c r="J1049" s="9">
        <v>469271.23</v>
      </c>
      <c r="K1049" s="9">
        <v>9385.43</v>
      </c>
      <c r="L1049" s="8">
        <v>0</v>
      </c>
      <c r="M1049" s="14">
        <f t="shared" si="48"/>
        <v>478656.66</v>
      </c>
      <c r="N1049" s="8">
        <v>0</v>
      </c>
      <c r="O1049" s="8">
        <v>0</v>
      </c>
      <c r="P1049" s="8" t="s">
        <v>43</v>
      </c>
      <c r="R1049" s="11">
        <v>-100537</v>
      </c>
      <c r="S1049" s="13">
        <f>_xlfn.XLOOKUP(P1049,rif_fee_schedule!$A$2:$A$84,rif_fee_schedule!C$2:C$84, 0)*1.628</f>
        <v>5.1216879999999998</v>
      </c>
      <c r="T1049" s="13">
        <f>_xlfn.XLOOKUP(P1049,rif_fee_schedule!$A$2:$A$84,rif_fee_schedule!D$2:D$84, 0)</f>
        <v>2.9740000000000002</v>
      </c>
      <c r="U1049" s="14">
        <f t="shared" si="49"/>
        <v>-514919.14645599999</v>
      </c>
      <c r="V1049" s="14">
        <f t="shared" si="50"/>
        <v>-298997.038</v>
      </c>
      <c r="W1049" s="2"/>
      <c r="Y1049" s="3">
        <v>13538989.02</v>
      </c>
      <c r="Z1049" s="3">
        <v>280635.13</v>
      </c>
      <c r="AA1049" s="3">
        <v>0</v>
      </c>
      <c r="AB1049">
        <v>0</v>
      </c>
      <c r="AC1049" s="3">
        <v>0</v>
      </c>
      <c r="AD1049" s="2">
        <v>-2316507.67</v>
      </c>
      <c r="AE1049" s="3">
        <v>599122533.62</v>
      </c>
      <c r="AF1049" s="3">
        <v>12164932.65</v>
      </c>
      <c r="AG1049" s="3">
        <v>2628720.44</v>
      </c>
      <c r="AH1049" s="3">
        <v>103699.7</v>
      </c>
      <c r="AI1049" s="3">
        <v>2074</v>
      </c>
      <c r="AJ1049" s="2">
        <v>-10188946.82</v>
      </c>
    </row>
    <row r="1050" spans="1:36" hidden="1" x14ac:dyDescent="0.25">
      <c r="A1050" s="8">
        <v>6</v>
      </c>
      <c r="B1050" s="8" t="s">
        <v>7709</v>
      </c>
      <c r="C1050" s="8">
        <v>3069340010400</v>
      </c>
      <c r="D1050" s="8" t="s">
        <v>7710</v>
      </c>
      <c r="G1050" s="10">
        <v>43609</v>
      </c>
      <c r="H1050" s="8" t="s">
        <v>31</v>
      </c>
      <c r="I1050" s="8" t="s">
        <v>32</v>
      </c>
      <c r="J1050" s="9">
        <v>2082.5700000000002</v>
      </c>
      <c r="K1050" s="9">
        <v>41.65</v>
      </c>
      <c r="L1050" s="8">
        <v>0</v>
      </c>
      <c r="M1050" s="14">
        <f t="shared" si="48"/>
        <v>2124.2200000000003</v>
      </c>
      <c r="N1050" s="8">
        <v>0</v>
      </c>
      <c r="O1050" s="8">
        <v>0</v>
      </c>
      <c r="P1050" s="8" t="s">
        <v>77</v>
      </c>
      <c r="R1050" s="8">
        <v>-1</v>
      </c>
      <c r="S1050" s="13">
        <f>_xlfn.XLOOKUP(P1050,rif_fee_schedule!$A$2:$A$84,rif_fee_schedule!C$2:C$84, 0)*1.628</f>
        <v>9769.6279999999988</v>
      </c>
      <c r="T1050" s="13">
        <f>_xlfn.XLOOKUP(P1050,rif_fee_schedule!$A$2:$A$84,rif_fee_schedule!D$2:D$84, 0)</f>
        <v>5674</v>
      </c>
      <c r="U1050" s="14">
        <f t="shared" si="49"/>
        <v>-9769.6279999999988</v>
      </c>
      <c r="V1050" s="14">
        <f t="shared" si="50"/>
        <v>-5674</v>
      </c>
      <c r="W1050"/>
      <c r="Y1050" s="3">
        <v>43269262.359999999</v>
      </c>
      <c r="Z1050" s="3">
        <v>874367.57</v>
      </c>
      <c r="AA1050" s="3">
        <v>433279.63</v>
      </c>
      <c r="AB1050">
        <v>0</v>
      </c>
      <c r="AC1050" s="3">
        <v>0</v>
      </c>
      <c r="AD1050" s="2">
        <v>374512.67</v>
      </c>
      <c r="AE1050" s="3">
        <v>599122533.62</v>
      </c>
      <c r="AF1050" s="3">
        <v>12164932.65</v>
      </c>
      <c r="AG1050" s="3">
        <v>2628720.44</v>
      </c>
      <c r="AH1050" s="3">
        <v>103699.7</v>
      </c>
      <c r="AI1050" s="3">
        <v>2074</v>
      </c>
      <c r="AJ1050" s="2">
        <v>-10188946.82</v>
      </c>
    </row>
    <row r="1051" spans="1:36" hidden="1" x14ac:dyDescent="0.25">
      <c r="A1051" s="8">
        <v>6</v>
      </c>
      <c r="B1051" s="8" t="s">
        <v>7709</v>
      </c>
      <c r="C1051" s="8">
        <v>3069340010400</v>
      </c>
      <c r="D1051" s="8" t="s">
        <v>7710</v>
      </c>
      <c r="G1051" s="10">
        <v>43609</v>
      </c>
      <c r="H1051" s="8" t="s">
        <v>31</v>
      </c>
      <c r="I1051" s="8" t="s">
        <v>32</v>
      </c>
      <c r="J1051" s="9">
        <v>2082.5700000000002</v>
      </c>
      <c r="K1051" s="9">
        <v>41.65</v>
      </c>
      <c r="L1051" s="8">
        <v>0</v>
      </c>
      <c r="M1051" s="14">
        <f t="shared" si="48"/>
        <v>2124.2200000000003</v>
      </c>
      <c r="N1051" s="8">
        <v>0</v>
      </c>
      <c r="O1051" s="8">
        <v>0</v>
      </c>
      <c r="P1051" s="8" t="s">
        <v>114</v>
      </c>
      <c r="R1051" s="8">
        <v>2</v>
      </c>
      <c r="S1051" s="13">
        <f>_xlfn.XLOOKUP(P1051,rif_fee_schedule!$A$2:$A$84,rif_fee_schedule!C$2:C$84, 0)*1.628</f>
        <v>4288.152</v>
      </c>
      <c r="T1051" s="13">
        <f>_xlfn.XLOOKUP(P1051,rif_fee_schedule!$A$2:$A$84,rif_fee_schedule!D$2:D$84, 0)</f>
        <v>2490</v>
      </c>
      <c r="U1051" s="14">
        <f t="shared" si="49"/>
        <v>8576.3040000000001</v>
      </c>
      <c r="V1051" s="14">
        <f t="shared" si="50"/>
        <v>4980</v>
      </c>
      <c r="W1051"/>
      <c r="Y1051" s="3">
        <v>43269262.359999999</v>
      </c>
      <c r="Z1051" s="3">
        <v>874367.57</v>
      </c>
      <c r="AA1051" s="3">
        <v>433279.63</v>
      </c>
      <c r="AB1051">
        <v>0</v>
      </c>
      <c r="AC1051" s="3">
        <v>0</v>
      </c>
      <c r="AD1051" s="2">
        <v>374512.67</v>
      </c>
      <c r="AE1051" s="3">
        <v>599122533.62</v>
      </c>
      <c r="AF1051" s="3">
        <v>12164932.65</v>
      </c>
      <c r="AG1051" s="3">
        <v>2628720.44</v>
      </c>
      <c r="AH1051" s="3">
        <v>103699.7</v>
      </c>
      <c r="AI1051" s="3">
        <v>2074</v>
      </c>
      <c r="AJ1051" s="2">
        <v>-10188946.82</v>
      </c>
    </row>
    <row r="1052" spans="1:36" hidden="1" x14ac:dyDescent="0.25">
      <c r="A1052" s="8">
        <v>4</v>
      </c>
      <c r="B1052" s="8" t="s">
        <v>4553</v>
      </c>
      <c r="C1052" s="8">
        <v>3049100030390</v>
      </c>
      <c r="D1052" s="8" t="s">
        <v>4554</v>
      </c>
      <c r="F1052" s="8" t="s">
        <v>4555</v>
      </c>
      <c r="G1052" s="10">
        <v>43614</v>
      </c>
      <c r="H1052" s="8" t="s">
        <v>31</v>
      </c>
      <c r="I1052" s="8" t="s">
        <v>38</v>
      </c>
      <c r="J1052" s="9">
        <v>9278.02</v>
      </c>
      <c r="K1052" s="9">
        <v>185.56</v>
      </c>
      <c r="L1052" s="8">
        <v>0</v>
      </c>
      <c r="M1052" s="14">
        <f t="shared" si="48"/>
        <v>9463.58</v>
      </c>
      <c r="N1052" s="8">
        <v>0</v>
      </c>
      <c r="O1052" s="8">
        <v>0</v>
      </c>
      <c r="P1052" s="8" t="s">
        <v>77</v>
      </c>
      <c r="R1052" s="8">
        <v>1</v>
      </c>
      <c r="S1052" s="13">
        <f>_xlfn.XLOOKUP(P1052,rif_fee_schedule!$A$2:$A$84,rif_fee_schedule!C$2:C$84, 0)*1.628</f>
        <v>9769.6279999999988</v>
      </c>
      <c r="T1052" s="13">
        <f>_xlfn.XLOOKUP(P1052,rif_fee_schedule!$A$2:$A$84,rif_fee_schedule!D$2:D$84, 0)</f>
        <v>5674</v>
      </c>
      <c r="U1052" s="14">
        <f t="shared" si="49"/>
        <v>9769.6279999999988</v>
      </c>
      <c r="V1052" s="14">
        <f t="shared" si="50"/>
        <v>5674</v>
      </c>
      <c r="W1052"/>
      <c r="Y1052" s="3">
        <v>3995300.98</v>
      </c>
      <c r="Z1052" s="3">
        <v>83905.98</v>
      </c>
      <c r="AA1052" s="3">
        <v>372201.82</v>
      </c>
      <c r="AB1052">
        <v>0</v>
      </c>
      <c r="AC1052" s="3">
        <v>0</v>
      </c>
      <c r="AD1052" s="2">
        <v>611247.02</v>
      </c>
      <c r="AE1052" s="3">
        <v>599122533.62</v>
      </c>
      <c r="AF1052" s="3">
        <v>12164932.65</v>
      </c>
      <c r="AG1052" s="3">
        <v>2628720.44</v>
      </c>
      <c r="AH1052" s="3">
        <v>103699.7</v>
      </c>
      <c r="AI1052" s="3">
        <v>2074</v>
      </c>
      <c r="AJ1052" s="2">
        <v>-10188946.82</v>
      </c>
    </row>
    <row r="1053" spans="1:36" hidden="1" x14ac:dyDescent="0.25">
      <c r="A1053" s="8">
        <v>4</v>
      </c>
      <c r="B1053" s="8" t="s">
        <v>4556</v>
      </c>
      <c r="C1053" s="8">
        <v>3049100030390</v>
      </c>
      <c r="D1053" s="8" t="s">
        <v>4557</v>
      </c>
      <c r="F1053" s="8" t="s">
        <v>4558</v>
      </c>
      <c r="G1053" s="10">
        <v>43614</v>
      </c>
      <c r="H1053" s="8" t="s">
        <v>31</v>
      </c>
      <c r="I1053" s="8" t="s">
        <v>38</v>
      </c>
      <c r="J1053" s="9">
        <v>9278.02</v>
      </c>
      <c r="K1053" s="9">
        <v>185.56</v>
      </c>
      <c r="L1053" s="8">
        <v>0</v>
      </c>
      <c r="M1053" s="14">
        <f t="shared" si="48"/>
        <v>9463.58</v>
      </c>
      <c r="N1053" s="8">
        <v>0</v>
      </c>
      <c r="O1053" s="8">
        <v>0</v>
      </c>
      <c r="P1053" s="8" t="s">
        <v>77</v>
      </c>
      <c r="R1053" s="8">
        <v>1</v>
      </c>
      <c r="S1053" s="13">
        <f>_xlfn.XLOOKUP(P1053,rif_fee_schedule!$A$2:$A$84,rif_fee_schedule!C$2:C$84, 0)*1.628</f>
        <v>9769.6279999999988</v>
      </c>
      <c r="T1053" s="13">
        <f>_xlfn.XLOOKUP(P1053,rif_fee_schedule!$A$2:$A$84,rif_fee_schedule!D$2:D$84, 0)</f>
        <v>5674</v>
      </c>
      <c r="U1053" s="14">
        <f t="shared" si="49"/>
        <v>9769.6279999999988</v>
      </c>
      <c r="V1053" s="14">
        <f t="shared" si="50"/>
        <v>5674</v>
      </c>
      <c r="W1053"/>
      <c r="Y1053" s="3">
        <v>3995300.98</v>
      </c>
      <c r="Z1053" s="3">
        <v>83905.98</v>
      </c>
      <c r="AA1053" s="3">
        <v>372201.82</v>
      </c>
      <c r="AB1053">
        <v>0</v>
      </c>
      <c r="AC1053" s="3">
        <v>0</v>
      </c>
      <c r="AD1053" s="2">
        <v>611247.02</v>
      </c>
      <c r="AE1053" s="3">
        <v>599122533.62</v>
      </c>
      <c r="AF1053" s="3">
        <v>12164932.65</v>
      </c>
      <c r="AG1053" s="3">
        <v>2628720.44</v>
      </c>
      <c r="AH1053" s="3">
        <v>103699.7</v>
      </c>
      <c r="AI1053" s="3">
        <v>2074</v>
      </c>
      <c r="AJ1053" s="2">
        <v>-10188946.82</v>
      </c>
    </row>
    <row r="1054" spans="1:36" hidden="1" x14ac:dyDescent="0.25">
      <c r="A1054" s="8">
        <v>4</v>
      </c>
      <c r="B1054" s="8" t="s">
        <v>4440</v>
      </c>
      <c r="C1054" s="8">
        <v>3049100030395</v>
      </c>
      <c r="D1054" s="8" t="s">
        <v>4441</v>
      </c>
      <c r="F1054" s="8" t="s">
        <v>4442</v>
      </c>
      <c r="G1054" s="10">
        <v>43629</v>
      </c>
      <c r="H1054" s="8" t="s">
        <v>31</v>
      </c>
      <c r="I1054" s="8" t="s">
        <v>38</v>
      </c>
      <c r="J1054" s="9">
        <v>9278.02</v>
      </c>
      <c r="K1054" s="9">
        <v>185.56</v>
      </c>
      <c r="L1054" s="8">
        <v>0</v>
      </c>
      <c r="M1054" s="14">
        <f t="shared" si="48"/>
        <v>9463.58</v>
      </c>
      <c r="N1054" s="8">
        <v>0</v>
      </c>
      <c r="O1054" s="8">
        <v>0</v>
      </c>
      <c r="P1054" s="8" t="s">
        <v>77</v>
      </c>
      <c r="R1054" s="8">
        <v>1</v>
      </c>
      <c r="S1054" s="13">
        <f>_xlfn.XLOOKUP(P1054,rif_fee_schedule!$A$2:$A$84,rif_fee_schedule!C$2:C$84, 0)*1.628</f>
        <v>9769.6279999999988</v>
      </c>
      <c r="T1054" s="13">
        <f>_xlfn.XLOOKUP(P1054,rif_fee_schedule!$A$2:$A$84,rif_fee_schedule!D$2:D$84, 0)</f>
        <v>5674</v>
      </c>
      <c r="U1054" s="14">
        <f t="shared" si="49"/>
        <v>9769.6279999999988</v>
      </c>
      <c r="V1054" s="14">
        <f t="shared" si="50"/>
        <v>5674</v>
      </c>
      <c r="W1054"/>
      <c r="Y1054" s="3">
        <v>3995300.98</v>
      </c>
      <c r="Z1054" s="3">
        <v>83905.98</v>
      </c>
      <c r="AA1054" s="3">
        <v>372201.82</v>
      </c>
      <c r="AB1054">
        <v>0</v>
      </c>
      <c r="AC1054" s="3">
        <v>0</v>
      </c>
      <c r="AD1054" s="2">
        <v>611247.02</v>
      </c>
      <c r="AE1054" s="3">
        <v>599122533.62</v>
      </c>
      <c r="AF1054" s="3">
        <v>12164932.65</v>
      </c>
      <c r="AG1054" s="3">
        <v>2628720.44</v>
      </c>
      <c r="AH1054" s="3">
        <v>103699.7</v>
      </c>
      <c r="AI1054" s="3">
        <v>2074</v>
      </c>
      <c r="AJ1054" s="2">
        <v>-10188946.82</v>
      </c>
    </row>
    <row r="1055" spans="1:36" hidden="1" x14ac:dyDescent="0.25">
      <c r="A1055" s="8">
        <v>4</v>
      </c>
      <c r="B1055" s="8" t="s">
        <v>4471</v>
      </c>
      <c r="C1055" s="8">
        <v>3049100030395</v>
      </c>
      <c r="D1055" s="8" t="s">
        <v>4472</v>
      </c>
      <c r="F1055" s="8" t="s">
        <v>4473</v>
      </c>
      <c r="G1055" s="10">
        <v>43619</v>
      </c>
      <c r="H1055" s="8" t="s">
        <v>31</v>
      </c>
      <c r="I1055" s="8" t="s">
        <v>38</v>
      </c>
      <c r="J1055" s="9">
        <v>9278.02</v>
      </c>
      <c r="K1055" s="9">
        <v>185.56</v>
      </c>
      <c r="L1055" s="8">
        <v>0</v>
      </c>
      <c r="M1055" s="14">
        <f t="shared" si="48"/>
        <v>9463.58</v>
      </c>
      <c r="N1055" s="8">
        <v>0</v>
      </c>
      <c r="O1055" s="8">
        <v>0</v>
      </c>
      <c r="P1055" s="8" t="s">
        <v>77</v>
      </c>
      <c r="R1055" s="8">
        <v>1</v>
      </c>
      <c r="S1055" s="13">
        <f>_xlfn.XLOOKUP(P1055,rif_fee_schedule!$A$2:$A$84,rif_fee_schedule!C$2:C$84, 0)*1.628</f>
        <v>9769.6279999999988</v>
      </c>
      <c r="T1055" s="13">
        <f>_xlfn.XLOOKUP(P1055,rif_fee_schedule!$A$2:$A$84,rif_fee_schedule!D$2:D$84, 0)</f>
        <v>5674</v>
      </c>
      <c r="U1055" s="14">
        <f t="shared" si="49"/>
        <v>9769.6279999999988</v>
      </c>
      <c r="V1055" s="14">
        <f t="shared" si="50"/>
        <v>5674</v>
      </c>
      <c r="W1055"/>
      <c r="Y1055" s="3">
        <v>3995300.98</v>
      </c>
      <c r="Z1055" s="3">
        <v>83905.98</v>
      </c>
      <c r="AA1055" s="3">
        <v>372201.82</v>
      </c>
      <c r="AB1055">
        <v>0</v>
      </c>
      <c r="AC1055" s="3">
        <v>0</v>
      </c>
      <c r="AD1055" s="2">
        <v>611247.02</v>
      </c>
      <c r="AE1055" s="3">
        <v>599122533.62</v>
      </c>
      <c r="AF1055" s="3">
        <v>12164932.65</v>
      </c>
      <c r="AG1055" s="3">
        <v>2628720.44</v>
      </c>
      <c r="AH1055" s="3">
        <v>103699.7</v>
      </c>
      <c r="AI1055" s="3">
        <v>2074</v>
      </c>
      <c r="AJ1055" s="2">
        <v>-10188946.82</v>
      </c>
    </row>
    <row r="1056" spans="1:36" hidden="1" x14ac:dyDescent="0.25">
      <c r="A1056" s="8">
        <v>4</v>
      </c>
      <c r="B1056" s="8" t="s">
        <v>4483</v>
      </c>
      <c r="C1056" s="8">
        <v>3049100030131</v>
      </c>
      <c r="D1056" s="8" t="s">
        <v>4484</v>
      </c>
      <c r="F1056" s="8" t="s">
        <v>4485</v>
      </c>
      <c r="G1056" s="10">
        <v>43622</v>
      </c>
      <c r="H1056" s="8" t="s">
        <v>31</v>
      </c>
      <c r="I1056" s="8" t="s">
        <v>38</v>
      </c>
      <c r="J1056" s="9">
        <v>9278.02</v>
      </c>
      <c r="K1056" s="9">
        <v>185.56</v>
      </c>
      <c r="L1056" s="8">
        <v>0</v>
      </c>
      <c r="M1056" s="14">
        <f t="shared" si="48"/>
        <v>9463.58</v>
      </c>
      <c r="N1056" s="8">
        <v>0</v>
      </c>
      <c r="O1056" s="8">
        <v>0</v>
      </c>
      <c r="P1056" s="8" t="s">
        <v>77</v>
      </c>
      <c r="R1056" s="8">
        <v>1</v>
      </c>
      <c r="S1056" s="13">
        <f>_xlfn.XLOOKUP(P1056,rif_fee_schedule!$A$2:$A$84,rif_fee_schedule!C$2:C$84, 0)*1.628</f>
        <v>9769.6279999999988</v>
      </c>
      <c r="T1056" s="13">
        <f>_xlfn.XLOOKUP(P1056,rif_fee_schedule!$A$2:$A$84,rif_fee_schedule!D$2:D$84, 0)</f>
        <v>5674</v>
      </c>
      <c r="U1056" s="14">
        <f t="shared" si="49"/>
        <v>9769.6279999999988</v>
      </c>
      <c r="V1056" s="14">
        <f t="shared" si="50"/>
        <v>5674</v>
      </c>
      <c r="W1056"/>
      <c r="Y1056" s="3">
        <v>3995300.98</v>
      </c>
      <c r="Z1056" s="3">
        <v>83905.98</v>
      </c>
      <c r="AA1056" s="3">
        <v>372201.82</v>
      </c>
      <c r="AB1056">
        <v>0</v>
      </c>
      <c r="AC1056" s="3">
        <v>0</v>
      </c>
      <c r="AD1056" s="2">
        <v>611247.02</v>
      </c>
      <c r="AE1056" s="3">
        <v>599122533.62</v>
      </c>
      <c r="AF1056" s="3">
        <v>12164932.65</v>
      </c>
      <c r="AG1056" s="3">
        <v>2628720.44</v>
      </c>
      <c r="AH1056" s="3">
        <v>103699.7</v>
      </c>
      <c r="AI1056" s="3">
        <v>2074</v>
      </c>
      <c r="AJ1056" s="2">
        <v>-10188946.82</v>
      </c>
    </row>
    <row r="1057" spans="1:36" hidden="1" x14ac:dyDescent="0.25">
      <c r="A1057" s="8">
        <v>4</v>
      </c>
      <c r="B1057" s="8" t="s">
        <v>4503</v>
      </c>
      <c r="C1057" s="8">
        <v>3049100030390</v>
      </c>
      <c r="D1057" s="8" t="s">
        <v>4504</v>
      </c>
      <c r="F1057" s="8" t="s">
        <v>4505</v>
      </c>
      <c r="G1057" s="10">
        <v>43613</v>
      </c>
      <c r="H1057" s="8" t="s">
        <v>31</v>
      </c>
      <c r="I1057" s="8" t="s">
        <v>38</v>
      </c>
      <c r="J1057" s="9">
        <v>9278.02</v>
      </c>
      <c r="K1057" s="9">
        <v>185.56</v>
      </c>
      <c r="L1057" s="8">
        <v>0</v>
      </c>
      <c r="M1057" s="14">
        <f t="shared" si="48"/>
        <v>9463.58</v>
      </c>
      <c r="N1057" s="8">
        <v>0</v>
      </c>
      <c r="O1057" s="8">
        <v>0</v>
      </c>
      <c r="P1057" s="8" t="s">
        <v>77</v>
      </c>
      <c r="R1057" s="8">
        <v>1</v>
      </c>
      <c r="S1057" s="13">
        <f>_xlfn.XLOOKUP(P1057,rif_fee_schedule!$A$2:$A$84,rif_fee_schedule!C$2:C$84, 0)*1.628</f>
        <v>9769.6279999999988</v>
      </c>
      <c r="T1057" s="13">
        <f>_xlfn.XLOOKUP(P1057,rif_fee_schedule!$A$2:$A$84,rif_fee_schedule!D$2:D$84, 0)</f>
        <v>5674</v>
      </c>
      <c r="U1057" s="14">
        <f t="shared" si="49"/>
        <v>9769.6279999999988</v>
      </c>
      <c r="V1057" s="14">
        <f t="shared" si="50"/>
        <v>5674</v>
      </c>
      <c r="W1057"/>
      <c r="Y1057" s="3">
        <v>3995300.98</v>
      </c>
      <c r="Z1057" s="3">
        <v>83905.98</v>
      </c>
      <c r="AA1057" s="3">
        <v>372201.82</v>
      </c>
      <c r="AB1057">
        <v>0</v>
      </c>
      <c r="AC1057" s="3">
        <v>0</v>
      </c>
      <c r="AD1057" s="2">
        <v>611247.02</v>
      </c>
      <c r="AE1057" s="3">
        <v>599122533.62</v>
      </c>
      <c r="AF1057" s="3">
        <v>12164932.65</v>
      </c>
      <c r="AG1057" s="3">
        <v>2628720.44</v>
      </c>
      <c r="AH1057" s="3">
        <v>103699.7</v>
      </c>
      <c r="AI1057" s="3">
        <v>2074</v>
      </c>
      <c r="AJ1057" s="2">
        <v>-10188946.82</v>
      </c>
    </row>
    <row r="1058" spans="1:36" hidden="1" x14ac:dyDescent="0.25">
      <c r="A1058" s="8">
        <v>4</v>
      </c>
      <c r="B1058" s="8" t="s">
        <v>4506</v>
      </c>
      <c r="C1058" s="8">
        <v>3049100030131</v>
      </c>
      <c r="D1058" s="8" t="s">
        <v>4507</v>
      </c>
      <c r="F1058" s="8" t="s">
        <v>4508</v>
      </c>
      <c r="G1058" s="10">
        <v>43614</v>
      </c>
      <c r="H1058" s="8" t="s">
        <v>31</v>
      </c>
      <c r="I1058" s="8" t="s">
        <v>38</v>
      </c>
      <c r="J1058" s="9">
        <v>9278.02</v>
      </c>
      <c r="K1058" s="9">
        <v>185.56</v>
      </c>
      <c r="L1058" s="8">
        <v>0</v>
      </c>
      <c r="M1058" s="14">
        <f t="shared" si="48"/>
        <v>9463.58</v>
      </c>
      <c r="N1058" s="8">
        <v>0</v>
      </c>
      <c r="O1058" s="8">
        <v>0</v>
      </c>
      <c r="P1058" s="8" t="s">
        <v>77</v>
      </c>
      <c r="R1058" s="8">
        <v>1</v>
      </c>
      <c r="S1058" s="13">
        <f>_xlfn.XLOOKUP(P1058,rif_fee_schedule!$A$2:$A$84,rif_fee_schedule!C$2:C$84, 0)*1.628</f>
        <v>9769.6279999999988</v>
      </c>
      <c r="T1058" s="13">
        <f>_xlfn.XLOOKUP(P1058,rif_fee_schedule!$A$2:$A$84,rif_fee_schedule!D$2:D$84, 0)</f>
        <v>5674</v>
      </c>
      <c r="U1058" s="14">
        <f t="shared" si="49"/>
        <v>9769.6279999999988</v>
      </c>
      <c r="V1058" s="14">
        <f t="shared" si="50"/>
        <v>5674</v>
      </c>
      <c r="W1058"/>
      <c r="Y1058" s="3">
        <v>3995300.98</v>
      </c>
      <c r="Z1058" s="3">
        <v>83905.98</v>
      </c>
      <c r="AA1058" s="3">
        <v>372201.82</v>
      </c>
      <c r="AB1058">
        <v>0</v>
      </c>
      <c r="AC1058" s="3">
        <v>0</v>
      </c>
      <c r="AD1058" s="2">
        <v>611247.02</v>
      </c>
      <c r="AE1058" s="3">
        <v>599122533.62</v>
      </c>
      <c r="AF1058" s="3">
        <v>12164932.65</v>
      </c>
      <c r="AG1058" s="3">
        <v>2628720.44</v>
      </c>
      <c r="AH1058" s="3">
        <v>103699.7</v>
      </c>
      <c r="AI1058" s="3">
        <v>2074</v>
      </c>
      <c r="AJ1058" s="2">
        <v>-10188946.82</v>
      </c>
    </row>
    <row r="1059" spans="1:36" hidden="1" x14ac:dyDescent="0.25">
      <c r="A1059" s="8">
        <v>4</v>
      </c>
      <c r="B1059" s="8" t="s">
        <v>4509</v>
      </c>
      <c r="C1059" s="8">
        <v>3049100030131</v>
      </c>
      <c r="D1059" s="8" t="s">
        <v>4510</v>
      </c>
      <c r="F1059" s="8" t="s">
        <v>4511</v>
      </c>
      <c r="G1059" s="10">
        <v>43614</v>
      </c>
      <c r="H1059" s="8" t="s">
        <v>31</v>
      </c>
      <c r="I1059" s="8" t="s">
        <v>38</v>
      </c>
      <c r="J1059" s="9">
        <v>9278.02</v>
      </c>
      <c r="K1059" s="9">
        <v>185.56</v>
      </c>
      <c r="L1059" s="8">
        <v>0</v>
      </c>
      <c r="M1059" s="14">
        <f t="shared" si="48"/>
        <v>9463.58</v>
      </c>
      <c r="N1059" s="8">
        <v>0</v>
      </c>
      <c r="O1059" s="8">
        <v>0</v>
      </c>
      <c r="P1059" s="8" t="s">
        <v>77</v>
      </c>
      <c r="R1059" s="8">
        <v>1</v>
      </c>
      <c r="S1059" s="13">
        <f>_xlfn.XLOOKUP(P1059,rif_fee_schedule!$A$2:$A$84,rif_fee_schedule!C$2:C$84, 0)*1.628</f>
        <v>9769.6279999999988</v>
      </c>
      <c r="T1059" s="13">
        <f>_xlfn.XLOOKUP(P1059,rif_fee_schedule!$A$2:$A$84,rif_fee_schedule!D$2:D$84, 0)</f>
        <v>5674</v>
      </c>
      <c r="U1059" s="14">
        <f t="shared" si="49"/>
        <v>9769.6279999999988</v>
      </c>
      <c r="V1059" s="14">
        <f t="shared" si="50"/>
        <v>5674</v>
      </c>
      <c r="W1059"/>
      <c r="Y1059" s="3">
        <v>3995300.98</v>
      </c>
      <c r="Z1059" s="3">
        <v>83905.98</v>
      </c>
      <c r="AA1059" s="3">
        <v>372201.82</v>
      </c>
      <c r="AB1059">
        <v>0</v>
      </c>
      <c r="AC1059" s="3">
        <v>0</v>
      </c>
      <c r="AD1059" s="2">
        <v>611247.02</v>
      </c>
      <c r="AE1059" s="3">
        <v>599122533.62</v>
      </c>
      <c r="AF1059" s="3">
        <v>12164932.65</v>
      </c>
      <c r="AG1059" s="3">
        <v>2628720.44</v>
      </c>
      <c r="AH1059" s="3">
        <v>103699.7</v>
      </c>
      <c r="AI1059" s="3">
        <v>2074</v>
      </c>
      <c r="AJ1059" s="2">
        <v>-10188946.82</v>
      </c>
    </row>
    <row r="1060" spans="1:36" hidden="1" x14ac:dyDescent="0.25">
      <c r="A1060" s="8">
        <v>4</v>
      </c>
      <c r="B1060" s="8" t="s">
        <v>4512</v>
      </c>
      <c r="C1060" s="8">
        <v>3049100030131</v>
      </c>
      <c r="D1060" s="8" t="s">
        <v>4453</v>
      </c>
      <c r="E1060" s="8" t="s">
        <v>30</v>
      </c>
      <c r="F1060" s="8" t="s">
        <v>4513</v>
      </c>
      <c r="G1060" s="10">
        <v>43614</v>
      </c>
      <c r="H1060" s="8" t="s">
        <v>31</v>
      </c>
      <c r="I1060" s="8" t="s">
        <v>38</v>
      </c>
      <c r="J1060" s="9">
        <v>9278.02</v>
      </c>
      <c r="K1060" s="9">
        <v>185.56</v>
      </c>
      <c r="L1060" s="8">
        <v>0</v>
      </c>
      <c r="M1060" s="14">
        <f t="shared" si="48"/>
        <v>9463.58</v>
      </c>
      <c r="N1060" s="8">
        <v>0</v>
      </c>
      <c r="O1060" s="8">
        <v>0</v>
      </c>
      <c r="P1060" s="8" t="s">
        <v>77</v>
      </c>
      <c r="R1060" s="8">
        <v>1</v>
      </c>
      <c r="S1060" s="13">
        <f>_xlfn.XLOOKUP(P1060,rif_fee_schedule!$A$2:$A$84,rif_fee_schedule!C$2:C$84, 0)*1.628</f>
        <v>9769.6279999999988</v>
      </c>
      <c r="T1060" s="13">
        <f>_xlfn.XLOOKUP(P1060,rif_fee_schedule!$A$2:$A$84,rif_fee_schedule!D$2:D$84, 0)</f>
        <v>5674</v>
      </c>
      <c r="U1060" s="14">
        <f t="shared" si="49"/>
        <v>9769.6279999999988</v>
      </c>
      <c r="V1060" s="14">
        <f t="shared" si="50"/>
        <v>5674</v>
      </c>
      <c r="W1060"/>
      <c r="Y1060" s="3">
        <v>3995300.98</v>
      </c>
      <c r="Z1060" s="3">
        <v>83905.98</v>
      </c>
      <c r="AA1060" s="3">
        <v>372201.82</v>
      </c>
      <c r="AB1060">
        <v>0</v>
      </c>
      <c r="AC1060" s="3">
        <v>0</v>
      </c>
      <c r="AD1060" s="2">
        <v>611247.02</v>
      </c>
      <c r="AE1060" s="3">
        <v>599122533.62</v>
      </c>
      <c r="AF1060" s="3">
        <v>12164932.65</v>
      </c>
      <c r="AG1060" s="3">
        <v>2628720.44</v>
      </c>
      <c r="AH1060" s="3">
        <v>103699.7</v>
      </c>
      <c r="AI1060" s="3">
        <v>2074</v>
      </c>
      <c r="AJ1060" s="2">
        <v>-10188946.82</v>
      </c>
    </row>
    <row r="1061" spans="1:36" hidden="1" x14ac:dyDescent="0.25">
      <c r="A1061" s="8">
        <v>4</v>
      </c>
      <c r="B1061" s="8" t="s">
        <v>4514</v>
      </c>
      <c r="C1061" s="8">
        <v>3049100030131</v>
      </c>
      <c r="D1061" s="8" t="s">
        <v>4515</v>
      </c>
      <c r="F1061" s="8" t="s">
        <v>4516</v>
      </c>
      <c r="G1061" s="10">
        <v>43614</v>
      </c>
      <c r="H1061" s="8" t="s">
        <v>31</v>
      </c>
      <c r="I1061" s="8" t="s">
        <v>38</v>
      </c>
      <c r="J1061" s="9">
        <v>9278.02</v>
      </c>
      <c r="K1061" s="9">
        <v>185.56</v>
      </c>
      <c r="L1061" s="8">
        <v>0</v>
      </c>
      <c r="M1061" s="14">
        <f t="shared" si="48"/>
        <v>9463.58</v>
      </c>
      <c r="N1061" s="8">
        <v>0</v>
      </c>
      <c r="O1061" s="8">
        <v>0</v>
      </c>
      <c r="P1061" s="8" t="s">
        <v>77</v>
      </c>
      <c r="R1061" s="8">
        <v>1</v>
      </c>
      <c r="S1061" s="13">
        <f>_xlfn.XLOOKUP(P1061,rif_fee_schedule!$A$2:$A$84,rif_fee_schedule!C$2:C$84, 0)*1.628</f>
        <v>9769.6279999999988</v>
      </c>
      <c r="T1061" s="13">
        <f>_xlfn.XLOOKUP(P1061,rif_fee_schedule!$A$2:$A$84,rif_fee_schedule!D$2:D$84, 0)</f>
        <v>5674</v>
      </c>
      <c r="U1061" s="14">
        <f t="shared" si="49"/>
        <v>9769.6279999999988</v>
      </c>
      <c r="V1061" s="14">
        <f t="shared" si="50"/>
        <v>5674</v>
      </c>
      <c r="W1061"/>
      <c r="Y1061" s="3">
        <v>3995300.98</v>
      </c>
      <c r="Z1061" s="3">
        <v>83905.98</v>
      </c>
      <c r="AA1061" s="3">
        <v>372201.82</v>
      </c>
      <c r="AB1061">
        <v>0</v>
      </c>
      <c r="AC1061" s="3">
        <v>0</v>
      </c>
      <c r="AD1061" s="2">
        <v>611247.02</v>
      </c>
      <c r="AE1061" s="3">
        <v>599122533.62</v>
      </c>
      <c r="AF1061" s="3">
        <v>12164932.65</v>
      </c>
      <c r="AG1061" s="3">
        <v>2628720.44</v>
      </c>
      <c r="AH1061" s="3">
        <v>103699.7</v>
      </c>
      <c r="AI1061" s="3">
        <v>2074</v>
      </c>
      <c r="AJ1061" s="2">
        <v>-10188946.82</v>
      </c>
    </row>
    <row r="1062" spans="1:36" hidden="1" x14ac:dyDescent="0.25">
      <c r="A1062" s="8">
        <v>6</v>
      </c>
      <c r="B1062" s="8" t="s">
        <v>8162</v>
      </c>
      <c r="C1062" s="8">
        <v>3079070540010</v>
      </c>
      <c r="D1062" s="8" t="s">
        <v>8163</v>
      </c>
      <c r="F1062" s="8" t="s">
        <v>8164</v>
      </c>
      <c r="G1062" s="10">
        <v>43613</v>
      </c>
      <c r="H1062" s="8" t="s">
        <v>31</v>
      </c>
      <c r="I1062" s="8" t="s">
        <v>38</v>
      </c>
      <c r="J1062" s="9">
        <v>9278.02</v>
      </c>
      <c r="K1062" s="9">
        <v>185.56</v>
      </c>
      <c r="L1062" s="8">
        <v>0</v>
      </c>
      <c r="M1062" s="14">
        <f t="shared" si="48"/>
        <v>9463.58</v>
      </c>
      <c r="N1062" s="8">
        <v>0</v>
      </c>
      <c r="O1062" s="8">
        <v>0</v>
      </c>
      <c r="P1062" s="8" t="s">
        <v>77</v>
      </c>
      <c r="R1062" s="8">
        <v>1</v>
      </c>
      <c r="S1062" s="13">
        <f>_xlfn.XLOOKUP(P1062,rif_fee_schedule!$A$2:$A$84,rif_fee_schedule!C$2:C$84, 0)*1.628</f>
        <v>9769.6279999999988</v>
      </c>
      <c r="T1062" s="13">
        <f>_xlfn.XLOOKUP(P1062,rif_fee_schedule!$A$2:$A$84,rif_fee_schedule!D$2:D$84, 0)</f>
        <v>5674</v>
      </c>
      <c r="U1062" s="14">
        <f t="shared" si="49"/>
        <v>9769.6279999999988</v>
      </c>
      <c r="V1062" s="14">
        <f t="shared" si="50"/>
        <v>5674</v>
      </c>
      <c r="W1062"/>
      <c r="Y1062" s="3">
        <v>43269262.359999999</v>
      </c>
      <c r="Z1062" s="3">
        <v>874367.57</v>
      </c>
      <c r="AA1062" s="3">
        <v>433279.63</v>
      </c>
      <c r="AB1062">
        <v>0</v>
      </c>
      <c r="AC1062" s="3">
        <v>0</v>
      </c>
      <c r="AD1062" s="2">
        <v>374512.67</v>
      </c>
      <c r="AE1062" s="3">
        <v>599122533.62</v>
      </c>
      <c r="AF1062" s="3">
        <v>12164932.65</v>
      </c>
      <c r="AG1062" s="3">
        <v>2628720.44</v>
      </c>
      <c r="AH1062" s="3">
        <v>103699.7</v>
      </c>
      <c r="AI1062" s="3">
        <v>2074</v>
      </c>
      <c r="AJ1062" s="2">
        <v>-10188946.82</v>
      </c>
    </row>
    <row r="1063" spans="1:36" hidden="1" x14ac:dyDescent="0.25">
      <c r="A1063" s="8">
        <v>9.1</v>
      </c>
      <c r="B1063" s="8" t="s">
        <v>9037</v>
      </c>
      <c r="C1063" s="8">
        <v>3031090180240</v>
      </c>
      <c r="D1063" s="8" t="s">
        <v>9038</v>
      </c>
      <c r="G1063" s="10">
        <v>43619</v>
      </c>
      <c r="H1063" s="8" t="s">
        <v>31</v>
      </c>
      <c r="I1063" s="8" t="s">
        <v>32</v>
      </c>
      <c r="J1063" s="9">
        <v>1691.98</v>
      </c>
      <c r="K1063" s="9">
        <v>33.840000000000003</v>
      </c>
      <c r="L1063" s="8">
        <v>0</v>
      </c>
      <c r="M1063" s="14">
        <f t="shared" si="48"/>
        <v>1725.82</v>
      </c>
      <c r="N1063" s="8">
        <v>0</v>
      </c>
      <c r="O1063" s="8">
        <v>0</v>
      </c>
      <c r="P1063" s="8" t="s">
        <v>274</v>
      </c>
      <c r="R1063" s="8">
        <v>-1</v>
      </c>
      <c r="S1063" s="13">
        <f>_xlfn.XLOOKUP(P1063,rif_fee_schedule!$A$2:$A$84,rif_fee_schedule!C$2:C$84, 0)*1.628</f>
        <v>0</v>
      </c>
      <c r="T1063" s="13">
        <f>_xlfn.XLOOKUP(P1063,rif_fee_schedule!$A$2:$A$84,rif_fee_schedule!D$2:D$84, 0)</f>
        <v>0</v>
      </c>
      <c r="U1063" s="14">
        <f t="shared" si="49"/>
        <v>0</v>
      </c>
      <c r="V1063" s="14">
        <f t="shared" si="50"/>
        <v>0</v>
      </c>
      <c r="Y1063" s="3">
        <v>13894747.220000001</v>
      </c>
      <c r="Z1063" s="3">
        <v>290518.01</v>
      </c>
      <c r="AA1063" s="3">
        <v>0</v>
      </c>
      <c r="AB1063">
        <v>0</v>
      </c>
      <c r="AC1063" s="3">
        <v>0</v>
      </c>
      <c r="AD1063" s="2">
        <v>-156592.79</v>
      </c>
      <c r="AE1063" s="3">
        <v>599122533.62</v>
      </c>
      <c r="AF1063" s="3">
        <v>12164932.65</v>
      </c>
      <c r="AG1063" s="3">
        <v>2628720.44</v>
      </c>
      <c r="AH1063" s="3">
        <v>103699.7</v>
      </c>
      <c r="AI1063" s="3">
        <v>2074</v>
      </c>
      <c r="AJ1063" s="2">
        <v>-10188946.82</v>
      </c>
    </row>
    <row r="1064" spans="1:36" hidden="1" x14ac:dyDescent="0.25">
      <c r="A1064" s="8">
        <v>9.1</v>
      </c>
      <c r="B1064" s="8" t="s">
        <v>9037</v>
      </c>
      <c r="C1064" s="8">
        <v>3031090180240</v>
      </c>
      <c r="D1064" s="8" t="s">
        <v>9038</v>
      </c>
      <c r="G1064" s="10">
        <v>43619</v>
      </c>
      <c r="H1064" s="8" t="s">
        <v>31</v>
      </c>
      <c r="I1064" s="8" t="s">
        <v>32</v>
      </c>
      <c r="J1064" s="9">
        <v>1691.98</v>
      </c>
      <c r="K1064" s="9">
        <v>33.840000000000003</v>
      </c>
      <c r="L1064" s="8">
        <v>0</v>
      </c>
      <c r="M1064" s="14">
        <f t="shared" si="48"/>
        <v>1725.82</v>
      </c>
      <c r="N1064" s="8">
        <v>0</v>
      </c>
      <c r="O1064" s="8">
        <v>0</v>
      </c>
      <c r="P1064" s="8" t="s">
        <v>970</v>
      </c>
      <c r="R1064" s="8">
        <v>2</v>
      </c>
      <c r="S1064" s="13">
        <f>_xlfn.XLOOKUP(P1064,rif_fee_schedule!$A$2:$A$84,rif_fee_schedule!C$2:C$84, 0)*1.628</f>
        <v>0</v>
      </c>
      <c r="T1064" s="13">
        <f>_xlfn.XLOOKUP(P1064,rif_fee_schedule!$A$2:$A$84,rif_fee_schedule!D$2:D$84, 0)</f>
        <v>0</v>
      </c>
      <c r="U1064" s="14">
        <f t="shared" si="49"/>
        <v>0</v>
      </c>
      <c r="V1064" s="14">
        <f t="shared" si="50"/>
        <v>0</v>
      </c>
      <c r="Y1064" s="3">
        <v>13894747.220000001</v>
      </c>
      <c r="Z1064" s="3">
        <v>290518.01</v>
      </c>
      <c r="AA1064" s="3">
        <v>0</v>
      </c>
      <c r="AB1064">
        <v>0</v>
      </c>
      <c r="AC1064" s="3">
        <v>0</v>
      </c>
      <c r="AD1064" s="2">
        <v>-156592.79</v>
      </c>
      <c r="AE1064" s="3">
        <v>599122533.62</v>
      </c>
      <c r="AF1064" s="3">
        <v>12164932.65</v>
      </c>
      <c r="AG1064" s="3">
        <v>2628720.44</v>
      </c>
      <c r="AH1064" s="3">
        <v>103699.7</v>
      </c>
      <c r="AI1064" s="3">
        <v>2074</v>
      </c>
      <c r="AJ1064" s="2">
        <v>-10188946.82</v>
      </c>
    </row>
    <row r="1065" spans="1:36" hidden="1" x14ac:dyDescent="0.25">
      <c r="A1065" s="8">
        <v>2</v>
      </c>
      <c r="B1065" s="8" t="s">
        <v>2499</v>
      </c>
      <c r="C1065" s="8">
        <v>3021340010620</v>
      </c>
      <c r="D1065" s="8" t="s">
        <v>2500</v>
      </c>
      <c r="F1065" s="8" t="s">
        <v>2501</v>
      </c>
      <c r="G1065" s="10">
        <v>43615</v>
      </c>
      <c r="H1065" s="8" t="s">
        <v>31</v>
      </c>
      <c r="I1065" s="8" t="s">
        <v>38</v>
      </c>
      <c r="J1065" s="9">
        <v>23214.52</v>
      </c>
      <c r="K1065" s="9">
        <v>464.29</v>
      </c>
      <c r="L1065" s="8">
        <v>0</v>
      </c>
      <c r="M1065" s="14">
        <f t="shared" si="48"/>
        <v>23678.81</v>
      </c>
      <c r="N1065" s="8">
        <v>0</v>
      </c>
      <c r="O1065" s="8">
        <v>0</v>
      </c>
      <c r="P1065" s="8" t="s">
        <v>43</v>
      </c>
      <c r="R1065" s="11">
        <v>-2394</v>
      </c>
      <c r="S1065" s="13">
        <f>_xlfn.XLOOKUP(P1065,rif_fee_schedule!$A$2:$A$84,rif_fee_schedule!C$2:C$84, 0)*1.628</f>
        <v>5.1216879999999998</v>
      </c>
      <c r="T1065" s="13">
        <f>_xlfn.XLOOKUP(P1065,rif_fee_schedule!$A$2:$A$84,rif_fee_schedule!D$2:D$84, 0)</f>
        <v>2.9740000000000002</v>
      </c>
      <c r="U1065" s="14">
        <f t="shared" si="49"/>
        <v>-12261.321071999999</v>
      </c>
      <c r="V1065" s="14">
        <f t="shared" si="50"/>
        <v>-7119.7560000000003</v>
      </c>
      <c r="W1065" s="2"/>
      <c r="Y1065" s="3">
        <v>272008405.74000001</v>
      </c>
      <c r="Z1065" s="3">
        <v>5573244.3300000001</v>
      </c>
      <c r="AA1065" s="3">
        <v>0</v>
      </c>
      <c r="AB1065">
        <v>0</v>
      </c>
      <c r="AC1065" s="3">
        <v>0</v>
      </c>
      <c r="AD1065" s="2">
        <v>-7297347.0099999998</v>
      </c>
      <c r="AE1065" s="3">
        <v>599122533.62</v>
      </c>
      <c r="AF1065" s="3">
        <v>12164932.65</v>
      </c>
      <c r="AG1065" s="3">
        <v>2628720.44</v>
      </c>
      <c r="AH1065" s="3">
        <v>103699.7</v>
      </c>
      <c r="AI1065" s="3">
        <v>2074</v>
      </c>
      <c r="AJ1065" s="2">
        <v>-10188946.82</v>
      </c>
    </row>
    <row r="1066" spans="1:36" hidden="1" x14ac:dyDescent="0.25">
      <c r="A1066" s="8">
        <v>2</v>
      </c>
      <c r="B1066" s="8" t="s">
        <v>2499</v>
      </c>
      <c r="C1066" s="8">
        <v>3021340010620</v>
      </c>
      <c r="D1066" s="8" t="s">
        <v>2500</v>
      </c>
      <c r="F1066" s="8" t="s">
        <v>2501</v>
      </c>
      <c r="G1066" s="10">
        <v>43615</v>
      </c>
      <c r="H1066" s="8" t="s">
        <v>31</v>
      </c>
      <c r="I1066" s="8" t="s">
        <v>38</v>
      </c>
      <c r="J1066" s="9">
        <v>23214.52</v>
      </c>
      <c r="K1066" s="9">
        <v>464.29</v>
      </c>
      <c r="L1066" s="8">
        <v>0</v>
      </c>
      <c r="M1066" s="14">
        <f t="shared" si="48"/>
        <v>23678.81</v>
      </c>
      <c r="N1066" s="8">
        <v>0</v>
      </c>
      <c r="O1066" s="8">
        <v>0</v>
      </c>
      <c r="P1066" s="8" t="s">
        <v>72</v>
      </c>
      <c r="R1066" s="11">
        <v>2394</v>
      </c>
      <c r="S1066" s="13">
        <f>_xlfn.XLOOKUP(P1066,rif_fee_schedule!$A$2:$A$84,rif_fee_schedule!C$2:C$84, 0)*1.628</f>
        <v>15.918583999999999</v>
      </c>
      <c r="T1066" s="13">
        <f>_xlfn.XLOOKUP(P1066,rif_fee_schedule!$A$2:$A$84,rif_fee_schedule!D$2:D$84, 0)</f>
        <v>9.2460000000000004</v>
      </c>
      <c r="U1066" s="14">
        <f t="shared" si="49"/>
        <v>38109.090096</v>
      </c>
      <c r="V1066" s="14">
        <f t="shared" si="50"/>
        <v>22134.924000000003</v>
      </c>
      <c r="W1066" s="2"/>
      <c r="Y1066" s="3">
        <v>272008405.74000001</v>
      </c>
      <c r="Z1066" s="3">
        <v>5573244.3300000001</v>
      </c>
      <c r="AA1066" s="3">
        <v>0</v>
      </c>
      <c r="AB1066">
        <v>0</v>
      </c>
      <c r="AC1066" s="3">
        <v>0</v>
      </c>
      <c r="AD1066" s="2">
        <v>-7297347.0099999998</v>
      </c>
      <c r="AE1066" s="3">
        <v>599122533.62</v>
      </c>
      <c r="AF1066" s="3">
        <v>12164932.65</v>
      </c>
      <c r="AG1066" s="3">
        <v>2628720.44</v>
      </c>
      <c r="AH1066" s="3">
        <v>103699.7</v>
      </c>
      <c r="AI1066" s="3">
        <v>2074</v>
      </c>
      <c r="AJ1066" s="2">
        <v>-10188946.82</v>
      </c>
    </row>
    <row r="1067" spans="1:36" hidden="1" x14ac:dyDescent="0.25">
      <c r="A1067" s="8">
        <v>6</v>
      </c>
      <c r="B1067" s="8" t="s">
        <v>7016</v>
      </c>
      <c r="C1067" s="8">
        <v>3069020010460</v>
      </c>
      <c r="D1067" s="8" t="s">
        <v>7017</v>
      </c>
      <c r="F1067" s="8" t="s">
        <v>6977</v>
      </c>
      <c r="G1067" s="10">
        <v>43620</v>
      </c>
      <c r="H1067" s="8" t="s">
        <v>31</v>
      </c>
      <c r="I1067" s="8" t="s">
        <v>38</v>
      </c>
      <c r="J1067" s="9">
        <v>9278.02</v>
      </c>
      <c r="K1067" s="9">
        <v>185.56</v>
      </c>
      <c r="L1067" s="8">
        <v>0</v>
      </c>
      <c r="M1067" s="14">
        <f t="shared" si="48"/>
        <v>9463.58</v>
      </c>
      <c r="N1067" s="8">
        <v>0</v>
      </c>
      <c r="O1067" s="8">
        <v>0</v>
      </c>
      <c r="P1067" s="8" t="s">
        <v>77</v>
      </c>
      <c r="R1067" s="8">
        <v>1</v>
      </c>
      <c r="S1067" s="13">
        <f>_xlfn.XLOOKUP(P1067,rif_fee_schedule!$A$2:$A$84,rif_fee_schedule!C$2:C$84, 0)*1.628</f>
        <v>9769.6279999999988</v>
      </c>
      <c r="T1067" s="13">
        <f>_xlfn.XLOOKUP(P1067,rif_fee_schedule!$A$2:$A$84,rif_fee_schedule!D$2:D$84, 0)</f>
        <v>5674</v>
      </c>
      <c r="U1067" s="14">
        <f t="shared" si="49"/>
        <v>9769.6279999999988</v>
      </c>
      <c r="V1067" s="14">
        <f t="shared" si="50"/>
        <v>5674</v>
      </c>
      <c r="W1067"/>
      <c r="Y1067" s="3">
        <v>43269262.359999999</v>
      </c>
      <c r="Z1067" s="3">
        <v>874367.57</v>
      </c>
      <c r="AA1067" s="3">
        <v>433279.63</v>
      </c>
      <c r="AB1067">
        <v>0</v>
      </c>
      <c r="AC1067" s="3">
        <v>0</v>
      </c>
      <c r="AD1067" s="2">
        <v>374512.67</v>
      </c>
      <c r="AE1067" s="3">
        <v>599122533.62</v>
      </c>
      <c r="AF1067" s="3">
        <v>12164932.65</v>
      </c>
      <c r="AG1067" s="3">
        <v>2628720.44</v>
      </c>
      <c r="AH1067" s="3">
        <v>103699.7</v>
      </c>
      <c r="AI1067" s="3">
        <v>2074</v>
      </c>
      <c r="AJ1067" s="2">
        <v>-10188946.82</v>
      </c>
    </row>
    <row r="1068" spans="1:36" hidden="1" x14ac:dyDescent="0.25">
      <c r="A1068" s="8">
        <v>6</v>
      </c>
      <c r="B1068" s="8" t="s">
        <v>6994</v>
      </c>
      <c r="C1068" s="8">
        <v>3069020010460</v>
      </c>
      <c r="D1068" s="8" t="s">
        <v>6995</v>
      </c>
      <c r="F1068" s="8" t="s">
        <v>6971</v>
      </c>
      <c r="G1068" s="10">
        <v>43614</v>
      </c>
      <c r="H1068" s="8" t="s">
        <v>31</v>
      </c>
      <c r="I1068" s="8" t="s">
        <v>38</v>
      </c>
      <c r="J1068" s="9">
        <v>9278.02</v>
      </c>
      <c r="K1068" s="9">
        <v>185.56</v>
      </c>
      <c r="L1068" s="8">
        <v>0</v>
      </c>
      <c r="M1068" s="14">
        <f t="shared" si="48"/>
        <v>9463.58</v>
      </c>
      <c r="N1068" s="8">
        <v>0</v>
      </c>
      <c r="O1068" s="8">
        <v>0</v>
      </c>
      <c r="P1068" s="8" t="s">
        <v>77</v>
      </c>
      <c r="R1068" s="8">
        <v>1</v>
      </c>
      <c r="S1068" s="13">
        <f>_xlfn.XLOOKUP(P1068,rif_fee_schedule!$A$2:$A$84,rif_fee_schedule!C$2:C$84, 0)*1.628</f>
        <v>9769.6279999999988</v>
      </c>
      <c r="T1068" s="13">
        <f>_xlfn.XLOOKUP(P1068,rif_fee_schedule!$A$2:$A$84,rif_fee_schedule!D$2:D$84, 0)</f>
        <v>5674</v>
      </c>
      <c r="U1068" s="14">
        <f t="shared" si="49"/>
        <v>9769.6279999999988</v>
      </c>
      <c r="V1068" s="14">
        <f t="shared" si="50"/>
        <v>5674</v>
      </c>
      <c r="W1068"/>
      <c r="Y1068" s="3">
        <v>43269262.359999999</v>
      </c>
      <c r="Z1068" s="3">
        <v>874367.57</v>
      </c>
      <c r="AA1068" s="3">
        <v>433279.63</v>
      </c>
      <c r="AB1068">
        <v>0</v>
      </c>
      <c r="AC1068" s="3">
        <v>0</v>
      </c>
      <c r="AD1068" s="2">
        <v>374512.67</v>
      </c>
      <c r="AE1068" s="3">
        <v>599122533.62</v>
      </c>
      <c r="AF1068" s="3">
        <v>12164932.65</v>
      </c>
      <c r="AG1068" s="3">
        <v>2628720.44</v>
      </c>
      <c r="AH1068" s="3">
        <v>103699.7</v>
      </c>
      <c r="AI1068" s="3">
        <v>2074</v>
      </c>
      <c r="AJ1068" s="2">
        <v>-10188946.82</v>
      </c>
    </row>
    <row r="1069" spans="1:36" hidden="1" x14ac:dyDescent="0.25">
      <c r="A1069" s="8">
        <v>6</v>
      </c>
      <c r="B1069" s="8" t="s">
        <v>6980</v>
      </c>
      <c r="C1069" s="8">
        <v>3069020010460</v>
      </c>
      <c r="D1069" s="8" t="s">
        <v>6981</v>
      </c>
      <c r="F1069" s="8" t="s">
        <v>6971</v>
      </c>
      <c r="G1069" s="10">
        <v>43621</v>
      </c>
      <c r="H1069" s="8" t="s">
        <v>31</v>
      </c>
      <c r="I1069" s="8" t="s">
        <v>38</v>
      </c>
      <c r="J1069" s="9">
        <v>9278.02</v>
      </c>
      <c r="K1069" s="9">
        <v>185.56</v>
      </c>
      <c r="L1069" s="8">
        <v>0</v>
      </c>
      <c r="M1069" s="14">
        <f t="shared" si="48"/>
        <v>9463.58</v>
      </c>
      <c r="N1069" s="8">
        <v>0</v>
      </c>
      <c r="O1069" s="8">
        <v>0</v>
      </c>
      <c r="P1069" s="8" t="s">
        <v>77</v>
      </c>
      <c r="R1069" s="8">
        <v>1</v>
      </c>
      <c r="S1069" s="13">
        <f>_xlfn.XLOOKUP(P1069,rif_fee_schedule!$A$2:$A$84,rif_fee_schedule!C$2:C$84, 0)*1.628</f>
        <v>9769.6279999999988</v>
      </c>
      <c r="T1069" s="13">
        <f>_xlfn.XLOOKUP(P1069,rif_fee_schedule!$A$2:$A$84,rif_fee_schedule!D$2:D$84, 0)</f>
        <v>5674</v>
      </c>
      <c r="U1069" s="14">
        <f t="shared" si="49"/>
        <v>9769.6279999999988</v>
      </c>
      <c r="V1069" s="14">
        <f t="shared" si="50"/>
        <v>5674</v>
      </c>
      <c r="W1069"/>
      <c r="Y1069" s="3">
        <v>43269262.359999999</v>
      </c>
      <c r="Z1069" s="3">
        <v>874367.57</v>
      </c>
      <c r="AA1069" s="3">
        <v>433279.63</v>
      </c>
      <c r="AB1069">
        <v>0</v>
      </c>
      <c r="AC1069" s="3">
        <v>0</v>
      </c>
      <c r="AD1069" s="2">
        <v>374512.67</v>
      </c>
      <c r="AE1069" s="3">
        <v>599122533.62</v>
      </c>
      <c r="AF1069" s="3">
        <v>12164932.65</v>
      </c>
      <c r="AG1069" s="3">
        <v>2628720.44</v>
      </c>
      <c r="AH1069" s="3">
        <v>103699.7</v>
      </c>
      <c r="AI1069" s="3">
        <v>2074</v>
      </c>
      <c r="AJ1069" s="2">
        <v>-10188946.82</v>
      </c>
    </row>
    <row r="1070" spans="1:36" hidden="1" x14ac:dyDescent="0.25">
      <c r="A1070" s="8">
        <v>6</v>
      </c>
      <c r="B1070" s="8" t="s">
        <v>6990</v>
      </c>
      <c r="C1070" s="8">
        <v>3069020010460</v>
      </c>
      <c r="D1070" s="8" t="s">
        <v>6991</v>
      </c>
      <c r="F1070" s="8" t="s">
        <v>6977</v>
      </c>
      <c r="G1070" s="10">
        <v>43621</v>
      </c>
      <c r="H1070" s="8" t="s">
        <v>31</v>
      </c>
      <c r="I1070" s="8" t="s">
        <v>38</v>
      </c>
      <c r="J1070" s="9">
        <v>9278.02</v>
      </c>
      <c r="K1070" s="9">
        <v>185.56</v>
      </c>
      <c r="L1070" s="8">
        <v>0</v>
      </c>
      <c r="M1070" s="14">
        <f t="shared" si="48"/>
        <v>9463.58</v>
      </c>
      <c r="N1070" s="8">
        <v>0</v>
      </c>
      <c r="O1070" s="8">
        <v>0</v>
      </c>
      <c r="P1070" s="8" t="s">
        <v>77</v>
      </c>
      <c r="R1070" s="8">
        <v>1</v>
      </c>
      <c r="S1070" s="13">
        <f>_xlfn.XLOOKUP(P1070,rif_fee_schedule!$A$2:$A$84,rif_fee_schedule!C$2:C$84, 0)*1.628</f>
        <v>9769.6279999999988</v>
      </c>
      <c r="T1070" s="13">
        <f>_xlfn.XLOOKUP(P1070,rif_fee_schedule!$A$2:$A$84,rif_fee_schedule!D$2:D$84, 0)</f>
        <v>5674</v>
      </c>
      <c r="U1070" s="14">
        <f t="shared" si="49"/>
        <v>9769.6279999999988</v>
      </c>
      <c r="V1070" s="14">
        <f t="shared" si="50"/>
        <v>5674</v>
      </c>
      <c r="W1070"/>
      <c r="Y1070" s="3">
        <v>43269262.359999999</v>
      </c>
      <c r="Z1070" s="3">
        <v>874367.57</v>
      </c>
      <c r="AA1070" s="3">
        <v>433279.63</v>
      </c>
      <c r="AB1070">
        <v>0</v>
      </c>
      <c r="AC1070" s="3">
        <v>0</v>
      </c>
      <c r="AD1070" s="2">
        <v>374512.67</v>
      </c>
      <c r="AE1070" s="3">
        <v>599122533.62</v>
      </c>
      <c r="AF1070" s="3">
        <v>12164932.65</v>
      </c>
      <c r="AG1070" s="3">
        <v>2628720.44</v>
      </c>
      <c r="AH1070" s="3">
        <v>103699.7</v>
      </c>
      <c r="AI1070" s="3">
        <v>2074</v>
      </c>
      <c r="AJ1070" s="2">
        <v>-10188946.82</v>
      </c>
    </row>
    <row r="1071" spans="1:36" hidden="1" x14ac:dyDescent="0.25">
      <c r="A1071" s="8">
        <v>6</v>
      </c>
      <c r="B1071" s="8" t="s">
        <v>6969</v>
      </c>
      <c r="C1071" s="8">
        <v>3069020010460</v>
      </c>
      <c r="D1071" s="8" t="s">
        <v>6970</v>
      </c>
      <c r="F1071" s="8" t="s">
        <v>6971</v>
      </c>
      <c r="G1071" s="10">
        <v>43621</v>
      </c>
      <c r="H1071" s="8" t="s">
        <v>31</v>
      </c>
      <c r="I1071" s="8" t="s">
        <v>38</v>
      </c>
      <c r="J1071" s="9">
        <v>9278.02</v>
      </c>
      <c r="K1071" s="9">
        <v>185.56</v>
      </c>
      <c r="L1071" s="8">
        <v>0</v>
      </c>
      <c r="M1071" s="14">
        <f t="shared" si="48"/>
        <v>9463.58</v>
      </c>
      <c r="N1071" s="8">
        <v>0</v>
      </c>
      <c r="O1071" s="8">
        <v>0</v>
      </c>
      <c r="P1071" s="8" t="s">
        <v>77</v>
      </c>
      <c r="R1071" s="8">
        <v>1</v>
      </c>
      <c r="S1071" s="13">
        <f>_xlfn.XLOOKUP(P1071,rif_fee_schedule!$A$2:$A$84,rif_fee_schedule!C$2:C$84, 0)*1.628</f>
        <v>9769.6279999999988</v>
      </c>
      <c r="T1071" s="13">
        <f>_xlfn.XLOOKUP(P1071,rif_fee_schedule!$A$2:$A$84,rif_fee_schedule!D$2:D$84, 0)</f>
        <v>5674</v>
      </c>
      <c r="U1071" s="14">
        <f t="shared" si="49"/>
        <v>9769.6279999999988</v>
      </c>
      <c r="V1071" s="14">
        <f t="shared" si="50"/>
        <v>5674</v>
      </c>
      <c r="W1071"/>
      <c r="Y1071" s="3">
        <v>43269262.359999999</v>
      </c>
      <c r="Z1071" s="3">
        <v>874367.57</v>
      </c>
      <c r="AA1071" s="3">
        <v>433279.63</v>
      </c>
      <c r="AB1071">
        <v>0</v>
      </c>
      <c r="AC1071" s="3">
        <v>0</v>
      </c>
      <c r="AD1071" s="2">
        <v>374512.67</v>
      </c>
      <c r="AE1071" s="3">
        <v>599122533.62</v>
      </c>
      <c r="AF1071" s="3">
        <v>12164932.65</v>
      </c>
      <c r="AG1071" s="3">
        <v>2628720.44</v>
      </c>
      <c r="AH1071" s="3">
        <v>103699.7</v>
      </c>
      <c r="AI1071" s="3">
        <v>2074</v>
      </c>
      <c r="AJ1071" s="2">
        <v>-10188946.82</v>
      </c>
    </row>
    <row r="1072" spans="1:36" hidden="1" x14ac:dyDescent="0.25">
      <c r="A1072" s="8">
        <v>6</v>
      </c>
      <c r="B1072" s="8" t="s">
        <v>6986</v>
      </c>
      <c r="C1072" s="8">
        <v>3069020010460</v>
      </c>
      <c r="D1072" s="8" t="s">
        <v>6987</v>
      </c>
      <c r="F1072" s="8" t="s">
        <v>6977</v>
      </c>
      <c r="G1072" s="10">
        <v>43614</v>
      </c>
      <c r="H1072" s="8" t="s">
        <v>31</v>
      </c>
      <c r="I1072" s="8" t="s">
        <v>38</v>
      </c>
      <c r="J1072" s="9">
        <v>9278.02</v>
      </c>
      <c r="K1072" s="9">
        <v>185.56</v>
      </c>
      <c r="L1072" s="8">
        <v>0</v>
      </c>
      <c r="M1072" s="14">
        <f t="shared" si="48"/>
        <v>9463.58</v>
      </c>
      <c r="N1072" s="8">
        <v>0</v>
      </c>
      <c r="O1072" s="8">
        <v>0</v>
      </c>
      <c r="P1072" s="8" t="s">
        <v>77</v>
      </c>
      <c r="R1072" s="8">
        <v>1</v>
      </c>
      <c r="S1072" s="13">
        <f>_xlfn.XLOOKUP(P1072,rif_fee_schedule!$A$2:$A$84,rif_fee_schedule!C$2:C$84, 0)*1.628</f>
        <v>9769.6279999999988</v>
      </c>
      <c r="T1072" s="13">
        <f>_xlfn.XLOOKUP(P1072,rif_fee_schedule!$A$2:$A$84,rif_fee_schedule!D$2:D$84, 0)</f>
        <v>5674</v>
      </c>
      <c r="U1072" s="14">
        <f t="shared" si="49"/>
        <v>9769.6279999999988</v>
      </c>
      <c r="V1072" s="14">
        <f t="shared" si="50"/>
        <v>5674</v>
      </c>
      <c r="W1072"/>
      <c r="Y1072" s="3">
        <v>43269262.359999999</v>
      </c>
      <c r="Z1072" s="3">
        <v>874367.57</v>
      </c>
      <c r="AA1072" s="3">
        <v>433279.63</v>
      </c>
      <c r="AB1072">
        <v>0</v>
      </c>
      <c r="AC1072" s="3">
        <v>0</v>
      </c>
      <c r="AD1072" s="2">
        <v>374512.67</v>
      </c>
      <c r="AE1072" s="3">
        <v>599122533.62</v>
      </c>
      <c r="AF1072" s="3">
        <v>12164932.65</v>
      </c>
      <c r="AG1072" s="3">
        <v>2628720.44</v>
      </c>
      <c r="AH1072" s="3">
        <v>103699.7</v>
      </c>
      <c r="AI1072" s="3">
        <v>2074</v>
      </c>
      <c r="AJ1072" s="2">
        <v>-10188946.82</v>
      </c>
    </row>
    <row r="1073" spans="1:36" hidden="1" x14ac:dyDescent="0.25">
      <c r="A1073" s="8">
        <v>6</v>
      </c>
      <c r="B1073" s="8" t="s">
        <v>6992</v>
      </c>
      <c r="C1073" s="8">
        <v>3069020010460</v>
      </c>
      <c r="D1073" s="8" t="s">
        <v>6993</v>
      </c>
      <c r="F1073" s="8" t="s">
        <v>6977</v>
      </c>
      <c r="G1073" s="10">
        <v>43622</v>
      </c>
      <c r="H1073" s="8" t="s">
        <v>31</v>
      </c>
      <c r="I1073" s="8" t="s">
        <v>38</v>
      </c>
      <c r="J1073" s="9">
        <v>9278.02</v>
      </c>
      <c r="K1073" s="9">
        <v>185.56</v>
      </c>
      <c r="L1073" s="8">
        <v>0</v>
      </c>
      <c r="M1073" s="14">
        <f t="shared" si="48"/>
        <v>9463.58</v>
      </c>
      <c r="N1073" s="8">
        <v>0</v>
      </c>
      <c r="O1073" s="8">
        <v>0</v>
      </c>
      <c r="P1073" s="8" t="s">
        <v>77</v>
      </c>
      <c r="R1073" s="8">
        <v>1</v>
      </c>
      <c r="S1073" s="13">
        <f>_xlfn.XLOOKUP(P1073,rif_fee_schedule!$A$2:$A$84,rif_fee_schedule!C$2:C$84, 0)*1.628</f>
        <v>9769.6279999999988</v>
      </c>
      <c r="T1073" s="13">
        <f>_xlfn.XLOOKUP(P1073,rif_fee_schedule!$A$2:$A$84,rif_fee_schedule!D$2:D$84, 0)</f>
        <v>5674</v>
      </c>
      <c r="U1073" s="14">
        <f t="shared" si="49"/>
        <v>9769.6279999999988</v>
      </c>
      <c r="V1073" s="14">
        <f t="shared" si="50"/>
        <v>5674</v>
      </c>
      <c r="W1073"/>
      <c r="Y1073" s="3">
        <v>43269262.359999999</v>
      </c>
      <c r="Z1073" s="3">
        <v>874367.57</v>
      </c>
      <c r="AA1073" s="3">
        <v>433279.63</v>
      </c>
      <c r="AB1073">
        <v>0</v>
      </c>
      <c r="AC1073" s="3">
        <v>0</v>
      </c>
      <c r="AD1073" s="2">
        <v>374512.67</v>
      </c>
      <c r="AE1073" s="3">
        <v>599122533.62</v>
      </c>
      <c r="AF1073" s="3">
        <v>12164932.65</v>
      </c>
      <c r="AG1073" s="3">
        <v>2628720.44</v>
      </c>
      <c r="AH1073" s="3">
        <v>103699.7</v>
      </c>
      <c r="AI1073" s="3">
        <v>2074</v>
      </c>
      <c r="AJ1073" s="2">
        <v>-10188946.82</v>
      </c>
    </row>
    <row r="1074" spans="1:36" hidden="1" x14ac:dyDescent="0.25">
      <c r="A1074" s="8">
        <v>6</v>
      </c>
      <c r="B1074" s="8" t="s">
        <v>7012</v>
      </c>
      <c r="C1074" s="8">
        <v>3069020010460</v>
      </c>
      <c r="D1074" s="8" t="s">
        <v>7013</v>
      </c>
      <c r="F1074" s="8" t="s">
        <v>6971</v>
      </c>
      <c r="G1074" s="10">
        <v>43620</v>
      </c>
      <c r="H1074" s="8" t="s">
        <v>31</v>
      </c>
      <c r="I1074" s="8" t="s">
        <v>38</v>
      </c>
      <c r="J1074" s="9">
        <v>9278.02</v>
      </c>
      <c r="K1074" s="9">
        <v>185.56</v>
      </c>
      <c r="L1074" s="8">
        <v>0</v>
      </c>
      <c r="M1074" s="14">
        <f t="shared" si="48"/>
        <v>9463.58</v>
      </c>
      <c r="N1074" s="8">
        <v>0</v>
      </c>
      <c r="O1074" s="8">
        <v>0</v>
      </c>
      <c r="P1074" s="8" t="s">
        <v>77</v>
      </c>
      <c r="R1074" s="8">
        <v>1</v>
      </c>
      <c r="S1074" s="13">
        <f>_xlfn.XLOOKUP(P1074,rif_fee_schedule!$A$2:$A$84,rif_fee_schedule!C$2:C$84, 0)*1.628</f>
        <v>9769.6279999999988</v>
      </c>
      <c r="T1074" s="13">
        <f>_xlfn.XLOOKUP(P1074,rif_fee_schedule!$A$2:$A$84,rif_fee_schedule!D$2:D$84, 0)</f>
        <v>5674</v>
      </c>
      <c r="U1074" s="14">
        <f t="shared" si="49"/>
        <v>9769.6279999999988</v>
      </c>
      <c r="V1074" s="14">
        <f t="shared" si="50"/>
        <v>5674</v>
      </c>
      <c r="W1074"/>
      <c r="Y1074" s="3">
        <v>43269262.359999999</v>
      </c>
      <c r="Z1074" s="3">
        <v>874367.57</v>
      </c>
      <c r="AA1074" s="3">
        <v>433279.63</v>
      </c>
      <c r="AB1074">
        <v>0</v>
      </c>
      <c r="AC1074" s="3">
        <v>0</v>
      </c>
      <c r="AD1074" s="2">
        <v>374512.67</v>
      </c>
      <c r="AE1074" s="3">
        <v>599122533.62</v>
      </c>
      <c r="AF1074" s="3">
        <v>12164932.65</v>
      </c>
      <c r="AG1074" s="3">
        <v>2628720.44</v>
      </c>
      <c r="AH1074" s="3">
        <v>103699.7</v>
      </c>
      <c r="AI1074" s="3">
        <v>2074</v>
      </c>
      <c r="AJ1074" s="2">
        <v>-10188946.82</v>
      </c>
    </row>
    <row r="1075" spans="1:36" hidden="1" x14ac:dyDescent="0.25">
      <c r="A1075" s="8">
        <v>6</v>
      </c>
      <c r="B1075" s="8" t="s">
        <v>6988</v>
      </c>
      <c r="C1075" s="8">
        <v>3069020010460</v>
      </c>
      <c r="D1075" s="8" t="s">
        <v>6989</v>
      </c>
      <c r="F1075" s="8" t="s">
        <v>6971</v>
      </c>
      <c r="G1075" s="10">
        <v>43620</v>
      </c>
      <c r="H1075" s="8" t="s">
        <v>31</v>
      </c>
      <c r="I1075" s="8" t="s">
        <v>38</v>
      </c>
      <c r="J1075" s="9">
        <v>9278.02</v>
      </c>
      <c r="K1075" s="9">
        <v>185.56</v>
      </c>
      <c r="L1075" s="8">
        <v>0</v>
      </c>
      <c r="M1075" s="14">
        <f t="shared" ref="M1075:M1138" si="51">SUM(J1075:L1075)</f>
        <v>9463.58</v>
      </c>
      <c r="N1075" s="8">
        <v>0</v>
      </c>
      <c r="O1075" s="8">
        <v>0</v>
      </c>
      <c r="P1075" s="8" t="s">
        <v>77</v>
      </c>
      <c r="R1075" s="8">
        <v>1</v>
      </c>
      <c r="S1075" s="13">
        <f>_xlfn.XLOOKUP(P1075,rif_fee_schedule!$A$2:$A$84,rif_fee_schedule!C$2:C$84, 0)*1.628</f>
        <v>9769.6279999999988</v>
      </c>
      <c r="T1075" s="13">
        <f>_xlfn.XLOOKUP(P1075,rif_fee_schedule!$A$2:$A$84,rif_fee_schedule!D$2:D$84, 0)</f>
        <v>5674</v>
      </c>
      <c r="U1075" s="14">
        <f t="shared" ref="U1075:U1138" si="52">S1075*R1075</f>
        <v>9769.6279999999988</v>
      </c>
      <c r="V1075" s="14">
        <f t="shared" ref="V1075:V1138" si="53">T1075*R1075</f>
        <v>5674</v>
      </c>
      <c r="W1075"/>
      <c r="Y1075" s="3">
        <v>43269262.359999999</v>
      </c>
      <c r="Z1075" s="3">
        <v>874367.57</v>
      </c>
      <c r="AA1075" s="3">
        <v>433279.63</v>
      </c>
      <c r="AB1075">
        <v>0</v>
      </c>
      <c r="AC1075" s="3">
        <v>0</v>
      </c>
      <c r="AD1075" s="2">
        <v>374512.67</v>
      </c>
      <c r="AE1075" s="3">
        <v>599122533.62</v>
      </c>
      <c r="AF1075" s="3">
        <v>12164932.65</v>
      </c>
      <c r="AG1075" s="3">
        <v>2628720.44</v>
      </c>
      <c r="AH1075" s="3">
        <v>103699.7</v>
      </c>
      <c r="AI1075" s="3">
        <v>2074</v>
      </c>
      <c r="AJ1075" s="2">
        <v>-10188946.82</v>
      </c>
    </row>
    <row r="1076" spans="1:36" hidden="1" x14ac:dyDescent="0.25">
      <c r="A1076" s="8">
        <v>6</v>
      </c>
      <c r="B1076" s="8" t="s">
        <v>7018</v>
      </c>
      <c r="C1076" s="8">
        <v>3069020010460</v>
      </c>
      <c r="D1076" s="8" t="s">
        <v>7019</v>
      </c>
      <c r="F1076" s="8" t="s">
        <v>6971</v>
      </c>
      <c r="G1076" s="10">
        <v>43620</v>
      </c>
      <c r="H1076" s="8" t="s">
        <v>31</v>
      </c>
      <c r="I1076" s="8" t="s">
        <v>38</v>
      </c>
      <c r="J1076" s="9">
        <v>9278.02</v>
      </c>
      <c r="K1076" s="9">
        <v>185.56</v>
      </c>
      <c r="L1076" s="8">
        <v>0</v>
      </c>
      <c r="M1076" s="14">
        <f t="shared" si="51"/>
        <v>9463.58</v>
      </c>
      <c r="N1076" s="8">
        <v>0</v>
      </c>
      <c r="O1076" s="8">
        <v>0</v>
      </c>
      <c r="P1076" s="8" t="s">
        <v>77</v>
      </c>
      <c r="R1076" s="8">
        <v>1</v>
      </c>
      <c r="S1076" s="13">
        <f>_xlfn.XLOOKUP(P1076,rif_fee_schedule!$A$2:$A$84,rif_fee_schedule!C$2:C$84, 0)*1.628</f>
        <v>9769.6279999999988</v>
      </c>
      <c r="T1076" s="13">
        <f>_xlfn.XLOOKUP(P1076,rif_fee_schedule!$A$2:$A$84,rif_fee_schedule!D$2:D$84, 0)</f>
        <v>5674</v>
      </c>
      <c r="U1076" s="14">
        <f t="shared" si="52"/>
        <v>9769.6279999999988</v>
      </c>
      <c r="V1076" s="14">
        <f t="shared" si="53"/>
        <v>5674</v>
      </c>
      <c r="W1076"/>
      <c r="Y1076" s="3">
        <v>43269262.359999999</v>
      </c>
      <c r="Z1076" s="3">
        <v>874367.57</v>
      </c>
      <c r="AA1076" s="3">
        <v>433279.63</v>
      </c>
      <c r="AB1076">
        <v>0</v>
      </c>
      <c r="AC1076" s="3">
        <v>0</v>
      </c>
      <c r="AD1076" s="2">
        <v>374512.67</v>
      </c>
      <c r="AE1076" s="3">
        <v>599122533.62</v>
      </c>
      <c r="AF1076" s="3">
        <v>12164932.65</v>
      </c>
      <c r="AG1076" s="3">
        <v>2628720.44</v>
      </c>
      <c r="AH1076" s="3">
        <v>103699.7</v>
      </c>
      <c r="AI1076" s="3">
        <v>2074</v>
      </c>
      <c r="AJ1076" s="2">
        <v>-10188946.82</v>
      </c>
    </row>
    <row r="1077" spans="1:36" hidden="1" x14ac:dyDescent="0.25">
      <c r="A1077" s="8">
        <v>6</v>
      </c>
      <c r="B1077" s="8" t="s">
        <v>7000</v>
      </c>
      <c r="C1077" s="8">
        <v>3069020010460</v>
      </c>
      <c r="D1077" s="8" t="s">
        <v>7001</v>
      </c>
      <c r="F1077" s="8" t="s">
        <v>6977</v>
      </c>
      <c r="G1077" s="10">
        <v>43614</v>
      </c>
      <c r="H1077" s="8" t="s">
        <v>31</v>
      </c>
      <c r="I1077" s="8" t="s">
        <v>38</v>
      </c>
      <c r="J1077" s="9">
        <v>9278.02</v>
      </c>
      <c r="K1077" s="9">
        <v>185.56</v>
      </c>
      <c r="L1077" s="8">
        <v>0</v>
      </c>
      <c r="M1077" s="14">
        <f t="shared" si="51"/>
        <v>9463.58</v>
      </c>
      <c r="N1077" s="8">
        <v>0</v>
      </c>
      <c r="O1077" s="8">
        <v>0</v>
      </c>
      <c r="P1077" s="8" t="s">
        <v>77</v>
      </c>
      <c r="R1077" s="8">
        <v>1</v>
      </c>
      <c r="S1077" s="13">
        <f>_xlfn.XLOOKUP(P1077,rif_fee_schedule!$A$2:$A$84,rif_fee_schedule!C$2:C$84, 0)*1.628</f>
        <v>9769.6279999999988</v>
      </c>
      <c r="T1077" s="13">
        <f>_xlfn.XLOOKUP(P1077,rif_fee_schedule!$A$2:$A$84,rif_fee_schedule!D$2:D$84, 0)</f>
        <v>5674</v>
      </c>
      <c r="U1077" s="14">
        <f t="shared" si="52"/>
        <v>9769.6279999999988</v>
      </c>
      <c r="V1077" s="14">
        <f t="shared" si="53"/>
        <v>5674</v>
      </c>
      <c r="W1077"/>
      <c r="Y1077" s="3">
        <v>43269262.359999999</v>
      </c>
      <c r="Z1077" s="3">
        <v>874367.57</v>
      </c>
      <c r="AA1077" s="3">
        <v>433279.63</v>
      </c>
      <c r="AB1077">
        <v>0</v>
      </c>
      <c r="AC1077" s="3">
        <v>0</v>
      </c>
      <c r="AD1077" s="2">
        <v>374512.67</v>
      </c>
      <c r="AE1077" s="3">
        <v>599122533.62</v>
      </c>
      <c r="AF1077" s="3">
        <v>12164932.65</v>
      </c>
      <c r="AG1077" s="3">
        <v>2628720.44</v>
      </c>
      <c r="AH1077" s="3">
        <v>103699.7</v>
      </c>
      <c r="AI1077" s="3">
        <v>2074</v>
      </c>
      <c r="AJ1077" s="2">
        <v>-10188946.82</v>
      </c>
    </row>
    <row r="1078" spans="1:36" hidden="1" x14ac:dyDescent="0.25">
      <c r="A1078" s="8">
        <v>6</v>
      </c>
      <c r="B1078" s="8" t="s">
        <v>7002</v>
      </c>
      <c r="C1078" s="8">
        <v>3069020010460</v>
      </c>
      <c r="D1078" s="8" t="s">
        <v>7003</v>
      </c>
      <c r="F1078" s="8" t="s">
        <v>6977</v>
      </c>
      <c r="G1078" s="10">
        <v>43614</v>
      </c>
      <c r="H1078" s="8" t="s">
        <v>31</v>
      </c>
      <c r="I1078" s="8" t="s">
        <v>38</v>
      </c>
      <c r="J1078" s="9">
        <v>9278.02</v>
      </c>
      <c r="K1078" s="9">
        <v>185.56</v>
      </c>
      <c r="L1078" s="8">
        <v>0</v>
      </c>
      <c r="M1078" s="14">
        <f t="shared" si="51"/>
        <v>9463.58</v>
      </c>
      <c r="N1078" s="8">
        <v>0</v>
      </c>
      <c r="O1078" s="8">
        <v>0</v>
      </c>
      <c r="P1078" s="8" t="s">
        <v>77</v>
      </c>
      <c r="R1078" s="8">
        <v>1</v>
      </c>
      <c r="S1078" s="13">
        <f>_xlfn.XLOOKUP(P1078,rif_fee_schedule!$A$2:$A$84,rif_fee_schedule!C$2:C$84, 0)*1.628</f>
        <v>9769.6279999999988</v>
      </c>
      <c r="T1078" s="13">
        <f>_xlfn.XLOOKUP(P1078,rif_fee_schedule!$A$2:$A$84,rif_fee_schedule!D$2:D$84, 0)</f>
        <v>5674</v>
      </c>
      <c r="U1078" s="14">
        <f t="shared" si="52"/>
        <v>9769.6279999999988</v>
      </c>
      <c r="V1078" s="14">
        <f t="shared" si="53"/>
        <v>5674</v>
      </c>
      <c r="W1078"/>
      <c r="Y1078" s="3">
        <v>43269262.359999999</v>
      </c>
      <c r="Z1078" s="3">
        <v>874367.57</v>
      </c>
      <c r="AA1078" s="3">
        <v>433279.63</v>
      </c>
      <c r="AB1078">
        <v>0</v>
      </c>
      <c r="AC1078" s="3">
        <v>0</v>
      </c>
      <c r="AD1078" s="2">
        <v>374512.67</v>
      </c>
      <c r="AE1078" s="3">
        <v>599122533.62</v>
      </c>
      <c r="AF1078" s="3">
        <v>12164932.65</v>
      </c>
      <c r="AG1078" s="3">
        <v>2628720.44</v>
      </c>
      <c r="AH1078" s="3">
        <v>103699.7</v>
      </c>
      <c r="AI1078" s="3">
        <v>2074</v>
      </c>
      <c r="AJ1078" s="2">
        <v>-10188946.82</v>
      </c>
    </row>
    <row r="1079" spans="1:36" hidden="1" x14ac:dyDescent="0.25">
      <c r="A1079" s="8">
        <v>6</v>
      </c>
      <c r="B1079" s="8" t="s">
        <v>7020</v>
      </c>
      <c r="C1079" s="8">
        <v>3069020010460</v>
      </c>
      <c r="D1079" s="8" t="s">
        <v>7021</v>
      </c>
      <c r="F1079" s="8" t="s">
        <v>6971</v>
      </c>
      <c r="G1079" s="10">
        <v>43620</v>
      </c>
      <c r="H1079" s="8" t="s">
        <v>31</v>
      </c>
      <c r="I1079" s="8" t="s">
        <v>38</v>
      </c>
      <c r="J1079" s="9">
        <v>9278.02</v>
      </c>
      <c r="K1079" s="9">
        <v>185.56</v>
      </c>
      <c r="L1079" s="8">
        <v>0</v>
      </c>
      <c r="M1079" s="14">
        <f t="shared" si="51"/>
        <v>9463.58</v>
      </c>
      <c r="N1079" s="8">
        <v>0</v>
      </c>
      <c r="O1079" s="8">
        <v>0</v>
      </c>
      <c r="P1079" s="8" t="s">
        <v>77</v>
      </c>
      <c r="R1079" s="8">
        <v>1</v>
      </c>
      <c r="S1079" s="13">
        <f>_xlfn.XLOOKUP(P1079,rif_fee_schedule!$A$2:$A$84,rif_fee_schedule!C$2:C$84, 0)*1.628</f>
        <v>9769.6279999999988</v>
      </c>
      <c r="T1079" s="13">
        <f>_xlfn.XLOOKUP(P1079,rif_fee_schedule!$A$2:$A$84,rif_fee_schedule!D$2:D$84, 0)</f>
        <v>5674</v>
      </c>
      <c r="U1079" s="14">
        <f t="shared" si="52"/>
        <v>9769.6279999999988</v>
      </c>
      <c r="V1079" s="14">
        <f t="shared" si="53"/>
        <v>5674</v>
      </c>
      <c r="W1079"/>
      <c r="Y1079" s="3">
        <v>43269262.359999999</v>
      </c>
      <c r="Z1079" s="3">
        <v>874367.57</v>
      </c>
      <c r="AA1079" s="3">
        <v>433279.63</v>
      </c>
      <c r="AB1079">
        <v>0</v>
      </c>
      <c r="AC1079" s="3">
        <v>0</v>
      </c>
      <c r="AD1079" s="2">
        <v>374512.67</v>
      </c>
      <c r="AE1079" s="3">
        <v>599122533.62</v>
      </c>
      <c r="AF1079" s="3">
        <v>12164932.65</v>
      </c>
      <c r="AG1079" s="3">
        <v>2628720.44</v>
      </c>
      <c r="AH1079" s="3">
        <v>103699.7</v>
      </c>
      <c r="AI1079" s="3">
        <v>2074</v>
      </c>
      <c r="AJ1079" s="2">
        <v>-10188946.82</v>
      </c>
    </row>
    <row r="1080" spans="1:36" hidden="1" x14ac:dyDescent="0.25">
      <c r="A1080" s="8">
        <v>6</v>
      </c>
      <c r="B1080" s="8" t="s">
        <v>6998</v>
      </c>
      <c r="C1080" s="8">
        <v>3069020010460</v>
      </c>
      <c r="D1080" s="8" t="s">
        <v>6999</v>
      </c>
      <c r="F1080" s="8" t="s">
        <v>6971</v>
      </c>
      <c r="G1080" s="10">
        <v>43614</v>
      </c>
      <c r="H1080" s="8" t="s">
        <v>31</v>
      </c>
      <c r="I1080" s="8" t="s">
        <v>38</v>
      </c>
      <c r="J1080" s="9">
        <v>9278.02</v>
      </c>
      <c r="K1080" s="9">
        <v>185.56</v>
      </c>
      <c r="L1080" s="8">
        <v>0</v>
      </c>
      <c r="M1080" s="14">
        <f t="shared" si="51"/>
        <v>9463.58</v>
      </c>
      <c r="N1080" s="8">
        <v>0</v>
      </c>
      <c r="O1080" s="8">
        <v>0</v>
      </c>
      <c r="P1080" s="8" t="s">
        <v>77</v>
      </c>
      <c r="R1080" s="8">
        <v>1</v>
      </c>
      <c r="S1080" s="13">
        <f>_xlfn.XLOOKUP(P1080,rif_fee_schedule!$A$2:$A$84,rif_fee_schedule!C$2:C$84, 0)*1.628</f>
        <v>9769.6279999999988</v>
      </c>
      <c r="T1080" s="13">
        <f>_xlfn.XLOOKUP(P1080,rif_fee_schedule!$A$2:$A$84,rif_fee_schedule!D$2:D$84, 0)</f>
        <v>5674</v>
      </c>
      <c r="U1080" s="14">
        <f t="shared" si="52"/>
        <v>9769.6279999999988</v>
      </c>
      <c r="V1080" s="14">
        <f t="shared" si="53"/>
        <v>5674</v>
      </c>
      <c r="W1080"/>
      <c r="Y1080" s="3">
        <v>43269262.359999999</v>
      </c>
      <c r="Z1080" s="3">
        <v>874367.57</v>
      </c>
      <c r="AA1080" s="3">
        <v>433279.63</v>
      </c>
      <c r="AB1080">
        <v>0</v>
      </c>
      <c r="AC1080" s="3">
        <v>0</v>
      </c>
      <c r="AD1080" s="2">
        <v>374512.67</v>
      </c>
      <c r="AE1080" s="3">
        <v>599122533.62</v>
      </c>
      <c r="AF1080" s="3">
        <v>12164932.65</v>
      </c>
      <c r="AG1080" s="3">
        <v>2628720.44</v>
      </c>
      <c r="AH1080" s="3">
        <v>103699.7</v>
      </c>
      <c r="AI1080" s="3">
        <v>2074</v>
      </c>
      <c r="AJ1080" s="2">
        <v>-10188946.82</v>
      </c>
    </row>
    <row r="1081" spans="1:36" hidden="1" x14ac:dyDescent="0.25">
      <c r="A1081" s="8">
        <v>6</v>
      </c>
      <c r="B1081" s="8" t="s">
        <v>6975</v>
      </c>
      <c r="C1081" s="8">
        <v>3069020010460</v>
      </c>
      <c r="D1081" s="8" t="s">
        <v>6976</v>
      </c>
      <c r="F1081" s="8" t="s">
        <v>6977</v>
      </c>
      <c r="G1081" s="10">
        <v>43620</v>
      </c>
      <c r="H1081" s="8" t="s">
        <v>31</v>
      </c>
      <c r="I1081" s="8" t="s">
        <v>38</v>
      </c>
      <c r="J1081" s="9">
        <v>9278.02</v>
      </c>
      <c r="K1081" s="9">
        <v>185.56</v>
      </c>
      <c r="L1081" s="8">
        <v>0</v>
      </c>
      <c r="M1081" s="14">
        <f t="shared" si="51"/>
        <v>9463.58</v>
      </c>
      <c r="N1081" s="8">
        <v>0</v>
      </c>
      <c r="O1081" s="8">
        <v>0</v>
      </c>
      <c r="P1081" s="8" t="s">
        <v>77</v>
      </c>
      <c r="R1081" s="8">
        <v>1</v>
      </c>
      <c r="S1081" s="13">
        <f>_xlfn.XLOOKUP(P1081,rif_fee_schedule!$A$2:$A$84,rif_fee_schedule!C$2:C$84, 0)*1.628</f>
        <v>9769.6279999999988</v>
      </c>
      <c r="T1081" s="13">
        <f>_xlfn.XLOOKUP(P1081,rif_fee_schedule!$A$2:$A$84,rif_fee_schedule!D$2:D$84, 0)</f>
        <v>5674</v>
      </c>
      <c r="U1081" s="14">
        <f t="shared" si="52"/>
        <v>9769.6279999999988</v>
      </c>
      <c r="V1081" s="14">
        <f t="shared" si="53"/>
        <v>5674</v>
      </c>
      <c r="W1081"/>
      <c r="Y1081" s="3">
        <v>43269262.359999999</v>
      </c>
      <c r="Z1081" s="3">
        <v>874367.57</v>
      </c>
      <c r="AA1081" s="3">
        <v>433279.63</v>
      </c>
      <c r="AB1081">
        <v>0</v>
      </c>
      <c r="AC1081" s="3">
        <v>0</v>
      </c>
      <c r="AD1081" s="2">
        <v>374512.67</v>
      </c>
      <c r="AE1081" s="3">
        <v>599122533.62</v>
      </c>
      <c r="AF1081" s="3">
        <v>12164932.65</v>
      </c>
      <c r="AG1081" s="3">
        <v>2628720.44</v>
      </c>
      <c r="AH1081" s="3">
        <v>103699.7</v>
      </c>
      <c r="AI1081" s="3">
        <v>2074</v>
      </c>
      <c r="AJ1081" s="2">
        <v>-10188946.82</v>
      </c>
    </row>
    <row r="1082" spans="1:36" hidden="1" x14ac:dyDescent="0.25">
      <c r="A1082" s="8">
        <v>6</v>
      </c>
      <c r="B1082" s="8" t="s">
        <v>6984</v>
      </c>
      <c r="C1082" s="8">
        <v>3069020010460</v>
      </c>
      <c r="D1082" s="8" t="s">
        <v>6985</v>
      </c>
      <c r="F1082" s="8" t="s">
        <v>6977</v>
      </c>
      <c r="G1082" s="10">
        <v>43614</v>
      </c>
      <c r="H1082" s="8" t="s">
        <v>31</v>
      </c>
      <c r="I1082" s="8" t="s">
        <v>38</v>
      </c>
      <c r="J1082" s="9">
        <v>9278.02</v>
      </c>
      <c r="K1082" s="9">
        <v>185.56</v>
      </c>
      <c r="L1082" s="8">
        <v>0</v>
      </c>
      <c r="M1082" s="14">
        <f t="shared" si="51"/>
        <v>9463.58</v>
      </c>
      <c r="N1082" s="8">
        <v>0</v>
      </c>
      <c r="O1082" s="8">
        <v>0</v>
      </c>
      <c r="P1082" s="8" t="s">
        <v>77</v>
      </c>
      <c r="R1082" s="8">
        <v>1</v>
      </c>
      <c r="S1082" s="13">
        <f>_xlfn.XLOOKUP(P1082,rif_fee_schedule!$A$2:$A$84,rif_fee_schedule!C$2:C$84, 0)*1.628</f>
        <v>9769.6279999999988</v>
      </c>
      <c r="T1082" s="13">
        <f>_xlfn.XLOOKUP(P1082,rif_fee_schedule!$A$2:$A$84,rif_fee_schedule!D$2:D$84, 0)</f>
        <v>5674</v>
      </c>
      <c r="U1082" s="14">
        <f t="shared" si="52"/>
        <v>9769.6279999999988</v>
      </c>
      <c r="V1082" s="14">
        <f t="shared" si="53"/>
        <v>5674</v>
      </c>
      <c r="W1082"/>
      <c r="Y1082" s="3">
        <v>43269262.359999999</v>
      </c>
      <c r="Z1082" s="3">
        <v>874367.57</v>
      </c>
      <c r="AA1082" s="3">
        <v>433279.63</v>
      </c>
      <c r="AB1082">
        <v>0</v>
      </c>
      <c r="AC1082" s="3">
        <v>0</v>
      </c>
      <c r="AD1082" s="2">
        <v>374512.67</v>
      </c>
      <c r="AE1082" s="3">
        <v>599122533.62</v>
      </c>
      <c r="AF1082" s="3">
        <v>12164932.65</v>
      </c>
      <c r="AG1082" s="3">
        <v>2628720.44</v>
      </c>
      <c r="AH1082" s="3">
        <v>103699.7</v>
      </c>
      <c r="AI1082" s="3">
        <v>2074</v>
      </c>
      <c r="AJ1082" s="2">
        <v>-10188946.82</v>
      </c>
    </row>
    <row r="1083" spans="1:36" hidden="1" x14ac:dyDescent="0.25">
      <c r="A1083" s="8">
        <v>6</v>
      </c>
      <c r="B1083" s="8" t="s">
        <v>6982</v>
      </c>
      <c r="C1083" s="8">
        <v>3069020010460</v>
      </c>
      <c r="D1083" s="8" t="s">
        <v>6983</v>
      </c>
      <c r="F1083" s="8" t="s">
        <v>6971</v>
      </c>
      <c r="G1083" s="10">
        <v>43622</v>
      </c>
      <c r="H1083" s="8" t="s">
        <v>31</v>
      </c>
      <c r="I1083" s="8" t="s">
        <v>38</v>
      </c>
      <c r="J1083" s="9">
        <v>9278.02</v>
      </c>
      <c r="K1083" s="9">
        <v>185.56</v>
      </c>
      <c r="L1083" s="8">
        <v>0</v>
      </c>
      <c r="M1083" s="14">
        <f t="shared" si="51"/>
        <v>9463.58</v>
      </c>
      <c r="N1083" s="8">
        <v>0</v>
      </c>
      <c r="O1083" s="8">
        <v>0</v>
      </c>
      <c r="P1083" s="8" t="s">
        <v>77</v>
      </c>
      <c r="R1083" s="8">
        <v>1</v>
      </c>
      <c r="S1083" s="13">
        <f>_xlfn.XLOOKUP(P1083,rif_fee_schedule!$A$2:$A$84,rif_fee_schedule!C$2:C$84, 0)*1.628</f>
        <v>9769.6279999999988</v>
      </c>
      <c r="T1083" s="13">
        <f>_xlfn.XLOOKUP(P1083,rif_fee_schedule!$A$2:$A$84,rif_fee_schedule!D$2:D$84, 0)</f>
        <v>5674</v>
      </c>
      <c r="U1083" s="14">
        <f t="shared" si="52"/>
        <v>9769.6279999999988</v>
      </c>
      <c r="V1083" s="14">
        <f t="shared" si="53"/>
        <v>5674</v>
      </c>
      <c r="W1083"/>
      <c r="Y1083" s="3">
        <v>43269262.359999999</v>
      </c>
      <c r="Z1083" s="3">
        <v>874367.57</v>
      </c>
      <c r="AA1083" s="3">
        <v>433279.63</v>
      </c>
      <c r="AB1083">
        <v>0</v>
      </c>
      <c r="AC1083" s="3">
        <v>0</v>
      </c>
      <c r="AD1083" s="2">
        <v>374512.67</v>
      </c>
      <c r="AE1083" s="3">
        <v>599122533.62</v>
      </c>
      <c r="AF1083" s="3">
        <v>12164932.65</v>
      </c>
      <c r="AG1083" s="3">
        <v>2628720.44</v>
      </c>
      <c r="AH1083" s="3">
        <v>103699.7</v>
      </c>
      <c r="AI1083" s="3">
        <v>2074</v>
      </c>
      <c r="AJ1083" s="2">
        <v>-10188946.82</v>
      </c>
    </row>
    <row r="1084" spans="1:36" hidden="1" x14ac:dyDescent="0.25">
      <c r="A1084" s="8">
        <v>6</v>
      </c>
      <c r="B1084" s="8" t="s">
        <v>6996</v>
      </c>
      <c r="C1084" s="8">
        <v>3069020010460</v>
      </c>
      <c r="D1084" s="8" t="s">
        <v>6997</v>
      </c>
      <c r="F1084" s="8" t="s">
        <v>6977</v>
      </c>
      <c r="G1084" s="10">
        <v>43614</v>
      </c>
      <c r="H1084" s="8" t="s">
        <v>31</v>
      </c>
      <c r="I1084" s="8" t="s">
        <v>38</v>
      </c>
      <c r="J1084" s="9">
        <v>9278.02</v>
      </c>
      <c r="K1084" s="9">
        <v>185.56</v>
      </c>
      <c r="L1084" s="8">
        <v>0</v>
      </c>
      <c r="M1084" s="14">
        <f t="shared" si="51"/>
        <v>9463.58</v>
      </c>
      <c r="N1084" s="8">
        <v>0</v>
      </c>
      <c r="O1084" s="8">
        <v>0</v>
      </c>
      <c r="P1084" s="8" t="s">
        <v>77</v>
      </c>
      <c r="R1084" s="8">
        <v>1</v>
      </c>
      <c r="S1084" s="13">
        <f>_xlfn.XLOOKUP(P1084,rif_fee_schedule!$A$2:$A$84,rif_fee_schedule!C$2:C$84, 0)*1.628</f>
        <v>9769.6279999999988</v>
      </c>
      <c r="T1084" s="13">
        <f>_xlfn.XLOOKUP(P1084,rif_fee_schedule!$A$2:$A$84,rif_fee_schedule!D$2:D$84, 0)</f>
        <v>5674</v>
      </c>
      <c r="U1084" s="14">
        <f t="shared" si="52"/>
        <v>9769.6279999999988</v>
      </c>
      <c r="V1084" s="14">
        <f t="shared" si="53"/>
        <v>5674</v>
      </c>
      <c r="W1084"/>
      <c r="Y1084" s="3">
        <v>43269262.359999999</v>
      </c>
      <c r="Z1084" s="3">
        <v>874367.57</v>
      </c>
      <c r="AA1084" s="3">
        <v>433279.63</v>
      </c>
      <c r="AB1084">
        <v>0</v>
      </c>
      <c r="AC1084" s="3">
        <v>0</v>
      </c>
      <c r="AD1084" s="2">
        <v>374512.67</v>
      </c>
      <c r="AE1084" s="3">
        <v>599122533.62</v>
      </c>
      <c r="AF1084" s="3">
        <v>12164932.65</v>
      </c>
      <c r="AG1084" s="3">
        <v>2628720.44</v>
      </c>
      <c r="AH1084" s="3">
        <v>103699.7</v>
      </c>
      <c r="AI1084" s="3">
        <v>2074</v>
      </c>
      <c r="AJ1084" s="2">
        <v>-10188946.82</v>
      </c>
    </row>
    <row r="1085" spans="1:36" hidden="1" x14ac:dyDescent="0.25">
      <c r="A1085" s="8">
        <v>6</v>
      </c>
      <c r="B1085" s="8" t="s">
        <v>7014</v>
      </c>
      <c r="C1085" s="8">
        <v>3069020010460</v>
      </c>
      <c r="D1085" s="8" t="s">
        <v>7015</v>
      </c>
      <c r="F1085" s="8" t="s">
        <v>6977</v>
      </c>
      <c r="G1085" s="10">
        <v>43614</v>
      </c>
      <c r="H1085" s="8" t="s">
        <v>31</v>
      </c>
      <c r="I1085" s="8" t="s">
        <v>38</v>
      </c>
      <c r="J1085" s="9">
        <v>9278.02</v>
      </c>
      <c r="K1085" s="9">
        <v>185.56</v>
      </c>
      <c r="L1085" s="8">
        <v>0</v>
      </c>
      <c r="M1085" s="14">
        <f t="shared" si="51"/>
        <v>9463.58</v>
      </c>
      <c r="N1085" s="8">
        <v>0</v>
      </c>
      <c r="O1085" s="8">
        <v>0</v>
      </c>
      <c r="P1085" s="8" t="s">
        <v>77</v>
      </c>
      <c r="R1085" s="8">
        <v>1</v>
      </c>
      <c r="S1085" s="13">
        <f>_xlfn.XLOOKUP(P1085,rif_fee_schedule!$A$2:$A$84,rif_fee_schedule!C$2:C$84, 0)*1.628</f>
        <v>9769.6279999999988</v>
      </c>
      <c r="T1085" s="13">
        <f>_xlfn.XLOOKUP(P1085,rif_fee_schedule!$A$2:$A$84,rif_fee_schedule!D$2:D$84, 0)</f>
        <v>5674</v>
      </c>
      <c r="U1085" s="14">
        <f t="shared" si="52"/>
        <v>9769.6279999999988</v>
      </c>
      <c r="V1085" s="14">
        <f t="shared" si="53"/>
        <v>5674</v>
      </c>
      <c r="W1085"/>
      <c r="Y1085" s="3">
        <v>43269262.359999999</v>
      </c>
      <c r="Z1085" s="3">
        <v>874367.57</v>
      </c>
      <c r="AA1085" s="3">
        <v>433279.63</v>
      </c>
      <c r="AB1085">
        <v>0</v>
      </c>
      <c r="AC1085" s="3">
        <v>0</v>
      </c>
      <c r="AD1085" s="2">
        <v>374512.67</v>
      </c>
      <c r="AE1085" s="3">
        <v>599122533.62</v>
      </c>
      <c r="AF1085" s="3">
        <v>12164932.65</v>
      </c>
      <c r="AG1085" s="3">
        <v>2628720.44</v>
      </c>
      <c r="AH1085" s="3">
        <v>103699.7</v>
      </c>
      <c r="AI1085" s="3">
        <v>2074</v>
      </c>
      <c r="AJ1085" s="2">
        <v>-10188946.82</v>
      </c>
    </row>
    <row r="1086" spans="1:36" hidden="1" x14ac:dyDescent="0.25">
      <c r="A1086" s="8">
        <v>6</v>
      </c>
      <c r="B1086" s="8" t="s">
        <v>6284</v>
      </c>
      <c r="C1086" s="8">
        <v>3060180031820</v>
      </c>
      <c r="D1086" s="8" t="s">
        <v>6285</v>
      </c>
      <c r="G1086" s="10">
        <v>43615</v>
      </c>
      <c r="H1086" s="8" t="s">
        <v>31</v>
      </c>
      <c r="I1086" s="8" t="s">
        <v>32</v>
      </c>
      <c r="J1086" s="9">
        <v>9278.02</v>
      </c>
      <c r="K1086" s="9">
        <v>185.56</v>
      </c>
      <c r="L1086" s="8">
        <v>0</v>
      </c>
      <c r="M1086" s="14">
        <f t="shared" si="51"/>
        <v>9463.58</v>
      </c>
      <c r="N1086" s="8">
        <v>0</v>
      </c>
      <c r="O1086" s="8">
        <v>0</v>
      </c>
      <c r="P1086" s="8" t="s">
        <v>77</v>
      </c>
      <c r="R1086" s="8">
        <v>1</v>
      </c>
      <c r="S1086" s="13">
        <f>_xlfn.XLOOKUP(P1086,rif_fee_schedule!$A$2:$A$84,rif_fee_schedule!C$2:C$84, 0)*1.628</f>
        <v>9769.6279999999988</v>
      </c>
      <c r="T1086" s="13">
        <f>_xlfn.XLOOKUP(P1086,rif_fee_schedule!$A$2:$A$84,rif_fee_schedule!D$2:D$84, 0)</f>
        <v>5674</v>
      </c>
      <c r="U1086" s="14">
        <f t="shared" si="52"/>
        <v>9769.6279999999988</v>
      </c>
      <c r="V1086" s="14">
        <f t="shared" si="53"/>
        <v>5674</v>
      </c>
      <c r="W1086"/>
      <c r="Y1086" s="3">
        <v>43269262.359999999</v>
      </c>
      <c r="Z1086" s="3">
        <v>874367.57</v>
      </c>
      <c r="AA1086" s="3">
        <v>433279.63</v>
      </c>
      <c r="AB1086">
        <v>0</v>
      </c>
      <c r="AC1086" s="3">
        <v>0</v>
      </c>
      <c r="AD1086" s="2">
        <v>374512.67</v>
      </c>
      <c r="AE1086" s="3">
        <v>599122533.62</v>
      </c>
      <c r="AF1086" s="3">
        <v>12164932.65</v>
      </c>
      <c r="AG1086" s="3">
        <v>2628720.44</v>
      </c>
      <c r="AH1086" s="3">
        <v>103699.7</v>
      </c>
      <c r="AI1086" s="3">
        <v>2074</v>
      </c>
      <c r="AJ1086" s="2">
        <v>-10188946.82</v>
      </c>
    </row>
    <row r="1087" spans="1:36" hidden="1" x14ac:dyDescent="0.25">
      <c r="A1087" s="8">
        <v>6</v>
      </c>
      <c r="B1087" s="8" t="s">
        <v>6286</v>
      </c>
      <c r="C1087" s="8">
        <v>3060180031690</v>
      </c>
      <c r="D1087" s="8" t="s">
        <v>6287</v>
      </c>
      <c r="G1087" s="10">
        <v>43615</v>
      </c>
      <c r="H1087" s="8" t="s">
        <v>31</v>
      </c>
      <c r="I1087" s="8" t="s">
        <v>32</v>
      </c>
      <c r="J1087" s="9">
        <v>9278.02</v>
      </c>
      <c r="K1087" s="9">
        <v>185.56</v>
      </c>
      <c r="L1087" s="8">
        <v>0</v>
      </c>
      <c r="M1087" s="14">
        <f t="shared" si="51"/>
        <v>9463.58</v>
      </c>
      <c r="N1087" s="8">
        <v>0</v>
      </c>
      <c r="O1087" s="8">
        <v>0</v>
      </c>
      <c r="P1087" s="8" t="s">
        <v>77</v>
      </c>
      <c r="R1087" s="8">
        <v>1</v>
      </c>
      <c r="S1087" s="13">
        <f>_xlfn.XLOOKUP(P1087,rif_fee_schedule!$A$2:$A$84,rif_fee_schedule!C$2:C$84, 0)*1.628</f>
        <v>9769.6279999999988</v>
      </c>
      <c r="T1087" s="13">
        <f>_xlfn.XLOOKUP(P1087,rif_fee_schedule!$A$2:$A$84,rif_fee_schedule!D$2:D$84, 0)</f>
        <v>5674</v>
      </c>
      <c r="U1087" s="14">
        <f t="shared" si="52"/>
        <v>9769.6279999999988</v>
      </c>
      <c r="V1087" s="14">
        <f t="shared" si="53"/>
        <v>5674</v>
      </c>
      <c r="W1087"/>
      <c r="Y1087" s="3">
        <v>43269262.359999999</v>
      </c>
      <c r="Z1087" s="3">
        <v>874367.57</v>
      </c>
      <c r="AA1087" s="3">
        <v>433279.63</v>
      </c>
      <c r="AB1087">
        <v>0</v>
      </c>
      <c r="AC1087" s="3">
        <v>0</v>
      </c>
      <c r="AD1087" s="2">
        <v>374512.67</v>
      </c>
      <c r="AE1087" s="3">
        <v>599122533.62</v>
      </c>
      <c r="AF1087" s="3">
        <v>12164932.65</v>
      </c>
      <c r="AG1087" s="3">
        <v>2628720.44</v>
      </c>
      <c r="AH1087" s="3">
        <v>103699.7</v>
      </c>
      <c r="AI1087" s="3">
        <v>2074</v>
      </c>
      <c r="AJ1087" s="2">
        <v>-10188946.82</v>
      </c>
    </row>
    <row r="1088" spans="1:36" hidden="1" x14ac:dyDescent="0.25">
      <c r="A1088" s="8">
        <v>2</v>
      </c>
      <c r="B1088" s="8" t="s">
        <v>2531</v>
      </c>
      <c r="C1088" s="8">
        <v>3021360150221</v>
      </c>
      <c r="D1088" s="8" t="s">
        <v>2532</v>
      </c>
      <c r="F1088" s="8" t="s">
        <v>2533</v>
      </c>
      <c r="G1088" s="10">
        <v>43615</v>
      </c>
      <c r="H1088" s="8" t="s">
        <v>31</v>
      </c>
      <c r="I1088" s="8" t="s">
        <v>38</v>
      </c>
      <c r="J1088" s="9">
        <v>1969.71</v>
      </c>
      <c r="K1088" s="9">
        <v>39.39</v>
      </c>
      <c r="L1088" s="8">
        <v>0</v>
      </c>
      <c r="M1088" s="14">
        <f t="shared" si="51"/>
        <v>2009.1000000000001</v>
      </c>
      <c r="N1088" s="8">
        <v>0</v>
      </c>
      <c r="O1088" s="8">
        <v>0</v>
      </c>
      <c r="P1088" s="8" t="s">
        <v>114</v>
      </c>
      <c r="R1088" s="8">
        <v>2</v>
      </c>
      <c r="S1088" s="13">
        <f>_xlfn.XLOOKUP(P1088,rif_fee_schedule!$A$2:$A$84,rif_fee_schedule!C$2:C$84, 0)*1.628</f>
        <v>4288.152</v>
      </c>
      <c r="T1088" s="13">
        <f>_xlfn.XLOOKUP(P1088,rif_fee_schedule!$A$2:$A$84,rif_fee_schedule!D$2:D$84, 0)</f>
        <v>2490</v>
      </c>
      <c r="U1088" s="14">
        <f t="shared" si="52"/>
        <v>8576.3040000000001</v>
      </c>
      <c r="V1088" s="14">
        <f t="shared" si="53"/>
        <v>4980</v>
      </c>
      <c r="W1088"/>
      <c r="Y1088" s="3">
        <v>272008405.74000001</v>
      </c>
      <c r="Z1088" s="3">
        <v>5573244.3300000001</v>
      </c>
      <c r="AA1088" s="3">
        <v>0</v>
      </c>
      <c r="AB1088">
        <v>0</v>
      </c>
      <c r="AC1088" s="3">
        <v>0</v>
      </c>
      <c r="AD1088" s="2">
        <v>-7297347.0099999998</v>
      </c>
      <c r="AE1088" s="3">
        <v>599122533.62</v>
      </c>
      <c r="AF1088" s="3">
        <v>12164932.65</v>
      </c>
      <c r="AG1088" s="3">
        <v>2628720.44</v>
      </c>
      <c r="AH1088" s="3">
        <v>103699.7</v>
      </c>
      <c r="AI1088" s="3">
        <v>2074</v>
      </c>
      <c r="AJ1088" s="2">
        <v>-10188946.82</v>
      </c>
    </row>
    <row r="1089" spans="1:36" hidden="1" x14ac:dyDescent="0.25">
      <c r="A1089" s="8">
        <v>2</v>
      </c>
      <c r="B1089" s="8" t="s">
        <v>2531</v>
      </c>
      <c r="C1089" s="8">
        <v>3021360150221</v>
      </c>
      <c r="D1089" s="8" t="s">
        <v>2532</v>
      </c>
      <c r="F1089" s="8" t="s">
        <v>2533</v>
      </c>
      <c r="G1089" s="10">
        <v>43615</v>
      </c>
      <c r="H1089" s="8" t="s">
        <v>31</v>
      </c>
      <c r="I1089" s="8" t="s">
        <v>38</v>
      </c>
      <c r="J1089" s="9">
        <v>1969.71</v>
      </c>
      <c r="K1089" s="9">
        <v>39.39</v>
      </c>
      <c r="L1089" s="8">
        <v>0</v>
      </c>
      <c r="M1089" s="14">
        <f t="shared" si="51"/>
        <v>2009.1000000000001</v>
      </c>
      <c r="N1089" s="8">
        <v>0</v>
      </c>
      <c r="O1089" s="8">
        <v>0</v>
      </c>
      <c r="P1089" s="8" t="s">
        <v>77</v>
      </c>
      <c r="R1089" s="8">
        <v>-1</v>
      </c>
      <c r="S1089" s="13">
        <f>_xlfn.XLOOKUP(P1089,rif_fee_schedule!$A$2:$A$84,rif_fee_schedule!C$2:C$84, 0)*1.628</f>
        <v>9769.6279999999988</v>
      </c>
      <c r="T1089" s="13">
        <f>_xlfn.XLOOKUP(P1089,rif_fee_schedule!$A$2:$A$84,rif_fee_schedule!D$2:D$84, 0)</f>
        <v>5674</v>
      </c>
      <c r="U1089" s="14">
        <f t="shared" si="52"/>
        <v>-9769.6279999999988</v>
      </c>
      <c r="V1089" s="14">
        <f t="shared" si="53"/>
        <v>-5674</v>
      </c>
      <c r="W1089"/>
      <c r="Y1089" s="3">
        <v>272008405.74000001</v>
      </c>
      <c r="Z1089" s="3">
        <v>5573244.3300000001</v>
      </c>
      <c r="AA1089" s="3">
        <v>0</v>
      </c>
      <c r="AB1089">
        <v>0</v>
      </c>
      <c r="AC1089" s="3">
        <v>0</v>
      </c>
      <c r="AD1089" s="2">
        <v>-7297347.0099999998</v>
      </c>
      <c r="AE1089" s="3">
        <v>599122533.62</v>
      </c>
      <c r="AF1089" s="3">
        <v>12164932.65</v>
      </c>
      <c r="AG1089" s="3">
        <v>2628720.44</v>
      </c>
      <c r="AH1089" s="3">
        <v>103699.7</v>
      </c>
      <c r="AI1089" s="3">
        <v>2074</v>
      </c>
      <c r="AJ1089" s="2">
        <v>-10188946.82</v>
      </c>
    </row>
    <row r="1090" spans="1:36" hidden="1" x14ac:dyDescent="0.25">
      <c r="A1090" s="8">
        <v>2</v>
      </c>
      <c r="B1090" s="8" t="s">
        <v>2522</v>
      </c>
      <c r="C1090" s="8">
        <v>3021350200130</v>
      </c>
      <c r="D1090" s="8" t="s">
        <v>2523</v>
      </c>
      <c r="F1090" s="8" t="s">
        <v>2524</v>
      </c>
      <c r="G1090" s="10">
        <v>43614</v>
      </c>
      <c r="H1090" s="8" t="s">
        <v>31</v>
      </c>
      <c r="I1090" s="8" t="s">
        <v>38</v>
      </c>
      <c r="J1090" s="9">
        <v>0</v>
      </c>
      <c r="K1090" s="9">
        <v>175.45</v>
      </c>
      <c r="L1090" s="8">
        <v>0</v>
      </c>
      <c r="M1090" s="14">
        <f t="shared" si="51"/>
        <v>175.45</v>
      </c>
      <c r="N1090" s="8">
        <v>0</v>
      </c>
      <c r="O1090" s="8">
        <v>0</v>
      </c>
      <c r="P1090" s="8" t="s">
        <v>77</v>
      </c>
      <c r="R1090" s="8">
        <v>1</v>
      </c>
      <c r="S1090" s="13">
        <f>_xlfn.XLOOKUP(P1090,rif_fee_schedule!$A$2:$A$84,rif_fee_schedule!C$2:C$84, 0)*1.628</f>
        <v>9769.6279999999988</v>
      </c>
      <c r="T1090" s="13">
        <f>_xlfn.XLOOKUP(P1090,rif_fee_schedule!$A$2:$A$84,rif_fee_schedule!D$2:D$84, 0)</f>
        <v>5674</v>
      </c>
      <c r="U1090" s="14">
        <f t="shared" si="52"/>
        <v>9769.6279999999988</v>
      </c>
      <c r="V1090" s="14">
        <f t="shared" si="53"/>
        <v>5674</v>
      </c>
      <c r="W1090"/>
      <c r="Y1090" s="3">
        <v>272008405.74000001</v>
      </c>
      <c r="Z1090" s="3">
        <v>5573244.3300000001</v>
      </c>
      <c r="AA1090" s="3">
        <v>0</v>
      </c>
      <c r="AB1090">
        <v>0</v>
      </c>
      <c r="AC1090" s="3">
        <v>0</v>
      </c>
      <c r="AD1090" s="2">
        <v>-7297347.0099999998</v>
      </c>
      <c r="AE1090" s="3">
        <v>599122533.62</v>
      </c>
      <c r="AF1090" s="3">
        <v>12164932.65</v>
      </c>
      <c r="AG1090" s="3">
        <v>2628720.44</v>
      </c>
      <c r="AH1090" s="3">
        <v>103699.7</v>
      </c>
      <c r="AI1090" s="3">
        <v>2074</v>
      </c>
      <c r="AJ1090" s="2">
        <v>-10188946.82</v>
      </c>
    </row>
    <row r="1091" spans="1:36" hidden="1" x14ac:dyDescent="0.25">
      <c r="A1091" s="8">
        <v>6</v>
      </c>
      <c r="B1091" s="8" t="s">
        <v>6532</v>
      </c>
      <c r="C1091" s="8">
        <v>3060190211670</v>
      </c>
      <c r="D1091" s="8" t="s">
        <v>6533</v>
      </c>
      <c r="F1091" s="8" t="s">
        <v>6534</v>
      </c>
      <c r="G1091" s="10">
        <v>43621</v>
      </c>
      <c r="H1091" s="8" t="s">
        <v>31</v>
      </c>
      <c r="I1091" s="8" t="s">
        <v>38</v>
      </c>
      <c r="J1091" s="9">
        <v>9278.02</v>
      </c>
      <c r="K1091" s="9">
        <v>185.56</v>
      </c>
      <c r="L1091" s="8">
        <v>0</v>
      </c>
      <c r="M1091" s="14">
        <f t="shared" si="51"/>
        <v>9463.58</v>
      </c>
      <c r="N1091" s="8">
        <v>0</v>
      </c>
      <c r="O1091" s="8">
        <v>0</v>
      </c>
      <c r="P1091" s="8" t="s">
        <v>77</v>
      </c>
      <c r="R1091" s="8">
        <v>1</v>
      </c>
      <c r="S1091" s="13">
        <f>_xlfn.XLOOKUP(P1091,rif_fee_schedule!$A$2:$A$84,rif_fee_schedule!C$2:C$84, 0)*1.628</f>
        <v>9769.6279999999988</v>
      </c>
      <c r="T1091" s="13">
        <f>_xlfn.XLOOKUP(P1091,rif_fee_schedule!$A$2:$A$84,rif_fee_schedule!D$2:D$84, 0)</f>
        <v>5674</v>
      </c>
      <c r="U1091" s="14">
        <f t="shared" si="52"/>
        <v>9769.6279999999988</v>
      </c>
      <c r="V1091" s="14">
        <f t="shared" si="53"/>
        <v>5674</v>
      </c>
      <c r="W1091"/>
      <c r="Y1091" s="3">
        <v>43269262.359999999</v>
      </c>
      <c r="Z1091" s="3">
        <v>874367.57</v>
      </c>
      <c r="AA1091" s="3">
        <v>433279.63</v>
      </c>
      <c r="AB1091">
        <v>0</v>
      </c>
      <c r="AC1091" s="3">
        <v>0</v>
      </c>
      <c r="AD1091" s="2">
        <v>374512.67</v>
      </c>
      <c r="AE1091" s="3">
        <v>599122533.62</v>
      </c>
      <c r="AF1091" s="3">
        <v>12164932.65</v>
      </c>
      <c r="AG1091" s="3">
        <v>2628720.44</v>
      </c>
      <c r="AH1091" s="3">
        <v>103699.7</v>
      </c>
      <c r="AI1091" s="3">
        <v>2074</v>
      </c>
      <c r="AJ1091" s="2">
        <v>-10188946.82</v>
      </c>
    </row>
    <row r="1092" spans="1:36" hidden="1" x14ac:dyDescent="0.25">
      <c r="A1092" s="8">
        <v>6</v>
      </c>
      <c r="B1092" s="8" t="s">
        <v>6529</v>
      </c>
      <c r="C1092" s="8">
        <v>3060190211660</v>
      </c>
      <c r="D1092" s="8" t="s">
        <v>6530</v>
      </c>
      <c r="F1092" s="8" t="s">
        <v>6531</v>
      </c>
      <c r="G1092" s="10">
        <v>43621</v>
      </c>
      <c r="H1092" s="8" t="s">
        <v>31</v>
      </c>
      <c r="I1092" s="8" t="s">
        <v>38</v>
      </c>
      <c r="J1092" s="9">
        <v>9278.02</v>
      </c>
      <c r="K1092" s="9">
        <v>185.56</v>
      </c>
      <c r="L1092" s="8">
        <v>0</v>
      </c>
      <c r="M1092" s="14">
        <f t="shared" si="51"/>
        <v>9463.58</v>
      </c>
      <c r="N1092" s="8">
        <v>0</v>
      </c>
      <c r="O1092" s="8">
        <v>0</v>
      </c>
      <c r="P1092" s="8" t="s">
        <v>77</v>
      </c>
      <c r="R1092" s="8">
        <v>1</v>
      </c>
      <c r="S1092" s="13">
        <f>_xlfn.XLOOKUP(P1092,rif_fee_schedule!$A$2:$A$84,rif_fee_schedule!C$2:C$84, 0)*1.628</f>
        <v>9769.6279999999988</v>
      </c>
      <c r="T1092" s="13">
        <f>_xlfn.XLOOKUP(P1092,rif_fee_schedule!$A$2:$A$84,rif_fee_schedule!D$2:D$84, 0)</f>
        <v>5674</v>
      </c>
      <c r="U1092" s="14">
        <f t="shared" si="52"/>
        <v>9769.6279999999988</v>
      </c>
      <c r="V1092" s="14">
        <f t="shared" si="53"/>
        <v>5674</v>
      </c>
      <c r="W1092"/>
      <c r="Y1092" s="3">
        <v>43269262.359999999</v>
      </c>
      <c r="Z1092" s="3">
        <v>874367.57</v>
      </c>
      <c r="AA1092" s="3">
        <v>433279.63</v>
      </c>
      <c r="AB1092">
        <v>0</v>
      </c>
      <c r="AC1092" s="3">
        <v>0</v>
      </c>
      <c r="AD1092" s="2">
        <v>374512.67</v>
      </c>
      <c r="AE1092" s="3">
        <v>599122533.62</v>
      </c>
      <c r="AF1092" s="3">
        <v>12164932.65</v>
      </c>
      <c r="AG1092" s="3">
        <v>2628720.44</v>
      </c>
      <c r="AH1092" s="3">
        <v>103699.7</v>
      </c>
      <c r="AI1092" s="3">
        <v>2074</v>
      </c>
      <c r="AJ1092" s="2">
        <v>-10188946.82</v>
      </c>
    </row>
    <row r="1093" spans="1:36" hidden="1" x14ac:dyDescent="0.25">
      <c r="A1093" s="8">
        <v>6</v>
      </c>
      <c r="B1093" s="8" t="s">
        <v>7475</v>
      </c>
      <c r="C1093" s="8">
        <v>3069230000980</v>
      </c>
      <c r="D1093" s="8" t="s">
        <v>7476</v>
      </c>
      <c r="F1093" s="8" t="s">
        <v>7477</v>
      </c>
      <c r="G1093" s="10">
        <v>43685</v>
      </c>
      <c r="H1093" s="8" t="s">
        <v>31</v>
      </c>
      <c r="I1093" s="8" t="s">
        <v>38</v>
      </c>
      <c r="J1093" s="9">
        <v>19232.23</v>
      </c>
      <c r="K1093" s="9">
        <v>384.65</v>
      </c>
      <c r="L1093" s="8">
        <v>0</v>
      </c>
      <c r="M1093" s="14">
        <f t="shared" si="51"/>
        <v>19616.88</v>
      </c>
      <c r="N1093" s="8">
        <v>0</v>
      </c>
      <c r="O1093" s="8">
        <v>0</v>
      </c>
      <c r="P1093" s="8" t="s">
        <v>184</v>
      </c>
      <c r="R1093" s="8">
        <v>-451</v>
      </c>
      <c r="S1093" s="13">
        <f>_xlfn.XLOOKUP(P1093,rif_fee_schedule!$A$2:$A$84,rif_fee_schedule!C$2:C$84, 0)*1.628</f>
        <v>0</v>
      </c>
      <c r="T1093" s="13">
        <f>_xlfn.XLOOKUP(P1093,rif_fee_schedule!$A$2:$A$84,rif_fee_schedule!D$2:D$84, 0)</f>
        <v>0</v>
      </c>
      <c r="U1093" s="14">
        <f t="shared" si="52"/>
        <v>0</v>
      </c>
      <c r="V1093" s="14">
        <f t="shared" si="53"/>
        <v>0</v>
      </c>
      <c r="W1093"/>
      <c r="Y1093" s="3">
        <v>43269262.359999999</v>
      </c>
      <c r="Z1093" s="3">
        <v>874367.57</v>
      </c>
      <c r="AA1093" s="3">
        <v>433279.63</v>
      </c>
      <c r="AB1093">
        <v>0</v>
      </c>
      <c r="AC1093" s="3">
        <v>0</v>
      </c>
      <c r="AD1093" s="2">
        <v>374512.67</v>
      </c>
      <c r="AE1093" s="3">
        <v>599122533.62</v>
      </c>
      <c r="AF1093" s="3">
        <v>12164932.65</v>
      </c>
      <c r="AG1093" s="3">
        <v>2628720.44</v>
      </c>
      <c r="AH1093" s="3">
        <v>103699.7</v>
      </c>
      <c r="AI1093" s="3">
        <v>2074</v>
      </c>
      <c r="AJ1093" s="2">
        <v>-10188946.82</v>
      </c>
    </row>
    <row r="1094" spans="1:36" hidden="1" x14ac:dyDescent="0.25">
      <c r="A1094" s="8">
        <v>6</v>
      </c>
      <c r="B1094" s="8" t="s">
        <v>7475</v>
      </c>
      <c r="C1094" s="8">
        <v>3069230000980</v>
      </c>
      <c r="D1094" s="8" t="s">
        <v>7476</v>
      </c>
      <c r="F1094" s="8" t="s">
        <v>7477</v>
      </c>
      <c r="G1094" s="10">
        <v>43685</v>
      </c>
      <c r="H1094" s="8" t="s">
        <v>31</v>
      </c>
      <c r="I1094" s="8" t="s">
        <v>38</v>
      </c>
      <c r="J1094" s="9">
        <v>19232.23</v>
      </c>
      <c r="K1094" s="9">
        <v>384.65</v>
      </c>
      <c r="L1094" s="8">
        <v>0</v>
      </c>
      <c r="M1094" s="14">
        <f t="shared" si="51"/>
        <v>19616.88</v>
      </c>
      <c r="N1094" s="8">
        <v>0</v>
      </c>
      <c r="O1094" s="8">
        <v>0</v>
      </c>
      <c r="P1094" s="8" t="s">
        <v>184</v>
      </c>
      <c r="R1094" s="11">
        <v>1932</v>
      </c>
      <c r="S1094" s="13">
        <f>_xlfn.XLOOKUP(P1094,rif_fee_schedule!$A$2:$A$84,rif_fee_schedule!C$2:C$84, 0)*1.628</f>
        <v>0</v>
      </c>
      <c r="T1094" s="13">
        <f>_xlfn.XLOOKUP(P1094,rif_fee_schedule!$A$2:$A$84,rif_fee_schedule!D$2:D$84, 0)</f>
        <v>0</v>
      </c>
      <c r="U1094" s="14">
        <f t="shared" si="52"/>
        <v>0</v>
      </c>
      <c r="V1094" s="14">
        <f t="shared" si="53"/>
        <v>0</v>
      </c>
      <c r="W1094" s="2"/>
      <c r="Y1094" s="3">
        <v>43269262.359999999</v>
      </c>
      <c r="Z1094" s="3">
        <v>874367.57</v>
      </c>
      <c r="AA1094" s="3">
        <v>433279.63</v>
      </c>
      <c r="AB1094">
        <v>0</v>
      </c>
      <c r="AC1094" s="3">
        <v>0</v>
      </c>
      <c r="AD1094" s="2">
        <v>374512.67</v>
      </c>
      <c r="AE1094" s="3">
        <v>599122533.62</v>
      </c>
      <c r="AF1094" s="3">
        <v>12164932.65</v>
      </c>
      <c r="AG1094" s="3">
        <v>2628720.44</v>
      </c>
      <c r="AH1094" s="3">
        <v>103699.7</v>
      </c>
      <c r="AI1094" s="3">
        <v>2074</v>
      </c>
      <c r="AJ1094" s="2">
        <v>-10188946.82</v>
      </c>
    </row>
    <row r="1095" spans="1:36" hidden="1" x14ac:dyDescent="0.25">
      <c r="A1095" s="8">
        <v>2</v>
      </c>
      <c r="B1095" s="8" t="s">
        <v>1681</v>
      </c>
      <c r="C1095" s="8">
        <v>131350030040</v>
      </c>
      <c r="D1095" s="8" t="s">
        <v>1682</v>
      </c>
      <c r="F1095" s="8" t="s">
        <v>1683</v>
      </c>
      <c r="G1095" s="10">
        <v>43628</v>
      </c>
      <c r="H1095" s="8" t="s">
        <v>31</v>
      </c>
      <c r="I1095" s="8" t="s">
        <v>32</v>
      </c>
      <c r="J1095" s="9">
        <v>1321597.4099999999</v>
      </c>
      <c r="K1095" s="9">
        <v>26431.95</v>
      </c>
      <c r="L1095" s="8">
        <v>0</v>
      </c>
      <c r="M1095" s="14">
        <f t="shared" si="51"/>
        <v>1348029.3599999999</v>
      </c>
      <c r="N1095" s="8">
        <v>0</v>
      </c>
      <c r="O1095" s="8">
        <v>0</v>
      </c>
      <c r="P1095" s="8" t="s">
        <v>313</v>
      </c>
      <c r="R1095" s="11">
        <v>80604</v>
      </c>
      <c r="S1095" s="13">
        <f>_xlfn.XLOOKUP(P1095,rif_fee_schedule!$A$2:$A$84,rif_fee_schedule!C$2:C$84, 0)*1.628</f>
        <v>18.259647999999999</v>
      </c>
      <c r="T1095" s="13">
        <f>_xlfn.XLOOKUP(P1095,rif_fee_schedule!$A$2:$A$84,rif_fee_schedule!D$2:D$84, 0)</f>
        <v>10.605</v>
      </c>
      <c r="U1095" s="14">
        <f t="shared" si="52"/>
        <v>1471800.6673919999</v>
      </c>
      <c r="V1095" s="14">
        <f t="shared" si="53"/>
        <v>854805.42</v>
      </c>
      <c r="W1095" s="2"/>
      <c r="Y1095" s="3">
        <v>272008405.74000001</v>
      </c>
      <c r="Z1095" s="3">
        <v>5573244.3300000001</v>
      </c>
      <c r="AA1095" s="3">
        <v>0</v>
      </c>
      <c r="AB1095">
        <v>0</v>
      </c>
      <c r="AC1095" s="3">
        <v>0</v>
      </c>
      <c r="AD1095" s="2">
        <v>-7297347.0099999998</v>
      </c>
      <c r="AE1095" s="3">
        <v>599122533.62</v>
      </c>
      <c r="AF1095" s="3">
        <v>12164932.65</v>
      </c>
      <c r="AG1095" s="3">
        <v>2628720.44</v>
      </c>
      <c r="AH1095" s="3">
        <v>103699.7</v>
      </c>
      <c r="AI1095" s="3">
        <v>2074</v>
      </c>
      <c r="AJ1095" s="2">
        <v>-10188946.82</v>
      </c>
    </row>
    <row r="1096" spans="1:36" hidden="1" x14ac:dyDescent="0.25">
      <c r="A1096" s="8">
        <v>6</v>
      </c>
      <c r="B1096" s="8" t="s">
        <v>7674</v>
      </c>
      <c r="C1096" s="8">
        <v>3069320150100</v>
      </c>
      <c r="D1096" s="8" t="s">
        <v>7675</v>
      </c>
      <c r="F1096" s="8" t="s">
        <v>7676</v>
      </c>
      <c r="G1096" s="10">
        <v>43616</v>
      </c>
      <c r="H1096" s="8" t="s">
        <v>31</v>
      </c>
      <c r="I1096" s="8" t="s">
        <v>38</v>
      </c>
      <c r="J1096" s="9">
        <v>9278.02</v>
      </c>
      <c r="K1096" s="9">
        <v>185.56</v>
      </c>
      <c r="L1096" s="8">
        <v>0</v>
      </c>
      <c r="M1096" s="14">
        <f t="shared" si="51"/>
        <v>9463.58</v>
      </c>
      <c r="N1096" s="8">
        <v>0</v>
      </c>
      <c r="O1096" s="8">
        <v>0</v>
      </c>
      <c r="P1096" s="8" t="s">
        <v>77</v>
      </c>
      <c r="R1096" s="8">
        <v>1</v>
      </c>
      <c r="S1096" s="13">
        <f>_xlfn.XLOOKUP(P1096,rif_fee_schedule!$A$2:$A$84,rif_fee_schedule!C$2:C$84, 0)*1.628</f>
        <v>9769.6279999999988</v>
      </c>
      <c r="T1096" s="13">
        <f>_xlfn.XLOOKUP(P1096,rif_fee_schedule!$A$2:$A$84,rif_fee_schedule!D$2:D$84, 0)</f>
        <v>5674</v>
      </c>
      <c r="U1096" s="14">
        <f t="shared" si="52"/>
        <v>9769.6279999999988</v>
      </c>
      <c r="V1096" s="14">
        <f t="shared" si="53"/>
        <v>5674</v>
      </c>
      <c r="W1096"/>
      <c r="Y1096" s="3">
        <v>43269262.359999999</v>
      </c>
      <c r="Z1096" s="3">
        <v>874367.57</v>
      </c>
      <c r="AA1096" s="3">
        <v>433279.63</v>
      </c>
      <c r="AB1096">
        <v>0</v>
      </c>
      <c r="AC1096" s="3">
        <v>0</v>
      </c>
      <c r="AD1096" s="2">
        <v>374512.67</v>
      </c>
      <c r="AE1096" s="3">
        <v>599122533.62</v>
      </c>
      <c r="AF1096" s="3">
        <v>12164932.65</v>
      </c>
      <c r="AG1096" s="3">
        <v>2628720.44</v>
      </c>
      <c r="AH1096" s="3">
        <v>103699.7</v>
      </c>
      <c r="AI1096" s="3">
        <v>2074</v>
      </c>
      <c r="AJ1096" s="2">
        <v>-10188946.82</v>
      </c>
    </row>
    <row r="1097" spans="1:36" hidden="1" x14ac:dyDescent="0.25">
      <c r="A1097" s="8">
        <v>6</v>
      </c>
      <c r="B1097" s="8" t="s">
        <v>7671</v>
      </c>
      <c r="C1097" s="8">
        <v>3069320150090</v>
      </c>
      <c r="D1097" s="8" t="s">
        <v>7672</v>
      </c>
      <c r="F1097" s="8" t="s">
        <v>7673</v>
      </c>
      <c r="G1097" s="10">
        <v>43616</v>
      </c>
      <c r="H1097" s="8" t="s">
        <v>31</v>
      </c>
      <c r="I1097" s="8" t="s">
        <v>38</v>
      </c>
      <c r="J1097" s="9">
        <v>9278.02</v>
      </c>
      <c r="K1097" s="9">
        <v>185.56</v>
      </c>
      <c r="L1097" s="8">
        <v>0</v>
      </c>
      <c r="M1097" s="14">
        <f t="shared" si="51"/>
        <v>9463.58</v>
      </c>
      <c r="N1097" s="8">
        <v>0</v>
      </c>
      <c r="O1097" s="8">
        <v>0</v>
      </c>
      <c r="P1097" s="8" t="s">
        <v>77</v>
      </c>
      <c r="R1097" s="8">
        <v>1</v>
      </c>
      <c r="S1097" s="13">
        <f>_xlfn.XLOOKUP(P1097,rif_fee_schedule!$A$2:$A$84,rif_fee_schedule!C$2:C$84, 0)*1.628</f>
        <v>9769.6279999999988</v>
      </c>
      <c r="T1097" s="13">
        <f>_xlfn.XLOOKUP(P1097,rif_fee_schedule!$A$2:$A$84,rif_fee_schedule!D$2:D$84, 0)</f>
        <v>5674</v>
      </c>
      <c r="U1097" s="14">
        <f t="shared" si="52"/>
        <v>9769.6279999999988</v>
      </c>
      <c r="V1097" s="14">
        <f t="shared" si="53"/>
        <v>5674</v>
      </c>
      <c r="W1097"/>
      <c r="Y1097" s="3">
        <v>43269262.359999999</v>
      </c>
      <c r="Z1097" s="3">
        <v>874367.57</v>
      </c>
      <c r="AA1097" s="3">
        <v>433279.63</v>
      </c>
      <c r="AB1097">
        <v>0</v>
      </c>
      <c r="AC1097" s="3">
        <v>0</v>
      </c>
      <c r="AD1097" s="2">
        <v>374512.67</v>
      </c>
      <c r="AE1097" s="3">
        <v>599122533.62</v>
      </c>
      <c r="AF1097" s="3">
        <v>12164932.65</v>
      </c>
      <c r="AG1097" s="3">
        <v>2628720.44</v>
      </c>
      <c r="AH1097" s="3">
        <v>103699.7</v>
      </c>
      <c r="AI1097" s="3">
        <v>2074</v>
      </c>
      <c r="AJ1097" s="2">
        <v>-10188946.82</v>
      </c>
    </row>
    <row r="1098" spans="1:36" hidden="1" x14ac:dyDescent="0.25">
      <c r="A1098" s="8">
        <v>6</v>
      </c>
      <c r="B1098" s="8" t="s">
        <v>6247</v>
      </c>
      <c r="C1098" s="8">
        <v>3060050810010</v>
      </c>
      <c r="D1098" s="8" t="s">
        <v>6248</v>
      </c>
      <c r="F1098" s="8" t="s">
        <v>6249</v>
      </c>
      <c r="G1098" s="10">
        <v>43619</v>
      </c>
      <c r="H1098" s="8" t="s">
        <v>31</v>
      </c>
      <c r="I1098" s="8" t="s">
        <v>38</v>
      </c>
      <c r="J1098" s="9">
        <v>0</v>
      </c>
      <c r="K1098" s="9">
        <v>0</v>
      </c>
      <c r="L1098" s="8">
        <v>0</v>
      </c>
      <c r="M1098" s="14">
        <f t="shared" si="51"/>
        <v>0</v>
      </c>
      <c r="N1098" s="8">
        <v>0</v>
      </c>
      <c r="O1098" s="8">
        <v>0</v>
      </c>
      <c r="P1098" s="8" t="s">
        <v>336</v>
      </c>
      <c r="R1098" s="8">
        <v>0</v>
      </c>
      <c r="S1098" s="13">
        <f>_xlfn.XLOOKUP(P1098,rif_fee_schedule!$A$2:$A$84,rif_fee_schedule!C$2:C$84, 0)*1.628</f>
        <v>4.2458239999999998</v>
      </c>
      <c r="T1098" s="13">
        <f>_xlfn.XLOOKUP(P1098,rif_fee_schedule!$A$2:$A$84,rif_fee_schedule!D$2:D$84, 0)</f>
        <v>2.4660000000000002</v>
      </c>
      <c r="U1098" s="14">
        <f t="shared" si="52"/>
        <v>0</v>
      </c>
      <c r="V1098" s="14">
        <f t="shared" si="53"/>
        <v>0</v>
      </c>
      <c r="W1098"/>
      <c r="Y1098" s="3">
        <v>43269262.359999999</v>
      </c>
      <c r="Z1098" s="3">
        <v>874367.57</v>
      </c>
      <c r="AA1098" s="3">
        <v>433279.63</v>
      </c>
      <c r="AB1098">
        <v>0</v>
      </c>
      <c r="AC1098" s="3">
        <v>0</v>
      </c>
      <c r="AD1098" s="2">
        <v>374512.67</v>
      </c>
      <c r="AE1098" s="3">
        <v>599122533.62</v>
      </c>
      <c r="AF1098" s="3">
        <v>12164932.65</v>
      </c>
      <c r="AG1098" s="3">
        <v>2628720.44</v>
      </c>
      <c r="AH1098" s="3">
        <v>103699.7</v>
      </c>
      <c r="AI1098" s="3">
        <v>2074</v>
      </c>
      <c r="AJ1098" s="2">
        <v>-10188946.82</v>
      </c>
    </row>
    <row r="1099" spans="1:36" hidden="1" x14ac:dyDescent="0.25">
      <c r="A1099" s="8">
        <v>6</v>
      </c>
      <c r="B1099" s="8" t="s">
        <v>6247</v>
      </c>
      <c r="C1099" s="8">
        <v>3060050810010</v>
      </c>
      <c r="D1099" s="8" t="s">
        <v>6248</v>
      </c>
      <c r="F1099" s="8" t="s">
        <v>6249</v>
      </c>
      <c r="G1099" s="10">
        <v>43619</v>
      </c>
      <c r="H1099" s="8" t="s">
        <v>31</v>
      </c>
      <c r="I1099" s="8" t="s">
        <v>38</v>
      </c>
      <c r="J1099" s="9">
        <v>0</v>
      </c>
      <c r="K1099" s="9">
        <v>0</v>
      </c>
      <c r="L1099" s="8">
        <v>0</v>
      </c>
      <c r="M1099" s="14">
        <f t="shared" si="51"/>
        <v>0</v>
      </c>
      <c r="N1099" s="8">
        <v>0</v>
      </c>
      <c r="O1099" s="8">
        <v>0</v>
      </c>
      <c r="P1099" s="8" t="s">
        <v>72</v>
      </c>
      <c r="R1099" s="8">
        <v>0</v>
      </c>
      <c r="S1099" s="13">
        <f>_xlfn.XLOOKUP(P1099,rif_fee_schedule!$A$2:$A$84,rif_fee_schedule!C$2:C$84, 0)*1.628</f>
        <v>15.918583999999999</v>
      </c>
      <c r="T1099" s="13">
        <f>_xlfn.XLOOKUP(P1099,rif_fee_schedule!$A$2:$A$84,rif_fee_schedule!D$2:D$84, 0)</f>
        <v>9.2460000000000004</v>
      </c>
      <c r="U1099" s="14">
        <f t="shared" si="52"/>
        <v>0</v>
      </c>
      <c r="V1099" s="14">
        <f t="shared" si="53"/>
        <v>0</v>
      </c>
      <c r="W1099"/>
      <c r="Y1099" s="3">
        <v>43269262.359999999</v>
      </c>
      <c r="Z1099" s="3">
        <v>874367.57</v>
      </c>
      <c r="AA1099" s="3">
        <v>433279.63</v>
      </c>
      <c r="AB1099">
        <v>0</v>
      </c>
      <c r="AC1099" s="3">
        <v>0</v>
      </c>
      <c r="AD1099" s="2">
        <v>374512.67</v>
      </c>
      <c r="AE1099" s="3">
        <v>599122533.62</v>
      </c>
      <c r="AF1099" s="3">
        <v>12164932.65</v>
      </c>
      <c r="AG1099" s="3">
        <v>2628720.44</v>
      </c>
      <c r="AH1099" s="3">
        <v>103699.7</v>
      </c>
      <c r="AI1099" s="3">
        <v>2074</v>
      </c>
      <c r="AJ1099" s="2">
        <v>-10188946.82</v>
      </c>
    </row>
    <row r="1100" spans="1:36" hidden="1" x14ac:dyDescent="0.25">
      <c r="A1100" s="8">
        <v>9.1</v>
      </c>
      <c r="B1100" s="8" t="s">
        <v>9195</v>
      </c>
      <c r="C1100" s="8">
        <v>3031160093752</v>
      </c>
      <c r="D1100" s="8" t="s">
        <v>9196</v>
      </c>
      <c r="G1100" s="10">
        <v>43636</v>
      </c>
      <c r="H1100" s="8" t="s">
        <v>31</v>
      </c>
      <c r="I1100" s="8" t="s">
        <v>32</v>
      </c>
      <c r="J1100" s="9">
        <v>8772.4500000000007</v>
      </c>
      <c r="K1100" s="9">
        <v>175.45</v>
      </c>
      <c r="L1100" s="8">
        <v>0</v>
      </c>
      <c r="M1100" s="14">
        <f t="shared" si="51"/>
        <v>8947.9000000000015</v>
      </c>
      <c r="N1100" s="8">
        <v>0</v>
      </c>
      <c r="O1100" s="8">
        <v>0</v>
      </c>
      <c r="P1100" s="8" t="s">
        <v>274</v>
      </c>
      <c r="R1100" s="8">
        <v>-0.2</v>
      </c>
      <c r="S1100" s="13">
        <f>_xlfn.XLOOKUP(P1100,rif_fee_schedule!$A$2:$A$84,rif_fee_schedule!C$2:C$84, 0)*1.628</f>
        <v>0</v>
      </c>
      <c r="T1100" s="13">
        <f>_xlfn.XLOOKUP(P1100,rif_fee_schedule!$A$2:$A$84,rif_fee_schedule!D$2:D$84, 0)</f>
        <v>0</v>
      </c>
      <c r="U1100" s="14">
        <f t="shared" si="52"/>
        <v>0</v>
      </c>
      <c r="V1100" s="14">
        <f t="shared" si="53"/>
        <v>0</v>
      </c>
      <c r="Y1100" s="3">
        <v>13894747.220000001</v>
      </c>
      <c r="Z1100" s="3">
        <v>290518.01</v>
      </c>
      <c r="AA1100" s="3">
        <v>0</v>
      </c>
      <c r="AB1100">
        <v>0</v>
      </c>
      <c r="AC1100" s="3">
        <v>0</v>
      </c>
      <c r="AD1100" s="2">
        <v>-156592.79</v>
      </c>
      <c r="AE1100" s="3">
        <v>599122533.62</v>
      </c>
      <c r="AF1100" s="3">
        <v>12164932.65</v>
      </c>
      <c r="AG1100" s="3">
        <v>2628720.44</v>
      </c>
      <c r="AH1100" s="3">
        <v>103699.7</v>
      </c>
      <c r="AI1100" s="3">
        <v>2074</v>
      </c>
      <c r="AJ1100" s="2">
        <v>-10188946.82</v>
      </c>
    </row>
    <row r="1101" spans="1:36" hidden="1" x14ac:dyDescent="0.25">
      <c r="A1101" s="8">
        <v>9.1</v>
      </c>
      <c r="B1101" s="8" t="s">
        <v>9195</v>
      </c>
      <c r="C1101" s="8">
        <v>3031160093752</v>
      </c>
      <c r="D1101" s="8" t="s">
        <v>9196</v>
      </c>
      <c r="G1101" s="10">
        <v>43636</v>
      </c>
      <c r="H1101" s="8" t="s">
        <v>31</v>
      </c>
      <c r="I1101" s="8" t="s">
        <v>32</v>
      </c>
      <c r="J1101" s="9">
        <v>8772.4500000000007</v>
      </c>
      <c r="K1101" s="9">
        <v>175.45</v>
      </c>
      <c r="L1101" s="8">
        <v>0</v>
      </c>
      <c r="M1101" s="14">
        <f t="shared" si="51"/>
        <v>8947.9000000000015</v>
      </c>
      <c r="N1101" s="8">
        <v>0</v>
      </c>
      <c r="O1101" s="8">
        <v>0</v>
      </c>
      <c r="P1101" s="8" t="s">
        <v>274</v>
      </c>
      <c r="R1101" s="8">
        <v>1</v>
      </c>
      <c r="S1101" s="13">
        <f>_xlfn.XLOOKUP(P1101,rif_fee_schedule!$A$2:$A$84,rif_fee_schedule!C$2:C$84, 0)*1.628</f>
        <v>0</v>
      </c>
      <c r="T1101" s="13">
        <f>_xlfn.XLOOKUP(P1101,rif_fee_schedule!$A$2:$A$84,rif_fee_schedule!D$2:D$84, 0)</f>
        <v>0</v>
      </c>
      <c r="U1101" s="14">
        <f t="shared" si="52"/>
        <v>0</v>
      </c>
      <c r="V1101" s="14">
        <f t="shared" si="53"/>
        <v>0</v>
      </c>
      <c r="Y1101" s="3">
        <v>13894747.220000001</v>
      </c>
      <c r="Z1101" s="3">
        <v>290518.01</v>
      </c>
      <c r="AA1101" s="3">
        <v>0</v>
      </c>
      <c r="AB1101">
        <v>0</v>
      </c>
      <c r="AC1101" s="3">
        <v>0</v>
      </c>
      <c r="AD1101" s="2">
        <v>-156592.79</v>
      </c>
      <c r="AE1101" s="3">
        <v>599122533.62</v>
      </c>
      <c r="AF1101" s="3">
        <v>12164932.65</v>
      </c>
      <c r="AG1101" s="3">
        <v>2628720.44</v>
      </c>
      <c r="AH1101" s="3">
        <v>103699.7</v>
      </c>
      <c r="AI1101" s="3">
        <v>2074</v>
      </c>
      <c r="AJ1101" s="2">
        <v>-10188946.82</v>
      </c>
    </row>
    <row r="1102" spans="1:36" hidden="1" x14ac:dyDescent="0.25">
      <c r="A1102" s="8">
        <v>5</v>
      </c>
      <c r="B1102" s="8" t="s">
        <v>4979</v>
      </c>
      <c r="C1102" s="8">
        <v>3059130040020</v>
      </c>
      <c r="D1102" s="8" t="s">
        <v>4980</v>
      </c>
      <c r="F1102" s="8" t="s">
        <v>4981</v>
      </c>
      <c r="G1102" s="10">
        <v>43622</v>
      </c>
      <c r="H1102" s="8" t="s">
        <v>31</v>
      </c>
      <c r="I1102" s="8" t="s">
        <v>38</v>
      </c>
      <c r="J1102" s="9">
        <v>207293.15</v>
      </c>
      <c r="K1102" s="9">
        <v>4145.8599999999997</v>
      </c>
      <c r="L1102" s="8">
        <v>0</v>
      </c>
      <c r="M1102" s="14">
        <f t="shared" si="51"/>
        <v>211439.00999999998</v>
      </c>
      <c r="N1102" s="8">
        <v>0</v>
      </c>
      <c r="O1102" s="8">
        <v>0</v>
      </c>
      <c r="P1102" s="8" t="s">
        <v>34</v>
      </c>
      <c r="R1102" s="11">
        <v>3520</v>
      </c>
      <c r="S1102" s="13">
        <f>_xlfn.XLOOKUP(P1102,rif_fee_schedule!$A$2:$A$84,rif_fee_schedule!C$2:C$84, 0)*1.628</f>
        <v>62.01052</v>
      </c>
      <c r="T1102" s="13">
        <f>_xlfn.XLOOKUP(P1102,rif_fee_schedule!$A$2:$A$84,rif_fee_schedule!D$2:D$84, 0)</f>
        <v>36.015000000000001</v>
      </c>
      <c r="U1102" s="14">
        <f t="shared" si="52"/>
        <v>218277.03039999999</v>
      </c>
      <c r="V1102" s="14">
        <f t="shared" si="53"/>
        <v>126772.8</v>
      </c>
      <c r="W1102" s="2"/>
      <c r="Y1102" s="3">
        <v>23913047.239999998</v>
      </c>
      <c r="Z1102" s="3">
        <v>478708.65</v>
      </c>
      <c r="AA1102" s="3">
        <v>0</v>
      </c>
      <c r="AB1102">
        <v>0</v>
      </c>
      <c r="AC1102" s="3">
        <v>0</v>
      </c>
      <c r="AD1102" s="2">
        <v>-227120.25</v>
      </c>
      <c r="AE1102" s="3">
        <v>599122533.62</v>
      </c>
      <c r="AF1102" s="3">
        <v>12164932.65</v>
      </c>
      <c r="AG1102" s="3">
        <v>2628720.44</v>
      </c>
      <c r="AH1102" s="3">
        <v>103699.7</v>
      </c>
      <c r="AI1102" s="3">
        <v>2074</v>
      </c>
      <c r="AJ1102" s="2">
        <v>-10188946.82</v>
      </c>
    </row>
    <row r="1103" spans="1:36" hidden="1" x14ac:dyDescent="0.25">
      <c r="A1103" s="8">
        <v>9.1</v>
      </c>
      <c r="B1103" s="8" t="s">
        <v>9053</v>
      </c>
      <c r="C1103" s="8">
        <v>3031160093754</v>
      </c>
      <c r="D1103" s="8" t="s">
        <v>9054</v>
      </c>
      <c r="G1103" s="10">
        <v>43641</v>
      </c>
      <c r="H1103" s="8" t="s">
        <v>31</v>
      </c>
      <c r="I1103" s="8" t="s">
        <v>32</v>
      </c>
      <c r="J1103" s="9">
        <v>6028.42</v>
      </c>
      <c r="K1103" s="9">
        <v>120.57</v>
      </c>
      <c r="L1103" s="8">
        <v>0</v>
      </c>
      <c r="M1103" s="14">
        <f t="shared" si="51"/>
        <v>6148.99</v>
      </c>
      <c r="N1103" s="8">
        <v>0</v>
      </c>
      <c r="O1103" s="8">
        <v>0</v>
      </c>
      <c r="P1103" s="8" t="s">
        <v>274</v>
      </c>
      <c r="R1103" s="8">
        <v>-0.2</v>
      </c>
      <c r="S1103" s="13">
        <f>_xlfn.XLOOKUP(P1103,rif_fee_schedule!$A$2:$A$84,rif_fee_schedule!C$2:C$84, 0)*1.628</f>
        <v>0</v>
      </c>
      <c r="T1103" s="13">
        <f>_xlfn.XLOOKUP(P1103,rif_fee_schedule!$A$2:$A$84,rif_fee_schedule!D$2:D$84, 0)</f>
        <v>0</v>
      </c>
      <c r="U1103" s="14">
        <f t="shared" si="52"/>
        <v>0</v>
      </c>
      <c r="V1103" s="14">
        <f t="shared" si="53"/>
        <v>0</v>
      </c>
      <c r="Y1103" s="3">
        <v>13894747.220000001</v>
      </c>
      <c r="Z1103" s="3">
        <v>290518.01</v>
      </c>
      <c r="AA1103" s="3">
        <v>0</v>
      </c>
      <c r="AB1103">
        <v>0</v>
      </c>
      <c r="AC1103" s="3">
        <v>0</v>
      </c>
      <c r="AD1103" s="2">
        <v>-156592.79</v>
      </c>
      <c r="AE1103" s="3">
        <v>599122533.62</v>
      </c>
      <c r="AF1103" s="3">
        <v>12164932.65</v>
      </c>
      <c r="AG1103" s="3">
        <v>2628720.44</v>
      </c>
      <c r="AH1103" s="3">
        <v>103699.7</v>
      </c>
      <c r="AI1103" s="3">
        <v>2074</v>
      </c>
      <c r="AJ1103" s="2">
        <v>-10188946.82</v>
      </c>
    </row>
    <row r="1104" spans="1:36" hidden="1" x14ac:dyDescent="0.25">
      <c r="A1104" s="8">
        <v>9.1</v>
      </c>
      <c r="B1104" s="8" t="s">
        <v>9053</v>
      </c>
      <c r="C1104" s="8">
        <v>3031160093754</v>
      </c>
      <c r="D1104" s="8" t="s">
        <v>9054</v>
      </c>
      <c r="G1104" s="10">
        <v>43641</v>
      </c>
      <c r="H1104" s="8" t="s">
        <v>31</v>
      </c>
      <c r="I1104" s="8" t="s">
        <v>32</v>
      </c>
      <c r="J1104" s="9">
        <v>6028.42</v>
      </c>
      <c r="K1104" s="9">
        <v>120.57</v>
      </c>
      <c r="L1104" s="8">
        <v>0</v>
      </c>
      <c r="M1104" s="14">
        <f t="shared" si="51"/>
        <v>6148.99</v>
      </c>
      <c r="N1104" s="8">
        <v>0</v>
      </c>
      <c r="O1104" s="8">
        <v>0</v>
      </c>
      <c r="P1104" s="8" t="s">
        <v>274</v>
      </c>
      <c r="R1104" s="8">
        <v>1</v>
      </c>
      <c r="S1104" s="13">
        <f>_xlfn.XLOOKUP(P1104,rif_fee_schedule!$A$2:$A$84,rif_fee_schedule!C$2:C$84, 0)*1.628</f>
        <v>0</v>
      </c>
      <c r="T1104" s="13">
        <f>_xlfn.XLOOKUP(P1104,rif_fee_schedule!$A$2:$A$84,rif_fee_schedule!D$2:D$84, 0)</f>
        <v>0</v>
      </c>
      <c r="U1104" s="14">
        <f t="shared" si="52"/>
        <v>0</v>
      </c>
      <c r="V1104" s="14">
        <f t="shared" si="53"/>
        <v>0</v>
      </c>
      <c r="Y1104" s="3">
        <v>13894747.220000001</v>
      </c>
      <c r="Z1104" s="3">
        <v>290518.01</v>
      </c>
      <c r="AA1104" s="3">
        <v>0</v>
      </c>
      <c r="AB1104">
        <v>0</v>
      </c>
      <c r="AC1104" s="3">
        <v>0</v>
      </c>
      <c r="AD1104" s="2">
        <v>-156592.79</v>
      </c>
      <c r="AE1104" s="3">
        <v>599122533.62</v>
      </c>
      <c r="AF1104" s="3">
        <v>12164932.65</v>
      </c>
      <c r="AG1104" s="3">
        <v>2628720.44</v>
      </c>
      <c r="AH1104" s="3">
        <v>103699.7</v>
      </c>
      <c r="AI1104" s="3">
        <v>2074</v>
      </c>
      <c r="AJ1104" s="2">
        <v>-10188946.82</v>
      </c>
    </row>
    <row r="1105" spans="1:36" hidden="1" x14ac:dyDescent="0.25">
      <c r="A1105" s="8">
        <v>6</v>
      </c>
      <c r="B1105" s="8" t="s">
        <v>6602</v>
      </c>
      <c r="C1105" s="8">
        <v>3060190211710</v>
      </c>
      <c r="D1105" s="8" t="s">
        <v>6603</v>
      </c>
      <c r="F1105" s="8" t="s">
        <v>6604</v>
      </c>
      <c r="G1105" s="10">
        <v>43616</v>
      </c>
      <c r="H1105" s="8" t="s">
        <v>31</v>
      </c>
      <c r="I1105" s="8" t="s">
        <v>38</v>
      </c>
      <c r="J1105" s="9">
        <v>9278.02</v>
      </c>
      <c r="K1105" s="9">
        <v>185.56</v>
      </c>
      <c r="L1105" s="8">
        <v>0</v>
      </c>
      <c r="M1105" s="14">
        <f t="shared" si="51"/>
        <v>9463.58</v>
      </c>
      <c r="N1105" s="8">
        <v>0</v>
      </c>
      <c r="O1105" s="8">
        <v>0</v>
      </c>
      <c r="P1105" s="8" t="s">
        <v>77</v>
      </c>
      <c r="R1105" s="8">
        <v>1</v>
      </c>
      <c r="S1105" s="13">
        <f>_xlfn.XLOOKUP(P1105,rif_fee_schedule!$A$2:$A$84,rif_fee_schedule!C$2:C$84, 0)*1.628</f>
        <v>9769.6279999999988</v>
      </c>
      <c r="T1105" s="13">
        <f>_xlfn.XLOOKUP(P1105,rif_fee_schedule!$A$2:$A$84,rif_fee_schedule!D$2:D$84, 0)</f>
        <v>5674</v>
      </c>
      <c r="U1105" s="14">
        <f t="shared" si="52"/>
        <v>9769.6279999999988</v>
      </c>
      <c r="V1105" s="14">
        <f t="shared" si="53"/>
        <v>5674</v>
      </c>
      <c r="W1105"/>
      <c r="Y1105" s="3">
        <v>43269262.359999999</v>
      </c>
      <c r="Z1105" s="3">
        <v>874367.57</v>
      </c>
      <c r="AA1105" s="3">
        <v>433279.63</v>
      </c>
      <c r="AB1105">
        <v>0</v>
      </c>
      <c r="AC1105" s="3">
        <v>0</v>
      </c>
      <c r="AD1105" s="2">
        <v>374512.67</v>
      </c>
      <c r="AE1105" s="3">
        <v>599122533.62</v>
      </c>
      <c r="AF1105" s="3">
        <v>12164932.65</v>
      </c>
      <c r="AG1105" s="3">
        <v>2628720.44</v>
      </c>
      <c r="AH1105" s="3">
        <v>103699.7</v>
      </c>
      <c r="AI1105" s="3">
        <v>2074</v>
      </c>
      <c r="AJ1105" s="2">
        <v>-10188946.82</v>
      </c>
    </row>
    <row r="1106" spans="1:36" hidden="1" x14ac:dyDescent="0.25">
      <c r="A1106" s="8">
        <v>9.1</v>
      </c>
      <c r="B1106" s="8" t="s">
        <v>9055</v>
      </c>
      <c r="C1106" s="8">
        <v>3031160093756</v>
      </c>
      <c r="D1106" s="8" t="s">
        <v>9056</v>
      </c>
      <c r="F1106" s="8" t="s">
        <v>9057</v>
      </c>
      <c r="G1106" s="10">
        <v>43620</v>
      </c>
      <c r="H1106" s="8" t="s">
        <v>31</v>
      </c>
      <c r="I1106" s="8" t="s">
        <v>38</v>
      </c>
      <c r="J1106" s="9">
        <v>7265.34</v>
      </c>
      <c r="K1106" s="9">
        <v>145.31</v>
      </c>
      <c r="L1106" s="8">
        <v>0</v>
      </c>
      <c r="M1106" s="14">
        <f t="shared" si="51"/>
        <v>7410.6500000000005</v>
      </c>
      <c r="N1106" s="8">
        <v>0</v>
      </c>
      <c r="O1106" s="8">
        <v>0</v>
      </c>
      <c r="P1106" s="8" t="s">
        <v>274</v>
      </c>
      <c r="R1106" s="8">
        <v>1</v>
      </c>
      <c r="S1106" s="13">
        <f>_xlfn.XLOOKUP(P1106,rif_fee_schedule!$A$2:$A$84,rif_fee_schedule!C$2:C$84, 0)*1.628</f>
        <v>0</v>
      </c>
      <c r="T1106" s="13">
        <f>_xlfn.XLOOKUP(P1106,rif_fee_schedule!$A$2:$A$84,rif_fee_schedule!D$2:D$84, 0)</f>
        <v>0</v>
      </c>
      <c r="U1106" s="14">
        <f t="shared" si="52"/>
        <v>0</v>
      </c>
      <c r="V1106" s="14">
        <f t="shared" si="53"/>
        <v>0</v>
      </c>
      <c r="W1106"/>
      <c r="Y1106" s="3">
        <v>13894747.220000001</v>
      </c>
      <c r="Z1106" s="3">
        <v>290518.01</v>
      </c>
      <c r="AA1106" s="3">
        <v>0</v>
      </c>
      <c r="AB1106">
        <v>0</v>
      </c>
      <c r="AC1106" s="3">
        <v>0</v>
      </c>
      <c r="AD1106" s="2">
        <v>-156592.79</v>
      </c>
      <c r="AE1106" s="3">
        <v>599122533.62</v>
      </c>
      <c r="AF1106" s="3">
        <v>12164932.65</v>
      </c>
      <c r="AG1106" s="3">
        <v>2628720.44</v>
      </c>
      <c r="AH1106" s="3">
        <v>103699.7</v>
      </c>
      <c r="AI1106" s="3">
        <v>2074</v>
      </c>
      <c r="AJ1106" s="2">
        <v>-10188946.82</v>
      </c>
    </row>
    <row r="1107" spans="1:36" hidden="1" x14ac:dyDescent="0.25">
      <c r="A1107" s="8">
        <v>9.1</v>
      </c>
      <c r="B1107" s="8" t="s">
        <v>9055</v>
      </c>
      <c r="C1107" s="8">
        <v>3031160093756</v>
      </c>
      <c r="D1107" s="8" t="s">
        <v>9056</v>
      </c>
      <c r="F1107" s="8" t="s">
        <v>9057</v>
      </c>
      <c r="G1107" s="10">
        <v>43620</v>
      </c>
      <c r="H1107" s="8" t="s">
        <v>31</v>
      </c>
      <c r="I1107" s="8" t="s">
        <v>38</v>
      </c>
      <c r="J1107" s="9">
        <v>7265.34</v>
      </c>
      <c r="K1107" s="9">
        <v>145.31</v>
      </c>
      <c r="L1107" s="8">
        <v>0</v>
      </c>
      <c r="M1107" s="14">
        <f t="shared" si="51"/>
        <v>7410.6500000000005</v>
      </c>
      <c r="N1107" s="8">
        <v>0</v>
      </c>
      <c r="O1107" s="8">
        <v>0</v>
      </c>
      <c r="P1107" s="8" t="s">
        <v>274</v>
      </c>
      <c r="R1107" s="8">
        <v>-0.2</v>
      </c>
      <c r="S1107" s="13">
        <f>_xlfn.XLOOKUP(P1107,rif_fee_schedule!$A$2:$A$84,rif_fee_schedule!C$2:C$84, 0)*1.628</f>
        <v>0</v>
      </c>
      <c r="T1107" s="13">
        <f>_xlfn.XLOOKUP(P1107,rif_fee_schedule!$A$2:$A$84,rif_fee_schedule!D$2:D$84, 0)</f>
        <v>0</v>
      </c>
      <c r="U1107" s="14">
        <f t="shared" si="52"/>
        <v>0</v>
      </c>
      <c r="V1107" s="14">
        <f t="shared" si="53"/>
        <v>0</v>
      </c>
      <c r="W1107"/>
      <c r="Y1107" s="3">
        <v>13894747.220000001</v>
      </c>
      <c r="Z1107" s="3">
        <v>290518.01</v>
      </c>
      <c r="AA1107" s="3">
        <v>0</v>
      </c>
      <c r="AB1107">
        <v>0</v>
      </c>
      <c r="AC1107" s="3">
        <v>0</v>
      </c>
      <c r="AD1107" s="2">
        <v>-156592.79</v>
      </c>
      <c r="AE1107" s="3">
        <v>599122533.62</v>
      </c>
      <c r="AF1107" s="3">
        <v>12164932.65</v>
      </c>
      <c r="AG1107" s="3">
        <v>2628720.44</v>
      </c>
      <c r="AH1107" s="3">
        <v>103699.7</v>
      </c>
      <c r="AI1107" s="3">
        <v>2074</v>
      </c>
      <c r="AJ1107" s="2">
        <v>-10188946.82</v>
      </c>
    </row>
    <row r="1108" spans="1:36" hidden="1" x14ac:dyDescent="0.25">
      <c r="A1108" s="8">
        <v>9.1</v>
      </c>
      <c r="B1108" s="8" t="s">
        <v>9073</v>
      </c>
      <c r="C1108" s="8">
        <v>3031160093758</v>
      </c>
      <c r="D1108" s="8" t="s">
        <v>9074</v>
      </c>
      <c r="F1108" s="8" t="s">
        <v>9075</v>
      </c>
      <c r="G1108" s="10">
        <v>43620</v>
      </c>
      <c r="H1108" s="8" t="s">
        <v>31</v>
      </c>
      <c r="I1108" s="8" t="s">
        <v>38</v>
      </c>
      <c r="J1108" s="9">
        <v>6028.42</v>
      </c>
      <c r="K1108" s="9">
        <v>120.57</v>
      </c>
      <c r="L1108" s="8">
        <v>0</v>
      </c>
      <c r="M1108" s="14">
        <f t="shared" si="51"/>
        <v>6148.99</v>
      </c>
      <c r="N1108" s="8">
        <v>0</v>
      </c>
      <c r="O1108" s="8">
        <v>0</v>
      </c>
      <c r="P1108" s="8" t="s">
        <v>274</v>
      </c>
      <c r="R1108" s="8">
        <v>1</v>
      </c>
      <c r="S1108" s="13">
        <f>_xlfn.XLOOKUP(P1108,rif_fee_schedule!$A$2:$A$84,rif_fee_schedule!C$2:C$84, 0)*1.628</f>
        <v>0</v>
      </c>
      <c r="T1108" s="13">
        <f>_xlfn.XLOOKUP(P1108,rif_fee_schedule!$A$2:$A$84,rif_fee_schedule!D$2:D$84, 0)</f>
        <v>0</v>
      </c>
      <c r="U1108" s="14">
        <f t="shared" si="52"/>
        <v>0</v>
      </c>
      <c r="V1108" s="14">
        <f t="shared" si="53"/>
        <v>0</v>
      </c>
      <c r="W1108"/>
      <c r="Y1108" s="3">
        <v>13894747.220000001</v>
      </c>
      <c r="Z1108" s="3">
        <v>290518.01</v>
      </c>
      <c r="AA1108" s="3">
        <v>0</v>
      </c>
      <c r="AB1108">
        <v>0</v>
      </c>
      <c r="AC1108" s="3">
        <v>0</v>
      </c>
      <c r="AD1108" s="2">
        <v>-156592.79</v>
      </c>
      <c r="AE1108" s="3">
        <v>599122533.62</v>
      </c>
      <c r="AF1108" s="3">
        <v>12164932.65</v>
      </c>
      <c r="AG1108" s="3">
        <v>2628720.44</v>
      </c>
      <c r="AH1108" s="3">
        <v>103699.7</v>
      </c>
      <c r="AI1108" s="3">
        <v>2074</v>
      </c>
      <c r="AJ1108" s="2">
        <v>-10188946.82</v>
      </c>
    </row>
    <row r="1109" spans="1:36" hidden="1" x14ac:dyDescent="0.25">
      <c r="A1109" s="8">
        <v>9.1</v>
      </c>
      <c r="B1109" s="8" t="s">
        <v>9073</v>
      </c>
      <c r="C1109" s="8">
        <v>3031160093758</v>
      </c>
      <c r="D1109" s="8" t="s">
        <v>9074</v>
      </c>
      <c r="F1109" s="8" t="s">
        <v>9075</v>
      </c>
      <c r="G1109" s="10">
        <v>43620</v>
      </c>
      <c r="H1109" s="8" t="s">
        <v>31</v>
      </c>
      <c r="I1109" s="8" t="s">
        <v>38</v>
      </c>
      <c r="J1109" s="9">
        <v>6028.42</v>
      </c>
      <c r="K1109" s="9">
        <v>120.57</v>
      </c>
      <c r="L1109" s="8">
        <v>0</v>
      </c>
      <c r="M1109" s="14">
        <f t="shared" si="51"/>
        <v>6148.99</v>
      </c>
      <c r="N1109" s="8">
        <v>0</v>
      </c>
      <c r="O1109" s="8">
        <v>0</v>
      </c>
      <c r="P1109" s="8" t="s">
        <v>274</v>
      </c>
      <c r="R1109" s="8">
        <v>-0.2</v>
      </c>
      <c r="S1109" s="13">
        <f>_xlfn.XLOOKUP(P1109,rif_fee_schedule!$A$2:$A$84,rif_fee_schedule!C$2:C$84, 0)*1.628</f>
        <v>0</v>
      </c>
      <c r="T1109" s="13">
        <f>_xlfn.XLOOKUP(P1109,rif_fee_schedule!$A$2:$A$84,rif_fee_schedule!D$2:D$84, 0)</f>
        <v>0</v>
      </c>
      <c r="U1109" s="14">
        <f t="shared" si="52"/>
        <v>0</v>
      </c>
      <c r="V1109" s="14">
        <f t="shared" si="53"/>
        <v>0</v>
      </c>
      <c r="W1109"/>
      <c r="Y1109" s="3">
        <v>13894747.220000001</v>
      </c>
      <c r="Z1109" s="3">
        <v>290518.01</v>
      </c>
      <c r="AA1109" s="3">
        <v>0</v>
      </c>
      <c r="AB1109">
        <v>0</v>
      </c>
      <c r="AC1109" s="3">
        <v>0</v>
      </c>
      <c r="AD1109" s="2">
        <v>-156592.79</v>
      </c>
      <c r="AE1109" s="3">
        <v>599122533.62</v>
      </c>
      <c r="AF1109" s="3">
        <v>12164932.65</v>
      </c>
      <c r="AG1109" s="3">
        <v>2628720.44</v>
      </c>
      <c r="AH1109" s="3">
        <v>103699.7</v>
      </c>
      <c r="AI1109" s="3">
        <v>2074</v>
      </c>
      <c r="AJ1109" s="2">
        <v>-10188946.82</v>
      </c>
    </row>
    <row r="1110" spans="1:36" hidden="1" x14ac:dyDescent="0.25">
      <c r="A1110" s="8">
        <v>9.1</v>
      </c>
      <c r="B1110" s="8" t="s">
        <v>9066</v>
      </c>
      <c r="C1110" s="8">
        <v>3031160093760</v>
      </c>
      <c r="D1110" s="8" t="s">
        <v>9067</v>
      </c>
      <c r="G1110" s="10">
        <v>43616</v>
      </c>
      <c r="H1110" s="8" t="s">
        <v>31</v>
      </c>
      <c r="I1110" s="8" t="s">
        <v>32</v>
      </c>
      <c r="J1110" s="9">
        <v>6028.42</v>
      </c>
      <c r="K1110" s="9">
        <v>120.57</v>
      </c>
      <c r="L1110" s="8">
        <v>0</v>
      </c>
      <c r="M1110" s="14">
        <f t="shared" si="51"/>
        <v>6148.99</v>
      </c>
      <c r="N1110" s="8">
        <v>0</v>
      </c>
      <c r="O1110" s="8">
        <v>0</v>
      </c>
      <c r="P1110" s="8" t="s">
        <v>274</v>
      </c>
      <c r="R1110" s="8">
        <v>1</v>
      </c>
      <c r="S1110" s="13">
        <f>_xlfn.XLOOKUP(P1110,rif_fee_schedule!$A$2:$A$84,rif_fee_schedule!C$2:C$84, 0)*1.628</f>
        <v>0</v>
      </c>
      <c r="T1110" s="13">
        <f>_xlfn.XLOOKUP(P1110,rif_fee_schedule!$A$2:$A$84,rif_fee_schedule!D$2:D$84, 0)</f>
        <v>0</v>
      </c>
      <c r="U1110" s="14">
        <f t="shared" si="52"/>
        <v>0</v>
      </c>
      <c r="V1110" s="14">
        <f t="shared" si="53"/>
        <v>0</v>
      </c>
      <c r="Y1110" s="3">
        <v>13894747.220000001</v>
      </c>
      <c r="Z1110" s="3">
        <v>290518.01</v>
      </c>
      <c r="AA1110" s="3">
        <v>0</v>
      </c>
      <c r="AB1110">
        <v>0</v>
      </c>
      <c r="AC1110" s="3">
        <v>0</v>
      </c>
      <c r="AD1110" s="2">
        <v>-156592.79</v>
      </c>
      <c r="AE1110" s="3">
        <v>599122533.62</v>
      </c>
      <c r="AF1110" s="3">
        <v>12164932.65</v>
      </c>
      <c r="AG1110" s="3">
        <v>2628720.44</v>
      </c>
      <c r="AH1110" s="3">
        <v>103699.7</v>
      </c>
      <c r="AI1110" s="3">
        <v>2074</v>
      </c>
      <c r="AJ1110" s="2">
        <v>-10188946.82</v>
      </c>
    </row>
    <row r="1111" spans="1:36" hidden="1" x14ac:dyDescent="0.25">
      <c r="A1111" s="8">
        <v>9.1</v>
      </c>
      <c r="B1111" s="8" t="s">
        <v>9066</v>
      </c>
      <c r="C1111" s="8">
        <v>3031160093760</v>
      </c>
      <c r="D1111" s="8" t="s">
        <v>9067</v>
      </c>
      <c r="G1111" s="10">
        <v>43616</v>
      </c>
      <c r="H1111" s="8" t="s">
        <v>31</v>
      </c>
      <c r="I1111" s="8" t="s">
        <v>32</v>
      </c>
      <c r="J1111" s="9">
        <v>6028.42</v>
      </c>
      <c r="K1111" s="9">
        <v>120.57</v>
      </c>
      <c r="L1111" s="8">
        <v>0</v>
      </c>
      <c r="M1111" s="14">
        <f t="shared" si="51"/>
        <v>6148.99</v>
      </c>
      <c r="N1111" s="8">
        <v>0</v>
      </c>
      <c r="O1111" s="8">
        <v>0</v>
      </c>
      <c r="P1111" s="8" t="s">
        <v>274</v>
      </c>
      <c r="R1111" s="8">
        <v>-0.2</v>
      </c>
      <c r="S1111" s="13">
        <f>_xlfn.XLOOKUP(P1111,rif_fee_schedule!$A$2:$A$84,rif_fee_schedule!C$2:C$84, 0)*1.628</f>
        <v>0</v>
      </c>
      <c r="T1111" s="13">
        <f>_xlfn.XLOOKUP(P1111,rif_fee_schedule!$A$2:$A$84,rif_fee_schedule!D$2:D$84, 0)</f>
        <v>0</v>
      </c>
      <c r="U1111" s="14">
        <f t="shared" si="52"/>
        <v>0</v>
      </c>
      <c r="V1111" s="14">
        <f t="shared" si="53"/>
        <v>0</v>
      </c>
      <c r="Y1111" s="3">
        <v>13894747.220000001</v>
      </c>
      <c r="Z1111" s="3">
        <v>290518.01</v>
      </c>
      <c r="AA1111" s="3">
        <v>0</v>
      </c>
      <c r="AB1111">
        <v>0</v>
      </c>
      <c r="AC1111" s="3">
        <v>0</v>
      </c>
      <c r="AD1111" s="2">
        <v>-156592.79</v>
      </c>
      <c r="AE1111" s="3">
        <v>599122533.62</v>
      </c>
      <c r="AF1111" s="3">
        <v>12164932.65</v>
      </c>
      <c r="AG1111" s="3">
        <v>2628720.44</v>
      </c>
      <c r="AH1111" s="3">
        <v>103699.7</v>
      </c>
      <c r="AI1111" s="3">
        <v>2074</v>
      </c>
      <c r="AJ1111" s="2">
        <v>-10188946.82</v>
      </c>
    </row>
    <row r="1112" spans="1:36" hidden="1" x14ac:dyDescent="0.25">
      <c r="A1112" s="8">
        <v>1.1000000000000001</v>
      </c>
      <c r="B1112" s="8" t="s">
        <v>859</v>
      </c>
      <c r="C1112" s="8">
        <v>3040120110715</v>
      </c>
      <c r="D1112" s="8" t="s">
        <v>860</v>
      </c>
      <c r="F1112" s="8" t="s">
        <v>861</v>
      </c>
      <c r="G1112" s="10">
        <v>43620</v>
      </c>
      <c r="H1112" s="8" t="s">
        <v>31</v>
      </c>
      <c r="I1112" s="8" t="s">
        <v>38</v>
      </c>
      <c r="J1112" s="9">
        <v>5371.08</v>
      </c>
      <c r="K1112" s="9">
        <v>107.42</v>
      </c>
      <c r="L1112" s="8">
        <v>0</v>
      </c>
      <c r="M1112" s="14">
        <f t="shared" si="51"/>
        <v>5478.5</v>
      </c>
      <c r="N1112" s="8">
        <v>0</v>
      </c>
      <c r="O1112" s="8">
        <v>0</v>
      </c>
      <c r="P1112" s="8" t="s">
        <v>114</v>
      </c>
      <c r="R1112" s="8">
        <v>-1</v>
      </c>
      <c r="S1112" s="13">
        <f>_xlfn.XLOOKUP(P1112,rif_fee_schedule!$A$2:$A$84,rif_fee_schedule!C$2:C$84, 0)*1.628</f>
        <v>4288.152</v>
      </c>
      <c r="T1112" s="13">
        <f>_xlfn.XLOOKUP(P1112,rif_fee_schedule!$A$2:$A$84,rif_fee_schedule!D$2:D$84, 0)</f>
        <v>2490</v>
      </c>
      <c r="U1112" s="14">
        <f t="shared" si="52"/>
        <v>-4288.152</v>
      </c>
      <c r="V1112" s="14">
        <f t="shared" si="53"/>
        <v>-2490</v>
      </c>
      <c r="W1112"/>
      <c r="Y1112" s="3">
        <v>13538989.02</v>
      </c>
      <c r="Z1112" s="3">
        <v>280635.13</v>
      </c>
      <c r="AA1112" s="3">
        <v>0</v>
      </c>
      <c r="AB1112">
        <v>0</v>
      </c>
      <c r="AC1112" s="3">
        <v>0</v>
      </c>
      <c r="AD1112" s="2">
        <v>-2316507.67</v>
      </c>
      <c r="AE1112" s="3">
        <v>599122533.62</v>
      </c>
      <c r="AF1112" s="3">
        <v>12164932.65</v>
      </c>
      <c r="AG1112" s="3">
        <v>2628720.44</v>
      </c>
      <c r="AH1112" s="3">
        <v>103699.7</v>
      </c>
      <c r="AI1112" s="3">
        <v>2074</v>
      </c>
      <c r="AJ1112" s="2">
        <v>-10188946.82</v>
      </c>
    </row>
    <row r="1113" spans="1:36" hidden="1" x14ac:dyDescent="0.25">
      <c r="A1113" s="8">
        <v>1.1000000000000001</v>
      </c>
      <c r="B1113" s="8" t="s">
        <v>859</v>
      </c>
      <c r="C1113" s="8">
        <v>3040120110715</v>
      </c>
      <c r="D1113" s="8" t="s">
        <v>860</v>
      </c>
      <c r="F1113" s="8" t="s">
        <v>861</v>
      </c>
      <c r="G1113" s="10">
        <v>43620</v>
      </c>
      <c r="H1113" s="8" t="s">
        <v>31</v>
      </c>
      <c r="I1113" s="8" t="s">
        <v>38</v>
      </c>
      <c r="J1113" s="9">
        <v>5371.08</v>
      </c>
      <c r="K1113" s="9">
        <v>107.42</v>
      </c>
      <c r="L1113" s="8">
        <v>0</v>
      </c>
      <c r="M1113" s="14">
        <f t="shared" si="51"/>
        <v>5478.5</v>
      </c>
      <c r="N1113" s="8">
        <v>0</v>
      </c>
      <c r="O1113" s="8">
        <v>0</v>
      </c>
      <c r="P1113" s="8" t="s">
        <v>114</v>
      </c>
      <c r="R1113" s="8">
        <v>2</v>
      </c>
      <c r="S1113" s="13">
        <f>_xlfn.XLOOKUP(P1113,rif_fee_schedule!$A$2:$A$84,rif_fee_schedule!C$2:C$84, 0)*1.628</f>
        <v>4288.152</v>
      </c>
      <c r="T1113" s="13">
        <f>_xlfn.XLOOKUP(P1113,rif_fee_schedule!$A$2:$A$84,rif_fee_schedule!D$2:D$84, 0)</f>
        <v>2490</v>
      </c>
      <c r="U1113" s="14">
        <f t="shared" si="52"/>
        <v>8576.3040000000001</v>
      </c>
      <c r="V1113" s="14">
        <f t="shared" si="53"/>
        <v>4980</v>
      </c>
      <c r="W1113"/>
      <c r="Y1113" s="3">
        <v>13538989.02</v>
      </c>
      <c r="Z1113" s="3">
        <v>280635.13</v>
      </c>
      <c r="AA1113" s="3">
        <v>0</v>
      </c>
      <c r="AB1113">
        <v>0</v>
      </c>
      <c r="AC1113" s="3">
        <v>0</v>
      </c>
      <c r="AD1113" s="2">
        <v>-2316507.67</v>
      </c>
      <c r="AE1113" s="3">
        <v>599122533.62</v>
      </c>
      <c r="AF1113" s="3">
        <v>12164932.65</v>
      </c>
      <c r="AG1113" s="3">
        <v>2628720.44</v>
      </c>
      <c r="AH1113" s="3">
        <v>103699.7</v>
      </c>
      <c r="AI1113" s="3">
        <v>2074</v>
      </c>
      <c r="AJ1113" s="2">
        <v>-10188946.82</v>
      </c>
    </row>
    <row r="1114" spans="1:36" hidden="1" x14ac:dyDescent="0.25">
      <c r="A1114" s="8">
        <v>7</v>
      </c>
      <c r="B1114" s="8" t="s">
        <v>8528</v>
      </c>
      <c r="C1114" s="8">
        <v>3041310140200</v>
      </c>
      <c r="D1114" s="8" t="s">
        <v>8529</v>
      </c>
      <c r="F1114" s="8" t="s">
        <v>8530</v>
      </c>
      <c r="G1114" s="10">
        <v>43621</v>
      </c>
      <c r="H1114" s="8" t="s">
        <v>31</v>
      </c>
      <c r="I1114" s="8" t="s">
        <v>38</v>
      </c>
      <c r="J1114" s="9">
        <v>0</v>
      </c>
      <c r="K1114" s="9">
        <v>0</v>
      </c>
      <c r="L1114" s="8">
        <v>0</v>
      </c>
      <c r="M1114" s="14">
        <f t="shared" si="51"/>
        <v>0</v>
      </c>
      <c r="N1114" s="8">
        <v>0</v>
      </c>
      <c r="O1114" s="8">
        <v>0</v>
      </c>
      <c r="P1114" s="8" t="s">
        <v>77</v>
      </c>
      <c r="R1114" s="8">
        <v>-1</v>
      </c>
      <c r="S1114" s="13">
        <f>_xlfn.XLOOKUP(P1114,rif_fee_schedule!$A$2:$A$84,rif_fee_schedule!C$2:C$84, 0)*1.628</f>
        <v>9769.6279999999988</v>
      </c>
      <c r="T1114" s="13">
        <f>_xlfn.XLOOKUP(P1114,rif_fee_schedule!$A$2:$A$84,rif_fee_schedule!D$2:D$84, 0)</f>
        <v>5674</v>
      </c>
      <c r="U1114" s="14">
        <f t="shared" si="52"/>
        <v>-9769.6279999999988</v>
      </c>
      <c r="V1114" s="14">
        <f t="shared" si="53"/>
        <v>-5674</v>
      </c>
      <c r="W1114"/>
      <c r="Y1114" s="3">
        <v>53911680.950000003</v>
      </c>
      <c r="Z1114" s="3">
        <v>1078233.76</v>
      </c>
      <c r="AA1114" s="3">
        <v>0</v>
      </c>
      <c r="AB1114">
        <v>0</v>
      </c>
      <c r="AC1114" s="3">
        <v>0</v>
      </c>
      <c r="AD1114" s="2">
        <v>-682358.32</v>
      </c>
      <c r="AE1114" s="3">
        <v>599122533.62</v>
      </c>
      <c r="AF1114" s="3">
        <v>12164932.65</v>
      </c>
      <c r="AG1114" s="3">
        <v>2628720.44</v>
      </c>
      <c r="AH1114" s="3">
        <v>103699.7</v>
      </c>
      <c r="AI1114" s="3">
        <v>2074</v>
      </c>
      <c r="AJ1114" s="2">
        <v>-10188946.82</v>
      </c>
    </row>
    <row r="1115" spans="1:36" hidden="1" x14ac:dyDescent="0.25">
      <c r="A1115" s="8">
        <v>7</v>
      </c>
      <c r="B1115" s="8" t="s">
        <v>8528</v>
      </c>
      <c r="C1115" s="8">
        <v>3041310140200</v>
      </c>
      <c r="D1115" s="8" t="s">
        <v>8529</v>
      </c>
      <c r="F1115" s="8" t="s">
        <v>8530</v>
      </c>
      <c r="G1115" s="10">
        <v>43621</v>
      </c>
      <c r="H1115" s="8" t="s">
        <v>31</v>
      </c>
      <c r="I1115" s="8" t="s">
        <v>38</v>
      </c>
      <c r="J1115" s="9">
        <v>0</v>
      </c>
      <c r="K1115" s="9">
        <v>0</v>
      </c>
      <c r="L1115" s="8">
        <v>0</v>
      </c>
      <c r="M1115" s="14">
        <f t="shared" si="51"/>
        <v>0</v>
      </c>
      <c r="N1115" s="8">
        <v>0</v>
      </c>
      <c r="O1115" s="8">
        <v>0</v>
      </c>
      <c r="P1115" s="8" t="s">
        <v>77</v>
      </c>
      <c r="R1115" s="8">
        <v>1</v>
      </c>
      <c r="S1115" s="13">
        <f>_xlfn.XLOOKUP(P1115,rif_fee_schedule!$A$2:$A$84,rif_fee_schedule!C$2:C$84, 0)*1.628</f>
        <v>9769.6279999999988</v>
      </c>
      <c r="T1115" s="13">
        <f>_xlfn.XLOOKUP(P1115,rif_fee_schedule!$A$2:$A$84,rif_fee_schedule!D$2:D$84, 0)</f>
        <v>5674</v>
      </c>
      <c r="U1115" s="14">
        <f t="shared" si="52"/>
        <v>9769.6279999999988</v>
      </c>
      <c r="V1115" s="14">
        <f t="shared" si="53"/>
        <v>5674</v>
      </c>
      <c r="W1115"/>
      <c r="Y1115" s="3">
        <v>53911680.950000003</v>
      </c>
      <c r="Z1115" s="3">
        <v>1078233.76</v>
      </c>
      <c r="AA1115" s="3">
        <v>0</v>
      </c>
      <c r="AB1115">
        <v>0</v>
      </c>
      <c r="AC1115" s="3">
        <v>0</v>
      </c>
      <c r="AD1115" s="2">
        <v>-682358.32</v>
      </c>
      <c r="AE1115" s="3">
        <v>599122533.62</v>
      </c>
      <c r="AF1115" s="3">
        <v>12164932.65</v>
      </c>
      <c r="AG1115" s="3">
        <v>2628720.44</v>
      </c>
      <c r="AH1115" s="3">
        <v>103699.7</v>
      </c>
      <c r="AI1115" s="3">
        <v>2074</v>
      </c>
      <c r="AJ1115" s="2">
        <v>-10188946.82</v>
      </c>
    </row>
    <row r="1116" spans="1:36" hidden="1" x14ac:dyDescent="0.25">
      <c r="A1116" s="8">
        <v>2</v>
      </c>
      <c r="B1116" s="8" t="s">
        <v>2687</v>
      </c>
      <c r="C1116" s="8">
        <v>3031110380210</v>
      </c>
      <c r="D1116" s="8" t="s">
        <v>2688</v>
      </c>
      <c r="G1116" s="10">
        <v>43641</v>
      </c>
      <c r="H1116" s="8" t="s">
        <v>31</v>
      </c>
      <c r="I1116" s="8" t="s">
        <v>32</v>
      </c>
      <c r="J1116" s="9">
        <v>8772.4500000000007</v>
      </c>
      <c r="K1116" s="9">
        <v>175.45</v>
      </c>
      <c r="L1116" s="8">
        <v>0</v>
      </c>
      <c r="M1116" s="14">
        <f t="shared" si="51"/>
        <v>8947.9000000000015</v>
      </c>
      <c r="N1116" s="8">
        <v>0</v>
      </c>
      <c r="O1116" s="8">
        <v>0</v>
      </c>
      <c r="P1116" s="8" t="s">
        <v>77</v>
      </c>
      <c r="R1116" s="8">
        <v>1</v>
      </c>
      <c r="S1116" s="13">
        <f>_xlfn.XLOOKUP(P1116,rif_fee_schedule!$A$2:$A$84,rif_fee_schedule!C$2:C$84, 0)*1.628</f>
        <v>9769.6279999999988</v>
      </c>
      <c r="T1116" s="13">
        <f>_xlfn.XLOOKUP(P1116,rif_fee_schedule!$A$2:$A$84,rif_fee_schedule!D$2:D$84, 0)</f>
        <v>5674</v>
      </c>
      <c r="U1116" s="14">
        <f t="shared" si="52"/>
        <v>9769.6279999999988</v>
      </c>
      <c r="V1116" s="14">
        <f t="shared" si="53"/>
        <v>5674</v>
      </c>
      <c r="W1116"/>
      <c r="Y1116" s="3">
        <v>272008405.74000001</v>
      </c>
      <c r="Z1116" s="3">
        <v>5573244.3300000001</v>
      </c>
      <c r="AA1116" s="3">
        <v>0</v>
      </c>
      <c r="AB1116">
        <v>0</v>
      </c>
      <c r="AC1116" s="3">
        <v>0</v>
      </c>
      <c r="AD1116" s="2">
        <v>-7297347.0099999998</v>
      </c>
      <c r="AE1116" s="3">
        <v>599122533.62</v>
      </c>
      <c r="AF1116" s="3">
        <v>12164932.65</v>
      </c>
      <c r="AG1116" s="3">
        <v>2628720.44</v>
      </c>
      <c r="AH1116" s="3">
        <v>103699.7</v>
      </c>
      <c r="AI1116" s="3">
        <v>2074</v>
      </c>
      <c r="AJ1116" s="2">
        <v>-10188946.82</v>
      </c>
    </row>
    <row r="1117" spans="1:36" hidden="1" x14ac:dyDescent="0.25">
      <c r="A1117" s="8">
        <v>2</v>
      </c>
      <c r="B1117" s="8" t="s">
        <v>2789</v>
      </c>
      <c r="C1117" s="8">
        <v>3031150100180</v>
      </c>
      <c r="D1117" s="8" t="s">
        <v>2790</v>
      </c>
      <c r="G1117" s="10">
        <v>43620</v>
      </c>
      <c r="H1117" s="8" t="s">
        <v>31</v>
      </c>
      <c r="I1117" s="8" t="s">
        <v>32</v>
      </c>
      <c r="J1117" s="9">
        <v>0</v>
      </c>
      <c r="K1117" s="9">
        <v>0</v>
      </c>
      <c r="L1117" s="8">
        <v>0</v>
      </c>
      <c r="M1117" s="14">
        <f t="shared" si="51"/>
        <v>0</v>
      </c>
      <c r="N1117" s="8">
        <v>0</v>
      </c>
      <c r="O1117" s="8">
        <v>0</v>
      </c>
      <c r="P1117" s="8" t="s">
        <v>77</v>
      </c>
      <c r="R1117" s="8">
        <v>0</v>
      </c>
      <c r="S1117" s="13">
        <f>_xlfn.XLOOKUP(P1117,rif_fee_schedule!$A$2:$A$84,rif_fee_schedule!C$2:C$84, 0)*1.628</f>
        <v>9769.6279999999988</v>
      </c>
      <c r="T1117" s="13">
        <f>_xlfn.XLOOKUP(P1117,rif_fee_schedule!$A$2:$A$84,rif_fee_schedule!D$2:D$84, 0)</f>
        <v>5674</v>
      </c>
      <c r="U1117" s="14">
        <f t="shared" si="52"/>
        <v>0</v>
      </c>
      <c r="V1117" s="14">
        <f t="shared" si="53"/>
        <v>0</v>
      </c>
      <c r="W1117"/>
      <c r="Y1117" s="3">
        <v>272008405.74000001</v>
      </c>
      <c r="Z1117" s="3">
        <v>5573244.3300000001</v>
      </c>
      <c r="AA1117" s="3">
        <v>0</v>
      </c>
      <c r="AB1117">
        <v>0</v>
      </c>
      <c r="AC1117" s="3">
        <v>0</v>
      </c>
      <c r="AD1117" s="2">
        <v>-7297347.0099999998</v>
      </c>
      <c r="AE1117" s="3">
        <v>599122533.62</v>
      </c>
      <c r="AF1117" s="3">
        <v>12164932.65</v>
      </c>
      <c r="AG1117" s="3">
        <v>2628720.44</v>
      </c>
      <c r="AH1117" s="3">
        <v>103699.7</v>
      </c>
      <c r="AI1117" s="3">
        <v>2074</v>
      </c>
      <c r="AJ1117" s="2">
        <v>-10188946.82</v>
      </c>
    </row>
    <row r="1118" spans="1:36" hidden="1" x14ac:dyDescent="0.25">
      <c r="A1118" s="8">
        <v>2</v>
      </c>
      <c r="B1118" s="8" t="s">
        <v>2918</v>
      </c>
      <c r="C1118" s="8">
        <v>3031280112490</v>
      </c>
      <c r="D1118" s="8" t="s">
        <v>2919</v>
      </c>
      <c r="F1118" s="8" t="s">
        <v>2920</v>
      </c>
      <c r="G1118" s="10">
        <v>43620</v>
      </c>
      <c r="H1118" s="8" t="s">
        <v>31</v>
      </c>
      <c r="I1118" s="8" t="s">
        <v>38</v>
      </c>
      <c r="J1118" s="9">
        <v>1969.71</v>
      </c>
      <c r="K1118" s="9">
        <v>39.39</v>
      </c>
      <c r="L1118" s="8">
        <v>0</v>
      </c>
      <c r="M1118" s="14">
        <f t="shared" si="51"/>
        <v>2009.1000000000001</v>
      </c>
      <c r="N1118" s="8">
        <v>0</v>
      </c>
      <c r="O1118" s="8">
        <v>0</v>
      </c>
      <c r="P1118" s="8" t="s">
        <v>114</v>
      </c>
      <c r="R1118" s="8">
        <v>2</v>
      </c>
      <c r="S1118" s="13">
        <f>_xlfn.XLOOKUP(P1118,rif_fee_schedule!$A$2:$A$84,rif_fee_schedule!C$2:C$84, 0)*1.628</f>
        <v>4288.152</v>
      </c>
      <c r="T1118" s="13">
        <f>_xlfn.XLOOKUP(P1118,rif_fee_schedule!$A$2:$A$84,rif_fee_schedule!D$2:D$84, 0)</f>
        <v>2490</v>
      </c>
      <c r="U1118" s="14">
        <f t="shared" si="52"/>
        <v>8576.3040000000001</v>
      </c>
      <c r="V1118" s="14">
        <f t="shared" si="53"/>
        <v>4980</v>
      </c>
      <c r="W1118"/>
      <c r="Y1118" s="3">
        <v>272008405.74000001</v>
      </c>
      <c r="Z1118" s="3">
        <v>5573244.3300000001</v>
      </c>
      <c r="AA1118" s="3">
        <v>0</v>
      </c>
      <c r="AB1118">
        <v>0</v>
      </c>
      <c r="AC1118" s="3">
        <v>0</v>
      </c>
      <c r="AD1118" s="2">
        <v>-7297347.0099999998</v>
      </c>
      <c r="AE1118" s="3">
        <v>599122533.62</v>
      </c>
      <c r="AF1118" s="3">
        <v>12164932.65</v>
      </c>
      <c r="AG1118" s="3">
        <v>2628720.44</v>
      </c>
      <c r="AH1118" s="3">
        <v>103699.7</v>
      </c>
      <c r="AI1118" s="3">
        <v>2074</v>
      </c>
      <c r="AJ1118" s="2">
        <v>-10188946.82</v>
      </c>
    </row>
    <row r="1119" spans="1:36" hidden="1" x14ac:dyDescent="0.25">
      <c r="A1119" s="8">
        <v>2</v>
      </c>
      <c r="B1119" s="8" t="s">
        <v>2918</v>
      </c>
      <c r="C1119" s="8">
        <v>3031280112490</v>
      </c>
      <c r="D1119" s="8" t="s">
        <v>2919</v>
      </c>
      <c r="F1119" s="8" t="s">
        <v>2920</v>
      </c>
      <c r="G1119" s="10">
        <v>43620</v>
      </c>
      <c r="H1119" s="8" t="s">
        <v>31</v>
      </c>
      <c r="I1119" s="8" t="s">
        <v>38</v>
      </c>
      <c r="J1119" s="9">
        <v>1969.71</v>
      </c>
      <c r="K1119" s="9">
        <v>39.39</v>
      </c>
      <c r="L1119" s="8">
        <v>0</v>
      </c>
      <c r="M1119" s="14">
        <f t="shared" si="51"/>
        <v>2009.1000000000001</v>
      </c>
      <c r="N1119" s="8">
        <v>0</v>
      </c>
      <c r="O1119" s="8">
        <v>0</v>
      </c>
      <c r="P1119" s="8" t="s">
        <v>77</v>
      </c>
      <c r="R1119" s="8">
        <v>-1</v>
      </c>
      <c r="S1119" s="13">
        <f>_xlfn.XLOOKUP(P1119,rif_fee_schedule!$A$2:$A$84,rif_fee_schedule!C$2:C$84, 0)*1.628</f>
        <v>9769.6279999999988</v>
      </c>
      <c r="T1119" s="13">
        <f>_xlfn.XLOOKUP(P1119,rif_fee_schedule!$A$2:$A$84,rif_fee_schedule!D$2:D$84, 0)</f>
        <v>5674</v>
      </c>
      <c r="U1119" s="14">
        <f t="shared" si="52"/>
        <v>-9769.6279999999988</v>
      </c>
      <c r="V1119" s="14">
        <f t="shared" si="53"/>
        <v>-5674</v>
      </c>
      <c r="W1119"/>
      <c r="Y1119" s="3">
        <v>272008405.74000001</v>
      </c>
      <c r="Z1119" s="3">
        <v>5573244.3300000001</v>
      </c>
      <c r="AA1119" s="3">
        <v>0</v>
      </c>
      <c r="AB1119">
        <v>0</v>
      </c>
      <c r="AC1119" s="3">
        <v>0</v>
      </c>
      <c r="AD1119" s="2">
        <v>-7297347.0099999998</v>
      </c>
      <c r="AE1119" s="3">
        <v>599122533.62</v>
      </c>
      <c r="AF1119" s="3">
        <v>12164932.65</v>
      </c>
      <c r="AG1119" s="3">
        <v>2628720.44</v>
      </c>
      <c r="AH1119" s="3">
        <v>103699.7</v>
      </c>
      <c r="AI1119" s="3">
        <v>2074</v>
      </c>
      <c r="AJ1119" s="2">
        <v>-10188946.82</v>
      </c>
    </row>
    <row r="1120" spans="1:36" hidden="1" x14ac:dyDescent="0.25">
      <c r="A1120" s="8">
        <v>2</v>
      </c>
      <c r="B1120" s="8" t="s">
        <v>2585</v>
      </c>
      <c r="C1120" s="8">
        <v>3031030080190</v>
      </c>
      <c r="D1120" s="8" t="s">
        <v>2586</v>
      </c>
      <c r="F1120" s="8" t="s">
        <v>2587</v>
      </c>
      <c r="G1120" s="10">
        <v>43753</v>
      </c>
      <c r="H1120" s="8" t="s">
        <v>31</v>
      </c>
      <c r="I1120" s="8" t="s">
        <v>38</v>
      </c>
      <c r="J1120" s="9">
        <v>0</v>
      </c>
      <c r="K1120" s="9">
        <v>0</v>
      </c>
      <c r="L1120" s="8">
        <v>0</v>
      </c>
      <c r="M1120" s="14">
        <f t="shared" si="51"/>
        <v>0</v>
      </c>
      <c r="N1120" s="8">
        <v>0</v>
      </c>
      <c r="O1120" s="8">
        <v>0</v>
      </c>
      <c r="P1120" s="8" t="s">
        <v>274</v>
      </c>
      <c r="R1120" s="8">
        <v>0</v>
      </c>
      <c r="S1120" s="13">
        <f>_xlfn.XLOOKUP(P1120,rif_fee_schedule!$A$2:$A$84,rif_fee_schedule!C$2:C$84, 0)*1.628</f>
        <v>0</v>
      </c>
      <c r="T1120" s="13">
        <f>_xlfn.XLOOKUP(P1120,rif_fee_schedule!$A$2:$A$84,rif_fee_schedule!D$2:D$84, 0)</f>
        <v>0</v>
      </c>
      <c r="U1120" s="14">
        <f t="shared" si="52"/>
        <v>0</v>
      </c>
      <c r="V1120" s="14">
        <f t="shared" si="53"/>
        <v>0</v>
      </c>
      <c r="W1120"/>
      <c r="Y1120" s="3">
        <v>272008405.74000001</v>
      </c>
      <c r="Z1120" s="3">
        <v>5573244.3300000001</v>
      </c>
      <c r="AA1120" s="3">
        <v>0</v>
      </c>
      <c r="AB1120">
        <v>0</v>
      </c>
      <c r="AC1120" s="3">
        <v>0</v>
      </c>
      <c r="AD1120" s="2">
        <v>-7297347.0099999998</v>
      </c>
      <c r="AE1120" s="3">
        <v>599122533.62</v>
      </c>
      <c r="AF1120" s="3">
        <v>12164932.65</v>
      </c>
      <c r="AG1120" s="3">
        <v>2628720.44</v>
      </c>
      <c r="AH1120" s="3">
        <v>103699.7</v>
      </c>
      <c r="AI1120" s="3">
        <v>2074</v>
      </c>
      <c r="AJ1120" s="2">
        <v>-10188946.82</v>
      </c>
    </row>
    <row r="1121" spans="1:36" hidden="1" x14ac:dyDescent="0.25">
      <c r="A1121" s="8">
        <v>5</v>
      </c>
      <c r="B1121" s="8" t="s">
        <v>4785</v>
      </c>
      <c r="C1121" s="8">
        <v>3050160020131</v>
      </c>
      <c r="D1121" s="8" t="s">
        <v>4786</v>
      </c>
      <c r="F1121" s="8" t="s">
        <v>4787</v>
      </c>
      <c r="G1121" s="10">
        <v>43621</v>
      </c>
      <c r="H1121" s="8" t="s">
        <v>31</v>
      </c>
      <c r="I1121" s="8" t="s">
        <v>38</v>
      </c>
      <c r="J1121" s="9">
        <v>0</v>
      </c>
      <c r="K1121" s="9">
        <v>0</v>
      </c>
      <c r="L1121" s="8">
        <v>0</v>
      </c>
      <c r="M1121" s="14">
        <f t="shared" si="51"/>
        <v>0</v>
      </c>
      <c r="N1121" s="8">
        <v>0</v>
      </c>
      <c r="O1121" s="8">
        <v>0</v>
      </c>
      <c r="P1121" s="8" t="s">
        <v>77</v>
      </c>
      <c r="R1121" s="8">
        <v>0</v>
      </c>
      <c r="S1121" s="13">
        <f>_xlfn.XLOOKUP(P1121,rif_fee_schedule!$A$2:$A$84,rif_fee_schedule!C$2:C$84, 0)*1.628</f>
        <v>9769.6279999999988</v>
      </c>
      <c r="T1121" s="13">
        <f>_xlfn.XLOOKUP(P1121,rif_fee_schedule!$A$2:$A$84,rif_fee_schedule!D$2:D$84, 0)</f>
        <v>5674</v>
      </c>
      <c r="U1121" s="14">
        <f t="shared" si="52"/>
        <v>0</v>
      </c>
      <c r="V1121" s="14">
        <f t="shared" si="53"/>
        <v>0</v>
      </c>
      <c r="W1121"/>
      <c r="Y1121" s="3">
        <v>23913047.239999998</v>
      </c>
      <c r="Z1121" s="3">
        <v>478708.65</v>
      </c>
      <c r="AA1121" s="3">
        <v>0</v>
      </c>
      <c r="AB1121">
        <v>0</v>
      </c>
      <c r="AC1121" s="3">
        <v>0</v>
      </c>
      <c r="AD1121" s="2">
        <v>-227120.25</v>
      </c>
      <c r="AE1121" s="3">
        <v>599122533.62</v>
      </c>
      <c r="AF1121" s="3">
        <v>12164932.65</v>
      </c>
      <c r="AG1121" s="3">
        <v>2628720.44</v>
      </c>
      <c r="AH1121" s="3">
        <v>103699.7</v>
      </c>
      <c r="AI1121" s="3">
        <v>2074</v>
      </c>
      <c r="AJ1121" s="2">
        <v>-10188946.82</v>
      </c>
    </row>
    <row r="1122" spans="1:36" hidden="1" x14ac:dyDescent="0.25">
      <c r="A1122" s="8">
        <v>6</v>
      </c>
      <c r="B1122" s="8" t="s">
        <v>7658</v>
      </c>
      <c r="C1122" s="8">
        <v>3069320150050</v>
      </c>
      <c r="D1122" s="8" t="s">
        <v>7659</v>
      </c>
      <c r="F1122" s="8" t="s">
        <v>7660</v>
      </c>
      <c r="G1122" s="10">
        <v>43621</v>
      </c>
      <c r="H1122" s="8" t="s">
        <v>31</v>
      </c>
      <c r="I1122" s="8" t="s">
        <v>38</v>
      </c>
      <c r="J1122" s="9">
        <v>9278.02</v>
      </c>
      <c r="K1122" s="9">
        <v>185.56</v>
      </c>
      <c r="L1122" s="8">
        <v>0</v>
      </c>
      <c r="M1122" s="14">
        <f t="shared" si="51"/>
        <v>9463.58</v>
      </c>
      <c r="N1122" s="8">
        <v>0</v>
      </c>
      <c r="O1122" s="8">
        <v>0</v>
      </c>
      <c r="P1122" s="8" t="s">
        <v>77</v>
      </c>
      <c r="R1122" s="8">
        <v>1</v>
      </c>
      <c r="S1122" s="13">
        <f>_xlfn.XLOOKUP(P1122,rif_fee_schedule!$A$2:$A$84,rif_fee_schedule!C$2:C$84, 0)*1.628</f>
        <v>9769.6279999999988</v>
      </c>
      <c r="T1122" s="13">
        <f>_xlfn.XLOOKUP(P1122,rif_fee_schedule!$A$2:$A$84,rif_fee_schedule!D$2:D$84, 0)</f>
        <v>5674</v>
      </c>
      <c r="U1122" s="14">
        <f t="shared" si="52"/>
        <v>9769.6279999999988</v>
      </c>
      <c r="V1122" s="14">
        <f t="shared" si="53"/>
        <v>5674</v>
      </c>
      <c r="W1122"/>
      <c r="Y1122" s="3">
        <v>43269262.359999999</v>
      </c>
      <c r="Z1122" s="3">
        <v>874367.57</v>
      </c>
      <c r="AA1122" s="3">
        <v>433279.63</v>
      </c>
      <c r="AB1122">
        <v>0</v>
      </c>
      <c r="AC1122" s="3">
        <v>0</v>
      </c>
      <c r="AD1122" s="2">
        <v>374512.67</v>
      </c>
      <c r="AE1122" s="3">
        <v>599122533.62</v>
      </c>
      <c r="AF1122" s="3">
        <v>12164932.65</v>
      </c>
      <c r="AG1122" s="3">
        <v>2628720.44</v>
      </c>
      <c r="AH1122" s="3">
        <v>103699.7</v>
      </c>
      <c r="AI1122" s="3">
        <v>2074</v>
      </c>
      <c r="AJ1122" s="2">
        <v>-10188946.82</v>
      </c>
    </row>
    <row r="1123" spans="1:36" hidden="1" x14ac:dyDescent="0.25">
      <c r="A1123" s="8">
        <v>1.1000000000000001</v>
      </c>
      <c r="B1123" s="8" t="s">
        <v>889</v>
      </c>
      <c r="C1123" s="8">
        <v>3040130066290</v>
      </c>
      <c r="D1123" s="8" t="s">
        <v>890</v>
      </c>
      <c r="G1123" s="10">
        <v>43648</v>
      </c>
      <c r="H1123" s="8" t="s">
        <v>31</v>
      </c>
      <c r="I1123" s="8" t="s">
        <v>32</v>
      </c>
      <c r="J1123" s="9">
        <v>0</v>
      </c>
      <c r="K1123" s="9">
        <v>0</v>
      </c>
      <c r="L1123" s="8">
        <v>0</v>
      </c>
      <c r="M1123" s="14">
        <f t="shared" si="51"/>
        <v>0</v>
      </c>
      <c r="N1123" s="8">
        <v>0</v>
      </c>
      <c r="O1123" s="8">
        <v>0</v>
      </c>
      <c r="P1123" s="8" t="s">
        <v>77</v>
      </c>
      <c r="R1123" s="8">
        <v>1</v>
      </c>
      <c r="S1123" s="13">
        <f>_xlfn.XLOOKUP(P1123,rif_fee_schedule!$A$2:$A$84,rif_fee_schedule!C$2:C$84, 0)*1.628</f>
        <v>9769.6279999999988</v>
      </c>
      <c r="T1123" s="13">
        <f>_xlfn.XLOOKUP(P1123,rif_fee_schedule!$A$2:$A$84,rif_fee_schedule!D$2:D$84, 0)</f>
        <v>5674</v>
      </c>
      <c r="U1123" s="14">
        <f t="shared" si="52"/>
        <v>9769.6279999999988</v>
      </c>
      <c r="V1123" s="14">
        <f t="shared" si="53"/>
        <v>5674</v>
      </c>
      <c r="Y1123" s="3">
        <v>13538989.02</v>
      </c>
      <c r="Z1123" s="3">
        <v>280635.13</v>
      </c>
      <c r="AA1123" s="3">
        <v>0</v>
      </c>
      <c r="AB1123">
        <v>0</v>
      </c>
      <c r="AC1123" s="3">
        <v>0</v>
      </c>
      <c r="AD1123" s="2">
        <v>-2316507.67</v>
      </c>
      <c r="AE1123" s="3">
        <v>599122533.62</v>
      </c>
      <c r="AF1123" s="3">
        <v>12164932.65</v>
      </c>
      <c r="AG1123" s="3">
        <v>2628720.44</v>
      </c>
      <c r="AH1123" s="3">
        <v>103699.7</v>
      </c>
      <c r="AI1123" s="3">
        <v>2074</v>
      </c>
      <c r="AJ1123" s="2">
        <v>-10188946.82</v>
      </c>
    </row>
    <row r="1124" spans="1:36" hidden="1" x14ac:dyDescent="0.25">
      <c r="A1124" s="8">
        <v>1.1000000000000001</v>
      </c>
      <c r="B1124" s="8" t="s">
        <v>889</v>
      </c>
      <c r="C1124" s="8">
        <v>3040130066290</v>
      </c>
      <c r="D1124" s="8" t="s">
        <v>890</v>
      </c>
      <c r="G1124" s="10">
        <v>43648</v>
      </c>
      <c r="H1124" s="8" t="s">
        <v>31</v>
      </c>
      <c r="I1124" s="8" t="s">
        <v>32</v>
      </c>
      <c r="J1124" s="9">
        <v>0</v>
      </c>
      <c r="K1124" s="9">
        <v>0</v>
      </c>
      <c r="L1124" s="8">
        <v>0</v>
      </c>
      <c r="M1124" s="14">
        <f t="shared" si="51"/>
        <v>0</v>
      </c>
      <c r="N1124" s="8">
        <v>0</v>
      </c>
      <c r="O1124" s="8">
        <v>0</v>
      </c>
      <c r="P1124" s="8" t="s">
        <v>77</v>
      </c>
      <c r="R1124" s="8">
        <v>-1</v>
      </c>
      <c r="S1124" s="13">
        <f>_xlfn.XLOOKUP(P1124,rif_fee_schedule!$A$2:$A$84,rif_fee_schedule!C$2:C$84, 0)*1.628</f>
        <v>9769.6279999999988</v>
      </c>
      <c r="T1124" s="13">
        <f>_xlfn.XLOOKUP(P1124,rif_fee_schedule!$A$2:$A$84,rif_fee_schedule!D$2:D$84, 0)</f>
        <v>5674</v>
      </c>
      <c r="U1124" s="14">
        <f t="shared" si="52"/>
        <v>-9769.6279999999988</v>
      </c>
      <c r="V1124" s="14">
        <f t="shared" si="53"/>
        <v>-5674</v>
      </c>
      <c r="Y1124" s="3">
        <v>13538989.02</v>
      </c>
      <c r="Z1124" s="3">
        <v>280635.13</v>
      </c>
      <c r="AA1124" s="3">
        <v>0</v>
      </c>
      <c r="AB1124">
        <v>0</v>
      </c>
      <c r="AC1124" s="3">
        <v>0</v>
      </c>
      <c r="AD1124" s="2">
        <v>-2316507.67</v>
      </c>
      <c r="AE1124" s="3">
        <v>599122533.62</v>
      </c>
      <c r="AF1124" s="3">
        <v>12164932.65</v>
      </c>
      <c r="AG1124" s="3">
        <v>2628720.44</v>
      </c>
      <c r="AH1124" s="3">
        <v>103699.7</v>
      </c>
      <c r="AI1124" s="3">
        <v>2074</v>
      </c>
      <c r="AJ1124" s="2">
        <v>-10188946.82</v>
      </c>
    </row>
    <row r="1125" spans="1:36" hidden="1" x14ac:dyDescent="0.25">
      <c r="A1125" s="8">
        <v>3.1</v>
      </c>
      <c r="B1125" s="8" t="s">
        <v>4296</v>
      </c>
      <c r="C1125" s="8">
        <v>3022200023920</v>
      </c>
      <c r="D1125" s="8" t="s">
        <v>4297</v>
      </c>
      <c r="F1125" s="8" t="s">
        <v>4298</v>
      </c>
      <c r="G1125" s="10">
        <v>43627</v>
      </c>
      <c r="H1125" s="8" t="s">
        <v>31</v>
      </c>
      <c r="I1125" s="8" t="s">
        <v>38</v>
      </c>
      <c r="J1125" s="9">
        <v>2149.5500000000002</v>
      </c>
      <c r="K1125" s="9">
        <v>42.99</v>
      </c>
      <c r="L1125" s="8">
        <v>0</v>
      </c>
      <c r="M1125" s="14">
        <f t="shared" si="51"/>
        <v>2192.54</v>
      </c>
      <c r="N1125" s="8">
        <v>0</v>
      </c>
      <c r="O1125" s="8">
        <v>0</v>
      </c>
      <c r="P1125" s="8" t="s">
        <v>72</v>
      </c>
      <c r="R1125" s="8">
        <v>-720</v>
      </c>
      <c r="S1125" s="13">
        <f>_xlfn.XLOOKUP(P1125,rif_fee_schedule!$A$2:$A$84,rif_fee_schedule!C$2:C$84, 0)*1.628</f>
        <v>15.918583999999999</v>
      </c>
      <c r="T1125" s="13">
        <f>_xlfn.XLOOKUP(P1125,rif_fee_schedule!$A$2:$A$84,rif_fee_schedule!D$2:D$84, 0)</f>
        <v>9.2460000000000004</v>
      </c>
      <c r="U1125" s="14">
        <f t="shared" si="52"/>
        <v>-11461.38048</v>
      </c>
      <c r="V1125" s="14">
        <f t="shared" si="53"/>
        <v>-6657.12</v>
      </c>
      <c r="W1125"/>
      <c r="Y1125" s="3">
        <v>34362078.990000002</v>
      </c>
      <c r="Z1125" s="3">
        <v>687512.03</v>
      </c>
      <c r="AA1125" s="3">
        <v>0</v>
      </c>
      <c r="AB1125">
        <v>0</v>
      </c>
      <c r="AC1125" s="3">
        <v>0</v>
      </c>
      <c r="AD1125" s="2">
        <v>-175934.14</v>
      </c>
      <c r="AE1125" s="3">
        <v>599122533.62</v>
      </c>
      <c r="AF1125" s="3">
        <v>12164932.65</v>
      </c>
      <c r="AG1125" s="3">
        <v>2628720.44</v>
      </c>
      <c r="AH1125" s="3">
        <v>103699.7</v>
      </c>
      <c r="AI1125" s="3">
        <v>2074</v>
      </c>
      <c r="AJ1125" s="2">
        <v>-10188946.82</v>
      </c>
    </row>
    <row r="1126" spans="1:36" hidden="1" x14ac:dyDescent="0.25">
      <c r="A1126" s="8">
        <v>3.1</v>
      </c>
      <c r="B1126" s="8" t="s">
        <v>4296</v>
      </c>
      <c r="C1126" s="8">
        <v>3022200023920</v>
      </c>
      <c r="D1126" s="8" t="s">
        <v>4297</v>
      </c>
      <c r="F1126" s="8" t="s">
        <v>4298</v>
      </c>
      <c r="G1126" s="10">
        <v>43627</v>
      </c>
      <c r="H1126" s="8" t="s">
        <v>31</v>
      </c>
      <c r="I1126" s="8" t="s">
        <v>38</v>
      </c>
      <c r="J1126" s="9">
        <v>2149.5500000000002</v>
      </c>
      <c r="K1126" s="9">
        <v>42.99</v>
      </c>
      <c r="L1126" s="8">
        <v>0</v>
      </c>
      <c r="M1126" s="14">
        <f t="shared" si="51"/>
        <v>2192.54</v>
      </c>
      <c r="N1126" s="8">
        <v>0</v>
      </c>
      <c r="O1126" s="8">
        <v>0</v>
      </c>
      <c r="P1126" s="8" t="s">
        <v>45</v>
      </c>
      <c r="R1126" s="8">
        <v>720</v>
      </c>
      <c r="S1126" s="13">
        <f>_xlfn.XLOOKUP(P1126,rif_fee_schedule!$A$2:$A$84,rif_fee_schedule!C$2:C$84, 0)*1.628</f>
        <v>19.244587999999997</v>
      </c>
      <c r="T1126" s="13">
        <f>_xlfn.XLOOKUP(P1126,rif_fee_schedule!$A$2:$A$84,rif_fee_schedule!D$2:D$84, 0)</f>
        <v>11.177</v>
      </c>
      <c r="U1126" s="14">
        <f t="shared" si="52"/>
        <v>13856.103359999997</v>
      </c>
      <c r="V1126" s="14">
        <f t="shared" si="53"/>
        <v>8047.44</v>
      </c>
      <c r="W1126"/>
      <c r="Y1126" s="3">
        <v>34362078.990000002</v>
      </c>
      <c r="Z1126" s="3">
        <v>687512.03</v>
      </c>
      <c r="AA1126" s="3">
        <v>0</v>
      </c>
      <c r="AB1126">
        <v>0</v>
      </c>
      <c r="AC1126" s="3">
        <v>0</v>
      </c>
      <c r="AD1126" s="2">
        <v>-175934.14</v>
      </c>
      <c r="AE1126" s="3">
        <v>599122533.62</v>
      </c>
      <c r="AF1126" s="3">
        <v>12164932.65</v>
      </c>
      <c r="AG1126" s="3">
        <v>2628720.44</v>
      </c>
      <c r="AH1126" s="3">
        <v>103699.7</v>
      </c>
      <c r="AI1126" s="3">
        <v>2074</v>
      </c>
      <c r="AJ1126" s="2">
        <v>-10188946.82</v>
      </c>
    </row>
    <row r="1127" spans="1:36" hidden="1" x14ac:dyDescent="0.25">
      <c r="A1127" s="8">
        <v>6</v>
      </c>
      <c r="B1127" s="8" t="s">
        <v>8195</v>
      </c>
      <c r="C1127" s="8">
        <v>3079080470400</v>
      </c>
      <c r="D1127" s="8" t="s">
        <v>8196</v>
      </c>
      <c r="F1127" s="8" t="s">
        <v>8197</v>
      </c>
      <c r="G1127" s="10">
        <v>43647</v>
      </c>
      <c r="H1127" s="8" t="s">
        <v>31</v>
      </c>
      <c r="I1127" s="8" t="s">
        <v>38</v>
      </c>
      <c r="J1127" s="9">
        <v>9278.02</v>
      </c>
      <c r="K1127" s="9">
        <v>185.56</v>
      </c>
      <c r="L1127" s="8">
        <v>0</v>
      </c>
      <c r="M1127" s="14">
        <f t="shared" si="51"/>
        <v>9463.58</v>
      </c>
      <c r="N1127" s="8">
        <v>0</v>
      </c>
      <c r="O1127" s="8">
        <v>0</v>
      </c>
      <c r="P1127" s="8" t="s">
        <v>77</v>
      </c>
      <c r="R1127" s="8">
        <v>1</v>
      </c>
      <c r="S1127" s="13">
        <f>_xlfn.XLOOKUP(P1127,rif_fee_schedule!$A$2:$A$84,rif_fee_schedule!C$2:C$84, 0)*1.628</f>
        <v>9769.6279999999988</v>
      </c>
      <c r="T1127" s="13">
        <f>_xlfn.XLOOKUP(P1127,rif_fee_schedule!$A$2:$A$84,rif_fee_schedule!D$2:D$84, 0)</f>
        <v>5674</v>
      </c>
      <c r="U1127" s="14">
        <f t="shared" si="52"/>
        <v>9769.6279999999988</v>
      </c>
      <c r="V1127" s="14">
        <f t="shared" si="53"/>
        <v>5674</v>
      </c>
      <c r="W1127"/>
      <c r="Y1127" s="3">
        <v>43269262.359999999</v>
      </c>
      <c r="Z1127" s="3">
        <v>874367.57</v>
      </c>
      <c r="AA1127" s="3">
        <v>433279.63</v>
      </c>
      <c r="AB1127">
        <v>0</v>
      </c>
      <c r="AC1127" s="3">
        <v>0</v>
      </c>
      <c r="AD1127" s="2">
        <v>374512.67</v>
      </c>
      <c r="AE1127" s="3">
        <v>599122533.62</v>
      </c>
      <c r="AF1127" s="3">
        <v>12164932.65</v>
      </c>
      <c r="AG1127" s="3">
        <v>2628720.44</v>
      </c>
      <c r="AH1127" s="3">
        <v>103699.7</v>
      </c>
      <c r="AI1127" s="3">
        <v>2074</v>
      </c>
      <c r="AJ1127" s="2">
        <v>-10188946.82</v>
      </c>
    </row>
    <row r="1128" spans="1:36" hidden="1" x14ac:dyDescent="0.25">
      <c r="A1128" s="8">
        <v>5</v>
      </c>
      <c r="B1128" s="8" t="s">
        <v>4967</v>
      </c>
      <c r="C1128" s="8">
        <v>3059100010010</v>
      </c>
      <c r="D1128" s="8" t="s">
        <v>4968</v>
      </c>
      <c r="F1128" s="8" t="s">
        <v>4969</v>
      </c>
      <c r="G1128" s="10">
        <v>43626</v>
      </c>
      <c r="H1128" s="8" t="s">
        <v>31</v>
      </c>
      <c r="I1128" s="8" t="s">
        <v>38</v>
      </c>
      <c r="J1128" s="9">
        <v>7004.04</v>
      </c>
      <c r="K1128" s="9">
        <v>140.08000000000001</v>
      </c>
      <c r="L1128" s="8">
        <v>0</v>
      </c>
      <c r="M1128" s="14">
        <f t="shared" si="51"/>
        <v>7144.12</v>
      </c>
      <c r="N1128" s="8">
        <v>0</v>
      </c>
      <c r="O1128" s="8">
        <v>0</v>
      </c>
      <c r="P1128" s="8" t="s">
        <v>43</v>
      </c>
      <c r="R1128" s="11">
        <v>1920</v>
      </c>
      <c r="S1128" s="13">
        <f>_xlfn.XLOOKUP(P1128,rif_fee_schedule!$A$2:$A$84,rif_fee_schedule!C$2:C$84, 0)*1.628</f>
        <v>5.1216879999999998</v>
      </c>
      <c r="T1128" s="13">
        <f>_xlfn.XLOOKUP(P1128,rif_fee_schedule!$A$2:$A$84,rif_fee_schedule!D$2:D$84, 0)</f>
        <v>2.9740000000000002</v>
      </c>
      <c r="U1128" s="14">
        <f t="shared" si="52"/>
        <v>9833.6409599999988</v>
      </c>
      <c r="V1128" s="14">
        <f t="shared" si="53"/>
        <v>5710.08</v>
      </c>
      <c r="W1128" s="2"/>
      <c r="Y1128" s="3">
        <v>23913047.239999998</v>
      </c>
      <c r="Z1128" s="3">
        <v>478708.65</v>
      </c>
      <c r="AA1128" s="3">
        <v>0</v>
      </c>
      <c r="AB1128">
        <v>0</v>
      </c>
      <c r="AC1128" s="3">
        <v>0</v>
      </c>
      <c r="AD1128" s="2">
        <v>-227120.25</v>
      </c>
      <c r="AE1128" s="3">
        <v>599122533.62</v>
      </c>
      <c r="AF1128" s="3">
        <v>12164932.65</v>
      </c>
      <c r="AG1128" s="3">
        <v>2628720.44</v>
      </c>
      <c r="AH1128" s="3">
        <v>103699.7</v>
      </c>
      <c r="AI1128" s="3">
        <v>2074</v>
      </c>
      <c r="AJ1128" s="2">
        <v>-10188946.82</v>
      </c>
    </row>
    <row r="1129" spans="1:36" hidden="1" x14ac:dyDescent="0.25">
      <c r="A1129" s="8">
        <v>5</v>
      </c>
      <c r="B1129" s="8" t="s">
        <v>4967</v>
      </c>
      <c r="C1129" s="8">
        <v>3059100010010</v>
      </c>
      <c r="D1129" s="8" t="s">
        <v>4968</v>
      </c>
      <c r="F1129" s="8" t="s">
        <v>4969</v>
      </c>
      <c r="G1129" s="10">
        <v>43626</v>
      </c>
      <c r="H1129" s="8" t="s">
        <v>31</v>
      </c>
      <c r="I1129" s="8" t="s">
        <v>38</v>
      </c>
      <c r="J1129" s="9">
        <v>7004.04</v>
      </c>
      <c r="K1129" s="9">
        <v>140.08000000000001</v>
      </c>
      <c r="L1129" s="8">
        <v>0</v>
      </c>
      <c r="M1129" s="14">
        <f t="shared" si="51"/>
        <v>7144.12</v>
      </c>
      <c r="N1129" s="8">
        <v>0</v>
      </c>
      <c r="O1129" s="8">
        <v>0</v>
      </c>
      <c r="P1129" s="8" t="s">
        <v>43</v>
      </c>
      <c r="R1129" s="8">
        <v>-480</v>
      </c>
      <c r="S1129" s="13">
        <f>_xlfn.XLOOKUP(P1129,rif_fee_schedule!$A$2:$A$84,rif_fee_schedule!C$2:C$84, 0)*1.628</f>
        <v>5.1216879999999998</v>
      </c>
      <c r="T1129" s="13">
        <f>_xlfn.XLOOKUP(P1129,rif_fee_schedule!$A$2:$A$84,rif_fee_schedule!D$2:D$84, 0)</f>
        <v>2.9740000000000002</v>
      </c>
      <c r="U1129" s="14">
        <f t="shared" si="52"/>
        <v>-2458.4102399999997</v>
      </c>
      <c r="V1129" s="14">
        <f t="shared" si="53"/>
        <v>-1427.52</v>
      </c>
      <c r="W1129"/>
      <c r="Y1129" s="3">
        <v>23913047.239999998</v>
      </c>
      <c r="Z1129" s="3">
        <v>478708.65</v>
      </c>
      <c r="AA1129" s="3">
        <v>0</v>
      </c>
      <c r="AB1129">
        <v>0</v>
      </c>
      <c r="AC1129" s="3">
        <v>0</v>
      </c>
      <c r="AD1129" s="2">
        <v>-227120.25</v>
      </c>
      <c r="AE1129" s="3">
        <v>599122533.62</v>
      </c>
      <c r="AF1129" s="3">
        <v>12164932.65</v>
      </c>
      <c r="AG1129" s="3">
        <v>2628720.44</v>
      </c>
      <c r="AH1129" s="3">
        <v>103699.7</v>
      </c>
      <c r="AI1129" s="3">
        <v>2074</v>
      </c>
      <c r="AJ1129" s="2">
        <v>-10188946.82</v>
      </c>
    </row>
    <row r="1130" spans="1:36" hidden="1" x14ac:dyDescent="0.25">
      <c r="A1130" s="8">
        <v>2</v>
      </c>
      <c r="B1130" s="8" t="s">
        <v>2571</v>
      </c>
      <c r="C1130" s="8">
        <v>3031020100670</v>
      </c>
      <c r="D1130" s="8" t="s">
        <v>2572</v>
      </c>
      <c r="G1130" s="10">
        <v>43623</v>
      </c>
      <c r="H1130" s="8" t="s">
        <v>31</v>
      </c>
      <c r="I1130" s="8" t="s">
        <v>32</v>
      </c>
      <c r="J1130" s="9">
        <v>8772.4500000000007</v>
      </c>
      <c r="K1130" s="9">
        <v>175.45</v>
      </c>
      <c r="L1130" s="8">
        <v>0</v>
      </c>
      <c r="M1130" s="14">
        <f t="shared" si="51"/>
        <v>8947.9000000000015</v>
      </c>
      <c r="N1130" s="8">
        <v>0</v>
      </c>
      <c r="O1130" s="8">
        <v>0</v>
      </c>
      <c r="P1130" s="8" t="s">
        <v>77</v>
      </c>
      <c r="R1130" s="8">
        <v>1</v>
      </c>
      <c r="S1130" s="13">
        <f>_xlfn.XLOOKUP(P1130,rif_fee_schedule!$A$2:$A$84,rif_fee_schedule!C$2:C$84, 0)*1.628</f>
        <v>9769.6279999999988</v>
      </c>
      <c r="T1130" s="13">
        <f>_xlfn.XLOOKUP(P1130,rif_fee_schedule!$A$2:$A$84,rif_fee_schedule!D$2:D$84, 0)</f>
        <v>5674</v>
      </c>
      <c r="U1130" s="14">
        <f t="shared" si="52"/>
        <v>9769.6279999999988</v>
      </c>
      <c r="V1130" s="14">
        <f t="shared" si="53"/>
        <v>5674</v>
      </c>
      <c r="W1130"/>
      <c r="Y1130" s="3">
        <v>272008405.74000001</v>
      </c>
      <c r="Z1130" s="3">
        <v>5573244.3300000001</v>
      </c>
      <c r="AA1130" s="3">
        <v>0</v>
      </c>
      <c r="AB1130">
        <v>0</v>
      </c>
      <c r="AC1130" s="3">
        <v>0</v>
      </c>
      <c r="AD1130" s="2">
        <v>-7297347.0099999998</v>
      </c>
      <c r="AE1130" s="3">
        <v>599122533.62</v>
      </c>
      <c r="AF1130" s="3">
        <v>12164932.65</v>
      </c>
      <c r="AG1130" s="3">
        <v>2628720.44</v>
      </c>
      <c r="AH1130" s="3">
        <v>103699.7</v>
      </c>
      <c r="AI1130" s="3">
        <v>2074</v>
      </c>
      <c r="AJ1130" s="2">
        <v>-10188946.82</v>
      </c>
    </row>
    <row r="1131" spans="1:36" hidden="1" x14ac:dyDescent="0.25">
      <c r="A1131" s="8">
        <v>2</v>
      </c>
      <c r="B1131" s="8" t="s">
        <v>2738</v>
      </c>
      <c r="C1131" s="8">
        <v>3031110100150</v>
      </c>
      <c r="D1131" s="8" t="s">
        <v>2739</v>
      </c>
      <c r="F1131" s="8" t="s">
        <v>2740</v>
      </c>
      <c r="G1131" s="10">
        <v>43622</v>
      </c>
      <c r="H1131" s="8" t="s">
        <v>31</v>
      </c>
      <c r="I1131" s="8" t="s">
        <v>38</v>
      </c>
      <c r="J1131" s="9">
        <v>0</v>
      </c>
      <c r="K1131" s="9">
        <v>0</v>
      </c>
      <c r="L1131" s="8">
        <v>0</v>
      </c>
      <c r="M1131" s="14">
        <f t="shared" si="51"/>
        <v>0</v>
      </c>
      <c r="N1131" s="8">
        <v>0</v>
      </c>
      <c r="O1131" s="8">
        <v>0</v>
      </c>
      <c r="P1131" s="8" t="s">
        <v>114</v>
      </c>
      <c r="R1131" s="8">
        <v>-2</v>
      </c>
      <c r="S1131" s="13">
        <f>_xlfn.XLOOKUP(P1131,rif_fee_schedule!$A$2:$A$84,rif_fee_schedule!C$2:C$84, 0)*1.628</f>
        <v>4288.152</v>
      </c>
      <c r="T1131" s="13">
        <f>_xlfn.XLOOKUP(P1131,rif_fee_schedule!$A$2:$A$84,rif_fee_schedule!D$2:D$84, 0)</f>
        <v>2490</v>
      </c>
      <c r="U1131" s="14">
        <f t="shared" si="52"/>
        <v>-8576.3040000000001</v>
      </c>
      <c r="V1131" s="14">
        <f t="shared" si="53"/>
        <v>-4980</v>
      </c>
      <c r="W1131"/>
      <c r="Y1131" s="3">
        <v>272008405.74000001</v>
      </c>
      <c r="Z1131" s="3">
        <v>5573244.3300000001</v>
      </c>
      <c r="AA1131" s="3">
        <v>0</v>
      </c>
      <c r="AB1131">
        <v>0</v>
      </c>
      <c r="AC1131" s="3">
        <v>0</v>
      </c>
      <c r="AD1131" s="2">
        <v>-7297347.0099999998</v>
      </c>
      <c r="AE1131" s="3">
        <v>599122533.62</v>
      </c>
      <c r="AF1131" s="3">
        <v>12164932.65</v>
      </c>
      <c r="AG1131" s="3">
        <v>2628720.44</v>
      </c>
      <c r="AH1131" s="3">
        <v>103699.7</v>
      </c>
      <c r="AI1131" s="3">
        <v>2074</v>
      </c>
      <c r="AJ1131" s="2">
        <v>-10188946.82</v>
      </c>
    </row>
    <row r="1132" spans="1:36" hidden="1" x14ac:dyDescent="0.25">
      <c r="A1132" s="8">
        <v>2</v>
      </c>
      <c r="B1132" s="8" t="s">
        <v>2738</v>
      </c>
      <c r="C1132" s="8">
        <v>3031110100150</v>
      </c>
      <c r="D1132" s="8" t="s">
        <v>2739</v>
      </c>
      <c r="F1132" s="8" t="s">
        <v>2740</v>
      </c>
      <c r="G1132" s="10">
        <v>43622</v>
      </c>
      <c r="H1132" s="8" t="s">
        <v>31</v>
      </c>
      <c r="I1132" s="8" t="s">
        <v>38</v>
      </c>
      <c r="J1132" s="9">
        <v>0</v>
      </c>
      <c r="K1132" s="9">
        <v>0</v>
      </c>
      <c r="L1132" s="8">
        <v>0</v>
      </c>
      <c r="M1132" s="14">
        <f t="shared" si="51"/>
        <v>0</v>
      </c>
      <c r="N1132" s="8">
        <v>0</v>
      </c>
      <c r="O1132" s="8">
        <v>0</v>
      </c>
      <c r="P1132" s="8" t="s">
        <v>114</v>
      </c>
      <c r="R1132" s="8">
        <v>2</v>
      </c>
      <c r="S1132" s="13">
        <f>_xlfn.XLOOKUP(P1132,rif_fee_schedule!$A$2:$A$84,rif_fee_schedule!C$2:C$84, 0)*1.628</f>
        <v>4288.152</v>
      </c>
      <c r="T1132" s="13">
        <f>_xlfn.XLOOKUP(P1132,rif_fee_schedule!$A$2:$A$84,rif_fee_schedule!D$2:D$84, 0)</f>
        <v>2490</v>
      </c>
      <c r="U1132" s="14">
        <f t="shared" si="52"/>
        <v>8576.3040000000001</v>
      </c>
      <c r="V1132" s="14">
        <f t="shared" si="53"/>
        <v>4980</v>
      </c>
      <c r="W1132"/>
      <c r="Y1132" s="3">
        <v>272008405.74000001</v>
      </c>
      <c r="Z1132" s="3">
        <v>5573244.3300000001</v>
      </c>
      <c r="AA1132" s="3">
        <v>0</v>
      </c>
      <c r="AB1132">
        <v>0</v>
      </c>
      <c r="AC1132" s="3">
        <v>0</v>
      </c>
      <c r="AD1132" s="2">
        <v>-7297347.0099999998</v>
      </c>
      <c r="AE1132" s="3">
        <v>599122533.62</v>
      </c>
      <c r="AF1132" s="3">
        <v>12164932.65</v>
      </c>
      <c r="AG1132" s="3">
        <v>2628720.44</v>
      </c>
      <c r="AH1132" s="3">
        <v>103699.7</v>
      </c>
      <c r="AI1132" s="3">
        <v>2074</v>
      </c>
      <c r="AJ1132" s="2">
        <v>-10188946.82</v>
      </c>
    </row>
    <row r="1133" spans="1:36" hidden="1" x14ac:dyDescent="0.25">
      <c r="A1133" s="8">
        <v>2</v>
      </c>
      <c r="B1133" s="8" t="s">
        <v>2874</v>
      </c>
      <c r="C1133" s="8">
        <v>3031220525380</v>
      </c>
      <c r="D1133" s="8" t="s">
        <v>2875</v>
      </c>
      <c r="F1133" s="8" t="s">
        <v>2876</v>
      </c>
      <c r="G1133" s="10">
        <v>43622</v>
      </c>
      <c r="H1133" s="8" t="s">
        <v>31</v>
      </c>
      <c r="I1133" s="8" t="s">
        <v>38</v>
      </c>
      <c r="J1133" s="9">
        <v>0</v>
      </c>
      <c r="K1133" s="9">
        <v>0</v>
      </c>
      <c r="L1133" s="8">
        <v>0</v>
      </c>
      <c r="M1133" s="14">
        <f t="shared" si="51"/>
        <v>0</v>
      </c>
      <c r="N1133" s="8">
        <v>0</v>
      </c>
      <c r="O1133" s="8">
        <v>0</v>
      </c>
      <c r="P1133" s="8" t="s">
        <v>77</v>
      </c>
      <c r="R1133" s="8">
        <v>1</v>
      </c>
      <c r="S1133" s="13">
        <f>_xlfn.XLOOKUP(P1133,rif_fee_schedule!$A$2:$A$84,rif_fee_schedule!C$2:C$84, 0)*1.628</f>
        <v>9769.6279999999988</v>
      </c>
      <c r="T1133" s="13">
        <f>_xlfn.XLOOKUP(P1133,rif_fee_schedule!$A$2:$A$84,rif_fee_schedule!D$2:D$84, 0)</f>
        <v>5674</v>
      </c>
      <c r="U1133" s="14">
        <f t="shared" si="52"/>
        <v>9769.6279999999988</v>
      </c>
      <c r="V1133" s="14">
        <f t="shared" si="53"/>
        <v>5674</v>
      </c>
      <c r="W1133"/>
      <c r="Y1133" s="3">
        <v>272008405.74000001</v>
      </c>
      <c r="Z1133" s="3">
        <v>5573244.3300000001</v>
      </c>
      <c r="AA1133" s="3">
        <v>0</v>
      </c>
      <c r="AB1133">
        <v>0</v>
      </c>
      <c r="AC1133" s="3">
        <v>0</v>
      </c>
      <c r="AD1133" s="2">
        <v>-7297347.0099999998</v>
      </c>
      <c r="AE1133" s="3">
        <v>599122533.62</v>
      </c>
      <c r="AF1133" s="3">
        <v>12164932.65</v>
      </c>
      <c r="AG1133" s="3">
        <v>2628720.44</v>
      </c>
      <c r="AH1133" s="3">
        <v>103699.7</v>
      </c>
      <c r="AI1133" s="3">
        <v>2074</v>
      </c>
      <c r="AJ1133" s="2">
        <v>-10188946.82</v>
      </c>
    </row>
    <row r="1134" spans="1:36" hidden="1" x14ac:dyDescent="0.25">
      <c r="A1134" s="8">
        <v>2</v>
      </c>
      <c r="B1134" s="8" t="s">
        <v>2874</v>
      </c>
      <c r="C1134" s="8">
        <v>3031220525380</v>
      </c>
      <c r="D1134" s="8" t="s">
        <v>2875</v>
      </c>
      <c r="F1134" s="8" t="s">
        <v>2876</v>
      </c>
      <c r="G1134" s="10">
        <v>43622</v>
      </c>
      <c r="H1134" s="8" t="s">
        <v>31</v>
      </c>
      <c r="I1134" s="8" t="s">
        <v>38</v>
      </c>
      <c r="J1134" s="9">
        <v>0</v>
      </c>
      <c r="K1134" s="9">
        <v>0</v>
      </c>
      <c r="L1134" s="8">
        <v>0</v>
      </c>
      <c r="M1134" s="14">
        <f t="shared" si="51"/>
        <v>0</v>
      </c>
      <c r="N1134" s="8">
        <v>0</v>
      </c>
      <c r="O1134" s="8">
        <v>0</v>
      </c>
      <c r="P1134" s="8" t="s">
        <v>77</v>
      </c>
      <c r="R1134" s="8">
        <v>-1</v>
      </c>
      <c r="S1134" s="13">
        <f>_xlfn.XLOOKUP(P1134,rif_fee_schedule!$A$2:$A$84,rif_fee_schedule!C$2:C$84, 0)*1.628</f>
        <v>9769.6279999999988</v>
      </c>
      <c r="T1134" s="13">
        <f>_xlfn.XLOOKUP(P1134,rif_fee_schedule!$A$2:$A$84,rif_fee_schedule!D$2:D$84, 0)</f>
        <v>5674</v>
      </c>
      <c r="U1134" s="14">
        <f t="shared" si="52"/>
        <v>-9769.6279999999988</v>
      </c>
      <c r="V1134" s="14">
        <f t="shared" si="53"/>
        <v>-5674</v>
      </c>
      <c r="W1134"/>
      <c r="Y1134" s="3">
        <v>272008405.74000001</v>
      </c>
      <c r="Z1134" s="3">
        <v>5573244.3300000001</v>
      </c>
      <c r="AA1134" s="3">
        <v>0</v>
      </c>
      <c r="AB1134">
        <v>0</v>
      </c>
      <c r="AC1134" s="3">
        <v>0</v>
      </c>
      <c r="AD1134" s="2">
        <v>-7297347.0099999998</v>
      </c>
      <c r="AE1134" s="3">
        <v>599122533.62</v>
      </c>
      <c r="AF1134" s="3">
        <v>12164932.65</v>
      </c>
      <c r="AG1134" s="3">
        <v>2628720.44</v>
      </c>
      <c r="AH1134" s="3">
        <v>103699.7</v>
      </c>
      <c r="AI1134" s="3">
        <v>2074</v>
      </c>
      <c r="AJ1134" s="2">
        <v>-10188946.82</v>
      </c>
    </row>
    <row r="1135" spans="1:36" hidden="1" x14ac:dyDescent="0.25">
      <c r="A1135" s="8">
        <v>2</v>
      </c>
      <c r="B1135" s="8" t="s">
        <v>2794</v>
      </c>
      <c r="C1135" s="8">
        <v>3031150270750</v>
      </c>
      <c r="D1135" s="8" t="s">
        <v>2795</v>
      </c>
      <c r="F1135" s="8" t="s">
        <v>2796</v>
      </c>
      <c r="G1135" s="10">
        <v>43622</v>
      </c>
      <c r="H1135" s="8" t="s">
        <v>31</v>
      </c>
      <c r="I1135" s="8" t="s">
        <v>38</v>
      </c>
      <c r="J1135" s="9">
        <v>0</v>
      </c>
      <c r="K1135" s="9">
        <v>0</v>
      </c>
      <c r="L1135" s="8">
        <v>0</v>
      </c>
      <c r="M1135" s="14">
        <f t="shared" si="51"/>
        <v>0</v>
      </c>
      <c r="N1135" s="8">
        <v>0</v>
      </c>
      <c r="O1135" s="8">
        <v>0</v>
      </c>
      <c r="P1135" s="8" t="s">
        <v>77</v>
      </c>
      <c r="R1135" s="8">
        <v>0</v>
      </c>
      <c r="S1135" s="13">
        <f>_xlfn.XLOOKUP(P1135,rif_fee_schedule!$A$2:$A$84,rif_fee_schedule!C$2:C$84, 0)*1.628</f>
        <v>9769.6279999999988</v>
      </c>
      <c r="T1135" s="13">
        <f>_xlfn.XLOOKUP(P1135,rif_fee_schedule!$A$2:$A$84,rif_fee_schedule!D$2:D$84, 0)</f>
        <v>5674</v>
      </c>
      <c r="U1135" s="14">
        <f t="shared" si="52"/>
        <v>0</v>
      </c>
      <c r="V1135" s="14">
        <f t="shared" si="53"/>
        <v>0</v>
      </c>
      <c r="W1135"/>
      <c r="Y1135" s="3">
        <v>272008405.74000001</v>
      </c>
      <c r="Z1135" s="3">
        <v>5573244.3300000001</v>
      </c>
      <c r="AA1135" s="3">
        <v>0</v>
      </c>
      <c r="AB1135">
        <v>0</v>
      </c>
      <c r="AC1135" s="3">
        <v>0</v>
      </c>
      <c r="AD1135" s="2">
        <v>-7297347.0099999998</v>
      </c>
      <c r="AE1135" s="3">
        <v>599122533.62</v>
      </c>
      <c r="AF1135" s="3">
        <v>12164932.65</v>
      </c>
      <c r="AG1135" s="3">
        <v>2628720.44</v>
      </c>
      <c r="AH1135" s="3">
        <v>103699.7</v>
      </c>
      <c r="AI1135" s="3">
        <v>2074</v>
      </c>
      <c r="AJ1135" s="2">
        <v>-10188946.82</v>
      </c>
    </row>
    <row r="1136" spans="1:36" hidden="1" x14ac:dyDescent="0.25">
      <c r="A1136" s="8">
        <v>5</v>
      </c>
      <c r="B1136" s="8" t="s">
        <v>4956</v>
      </c>
      <c r="C1136" s="8">
        <v>3059060040010</v>
      </c>
      <c r="D1136" s="8" t="s">
        <v>4957</v>
      </c>
      <c r="F1136" s="8" t="s">
        <v>4958</v>
      </c>
      <c r="G1136" s="10">
        <v>43626</v>
      </c>
      <c r="H1136" s="8" t="s">
        <v>31</v>
      </c>
      <c r="I1136" s="8" t="s">
        <v>38</v>
      </c>
      <c r="J1136" s="9">
        <v>650727.77</v>
      </c>
      <c r="K1136" s="9">
        <v>13014.56</v>
      </c>
      <c r="L1136" s="8">
        <v>0</v>
      </c>
      <c r="M1136" s="14">
        <f t="shared" si="51"/>
        <v>663742.33000000007</v>
      </c>
      <c r="N1136" s="8">
        <v>0</v>
      </c>
      <c r="O1136" s="8">
        <v>0</v>
      </c>
      <c r="P1136" s="8" t="s">
        <v>90</v>
      </c>
      <c r="R1136" s="11">
        <v>11392</v>
      </c>
      <c r="S1136" s="13">
        <f>_xlfn.XLOOKUP(P1136,rif_fee_schedule!$A$2:$A$84,rif_fee_schedule!C$2:C$84, 0)*1.628</f>
        <v>14.380123999999999</v>
      </c>
      <c r="T1136" s="13">
        <f>_xlfn.XLOOKUP(P1136,rif_fee_schedule!$A$2:$A$84,rif_fee_schedule!D$2:D$84, 0)</f>
        <v>8.3520000000000003</v>
      </c>
      <c r="U1136" s="14">
        <f t="shared" si="52"/>
        <v>163818.37260799998</v>
      </c>
      <c r="V1136" s="14">
        <f t="shared" si="53"/>
        <v>95145.983999999997</v>
      </c>
      <c r="W1136" s="2"/>
      <c r="Y1136" s="3">
        <v>23913047.239999998</v>
      </c>
      <c r="Z1136" s="3">
        <v>478708.65</v>
      </c>
      <c r="AA1136" s="3">
        <v>0</v>
      </c>
      <c r="AB1136">
        <v>0</v>
      </c>
      <c r="AC1136" s="3">
        <v>0</v>
      </c>
      <c r="AD1136" s="2">
        <v>-227120.25</v>
      </c>
      <c r="AE1136" s="3">
        <v>599122533.62</v>
      </c>
      <c r="AF1136" s="3">
        <v>12164932.65</v>
      </c>
      <c r="AG1136" s="3">
        <v>2628720.44</v>
      </c>
      <c r="AH1136" s="3">
        <v>103699.7</v>
      </c>
      <c r="AI1136" s="3">
        <v>2074</v>
      </c>
      <c r="AJ1136" s="2">
        <v>-10188946.82</v>
      </c>
    </row>
    <row r="1137" spans="1:36" hidden="1" x14ac:dyDescent="0.25">
      <c r="A1137" s="8">
        <v>5</v>
      </c>
      <c r="B1137" s="8" t="s">
        <v>4956</v>
      </c>
      <c r="C1137" s="8">
        <v>3059060040010</v>
      </c>
      <c r="D1137" s="8" t="s">
        <v>4957</v>
      </c>
      <c r="F1137" s="8" t="s">
        <v>4958</v>
      </c>
      <c r="G1137" s="10">
        <v>43626</v>
      </c>
      <c r="H1137" s="8" t="s">
        <v>31</v>
      </c>
      <c r="I1137" s="8" t="s">
        <v>38</v>
      </c>
      <c r="J1137" s="9">
        <v>650727.77</v>
      </c>
      <c r="K1137" s="9">
        <v>13014.56</v>
      </c>
      <c r="L1137" s="8">
        <v>0</v>
      </c>
      <c r="M1137" s="14">
        <f t="shared" si="51"/>
        <v>663742.33000000007</v>
      </c>
      <c r="N1137" s="8">
        <v>0</v>
      </c>
      <c r="O1137" s="8">
        <v>0</v>
      </c>
      <c r="P1137" s="8" t="s">
        <v>113</v>
      </c>
      <c r="R1137" s="8">
        <v>76</v>
      </c>
      <c r="S1137" s="13">
        <f>_xlfn.XLOOKUP(P1137,rif_fee_schedule!$A$2:$A$84,rif_fee_schedule!C$2:C$84, 0)*1.628</f>
        <v>6860.3919999999998</v>
      </c>
      <c r="T1137" s="13">
        <f>_xlfn.XLOOKUP(P1137,rif_fee_schedule!$A$2:$A$84,rif_fee_schedule!D$2:D$84, 0)</f>
        <v>3984</v>
      </c>
      <c r="U1137" s="14">
        <f t="shared" si="52"/>
        <v>521389.79200000002</v>
      </c>
      <c r="V1137" s="14">
        <f t="shared" si="53"/>
        <v>302784</v>
      </c>
      <c r="W1137"/>
      <c r="Y1137" s="3">
        <v>23913047.239999998</v>
      </c>
      <c r="Z1137" s="3">
        <v>478708.65</v>
      </c>
      <c r="AA1137" s="3">
        <v>0</v>
      </c>
      <c r="AB1137">
        <v>0</v>
      </c>
      <c r="AC1137" s="3">
        <v>0</v>
      </c>
      <c r="AD1137" s="2">
        <v>-227120.25</v>
      </c>
      <c r="AE1137" s="3">
        <v>599122533.62</v>
      </c>
      <c r="AF1137" s="3">
        <v>12164932.65</v>
      </c>
      <c r="AG1137" s="3">
        <v>2628720.44</v>
      </c>
      <c r="AH1137" s="3">
        <v>103699.7</v>
      </c>
      <c r="AI1137" s="3">
        <v>2074</v>
      </c>
      <c r="AJ1137" s="2">
        <v>-10188946.82</v>
      </c>
    </row>
    <row r="1138" spans="1:36" hidden="1" x14ac:dyDescent="0.25">
      <c r="A1138" s="8">
        <v>9.1</v>
      </c>
      <c r="B1138" s="8" t="s">
        <v>9090</v>
      </c>
      <c r="C1138" s="8">
        <v>3031160092150</v>
      </c>
      <c r="D1138" s="8" t="s">
        <v>9091</v>
      </c>
      <c r="F1138" s="8" t="s">
        <v>9092</v>
      </c>
      <c r="G1138" s="10">
        <v>43712</v>
      </c>
      <c r="H1138" s="8" t="s">
        <v>31</v>
      </c>
      <c r="I1138" s="8" t="s">
        <v>38</v>
      </c>
      <c r="J1138" s="9">
        <v>1969.71</v>
      </c>
      <c r="K1138" s="9">
        <v>39.39</v>
      </c>
      <c r="L1138" s="8">
        <v>0</v>
      </c>
      <c r="M1138" s="14">
        <f t="shared" si="51"/>
        <v>2009.1000000000001</v>
      </c>
      <c r="N1138" s="8">
        <v>0</v>
      </c>
      <c r="O1138" s="8">
        <v>0</v>
      </c>
      <c r="P1138" s="8" t="s">
        <v>114</v>
      </c>
      <c r="R1138" s="8">
        <v>2</v>
      </c>
      <c r="S1138" s="13">
        <f>_xlfn.XLOOKUP(P1138,rif_fee_schedule!$A$2:$A$84,rif_fee_schedule!C$2:C$84, 0)*1.628</f>
        <v>4288.152</v>
      </c>
      <c r="T1138" s="13">
        <f>_xlfn.XLOOKUP(P1138,rif_fee_schedule!$A$2:$A$84,rif_fee_schedule!D$2:D$84, 0)</f>
        <v>2490</v>
      </c>
      <c r="U1138" s="14">
        <f t="shared" si="52"/>
        <v>8576.3040000000001</v>
      </c>
      <c r="V1138" s="14">
        <f t="shared" si="53"/>
        <v>4980</v>
      </c>
      <c r="W1138"/>
      <c r="Y1138" s="3">
        <v>13894747.220000001</v>
      </c>
      <c r="Z1138" s="3">
        <v>290518.01</v>
      </c>
      <c r="AA1138" s="3">
        <v>0</v>
      </c>
      <c r="AB1138">
        <v>0</v>
      </c>
      <c r="AC1138" s="3">
        <v>0</v>
      </c>
      <c r="AD1138" s="2">
        <v>-156592.79</v>
      </c>
      <c r="AE1138" s="3">
        <v>599122533.62</v>
      </c>
      <c r="AF1138" s="3">
        <v>12164932.65</v>
      </c>
      <c r="AG1138" s="3">
        <v>2628720.44</v>
      </c>
      <c r="AH1138" s="3">
        <v>103699.7</v>
      </c>
      <c r="AI1138" s="3">
        <v>2074</v>
      </c>
      <c r="AJ1138" s="2">
        <v>-10188946.82</v>
      </c>
    </row>
    <row r="1139" spans="1:36" hidden="1" x14ac:dyDescent="0.25">
      <c r="A1139" s="8">
        <v>9.1</v>
      </c>
      <c r="B1139" s="8" t="s">
        <v>9090</v>
      </c>
      <c r="C1139" s="8">
        <v>3031160092150</v>
      </c>
      <c r="D1139" s="8" t="s">
        <v>9091</v>
      </c>
      <c r="F1139" s="8" t="s">
        <v>9092</v>
      </c>
      <c r="G1139" s="10">
        <v>43712</v>
      </c>
      <c r="H1139" s="8" t="s">
        <v>31</v>
      </c>
      <c r="I1139" s="8" t="s">
        <v>38</v>
      </c>
      <c r="J1139" s="9">
        <v>1969.71</v>
      </c>
      <c r="K1139" s="9">
        <v>39.39</v>
      </c>
      <c r="L1139" s="8">
        <v>0</v>
      </c>
      <c r="M1139" s="14">
        <f t="shared" ref="M1139:M1202" si="54">SUM(J1139:L1139)</f>
        <v>2009.1000000000001</v>
      </c>
      <c r="N1139" s="8">
        <v>0</v>
      </c>
      <c r="O1139" s="8">
        <v>0</v>
      </c>
      <c r="P1139" s="8" t="s">
        <v>77</v>
      </c>
      <c r="R1139" s="8">
        <v>-1</v>
      </c>
      <c r="S1139" s="13">
        <f>_xlfn.XLOOKUP(P1139,rif_fee_schedule!$A$2:$A$84,rif_fee_schedule!C$2:C$84, 0)*1.628</f>
        <v>9769.6279999999988</v>
      </c>
      <c r="T1139" s="13">
        <f>_xlfn.XLOOKUP(P1139,rif_fee_schedule!$A$2:$A$84,rif_fee_schedule!D$2:D$84, 0)</f>
        <v>5674</v>
      </c>
      <c r="U1139" s="14">
        <f t="shared" ref="U1139:U1202" si="55">S1139*R1139</f>
        <v>-9769.6279999999988</v>
      </c>
      <c r="V1139" s="14">
        <f t="shared" ref="V1139:V1202" si="56">T1139*R1139</f>
        <v>-5674</v>
      </c>
      <c r="W1139"/>
      <c r="Y1139" s="3">
        <v>13894747.220000001</v>
      </c>
      <c r="Z1139" s="3">
        <v>290518.01</v>
      </c>
      <c r="AA1139" s="3">
        <v>0</v>
      </c>
      <c r="AB1139">
        <v>0</v>
      </c>
      <c r="AC1139" s="3">
        <v>0</v>
      </c>
      <c r="AD1139" s="2">
        <v>-156592.79</v>
      </c>
      <c r="AE1139" s="3">
        <v>599122533.62</v>
      </c>
      <c r="AF1139" s="3">
        <v>12164932.65</v>
      </c>
      <c r="AG1139" s="3">
        <v>2628720.44</v>
      </c>
      <c r="AH1139" s="3">
        <v>103699.7</v>
      </c>
      <c r="AI1139" s="3">
        <v>2074</v>
      </c>
      <c r="AJ1139" s="2">
        <v>-10188946.82</v>
      </c>
    </row>
    <row r="1140" spans="1:36" hidden="1" x14ac:dyDescent="0.25">
      <c r="A1140" s="8">
        <v>5</v>
      </c>
      <c r="B1140" s="8" t="s">
        <v>4941</v>
      </c>
      <c r="C1140" s="8">
        <v>3058140000331</v>
      </c>
      <c r="D1140" s="8" t="s">
        <v>4942</v>
      </c>
      <c r="G1140" s="10">
        <v>43626</v>
      </c>
      <c r="H1140" s="8" t="s">
        <v>31</v>
      </c>
      <c r="I1140" s="8" t="s">
        <v>32</v>
      </c>
      <c r="J1140" s="9">
        <v>59427.09</v>
      </c>
      <c r="K1140" s="9">
        <v>1188.54</v>
      </c>
      <c r="L1140" s="8">
        <v>0</v>
      </c>
      <c r="M1140" s="14">
        <f t="shared" si="54"/>
        <v>60615.63</v>
      </c>
      <c r="N1140" s="8">
        <v>0</v>
      </c>
      <c r="O1140" s="8">
        <v>0</v>
      </c>
      <c r="P1140" s="8" t="s">
        <v>72</v>
      </c>
      <c r="R1140" s="11">
        <v>3931</v>
      </c>
      <c r="S1140" s="13">
        <f>_xlfn.XLOOKUP(P1140,rif_fee_schedule!$A$2:$A$84,rif_fee_schedule!C$2:C$84, 0)*1.628</f>
        <v>15.918583999999999</v>
      </c>
      <c r="T1140" s="13">
        <f>_xlfn.XLOOKUP(P1140,rif_fee_schedule!$A$2:$A$84,rif_fee_schedule!D$2:D$84, 0)</f>
        <v>9.2460000000000004</v>
      </c>
      <c r="U1140" s="14">
        <f t="shared" si="55"/>
        <v>62575.953704</v>
      </c>
      <c r="V1140" s="14">
        <f t="shared" si="56"/>
        <v>36346.026000000005</v>
      </c>
      <c r="W1140" s="2"/>
      <c r="Y1140" s="3">
        <v>23913047.239999998</v>
      </c>
      <c r="Z1140" s="3">
        <v>478708.65</v>
      </c>
      <c r="AA1140" s="3">
        <v>0</v>
      </c>
      <c r="AB1140">
        <v>0</v>
      </c>
      <c r="AC1140" s="3">
        <v>0</v>
      </c>
      <c r="AD1140" s="2">
        <v>-227120.25</v>
      </c>
      <c r="AE1140" s="3">
        <v>599122533.62</v>
      </c>
      <c r="AF1140" s="3">
        <v>12164932.65</v>
      </c>
      <c r="AG1140" s="3">
        <v>2628720.44</v>
      </c>
      <c r="AH1140" s="3">
        <v>103699.7</v>
      </c>
      <c r="AI1140" s="3">
        <v>2074</v>
      </c>
      <c r="AJ1140" s="2">
        <v>-10188946.82</v>
      </c>
    </row>
    <row r="1141" spans="1:36" hidden="1" x14ac:dyDescent="0.25">
      <c r="A1141" s="8">
        <v>2</v>
      </c>
      <c r="B1141" s="8" t="s">
        <v>2886</v>
      </c>
      <c r="C1141" s="8">
        <v>3031220525590</v>
      </c>
      <c r="D1141" s="8" t="s">
        <v>2887</v>
      </c>
      <c r="F1141" s="8" t="s">
        <v>2888</v>
      </c>
      <c r="G1141" s="10">
        <v>43622</v>
      </c>
      <c r="H1141" s="8" t="s">
        <v>31</v>
      </c>
      <c r="I1141" s="8" t="s">
        <v>38</v>
      </c>
      <c r="J1141" s="9">
        <v>9227.51</v>
      </c>
      <c r="K1141" s="9">
        <v>184.55</v>
      </c>
      <c r="L1141" s="8">
        <v>0</v>
      </c>
      <c r="M1141" s="14">
        <f t="shared" si="54"/>
        <v>9412.06</v>
      </c>
      <c r="N1141" s="8">
        <v>0</v>
      </c>
      <c r="O1141" s="8">
        <v>0</v>
      </c>
      <c r="P1141" s="8" t="s">
        <v>970</v>
      </c>
      <c r="R1141" s="8">
        <v>2</v>
      </c>
      <c r="S1141" s="13">
        <f>_xlfn.XLOOKUP(P1141,rif_fee_schedule!$A$2:$A$84,rif_fee_schedule!C$2:C$84, 0)*1.628</f>
        <v>0</v>
      </c>
      <c r="T1141" s="13">
        <f>_xlfn.XLOOKUP(P1141,rif_fee_schedule!$A$2:$A$84,rif_fee_schedule!D$2:D$84, 0)</f>
        <v>0</v>
      </c>
      <c r="U1141" s="14">
        <f t="shared" si="55"/>
        <v>0</v>
      </c>
      <c r="V1141" s="14">
        <f t="shared" si="56"/>
        <v>0</v>
      </c>
      <c r="W1141"/>
      <c r="Y1141" s="3">
        <v>272008405.74000001</v>
      </c>
      <c r="Z1141" s="3">
        <v>5573244.3300000001</v>
      </c>
      <c r="AA1141" s="3">
        <v>0</v>
      </c>
      <c r="AB1141">
        <v>0</v>
      </c>
      <c r="AC1141" s="3">
        <v>0</v>
      </c>
      <c r="AD1141" s="2">
        <v>-7297347.0099999998</v>
      </c>
      <c r="AE1141" s="3">
        <v>599122533.62</v>
      </c>
      <c r="AF1141" s="3">
        <v>12164932.65</v>
      </c>
      <c r="AG1141" s="3">
        <v>2628720.44</v>
      </c>
      <c r="AH1141" s="3">
        <v>103699.7</v>
      </c>
      <c r="AI1141" s="3">
        <v>2074</v>
      </c>
      <c r="AJ1141" s="2">
        <v>-10188946.82</v>
      </c>
    </row>
    <row r="1142" spans="1:36" hidden="1" x14ac:dyDescent="0.25">
      <c r="A1142" s="8">
        <v>6</v>
      </c>
      <c r="B1142" s="8" t="s">
        <v>8255</v>
      </c>
      <c r="C1142" s="8">
        <v>3079100010340</v>
      </c>
      <c r="D1142" s="8" t="s">
        <v>8256</v>
      </c>
      <c r="F1142" s="8" t="s">
        <v>8257</v>
      </c>
      <c r="G1142" s="10">
        <v>43626</v>
      </c>
      <c r="H1142" s="8" t="s">
        <v>31</v>
      </c>
      <c r="I1142" s="8" t="s">
        <v>38</v>
      </c>
      <c r="J1142" s="9">
        <v>0</v>
      </c>
      <c r="K1142" s="9">
        <v>0</v>
      </c>
      <c r="L1142" s="8">
        <v>0</v>
      </c>
      <c r="M1142" s="14">
        <f t="shared" si="54"/>
        <v>0</v>
      </c>
      <c r="N1142" s="8">
        <v>0</v>
      </c>
      <c r="O1142" s="8">
        <v>0</v>
      </c>
      <c r="P1142" s="8" t="s">
        <v>77</v>
      </c>
      <c r="R1142" s="8">
        <v>1</v>
      </c>
      <c r="S1142" s="13">
        <f>_xlfn.XLOOKUP(P1142,rif_fee_schedule!$A$2:$A$84,rif_fee_schedule!C$2:C$84, 0)*1.628</f>
        <v>9769.6279999999988</v>
      </c>
      <c r="T1142" s="13">
        <f>_xlfn.XLOOKUP(P1142,rif_fee_schedule!$A$2:$A$84,rif_fee_schedule!D$2:D$84, 0)</f>
        <v>5674</v>
      </c>
      <c r="U1142" s="14">
        <f t="shared" si="55"/>
        <v>9769.6279999999988</v>
      </c>
      <c r="V1142" s="14">
        <f t="shared" si="56"/>
        <v>5674</v>
      </c>
      <c r="W1142"/>
      <c r="Y1142" s="3">
        <v>43269262.359999999</v>
      </c>
      <c r="Z1142" s="3">
        <v>874367.57</v>
      </c>
      <c r="AA1142" s="3">
        <v>433279.63</v>
      </c>
      <c r="AB1142">
        <v>0</v>
      </c>
      <c r="AC1142" s="3">
        <v>0</v>
      </c>
      <c r="AD1142" s="2">
        <v>374512.67</v>
      </c>
      <c r="AE1142" s="3">
        <v>599122533.62</v>
      </c>
      <c r="AF1142" s="3">
        <v>12164932.65</v>
      </c>
      <c r="AG1142" s="3">
        <v>2628720.44</v>
      </c>
      <c r="AH1142" s="3">
        <v>103699.7</v>
      </c>
      <c r="AI1142" s="3">
        <v>2074</v>
      </c>
      <c r="AJ1142" s="2">
        <v>-10188946.82</v>
      </c>
    </row>
    <row r="1143" spans="1:36" hidden="1" x14ac:dyDescent="0.25">
      <c r="A1143" s="8">
        <v>6</v>
      </c>
      <c r="B1143" s="8" t="s">
        <v>8255</v>
      </c>
      <c r="C1143" s="8">
        <v>3079100010340</v>
      </c>
      <c r="D1143" s="8" t="s">
        <v>8256</v>
      </c>
      <c r="F1143" s="8" t="s">
        <v>8257</v>
      </c>
      <c r="G1143" s="10">
        <v>43626</v>
      </c>
      <c r="H1143" s="8" t="s">
        <v>31</v>
      </c>
      <c r="I1143" s="8" t="s">
        <v>38</v>
      </c>
      <c r="J1143" s="9">
        <v>0</v>
      </c>
      <c r="K1143" s="9">
        <v>0</v>
      </c>
      <c r="L1143" s="8">
        <v>0</v>
      </c>
      <c r="M1143" s="14">
        <f t="shared" si="54"/>
        <v>0</v>
      </c>
      <c r="N1143" s="8">
        <v>0</v>
      </c>
      <c r="O1143" s="8">
        <v>0</v>
      </c>
      <c r="P1143" s="8" t="s">
        <v>77</v>
      </c>
      <c r="R1143" s="8">
        <v>-1</v>
      </c>
      <c r="S1143" s="13">
        <f>_xlfn.XLOOKUP(P1143,rif_fee_schedule!$A$2:$A$84,rif_fee_schedule!C$2:C$84, 0)*1.628</f>
        <v>9769.6279999999988</v>
      </c>
      <c r="T1143" s="13">
        <f>_xlfn.XLOOKUP(P1143,rif_fee_schedule!$A$2:$A$84,rif_fee_schedule!D$2:D$84, 0)</f>
        <v>5674</v>
      </c>
      <c r="U1143" s="14">
        <f t="shared" si="55"/>
        <v>-9769.6279999999988</v>
      </c>
      <c r="V1143" s="14">
        <f t="shared" si="56"/>
        <v>-5674</v>
      </c>
      <c r="W1143"/>
      <c r="Y1143" s="3">
        <v>43269262.359999999</v>
      </c>
      <c r="Z1143" s="3">
        <v>874367.57</v>
      </c>
      <c r="AA1143" s="3">
        <v>433279.63</v>
      </c>
      <c r="AB1143">
        <v>0</v>
      </c>
      <c r="AC1143" s="3">
        <v>0</v>
      </c>
      <c r="AD1143" s="2">
        <v>374512.67</v>
      </c>
      <c r="AE1143" s="3">
        <v>599122533.62</v>
      </c>
      <c r="AF1143" s="3">
        <v>12164932.65</v>
      </c>
      <c r="AG1143" s="3">
        <v>2628720.44</v>
      </c>
      <c r="AH1143" s="3">
        <v>103699.7</v>
      </c>
      <c r="AI1143" s="3">
        <v>2074</v>
      </c>
      <c r="AJ1143" s="2">
        <v>-10188946.82</v>
      </c>
    </row>
    <row r="1144" spans="1:36" hidden="1" x14ac:dyDescent="0.25">
      <c r="A1144" s="8">
        <v>2</v>
      </c>
      <c r="B1144" s="8" t="s">
        <v>2494</v>
      </c>
      <c r="C1144" s="8">
        <v>3021340120050</v>
      </c>
      <c r="D1144" s="8" t="s">
        <v>2495</v>
      </c>
      <c r="F1144" s="8" t="s">
        <v>2496</v>
      </c>
      <c r="G1144" s="10">
        <v>43677</v>
      </c>
      <c r="H1144" s="8" t="s">
        <v>31</v>
      </c>
      <c r="I1144" s="8" t="s">
        <v>38</v>
      </c>
      <c r="J1144" s="9">
        <v>23394.01</v>
      </c>
      <c r="K1144" s="9">
        <v>467.89</v>
      </c>
      <c r="L1144" s="8">
        <v>0</v>
      </c>
      <c r="M1144" s="14">
        <f t="shared" si="54"/>
        <v>23861.899999999998</v>
      </c>
      <c r="N1144" s="8">
        <v>0</v>
      </c>
      <c r="O1144" s="8">
        <v>0</v>
      </c>
      <c r="P1144" s="8" t="s">
        <v>185</v>
      </c>
      <c r="R1144" s="11">
        <v>7312</v>
      </c>
      <c r="S1144" s="13">
        <f>_xlfn.XLOOKUP(P1144,rif_fee_schedule!$A$2:$A$84,rif_fee_schedule!C$2:C$84, 0)*1.628</f>
        <v>0</v>
      </c>
      <c r="T1144" s="13">
        <f>_xlfn.XLOOKUP(P1144,rif_fee_schedule!$A$2:$A$84,rif_fee_schedule!D$2:D$84, 0)</f>
        <v>0</v>
      </c>
      <c r="U1144" s="14">
        <f t="shared" si="55"/>
        <v>0</v>
      </c>
      <c r="V1144" s="14">
        <f t="shared" si="56"/>
        <v>0</v>
      </c>
      <c r="W1144" s="2"/>
      <c r="Y1144" s="3">
        <v>272008405.74000001</v>
      </c>
      <c r="Z1144" s="3">
        <v>5573244.3300000001</v>
      </c>
      <c r="AA1144" s="3">
        <v>0</v>
      </c>
      <c r="AB1144">
        <v>0</v>
      </c>
      <c r="AC1144" s="3">
        <v>0</v>
      </c>
      <c r="AD1144" s="2">
        <v>-7297347.0099999998</v>
      </c>
      <c r="AE1144" s="3">
        <v>599122533.62</v>
      </c>
      <c r="AF1144" s="3">
        <v>12164932.65</v>
      </c>
      <c r="AG1144" s="3">
        <v>2628720.44</v>
      </c>
      <c r="AH1144" s="3">
        <v>103699.7</v>
      </c>
      <c r="AI1144" s="3">
        <v>2074</v>
      </c>
      <c r="AJ1144" s="2">
        <v>-10188946.82</v>
      </c>
    </row>
    <row r="1145" spans="1:36" hidden="1" x14ac:dyDescent="0.25">
      <c r="A1145" s="8">
        <v>2</v>
      </c>
      <c r="B1145" s="8" t="s">
        <v>2494</v>
      </c>
      <c r="C1145" s="8">
        <v>3021340120050</v>
      </c>
      <c r="D1145" s="8" t="s">
        <v>2495</v>
      </c>
      <c r="F1145" s="8" t="s">
        <v>2496</v>
      </c>
      <c r="G1145" s="10">
        <v>43677</v>
      </c>
      <c r="H1145" s="8" t="s">
        <v>31</v>
      </c>
      <c r="I1145" s="8" t="s">
        <v>38</v>
      </c>
      <c r="J1145" s="9">
        <v>23394.01</v>
      </c>
      <c r="K1145" s="9">
        <v>467.89</v>
      </c>
      <c r="L1145" s="8">
        <v>0</v>
      </c>
      <c r="M1145" s="14">
        <f t="shared" si="54"/>
        <v>23861.899999999998</v>
      </c>
      <c r="N1145" s="8">
        <v>0</v>
      </c>
      <c r="O1145" s="8">
        <v>0</v>
      </c>
      <c r="P1145" s="8" t="s">
        <v>185</v>
      </c>
      <c r="R1145" s="11">
        <v>-5736</v>
      </c>
      <c r="S1145" s="13">
        <f>_xlfn.XLOOKUP(P1145,rif_fee_schedule!$A$2:$A$84,rif_fee_schedule!C$2:C$84, 0)*1.628</f>
        <v>0</v>
      </c>
      <c r="T1145" s="13">
        <f>_xlfn.XLOOKUP(P1145,rif_fee_schedule!$A$2:$A$84,rif_fee_schedule!D$2:D$84, 0)</f>
        <v>0</v>
      </c>
      <c r="U1145" s="14">
        <f t="shared" si="55"/>
        <v>0</v>
      </c>
      <c r="V1145" s="14">
        <f t="shared" si="56"/>
        <v>0</v>
      </c>
      <c r="W1145" s="2"/>
      <c r="Y1145" s="3">
        <v>272008405.74000001</v>
      </c>
      <c r="Z1145" s="3">
        <v>5573244.3300000001</v>
      </c>
      <c r="AA1145" s="3">
        <v>0</v>
      </c>
      <c r="AB1145">
        <v>0</v>
      </c>
      <c r="AC1145" s="3">
        <v>0</v>
      </c>
      <c r="AD1145" s="2">
        <v>-7297347.0099999998</v>
      </c>
      <c r="AE1145" s="3">
        <v>599122533.62</v>
      </c>
      <c r="AF1145" s="3">
        <v>12164932.65</v>
      </c>
      <c r="AG1145" s="3">
        <v>2628720.44</v>
      </c>
      <c r="AH1145" s="3">
        <v>103699.7</v>
      </c>
      <c r="AI1145" s="3">
        <v>2074</v>
      </c>
      <c r="AJ1145" s="2">
        <v>-10188946.82</v>
      </c>
    </row>
    <row r="1146" spans="1:36" hidden="1" x14ac:dyDescent="0.25">
      <c r="A1146" s="8">
        <v>2</v>
      </c>
      <c r="B1146" s="8" t="s">
        <v>2502</v>
      </c>
      <c r="C1146" s="8">
        <v>3021340000140</v>
      </c>
      <c r="D1146" s="8" t="s">
        <v>2503</v>
      </c>
      <c r="F1146" s="8" t="s">
        <v>2504</v>
      </c>
      <c r="G1146" s="10">
        <v>43627</v>
      </c>
      <c r="H1146" s="8" t="s">
        <v>31</v>
      </c>
      <c r="I1146" s="8" t="s">
        <v>38</v>
      </c>
      <c r="J1146" s="9">
        <v>0</v>
      </c>
      <c r="K1146" s="9">
        <v>0</v>
      </c>
      <c r="L1146" s="8">
        <v>0</v>
      </c>
      <c r="M1146" s="14">
        <f t="shared" si="54"/>
        <v>0</v>
      </c>
      <c r="N1146" s="8">
        <v>0</v>
      </c>
      <c r="O1146" s="8">
        <v>0</v>
      </c>
      <c r="P1146" s="8" t="s">
        <v>77</v>
      </c>
      <c r="R1146" s="8">
        <v>1</v>
      </c>
      <c r="S1146" s="13">
        <f>_xlfn.XLOOKUP(P1146,rif_fee_schedule!$A$2:$A$84,rif_fee_schedule!C$2:C$84, 0)*1.628</f>
        <v>9769.6279999999988</v>
      </c>
      <c r="T1146" s="13">
        <f>_xlfn.XLOOKUP(P1146,rif_fee_schedule!$A$2:$A$84,rif_fee_schedule!D$2:D$84, 0)</f>
        <v>5674</v>
      </c>
      <c r="U1146" s="14">
        <f t="shared" si="55"/>
        <v>9769.6279999999988</v>
      </c>
      <c r="V1146" s="14">
        <f t="shared" si="56"/>
        <v>5674</v>
      </c>
      <c r="W1146"/>
      <c r="Y1146" s="3">
        <v>272008405.74000001</v>
      </c>
      <c r="Z1146" s="3">
        <v>5573244.3300000001</v>
      </c>
      <c r="AA1146" s="3">
        <v>0</v>
      </c>
      <c r="AB1146">
        <v>0</v>
      </c>
      <c r="AC1146" s="3">
        <v>0</v>
      </c>
      <c r="AD1146" s="2">
        <v>-7297347.0099999998</v>
      </c>
      <c r="AE1146" s="3">
        <v>599122533.62</v>
      </c>
      <c r="AF1146" s="3">
        <v>12164932.65</v>
      </c>
      <c r="AG1146" s="3">
        <v>2628720.44</v>
      </c>
      <c r="AH1146" s="3">
        <v>103699.7</v>
      </c>
      <c r="AI1146" s="3">
        <v>2074</v>
      </c>
      <c r="AJ1146" s="2">
        <v>-10188946.82</v>
      </c>
    </row>
    <row r="1147" spans="1:36" hidden="1" x14ac:dyDescent="0.25">
      <c r="A1147" s="8">
        <v>2</v>
      </c>
      <c r="B1147" s="8" t="s">
        <v>2502</v>
      </c>
      <c r="C1147" s="8">
        <v>3021340000140</v>
      </c>
      <c r="D1147" s="8" t="s">
        <v>2503</v>
      </c>
      <c r="F1147" s="8" t="s">
        <v>2504</v>
      </c>
      <c r="G1147" s="10">
        <v>43627</v>
      </c>
      <c r="H1147" s="8" t="s">
        <v>31</v>
      </c>
      <c r="I1147" s="8" t="s">
        <v>38</v>
      </c>
      <c r="J1147" s="9">
        <v>0</v>
      </c>
      <c r="K1147" s="9">
        <v>0</v>
      </c>
      <c r="L1147" s="8">
        <v>0</v>
      </c>
      <c r="M1147" s="14">
        <f t="shared" si="54"/>
        <v>0</v>
      </c>
      <c r="N1147" s="8">
        <v>0</v>
      </c>
      <c r="O1147" s="8">
        <v>0</v>
      </c>
      <c r="P1147" s="8" t="s">
        <v>77</v>
      </c>
      <c r="R1147" s="8">
        <v>-1</v>
      </c>
      <c r="S1147" s="13">
        <f>_xlfn.XLOOKUP(P1147,rif_fee_schedule!$A$2:$A$84,rif_fee_schedule!C$2:C$84, 0)*1.628</f>
        <v>9769.6279999999988</v>
      </c>
      <c r="T1147" s="13">
        <f>_xlfn.XLOOKUP(P1147,rif_fee_schedule!$A$2:$A$84,rif_fee_schedule!D$2:D$84, 0)</f>
        <v>5674</v>
      </c>
      <c r="U1147" s="14">
        <f t="shared" si="55"/>
        <v>-9769.6279999999988</v>
      </c>
      <c r="V1147" s="14">
        <f t="shared" si="56"/>
        <v>-5674</v>
      </c>
      <c r="W1147"/>
      <c r="Y1147" s="3">
        <v>272008405.74000001</v>
      </c>
      <c r="Z1147" s="3">
        <v>5573244.3300000001</v>
      </c>
      <c r="AA1147" s="3">
        <v>0</v>
      </c>
      <c r="AB1147">
        <v>0</v>
      </c>
      <c r="AC1147" s="3">
        <v>0</v>
      </c>
      <c r="AD1147" s="2">
        <v>-7297347.0099999998</v>
      </c>
      <c r="AE1147" s="3">
        <v>599122533.62</v>
      </c>
      <c r="AF1147" s="3">
        <v>12164932.65</v>
      </c>
      <c r="AG1147" s="3">
        <v>2628720.44</v>
      </c>
      <c r="AH1147" s="3">
        <v>103699.7</v>
      </c>
      <c r="AI1147" s="3">
        <v>2074</v>
      </c>
      <c r="AJ1147" s="2">
        <v>-10188946.82</v>
      </c>
    </row>
    <row r="1148" spans="1:36" hidden="1" x14ac:dyDescent="0.25">
      <c r="A1148" s="8">
        <v>2</v>
      </c>
      <c r="B1148" s="8" t="s">
        <v>2538</v>
      </c>
      <c r="C1148" s="8">
        <v>3022320100310</v>
      </c>
      <c r="D1148" s="8" t="s">
        <v>2539</v>
      </c>
      <c r="G1148" s="10">
        <v>43628</v>
      </c>
      <c r="H1148" s="8" t="s">
        <v>31</v>
      </c>
      <c r="I1148" s="8" t="s">
        <v>32</v>
      </c>
      <c r="J1148" s="9">
        <v>7340.78</v>
      </c>
      <c r="K1148" s="9">
        <v>146.81</v>
      </c>
      <c r="L1148" s="8">
        <v>0</v>
      </c>
      <c r="M1148" s="14">
        <f t="shared" si="54"/>
        <v>7487.59</v>
      </c>
      <c r="N1148" s="8">
        <v>0</v>
      </c>
      <c r="O1148" s="8">
        <v>0</v>
      </c>
      <c r="P1148" s="8" t="s">
        <v>114</v>
      </c>
      <c r="R1148" s="8">
        <v>3</v>
      </c>
      <c r="S1148" s="13">
        <f>_xlfn.XLOOKUP(P1148,rif_fee_schedule!$A$2:$A$84,rif_fee_schedule!C$2:C$84, 0)*1.628</f>
        <v>4288.152</v>
      </c>
      <c r="T1148" s="13">
        <f>_xlfn.XLOOKUP(P1148,rif_fee_schedule!$A$2:$A$84,rif_fee_schedule!D$2:D$84, 0)</f>
        <v>2490</v>
      </c>
      <c r="U1148" s="14">
        <f t="shared" si="55"/>
        <v>12864.456</v>
      </c>
      <c r="V1148" s="14">
        <f t="shared" si="56"/>
        <v>7470</v>
      </c>
      <c r="W1148"/>
      <c r="Y1148" s="3">
        <v>272008405.74000001</v>
      </c>
      <c r="Z1148" s="3">
        <v>5573244.3300000001</v>
      </c>
      <c r="AA1148" s="3">
        <v>0</v>
      </c>
      <c r="AB1148">
        <v>0</v>
      </c>
      <c r="AC1148" s="3">
        <v>0</v>
      </c>
      <c r="AD1148" s="2">
        <v>-7297347.0099999998</v>
      </c>
      <c r="AE1148" s="3">
        <v>599122533.62</v>
      </c>
      <c r="AF1148" s="3">
        <v>12164932.65</v>
      </c>
      <c r="AG1148" s="3">
        <v>2628720.44</v>
      </c>
      <c r="AH1148" s="3">
        <v>103699.7</v>
      </c>
      <c r="AI1148" s="3">
        <v>2074</v>
      </c>
      <c r="AJ1148" s="2">
        <v>-10188946.82</v>
      </c>
    </row>
    <row r="1149" spans="1:36" hidden="1" x14ac:dyDescent="0.25">
      <c r="A1149" s="8">
        <v>2</v>
      </c>
      <c r="B1149" s="8" t="s">
        <v>2538</v>
      </c>
      <c r="C1149" s="8">
        <v>3022320100310</v>
      </c>
      <c r="D1149" s="8" t="s">
        <v>2539</v>
      </c>
      <c r="G1149" s="10">
        <v>43628</v>
      </c>
      <c r="H1149" s="8" t="s">
        <v>31</v>
      </c>
      <c r="I1149" s="8" t="s">
        <v>32</v>
      </c>
      <c r="J1149" s="9">
        <v>7340.78</v>
      </c>
      <c r="K1149" s="9">
        <v>146.81</v>
      </c>
      <c r="L1149" s="8">
        <v>0</v>
      </c>
      <c r="M1149" s="14">
        <f t="shared" si="54"/>
        <v>7487.59</v>
      </c>
      <c r="N1149" s="8">
        <v>0</v>
      </c>
      <c r="O1149" s="8">
        <v>0</v>
      </c>
      <c r="P1149" s="8" t="s">
        <v>77</v>
      </c>
      <c r="R1149" s="8">
        <v>-1</v>
      </c>
      <c r="S1149" s="13">
        <f>_xlfn.XLOOKUP(P1149,rif_fee_schedule!$A$2:$A$84,rif_fee_schedule!C$2:C$84, 0)*1.628</f>
        <v>9769.6279999999988</v>
      </c>
      <c r="T1149" s="13">
        <f>_xlfn.XLOOKUP(P1149,rif_fee_schedule!$A$2:$A$84,rif_fee_schedule!D$2:D$84, 0)</f>
        <v>5674</v>
      </c>
      <c r="U1149" s="14">
        <f t="shared" si="55"/>
        <v>-9769.6279999999988</v>
      </c>
      <c r="V1149" s="14">
        <f t="shared" si="56"/>
        <v>-5674</v>
      </c>
      <c r="W1149"/>
      <c r="Y1149" s="3">
        <v>272008405.74000001</v>
      </c>
      <c r="Z1149" s="3">
        <v>5573244.3300000001</v>
      </c>
      <c r="AA1149" s="3">
        <v>0</v>
      </c>
      <c r="AB1149">
        <v>0</v>
      </c>
      <c r="AC1149" s="3">
        <v>0</v>
      </c>
      <c r="AD1149" s="2">
        <v>-7297347.0099999998</v>
      </c>
      <c r="AE1149" s="3">
        <v>599122533.62</v>
      </c>
      <c r="AF1149" s="3">
        <v>12164932.65</v>
      </c>
      <c r="AG1149" s="3">
        <v>2628720.44</v>
      </c>
      <c r="AH1149" s="3">
        <v>103699.7</v>
      </c>
      <c r="AI1149" s="3">
        <v>2074</v>
      </c>
      <c r="AJ1149" s="2">
        <v>-10188946.82</v>
      </c>
    </row>
    <row r="1150" spans="1:36" hidden="1" x14ac:dyDescent="0.25">
      <c r="A1150" s="8">
        <v>2</v>
      </c>
      <c r="B1150" s="8" t="s">
        <v>2745</v>
      </c>
      <c r="C1150" s="8">
        <v>3031110351250</v>
      </c>
      <c r="D1150" s="8" t="s">
        <v>2746</v>
      </c>
      <c r="F1150" s="8" t="s">
        <v>2747</v>
      </c>
      <c r="G1150" s="10">
        <v>43629</v>
      </c>
      <c r="H1150" s="8" t="s">
        <v>31</v>
      </c>
      <c r="I1150" s="8" t="s">
        <v>38</v>
      </c>
      <c r="J1150" s="9">
        <v>0</v>
      </c>
      <c r="K1150" s="9">
        <v>0</v>
      </c>
      <c r="L1150" s="8">
        <v>0</v>
      </c>
      <c r="M1150" s="14">
        <f t="shared" si="54"/>
        <v>0</v>
      </c>
      <c r="N1150" s="8">
        <v>0</v>
      </c>
      <c r="O1150" s="8">
        <v>0</v>
      </c>
      <c r="P1150" s="8" t="s">
        <v>77</v>
      </c>
      <c r="R1150" s="8">
        <v>-1</v>
      </c>
      <c r="S1150" s="13">
        <f>_xlfn.XLOOKUP(P1150,rif_fee_schedule!$A$2:$A$84,rif_fee_schedule!C$2:C$84, 0)*1.628</f>
        <v>9769.6279999999988</v>
      </c>
      <c r="T1150" s="13">
        <f>_xlfn.XLOOKUP(P1150,rif_fee_schedule!$A$2:$A$84,rif_fee_schedule!D$2:D$84, 0)</f>
        <v>5674</v>
      </c>
      <c r="U1150" s="14">
        <f t="shared" si="55"/>
        <v>-9769.6279999999988</v>
      </c>
      <c r="V1150" s="14">
        <f t="shared" si="56"/>
        <v>-5674</v>
      </c>
      <c r="W1150"/>
      <c r="Y1150" s="3">
        <v>272008405.74000001</v>
      </c>
      <c r="Z1150" s="3">
        <v>5573244.3300000001</v>
      </c>
      <c r="AA1150" s="3">
        <v>0</v>
      </c>
      <c r="AB1150">
        <v>0</v>
      </c>
      <c r="AC1150" s="3">
        <v>0</v>
      </c>
      <c r="AD1150" s="2">
        <v>-7297347.0099999998</v>
      </c>
      <c r="AE1150" s="3">
        <v>599122533.62</v>
      </c>
      <c r="AF1150" s="3">
        <v>12164932.65</v>
      </c>
      <c r="AG1150" s="3">
        <v>2628720.44</v>
      </c>
      <c r="AH1150" s="3">
        <v>103699.7</v>
      </c>
      <c r="AI1150" s="3">
        <v>2074</v>
      </c>
      <c r="AJ1150" s="2">
        <v>-10188946.82</v>
      </c>
    </row>
    <row r="1151" spans="1:36" hidden="1" x14ac:dyDescent="0.25">
      <c r="A1151" s="8">
        <v>2</v>
      </c>
      <c r="B1151" s="8" t="s">
        <v>2745</v>
      </c>
      <c r="C1151" s="8">
        <v>3031110351250</v>
      </c>
      <c r="D1151" s="8" t="s">
        <v>2746</v>
      </c>
      <c r="F1151" s="8" t="s">
        <v>2747</v>
      </c>
      <c r="G1151" s="10">
        <v>43629</v>
      </c>
      <c r="H1151" s="8" t="s">
        <v>31</v>
      </c>
      <c r="I1151" s="8" t="s">
        <v>38</v>
      </c>
      <c r="J1151" s="9">
        <v>0</v>
      </c>
      <c r="K1151" s="9">
        <v>0</v>
      </c>
      <c r="L1151" s="8">
        <v>0</v>
      </c>
      <c r="M1151" s="14">
        <f t="shared" si="54"/>
        <v>0</v>
      </c>
      <c r="N1151" s="8">
        <v>0</v>
      </c>
      <c r="O1151" s="8">
        <v>0</v>
      </c>
      <c r="P1151" s="8" t="s">
        <v>77</v>
      </c>
      <c r="R1151" s="8">
        <v>1</v>
      </c>
      <c r="S1151" s="13">
        <f>_xlfn.XLOOKUP(P1151,rif_fee_schedule!$A$2:$A$84,rif_fee_schedule!C$2:C$84, 0)*1.628</f>
        <v>9769.6279999999988</v>
      </c>
      <c r="T1151" s="13">
        <f>_xlfn.XLOOKUP(P1151,rif_fee_schedule!$A$2:$A$84,rif_fee_schedule!D$2:D$84, 0)</f>
        <v>5674</v>
      </c>
      <c r="U1151" s="14">
        <f t="shared" si="55"/>
        <v>9769.6279999999988</v>
      </c>
      <c r="V1151" s="14">
        <f t="shared" si="56"/>
        <v>5674</v>
      </c>
      <c r="W1151"/>
      <c r="Y1151" s="3">
        <v>272008405.74000001</v>
      </c>
      <c r="Z1151" s="3">
        <v>5573244.3300000001</v>
      </c>
      <c r="AA1151" s="3">
        <v>0</v>
      </c>
      <c r="AB1151">
        <v>0</v>
      </c>
      <c r="AC1151" s="3">
        <v>0</v>
      </c>
      <c r="AD1151" s="2">
        <v>-7297347.0099999998</v>
      </c>
      <c r="AE1151" s="3">
        <v>599122533.62</v>
      </c>
      <c r="AF1151" s="3">
        <v>12164932.65</v>
      </c>
      <c r="AG1151" s="3">
        <v>2628720.44</v>
      </c>
      <c r="AH1151" s="3">
        <v>103699.7</v>
      </c>
      <c r="AI1151" s="3">
        <v>2074</v>
      </c>
      <c r="AJ1151" s="2">
        <v>-10188946.82</v>
      </c>
    </row>
    <row r="1152" spans="1:36" hidden="1" x14ac:dyDescent="0.25">
      <c r="A1152" s="8">
        <v>6</v>
      </c>
      <c r="B1152" s="8" t="s">
        <v>7116</v>
      </c>
      <c r="C1152" s="8">
        <v>3069120081531</v>
      </c>
      <c r="D1152" s="8" t="s">
        <v>7117</v>
      </c>
      <c r="E1152" s="8" t="s">
        <v>30</v>
      </c>
      <c r="F1152" s="8" t="s">
        <v>7118</v>
      </c>
      <c r="G1152" s="10">
        <v>43795</v>
      </c>
      <c r="H1152" s="8" t="s">
        <v>31</v>
      </c>
      <c r="I1152" s="8" t="s">
        <v>38</v>
      </c>
      <c r="J1152" s="9">
        <v>9758.75</v>
      </c>
      <c r="K1152" s="9">
        <v>195.17</v>
      </c>
      <c r="L1152" s="8">
        <v>0</v>
      </c>
      <c r="M1152" s="14">
        <f t="shared" si="54"/>
        <v>9953.92</v>
      </c>
      <c r="N1152" s="8">
        <v>0</v>
      </c>
      <c r="O1152" s="8">
        <v>0</v>
      </c>
      <c r="P1152" s="8" t="s">
        <v>970</v>
      </c>
      <c r="R1152" s="8">
        <v>2</v>
      </c>
      <c r="S1152" s="13">
        <f>_xlfn.XLOOKUP(P1152,rif_fee_schedule!$A$2:$A$84,rif_fee_schedule!C$2:C$84, 0)*1.628</f>
        <v>0</v>
      </c>
      <c r="T1152" s="13">
        <f>_xlfn.XLOOKUP(P1152,rif_fee_schedule!$A$2:$A$84,rif_fee_schedule!D$2:D$84, 0)</f>
        <v>0</v>
      </c>
      <c r="U1152" s="14">
        <f t="shared" si="55"/>
        <v>0</v>
      </c>
      <c r="V1152" s="14">
        <f t="shared" si="56"/>
        <v>0</v>
      </c>
      <c r="W1152"/>
      <c r="Y1152" s="3">
        <v>43269262.359999999</v>
      </c>
      <c r="Z1152" s="3">
        <v>874367.57</v>
      </c>
      <c r="AA1152" s="3">
        <v>433279.63</v>
      </c>
      <c r="AB1152">
        <v>0</v>
      </c>
      <c r="AC1152" s="3">
        <v>0</v>
      </c>
      <c r="AD1152" s="2">
        <v>374512.67</v>
      </c>
      <c r="AE1152" s="3">
        <v>599122533.62</v>
      </c>
      <c r="AF1152" s="3">
        <v>12164932.65</v>
      </c>
      <c r="AG1152" s="3">
        <v>2628720.44</v>
      </c>
      <c r="AH1152" s="3">
        <v>103699.7</v>
      </c>
      <c r="AI1152" s="3">
        <v>2074</v>
      </c>
      <c r="AJ1152" s="2">
        <v>-10188946.82</v>
      </c>
    </row>
    <row r="1153" spans="1:36" hidden="1" x14ac:dyDescent="0.25">
      <c r="A1153" s="8">
        <v>9.1</v>
      </c>
      <c r="B1153" s="8" t="s">
        <v>9175</v>
      </c>
      <c r="C1153" s="8">
        <v>3031210260700</v>
      </c>
      <c r="D1153" s="8" t="s">
        <v>9176</v>
      </c>
      <c r="G1153" s="10">
        <v>43628</v>
      </c>
      <c r="H1153" s="8" t="s">
        <v>31</v>
      </c>
      <c r="I1153" s="8" t="s">
        <v>32</v>
      </c>
      <c r="J1153" s="9">
        <v>0</v>
      </c>
      <c r="K1153" s="9">
        <v>0</v>
      </c>
      <c r="L1153" s="8">
        <v>0</v>
      </c>
      <c r="M1153" s="14">
        <f t="shared" si="54"/>
        <v>0</v>
      </c>
      <c r="N1153" s="8">
        <v>0</v>
      </c>
      <c r="O1153" s="8">
        <v>0</v>
      </c>
      <c r="P1153" s="8" t="s">
        <v>77</v>
      </c>
      <c r="R1153" s="8">
        <v>0</v>
      </c>
      <c r="S1153" s="13">
        <f>_xlfn.XLOOKUP(P1153,rif_fee_schedule!$A$2:$A$84,rif_fee_schedule!C$2:C$84, 0)*1.628</f>
        <v>9769.6279999999988</v>
      </c>
      <c r="T1153" s="13">
        <f>_xlfn.XLOOKUP(P1153,rif_fee_schedule!$A$2:$A$84,rif_fee_schedule!D$2:D$84, 0)</f>
        <v>5674</v>
      </c>
      <c r="U1153" s="14">
        <f t="shared" si="55"/>
        <v>0</v>
      </c>
      <c r="V1153" s="14">
        <f t="shared" si="56"/>
        <v>0</v>
      </c>
      <c r="Y1153" s="3">
        <v>13894747.220000001</v>
      </c>
      <c r="Z1153" s="3">
        <v>290518.01</v>
      </c>
      <c r="AA1153" s="3">
        <v>0</v>
      </c>
      <c r="AB1153">
        <v>0</v>
      </c>
      <c r="AC1153" s="3">
        <v>0</v>
      </c>
      <c r="AD1153" s="2">
        <v>-156592.79</v>
      </c>
      <c r="AE1153" s="3">
        <v>599122533.62</v>
      </c>
      <c r="AF1153" s="3">
        <v>12164932.65</v>
      </c>
      <c r="AG1153" s="3">
        <v>2628720.44</v>
      </c>
      <c r="AH1153" s="3">
        <v>103699.7</v>
      </c>
      <c r="AI1153" s="3">
        <v>2074</v>
      </c>
      <c r="AJ1153" s="2">
        <v>-10188946.82</v>
      </c>
    </row>
    <row r="1154" spans="1:36" hidden="1" x14ac:dyDescent="0.25">
      <c r="A1154" s="8">
        <v>4</v>
      </c>
      <c r="B1154" s="8" t="s">
        <v>4477</v>
      </c>
      <c r="C1154" s="8">
        <v>3049100030131</v>
      </c>
      <c r="D1154" s="8" t="s">
        <v>4478</v>
      </c>
      <c r="F1154" s="8" t="s">
        <v>4479</v>
      </c>
      <c r="G1154" s="10">
        <v>43634</v>
      </c>
      <c r="H1154" s="8" t="s">
        <v>31</v>
      </c>
      <c r="I1154" s="8" t="s">
        <v>38</v>
      </c>
      <c r="J1154" s="9">
        <v>9278.02</v>
      </c>
      <c r="K1154" s="9">
        <v>185.56</v>
      </c>
      <c r="L1154" s="8">
        <v>0</v>
      </c>
      <c r="M1154" s="14">
        <f t="shared" si="54"/>
        <v>9463.58</v>
      </c>
      <c r="N1154" s="8">
        <v>0</v>
      </c>
      <c r="O1154" s="8">
        <v>0</v>
      </c>
      <c r="P1154" s="8" t="s">
        <v>77</v>
      </c>
      <c r="R1154" s="8">
        <v>1</v>
      </c>
      <c r="S1154" s="13">
        <f>_xlfn.XLOOKUP(P1154,rif_fee_schedule!$A$2:$A$84,rif_fee_schedule!C$2:C$84, 0)*1.628</f>
        <v>9769.6279999999988</v>
      </c>
      <c r="T1154" s="13">
        <f>_xlfn.XLOOKUP(P1154,rif_fee_schedule!$A$2:$A$84,rif_fee_schedule!D$2:D$84, 0)</f>
        <v>5674</v>
      </c>
      <c r="U1154" s="14">
        <f t="shared" si="55"/>
        <v>9769.6279999999988</v>
      </c>
      <c r="V1154" s="14">
        <f t="shared" si="56"/>
        <v>5674</v>
      </c>
      <c r="W1154"/>
      <c r="Y1154" s="3">
        <v>3995300.98</v>
      </c>
      <c r="Z1154" s="3">
        <v>83905.98</v>
      </c>
      <c r="AA1154" s="3">
        <v>372201.82</v>
      </c>
      <c r="AB1154">
        <v>0</v>
      </c>
      <c r="AC1154" s="3">
        <v>0</v>
      </c>
      <c r="AD1154" s="2">
        <v>611247.02</v>
      </c>
      <c r="AE1154" s="3">
        <v>599122533.62</v>
      </c>
      <c r="AF1154" s="3">
        <v>12164932.65</v>
      </c>
      <c r="AG1154" s="3">
        <v>2628720.44</v>
      </c>
      <c r="AH1154" s="3">
        <v>103699.7</v>
      </c>
      <c r="AI1154" s="3">
        <v>2074</v>
      </c>
      <c r="AJ1154" s="2">
        <v>-10188946.82</v>
      </c>
    </row>
    <row r="1155" spans="1:36" hidden="1" x14ac:dyDescent="0.25">
      <c r="A1155" s="8">
        <v>4</v>
      </c>
      <c r="B1155" s="8" t="s">
        <v>4480</v>
      </c>
      <c r="C1155" s="8">
        <v>3049100030131</v>
      </c>
      <c r="D1155" s="8" t="s">
        <v>4481</v>
      </c>
      <c r="F1155" s="8" t="s">
        <v>4482</v>
      </c>
      <c r="G1155" s="10">
        <v>43634</v>
      </c>
      <c r="H1155" s="8" t="s">
        <v>31</v>
      </c>
      <c r="I1155" s="8" t="s">
        <v>38</v>
      </c>
      <c r="J1155" s="9">
        <v>9278.02</v>
      </c>
      <c r="K1155" s="9">
        <v>185.56</v>
      </c>
      <c r="L1155" s="8">
        <v>0</v>
      </c>
      <c r="M1155" s="14">
        <f t="shared" si="54"/>
        <v>9463.58</v>
      </c>
      <c r="N1155" s="8">
        <v>0</v>
      </c>
      <c r="O1155" s="8">
        <v>0</v>
      </c>
      <c r="P1155" s="8" t="s">
        <v>77</v>
      </c>
      <c r="R1155" s="8">
        <v>1</v>
      </c>
      <c r="S1155" s="13">
        <f>_xlfn.XLOOKUP(P1155,rif_fee_schedule!$A$2:$A$84,rif_fee_schedule!C$2:C$84, 0)*1.628</f>
        <v>9769.6279999999988</v>
      </c>
      <c r="T1155" s="13">
        <f>_xlfn.XLOOKUP(P1155,rif_fee_schedule!$A$2:$A$84,rif_fee_schedule!D$2:D$84, 0)</f>
        <v>5674</v>
      </c>
      <c r="U1155" s="14">
        <f t="shared" si="55"/>
        <v>9769.6279999999988</v>
      </c>
      <c r="V1155" s="14">
        <f t="shared" si="56"/>
        <v>5674</v>
      </c>
      <c r="W1155"/>
      <c r="Y1155" s="3">
        <v>3995300.98</v>
      </c>
      <c r="Z1155" s="3">
        <v>83905.98</v>
      </c>
      <c r="AA1155" s="3">
        <v>372201.82</v>
      </c>
      <c r="AB1155">
        <v>0</v>
      </c>
      <c r="AC1155" s="3">
        <v>0</v>
      </c>
      <c r="AD1155" s="2">
        <v>611247.02</v>
      </c>
      <c r="AE1155" s="3">
        <v>599122533.62</v>
      </c>
      <c r="AF1155" s="3">
        <v>12164932.65</v>
      </c>
      <c r="AG1155" s="3">
        <v>2628720.44</v>
      </c>
      <c r="AH1155" s="3">
        <v>103699.7</v>
      </c>
      <c r="AI1155" s="3">
        <v>2074</v>
      </c>
      <c r="AJ1155" s="2">
        <v>-10188946.82</v>
      </c>
    </row>
    <row r="1156" spans="1:36" hidden="1" x14ac:dyDescent="0.25">
      <c r="A1156" s="8">
        <v>4</v>
      </c>
      <c r="B1156" s="8" t="s">
        <v>4537</v>
      </c>
      <c r="C1156" s="8">
        <v>3049100030131</v>
      </c>
      <c r="D1156" s="8" t="s">
        <v>4538</v>
      </c>
      <c r="F1156" s="8" t="s">
        <v>4539</v>
      </c>
      <c r="G1156" s="10">
        <v>43651</v>
      </c>
      <c r="H1156" s="8" t="s">
        <v>31</v>
      </c>
      <c r="I1156" s="8" t="s">
        <v>38</v>
      </c>
      <c r="J1156" s="9">
        <v>9278.02</v>
      </c>
      <c r="K1156" s="9">
        <v>185.56</v>
      </c>
      <c r="L1156" s="8">
        <v>0</v>
      </c>
      <c r="M1156" s="14">
        <f t="shared" si="54"/>
        <v>9463.58</v>
      </c>
      <c r="N1156" s="8">
        <v>0</v>
      </c>
      <c r="O1156" s="8">
        <v>0</v>
      </c>
      <c r="P1156" s="8" t="s">
        <v>77</v>
      </c>
      <c r="R1156" s="8">
        <v>1</v>
      </c>
      <c r="S1156" s="13">
        <f>_xlfn.XLOOKUP(P1156,rif_fee_schedule!$A$2:$A$84,rif_fee_schedule!C$2:C$84, 0)*1.628</f>
        <v>9769.6279999999988</v>
      </c>
      <c r="T1156" s="13">
        <f>_xlfn.XLOOKUP(P1156,rif_fee_schedule!$A$2:$A$84,rif_fee_schedule!D$2:D$84, 0)</f>
        <v>5674</v>
      </c>
      <c r="U1156" s="14">
        <f t="shared" si="55"/>
        <v>9769.6279999999988</v>
      </c>
      <c r="V1156" s="14">
        <f t="shared" si="56"/>
        <v>5674</v>
      </c>
      <c r="W1156"/>
      <c r="Y1156" s="3">
        <v>3995300.98</v>
      </c>
      <c r="Z1156" s="3">
        <v>83905.98</v>
      </c>
      <c r="AA1156" s="3">
        <v>372201.82</v>
      </c>
      <c r="AB1156">
        <v>0</v>
      </c>
      <c r="AC1156" s="3">
        <v>0</v>
      </c>
      <c r="AD1156" s="2">
        <v>611247.02</v>
      </c>
      <c r="AE1156" s="3">
        <v>599122533.62</v>
      </c>
      <c r="AF1156" s="3">
        <v>12164932.65</v>
      </c>
      <c r="AG1156" s="3">
        <v>2628720.44</v>
      </c>
      <c r="AH1156" s="3">
        <v>103699.7</v>
      </c>
      <c r="AI1156" s="3">
        <v>2074</v>
      </c>
      <c r="AJ1156" s="2">
        <v>-10188946.82</v>
      </c>
    </row>
    <row r="1157" spans="1:36" hidden="1" x14ac:dyDescent="0.25">
      <c r="A1157" s="8">
        <v>2</v>
      </c>
      <c r="B1157" s="8" t="s">
        <v>2684</v>
      </c>
      <c r="C1157" s="8">
        <v>3031110370081</v>
      </c>
      <c r="D1157" s="8" t="s">
        <v>2685</v>
      </c>
      <c r="F1157" s="8" t="s">
        <v>2686</v>
      </c>
      <c r="G1157" s="10">
        <v>43629</v>
      </c>
      <c r="H1157" s="8" t="s">
        <v>31</v>
      </c>
      <c r="I1157" s="8" t="s">
        <v>38</v>
      </c>
      <c r="J1157" s="9">
        <v>8772.4500000000007</v>
      </c>
      <c r="K1157" s="9">
        <v>175.45</v>
      </c>
      <c r="L1157" s="8">
        <v>0</v>
      </c>
      <c r="M1157" s="14">
        <f t="shared" si="54"/>
        <v>8947.9000000000015</v>
      </c>
      <c r="N1157" s="8">
        <v>0</v>
      </c>
      <c r="O1157" s="8">
        <v>0</v>
      </c>
      <c r="P1157" s="8" t="s">
        <v>77</v>
      </c>
      <c r="R1157" s="8">
        <v>1</v>
      </c>
      <c r="S1157" s="13">
        <f>_xlfn.XLOOKUP(P1157,rif_fee_schedule!$A$2:$A$84,rif_fee_schedule!C$2:C$84, 0)*1.628</f>
        <v>9769.6279999999988</v>
      </c>
      <c r="T1157" s="13">
        <f>_xlfn.XLOOKUP(P1157,rif_fee_schedule!$A$2:$A$84,rif_fee_schedule!D$2:D$84, 0)</f>
        <v>5674</v>
      </c>
      <c r="U1157" s="14">
        <f t="shared" si="55"/>
        <v>9769.6279999999988</v>
      </c>
      <c r="V1157" s="14">
        <f t="shared" si="56"/>
        <v>5674</v>
      </c>
      <c r="W1157"/>
      <c r="Y1157" s="3">
        <v>272008405.74000001</v>
      </c>
      <c r="Z1157" s="3">
        <v>5573244.3300000001</v>
      </c>
      <c r="AA1157" s="3">
        <v>0</v>
      </c>
      <c r="AB1157">
        <v>0</v>
      </c>
      <c r="AC1157" s="3">
        <v>0</v>
      </c>
      <c r="AD1157" s="2">
        <v>-7297347.0099999998</v>
      </c>
      <c r="AE1157" s="3">
        <v>599122533.62</v>
      </c>
      <c r="AF1157" s="3">
        <v>12164932.65</v>
      </c>
      <c r="AG1157" s="3">
        <v>2628720.44</v>
      </c>
      <c r="AH1157" s="3">
        <v>103699.7</v>
      </c>
      <c r="AI1157" s="3">
        <v>2074</v>
      </c>
      <c r="AJ1157" s="2">
        <v>-10188946.82</v>
      </c>
    </row>
    <row r="1158" spans="1:36" hidden="1" x14ac:dyDescent="0.25">
      <c r="A1158" s="8">
        <v>2</v>
      </c>
      <c r="B1158" s="8" t="s">
        <v>2742</v>
      </c>
      <c r="C1158" s="8">
        <v>3031110370080</v>
      </c>
      <c r="D1158" s="8" t="s">
        <v>2743</v>
      </c>
      <c r="F1158" s="8" t="s">
        <v>2744</v>
      </c>
      <c r="G1158" s="10">
        <v>43629</v>
      </c>
      <c r="H1158" s="8" t="s">
        <v>31</v>
      </c>
      <c r="I1158" s="8" t="s">
        <v>38</v>
      </c>
      <c r="J1158" s="9">
        <v>0</v>
      </c>
      <c r="K1158" s="9">
        <v>0</v>
      </c>
      <c r="L1158" s="8">
        <v>0</v>
      </c>
      <c r="M1158" s="14">
        <f t="shared" si="54"/>
        <v>0</v>
      </c>
      <c r="N1158" s="8">
        <v>0</v>
      </c>
      <c r="O1158" s="8">
        <v>0</v>
      </c>
      <c r="P1158" s="8" t="s">
        <v>77</v>
      </c>
      <c r="R1158" s="8">
        <v>1</v>
      </c>
      <c r="S1158" s="13">
        <f>_xlfn.XLOOKUP(P1158,rif_fee_schedule!$A$2:$A$84,rif_fee_schedule!C$2:C$84, 0)*1.628</f>
        <v>9769.6279999999988</v>
      </c>
      <c r="T1158" s="13">
        <f>_xlfn.XLOOKUP(P1158,rif_fee_schedule!$A$2:$A$84,rif_fee_schedule!D$2:D$84, 0)</f>
        <v>5674</v>
      </c>
      <c r="U1158" s="14">
        <f t="shared" si="55"/>
        <v>9769.6279999999988</v>
      </c>
      <c r="V1158" s="14">
        <f t="shared" si="56"/>
        <v>5674</v>
      </c>
      <c r="W1158"/>
      <c r="Y1158" s="3">
        <v>272008405.74000001</v>
      </c>
      <c r="Z1158" s="3">
        <v>5573244.3300000001</v>
      </c>
      <c r="AA1158" s="3">
        <v>0</v>
      </c>
      <c r="AB1158">
        <v>0</v>
      </c>
      <c r="AC1158" s="3">
        <v>0</v>
      </c>
      <c r="AD1158" s="2">
        <v>-7297347.0099999998</v>
      </c>
      <c r="AE1158" s="3">
        <v>599122533.62</v>
      </c>
      <c r="AF1158" s="3">
        <v>12164932.65</v>
      </c>
      <c r="AG1158" s="3">
        <v>2628720.44</v>
      </c>
      <c r="AH1158" s="3">
        <v>103699.7</v>
      </c>
      <c r="AI1158" s="3">
        <v>2074</v>
      </c>
      <c r="AJ1158" s="2">
        <v>-10188946.82</v>
      </c>
    </row>
    <row r="1159" spans="1:36" hidden="1" x14ac:dyDescent="0.25">
      <c r="A1159" s="8">
        <v>2</v>
      </c>
      <c r="B1159" s="8" t="s">
        <v>2742</v>
      </c>
      <c r="C1159" s="8">
        <v>3031110370080</v>
      </c>
      <c r="D1159" s="8" t="s">
        <v>2743</v>
      </c>
      <c r="F1159" s="8" t="s">
        <v>2744</v>
      </c>
      <c r="G1159" s="10">
        <v>43629</v>
      </c>
      <c r="H1159" s="8" t="s">
        <v>31</v>
      </c>
      <c r="I1159" s="8" t="s">
        <v>38</v>
      </c>
      <c r="J1159" s="9">
        <v>0</v>
      </c>
      <c r="K1159" s="9">
        <v>0</v>
      </c>
      <c r="L1159" s="8">
        <v>0</v>
      </c>
      <c r="M1159" s="14">
        <f t="shared" si="54"/>
        <v>0</v>
      </c>
      <c r="N1159" s="8">
        <v>0</v>
      </c>
      <c r="O1159" s="8">
        <v>0</v>
      </c>
      <c r="P1159" s="8" t="s">
        <v>77</v>
      </c>
      <c r="R1159" s="8">
        <v>-1</v>
      </c>
      <c r="S1159" s="13">
        <f>_xlfn.XLOOKUP(P1159,rif_fee_schedule!$A$2:$A$84,rif_fee_schedule!C$2:C$84, 0)*1.628</f>
        <v>9769.6279999999988</v>
      </c>
      <c r="T1159" s="13">
        <f>_xlfn.XLOOKUP(P1159,rif_fee_schedule!$A$2:$A$84,rif_fee_schedule!D$2:D$84, 0)</f>
        <v>5674</v>
      </c>
      <c r="U1159" s="14">
        <f t="shared" si="55"/>
        <v>-9769.6279999999988</v>
      </c>
      <c r="V1159" s="14">
        <f t="shared" si="56"/>
        <v>-5674</v>
      </c>
      <c r="W1159"/>
      <c r="Y1159" s="3">
        <v>272008405.74000001</v>
      </c>
      <c r="Z1159" s="3">
        <v>5573244.3300000001</v>
      </c>
      <c r="AA1159" s="3">
        <v>0</v>
      </c>
      <c r="AB1159">
        <v>0</v>
      </c>
      <c r="AC1159" s="3">
        <v>0</v>
      </c>
      <c r="AD1159" s="2">
        <v>-7297347.0099999998</v>
      </c>
      <c r="AE1159" s="3">
        <v>599122533.62</v>
      </c>
      <c r="AF1159" s="3">
        <v>12164932.65</v>
      </c>
      <c r="AG1159" s="3">
        <v>2628720.44</v>
      </c>
      <c r="AH1159" s="3">
        <v>103699.7</v>
      </c>
      <c r="AI1159" s="3">
        <v>2074</v>
      </c>
      <c r="AJ1159" s="2">
        <v>-10188946.82</v>
      </c>
    </row>
    <row r="1160" spans="1:36" hidden="1" x14ac:dyDescent="0.25">
      <c r="A1160" s="8">
        <v>7</v>
      </c>
      <c r="B1160" s="8" t="s">
        <v>8511</v>
      </c>
      <c r="C1160" s="8">
        <v>3041310190880</v>
      </c>
      <c r="D1160" s="8" t="s">
        <v>8512</v>
      </c>
      <c r="G1160" s="10">
        <v>43629</v>
      </c>
      <c r="H1160" s="8" t="s">
        <v>31</v>
      </c>
      <c r="I1160" s="8" t="s">
        <v>32</v>
      </c>
      <c r="J1160" s="9">
        <v>0</v>
      </c>
      <c r="K1160" s="9">
        <v>0</v>
      </c>
      <c r="L1160" s="8">
        <v>0</v>
      </c>
      <c r="M1160" s="14">
        <f t="shared" si="54"/>
        <v>0</v>
      </c>
      <c r="N1160" s="8">
        <v>0</v>
      </c>
      <c r="O1160" s="8">
        <v>0</v>
      </c>
      <c r="P1160" s="8" t="s">
        <v>77</v>
      </c>
      <c r="R1160" s="8">
        <v>-1</v>
      </c>
      <c r="S1160" s="13">
        <f>_xlfn.XLOOKUP(P1160,rif_fee_schedule!$A$2:$A$84,rif_fee_schedule!C$2:C$84, 0)*1.628</f>
        <v>9769.6279999999988</v>
      </c>
      <c r="T1160" s="13">
        <f>_xlfn.XLOOKUP(P1160,rif_fee_schedule!$A$2:$A$84,rif_fee_schedule!D$2:D$84, 0)</f>
        <v>5674</v>
      </c>
      <c r="U1160" s="14">
        <f t="shared" si="55"/>
        <v>-9769.6279999999988</v>
      </c>
      <c r="V1160" s="14">
        <f t="shared" si="56"/>
        <v>-5674</v>
      </c>
      <c r="W1160"/>
      <c r="Y1160" s="3">
        <v>53911680.950000003</v>
      </c>
      <c r="Z1160" s="3">
        <v>1078233.76</v>
      </c>
      <c r="AA1160" s="3">
        <v>0</v>
      </c>
      <c r="AB1160">
        <v>0</v>
      </c>
      <c r="AC1160" s="3">
        <v>0</v>
      </c>
      <c r="AD1160" s="2">
        <v>-682358.32</v>
      </c>
      <c r="AE1160" s="3">
        <v>599122533.62</v>
      </c>
      <c r="AF1160" s="3">
        <v>12164932.65</v>
      </c>
      <c r="AG1160" s="3">
        <v>2628720.44</v>
      </c>
      <c r="AH1160" s="3">
        <v>103699.7</v>
      </c>
      <c r="AI1160" s="3">
        <v>2074</v>
      </c>
      <c r="AJ1160" s="2">
        <v>-10188946.82</v>
      </c>
    </row>
    <row r="1161" spans="1:36" hidden="1" x14ac:dyDescent="0.25">
      <c r="A1161" s="8">
        <v>7</v>
      </c>
      <c r="B1161" s="8" t="s">
        <v>8511</v>
      </c>
      <c r="C1161" s="8">
        <v>3041310190880</v>
      </c>
      <c r="D1161" s="8" t="s">
        <v>8512</v>
      </c>
      <c r="G1161" s="10">
        <v>43629</v>
      </c>
      <c r="H1161" s="8" t="s">
        <v>31</v>
      </c>
      <c r="I1161" s="8" t="s">
        <v>32</v>
      </c>
      <c r="J1161" s="9">
        <v>0</v>
      </c>
      <c r="K1161" s="9">
        <v>0</v>
      </c>
      <c r="L1161" s="8">
        <v>0</v>
      </c>
      <c r="M1161" s="14">
        <f t="shared" si="54"/>
        <v>0</v>
      </c>
      <c r="N1161" s="8">
        <v>0</v>
      </c>
      <c r="O1161" s="8">
        <v>0</v>
      </c>
      <c r="P1161" s="8" t="s">
        <v>77</v>
      </c>
      <c r="R1161" s="8">
        <v>1</v>
      </c>
      <c r="S1161" s="13">
        <f>_xlfn.XLOOKUP(P1161,rif_fee_schedule!$A$2:$A$84,rif_fee_schedule!C$2:C$84, 0)*1.628</f>
        <v>9769.6279999999988</v>
      </c>
      <c r="T1161" s="13">
        <f>_xlfn.XLOOKUP(P1161,rif_fee_schedule!$A$2:$A$84,rif_fee_schedule!D$2:D$84, 0)</f>
        <v>5674</v>
      </c>
      <c r="U1161" s="14">
        <f t="shared" si="55"/>
        <v>9769.6279999999988</v>
      </c>
      <c r="V1161" s="14">
        <f t="shared" si="56"/>
        <v>5674</v>
      </c>
      <c r="W1161"/>
      <c r="Y1161" s="3">
        <v>53911680.950000003</v>
      </c>
      <c r="Z1161" s="3">
        <v>1078233.76</v>
      </c>
      <c r="AA1161" s="3">
        <v>0</v>
      </c>
      <c r="AB1161">
        <v>0</v>
      </c>
      <c r="AC1161" s="3">
        <v>0</v>
      </c>
      <c r="AD1161" s="2">
        <v>-682358.32</v>
      </c>
      <c r="AE1161" s="3">
        <v>599122533.62</v>
      </c>
      <c r="AF1161" s="3">
        <v>12164932.65</v>
      </c>
      <c r="AG1161" s="3">
        <v>2628720.44</v>
      </c>
      <c r="AH1161" s="3">
        <v>103699.7</v>
      </c>
      <c r="AI1161" s="3">
        <v>2074</v>
      </c>
      <c r="AJ1161" s="2">
        <v>-10188946.82</v>
      </c>
    </row>
    <row r="1162" spans="1:36" hidden="1" x14ac:dyDescent="0.25">
      <c r="A1162" s="8">
        <v>2</v>
      </c>
      <c r="B1162" s="8" t="s">
        <v>2838</v>
      </c>
      <c r="C1162" s="8">
        <v>3031150052550</v>
      </c>
      <c r="D1162" s="8" t="s">
        <v>2839</v>
      </c>
      <c r="G1162" s="10">
        <v>43642</v>
      </c>
      <c r="H1162" s="8" t="s">
        <v>31</v>
      </c>
      <c r="I1162" s="8" t="s">
        <v>32</v>
      </c>
      <c r="J1162" s="9">
        <v>13824.39</v>
      </c>
      <c r="K1162" s="9">
        <v>276.49</v>
      </c>
      <c r="L1162" s="8">
        <v>0</v>
      </c>
      <c r="M1162" s="14">
        <f t="shared" si="54"/>
        <v>14100.88</v>
      </c>
      <c r="N1162" s="8">
        <v>0</v>
      </c>
      <c r="O1162" s="8">
        <v>0</v>
      </c>
      <c r="P1162" s="8" t="s">
        <v>45</v>
      </c>
      <c r="R1162" s="8">
        <v>800</v>
      </c>
      <c r="S1162" s="13">
        <f>_xlfn.XLOOKUP(P1162,rif_fee_schedule!$A$2:$A$84,rif_fee_schedule!C$2:C$84, 0)*1.628</f>
        <v>19.244587999999997</v>
      </c>
      <c r="T1162" s="13">
        <f>_xlfn.XLOOKUP(P1162,rif_fee_schedule!$A$2:$A$84,rif_fee_schedule!D$2:D$84, 0)</f>
        <v>11.177</v>
      </c>
      <c r="U1162" s="14">
        <f t="shared" si="55"/>
        <v>15395.670399999997</v>
      </c>
      <c r="V1162" s="14">
        <f t="shared" si="56"/>
        <v>8941.6</v>
      </c>
      <c r="W1162"/>
      <c r="Y1162" s="3">
        <v>272008405.74000001</v>
      </c>
      <c r="Z1162" s="3">
        <v>5573244.3300000001</v>
      </c>
      <c r="AA1162" s="3">
        <v>0</v>
      </c>
      <c r="AB1162">
        <v>0</v>
      </c>
      <c r="AC1162" s="3">
        <v>0</v>
      </c>
      <c r="AD1162" s="2">
        <v>-7297347.0099999998</v>
      </c>
      <c r="AE1162" s="3">
        <v>599122533.62</v>
      </c>
      <c r="AF1162" s="3">
        <v>12164932.65</v>
      </c>
      <c r="AG1162" s="3">
        <v>2628720.44</v>
      </c>
      <c r="AH1162" s="3">
        <v>103699.7</v>
      </c>
      <c r="AI1162" s="3">
        <v>2074</v>
      </c>
      <c r="AJ1162" s="2">
        <v>-10188946.82</v>
      </c>
    </row>
    <row r="1163" spans="1:36" hidden="1" x14ac:dyDescent="0.25">
      <c r="A1163" s="8">
        <v>1.1000000000000001</v>
      </c>
      <c r="B1163" s="8" t="s">
        <v>964</v>
      </c>
      <c r="C1163" s="8">
        <v>3040360030070</v>
      </c>
      <c r="D1163" s="8" t="s">
        <v>965</v>
      </c>
      <c r="F1163" s="8" t="s">
        <v>966</v>
      </c>
      <c r="G1163" s="10">
        <v>43630</v>
      </c>
      <c r="H1163" s="8" t="s">
        <v>31</v>
      </c>
      <c r="I1163" s="8" t="s">
        <v>38</v>
      </c>
      <c r="J1163" s="9">
        <v>0</v>
      </c>
      <c r="K1163" s="9">
        <v>0</v>
      </c>
      <c r="L1163" s="8">
        <v>0</v>
      </c>
      <c r="M1163" s="14">
        <f t="shared" si="54"/>
        <v>0</v>
      </c>
      <c r="N1163" s="8">
        <v>0</v>
      </c>
      <c r="O1163" s="8">
        <v>0</v>
      </c>
      <c r="P1163" s="8" t="s">
        <v>77</v>
      </c>
      <c r="R1163" s="8">
        <v>0</v>
      </c>
      <c r="S1163" s="13">
        <f>_xlfn.XLOOKUP(P1163,rif_fee_schedule!$A$2:$A$84,rif_fee_schedule!C$2:C$84, 0)*1.628</f>
        <v>9769.6279999999988</v>
      </c>
      <c r="T1163" s="13">
        <f>_xlfn.XLOOKUP(P1163,rif_fee_schedule!$A$2:$A$84,rif_fee_schedule!D$2:D$84, 0)</f>
        <v>5674</v>
      </c>
      <c r="U1163" s="14">
        <f t="shared" si="55"/>
        <v>0</v>
      </c>
      <c r="V1163" s="14">
        <f t="shared" si="56"/>
        <v>0</v>
      </c>
      <c r="W1163"/>
      <c r="Y1163" s="3">
        <v>13538989.02</v>
      </c>
      <c r="Z1163" s="3">
        <v>280635.13</v>
      </c>
      <c r="AA1163" s="3">
        <v>0</v>
      </c>
      <c r="AB1163">
        <v>0</v>
      </c>
      <c r="AC1163" s="3">
        <v>0</v>
      </c>
      <c r="AD1163" s="2">
        <v>-2316507.67</v>
      </c>
      <c r="AE1163" s="3">
        <v>599122533.62</v>
      </c>
      <c r="AF1163" s="3">
        <v>12164932.65</v>
      </c>
      <c r="AG1163" s="3">
        <v>2628720.44</v>
      </c>
      <c r="AH1163" s="3">
        <v>103699.7</v>
      </c>
      <c r="AI1163" s="3">
        <v>2074</v>
      </c>
      <c r="AJ1163" s="2">
        <v>-10188946.82</v>
      </c>
    </row>
    <row r="1164" spans="1:36" hidden="1" x14ac:dyDescent="0.25">
      <c r="A1164" s="8">
        <v>1.1000000000000001</v>
      </c>
      <c r="B1164" s="8" t="s">
        <v>808</v>
      </c>
      <c r="C1164" s="8">
        <v>3030230390120</v>
      </c>
      <c r="D1164" s="8" t="s">
        <v>809</v>
      </c>
      <c r="F1164" s="8" t="s">
        <v>810</v>
      </c>
      <c r="G1164" s="10">
        <v>43633</v>
      </c>
      <c r="H1164" s="8" t="s">
        <v>31</v>
      </c>
      <c r="I1164" s="8" t="s">
        <v>38</v>
      </c>
      <c r="J1164" s="9">
        <v>3586.47</v>
      </c>
      <c r="K1164" s="9">
        <v>71.73</v>
      </c>
      <c r="L1164" s="8">
        <v>0</v>
      </c>
      <c r="M1164" s="14">
        <f t="shared" si="54"/>
        <v>3658.2</v>
      </c>
      <c r="N1164" s="8">
        <v>0</v>
      </c>
      <c r="O1164" s="8">
        <v>0</v>
      </c>
      <c r="P1164" s="8" t="s">
        <v>43</v>
      </c>
      <c r="R1164" s="8">
        <v>780</v>
      </c>
      <c r="S1164" s="13">
        <f>_xlfn.XLOOKUP(P1164,rif_fee_schedule!$A$2:$A$84,rif_fee_schedule!C$2:C$84, 0)*1.628</f>
        <v>5.1216879999999998</v>
      </c>
      <c r="T1164" s="13">
        <f>_xlfn.XLOOKUP(P1164,rif_fee_schedule!$A$2:$A$84,rif_fee_schedule!D$2:D$84, 0)</f>
        <v>2.9740000000000002</v>
      </c>
      <c r="U1164" s="14">
        <f t="shared" si="55"/>
        <v>3994.9166399999999</v>
      </c>
      <c r="V1164" s="14">
        <f t="shared" si="56"/>
        <v>2319.7200000000003</v>
      </c>
      <c r="W1164"/>
      <c r="Y1164" s="3">
        <v>13538989.02</v>
      </c>
      <c r="Z1164" s="3">
        <v>280635.13</v>
      </c>
      <c r="AA1164" s="3">
        <v>0</v>
      </c>
      <c r="AB1164">
        <v>0</v>
      </c>
      <c r="AC1164" s="3">
        <v>0</v>
      </c>
      <c r="AD1164" s="2">
        <v>-2316507.67</v>
      </c>
      <c r="AE1164" s="3">
        <v>599122533.62</v>
      </c>
      <c r="AF1164" s="3">
        <v>12164932.65</v>
      </c>
      <c r="AG1164" s="3">
        <v>2628720.44</v>
      </c>
      <c r="AH1164" s="3">
        <v>103699.7</v>
      </c>
      <c r="AI1164" s="3">
        <v>2074</v>
      </c>
      <c r="AJ1164" s="2">
        <v>-10188946.82</v>
      </c>
    </row>
    <row r="1165" spans="1:36" hidden="1" x14ac:dyDescent="0.25">
      <c r="A1165" s="8">
        <v>5</v>
      </c>
      <c r="B1165" s="8" t="s">
        <v>4694</v>
      </c>
      <c r="C1165" s="8">
        <v>3049200430010</v>
      </c>
      <c r="D1165" s="8" t="s">
        <v>4695</v>
      </c>
      <c r="F1165" s="8" t="s">
        <v>4696</v>
      </c>
      <c r="G1165" s="10">
        <v>43642</v>
      </c>
      <c r="H1165" s="8" t="s">
        <v>31</v>
      </c>
      <c r="I1165" s="8" t="s">
        <v>38</v>
      </c>
      <c r="J1165" s="9">
        <v>135967.24</v>
      </c>
      <c r="K1165" s="9">
        <v>2719.34</v>
      </c>
      <c r="L1165" s="8">
        <v>0</v>
      </c>
      <c r="M1165" s="14">
        <f t="shared" si="54"/>
        <v>138686.57999999999</v>
      </c>
      <c r="N1165" s="8">
        <v>0</v>
      </c>
      <c r="O1165" s="8">
        <v>0</v>
      </c>
      <c r="P1165" s="8" t="s">
        <v>72</v>
      </c>
      <c r="R1165" s="11">
        <v>8994</v>
      </c>
      <c r="S1165" s="13">
        <f>_xlfn.XLOOKUP(P1165,rif_fee_schedule!$A$2:$A$84,rif_fee_schedule!C$2:C$84, 0)*1.628</f>
        <v>15.918583999999999</v>
      </c>
      <c r="T1165" s="13">
        <f>_xlfn.XLOOKUP(P1165,rif_fee_schedule!$A$2:$A$84,rif_fee_schedule!D$2:D$84, 0)</f>
        <v>9.2460000000000004</v>
      </c>
      <c r="U1165" s="14">
        <f t="shared" si="55"/>
        <v>143171.744496</v>
      </c>
      <c r="V1165" s="14">
        <f t="shared" si="56"/>
        <v>83158.524000000005</v>
      </c>
      <c r="W1165" s="2"/>
      <c r="Y1165" s="3">
        <v>23913047.239999998</v>
      </c>
      <c r="Z1165" s="3">
        <v>478708.65</v>
      </c>
      <c r="AA1165" s="3">
        <v>0</v>
      </c>
      <c r="AB1165">
        <v>0</v>
      </c>
      <c r="AC1165" s="3">
        <v>0</v>
      </c>
      <c r="AD1165" s="2">
        <v>-227120.25</v>
      </c>
      <c r="AE1165" s="3">
        <v>599122533.62</v>
      </c>
      <c r="AF1165" s="3">
        <v>12164932.65</v>
      </c>
      <c r="AG1165" s="3">
        <v>2628720.44</v>
      </c>
      <c r="AH1165" s="3">
        <v>103699.7</v>
      </c>
      <c r="AI1165" s="3">
        <v>2074</v>
      </c>
      <c r="AJ1165" s="2">
        <v>-10188946.82</v>
      </c>
    </row>
    <row r="1166" spans="1:36" hidden="1" x14ac:dyDescent="0.25">
      <c r="A1166" s="8">
        <v>5</v>
      </c>
      <c r="B1166" s="8" t="s">
        <v>4826</v>
      </c>
      <c r="C1166" s="8">
        <v>3050300190070</v>
      </c>
      <c r="D1166" s="8" t="s">
        <v>4827</v>
      </c>
      <c r="F1166" s="8" t="s">
        <v>4828</v>
      </c>
      <c r="G1166" s="10">
        <v>43662</v>
      </c>
      <c r="H1166" s="8" t="s">
        <v>31</v>
      </c>
      <c r="I1166" s="8" t="s">
        <v>38</v>
      </c>
      <c r="J1166" s="9">
        <v>37251.43</v>
      </c>
      <c r="K1166" s="9">
        <v>745.03</v>
      </c>
      <c r="L1166" s="8">
        <v>0</v>
      </c>
      <c r="M1166" s="14">
        <f t="shared" si="54"/>
        <v>37996.46</v>
      </c>
      <c r="N1166" s="8">
        <v>0</v>
      </c>
      <c r="O1166" s="8">
        <v>0</v>
      </c>
      <c r="P1166" s="8" t="s">
        <v>72</v>
      </c>
      <c r="R1166" s="11">
        <v>3633</v>
      </c>
      <c r="S1166" s="13">
        <f>_xlfn.XLOOKUP(P1166,rif_fee_schedule!$A$2:$A$84,rif_fee_schedule!C$2:C$84, 0)*1.628</f>
        <v>15.918583999999999</v>
      </c>
      <c r="T1166" s="13">
        <f>_xlfn.XLOOKUP(P1166,rif_fee_schedule!$A$2:$A$84,rif_fee_schedule!D$2:D$84, 0)</f>
        <v>9.2460000000000004</v>
      </c>
      <c r="U1166" s="14">
        <f t="shared" si="55"/>
        <v>57832.215671999998</v>
      </c>
      <c r="V1166" s="14">
        <f t="shared" si="56"/>
        <v>33590.718000000001</v>
      </c>
      <c r="W1166" s="2"/>
      <c r="Y1166" s="3">
        <v>23913047.239999998</v>
      </c>
      <c r="Z1166" s="3">
        <v>478708.65</v>
      </c>
      <c r="AA1166" s="3">
        <v>0</v>
      </c>
      <c r="AB1166">
        <v>0</v>
      </c>
      <c r="AC1166" s="3">
        <v>0</v>
      </c>
      <c r="AD1166" s="2">
        <v>-227120.25</v>
      </c>
      <c r="AE1166" s="3">
        <v>599122533.62</v>
      </c>
      <c r="AF1166" s="3">
        <v>12164932.65</v>
      </c>
      <c r="AG1166" s="3">
        <v>2628720.44</v>
      </c>
      <c r="AH1166" s="3">
        <v>103699.7</v>
      </c>
      <c r="AI1166" s="3">
        <v>2074</v>
      </c>
      <c r="AJ1166" s="2">
        <v>-10188946.82</v>
      </c>
    </row>
    <row r="1167" spans="1:36" hidden="1" x14ac:dyDescent="0.25">
      <c r="A1167" s="8">
        <v>5</v>
      </c>
      <c r="B1167" s="8" t="s">
        <v>4826</v>
      </c>
      <c r="C1167" s="8">
        <v>3050300190070</v>
      </c>
      <c r="D1167" s="8" t="s">
        <v>4827</v>
      </c>
      <c r="F1167" s="8" t="s">
        <v>4828</v>
      </c>
      <c r="G1167" s="10">
        <v>43662</v>
      </c>
      <c r="H1167" s="8" t="s">
        <v>31</v>
      </c>
      <c r="I1167" s="8" t="s">
        <v>38</v>
      </c>
      <c r="J1167" s="9">
        <v>37251.43</v>
      </c>
      <c r="K1167" s="9">
        <v>745.03</v>
      </c>
      <c r="L1167" s="8">
        <v>0</v>
      </c>
      <c r="M1167" s="14">
        <f t="shared" si="54"/>
        <v>37996.46</v>
      </c>
      <c r="N1167" s="8">
        <v>0</v>
      </c>
      <c r="O1167" s="8">
        <v>0</v>
      </c>
      <c r="P1167" s="8" t="s">
        <v>43</v>
      </c>
      <c r="R1167" s="11">
        <v>-3633</v>
      </c>
      <c r="S1167" s="13">
        <f>_xlfn.XLOOKUP(P1167,rif_fee_schedule!$A$2:$A$84,rif_fee_schedule!C$2:C$84, 0)*1.628</f>
        <v>5.1216879999999998</v>
      </c>
      <c r="T1167" s="13">
        <f>_xlfn.XLOOKUP(P1167,rif_fee_schedule!$A$2:$A$84,rif_fee_schedule!D$2:D$84, 0)</f>
        <v>2.9740000000000002</v>
      </c>
      <c r="U1167" s="14">
        <f t="shared" si="55"/>
        <v>-18607.092504</v>
      </c>
      <c r="V1167" s="14">
        <f t="shared" si="56"/>
        <v>-10804.542000000001</v>
      </c>
      <c r="W1167" s="2"/>
      <c r="Y1167" s="3">
        <v>23913047.239999998</v>
      </c>
      <c r="Z1167" s="3">
        <v>478708.65</v>
      </c>
      <c r="AA1167" s="3">
        <v>0</v>
      </c>
      <c r="AB1167">
        <v>0</v>
      </c>
      <c r="AC1167" s="3">
        <v>0</v>
      </c>
      <c r="AD1167" s="2">
        <v>-227120.25</v>
      </c>
      <c r="AE1167" s="3">
        <v>599122533.62</v>
      </c>
      <c r="AF1167" s="3">
        <v>12164932.65</v>
      </c>
      <c r="AG1167" s="3">
        <v>2628720.44</v>
      </c>
      <c r="AH1167" s="3">
        <v>103699.7</v>
      </c>
      <c r="AI1167" s="3">
        <v>2074</v>
      </c>
      <c r="AJ1167" s="2">
        <v>-10188946.82</v>
      </c>
    </row>
    <row r="1168" spans="1:36" hidden="1" x14ac:dyDescent="0.25">
      <c r="A1168" s="8">
        <v>3.1</v>
      </c>
      <c r="B1168" s="8" t="s">
        <v>4261</v>
      </c>
      <c r="C1168" s="8">
        <v>3022080100430</v>
      </c>
      <c r="D1168" s="8" t="s">
        <v>4262</v>
      </c>
      <c r="F1168" s="8" t="s">
        <v>4263</v>
      </c>
      <c r="G1168" s="10">
        <v>43633</v>
      </c>
      <c r="H1168" s="8" t="s">
        <v>31</v>
      </c>
      <c r="I1168" s="8" t="s">
        <v>38</v>
      </c>
      <c r="J1168" s="9">
        <v>0</v>
      </c>
      <c r="K1168" s="9">
        <v>0</v>
      </c>
      <c r="L1168" s="8">
        <v>0</v>
      </c>
      <c r="M1168" s="14">
        <f t="shared" si="54"/>
        <v>0</v>
      </c>
      <c r="N1168" s="8">
        <v>0</v>
      </c>
      <c r="O1168" s="8">
        <v>0</v>
      </c>
      <c r="P1168" s="8" t="s">
        <v>77</v>
      </c>
      <c r="R1168" s="8">
        <v>1</v>
      </c>
      <c r="S1168" s="13">
        <f>_xlfn.XLOOKUP(P1168,rif_fee_schedule!$A$2:$A$84,rif_fee_schedule!C$2:C$84, 0)*1.628</f>
        <v>9769.6279999999988</v>
      </c>
      <c r="T1168" s="13">
        <f>_xlfn.XLOOKUP(P1168,rif_fee_schedule!$A$2:$A$84,rif_fee_schedule!D$2:D$84, 0)</f>
        <v>5674</v>
      </c>
      <c r="U1168" s="14">
        <f t="shared" si="55"/>
        <v>9769.6279999999988</v>
      </c>
      <c r="V1168" s="14">
        <f t="shared" si="56"/>
        <v>5674</v>
      </c>
      <c r="W1168"/>
      <c r="Y1168" s="3">
        <v>34362078.990000002</v>
      </c>
      <c r="Z1168" s="3">
        <v>687512.03</v>
      </c>
      <c r="AA1168" s="3">
        <v>0</v>
      </c>
      <c r="AB1168">
        <v>0</v>
      </c>
      <c r="AC1168" s="3">
        <v>0</v>
      </c>
      <c r="AD1168" s="2">
        <v>-175934.14</v>
      </c>
      <c r="AE1168" s="3">
        <v>599122533.62</v>
      </c>
      <c r="AF1168" s="3">
        <v>12164932.65</v>
      </c>
      <c r="AG1168" s="3">
        <v>2628720.44</v>
      </c>
      <c r="AH1168" s="3">
        <v>103699.7</v>
      </c>
      <c r="AI1168" s="3">
        <v>2074</v>
      </c>
      <c r="AJ1168" s="2">
        <v>-10188946.82</v>
      </c>
    </row>
    <row r="1169" spans="1:36" hidden="1" x14ac:dyDescent="0.25">
      <c r="A1169" s="8">
        <v>3.1</v>
      </c>
      <c r="B1169" s="8" t="s">
        <v>4261</v>
      </c>
      <c r="C1169" s="8">
        <v>3022080100430</v>
      </c>
      <c r="D1169" s="8" t="s">
        <v>4262</v>
      </c>
      <c r="F1169" s="8" t="s">
        <v>4263</v>
      </c>
      <c r="G1169" s="10">
        <v>43633</v>
      </c>
      <c r="H1169" s="8" t="s">
        <v>31</v>
      </c>
      <c r="I1169" s="8" t="s">
        <v>38</v>
      </c>
      <c r="J1169" s="9">
        <v>0</v>
      </c>
      <c r="K1169" s="9">
        <v>0</v>
      </c>
      <c r="L1169" s="8">
        <v>0</v>
      </c>
      <c r="M1169" s="14">
        <f t="shared" si="54"/>
        <v>0</v>
      </c>
      <c r="N1169" s="8">
        <v>0</v>
      </c>
      <c r="O1169" s="8">
        <v>0</v>
      </c>
      <c r="P1169" s="8" t="s">
        <v>77</v>
      </c>
      <c r="R1169" s="8">
        <v>-1</v>
      </c>
      <c r="S1169" s="13">
        <f>_xlfn.XLOOKUP(P1169,rif_fee_schedule!$A$2:$A$84,rif_fee_schedule!C$2:C$84, 0)*1.628</f>
        <v>9769.6279999999988</v>
      </c>
      <c r="T1169" s="13">
        <f>_xlfn.XLOOKUP(P1169,rif_fee_schedule!$A$2:$A$84,rif_fee_schedule!D$2:D$84, 0)</f>
        <v>5674</v>
      </c>
      <c r="U1169" s="14">
        <f t="shared" si="55"/>
        <v>-9769.6279999999988</v>
      </c>
      <c r="V1169" s="14">
        <f t="shared" si="56"/>
        <v>-5674</v>
      </c>
      <c r="W1169"/>
      <c r="Y1169" s="3">
        <v>34362078.990000002</v>
      </c>
      <c r="Z1169" s="3">
        <v>687512.03</v>
      </c>
      <c r="AA1169" s="3">
        <v>0</v>
      </c>
      <c r="AB1169">
        <v>0</v>
      </c>
      <c r="AC1169" s="3">
        <v>0</v>
      </c>
      <c r="AD1169" s="2">
        <v>-175934.14</v>
      </c>
      <c r="AE1169" s="3">
        <v>599122533.62</v>
      </c>
      <c r="AF1169" s="3">
        <v>12164932.65</v>
      </c>
      <c r="AG1169" s="3">
        <v>2628720.44</v>
      </c>
      <c r="AH1169" s="3">
        <v>103699.7</v>
      </c>
      <c r="AI1169" s="3">
        <v>2074</v>
      </c>
      <c r="AJ1169" s="2">
        <v>-10188946.82</v>
      </c>
    </row>
    <row r="1170" spans="1:36" hidden="1" x14ac:dyDescent="0.25">
      <c r="A1170" s="8">
        <v>2</v>
      </c>
      <c r="B1170" s="8" t="s">
        <v>2808</v>
      </c>
      <c r="C1170" s="8">
        <v>3031150270980</v>
      </c>
      <c r="D1170" s="8" t="s">
        <v>2809</v>
      </c>
      <c r="G1170" s="10">
        <v>43633</v>
      </c>
      <c r="H1170" s="8" t="s">
        <v>31</v>
      </c>
      <c r="I1170" s="8" t="s">
        <v>32</v>
      </c>
      <c r="J1170" s="9">
        <v>0</v>
      </c>
      <c r="K1170" s="9">
        <v>0</v>
      </c>
      <c r="L1170" s="8">
        <v>0</v>
      </c>
      <c r="M1170" s="14">
        <f t="shared" si="54"/>
        <v>0</v>
      </c>
      <c r="N1170" s="8">
        <v>0</v>
      </c>
      <c r="O1170" s="8">
        <v>0</v>
      </c>
      <c r="P1170" s="8" t="s">
        <v>77</v>
      </c>
      <c r="R1170" s="8">
        <v>0</v>
      </c>
      <c r="S1170" s="13">
        <f>_xlfn.XLOOKUP(P1170,rif_fee_schedule!$A$2:$A$84,rif_fee_schedule!C$2:C$84, 0)*1.628</f>
        <v>9769.6279999999988</v>
      </c>
      <c r="T1170" s="13">
        <f>_xlfn.XLOOKUP(P1170,rif_fee_schedule!$A$2:$A$84,rif_fee_schedule!D$2:D$84, 0)</f>
        <v>5674</v>
      </c>
      <c r="U1170" s="14">
        <f t="shared" si="55"/>
        <v>0</v>
      </c>
      <c r="V1170" s="14">
        <f t="shared" si="56"/>
        <v>0</v>
      </c>
      <c r="W1170"/>
      <c r="Y1170" s="3">
        <v>272008405.74000001</v>
      </c>
      <c r="Z1170" s="3">
        <v>5573244.3300000001</v>
      </c>
      <c r="AA1170" s="3">
        <v>0</v>
      </c>
      <c r="AB1170">
        <v>0</v>
      </c>
      <c r="AC1170" s="3">
        <v>0</v>
      </c>
      <c r="AD1170" s="2">
        <v>-7297347.0099999998</v>
      </c>
      <c r="AE1170" s="3">
        <v>599122533.62</v>
      </c>
      <c r="AF1170" s="3">
        <v>12164932.65</v>
      </c>
      <c r="AG1170" s="3">
        <v>2628720.44</v>
      </c>
      <c r="AH1170" s="3">
        <v>103699.7</v>
      </c>
      <c r="AI1170" s="3">
        <v>2074</v>
      </c>
      <c r="AJ1170" s="2">
        <v>-10188946.82</v>
      </c>
    </row>
    <row r="1171" spans="1:36" hidden="1" x14ac:dyDescent="0.25">
      <c r="A1171" s="8">
        <v>2</v>
      </c>
      <c r="B1171" s="8" t="s">
        <v>2549</v>
      </c>
      <c r="C1171" s="8">
        <v>3031020100630</v>
      </c>
      <c r="D1171" s="8" t="s">
        <v>2550</v>
      </c>
      <c r="F1171" s="8" t="s">
        <v>2524</v>
      </c>
      <c r="G1171" s="10">
        <v>43635</v>
      </c>
      <c r="H1171" s="8" t="s">
        <v>31</v>
      </c>
      <c r="I1171" s="8" t="s">
        <v>38</v>
      </c>
      <c r="J1171" s="9">
        <v>0</v>
      </c>
      <c r="K1171" s="9">
        <v>175.45</v>
      </c>
      <c r="L1171" s="8">
        <v>0</v>
      </c>
      <c r="M1171" s="14">
        <f t="shared" si="54"/>
        <v>175.45</v>
      </c>
      <c r="N1171" s="8">
        <v>0</v>
      </c>
      <c r="O1171" s="8">
        <v>0</v>
      </c>
      <c r="P1171" s="8" t="s">
        <v>77</v>
      </c>
      <c r="R1171" s="8">
        <v>1</v>
      </c>
      <c r="S1171" s="13">
        <f>_xlfn.XLOOKUP(P1171,rif_fee_schedule!$A$2:$A$84,rif_fee_schedule!C$2:C$84, 0)*1.628</f>
        <v>9769.6279999999988</v>
      </c>
      <c r="T1171" s="13">
        <f>_xlfn.XLOOKUP(P1171,rif_fee_schedule!$A$2:$A$84,rif_fee_schedule!D$2:D$84, 0)</f>
        <v>5674</v>
      </c>
      <c r="U1171" s="14">
        <f t="shared" si="55"/>
        <v>9769.6279999999988</v>
      </c>
      <c r="V1171" s="14">
        <f t="shared" si="56"/>
        <v>5674</v>
      </c>
      <c r="W1171"/>
      <c r="Y1171" s="3">
        <v>272008405.74000001</v>
      </c>
      <c r="Z1171" s="3">
        <v>5573244.3300000001</v>
      </c>
      <c r="AA1171" s="3">
        <v>0</v>
      </c>
      <c r="AB1171">
        <v>0</v>
      </c>
      <c r="AC1171" s="3">
        <v>0</v>
      </c>
      <c r="AD1171" s="2">
        <v>-7297347.0099999998</v>
      </c>
      <c r="AE1171" s="3">
        <v>599122533.62</v>
      </c>
      <c r="AF1171" s="3">
        <v>12164932.65</v>
      </c>
      <c r="AG1171" s="3">
        <v>2628720.44</v>
      </c>
      <c r="AH1171" s="3">
        <v>103699.7</v>
      </c>
      <c r="AI1171" s="3">
        <v>2074</v>
      </c>
      <c r="AJ1171" s="2">
        <v>-10188946.82</v>
      </c>
    </row>
    <row r="1172" spans="1:36" hidden="1" x14ac:dyDescent="0.25">
      <c r="A1172" s="8">
        <v>5</v>
      </c>
      <c r="B1172" s="8" t="s">
        <v>5132</v>
      </c>
      <c r="C1172" s="8">
        <v>3059340420100</v>
      </c>
      <c r="D1172" s="8" t="s">
        <v>5133</v>
      </c>
      <c r="F1172" s="8" t="s">
        <v>5134</v>
      </c>
      <c r="G1172" s="10">
        <v>43634</v>
      </c>
      <c r="H1172" s="8" t="s">
        <v>31</v>
      </c>
      <c r="I1172" s="8" t="s">
        <v>38</v>
      </c>
      <c r="J1172" s="9">
        <v>9278.02</v>
      </c>
      <c r="K1172" s="9">
        <v>185.56</v>
      </c>
      <c r="L1172" s="8">
        <v>0</v>
      </c>
      <c r="M1172" s="14">
        <f t="shared" si="54"/>
        <v>9463.58</v>
      </c>
      <c r="N1172" s="8">
        <v>0</v>
      </c>
      <c r="O1172" s="8">
        <v>0</v>
      </c>
      <c r="P1172" s="8" t="s">
        <v>77</v>
      </c>
      <c r="R1172" s="8">
        <v>1</v>
      </c>
      <c r="S1172" s="13">
        <f>_xlfn.XLOOKUP(P1172,rif_fee_schedule!$A$2:$A$84,rif_fee_schedule!C$2:C$84, 0)*1.628</f>
        <v>9769.6279999999988</v>
      </c>
      <c r="T1172" s="13">
        <f>_xlfn.XLOOKUP(P1172,rif_fee_schedule!$A$2:$A$84,rif_fee_schedule!D$2:D$84, 0)</f>
        <v>5674</v>
      </c>
      <c r="U1172" s="14">
        <f t="shared" si="55"/>
        <v>9769.6279999999988</v>
      </c>
      <c r="V1172" s="14">
        <f t="shared" si="56"/>
        <v>5674</v>
      </c>
      <c r="W1172"/>
      <c r="Y1172" s="3">
        <v>23913047.239999998</v>
      </c>
      <c r="Z1172" s="3">
        <v>478708.65</v>
      </c>
      <c r="AA1172" s="3">
        <v>0</v>
      </c>
      <c r="AB1172">
        <v>0</v>
      </c>
      <c r="AC1172" s="3">
        <v>0</v>
      </c>
      <c r="AD1172" s="2">
        <v>-227120.25</v>
      </c>
      <c r="AE1172" s="3">
        <v>599122533.62</v>
      </c>
      <c r="AF1172" s="3">
        <v>12164932.65</v>
      </c>
      <c r="AG1172" s="3">
        <v>2628720.44</v>
      </c>
      <c r="AH1172" s="3">
        <v>103699.7</v>
      </c>
      <c r="AI1172" s="3">
        <v>2074</v>
      </c>
      <c r="AJ1172" s="2">
        <v>-10188946.82</v>
      </c>
    </row>
    <row r="1173" spans="1:36" hidden="1" x14ac:dyDescent="0.25">
      <c r="A1173" s="8">
        <v>5</v>
      </c>
      <c r="B1173" s="8" t="s">
        <v>5126</v>
      </c>
      <c r="C1173" s="8">
        <v>3059340420110</v>
      </c>
      <c r="D1173" s="8" t="s">
        <v>5127</v>
      </c>
      <c r="F1173" s="8" t="s">
        <v>5128</v>
      </c>
      <c r="G1173" s="10">
        <v>43634</v>
      </c>
      <c r="H1173" s="8" t="s">
        <v>31</v>
      </c>
      <c r="I1173" s="8" t="s">
        <v>38</v>
      </c>
      <c r="J1173" s="9">
        <v>9278.02</v>
      </c>
      <c r="K1173" s="9">
        <v>185.56</v>
      </c>
      <c r="L1173" s="8">
        <v>0</v>
      </c>
      <c r="M1173" s="14">
        <f t="shared" si="54"/>
        <v>9463.58</v>
      </c>
      <c r="N1173" s="8">
        <v>0</v>
      </c>
      <c r="O1173" s="8">
        <v>0</v>
      </c>
      <c r="P1173" s="8" t="s">
        <v>77</v>
      </c>
      <c r="R1173" s="8">
        <v>1</v>
      </c>
      <c r="S1173" s="13">
        <f>_xlfn.XLOOKUP(P1173,rif_fee_schedule!$A$2:$A$84,rif_fee_schedule!C$2:C$84, 0)*1.628</f>
        <v>9769.6279999999988</v>
      </c>
      <c r="T1173" s="13">
        <f>_xlfn.XLOOKUP(P1173,rif_fee_schedule!$A$2:$A$84,rif_fee_schedule!D$2:D$84, 0)</f>
        <v>5674</v>
      </c>
      <c r="U1173" s="14">
        <f t="shared" si="55"/>
        <v>9769.6279999999988</v>
      </c>
      <c r="V1173" s="14">
        <f t="shared" si="56"/>
        <v>5674</v>
      </c>
      <c r="W1173"/>
      <c r="Y1173" s="3">
        <v>23913047.239999998</v>
      </c>
      <c r="Z1173" s="3">
        <v>478708.65</v>
      </c>
      <c r="AA1173" s="3">
        <v>0</v>
      </c>
      <c r="AB1173">
        <v>0</v>
      </c>
      <c r="AC1173" s="3">
        <v>0</v>
      </c>
      <c r="AD1173" s="2">
        <v>-227120.25</v>
      </c>
      <c r="AE1173" s="3">
        <v>599122533.62</v>
      </c>
      <c r="AF1173" s="3">
        <v>12164932.65</v>
      </c>
      <c r="AG1173" s="3">
        <v>2628720.44</v>
      </c>
      <c r="AH1173" s="3">
        <v>103699.7</v>
      </c>
      <c r="AI1173" s="3">
        <v>2074</v>
      </c>
      <c r="AJ1173" s="2">
        <v>-10188946.82</v>
      </c>
    </row>
    <row r="1174" spans="1:36" hidden="1" x14ac:dyDescent="0.25">
      <c r="A1174" s="8">
        <v>5</v>
      </c>
      <c r="B1174" s="8" t="s">
        <v>5117</v>
      </c>
      <c r="C1174" s="8">
        <v>3059340420090</v>
      </c>
      <c r="D1174" s="8" t="s">
        <v>5118</v>
      </c>
      <c r="F1174" s="8" t="s">
        <v>5119</v>
      </c>
      <c r="G1174" s="10">
        <v>43634</v>
      </c>
      <c r="H1174" s="8" t="s">
        <v>31</v>
      </c>
      <c r="I1174" s="8" t="s">
        <v>38</v>
      </c>
      <c r="J1174" s="9">
        <v>9278.02</v>
      </c>
      <c r="K1174" s="9">
        <v>185.56</v>
      </c>
      <c r="L1174" s="8">
        <v>0</v>
      </c>
      <c r="M1174" s="14">
        <f t="shared" si="54"/>
        <v>9463.58</v>
      </c>
      <c r="N1174" s="8">
        <v>0</v>
      </c>
      <c r="O1174" s="8">
        <v>0</v>
      </c>
      <c r="P1174" s="8" t="s">
        <v>77</v>
      </c>
      <c r="R1174" s="8">
        <v>1</v>
      </c>
      <c r="S1174" s="13">
        <f>_xlfn.XLOOKUP(P1174,rif_fee_schedule!$A$2:$A$84,rif_fee_schedule!C$2:C$84, 0)*1.628</f>
        <v>9769.6279999999988</v>
      </c>
      <c r="T1174" s="13">
        <f>_xlfn.XLOOKUP(P1174,rif_fee_schedule!$A$2:$A$84,rif_fee_schedule!D$2:D$84, 0)</f>
        <v>5674</v>
      </c>
      <c r="U1174" s="14">
        <f t="shared" si="55"/>
        <v>9769.6279999999988</v>
      </c>
      <c r="V1174" s="14">
        <f t="shared" si="56"/>
        <v>5674</v>
      </c>
      <c r="W1174"/>
      <c r="Y1174" s="3">
        <v>23913047.239999998</v>
      </c>
      <c r="Z1174" s="3">
        <v>478708.65</v>
      </c>
      <c r="AA1174" s="3">
        <v>0</v>
      </c>
      <c r="AB1174">
        <v>0</v>
      </c>
      <c r="AC1174" s="3">
        <v>0</v>
      </c>
      <c r="AD1174" s="2">
        <v>-227120.25</v>
      </c>
      <c r="AE1174" s="3">
        <v>599122533.62</v>
      </c>
      <c r="AF1174" s="3">
        <v>12164932.65</v>
      </c>
      <c r="AG1174" s="3">
        <v>2628720.44</v>
      </c>
      <c r="AH1174" s="3">
        <v>103699.7</v>
      </c>
      <c r="AI1174" s="3">
        <v>2074</v>
      </c>
      <c r="AJ1174" s="2">
        <v>-10188946.82</v>
      </c>
    </row>
    <row r="1175" spans="1:36" hidden="1" x14ac:dyDescent="0.25">
      <c r="A1175" s="8">
        <v>5</v>
      </c>
      <c r="B1175" s="8" t="s">
        <v>4716</v>
      </c>
      <c r="C1175" s="8">
        <v>3049320344090</v>
      </c>
      <c r="D1175" s="8" t="s">
        <v>4717</v>
      </c>
      <c r="F1175" s="8" t="s">
        <v>4718</v>
      </c>
      <c r="G1175" s="10">
        <v>43684</v>
      </c>
      <c r="H1175" s="8" t="s">
        <v>31</v>
      </c>
      <c r="I1175" s="8" t="s">
        <v>38</v>
      </c>
      <c r="J1175" s="9">
        <v>409200.58</v>
      </c>
      <c r="K1175" s="9">
        <v>8184.01</v>
      </c>
      <c r="L1175" s="8">
        <v>0</v>
      </c>
      <c r="M1175" s="14">
        <f t="shared" si="54"/>
        <v>417384.59</v>
      </c>
      <c r="N1175" s="8">
        <v>0</v>
      </c>
      <c r="O1175" s="8">
        <v>0</v>
      </c>
      <c r="P1175" s="8" t="s">
        <v>613</v>
      </c>
      <c r="R1175" s="8">
        <v>266</v>
      </c>
      <c r="S1175" s="13">
        <f>_xlfn.XLOOKUP(P1175,rif_fee_schedule!$A$2:$A$84,rif_fee_schedule!C$2:C$84, 0)*1.628</f>
        <v>1619.86</v>
      </c>
      <c r="T1175" s="13">
        <f>_xlfn.XLOOKUP(P1175,rif_fee_schedule!$A$2:$A$84,rif_fee_schedule!D$2:D$84, 0)</f>
        <v>940</v>
      </c>
      <c r="U1175" s="14">
        <f t="shared" si="55"/>
        <v>430882.75999999995</v>
      </c>
      <c r="V1175" s="14">
        <f t="shared" si="56"/>
        <v>250040</v>
      </c>
      <c r="W1175"/>
      <c r="Y1175" s="3">
        <v>23913047.239999998</v>
      </c>
      <c r="Z1175" s="3">
        <v>478708.65</v>
      </c>
      <c r="AA1175" s="3">
        <v>0</v>
      </c>
      <c r="AB1175">
        <v>0</v>
      </c>
      <c r="AC1175" s="3">
        <v>0</v>
      </c>
      <c r="AD1175" s="2">
        <v>-227120.25</v>
      </c>
      <c r="AE1175" s="3">
        <v>599122533.62</v>
      </c>
      <c r="AF1175" s="3">
        <v>12164932.65</v>
      </c>
      <c r="AG1175" s="3">
        <v>2628720.44</v>
      </c>
      <c r="AH1175" s="3">
        <v>103699.7</v>
      </c>
      <c r="AI1175" s="3">
        <v>2074</v>
      </c>
      <c r="AJ1175" s="2">
        <v>-10188946.82</v>
      </c>
    </row>
    <row r="1176" spans="1:36" hidden="1" x14ac:dyDescent="0.25">
      <c r="A1176" s="8">
        <v>9.1</v>
      </c>
      <c r="B1176" s="8" t="s">
        <v>9146</v>
      </c>
      <c r="C1176" s="8">
        <v>3031210260520</v>
      </c>
      <c r="D1176" s="8" t="s">
        <v>9147</v>
      </c>
      <c r="G1176" s="10">
        <v>43684</v>
      </c>
      <c r="H1176" s="8" t="s">
        <v>31</v>
      </c>
      <c r="I1176" s="8" t="s">
        <v>32</v>
      </c>
      <c r="J1176" s="9">
        <v>8772.4500000000007</v>
      </c>
      <c r="K1176" s="9">
        <v>175.45</v>
      </c>
      <c r="L1176" s="8">
        <v>0</v>
      </c>
      <c r="M1176" s="14">
        <f t="shared" si="54"/>
        <v>8947.9000000000015</v>
      </c>
      <c r="N1176" s="8">
        <v>0</v>
      </c>
      <c r="O1176" s="8">
        <v>0</v>
      </c>
      <c r="P1176" s="8" t="s">
        <v>77</v>
      </c>
      <c r="R1176" s="8">
        <v>1</v>
      </c>
      <c r="S1176" s="13">
        <f>_xlfn.XLOOKUP(P1176,rif_fee_schedule!$A$2:$A$84,rif_fee_schedule!C$2:C$84, 0)*1.628</f>
        <v>9769.6279999999988</v>
      </c>
      <c r="T1176" s="13">
        <f>_xlfn.XLOOKUP(P1176,rif_fee_schedule!$A$2:$A$84,rif_fee_schedule!D$2:D$84, 0)</f>
        <v>5674</v>
      </c>
      <c r="U1176" s="14">
        <f t="shared" si="55"/>
        <v>9769.6279999999988</v>
      </c>
      <c r="V1176" s="14">
        <f t="shared" si="56"/>
        <v>5674</v>
      </c>
      <c r="Y1176" s="3">
        <v>13894747.220000001</v>
      </c>
      <c r="Z1176" s="3">
        <v>290518.01</v>
      </c>
      <c r="AA1176" s="3">
        <v>0</v>
      </c>
      <c r="AB1176">
        <v>0</v>
      </c>
      <c r="AC1176" s="3">
        <v>0</v>
      </c>
      <c r="AD1176" s="2">
        <v>-156592.79</v>
      </c>
      <c r="AE1176" s="3">
        <v>599122533.62</v>
      </c>
      <c r="AF1176" s="3">
        <v>12164932.65</v>
      </c>
      <c r="AG1176" s="3">
        <v>2628720.44</v>
      </c>
      <c r="AH1176" s="3">
        <v>103699.7</v>
      </c>
      <c r="AI1176" s="3">
        <v>2074</v>
      </c>
      <c r="AJ1176" s="2">
        <v>-10188946.82</v>
      </c>
    </row>
    <row r="1177" spans="1:36" hidden="1" x14ac:dyDescent="0.25">
      <c r="A1177" s="8">
        <v>6</v>
      </c>
      <c r="B1177" s="8" t="s">
        <v>7174</v>
      </c>
      <c r="C1177" s="8">
        <v>3069130020080</v>
      </c>
      <c r="D1177" s="8" t="s">
        <v>7175</v>
      </c>
      <c r="G1177" s="10">
        <v>43634</v>
      </c>
      <c r="H1177" s="8" t="s">
        <v>31</v>
      </c>
      <c r="I1177" s="8" t="s">
        <v>32</v>
      </c>
      <c r="J1177" s="9">
        <v>7969.81</v>
      </c>
      <c r="K1177" s="9">
        <v>159.4</v>
      </c>
      <c r="L1177" s="8">
        <v>0</v>
      </c>
      <c r="M1177" s="14">
        <f t="shared" si="54"/>
        <v>8129.21</v>
      </c>
      <c r="N1177" s="8">
        <v>0</v>
      </c>
      <c r="O1177" s="8">
        <v>0</v>
      </c>
      <c r="P1177" s="8" t="s">
        <v>274</v>
      </c>
      <c r="R1177" s="8">
        <v>1</v>
      </c>
      <c r="S1177" s="13">
        <f>_xlfn.XLOOKUP(P1177,rif_fee_schedule!$A$2:$A$84,rif_fee_schedule!C$2:C$84, 0)*1.628</f>
        <v>0</v>
      </c>
      <c r="T1177" s="13">
        <f>_xlfn.XLOOKUP(P1177,rif_fee_schedule!$A$2:$A$84,rif_fee_schedule!D$2:D$84, 0)</f>
        <v>0</v>
      </c>
      <c r="U1177" s="14">
        <f t="shared" si="55"/>
        <v>0</v>
      </c>
      <c r="V1177" s="14">
        <f t="shared" si="56"/>
        <v>0</v>
      </c>
      <c r="W1177"/>
      <c r="Y1177" s="3">
        <v>43269262.359999999</v>
      </c>
      <c r="Z1177" s="3">
        <v>874367.57</v>
      </c>
      <c r="AA1177" s="3">
        <v>433279.63</v>
      </c>
      <c r="AB1177">
        <v>0</v>
      </c>
      <c r="AC1177" s="3">
        <v>0</v>
      </c>
      <c r="AD1177" s="2">
        <v>374512.67</v>
      </c>
      <c r="AE1177" s="3">
        <v>599122533.62</v>
      </c>
      <c r="AF1177" s="3">
        <v>12164932.65</v>
      </c>
      <c r="AG1177" s="3">
        <v>2628720.44</v>
      </c>
      <c r="AH1177" s="3">
        <v>103699.7</v>
      </c>
      <c r="AI1177" s="3">
        <v>2074</v>
      </c>
      <c r="AJ1177" s="2">
        <v>-10188946.82</v>
      </c>
    </row>
    <row r="1178" spans="1:36" hidden="1" x14ac:dyDescent="0.25">
      <c r="A1178" s="8">
        <v>6</v>
      </c>
      <c r="B1178" s="8" t="s">
        <v>7082</v>
      </c>
      <c r="C1178" s="8">
        <v>3069120081550</v>
      </c>
      <c r="D1178" s="8" t="s">
        <v>7083</v>
      </c>
      <c r="F1178" s="8" t="s">
        <v>7084</v>
      </c>
      <c r="G1178" s="10">
        <v>43745</v>
      </c>
      <c r="H1178" s="8" t="s">
        <v>31</v>
      </c>
      <c r="I1178" s="8" t="s">
        <v>38</v>
      </c>
      <c r="J1178" s="9">
        <v>0</v>
      </c>
      <c r="K1178" s="9">
        <v>159.4</v>
      </c>
      <c r="L1178" s="8">
        <v>0</v>
      </c>
      <c r="M1178" s="14">
        <f t="shared" si="54"/>
        <v>159.4</v>
      </c>
      <c r="N1178" s="8">
        <v>0</v>
      </c>
      <c r="O1178" s="8">
        <v>0</v>
      </c>
      <c r="P1178" s="8" t="s">
        <v>274</v>
      </c>
      <c r="R1178" s="8">
        <v>1</v>
      </c>
      <c r="S1178" s="13">
        <f>_xlfn.XLOOKUP(P1178,rif_fee_schedule!$A$2:$A$84,rif_fee_schedule!C$2:C$84, 0)*1.628</f>
        <v>0</v>
      </c>
      <c r="T1178" s="13">
        <f>_xlfn.XLOOKUP(P1178,rif_fee_schedule!$A$2:$A$84,rif_fee_schedule!D$2:D$84, 0)</f>
        <v>0</v>
      </c>
      <c r="U1178" s="14">
        <f t="shared" si="55"/>
        <v>0</v>
      </c>
      <c r="V1178" s="14">
        <f t="shared" si="56"/>
        <v>0</v>
      </c>
      <c r="W1178"/>
      <c r="Y1178" s="3">
        <v>43269262.359999999</v>
      </c>
      <c r="Z1178" s="3">
        <v>874367.57</v>
      </c>
      <c r="AA1178" s="3">
        <v>433279.63</v>
      </c>
      <c r="AB1178">
        <v>0</v>
      </c>
      <c r="AC1178" s="3">
        <v>0</v>
      </c>
      <c r="AD1178" s="2">
        <v>374512.67</v>
      </c>
      <c r="AE1178" s="3">
        <v>599122533.62</v>
      </c>
      <c r="AF1178" s="3">
        <v>12164932.65</v>
      </c>
      <c r="AG1178" s="3">
        <v>2628720.44</v>
      </c>
      <c r="AH1178" s="3">
        <v>103699.7</v>
      </c>
      <c r="AI1178" s="3">
        <v>2074</v>
      </c>
      <c r="AJ1178" s="2">
        <v>-10188946.82</v>
      </c>
    </row>
    <row r="1179" spans="1:36" hidden="1" x14ac:dyDescent="0.25">
      <c r="A1179" s="8">
        <v>6</v>
      </c>
      <c r="B1179" s="8" t="s">
        <v>7051</v>
      </c>
      <c r="C1179" s="8">
        <v>3069120081660</v>
      </c>
      <c r="D1179" s="8" t="s">
        <v>7052</v>
      </c>
      <c r="F1179" s="8" t="s">
        <v>7053</v>
      </c>
      <c r="G1179" s="10">
        <v>43755</v>
      </c>
      <c r="H1179" s="8" t="s">
        <v>31</v>
      </c>
      <c r="I1179" s="8" t="s">
        <v>38</v>
      </c>
      <c r="J1179" s="9">
        <v>0</v>
      </c>
      <c r="K1179" s="9">
        <v>159.4</v>
      </c>
      <c r="L1179" s="8">
        <v>0</v>
      </c>
      <c r="M1179" s="14">
        <f t="shared" si="54"/>
        <v>159.4</v>
      </c>
      <c r="N1179" s="8">
        <v>0</v>
      </c>
      <c r="O1179" s="8">
        <v>0</v>
      </c>
      <c r="P1179" s="8" t="s">
        <v>274</v>
      </c>
      <c r="R1179" s="8">
        <v>1</v>
      </c>
      <c r="S1179" s="13">
        <f>_xlfn.XLOOKUP(P1179,rif_fee_schedule!$A$2:$A$84,rif_fee_schedule!C$2:C$84, 0)*1.628</f>
        <v>0</v>
      </c>
      <c r="T1179" s="13">
        <f>_xlfn.XLOOKUP(P1179,rif_fee_schedule!$A$2:$A$84,rif_fee_schedule!D$2:D$84, 0)</f>
        <v>0</v>
      </c>
      <c r="U1179" s="14">
        <f t="shared" si="55"/>
        <v>0</v>
      </c>
      <c r="V1179" s="14">
        <f t="shared" si="56"/>
        <v>0</v>
      </c>
      <c r="W1179"/>
      <c r="Y1179" s="3">
        <v>43269262.359999999</v>
      </c>
      <c r="Z1179" s="3">
        <v>874367.57</v>
      </c>
      <c r="AA1179" s="3">
        <v>433279.63</v>
      </c>
      <c r="AB1179">
        <v>0</v>
      </c>
      <c r="AC1179" s="3">
        <v>0</v>
      </c>
      <c r="AD1179" s="2">
        <v>374512.67</v>
      </c>
      <c r="AE1179" s="3">
        <v>599122533.62</v>
      </c>
      <c r="AF1179" s="3">
        <v>12164932.65</v>
      </c>
      <c r="AG1179" s="3">
        <v>2628720.44</v>
      </c>
      <c r="AH1179" s="3">
        <v>103699.7</v>
      </c>
      <c r="AI1179" s="3">
        <v>2074</v>
      </c>
      <c r="AJ1179" s="2">
        <v>-10188946.82</v>
      </c>
    </row>
    <row r="1180" spans="1:36" hidden="1" x14ac:dyDescent="0.25">
      <c r="A1180" s="8">
        <v>6</v>
      </c>
      <c r="B1180" s="8" t="s">
        <v>8044</v>
      </c>
      <c r="C1180" s="8">
        <v>3078150080200</v>
      </c>
      <c r="D1180" s="8" t="s">
        <v>8045</v>
      </c>
      <c r="F1180" s="8" t="s">
        <v>8040</v>
      </c>
      <c r="G1180" s="10">
        <v>43636</v>
      </c>
      <c r="H1180" s="8" t="s">
        <v>31</v>
      </c>
      <c r="I1180" s="8" t="s">
        <v>38</v>
      </c>
      <c r="J1180" s="9">
        <v>9278.02</v>
      </c>
      <c r="K1180" s="9">
        <v>185.56</v>
      </c>
      <c r="L1180" s="8">
        <v>0</v>
      </c>
      <c r="M1180" s="14">
        <f t="shared" si="54"/>
        <v>9463.58</v>
      </c>
      <c r="N1180" s="8">
        <v>0</v>
      </c>
      <c r="O1180" s="8">
        <v>0</v>
      </c>
      <c r="P1180" s="8" t="s">
        <v>77</v>
      </c>
      <c r="R1180" s="8">
        <v>1</v>
      </c>
      <c r="S1180" s="13">
        <f>_xlfn.XLOOKUP(P1180,rif_fee_schedule!$A$2:$A$84,rif_fee_schedule!C$2:C$84, 0)*1.628</f>
        <v>9769.6279999999988</v>
      </c>
      <c r="T1180" s="13">
        <f>_xlfn.XLOOKUP(P1180,rif_fee_schedule!$A$2:$A$84,rif_fee_schedule!D$2:D$84, 0)</f>
        <v>5674</v>
      </c>
      <c r="U1180" s="14">
        <f t="shared" si="55"/>
        <v>9769.6279999999988</v>
      </c>
      <c r="V1180" s="14">
        <f t="shared" si="56"/>
        <v>5674</v>
      </c>
      <c r="W1180"/>
      <c r="Y1180" s="3">
        <v>43269262.359999999</v>
      </c>
      <c r="Z1180" s="3">
        <v>874367.57</v>
      </c>
      <c r="AA1180" s="3">
        <v>433279.63</v>
      </c>
      <c r="AB1180">
        <v>0</v>
      </c>
      <c r="AC1180" s="3">
        <v>0</v>
      </c>
      <c r="AD1180" s="2">
        <v>374512.67</v>
      </c>
      <c r="AE1180" s="3">
        <v>599122533.62</v>
      </c>
      <c r="AF1180" s="3">
        <v>12164932.65</v>
      </c>
      <c r="AG1180" s="3">
        <v>2628720.44</v>
      </c>
      <c r="AH1180" s="3">
        <v>103699.7</v>
      </c>
      <c r="AI1180" s="3">
        <v>2074</v>
      </c>
      <c r="AJ1180" s="2">
        <v>-10188946.82</v>
      </c>
    </row>
    <row r="1181" spans="1:36" hidden="1" x14ac:dyDescent="0.25">
      <c r="A1181" s="8">
        <v>6</v>
      </c>
      <c r="B1181" s="8" t="s">
        <v>8046</v>
      </c>
      <c r="C1181" s="8">
        <v>3078150080160</v>
      </c>
      <c r="D1181" s="8" t="s">
        <v>8047</v>
      </c>
      <c r="F1181" s="8" t="s">
        <v>8048</v>
      </c>
      <c r="G1181" s="10">
        <v>43636</v>
      </c>
      <c r="H1181" s="8" t="s">
        <v>31</v>
      </c>
      <c r="I1181" s="8" t="s">
        <v>38</v>
      </c>
      <c r="J1181" s="9">
        <v>9278.02</v>
      </c>
      <c r="K1181" s="9">
        <v>185.56</v>
      </c>
      <c r="L1181" s="8">
        <v>0</v>
      </c>
      <c r="M1181" s="14">
        <f t="shared" si="54"/>
        <v>9463.58</v>
      </c>
      <c r="N1181" s="8">
        <v>0</v>
      </c>
      <c r="O1181" s="8">
        <v>0</v>
      </c>
      <c r="P1181" s="8" t="s">
        <v>77</v>
      </c>
      <c r="R1181" s="8">
        <v>1</v>
      </c>
      <c r="S1181" s="13">
        <f>_xlfn.XLOOKUP(P1181,rif_fee_schedule!$A$2:$A$84,rif_fee_schedule!C$2:C$84, 0)*1.628</f>
        <v>9769.6279999999988</v>
      </c>
      <c r="T1181" s="13">
        <f>_xlfn.XLOOKUP(P1181,rif_fee_schedule!$A$2:$A$84,rif_fee_schedule!D$2:D$84, 0)</f>
        <v>5674</v>
      </c>
      <c r="U1181" s="14">
        <f t="shared" si="55"/>
        <v>9769.6279999999988</v>
      </c>
      <c r="V1181" s="14">
        <f t="shared" si="56"/>
        <v>5674</v>
      </c>
      <c r="W1181"/>
      <c r="Y1181" s="3">
        <v>43269262.359999999</v>
      </c>
      <c r="Z1181" s="3">
        <v>874367.57</v>
      </c>
      <c r="AA1181" s="3">
        <v>433279.63</v>
      </c>
      <c r="AB1181">
        <v>0</v>
      </c>
      <c r="AC1181" s="3">
        <v>0</v>
      </c>
      <c r="AD1181" s="2">
        <v>374512.67</v>
      </c>
      <c r="AE1181" s="3">
        <v>599122533.62</v>
      </c>
      <c r="AF1181" s="3">
        <v>12164932.65</v>
      </c>
      <c r="AG1181" s="3">
        <v>2628720.44</v>
      </c>
      <c r="AH1181" s="3">
        <v>103699.7</v>
      </c>
      <c r="AI1181" s="3">
        <v>2074</v>
      </c>
      <c r="AJ1181" s="2">
        <v>-10188946.82</v>
      </c>
    </row>
    <row r="1182" spans="1:36" hidden="1" x14ac:dyDescent="0.25">
      <c r="A1182" s="8">
        <v>6</v>
      </c>
      <c r="B1182" s="8" t="s">
        <v>8049</v>
      </c>
      <c r="C1182" s="8">
        <v>3078150080180</v>
      </c>
      <c r="D1182" s="8" t="s">
        <v>8050</v>
      </c>
      <c r="F1182" s="8" t="s">
        <v>8040</v>
      </c>
      <c r="G1182" s="10">
        <v>43636</v>
      </c>
      <c r="H1182" s="8" t="s">
        <v>31</v>
      </c>
      <c r="I1182" s="8" t="s">
        <v>38</v>
      </c>
      <c r="J1182" s="9">
        <v>9278.02</v>
      </c>
      <c r="K1182" s="9">
        <v>185.56</v>
      </c>
      <c r="L1182" s="8">
        <v>0</v>
      </c>
      <c r="M1182" s="14">
        <f t="shared" si="54"/>
        <v>9463.58</v>
      </c>
      <c r="N1182" s="8">
        <v>0</v>
      </c>
      <c r="O1182" s="8">
        <v>0</v>
      </c>
      <c r="P1182" s="8" t="s">
        <v>77</v>
      </c>
      <c r="R1182" s="8">
        <v>1</v>
      </c>
      <c r="S1182" s="13">
        <f>_xlfn.XLOOKUP(P1182,rif_fee_schedule!$A$2:$A$84,rif_fee_schedule!C$2:C$84, 0)*1.628</f>
        <v>9769.6279999999988</v>
      </c>
      <c r="T1182" s="13">
        <f>_xlfn.XLOOKUP(P1182,rif_fee_schedule!$A$2:$A$84,rif_fee_schedule!D$2:D$84, 0)</f>
        <v>5674</v>
      </c>
      <c r="U1182" s="14">
        <f t="shared" si="55"/>
        <v>9769.6279999999988</v>
      </c>
      <c r="V1182" s="14">
        <f t="shared" si="56"/>
        <v>5674</v>
      </c>
      <c r="W1182"/>
      <c r="Y1182" s="3">
        <v>43269262.359999999</v>
      </c>
      <c r="Z1182" s="3">
        <v>874367.57</v>
      </c>
      <c r="AA1182" s="3">
        <v>433279.63</v>
      </c>
      <c r="AB1182">
        <v>0</v>
      </c>
      <c r="AC1182" s="3">
        <v>0</v>
      </c>
      <c r="AD1182" s="2">
        <v>374512.67</v>
      </c>
      <c r="AE1182" s="3">
        <v>599122533.62</v>
      </c>
      <c r="AF1182" s="3">
        <v>12164932.65</v>
      </c>
      <c r="AG1182" s="3">
        <v>2628720.44</v>
      </c>
      <c r="AH1182" s="3">
        <v>103699.7</v>
      </c>
      <c r="AI1182" s="3">
        <v>2074</v>
      </c>
      <c r="AJ1182" s="2">
        <v>-10188946.82</v>
      </c>
    </row>
    <row r="1183" spans="1:36" hidden="1" x14ac:dyDescent="0.25">
      <c r="A1183" s="8">
        <v>6</v>
      </c>
      <c r="B1183" s="8" t="s">
        <v>8051</v>
      </c>
      <c r="C1183" s="8">
        <v>3078150080210</v>
      </c>
      <c r="D1183" s="8" t="s">
        <v>8052</v>
      </c>
      <c r="F1183" s="8" t="s">
        <v>8040</v>
      </c>
      <c r="G1183" s="10">
        <v>43636</v>
      </c>
      <c r="H1183" s="8" t="s">
        <v>31</v>
      </c>
      <c r="I1183" s="8" t="s">
        <v>38</v>
      </c>
      <c r="J1183" s="9">
        <v>9278.02</v>
      </c>
      <c r="K1183" s="9">
        <v>185.56</v>
      </c>
      <c r="L1183" s="8">
        <v>0</v>
      </c>
      <c r="M1183" s="14">
        <f t="shared" si="54"/>
        <v>9463.58</v>
      </c>
      <c r="N1183" s="8">
        <v>0</v>
      </c>
      <c r="O1183" s="8">
        <v>0</v>
      </c>
      <c r="P1183" s="8" t="s">
        <v>77</v>
      </c>
      <c r="R1183" s="8">
        <v>1</v>
      </c>
      <c r="S1183" s="13">
        <f>_xlfn.XLOOKUP(P1183,rif_fee_schedule!$A$2:$A$84,rif_fee_schedule!C$2:C$84, 0)*1.628</f>
        <v>9769.6279999999988</v>
      </c>
      <c r="T1183" s="13">
        <f>_xlfn.XLOOKUP(P1183,rif_fee_schedule!$A$2:$A$84,rif_fee_schedule!D$2:D$84, 0)</f>
        <v>5674</v>
      </c>
      <c r="U1183" s="14">
        <f t="shared" si="55"/>
        <v>9769.6279999999988</v>
      </c>
      <c r="V1183" s="14">
        <f t="shared" si="56"/>
        <v>5674</v>
      </c>
      <c r="W1183"/>
      <c r="Y1183" s="3">
        <v>43269262.359999999</v>
      </c>
      <c r="Z1183" s="3">
        <v>874367.57</v>
      </c>
      <c r="AA1183" s="3">
        <v>433279.63</v>
      </c>
      <c r="AB1183">
        <v>0</v>
      </c>
      <c r="AC1183" s="3">
        <v>0</v>
      </c>
      <c r="AD1183" s="2">
        <v>374512.67</v>
      </c>
      <c r="AE1183" s="3">
        <v>599122533.62</v>
      </c>
      <c r="AF1183" s="3">
        <v>12164932.65</v>
      </c>
      <c r="AG1183" s="3">
        <v>2628720.44</v>
      </c>
      <c r="AH1183" s="3">
        <v>103699.7</v>
      </c>
      <c r="AI1183" s="3">
        <v>2074</v>
      </c>
      <c r="AJ1183" s="2">
        <v>-10188946.82</v>
      </c>
    </row>
    <row r="1184" spans="1:36" hidden="1" x14ac:dyDescent="0.25">
      <c r="A1184" s="8">
        <v>6</v>
      </c>
      <c r="B1184" s="8" t="s">
        <v>8041</v>
      </c>
      <c r="C1184" s="8">
        <v>3078150080130</v>
      </c>
      <c r="D1184" s="8" t="s">
        <v>8042</v>
      </c>
      <c r="F1184" s="8" t="s">
        <v>8043</v>
      </c>
      <c r="G1184" s="10">
        <v>43636</v>
      </c>
      <c r="H1184" s="8" t="s">
        <v>31</v>
      </c>
      <c r="I1184" s="8" t="s">
        <v>38</v>
      </c>
      <c r="J1184" s="9">
        <v>9278.02</v>
      </c>
      <c r="K1184" s="9">
        <v>185.56</v>
      </c>
      <c r="L1184" s="8">
        <v>0</v>
      </c>
      <c r="M1184" s="14">
        <f t="shared" si="54"/>
        <v>9463.58</v>
      </c>
      <c r="N1184" s="8">
        <v>0</v>
      </c>
      <c r="O1184" s="8">
        <v>0</v>
      </c>
      <c r="P1184" s="8" t="s">
        <v>77</v>
      </c>
      <c r="R1184" s="8">
        <v>1</v>
      </c>
      <c r="S1184" s="13">
        <f>_xlfn.XLOOKUP(P1184,rif_fee_schedule!$A$2:$A$84,rif_fee_schedule!C$2:C$84, 0)*1.628</f>
        <v>9769.6279999999988</v>
      </c>
      <c r="T1184" s="13">
        <f>_xlfn.XLOOKUP(P1184,rif_fee_schedule!$A$2:$A$84,rif_fee_schedule!D$2:D$84, 0)</f>
        <v>5674</v>
      </c>
      <c r="U1184" s="14">
        <f t="shared" si="55"/>
        <v>9769.6279999999988</v>
      </c>
      <c r="V1184" s="14">
        <f t="shared" si="56"/>
        <v>5674</v>
      </c>
      <c r="W1184"/>
      <c r="Y1184" s="3">
        <v>43269262.359999999</v>
      </c>
      <c r="Z1184" s="3">
        <v>874367.57</v>
      </c>
      <c r="AA1184" s="3">
        <v>433279.63</v>
      </c>
      <c r="AB1184">
        <v>0</v>
      </c>
      <c r="AC1184" s="3">
        <v>0</v>
      </c>
      <c r="AD1184" s="2">
        <v>374512.67</v>
      </c>
      <c r="AE1184" s="3">
        <v>599122533.62</v>
      </c>
      <c r="AF1184" s="3">
        <v>12164932.65</v>
      </c>
      <c r="AG1184" s="3">
        <v>2628720.44</v>
      </c>
      <c r="AH1184" s="3">
        <v>103699.7</v>
      </c>
      <c r="AI1184" s="3">
        <v>2074</v>
      </c>
      <c r="AJ1184" s="2">
        <v>-10188946.82</v>
      </c>
    </row>
    <row r="1185" spans="1:36" hidden="1" x14ac:dyDescent="0.25">
      <c r="A1185" s="8">
        <v>6</v>
      </c>
      <c r="B1185" s="8" t="s">
        <v>8055</v>
      </c>
      <c r="C1185" s="8">
        <v>3078150080150</v>
      </c>
      <c r="D1185" s="8" t="s">
        <v>8056</v>
      </c>
      <c r="F1185" s="8" t="s">
        <v>8040</v>
      </c>
      <c r="G1185" s="10">
        <v>43636</v>
      </c>
      <c r="H1185" s="8" t="s">
        <v>31</v>
      </c>
      <c r="I1185" s="8" t="s">
        <v>38</v>
      </c>
      <c r="J1185" s="9">
        <v>9278.02</v>
      </c>
      <c r="K1185" s="9">
        <v>185.56</v>
      </c>
      <c r="L1185" s="8">
        <v>0</v>
      </c>
      <c r="M1185" s="14">
        <f t="shared" si="54"/>
        <v>9463.58</v>
      </c>
      <c r="N1185" s="8">
        <v>0</v>
      </c>
      <c r="O1185" s="8">
        <v>0</v>
      </c>
      <c r="P1185" s="8" t="s">
        <v>77</v>
      </c>
      <c r="R1185" s="8">
        <v>1</v>
      </c>
      <c r="S1185" s="13">
        <f>_xlfn.XLOOKUP(P1185,rif_fee_schedule!$A$2:$A$84,rif_fee_schedule!C$2:C$84, 0)*1.628</f>
        <v>9769.6279999999988</v>
      </c>
      <c r="T1185" s="13">
        <f>_xlfn.XLOOKUP(P1185,rif_fee_schedule!$A$2:$A$84,rif_fee_schedule!D$2:D$84, 0)</f>
        <v>5674</v>
      </c>
      <c r="U1185" s="14">
        <f t="shared" si="55"/>
        <v>9769.6279999999988</v>
      </c>
      <c r="V1185" s="14">
        <f t="shared" si="56"/>
        <v>5674</v>
      </c>
      <c r="W1185"/>
      <c r="Y1185" s="3">
        <v>43269262.359999999</v>
      </c>
      <c r="Z1185" s="3">
        <v>874367.57</v>
      </c>
      <c r="AA1185" s="3">
        <v>433279.63</v>
      </c>
      <c r="AB1185">
        <v>0</v>
      </c>
      <c r="AC1185" s="3">
        <v>0</v>
      </c>
      <c r="AD1185" s="2">
        <v>374512.67</v>
      </c>
      <c r="AE1185" s="3">
        <v>599122533.62</v>
      </c>
      <c r="AF1185" s="3">
        <v>12164932.65</v>
      </c>
      <c r="AG1185" s="3">
        <v>2628720.44</v>
      </c>
      <c r="AH1185" s="3">
        <v>103699.7</v>
      </c>
      <c r="AI1185" s="3">
        <v>2074</v>
      </c>
      <c r="AJ1185" s="2">
        <v>-10188946.82</v>
      </c>
    </row>
    <row r="1186" spans="1:36" hidden="1" x14ac:dyDescent="0.25">
      <c r="A1186" s="8">
        <v>6</v>
      </c>
      <c r="B1186" s="8" t="s">
        <v>8035</v>
      </c>
      <c r="C1186" s="8">
        <v>3078150080140</v>
      </c>
      <c r="D1186" s="8" t="s">
        <v>8036</v>
      </c>
      <c r="F1186" s="8" t="s">
        <v>8037</v>
      </c>
      <c r="G1186" s="10">
        <v>43636</v>
      </c>
      <c r="H1186" s="8" t="s">
        <v>31</v>
      </c>
      <c r="I1186" s="8" t="s">
        <v>38</v>
      </c>
      <c r="J1186" s="9">
        <v>9278.02</v>
      </c>
      <c r="K1186" s="9">
        <v>185.56</v>
      </c>
      <c r="L1186" s="8">
        <v>0</v>
      </c>
      <c r="M1186" s="14">
        <f t="shared" si="54"/>
        <v>9463.58</v>
      </c>
      <c r="N1186" s="8">
        <v>0</v>
      </c>
      <c r="O1186" s="8">
        <v>0</v>
      </c>
      <c r="P1186" s="8" t="s">
        <v>77</v>
      </c>
      <c r="R1186" s="8">
        <v>1</v>
      </c>
      <c r="S1186" s="13">
        <f>_xlfn.XLOOKUP(P1186,rif_fee_schedule!$A$2:$A$84,rif_fee_schedule!C$2:C$84, 0)*1.628</f>
        <v>9769.6279999999988</v>
      </c>
      <c r="T1186" s="13">
        <f>_xlfn.XLOOKUP(P1186,rif_fee_schedule!$A$2:$A$84,rif_fee_schedule!D$2:D$84, 0)</f>
        <v>5674</v>
      </c>
      <c r="U1186" s="14">
        <f t="shared" si="55"/>
        <v>9769.6279999999988</v>
      </c>
      <c r="V1186" s="14">
        <f t="shared" si="56"/>
        <v>5674</v>
      </c>
      <c r="W1186"/>
      <c r="Y1186" s="3">
        <v>43269262.359999999</v>
      </c>
      <c r="Z1186" s="3">
        <v>874367.57</v>
      </c>
      <c r="AA1186" s="3">
        <v>433279.63</v>
      </c>
      <c r="AB1186">
        <v>0</v>
      </c>
      <c r="AC1186" s="3">
        <v>0</v>
      </c>
      <c r="AD1186" s="2">
        <v>374512.67</v>
      </c>
      <c r="AE1186" s="3">
        <v>599122533.62</v>
      </c>
      <c r="AF1186" s="3">
        <v>12164932.65</v>
      </c>
      <c r="AG1186" s="3">
        <v>2628720.44</v>
      </c>
      <c r="AH1186" s="3">
        <v>103699.7</v>
      </c>
      <c r="AI1186" s="3">
        <v>2074</v>
      </c>
      <c r="AJ1186" s="2">
        <v>-10188946.82</v>
      </c>
    </row>
    <row r="1187" spans="1:36" hidden="1" x14ac:dyDescent="0.25">
      <c r="A1187" s="8">
        <v>6</v>
      </c>
      <c r="B1187" s="8" t="s">
        <v>8038</v>
      </c>
      <c r="C1187" s="8">
        <v>3078150080190</v>
      </c>
      <c r="D1187" s="8" t="s">
        <v>8039</v>
      </c>
      <c r="F1187" s="8" t="s">
        <v>8040</v>
      </c>
      <c r="G1187" s="10">
        <v>43636</v>
      </c>
      <c r="H1187" s="8" t="s">
        <v>31</v>
      </c>
      <c r="I1187" s="8" t="s">
        <v>38</v>
      </c>
      <c r="J1187" s="9">
        <v>9278.02</v>
      </c>
      <c r="K1187" s="9">
        <v>185.56</v>
      </c>
      <c r="L1187" s="8">
        <v>0</v>
      </c>
      <c r="M1187" s="14">
        <f t="shared" si="54"/>
        <v>9463.58</v>
      </c>
      <c r="N1187" s="8">
        <v>0</v>
      </c>
      <c r="O1187" s="8">
        <v>0</v>
      </c>
      <c r="P1187" s="8" t="s">
        <v>77</v>
      </c>
      <c r="R1187" s="8">
        <v>1</v>
      </c>
      <c r="S1187" s="13">
        <f>_xlfn.XLOOKUP(P1187,rif_fee_schedule!$A$2:$A$84,rif_fee_schedule!C$2:C$84, 0)*1.628</f>
        <v>9769.6279999999988</v>
      </c>
      <c r="T1187" s="13">
        <f>_xlfn.XLOOKUP(P1187,rif_fee_schedule!$A$2:$A$84,rif_fee_schedule!D$2:D$84, 0)</f>
        <v>5674</v>
      </c>
      <c r="U1187" s="14">
        <f t="shared" si="55"/>
        <v>9769.6279999999988</v>
      </c>
      <c r="V1187" s="14">
        <f t="shared" si="56"/>
        <v>5674</v>
      </c>
      <c r="W1187"/>
      <c r="Y1187" s="3">
        <v>43269262.359999999</v>
      </c>
      <c r="Z1187" s="3">
        <v>874367.57</v>
      </c>
      <c r="AA1187" s="3">
        <v>433279.63</v>
      </c>
      <c r="AB1187">
        <v>0</v>
      </c>
      <c r="AC1187" s="3">
        <v>0</v>
      </c>
      <c r="AD1187" s="2">
        <v>374512.67</v>
      </c>
      <c r="AE1187" s="3">
        <v>599122533.62</v>
      </c>
      <c r="AF1187" s="3">
        <v>12164932.65</v>
      </c>
      <c r="AG1187" s="3">
        <v>2628720.44</v>
      </c>
      <c r="AH1187" s="3">
        <v>103699.7</v>
      </c>
      <c r="AI1187" s="3">
        <v>2074</v>
      </c>
      <c r="AJ1187" s="2">
        <v>-10188946.82</v>
      </c>
    </row>
    <row r="1188" spans="1:36" hidden="1" x14ac:dyDescent="0.25">
      <c r="A1188" s="8">
        <v>6</v>
      </c>
      <c r="B1188" s="8" t="s">
        <v>8053</v>
      </c>
      <c r="C1188" s="8">
        <v>3078150080170</v>
      </c>
      <c r="D1188" s="8" t="s">
        <v>8054</v>
      </c>
      <c r="F1188" s="8" t="s">
        <v>8040</v>
      </c>
      <c r="G1188" s="10">
        <v>43636</v>
      </c>
      <c r="H1188" s="8" t="s">
        <v>31</v>
      </c>
      <c r="I1188" s="8" t="s">
        <v>38</v>
      </c>
      <c r="J1188" s="9">
        <v>9278.02</v>
      </c>
      <c r="K1188" s="9">
        <v>185.56</v>
      </c>
      <c r="L1188" s="8">
        <v>0</v>
      </c>
      <c r="M1188" s="14">
        <f t="shared" si="54"/>
        <v>9463.58</v>
      </c>
      <c r="N1188" s="8">
        <v>0</v>
      </c>
      <c r="O1188" s="8">
        <v>0</v>
      </c>
      <c r="P1188" s="8" t="s">
        <v>77</v>
      </c>
      <c r="R1188" s="8">
        <v>1</v>
      </c>
      <c r="S1188" s="13">
        <f>_xlfn.XLOOKUP(P1188,rif_fee_schedule!$A$2:$A$84,rif_fee_schedule!C$2:C$84, 0)*1.628</f>
        <v>9769.6279999999988</v>
      </c>
      <c r="T1188" s="13">
        <f>_xlfn.XLOOKUP(P1188,rif_fee_schedule!$A$2:$A$84,rif_fee_schedule!D$2:D$84, 0)</f>
        <v>5674</v>
      </c>
      <c r="U1188" s="14">
        <f t="shared" si="55"/>
        <v>9769.6279999999988</v>
      </c>
      <c r="V1188" s="14">
        <f t="shared" si="56"/>
        <v>5674</v>
      </c>
      <c r="W1188"/>
      <c r="Y1188" s="3">
        <v>43269262.359999999</v>
      </c>
      <c r="Z1188" s="3">
        <v>874367.57</v>
      </c>
      <c r="AA1188" s="3">
        <v>433279.63</v>
      </c>
      <c r="AB1188">
        <v>0</v>
      </c>
      <c r="AC1188" s="3">
        <v>0</v>
      </c>
      <c r="AD1188" s="2">
        <v>374512.67</v>
      </c>
      <c r="AE1188" s="3">
        <v>599122533.62</v>
      </c>
      <c r="AF1188" s="3">
        <v>12164932.65</v>
      </c>
      <c r="AG1188" s="3">
        <v>2628720.44</v>
      </c>
      <c r="AH1188" s="3">
        <v>103699.7</v>
      </c>
      <c r="AI1188" s="3">
        <v>2074</v>
      </c>
      <c r="AJ1188" s="2">
        <v>-10188946.82</v>
      </c>
    </row>
    <row r="1189" spans="1:36" hidden="1" x14ac:dyDescent="0.25">
      <c r="A1189" s="8">
        <v>6</v>
      </c>
      <c r="B1189" s="8" t="s">
        <v>8095</v>
      </c>
      <c r="C1189" s="8">
        <v>3078260120040</v>
      </c>
      <c r="D1189" s="8" t="s">
        <v>8096</v>
      </c>
      <c r="F1189" s="8" t="s">
        <v>8097</v>
      </c>
      <c r="G1189" s="10">
        <v>43636</v>
      </c>
      <c r="H1189" s="8" t="s">
        <v>31</v>
      </c>
      <c r="I1189" s="8" t="s">
        <v>38</v>
      </c>
      <c r="J1189" s="9">
        <v>9278.02</v>
      </c>
      <c r="K1189" s="9">
        <v>185.56</v>
      </c>
      <c r="L1189" s="8">
        <v>0</v>
      </c>
      <c r="M1189" s="14">
        <f t="shared" si="54"/>
        <v>9463.58</v>
      </c>
      <c r="N1189" s="8">
        <v>0</v>
      </c>
      <c r="O1189" s="8">
        <v>0</v>
      </c>
      <c r="P1189" s="8" t="s">
        <v>77</v>
      </c>
      <c r="R1189" s="8">
        <v>1</v>
      </c>
      <c r="S1189" s="13">
        <f>_xlfn.XLOOKUP(P1189,rif_fee_schedule!$A$2:$A$84,rif_fee_schedule!C$2:C$84, 0)*1.628</f>
        <v>9769.6279999999988</v>
      </c>
      <c r="T1189" s="13">
        <f>_xlfn.XLOOKUP(P1189,rif_fee_schedule!$A$2:$A$84,rif_fee_schedule!D$2:D$84, 0)</f>
        <v>5674</v>
      </c>
      <c r="U1189" s="14">
        <f t="shared" si="55"/>
        <v>9769.6279999999988</v>
      </c>
      <c r="V1189" s="14">
        <f t="shared" si="56"/>
        <v>5674</v>
      </c>
      <c r="W1189"/>
      <c r="Y1189" s="3">
        <v>43269262.359999999</v>
      </c>
      <c r="Z1189" s="3">
        <v>874367.57</v>
      </c>
      <c r="AA1189" s="3">
        <v>433279.63</v>
      </c>
      <c r="AB1189">
        <v>0</v>
      </c>
      <c r="AC1189" s="3">
        <v>0</v>
      </c>
      <c r="AD1189" s="2">
        <v>374512.67</v>
      </c>
      <c r="AE1189" s="3">
        <v>599122533.62</v>
      </c>
      <c r="AF1189" s="3">
        <v>12164932.65</v>
      </c>
      <c r="AG1189" s="3">
        <v>2628720.44</v>
      </c>
      <c r="AH1189" s="3">
        <v>103699.7</v>
      </c>
      <c r="AI1189" s="3">
        <v>2074</v>
      </c>
      <c r="AJ1189" s="2">
        <v>-10188946.82</v>
      </c>
    </row>
    <row r="1190" spans="1:36" hidden="1" x14ac:dyDescent="0.25">
      <c r="A1190" s="8">
        <v>6</v>
      </c>
      <c r="B1190" s="8" t="s">
        <v>6288</v>
      </c>
      <c r="C1190" s="8">
        <v>3060180040340</v>
      </c>
      <c r="D1190" s="8" t="s">
        <v>6289</v>
      </c>
      <c r="F1190" s="8" t="s">
        <v>6290</v>
      </c>
      <c r="G1190" s="10">
        <v>43637</v>
      </c>
      <c r="H1190" s="8" t="s">
        <v>31</v>
      </c>
      <c r="I1190" s="8" t="s">
        <v>38</v>
      </c>
      <c r="J1190" s="9">
        <v>4639.01</v>
      </c>
      <c r="K1190" s="9">
        <v>92.78</v>
      </c>
      <c r="L1190" s="8">
        <v>0</v>
      </c>
      <c r="M1190" s="14">
        <f t="shared" si="54"/>
        <v>4731.79</v>
      </c>
      <c r="N1190" s="8">
        <v>0</v>
      </c>
      <c r="O1190" s="8">
        <v>0</v>
      </c>
      <c r="P1190" s="8" t="s">
        <v>77</v>
      </c>
      <c r="R1190" s="8">
        <v>1</v>
      </c>
      <c r="S1190" s="13">
        <f>_xlfn.XLOOKUP(P1190,rif_fee_schedule!$A$2:$A$84,rif_fee_schedule!C$2:C$84, 0)*1.628</f>
        <v>9769.6279999999988</v>
      </c>
      <c r="T1190" s="13">
        <f>_xlfn.XLOOKUP(P1190,rif_fee_schedule!$A$2:$A$84,rif_fee_schedule!D$2:D$84, 0)</f>
        <v>5674</v>
      </c>
      <c r="U1190" s="14">
        <f t="shared" si="55"/>
        <v>9769.6279999999988</v>
      </c>
      <c r="V1190" s="14">
        <f t="shared" si="56"/>
        <v>5674</v>
      </c>
      <c r="W1190"/>
      <c r="Y1190" s="3">
        <v>43269262.359999999</v>
      </c>
      <c r="Z1190" s="3">
        <v>874367.57</v>
      </c>
      <c r="AA1190" s="3">
        <v>433279.63</v>
      </c>
      <c r="AB1190">
        <v>0</v>
      </c>
      <c r="AC1190" s="3">
        <v>0</v>
      </c>
      <c r="AD1190" s="2">
        <v>374512.67</v>
      </c>
      <c r="AE1190" s="3">
        <v>599122533.62</v>
      </c>
      <c r="AF1190" s="3">
        <v>12164932.65</v>
      </c>
      <c r="AG1190" s="3">
        <v>2628720.44</v>
      </c>
      <c r="AH1190" s="3">
        <v>103699.7</v>
      </c>
      <c r="AI1190" s="3">
        <v>2074</v>
      </c>
      <c r="AJ1190" s="2">
        <v>-10188946.82</v>
      </c>
    </row>
    <row r="1191" spans="1:36" hidden="1" x14ac:dyDescent="0.25">
      <c r="A1191" s="8">
        <v>6</v>
      </c>
      <c r="B1191" s="8" t="s">
        <v>6288</v>
      </c>
      <c r="C1191" s="8">
        <v>3060180040340</v>
      </c>
      <c r="D1191" s="8" t="s">
        <v>6289</v>
      </c>
      <c r="F1191" s="8" t="s">
        <v>6290</v>
      </c>
      <c r="G1191" s="10">
        <v>43637</v>
      </c>
      <c r="H1191" s="8" t="s">
        <v>31</v>
      </c>
      <c r="I1191" s="8" t="s">
        <v>38</v>
      </c>
      <c r="J1191" s="9">
        <v>4639.01</v>
      </c>
      <c r="K1191" s="9">
        <v>92.78</v>
      </c>
      <c r="L1191" s="8">
        <v>0</v>
      </c>
      <c r="M1191" s="14">
        <f t="shared" si="54"/>
        <v>4731.79</v>
      </c>
      <c r="N1191" s="8">
        <v>0</v>
      </c>
      <c r="O1191" s="8">
        <v>0</v>
      </c>
      <c r="P1191" s="8" t="s">
        <v>77</v>
      </c>
      <c r="R1191" s="8">
        <v>-0.5</v>
      </c>
      <c r="S1191" s="13">
        <f>_xlfn.XLOOKUP(P1191,rif_fee_schedule!$A$2:$A$84,rif_fee_schedule!C$2:C$84, 0)*1.628</f>
        <v>9769.6279999999988</v>
      </c>
      <c r="T1191" s="13">
        <f>_xlfn.XLOOKUP(P1191,rif_fee_schedule!$A$2:$A$84,rif_fee_schedule!D$2:D$84, 0)</f>
        <v>5674</v>
      </c>
      <c r="U1191" s="14">
        <f t="shared" si="55"/>
        <v>-4884.8139999999994</v>
      </c>
      <c r="V1191" s="14">
        <f t="shared" si="56"/>
        <v>-2837</v>
      </c>
      <c r="W1191"/>
      <c r="Y1191" s="3">
        <v>43269262.359999999</v>
      </c>
      <c r="Z1191" s="3">
        <v>874367.57</v>
      </c>
      <c r="AA1191" s="3">
        <v>433279.63</v>
      </c>
      <c r="AB1191">
        <v>0</v>
      </c>
      <c r="AC1191" s="3">
        <v>0</v>
      </c>
      <c r="AD1191" s="2">
        <v>374512.67</v>
      </c>
      <c r="AE1191" s="3">
        <v>599122533.62</v>
      </c>
      <c r="AF1191" s="3">
        <v>12164932.65</v>
      </c>
      <c r="AG1191" s="3">
        <v>2628720.44</v>
      </c>
      <c r="AH1191" s="3">
        <v>103699.7</v>
      </c>
      <c r="AI1191" s="3">
        <v>2074</v>
      </c>
      <c r="AJ1191" s="2">
        <v>-10188946.82</v>
      </c>
    </row>
    <row r="1192" spans="1:36" hidden="1" x14ac:dyDescent="0.25">
      <c r="A1192" s="8">
        <v>1.1000000000000001</v>
      </c>
      <c r="B1192" s="8" t="s">
        <v>866</v>
      </c>
      <c r="C1192" s="8">
        <v>3040120051130</v>
      </c>
      <c r="D1192" s="8" t="s">
        <v>867</v>
      </c>
      <c r="F1192" s="8" t="s">
        <v>868</v>
      </c>
      <c r="G1192" s="10">
        <v>43637</v>
      </c>
      <c r="H1192" s="8" t="s">
        <v>31</v>
      </c>
      <c r="I1192" s="8" t="s">
        <v>38</v>
      </c>
      <c r="J1192" s="9">
        <v>0</v>
      </c>
      <c r="K1192" s="9">
        <v>0</v>
      </c>
      <c r="L1192" s="8">
        <v>0</v>
      </c>
      <c r="M1192" s="14">
        <f t="shared" si="54"/>
        <v>0</v>
      </c>
      <c r="N1192" s="8">
        <v>0</v>
      </c>
      <c r="O1192" s="8">
        <v>0</v>
      </c>
      <c r="P1192" s="8" t="s">
        <v>77</v>
      </c>
      <c r="R1192" s="8">
        <v>-1</v>
      </c>
      <c r="S1192" s="13">
        <f>_xlfn.XLOOKUP(P1192,rif_fee_schedule!$A$2:$A$84,rif_fee_schedule!C$2:C$84, 0)*1.628</f>
        <v>9769.6279999999988</v>
      </c>
      <c r="T1192" s="13">
        <f>_xlfn.XLOOKUP(P1192,rif_fee_schedule!$A$2:$A$84,rif_fee_schedule!D$2:D$84, 0)</f>
        <v>5674</v>
      </c>
      <c r="U1192" s="14">
        <f t="shared" si="55"/>
        <v>-9769.6279999999988</v>
      </c>
      <c r="V1192" s="14">
        <f t="shared" si="56"/>
        <v>-5674</v>
      </c>
      <c r="W1192"/>
      <c r="Y1192" s="3">
        <v>13538989.02</v>
      </c>
      <c r="Z1192" s="3">
        <v>280635.13</v>
      </c>
      <c r="AA1192" s="3">
        <v>0</v>
      </c>
      <c r="AB1192">
        <v>0</v>
      </c>
      <c r="AC1192" s="3">
        <v>0</v>
      </c>
      <c r="AD1192" s="2">
        <v>-2316507.67</v>
      </c>
      <c r="AE1192" s="3">
        <v>599122533.62</v>
      </c>
      <c r="AF1192" s="3">
        <v>12164932.65</v>
      </c>
      <c r="AG1192" s="3">
        <v>2628720.44</v>
      </c>
      <c r="AH1192" s="3">
        <v>103699.7</v>
      </c>
      <c r="AI1192" s="3">
        <v>2074</v>
      </c>
      <c r="AJ1192" s="2">
        <v>-10188946.82</v>
      </c>
    </row>
    <row r="1193" spans="1:36" hidden="1" x14ac:dyDescent="0.25">
      <c r="A1193" s="8">
        <v>1.1000000000000001</v>
      </c>
      <c r="B1193" s="8" t="s">
        <v>866</v>
      </c>
      <c r="C1193" s="8">
        <v>3040120051130</v>
      </c>
      <c r="D1193" s="8" t="s">
        <v>867</v>
      </c>
      <c r="F1193" s="8" t="s">
        <v>868</v>
      </c>
      <c r="G1193" s="10">
        <v>43637</v>
      </c>
      <c r="H1193" s="8" t="s">
        <v>31</v>
      </c>
      <c r="I1193" s="8" t="s">
        <v>38</v>
      </c>
      <c r="J1193" s="9">
        <v>0</v>
      </c>
      <c r="K1193" s="9">
        <v>0</v>
      </c>
      <c r="L1193" s="8">
        <v>0</v>
      </c>
      <c r="M1193" s="14">
        <f t="shared" si="54"/>
        <v>0</v>
      </c>
      <c r="N1193" s="8">
        <v>0</v>
      </c>
      <c r="O1193" s="8">
        <v>0</v>
      </c>
      <c r="P1193" s="8" t="s">
        <v>77</v>
      </c>
      <c r="R1193" s="8">
        <v>1</v>
      </c>
      <c r="S1193" s="13">
        <f>_xlfn.XLOOKUP(P1193,rif_fee_schedule!$A$2:$A$84,rif_fee_schedule!C$2:C$84, 0)*1.628</f>
        <v>9769.6279999999988</v>
      </c>
      <c r="T1193" s="13">
        <f>_xlfn.XLOOKUP(P1193,rif_fee_schedule!$A$2:$A$84,rif_fee_schedule!D$2:D$84, 0)</f>
        <v>5674</v>
      </c>
      <c r="U1193" s="14">
        <f t="shared" si="55"/>
        <v>9769.6279999999988</v>
      </c>
      <c r="V1193" s="14">
        <f t="shared" si="56"/>
        <v>5674</v>
      </c>
      <c r="W1193"/>
      <c r="Y1193" s="3">
        <v>13538989.02</v>
      </c>
      <c r="Z1193" s="3">
        <v>280635.13</v>
      </c>
      <c r="AA1193" s="3">
        <v>0</v>
      </c>
      <c r="AB1193">
        <v>0</v>
      </c>
      <c r="AC1193" s="3">
        <v>0</v>
      </c>
      <c r="AD1193" s="2">
        <v>-2316507.67</v>
      </c>
      <c r="AE1193" s="3">
        <v>599122533.62</v>
      </c>
      <c r="AF1193" s="3">
        <v>12164932.65</v>
      </c>
      <c r="AG1193" s="3">
        <v>2628720.44</v>
      </c>
      <c r="AH1193" s="3">
        <v>103699.7</v>
      </c>
      <c r="AI1193" s="3">
        <v>2074</v>
      </c>
      <c r="AJ1193" s="2">
        <v>-10188946.82</v>
      </c>
    </row>
    <row r="1194" spans="1:36" hidden="1" x14ac:dyDescent="0.25">
      <c r="A1194" s="8">
        <v>6</v>
      </c>
      <c r="B1194" s="8" t="s">
        <v>6949</v>
      </c>
      <c r="C1194" s="8">
        <v>3068130000710</v>
      </c>
      <c r="D1194" s="8" t="s">
        <v>6950</v>
      </c>
      <c r="G1194" s="10">
        <v>43638</v>
      </c>
      <c r="H1194" s="8" t="s">
        <v>31</v>
      </c>
      <c r="I1194" s="8" t="s">
        <v>32</v>
      </c>
      <c r="J1194" s="9">
        <v>82175.62</v>
      </c>
      <c r="K1194" s="9">
        <v>1643.51</v>
      </c>
      <c r="L1194" s="8">
        <v>0</v>
      </c>
      <c r="M1194" s="14">
        <f t="shared" si="54"/>
        <v>83819.12999999999</v>
      </c>
      <c r="N1194" s="8">
        <v>0</v>
      </c>
      <c r="O1194" s="8">
        <v>0</v>
      </c>
      <c r="P1194" s="8" t="s">
        <v>177</v>
      </c>
      <c r="R1194" s="8">
        <v>7</v>
      </c>
      <c r="S1194" s="13">
        <f>_xlfn.XLOOKUP(P1194,rif_fee_schedule!$A$2:$A$84,rif_fee_schedule!C$2:C$84, 0)*1.628</f>
        <v>12361.403999999999</v>
      </c>
      <c r="T1194" s="13">
        <f>_xlfn.XLOOKUP(P1194,rif_fee_schedule!$A$2:$A$84,rif_fee_schedule!D$2:D$84, 0)</f>
        <v>7179</v>
      </c>
      <c r="U1194" s="14">
        <f t="shared" si="55"/>
        <v>86529.827999999994</v>
      </c>
      <c r="V1194" s="14">
        <f t="shared" si="56"/>
        <v>50253</v>
      </c>
      <c r="W1194"/>
      <c r="Y1194" s="3">
        <v>43269262.359999999</v>
      </c>
      <c r="Z1194" s="3">
        <v>874367.57</v>
      </c>
      <c r="AA1194" s="3">
        <v>433279.63</v>
      </c>
      <c r="AB1194">
        <v>0</v>
      </c>
      <c r="AC1194" s="3">
        <v>0</v>
      </c>
      <c r="AD1194" s="2">
        <v>374512.67</v>
      </c>
      <c r="AE1194" s="3">
        <v>599122533.62</v>
      </c>
      <c r="AF1194" s="3">
        <v>12164932.65</v>
      </c>
      <c r="AG1194" s="3">
        <v>2628720.44</v>
      </c>
      <c r="AH1194" s="3">
        <v>103699.7</v>
      </c>
      <c r="AI1194" s="3">
        <v>2074</v>
      </c>
      <c r="AJ1194" s="2">
        <v>-10188946.82</v>
      </c>
    </row>
    <row r="1195" spans="1:36" hidden="1" x14ac:dyDescent="0.25">
      <c r="A1195" s="8">
        <v>5</v>
      </c>
      <c r="B1195" s="8" t="s">
        <v>4989</v>
      </c>
      <c r="C1195" s="8">
        <v>3059140750010</v>
      </c>
      <c r="D1195" s="8" t="s">
        <v>4990</v>
      </c>
      <c r="F1195" s="8" t="s">
        <v>4991</v>
      </c>
      <c r="G1195" s="10">
        <v>43636</v>
      </c>
      <c r="H1195" s="8" t="s">
        <v>31</v>
      </c>
      <c r="I1195" s="8" t="s">
        <v>38</v>
      </c>
      <c r="J1195" s="9">
        <v>11739.37</v>
      </c>
      <c r="K1195" s="9">
        <v>234.79</v>
      </c>
      <c r="L1195" s="8">
        <v>0</v>
      </c>
      <c r="M1195" s="14">
        <f t="shared" si="54"/>
        <v>11974.160000000002</v>
      </c>
      <c r="N1195" s="8">
        <v>0</v>
      </c>
      <c r="O1195" s="8">
        <v>0</v>
      </c>
      <c r="P1195" s="8" t="s">
        <v>177</v>
      </c>
      <c r="R1195" s="8">
        <v>1</v>
      </c>
      <c r="S1195" s="13">
        <f>_xlfn.XLOOKUP(P1195,rif_fee_schedule!$A$2:$A$84,rif_fee_schedule!C$2:C$84, 0)*1.628</f>
        <v>12361.403999999999</v>
      </c>
      <c r="T1195" s="13">
        <f>_xlfn.XLOOKUP(P1195,rif_fee_schedule!$A$2:$A$84,rif_fee_schedule!D$2:D$84, 0)</f>
        <v>7179</v>
      </c>
      <c r="U1195" s="14">
        <f t="shared" si="55"/>
        <v>12361.403999999999</v>
      </c>
      <c r="V1195" s="14">
        <f t="shared" si="56"/>
        <v>7179</v>
      </c>
      <c r="W1195"/>
      <c r="Y1195" s="3">
        <v>23913047.239999998</v>
      </c>
      <c r="Z1195" s="3">
        <v>478708.65</v>
      </c>
      <c r="AA1195" s="3">
        <v>0</v>
      </c>
      <c r="AB1195">
        <v>0</v>
      </c>
      <c r="AC1195" s="3">
        <v>0</v>
      </c>
      <c r="AD1195" s="2">
        <v>-227120.25</v>
      </c>
      <c r="AE1195" s="3">
        <v>599122533.62</v>
      </c>
      <c r="AF1195" s="3">
        <v>12164932.65</v>
      </c>
      <c r="AG1195" s="3">
        <v>2628720.44</v>
      </c>
      <c r="AH1195" s="3">
        <v>103699.7</v>
      </c>
      <c r="AI1195" s="3">
        <v>2074</v>
      </c>
      <c r="AJ1195" s="2">
        <v>-10188946.82</v>
      </c>
    </row>
    <row r="1196" spans="1:36" hidden="1" x14ac:dyDescent="0.25">
      <c r="A1196" s="8">
        <v>5</v>
      </c>
      <c r="B1196" s="8" t="s">
        <v>4935</v>
      </c>
      <c r="C1196" s="8">
        <v>3050320101540</v>
      </c>
      <c r="D1196" s="8" t="s">
        <v>4936</v>
      </c>
      <c r="F1196" s="8" t="s">
        <v>4937</v>
      </c>
      <c r="G1196" s="10">
        <v>43640</v>
      </c>
      <c r="H1196" s="8" t="s">
        <v>31</v>
      </c>
      <c r="I1196" s="8" t="s">
        <v>38</v>
      </c>
      <c r="J1196" s="9">
        <v>9758.75</v>
      </c>
      <c r="K1196" s="9">
        <v>195.17</v>
      </c>
      <c r="L1196" s="8">
        <v>0</v>
      </c>
      <c r="M1196" s="14">
        <f t="shared" si="54"/>
        <v>9953.92</v>
      </c>
      <c r="N1196" s="8">
        <v>0</v>
      </c>
      <c r="O1196" s="8">
        <v>0</v>
      </c>
      <c r="P1196" s="8" t="s">
        <v>4934</v>
      </c>
      <c r="R1196" s="8">
        <v>2</v>
      </c>
      <c r="S1196" s="13">
        <f>_xlfn.XLOOKUP(P1196,rif_fee_schedule!$A$2:$A$84,rif_fee_schedule!C$2:C$84, 0)*1.628</f>
        <v>0</v>
      </c>
      <c r="T1196" s="13">
        <f>_xlfn.XLOOKUP(P1196,rif_fee_schedule!$A$2:$A$84,rif_fee_schedule!D$2:D$84, 0)</f>
        <v>0</v>
      </c>
      <c r="U1196" s="14">
        <f t="shared" si="55"/>
        <v>0</v>
      </c>
      <c r="V1196" s="14">
        <f t="shared" si="56"/>
        <v>0</v>
      </c>
      <c r="W1196"/>
      <c r="Y1196" s="3">
        <v>23913047.239999998</v>
      </c>
      <c r="Z1196" s="3">
        <v>478708.65</v>
      </c>
      <c r="AA1196" s="3">
        <v>0</v>
      </c>
      <c r="AB1196">
        <v>0</v>
      </c>
      <c r="AC1196" s="3">
        <v>0</v>
      </c>
      <c r="AD1196" s="2">
        <v>-227120.25</v>
      </c>
      <c r="AE1196" s="3">
        <v>599122533.62</v>
      </c>
      <c r="AF1196" s="3">
        <v>12164932.65</v>
      </c>
      <c r="AG1196" s="3">
        <v>2628720.44</v>
      </c>
      <c r="AH1196" s="3">
        <v>103699.7</v>
      </c>
      <c r="AI1196" s="3">
        <v>2074</v>
      </c>
      <c r="AJ1196" s="2">
        <v>-10188946.82</v>
      </c>
    </row>
    <row r="1197" spans="1:36" hidden="1" x14ac:dyDescent="0.25">
      <c r="A1197" s="8">
        <v>5</v>
      </c>
      <c r="B1197" s="8" t="s">
        <v>4931</v>
      </c>
      <c r="C1197" s="8">
        <v>3050320101540</v>
      </c>
      <c r="D1197" s="8" t="s">
        <v>4932</v>
      </c>
      <c r="F1197" s="8" t="s">
        <v>4933</v>
      </c>
      <c r="G1197" s="10">
        <v>43640</v>
      </c>
      <c r="H1197" s="8" t="s">
        <v>31</v>
      </c>
      <c r="I1197" s="8" t="s">
        <v>38</v>
      </c>
      <c r="J1197" s="9">
        <v>4879.37</v>
      </c>
      <c r="K1197" s="9">
        <v>97.59</v>
      </c>
      <c r="L1197" s="8">
        <v>0</v>
      </c>
      <c r="M1197" s="14">
        <f t="shared" si="54"/>
        <v>4976.96</v>
      </c>
      <c r="N1197" s="8">
        <v>0</v>
      </c>
      <c r="O1197" s="8">
        <v>0</v>
      </c>
      <c r="P1197" s="8" t="s">
        <v>4934</v>
      </c>
      <c r="R1197" s="8">
        <v>1</v>
      </c>
      <c r="S1197" s="13">
        <f>_xlfn.XLOOKUP(P1197,rif_fee_schedule!$A$2:$A$84,rif_fee_schedule!C$2:C$84, 0)*1.628</f>
        <v>0</v>
      </c>
      <c r="T1197" s="13">
        <f>_xlfn.XLOOKUP(P1197,rif_fee_schedule!$A$2:$A$84,rif_fee_schedule!D$2:D$84, 0)</f>
        <v>0</v>
      </c>
      <c r="U1197" s="14">
        <f t="shared" si="55"/>
        <v>0</v>
      </c>
      <c r="V1197" s="14">
        <f t="shared" si="56"/>
        <v>0</v>
      </c>
      <c r="W1197"/>
      <c r="Y1197" s="3">
        <v>23913047.239999998</v>
      </c>
      <c r="Z1197" s="3">
        <v>478708.65</v>
      </c>
      <c r="AA1197" s="3">
        <v>0</v>
      </c>
      <c r="AB1197">
        <v>0</v>
      </c>
      <c r="AC1197" s="3">
        <v>0</v>
      </c>
      <c r="AD1197" s="2">
        <v>-227120.25</v>
      </c>
      <c r="AE1197" s="3">
        <v>599122533.62</v>
      </c>
      <c r="AF1197" s="3">
        <v>12164932.65</v>
      </c>
      <c r="AG1197" s="3">
        <v>2628720.44</v>
      </c>
      <c r="AH1197" s="3">
        <v>103699.7</v>
      </c>
      <c r="AI1197" s="3">
        <v>2074</v>
      </c>
      <c r="AJ1197" s="2">
        <v>-10188946.82</v>
      </c>
    </row>
    <row r="1198" spans="1:36" hidden="1" x14ac:dyDescent="0.25">
      <c r="A1198" s="8">
        <v>5</v>
      </c>
      <c r="B1198" s="8" t="s">
        <v>4795</v>
      </c>
      <c r="C1198" s="8">
        <v>3050170610050</v>
      </c>
      <c r="D1198" s="8" t="s">
        <v>4796</v>
      </c>
      <c r="F1198" s="8" t="s">
        <v>4797</v>
      </c>
      <c r="G1198" s="10">
        <v>43640</v>
      </c>
      <c r="H1198" s="8" t="s">
        <v>31</v>
      </c>
      <c r="I1198" s="8" t="s">
        <v>38</v>
      </c>
      <c r="J1198" s="9">
        <v>7793.54</v>
      </c>
      <c r="K1198" s="9">
        <v>155.87</v>
      </c>
      <c r="L1198" s="8">
        <v>0</v>
      </c>
      <c r="M1198" s="14">
        <f t="shared" si="54"/>
        <v>7949.41</v>
      </c>
      <c r="N1198" s="8">
        <v>0</v>
      </c>
      <c r="O1198" s="8">
        <v>0</v>
      </c>
      <c r="P1198" s="8" t="s">
        <v>77</v>
      </c>
      <c r="R1198" s="8">
        <v>1</v>
      </c>
      <c r="S1198" s="13">
        <f>_xlfn.XLOOKUP(P1198,rif_fee_schedule!$A$2:$A$84,rif_fee_schedule!C$2:C$84, 0)*1.628</f>
        <v>9769.6279999999988</v>
      </c>
      <c r="T1198" s="13">
        <f>_xlfn.XLOOKUP(P1198,rif_fee_schedule!$A$2:$A$84,rif_fee_schedule!D$2:D$84, 0)</f>
        <v>5674</v>
      </c>
      <c r="U1198" s="14">
        <f t="shared" si="55"/>
        <v>9769.6279999999988</v>
      </c>
      <c r="V1198" s="14">
        <f t="shared" si="56"/>
        <v>5674</v>
      </c>
      <c r="W1198"/>
      <c r="Y1198" s="3">
        <v>23913047.239999998</v>
      </c>
      <c r="Z1198" s="3">
        <v>478708.65</v>
      </c>
      <c r="AA1198" s="3">
        <v>0</v>
      </c>
      <c r="AB1198">
        <v>0</v>
      </c>
      <c r="AC1198" s="3">
        <v>0</v>
      </c>
      <c r="AD1198" s="2">
        <v>-227120.25</v>
      </c>
      <c r="AE1198" s="3">
        <v>599122533.62</v>
      </c>
      <c r="AF1198" s="3">
        <v>12164932.65</v>
      </c>
      <c r="AG1198" s="3">
        <v>2628720.44</v>
      </c>
      <c r="AH1198" s="3">
        <v>103699.7</v>
      </c>
      <c r="AI1198" s="3">
        <v>2074</v>
      </c>
      <c r="AJ1198" s="2">
        <v>-10188946.82</v>
      </c>
    </row>
    <row r="1199" spans="1:36" hidden="1" x14ac:dyDescent="0.25">
      <c r="A1199" s="8">
        <v>5</v>
      </c>
      <c r="B1199" s="8" t="s">
        <v>4795</v>
      </c>
      <c r="C1199" s="8">
        <v>3050170610050</v>
      </c>
      <c r="D1199" s="8" t="s">
        <v>4796</v>
      </c>
      <c r="F1199" s="8" t="s">
        <v>4797</v>
      </c>
      <c r="G1199" s="10">
        <v>43640</v>
      </c>
      <c r="H1199" s="8" t="s">
        <v>31</v>
      </c>
      <c r="I1199" s="8" t="s">
        <v>38</v>
      </c>
      <c r="J1199" s="9">
        <v>7793.54</v>
      </c>
      <c r="K1199" s="9">
        <v>155.87</v>
      </c>
      <c r="L1199" s="8">
        <v>0</v>
      </c>
      <c r="M1199" s="14">
        <f t="shared" si="54"/>
        <v>7949.41</v>
      </c>
      <c r="N1199" s="8">
        <v>0</v>
      </c>
      <c r="O1199" s="8">
        <v>0</v>
      </c>
      <c r="P1199" s="8" t="s">
        <v>77</v>
      </c>
      <c r="R1199" s="8">
        <v>-0.16</v>
      </c>
      <c r="S1199" s="13">
        <f>_xlfn.XLOOKUP(P1199,rif_fee_schedule!$A$2:$A$84,rif_fee_schedule!C$2:C$84, 0)*1.628</f>
        <v>9769.6279999999988</v>
      </c>
      <c r="T1199" s="13">
        <f>_xlfn.XLOOKUP(P1199,rif_fee_schedule!$A$2:$A$84,rif_fee_schedule!D$2:D$84, 0)</f>
        <v>5674</v>
      </c>
      <c r="U1199" s="14">
        <f t="shared" si="55"/>
        <v>-1563.1404799999998</v>
      </c>
      <c r="V1199" s="14">
        <f t="shared" si="56"/>
        <v>-907.84</v>
      </c>
      <c r="W1199"/>
      <c r="Y1199" s="3">
        <v>23913047.239999998</v>
      </c>
      <c r="Z1199" s="3">
        <v>478708.65</v>
      </c>
      <c r="AA1199" s="3">
        <v>0</v>
      </c>
      <c r="AB1199">
        <v>0</v>
      </c>
      <c r="AC1199" s="3">
        <v>0</v>
      </c>
      <c r="AD1199" s="2">
        <v>-227120.25</v>
      </c>
      <c r="AE1199" s="3">
        <v>599122533.62</v>
      </c>
      <c r="AF1199" s="3">
        <v>12164932.65</v>
      </c>
      <c r="AG1199" s="3">
        <v>2628720.44</v>
      </c>
      <c r="AH1199" s="3">
        <v>103699.7</v>
      </c>
      <c r="AI1199" s="3">
        <v>2074</v>
      </c>
      <c r="AJ1199" s="2">
        <v>-10188946.82</v>
      </c>
    </row>
    <row r="1200" spans="1:36" hidden="1" x14ac:dyDescent="0.25">
      <c r="A1200" s="8">
        <v>5</v>
      </c>
      <c r="B1200" s="8" t="s">
        <v>4982</v>
      </c>
      <c r="C1200" s="8">
        <v>3059140820030</v>
      </c>
      <c r="D1200" s="8" t="s">
        <v>4983</v>
      </c>
      <c r="G1200" s="10">
        <v>43641</v>
      </c>
      <c r="H1200" s="8" t="s">
        <v>31</v>
      </c>
      <c r="I1200" s="8" t="s">
        <v>32</v>
      </c>
      <c r="J1200" s="9">
        <v>3044.81</v>
      </c>
      <c r="K1200" s="9">
        <v>60.9</v>
      </c>
      <c r="L1200" s="8">
        <v>0</v>
      </c>
      <c r="M1200" s="14">
        <f t="shared" si="54"/>
        <v>3105.71</v>
      </c>
      <c r="N1200" s="8">
        <v>0</v>
      </c>
      <c r="O1200" s="8">
        <v>0</v>
      </c>
      <c r="P1200" s="8" t="s">
        <v>43</v>
      </c>
      <c r="R1200" s="8">
        <v>626</v>
      </c>
      <c r="S1200" s="13">
        <f>_xlfn.XLOOKUP(P1200,rif_fee_schedule!$A$2:$A$84,rif_fee_schedule!C$2:C$84, 0)*1.628</f>
        <v>5.1216879999999998</v>
      </c>
      <c r="T1200" s="13">
        <f>_xlfn.XLOOKUP(P1200,rif_fee_schedule!$A$2:$A$84,rif_fee_schedule!D$2:D$84, 0)</f>
        <v>2.9740000000000002</v>
      </c>
      <c r="U1200" s="14">
        <f t="shared" si="55"/>
        <v>3206.176688</v>
      </c>
      <c r="V1200" s="14">
        <f t="shared" si="56"/>
        <v>1861.7240000000002</v>
      </c>
      <c r="W1200"/>
      <c r="Y1200" s="3">
        <v>23913047.239999998</v>
      </c>
      <c r="Z1200" s="3">
        <v>478708.65</v>
      </c>
      <c r="AA1200" s="3">
        <v>0</v>
      </c>
      <c r="AB1200">
        <v>0</v>
      </c>
      <c r="AC1200" s="3">
        <v>0</v>
      </c>
      <c r="AD1200" s="2">
        <v>-227120.25</v>
      </c>
      <c r="AE1200" s="3">
        <v>599122533.62</v>
      </c>
      <c r="AF1200" s="3">
        <v>12164932.65</v>
      </c>
      <c r="AG1200" s="3">
        <v>2628720.44</v>
      </c>
      <c r="AH1200" s="3">
        <v>103699.7</v>
      </c>
      <c r="AI1200" s="3">
        <v>2074</v>
      </c>
      <c r="AJ1200" s="2">
        <v>-10188946.82</v>
      </c>
    </row>
    <row r="1201" spans="1:36" hidden="1" x14ac:dyDescent="0.25">
      <c r="A1201" s="8">
        <v>4</v>
      </c>
      <c r="B1201" s="8" t="s">
        <v>4559</v>
      </c>
      <c r="C1201" s="8">
        <v>3049140020164</v>
      </c>
      <c r="D1201" s="8" t="s">
        <v>4560</v>
      </c>
      <c r="F1201" s="8" t="s">
        <v>4561</v>
      </c>
      <c r="G1201" s="10">
        <v>43643</v>
      </c>
      <c r="H1201" s="8" t="s">
        <v>31</v>
      </c>
      <c r="I1201" s="8" t="s">
        <v>38</v>
      </c>
      <c r="J1201" s="9">
        <v>9278.02</v>
      </c>
      <c r="K1201" s="9">
        <v>185.56</v>
      </c>
      <c r="L1201" s="8">
        <v>0</v>
      </c>
      <c r="M1201" s="14">
        <f t="shared" si="54"/>
        <v>9463.58</v>
      </c>
      <c r="N1201" s="8">
        <v>0</v>
      </c>
      <c r="O1201" s="8">
        <v>0</v>
      </c>
      <c r="P1201" s="8" t="s">
        <v>77</v>
      </c>
      <c r="R1201" s="8">
        <v>1</v>
      </c>
      <c r="S1201" s="13">
        <f>_xlfn.XLOOKUP(P1201,rif_fee_schedule!$A$2:$A$84,rif_fee_schedule!C$2:C$84, 0)*1.628</f>
        <v>9769.6279999999988</v>
      </c>
      <c r="T1201" s="13">
        <f>_xlfn.XLOOKUP(P1201,rif_fee_schedule!$A$2:$A$84,rif_fee_schedule!D$2:D$84, 0)</f>
        <v>5674</v>
      </c>
      <c r="U1201" s="14">
        <f t="shared" si="55"/>
        <v>9769.6279999999988</v>
      </c>
      <c r="V1201" s="14">
        <f t="shared" si="56"/>
        <v>5674</v>
      </c>
      <c r="W1201"/>
      <c r="Y1201" s="3">
        <v>3995300.98</v>
      </c>
      <c r="Z1201" s="3">
        <v>83905.98</v>
      </c>
      <c r="AA1201" s="3">
        <v>372201.82</v>
      </c>
      <c r="AB1201">
        <v>0</v>
      </c>
      <c r="AC1201" s="3">
        <v>0</v>
      </c>
      <c r="AD1201" s="2">
        <v>611247.02</v>
      </c>
      <c r="AE1201" s="3">
        <v>599122533.62</v>
      </c>
      <c r="AF1201" s="3">
        <v>12164932.65</v>
      </c>
      <c r="AG1201" s="3">
        <v>2628720.44</v>
      </c>
      <c r="AH1201" s="3">
        <v>103699.7</v>
      </c>
      <c r="AI1201" s="3">
        <v>2074</v>
      </c>
      <c r="AJ1201" s="2">
        <v>-10188946.82</v>
      </c>
    </row>
    <row r="1202" spans="1:36" hidden="1" x14ac:dyDescent="0.25">
      <c r="A1202" s="8">
        <v>6</v>
      </c>
      <c r="B1202" s="8" t="s">
        <v>8276</v>
      </c>
      <c r="C1202" s="8">
        <v>3069270000030</v>
      </c>
      <c r="D1202" s="8" t="s">
        <v>8277</v>
      </c>
      <c r="G1202" s="10">
        <v>43649</v>
      </c>
      <c r="H1202" s="8" t="s">
        <v>31</v>
      </c>
      <c r="I1202" s="8" t="s">
        <v>32</v>
      </c>
      <c r="J1202" s="9">
        <v>22669.67</v>
      </c>
      <c r="K1202" s="9">
        <v>453.39</v>
      </c>
      <c r="L1202" s="8">
        <v>0</v>
      </c>
      <c r="M1202" s="14">
        <f t="shared" si="54"/>
        <v>23123.059999999998</v>
      </c>
      <c r="N1202" s="8">
        <v>0</v>
      </c>
      <c r="O1202" s="8">
        <v>0</v>
      </c>
      <c r="P1202" s="8" t="s">
        <v>185</v>
      </c>
      <c r="R1202" s="11">
        <v>1444</v>
      </c>
      <c r="S1202" s="13">
        <f>_xlfn.XLOOKUP(P1202,rif_fee_schedule!$A$2:$A$84,rif_fee_schedule!C$2:C$84, 0)*1.628</f>
        <v>0</v>
      </c>
      <c r="T1202" s="13">
        <f>_xlfn.XLOOKUP(P1202,rif_fee_schedule!$A$2:$A$84,rif_fee_schedule!D$2:D$84, 0)</f>
        <v>0</v>
      </c>
      <c r="U1202" s="14">
        <f t="shared" si="55"/>
        <v>0</v>
      </c>
      <c r="V1202" s="14">
        <f t="shared" si="56"/>
        <v>0</v>
      </c>
      <c r="W1202" s="2"/>
      <c r="Y1202" s="3">
        <v>43269262.359999999</v>
      </c>
      <c r="Z1202" s="3">
        <v>874367.57</v>
      </c>
      <c r="AA1202" s="3">
        <v>433279.63</v>
      </c>
      <c r="AB1202">
        <v>0</v>
      </c>
      <c r="AC1202" s="3">
        <v>0</v>
      </c>
      <c r="AD1202" s="2">
        <v>374512.67</v>
      </c>
      <c r="AE1202" s="3">
        <v>599122533.62</v>
      </c>
      <c r="AF1202" s="3">
        <v>12164932.65</v>
      </c>
      <c r="AG1202" s="3">
        <v>2628720.44</v>
      </c>
      <c r="AH1202" s="3">
        <v>103699.7</v>
      </c>
      <c r="AI1202" s="3">
        <v>2074</v>
      </c>
      <c r="AJ1202" s="2">
        <v>-10188946.82</v>
      </c>
    </row>
    <row r="1203" spans="1:36" hidden="1" x14ac:dyDescent="0.25">
      <c r="A1203" s="8">
        <v>6</v>
      </c>
      <c r="B1203" s="8" t="s">
        <v>7585</v>
      </c>
      <c r="C1203" s="8">
        <v>3069270000030</v>
      </c>
      <c r="D1203" s="8" t="s">
        <v>7586</v>
      </c>
      <c r="G1203" s="10">
        <v>43649</v>
      </c>
      <c r="H1203" s="8" t="s">
        <v>31</v>
      </c>
      <c r="I1203" s="8" t="s">
        <v>32</v>
      </c>
      <c r="J1203" s="9">
        <v>134316.82999999999</v>
      </c>
      <c r="K1203" s="9">
        <v>2686.34</v>
      </c>
      <c r="L1203" s="8">
        <v>0</v>
      </c>
      <c r="M1203" s="14">
        <f t="shared" ref="M1203:M1266" si="57">SUM(J1203:L1203)</f>
        <v>137003.16999999998</v>
      </c>
      <c r="N1203" s="8">
        <v>0</v>
      </c>
      <c r="O1203" s="8">
        <v>0</v>
      </c>
      <c r="P1203" s="8" t="s">
        <v>2493</v>
      </c>
      <c r="R1203" s="8">
        <v>24</v>
      </c>
      <c r="S1203" s="13">
        <f>_xlfn.XLOOKUP(P1203,rif_fee_schedule!$A$2:$A$84,rif_fee_schedule!C$2:C$84, 0)*1.628</f>
        <v>0</v>
      </c>
      <c r="T1203" s="13">
        <f>_xlfn.XLOOKUP(P1203,rif_fee_schedule!$A$2:$A$84,rif_fee_schedule!D$2:D$84, 0)</f>
        <v>0</v>
      </c>
      <c r="U1203" s="14">
        <f t="shared" ref="U1203:U1266" si="58">S1203*R1203</f>
        <v>0</v>
      </c>
      <c r="V1203" s="14">
        <f t="shared" ref="V1203:V1266" si="59">T1203*R1203</f>
        <v>0</v>
      </c>
      <c r="W1203"/>
      <c r="Y1203" s="3">
        <v>43269262.359999999</v>
      </c>
      <c r="Z1203" s="3">
        <v>874367.57</v>
      </c>
      <c r="AA1203" s="3">
        <v>433279.63</v>
      </c>
      <c r="AB1203">
        <v>0</v>
      </c>
      <c r="AC1203" s="3">
        <v>0</v>
      </c>
      <c r="AD1203" s="2">
        <v>374512.67</v>
      </c>
      <c r="AE1203" s="3">
        <v>599122533.62</v>
      </c>
      <c r="AF1203" s="3">
        <v>12164932.65</v>
      </c>
      <c r="AG1203" s="3">
        <v>2628720.44</v>
      </c>
      <c r="AH1203" s="3">
        <v>103699.7</v>
      </c>
      <c r="AI1203" s="3">
        <v>2074</v>
      </c>
      <c r="AJ1203" s="2">
        <v>-10188946.82</v>
      </c>
    </row>
    <row r="1204" spans="1:36" hidden="1" x14ac:dyDescent="0.25">
      <c r="A1204" s="8">
        <v>6</v>
      </c>
      <c r="B1204" s="8" t="s">
        <v>7589</v>
      </c>
      <c r="C1204" s="8">
        <v>3069270000030</v>
      </c>
      <c r="D1204" s="8" t="s">
        <v>7590</v>
      </c>
      <c r="G1204" s="10">
        <v>43649</v>
      </c>
      <c r="H1204" s="8" t="s">
        <v>31</v>
      </c>
      <c r="I1204" s="8" t="s">
        <v>32</v>
      </c>
      <c r="J1204" s="9">
        <v>201475.25</v>
      </c>
      <c r="K1204" s="9">
        <v>4029.51</v>
      </c>
      <c r="L1204" s="8">
        <v>0</v>
      </c>
      <c r="M1204" s="14">
        <f t="shared" si="57"/>
        <v>205504.76</v>
      </c>
      <c r="N1204" s="8">
        <v>0</v>
      </c>
      <c r="O1204" s="8">
        <v>0</v>
      </c>
      <c r="P1204" s="8" t="s">
        <v>2493</v>
      </c>
      <c r="R1204" s="8">
        <v>36</v>
      </c>
      <c r="S1204" s="13">
        <f>_xlfn.XLOOKUP(P1204,rif_fee_schedule!$A$2:$A$84,rif_fee_schedule!C$2:C$84, 0)*1.628</f>
        <v>0</v>
      </c>
      <c r="T1204" s="13">
        <f>_xlfn.XLOOKUP(P1204,rif_fee_schedule!$A$2:$A$84,rif_fee_schedule!D$2:D$84, 0)</f>
        <v>0</v>
      </c>
      <c r="U1204" s="14">
        <f t="shared" si="58"/>
        <v>0</v>
      </c>
      <c r="V1204" s="14">
        <f t="shared" si="59"/>
        <v>0</v>
      </c>
      <c r="W1204"/>
      <c r="Y1204" s="3">
        <v>43269262.359999999</v>
      </c>
      <c r="Z1204" s="3">
        <v>874367.57</v>
      </c>
      <c r="AA1204" s="3">
        <v>433279.63</v>
      </c>
      <c r="AB1204">
        <v>0</v>
      </c>
      <c r="AC1204" s="3">
        <v>0</v>
      </c>
      <c r="AD1204" s="2">
        <v>374512.67</v>
      </c>
      <c r="AE1204" s="3">
        <v>599122533.62</v>
      </c>
      <c r="AF1204" s="3">
        <v>12164932.65</v>
      </c>
      <c r="AG1204" s="3">
        <v>2628720.44</v>
      </c>
      <c r="AH1204" s="3">
        <v>103699.7</v>
      </c>
      <c r="AI1204" s="3">
        <v>2074</v>
      </c>
      <c r="AJ1204" s="2">
        <v>-10188946.82</v>
      </c>
    </row>
    <row r="1205" spans="1:36" hidden="1" x14ac:dyDescent="0.25">
      <c r="A1205" s="8">
        <v>2</v>
      </c>
      <c r="B1205" s="8" t="s">
        <v>2871</v>
      </c>
      <c r="C1205" s="8">
        <v>3031220210070</v>
      </c>
      <c r="D1205" s="8" t="s">
        <v>2872</v>
      </c>
      <c r="F1205" s="8" t="s">
        <v>2873</v>
      </c>
      <c r="G1205" s="10">
        <v>43644</v>
      </c>
      <c r="H1205" s="8" t="s">
        <v>31</v>
      </c>
      <c r="I1205" s="8" t="s">
        <v>38</v>
      </c>
      <c r="J1205" s="9">
        <v>0</v>
      </c>
      <c r="K1205" s="9">
        <v>0</v>
      </c>
      <c r="L1205" s="8">
        <v>0</v>
      </c>
      <c r="M1205" s="14">
        <f t="shared" si="57"/>
        <v>0</v>
      </c>
      <c r="N1205" s="8">
        <v>0</v>
      </c>
      <c r="O1205" s="8">
        <v>0</v>
      </c>
      <c r="P1205" s="8" t="s">
        <v>77</v>
      </c>
      <c r="R1205" s="8">
        <v>0</v>
      </c>
      <c r="S1205" s="13">
        <f>_xlfn.XLOOKUP(P1205,rif_fee_schedule!$A$2:$A$84,rif_fee_schedule!C$2:C$84, 0)*1.628</f>
        <v>9769.6279999999988</v>
      </c>
      <c r="T1205" s="13">
        <f>_xlfn.XLOOKUP(P1205,rif_fee_schedule!$A$2:$A$84,rif_fee_schedule!D$2:D$84, 0)</f>
        <v>5674</v>
      </c>
      <c r="U1205" s="14">
        <f t="shared" si="58"/>
        <v>0</v>
      </c>
      <c r="V1205" s="14">
        <f t="shared" si="59"/>
        <v>0</v>
      </c>
      <c r="W1205"/>
      <c r="Y1205" s="3">
        <v>272008405.74000001</v>
      </c>
      <c r="Z1205" s="3">
        <v>5573244.3300000001</v>
      </c>
      <c r="AA1205" s="3">
        <v>0</v>
      </c>
      <c r="AB1205">
        <v>0</v>
      </c>
      <c r="AC1205" s="3">
        <v>0</v>
      </c>
      <c r="AD1205" s="2">
        <v>-7297347.0099999998</v>
      </c>
      <c r="AE1205" s="3">
        <v>599122533.62</v>
      </c>
      <c r="AF1205" s="3">
        <v>12164932.65</v>
      </c>
      <c r="AG1205" s="3">
        <v>2628720.44</v>
      </c>
      <c r="AH1205" s="3">
        <v>103699.7</v>
      </c>
      <c r="AI1205" s="3">
        <v>2074</v>
      </c>
      <c r="AJ1205" s="2">
        <v>-10188946.82</v>
      </c>
    </row>
    <row r="1206" spans="1:36" hidden="1" x14ac:dyDescent="0.25">
      <c r="A1206" s="8">
        <v>5</v>
      </c>
      <c r="B1206" s="8" t="s">
        <v>4923</v>
      </c>
      <c r="C1206" s="8">
        <v>3050320042170</v>
      </c>
      <c r="D1206" s="8" t="s">
        <v>4918</v>
      </c>
      <c r="F1206" s="8" t="s">
        <v>4924</v>
      </c>
      <c r="G1206" s="10">
        <v>43721</v>
      </c>
      <c r="H1206" s="8" t="s">
        <v>31</v>
      </c>
      <c r="I1206" s="8" t="s">
        <v>38</v>
      </c>
      <c r="J1206" s="9">
        <v>24338.16</v>
      </c>
      <c r="K1206" s="9">
        <v>486.76</v>
      </c>
      <c r="L1206" s="8">
        <v>0</v>
      </c>
      <c r="M1206" s="14">
        <f t="shared" si="57"/>
        <v>24824.92</v>
      </c>
      <c r="N1206" s="8">
        <v>0</v>
      </c>
      <c r="O1206" s="8">
        <v>0</v>
      </c>
      <c r="P1206" s="8" t="s">
        <v>77</v>
      </c>
      <c r="R1206" s="8">
        <v>-2</v>
      </c>
      <c r="S1206" s="13">
        <f>_xlfn.XLOOKUP(P1206,rif_fee_schedule!$A$2:$A$84,rif_fee_schedule!C$2:C$84, 0)*1.628</f>
        <v>9769.6279999999988</v>
      </c>
      <c r="T1206" s="13">
        <f>_xlfn.XLOOKUP(P1206,rif_fee_schedule!$A$2:$A$84,rif_fee_schedule!D$2:D$84, 0)</f>
        <v>5674</v>
      </c>
      <c r="U1206" s="14">
        <f t="shared" si="58"/>
        <v>-19539.255999999998</v>
      </c>
      <c r="V1206" s="14">
        <f t="shared" si="59"/>
        <v>-11348</v>
      </c>
      <c r="W1206"/>
      <c r="Y1206" s="3">
        <v>23913047.239999998</v>
      </c>
      <c r="Z1206" s="3">
        <v>478708.65</v>
      </c>
      <c r="AA1206" s="3">
        <v>0</v>
      </c>
      <c r="AB1206">
        <v>0</v>
      </c>
      <c r="AC1206" s="3">
        <v>0</v>
      </c>
      <c r="AD1206" s="2">
        <v>-227120.25</v>
      </c>
      <c r="AE1206" s="3">
        <v>599122533.62</v>
      </c>
      <c r="AF1206" s="3">
        <v>12164932.65</v>
      </c>
      <c r="AG1206" s="3">
        <v>2628720.44</v>
      </c>
      <c r="AH1206" s="3">
        <v>103699.7</v>
      </c>
      <c r="AI1206" s="3">
        <v>2074</v>
      </c>
      <c r="AJ1206" s="2">
        <v>-10188946.82</v>
      </c>
    </row>
    <row r="1207" spans="1:36" hidden="1" x14ac:dyDescent="0.25">
      <c r="A1207" s="8">
        <v>5</v>
      </c>
      <c r="B1207" s="8" t="s">
        <v>4923</v>
      </c>
      <c r="C1207" s="8">
        <v>3050320042170</v>
      </c>
      <c r="D1207" s="8" t="s">
        <v>4918</v>
      </c>
      <c r="F1207" s="8" t="s">
        <v>4924</v>
      </c>
      <c r="G1207" s="10">
        <v>43721</v>
      </c>
      <c r="H1207" s="8" t="s">
        <v>31</v>
      </c>
      <c r="I1207" s="8" t="s">
        <v>38</v>
      </c>
      <c r="J1207" s="9">
        <v>24338.16</v>
      </c>
      <c r="K1207" s="9">
        <v>486.76</v>
      </c>
      <c r="L1207" s="8">
        <v>0</v>
      </c>
      <c r="M1207" s="14">
        <f t="shared" si="57"/>
        <v>24824.92</v>
      </c>
      <c r="N1207" s="8">
        <v>0</v>
      </c>
      <c r="O1207" s="8">
        <v>0</v>
      </c>
      <c r="P1207" s="8" t="s">
        <v>45</v>
      </c>
      <c r="R1207" s="11">
        <v>2347</v>
      </c>
      <c r="S1207" s="13">
        <f>_xlfn.XLOOKUP(P1207,rif_fee_schedule!$A$2:$A$84,rif_fee_schedule!C$2:C$84, 0)*1.628</f>
        <v>19.244587999999997</v>
      </c>
      <c r="T1207" s="13">
        <f>_xlfn.XLOOKUP(P1207,rif_fee_schedule!$A$2:$A$84,rif_fee_schedule!D$2:D$84, 0)</f>
        <v>11.177</v>
      </c>
      <c r="U1207" s="14">
        <f t="shared" si="58"/>
        <v>45167.048035999993</v>
      </c>
      <c r="V1207" s="14">
        <f t="shared" si="59"/>
        <v>26232.418999999998</v>
      </c>
      <c r="W1207" s="2"/>
      <c r="Y1207" s="3">
        <v>23913047.239999998</v>
      </c>
      <c r="Z1207" s="3">
        <v>478708.65</v>
      </c>
      <c r="AA1207" s="3">
        <v>0</v>
      </c>
      <c r="AB1207">
        <v>0</v>
      </c>
      <c r="AC1207" s="3">
        <v>0</v>
      </c>
      <c r="AD1207" s="2">
        <v>-227120.25</v>
      </c>
      <c r="AE1207" s="3">
        <v>599122533.62</v>
      </c>
      <c r="AF1207" s="3">
        <v>12164932.65</v>
      </c>
      <c r="AG1207" s="3">
        <v>2628720.44</v>
      </c>
      <c r="AH1207" s="3">
        <v>103699.7</v>
      </c>
      <c r="AI1207" s="3">
        <v>2074</v>
      </c>
      <c r="AJ1207" s="2">
        <v>-10188946.82</v>
      </c>
    </row>
    <row r="1208" spans="1:36" hidden="1" x14ac:dyDescent="0.25">
      <c r="A1208" s="8">
        <v>6</v>
      </c>
      <c r="B1208" s="8" t="s">
        <v>8014</v>
      </c>
      <c r="C1208" s="8">
        <v>3078140070070</v>
      </c>
      <c r="D1208" s="8" t="s">
        <v>8015</v>
      </c>
      <c r="F1208" s="8" t="s">
        <v>8016</v>
      </c>
      <c r="G1208" s="10">
        <v>43647</v>
      </c>
      <c r="H1208" s="8" t="s">
        <v>31</v>
      </c>
      <c r="I1208" s="8" t="s">
        <v>38</v>
      </c>
      <c r="J1208" s="9">
        <v>9278.02</v>
      </c>
      <c r="K1208" s="9">
        <v>185.56</v>
      </c>
      <c r="L1208" s="8">
        <v>0</v>
      </c>
      <c r="M1208" s="14">
        <f t="shared" si="57"/>
        <v>9463.58</v>
      </c>
      <c r="N1208" s="8">
        <v>0</v>
      </c>
      <c r="O1208" s="8">
        <v>0</v>
      </c>
      <c r="P1208" s="8" t="s">
        <v>77</v>
      </c>
      <c r="R1208" s="8">
        <v>1</v>
      </c>
      <c r="S1208" s="13">
        <f>_xlfn.XLOOKUP(P1208,rif_fee_schedule!$A$2:$A$84,rif_fee_schedule!C$2:C$84, 0)*1.628</f>
        <v>9769.6279999999988</v>
      </c>
      <c r="T1208" s="13">
        <f>_xlfn.XLOOKUP(P1208,rif_fee_schedule!$A$2:$A$84,rif_fee_schedule!D$2:D$84, 0)</f>
        <v>5674</v>
      </c>
      <c r="U1208" s="14">
        <f t="shared" si="58"/>
        <v>9769.6279999999988</v>
      </c>
      <c r="V1208" s="14">
        <f t="shared" si="59"/>
        <v>5674</v>
      </c>
      <c r="W1208"/>
      <c r="Y1208" s="3">
        <v>43269262.359999999</v>
      </c>
      <c r="Z1208" s="3">
        <v>874367.57</v>
      </c>
      <c r="AA1208" s="3">
        <v>433279.63</v>
      </c>
      <c r="AB1208">
        <v>0</v>
      </c>
      <c r="AC1208" s="3">
        <v>0</v>
      </c>
      <c r="AD1208" s="2">
        <v>374512.67</v>
      </c>
      <c r="AE1208" s="3">
        <v>599122533.62</v>
      </c>
      <c r="AF1208" s="3">
        <v>12164932.65</v>
      </c>
      <c r="AG1208" s="3">
        <v>2628720.44</v>
      </c>
      <c r="AH1208" s="3">
        <v>103699.7</v>
      </c>
      <c r="AI1208" s="3">
        <v>2074</v>
      </c>
      <c r="AJ1208" s="2">
        <v>-10188946.82</v>
      </c>
    </row>
    <row r="1209" spans="1:36" hidden="1" x14ac:dyDescent="0.25">
      <c r="A1209" s="8">
        <v>4</v>
      </c>
      <c r="B1209" s="8" t="s">
        <v>4590</v>
      </c>
      <c r="C1209" s="8">
        <v>3049160620530</v>
      </c>
      <c r="D1209" s="8" t="s">
        <v>4591</v>
      </c>
      <c r="F1209" s="8" t="s">
        <v>4592</v>
      </c>
      <c r="G1209" s="10">
        <v>43663</v>
      </c>
      <c r="H1209" s="8" t="s">
        <v>31</v>
      </c>
      <c r="I1209" s="8" t="s">
        <v>38</v>
      </c>
      <c r="J1209" s="9">
        <v>9278.02</v>
      </c>
      <c r="K1209" s="9">
        <v>185.56</v>
      </c>
      <c r="L1209" s="8">
        <v>0</v>
      </c>
      <c r="M1209" s="14">
        <f t="shared" si="57"/>
        <v>9463.58</v>
      </c>
      <c r="N1209" s="8">
        <v>0</v>
      </c>
      <c r="O1209" s="8">
        <v>0</v>
      </c>
      <c r="P1209" s="8" t="s">
        <v>77</v>
      </c>
      <c r="R1209" s="8">
        <v>1</v>
      </c>
      <c r="S1209" s="13">
        <f>_xlfn.XLOOKUP(P1209,rif_fee_schedule!$A$2:$A$84,rif_fee_schedule!C$2:C$84, 0)*1.628</f>
        <v>9769.6279999999988</v>
      </c>
      <c r="T1209" s="13">
        <f>_xlfn.XLOOKUP(P1209,rif_fee_schedule!$A$2:$A$84,rif_fee_schedule!D$2:D$84, 0)</f>
        <v>5674</v>
      </c>
      <c r="U1209" s="14">
        <f t="shared" si="58"/>
        <v>9769.6279999999988</v>
      </c>
      <c r="V1209" s="14">
        <f t="shared" si="59"/>
        <v>5674</v>
      </c>
      <c r="W1209"/>
      <c r="Y1209" s="3">
        <v>3995300.98</v>
      </c>
      <c r="Z1209" s="3">
        <v>83905.98</v>
      </c>
      <c r="AA1209" s="3">
        <v>372201.82</v>
      </c>
      <c r="AB1209">
        <v>0</v>
      </c>
      <c r="AC1209" s="3">
        <v>0</v>
      </c>
      <c r="AD1209" s="2">
        <v>611247.02</v>
      </c>
      <c r="AE1209" s="3">
        <v>599122533.62</v>
      </c>
      <c r="AF1209" s="3">
        <v>12164932.65</v>
      </c>
      <c r="AG1209" s="3">
        <v>2628720.44</v>
      </c>
      <c r="AH1209" s="3">
        <v>103699.7</v>
      </c>
      <c r="AI1209" s="3">
        <v>2074</v>
      </c>
      <c r="AJ1209" s="2">
        <v>-10188946.82</v>
      </c>
    </row>
    <row r="1210" spans="1:36" hidden="1" x14ac:dyDescent="0.25">
      <c r="A1210" s="8">
        <v>4</v>
      </c>
      <c r="B1210" s="8" t="s">
        <v>4587</v>
      </c>
      <c r="C1210" s="8">
        <v>3049160620550</v>
      </c>
      <c r="D1210" s="8" t="s">
        <v>4588</v>
      </c>
      <c r="F1210" s="8" t="s">
        <v>4589</v>
      </c>
      <c r="G1210" s="10">
        <v>43663</v>
      </c>
      <c r="H1210" s="8" t="s">
        <v>31</v>
      </c>
      <c r="I1210" s="8" t="s">
        <v>38</v>
      </c>
      <c r="J1210" s="9">
        <v>9278.02</v>
      </c>
      <c r="K1210" s="9">
        <v>185.56</v>
      </c>
      <c r="L1210" s="8">
        <v>0</v>
      </c>
      <c r="M1210" s="14">
        <f t="shared" si="57"/>
        <v>9463.58</v>
      </c>
      <c r="N1210" s="8">
        <v>0</v>
      </c>
      <c r="O1210" s="8">
        <v>0</v>
      </c>
      <c r="P1210" s="8" t="s">
        <v>77</v>
      </c>
      <c r="R1210" s="8">
        <v>1</v>
      </c>
      <c r="S1210" s="13">
        <f>_xlfn.XLOOKUP(P1210,rif_fee_schedule!$A$2:$A$84,rif_fee_schedule!C$2:C$84, 0)*1.628</f>
        <v>9769.6279999999988</v>
      </c>
      <c r="T1210" s="13">
        <f>_xlfn.XLOOKUP(P1210,rif_fee_schedule!$A$2:$A$84,rif_fee_schedule!D$2:D$84, 0)</f>
        <v>5674</v>
      </c>
      <c r="U1210" s="14">
        <f t="shared" si="58"/>
        <v>9769.6279999999988</v>
      </c>
      <c r="V1210" s="14">
        <f t="shared" si="59"/>
        <v>5674</v>
      </c>
      <c r="W1210"/>
      <c r="Y1210" s="3">
        <v>3995300.98</v>
      </c>
      <c r="Z1210" s="3">
        <v>83905.98</v>
      </c>
      <c r="AA1210" s="3">
        <v>372201.82</v>
      </c>
      <c r="AB1210">
        <v>0</v>
      </c>
      <c r="AC1210" s="3">
        <v>0</v>
      </c>
      <c r="AD1210" s="2">
        <v>611247.02</v>
      </c>
      <c r="AE1210" s="3">
        <v>599122533.62</v>
      </c>
      <c r="AF1210" s="3">
        <v>12164932.65</v>
      </c>
      <c r="AG1210" s="3">
        <v>2628720.44</v>
      </c>
      <c r="AH1210" s="3">
        <v>103699.7</v>
      </c>
      <c r="AI1210" s="3">
        <v>2074</v>
      </c>
      <c r="AJ1210" s="2">
        <v>-10188946.82</v>
      </c>
    </row>
    <row r="1211" spans="1:36" hidden="1" x14ac:dyDescent="0.25">
      <c r="A1211" s="8">
        <v>5</v>
      </c>
      <c r="B1211" s="8" t="s">
        <v>5120</v>
      </c>
      <c r="C1211" s="8">
        <v>3059340420140</v>
      </c>
      <c r="D1211" s="8" t="s">
        <v>5121</v>
      </c>
      <c r="F1211" s="8" t="s">
        <v>5122</v>
      </c>
      <c r="G1211" s="10">
        <v>43647</v>
      </c>
      <c r="H1211" s="8" t="s">
        <v>31</v>
      </c>
      <c r="I1211" s="8" t="s">
        <v>38</v>
      </c>
      <c r="J1211" s="9">
        <v>9278.02</v>
      </c>
      <c r="K1211" s="9">
        <v>185.56</v>
      </c>
      <c r="L1211" s="8">
        <v>0</v>
      </c>
      <c r="M1211" s="14">
        <f t="shared" si="57"/>
        <v>9463.58</v>
      </c>
      <c r="N1211" s="8">
        <v>0</v>
      </c>
      <c r="O1211" s="8">
        <v>0</v>
      </c>
      <c r="P1211" s="8" t="s">
        <v>77</v>
      </c>
      <c r="R1211" s="8">
        <v>1</v>
      </c>
      <c r="S1211" s="13">
        <f>_xlfn.XLOOKUP(P1211,rif_fee_schedule!$A$2:$A$84,rif_fee_schedule!C$2:C$84, 0)*1.628</f>
        <v>9769.6279999999988</v>
      </c>
      <c r="T1211" s="13">
        <f>_xlfn.XLOOKUP(P1211,rif_fee_schedule!$A$2:$A$84,rif_fee_schedule!D$2:D$84, 0)</f>
        <v>5674</v>
      </c>
      <c r="U1211" s="14">
        <f t="shared" si="58"/>
        <v>9769.6279999999988</v>
      </c>
      <c r="V1211" s="14">
        <f t="shared" si="59"/>
        <v>5674</v>
      </c>
      <c r="W1211"/>
      <c r="Y1211" s="3">
        <v>23913047.239999998</v>
      </c>
      <c r="Z1211" s="3">
        <v>478708.65</v>
      </c>
      <c r="AA1211" s="3">
        <v>0</v>
      </c>
      <c r="AB1211">
        <v>0</v>
      </c>
      <c r="AC1211" s="3">
        <v>0</v>
      </c>
      <c r="AD1211" s="2">
        <v>-227120.25</v>
      </c>
      <c r="AE1211" s="3">
        <v>599122533.62</v>
      </c>
      <c r="AF1211" s="3">
        <v>12164932.65</v>
      </c>
      <c r="AG1211" s="3">
        <v>2628720.44</v>
      </c>
      <c r="AH1211" s="3">
        <v>103699.7</v>
      </c>
      <c r="AI1211" s="3">
        <v>2074</v>
      </c>
      <c r="AJ1211" s="2">
        <v>-10188946.82</v>
      </c>
    </row>
    <row r="1212" spans="1:36" hidden="1" x14ac:dyDescent="0.25">
      <c r="A1212" s="8">
        <v>6</v>
      </c>
      <c r="B1212" s="8" t="s">
        <v>7503</v>
      </c>
      <c r="C1212" s="8">
        <v>3069260000120</v>
      </c>
      <c r="D1212" s="8" t="s">
        <v>7504</v>
      </c>
      <c r="F1212" s="8" t="s">
        <v>7505</v>
      </c>
      <c r="G1212" s="10">
        <v>43649</v>
      </c>
      <c r="H1212" s="8" t="s">
        <v>31</v>
      </c>
      <c r="I1212" s="8" t="s">
        <v>38</v>
      </c>
      <c r="J1212" s="9">
        <v>34155.599999999999</v>
      </c>
      <c r="K1212" s="9">
        <v>683.11</v>
      </c>
      <c r="L1212" s="8">
        <v>0</v>
      </c>
      <c r="M1212" s="14">
        <f t="shared" si="57"/>
        <v>34838.71</v>
      </c>
      <c r="N1212" s="8">
        <v>0</v>
      </c>
      <c r="O1212" s="8">
        <v>0</v>
      </c>
      <c r="P1212" s="8" t="s">
        <v>4934</v>
      </c>
      <c r="R1212" s="8">
        <v>7</v>
      </c>
      <c r="S1212" s="13">
        <f>_xlfn.XLOOKUP(P1212,rif_fee_schedule!$A$2:$A$84,rif_fee_schedule!C$2:C$84, 0)*1.628</f>
        <v>0</v>
      </c>
      <c r="T1212" s="13">
        <f>_xlfn.XLOOKUP(P1212,rif_fee_schedule!$A$2:$A$84,rif_fee_schedule!D$2:D$84, 0)</f>
        <v>0</v>
      </c>
      <c r="U1212" s="14">
        <f t="shared" si="58"/>
        <v>0</v>
      </c>
      <c r="V1212" s="14">
        <f t="shared" si="59"/>
        <v>0</v>
      </c>
      <c r="W1212"/>
      <c r="Y1212" s="3">
        <v>43269262.359999999</v>
      </c>
      <c r="Z1212" s="3">
        <v>874367.57</v>
      </c>
      <c r="AA1212" s="3">
        <v>433279.63</v>
      </c>
      <c r="AB1212">
        <v>0</v>
      </c>
      <c r="AC1212" s="3">
        <v>0</v>
      </c>
      <c r="AD1212" s="2">
        <v>374512.67</v>
      </c>
      <c r="AE1212" s="3">
        <v>599122533.62</v>
      </c>
      <c r="AF1212" s="3">
        <v>12164932.65</v>
      </c>
      <c r="AG1212" s="3">
        <v>2628720.44</v>
      </c>
      <c r="AH1212" s="3">
        <v>103699.7</v>
      </c>
      <c r="AI1212" s="3">
        <v>2074</v>
      </c>
      <c r="AJ1212" s="2">
        <v>-10188946.82</v>
      </c>
    </row>
    <row r="1213" spans="1:36" hidden="1" x14ac:dyDescent="0.25">
      <c r="A1213" s="8">
        <v>6</v>
      </c>
      <c r="B1213" s="8" t="s">
        <v>6863</v>
      </c>
      <c r="C1213" s="8">
        <v>3060300010290</v>
      </c>
      <c r="D1213" s="8" t="s">
        <v>6864</v>
      </c>
      <c r="F1213" s="8" t="s">
        <v>6865</v>
      </c>
      <c r="G1213" s="10">
        <v>43647</v>
      </c>
      <c r="H1213" s="8" t="s">
        <v>31</v>
      </c>
      <c r="I1213" s="8" t="s">
        <v>38</v>
      </c>
      <c r="J1213" s="9">
        <v>11360.59</v>
      </c>
      <c r="K1213" s="9">
        <v>227.21</v>
      </c>
      <c r="L1213" s="8">
        <v>0</v>
      </c>
      <c r="M1213" s="14">
        <f t="shared" si="57"/>
        <v>11587.8</v>
      </c>
      <c r="N1213" s="8">
        <v>0</v>
      </c>
      <c r="O1213" s="8">
        <v>0</v>
      </c>
      <c r="P1213" s="8" t="s">
        <v>114</v>
      </c>
      <c r="R1213" s="8">
        <v>2</v>
      </c>
      <c r="S1213" s="13">
        <f>_xlfn.XLOOKUP(P1213,rif_fee_schedule!$A$2:$A$84,rif_fee_schedule!C$2:C$84, 0)*1.628</f>
        <v>4288.152</v>
      </c>
      <c r="T1213" s="13">
        <f>_xlfn.XLOOKUP(P1213,rif_fee_schedule!$A$2:$A$84,rif_fee_schedule!D$2:D$84, 0)</f>
        <v>2490</v>
      </c>
      <c r="U1213" s="14">
        <f t="shared" si="58"/>
        <v>8576.3040000000001</v>
      </c>
      <c r="V1213" s="14">
        <f t="shared" si="59"/>
        <v>4980</v>
      </c>
      <c r="W1213"/>
      <c r="Y1213" s="3">
        <v>43269262.359999999</v>
      </c>
      <c r="Z1213" s="3">
        <v>874367.57</v>
      </c>
      <c r="AA1213" s="3">
        <v>433279.63</v>
      </c>
      <c r="AB1213">
        <v>0</v>
      </c>
      <c r="AC1213" s="3">
        <v>0</v>
      </c>
      <c r="AD1213" s="2">
        <v>374512.67</v>
      </c>
      <c r="AE1213" s="3">
        <v>599122533.62</v>
      </c>
      <c r="AF1213" s="3">
        <v>12164932.65</v>
      </c>
      <c r="AG1213" s="3">
        <v>2628720.44</v>
      </c>
      <c r="AH1213" s="3">
        <v>103699.7</v>
      </c>
      <c r="AI1213" s="3">
        <v>2074</v>
      </c>
      <c r="AJ1213" s="2">
        <v>-10188946.82</v>
      </c>
    </row>
    <row r="1214" spans="1:36" hidden="1" x14ac:dyDescent="0.25">
      <c r="A1214" s="8">
        <v>6</v>
      </c>
      <c r="B1214" s="8" t="s">
        <v>6860</v>
      </c>
      <c r="C1214" s="8">
        <v>3060300010290</v>
      </c>
      <c r="D1214" s="8" t="s">
        <v>6861</v>
      </c>
      <c r="F1214" s="8" t="s">
        <v>6862</v>
      </c>
      <c r="G1214" s="10">
        <v>43647</v>
      </c>
      <c r="H1214" s="8" t="s">
        <v>31</v>
      </c>
      <c r="I1214" s="8" t="s">
        <v>38</v>
      </c>
      <c r="J1214" s="9">
        <v>11360.59</v>
      </c>
      <c r="K1214" s="9">
        <v>227.21</v>
      </c>
      <c r="L1214" s="8">
        <v>0</v>
      </c>
      <c r="M1214" s="14">
        <f t="shared" si="57"/>
        <v>11587.8</v>
      </c>
      <c r="N1214" s="8">
        <v>0</v>
      </c>
      <c r="O1214" s="8">
        <v>0</v>
      </c>
      <c r="P1214" s="8" t="s">
        <v>114</v>
      </c>
      <c r="R1214" s="8">
        <v>2</v>
      </c>
      <c r="S1214" s="13">
        <f>_xlfn.XLOOKUP(P1214,rif_fee_schedule!$A$2:$A$84,rif_fee_schedule!C$2:C$84, 0)*1.628</f>
        <v>4288.152</v>
      </c>
      <c r="T1214" s="13">
        <f>_xlfn.XLOOKUP(P1214,rif_fee_schedule!$A$2:$A$84,rif_fee_schedule!D$2:D$84, 0)</f>
        <v>2490</v>
      </c>
      <c r="U1214" s="14">
        <f t="shared" si="58"/>
        <v>8576.3040000000001</v>
      </c>
      <c r="V1214" s="14">
        <f t="shared" si="59"/>
        <v>4980</v>
      </c>
      <c r="W1214"/>
      <c r="Y1214" s="3">
        <v>43269262.359999999</v>
      </c>
      <c r="Z1214" s="3">
        <v>874367.57</v>
      </c>
      <c r="AA1214" s="3">
        <v>433279.63</v>
      </c>
      <c r="AB1214">
        <v>0</v>
      </c>
      <c r="AC1214" s="3">
        <v>0</v>
      </c>
      <c r="AD1214" s="2">
        <v>374512.67</v>
      </c>
      <c r="AE1214" s="3">
        <v>599122533.62</v>
      </c>
      <c r="AF1214" s="3">
        <v>12164932.65</v>
      </c>
      <c r="AG1214" s="3">
        <v>2628720.44</v>
      </c>
      <c r="AH1214" s="3">
        <v>103699.7</v>
      </c>
      <c r="AI1214" s="3">
        <v>2074</v>
      </c>
      <c r="AJ1214" s="2">
        <v>-10188946.82</v>
      </c>
    </row>
    <row r="1215" spans="1:36" hidden="1" x14ac:dyDescent="0.25">
      <c r="A1215" s="8">
        <v>6</v>
      </c>
      <c r="B1215" s="8" t="s">
        <v>6916</v>
      </c>
      <c r="C1215" s="8">
        <v>3060300010080</v>
      </c>
      <c r="D1215" s="8" t="s">
        <v>6917</v>
      </c>
      <c r="F1215" s="8" t="s">
        <v>6918</v>
      </c>
      <c r="G1215" s="10">
        <v>43678</v>
      </c>
      <c r="H1215" s="8" t="s">
        <v>31</v>
      </c>
      <c r="I1215" s="8" t="s">
        <v>38</v>
      </c>
      <c r="J1215" s="9">
        <v>11360.59</v>
      </c>
      <c r="K1215" s="9">
        <v>227.21</v>
      </c>
      <c r="L1215" s="8">
        <v>0</v>
      </c>
      <c r="M1215" s="14">
        <f t="shared" si="57"/>
        <v>11587.8</v>
      </c>
      <c r="N1215" s="8">
        <v>0</v>
      </c>
      <c r="O1215" s="8">
        <v>0</v>
      </c>
      <c r="P1215" s="8" t="s">
        <v>114</v>
      </c>
      <c r="R1215" s="8">
        <v>2</v>
      </c>
      <c r="S1215" s="13">
        <f>_xlfn.XLOOKUP(P1215,rif_fee_schedule!$A$2:$A$84,rif_fee_schedule!C$2:C$84, 0)*1.628</f>
        <v>4288.152</v>
      </c>
      <c r="T1215" s="13">
        <f>_xlfn.XLOOKUP(P1215,rif_fee_schedule!$A$2:$A$84,rif_fee_schedule!D$2:D$84, 0)</f>
        <v>2490</v>
      </c>
      <c r="U1215" s="14">
        <f t="shared" si="58"/>
        <v>8576.3040000000001</v>
      </c>
      <c r="V1215" s="14">
        <f t="shared" si="59"/>
        <v>4980</v>
      </c>
      <c r="W1215"/>
      <c r="Y1215" s="3">
        <v>43269262.359999999</v>
      </c>
      <c r="Z1215" s="3">
        <v>874367.57</v>
      </c>
      <c r="AA1215" s="3">
        <v>433279.63</v>
      </c>
      <c r="AB1215">
        <v>0</v>
      </c>
      <c r="AC1215" s="3">
        <v>0</v>
      </c>
      <c r="AD1215" s="2">
        <v>374512.67</v>
      </c>
      <c r="AE1215" s="3">
        <v>599122533.62</v>
      </c>
      <c r="AF1215" s="3">
        <v>12164932.65</v>
      </c>
      <c r="AG1215" s="3">
        <v>2628720.44</v>
      </c>
      <c r="AH1215" s="3">
        <v>103699.7</v>
      </c>
      <c r="AI1215" s="3">
        <v>2074</v>
      </c>
      <c r="AJ1215" s="2">
        <v>-10188946.82</v>
      </c>
    </row>
    <row r="1216" spans="1:36" hidden="1" x14ac:dyDescent="0.25">
      <c r="A1216" s="8">
        <v>6</v>
      </c>
      <c r="B1216" s="8" t="s">
        <v>6874</v>
      </c>
      <c r="C1216" s="8">
        <v>3060300010280</v>
      </c>
      <c r="D1216" s="8" t="s">
        <v>6875</v>
      </c>
      <c r="F1216" s="8" t="s">
        <v>6876</v>
      </c>
      <c r="G1216" s="10">
        <v>43678</v>
      </c>
      <c r="H1216" s="8" t="s">
        <v>31</v>
      </c>
      <c r="I1216" s="8" t="s">
        <v>38</v>
      </c>
      <c r="J1216" s="9">
        <v>11360.59</v>
      </c>
      <c r="K1216" s="9">
        <v>227.21</v>
      </c>
      <c r="L1216" s="8">
        <v>0</v>
      </c>
      <c r="M1216" s="14">
        <f t="shared" si="57"/>
        <v>11587.8</v>
      </c>
      <c r="N1216" s="8">
        <v>0</v>
      </c>
      <c r="O1216" s="8">
        <v>0</v>
      </c>
      <c r="P1216" s="8" t="s">
        <v>114</v>
      </c>
      <c r="R1216" s="8">
        <v>2</v>
      </c>
      <c r="S1216" s="13">
        <f>_xlfn.XLOOKUP(P1216,rif_fee_schedule!$A$2:$A$84,rif_fee_schedule!C$2:C$84, 0)*1.628</f>
        <v>4288.152</v>
      </c>
      <c r="T1216" s="13">
        <f>_xlfn.XLOOKUP(P1216,rif_fee_schedule!$A$2:$A$84,rif_fee_schedule!D$2:D$84, 0)</f>
        <v>2490</v>
      </c>
      <c r="U1216" s="14">
        <f t="shared" si="58"/>
        <v>8576.3040000000001</v>
      </c>
      <c r="V1216" s="14">
        <f t="shared" si="59"/>
        <v>4980</v>
      </c>
      <c r="W1216"/>
      <c r="Y1216" s="3">
        <v>43269262.359999999</v>
      </c>
      <c r="Z1216" s="3">
        <v>874367.57</v>
      </c>
      <c r="AA1216" s="3">
        <v>433279.63</v>
      </c>
      <c r="AB1216">
        <v>0</v>
      </c>
      <c r="AC1216" s="3">
        <v>0</v>
      </c>
      <c r="AD1216" s="2">
        <v>374512.67</v>
      </c>
      <c r="AE1216" s="3">
        <v>599122533.62</v>
      </c>
      <c r="AF1216" s="3">
        <v>12164932.65</v>
      </c>
      <c r="AG1216" s="3">
        <v>2628720.44</v>
      </c>
      <c r="AH1216" s="3">
        <v>103699.7</v>
      </c>
      <c r="AI1216" s="3">
        <v>2074</v>
      </c>
      <c r="AJ1216" s="2">
        <v>-10188946.82</v>
      </c>
    </row>
    <row r="1217" spans="1:36" hidden="1" x14ac:dyDescent="0.25">
      <c r="A1217" s="8">
        <v>6</v>
      </c>
      <c r="B1217" s="8" t="s">
        <v>6877</v>
      </c>
      <c r="C1217" s="8">
        <v>3060300010500</v>
      </c>
      <c r="D1217" s="8" t="s">
        <v>6878</v>
      </c>
      <c r="F1217" s="8" t="s">
        <v>6879</v>
      </c>
      <c r="G1217" s="10">
        <v>43678</v>
      </c>
      <c r="H1217" s="8" t="s">
        <v>31</v>
      </c>
      <c r="I1217" s="8" t="s">
        <v>38</v>
      </c>
      <c r="J1217" s="9">
        <v>11360.59</v>
      </c>
      <c r="K1217" s="9">
        <v>227.21</v>
      </c>
      <c r="L1217" s="8">
        <v>0</v>
      </c>
      <c r="M1217" s="14">
        <f t="shared" si="57"/>
        <v>11587.8</v>
      </c>
      <c r="N1217" s="8">
        <v>0</v>
      </c>
      <c r="O1217" s="8">
        <v>0</v>
      </c>
      <c r="P1217" s="8" t="s">
        <v>114</v>
      </c>
      <c r="R1217" s="8">
        <v>2</v>
      </c>
      <c r="S1217" s="13">
        <f>_xlfn.XLOOKUP(P1217,rif_fee_schedule!$A$2:$A$84,rif_fee_schedule!C$2:C$84, 0)*1.628</f>
        <v>4288.152</v>
      </c>
      <c r="T1217" s="13">
        <f>_xlfn.XLOOKUP(P1217,rif_fee_schedule!$A$2:$A$84,rif_fee_schedule!D$2:D$84, 0)</f>
        <v>2490</v>
      </c>
      <c r="U1217" s="14">
        <f t="shared" si="58"/>
        <v>8576.3040000000001</v>
      </c>
      <c r="V1217" s="14">
        <f t="shared" si="59"/>
        <v>4980</v>
      </c>
      <c r="W1217"/>
      <c r="Y1217" s="3">
        <v>43269262.359999999</v>
      </c>
      <c r="Z1217" s="3">
        <v>874367.57</v>
      </c>
      <c r="AA1217" s="3">
        <v>433279.63</v>
      </c>
      <c r="AB1217">
        <v>0</v>
      </c>
      <c r="AC1217" s="3">
        <v>0</v>
      </c>
      <c r="AD1217" s="2">
        <v>374512.67</v>
      </c>
      <c r="AE1217" s="3">
        <v>599122533.62</v>
      </c>
      <c r="AF1217" s="3">
        <v>12164932.65</v>
      </c>
      <c r="AG1217" s="3">
        <v>2628720.44</v>
      </c>
      <c r="AH1217" s="3">
        <v>103699.7</v>
      </c>
      <c r="AI1217" s="3">
        <v>2074</v>
      </c>
      <c r="AJ1217" s="2">
        <v>-10188946.82</v>
      </c>
    </row>
    <row r="1218" spans="1:36" hidden="1" x14ac:dyDescent="0.25">
      <c r="A1218" s="8">
        <v>6</v>
      </c>
      <c r="B1218" s="8" t="s">
        <v>8273</v>
      </c>
      <c r="C1218" s="8">
        <v>3060300010280</v>
      </c>
      <c r="D1218" s="8" t="s">
        <v>8274</v>
      </c>
      <c r="F1218" s="8" t="s">
        <v>8275</v>
      </c>
      <c r="G1218" s="10">
        <v>43647</v>
      </c>
      <c r="H1218" s="8" t="s">
        <v>31</v>
      </c>
      <c r="I1218" s="8" t="s">
        <v>38</v>
      </c>
      <c r="J1218" s="9">
        <v>11360.59</v>
      </c>
      <c r="K1218" s="9">
        <v>227.21</v>
      </c>
      <c r="L1218" s="8">
        <v>0</v>
      </c>
      <c r="M1218" s="14">
        <f t="shared" si="57"/>
        <v>11587.8</v>
      </c>
      <c r="N1218" s="8">
        <v>0</v>
      </c>
      <c r="O1218" s="8">
        <v>0</v>
      </c>
      <c r="P1218" s="8" t="s">
        <v>114</v>
      </c>
      <c r="R1218" s="8">
        <v>2</v>
      </c>
      <c r="S1218" s="13">
        <f>_xlfn.XLOOKUP(P1218,rif_fee_schedule!$A$2:$A$84,rif_fee_schedule!C$2:C$84, 0)*1.628</f>
        <v>4288.152</v>
      </c>
      <c r="T1218" s="13">
        <f>_xlfn.XLOOKUP(P1218,rif_fee_schedule!$A$2:$A$84,rif_fee_schedule!D$2:D$84, 0)</f>
        <v>2490</v>
      </c>
      <c r="U1218" s="14">
        <f t="shared" si="58"/>
        <v>8576.3040000000001</v>
      </c>
      <c r="V1218" s="14">
        <f t="shared" si="59"/>
        <v>4980</v>
      </c>
      <c r="W1218"/>
      <c r="Y1218" s="3">
        <v>43269262.359999999</v>
      </c>
      <c r="Z1218" s="3">
        <v>874367.57</v>
      </c>
      <c r="AA1218" s="3">
        <v>433279.63</v>
      </c>
      <c r="AB1218">
        <v>0</v>
      </c>
      <c r="AC1218" s="3">
        <v>0</v>
      </c>
      <c r="AD1218" s="2">
        <v>374512.67</v>
      </c>
      <c r="AE1218" s="3">
        <v>599122533.62</v>
      </c>
      <c r="AF1218" s="3">
        <v>12164932.65</v>
      </c>
      <c r="AG1218" s="3">
        <v>2628720.44</v>
      </c>
      <c r="AH1218" s="3">
        <v>103699.7</v>
      </c>
      <c r="AI1218" s="3">
        <v>2074</v>
      </c>
      <c r="AJ1218" s="2">
        <v>-10188946.82</v>
      </c>
    </row>
    <row r="1219" spans="1:36" hidden="1" x14ac:dyDescent="0.25">
      <c r="A1219" s="8">
        <v>6</v>
      </c>
      <c r="B1219" s="8" t="s">
        <v>6830</v>
      </c>
      <c r="C1219" s="8">
        <v>3060300010080</v>
      </c>
      <c r="D1219" s="8" t="s">
        <v>6831</v>
      </c>
      <c r="F1219" s="8" t="s">
        <v>6832</v>
      </c>
      <c r="G1219" s="10">
        <v>43647</v>
      </c>
      <c r="H1219" s="8" t="s">
        <v>31</v>
      </c>
      <c r="I1219" s="8" t="s">
        <v>38</v>
      </c>
      <c r="J1219" s="9">
        <v>11360.59</v>
      </c>
      <c r="K1219" s="9">
        <v>227.21</v>
      </c>
      <c r="L1219" s="8">
        <v>0</v>
      </c>
      <c r="M1219" s="14">
        <f t="shared" si="57"/>
        <v>11587.8</v>
      </c>
      <c r="N1219" s="8">
        <v>0</v>
      </c>
      <c r="O1219" s="8">
        <v>0</v>
      </c>
      <c r="P1219" s="8" t="s">
        <v>114</v>
      </c>
      <c r="R1219" s="8">
        <v>2</v>
      </c>
      <c r="S1219" s="13">
        <f>_xlfn.XLOOKUP(P1219,rif_fee_schedule!$A$2:$A$84,rif_fee_schedule!C$2:C$84, 0)*1.628</f>
        <v>4288.152</v>
      </c>
      <c r="T1219" s="13">
        <f>_xlfn.XLOOKUP(P1219,rif_fee_schedule!$A$2:$A$84,rif_fee_schedule!D$2:D$84, 0)</f>
        <v>2490</v>
      </c>
      <c r="U1219" s="14">
        <f t="shared" si="58"/>
        <v>8576.3040000000001</v>
      </c>
      <c r="V1219" s="14">
        <f t="shared" si="59"/>
        <v>4980</v>
      </c>
      <c r="W1219"/>
      <c r="Y1219" s="3">
        <v>43269262.359999999</v>
      </c>
      <c r="Z1219" s="3">
        <v>874367.57</v>
      </c>
      <c r="AA1219" s="3">
        <v>433279.63</v>
      </c>
      <c r="AB1219">
        <v>0</v>
      </c>
      <c r="AC1219" s="3">
        <v>0</v>
      </c>
      <c r="AD1219" s="2">
        <v>374512.67</v>
      </c>
      <c r="AE1219" s="3">
        <v>599122533.62</v>
      </c>
      <c r="AF1219" s="3">
        <v>12164932.65</v>
      </c>
      <c r="AG1219" s="3">
        <v>2628720.44</v>
      </c>
      <c r="AH1219" s="3">
        <v>103699.7</v>
      </c>
      <c r="AI1219" s="3">
        <v>2074</v>
      </c>
      <c r="AJ1219" s="2">
        <v>-10188946.82</v>
      </c>
    </row>
    <row r="1220" spans="1:36" hidden="1" x14ac:dyDescent="0.25">
      <c r="A1220" s="8">
        <v>6</v>
      </c>
      <c r="B1220" s="8" t="s">
        <v>7783</v>
      </c>
      <c r="C1220" s="8">
        <v>3069350000271</v>
      </c>
      <c r="D1220" s="8" t="s">
        <v>7784</v>
      </c>
      <c r="F1220" s="8" t="s">
        <v>7785</v>
      </c>
      <c r="G1220" s="10">
        <v>43657</v>
      </c>
      <c r="H1220" s="8" t="s">
        <v>31</v>
      </c>
      <c r="I1220" s="8" t="s">
        <v>38</v>
      </c>
      <c r="J1220" s="9">
        <v>9278.02</v>
      </c>
      <c r="K1220" s="9">
        <v>185.56</v>
      </c>
      <c r="L1220" s="8">
        <v>0</v>
      </c>
      <c r="M1220" s="14">
        <f t="shared" si="57"/>
        <v>9463.58</v>
      </c>
      <c r="N1220" s="8">
        <v>0</v>
      </c>
      <c r="O1220" s="8">
        <v>0</v>
      </c>
      <c r="P1220" s="8" t="s">
        <v>77</v>
      </c>
      <c r="R1220" s="8">
        <v>1</v>
      </c>
      <c r="S1220" s="13">
        <f>_xlfn.XLOOKUP(P1220,rif_fee_schedule!$A$2:$A$84,rif_fee_schedule!C$2:C$84, 0)*1.628</f>
        <v>9769.6279999999988</v>
      </c>
      <c r="T1220" s="13">
        <f>_xlfn.XLOOKUP(P1220,rif_fee_schedule!$A$2:$A$84,rif_fee_schedule!D$2:D$84, 0)</f>
        <v>5674</v>
      </c>
      <c r="U1220" s="14">
        <f t="shared" si="58"/>
        <v>9769.6279999999988</v>
      </c>
      <c r="V1220" s="14">
        <f t="shared" si="59"/>
        <v>5674</v>
      </c>
      <c r="W1220"/>
      <c r="Y1220" s="3">
        <v>43269262.359999999</v>
      </c>
      <c r="Z1220" s="3">
        <v>874367.57</v>
      </c>
      <c r="AA1220" s="3">
        <v>433279.63</v>
      </c>
      <c r="AB1220">
        <v>0</v>
      </c>
      <c r="AC1220" s="3">
        <v>0</v>
      </c>
      <c r="AD1220" s="2">
        <v>374512.67</v>
      </c>
      <c r="AE1220" s="3">
        <v>599122533.62</v>
      </c>
      <c r="AF1220" s="3">
        <v>12164932.65</v>
      </c>
      <c r="AG1220" s="3">
        <v>2628720.44</v>
      </c>
      <c r="AH1220" s="3">
        <v>103699.7</v>
      </c>
      <c r="AI1220" s="3">
        <v>2074</v>
      </c>
      <c r="AJ1220" s="2">
        <v>-10188946.82</v>
      </c>
    </row>
    <row r="1221" spans="1:36" hidden="1" x14ac:dyDescent="0.25">
      <c r="A1221" s="8">
        <v>6</v>
      </c>
      <c r="B1221" s="8" t="s">
        <v>7817</v>
      </c>
      <c r="C1221" s="8">
        <v>3069350000300</v>
      </c>
      <c r="D1221" s="8" t="s">
        <v>7818</v>
      </c>
      <c r="F1221" s="8" t="s">
        <v>7819</v>
      </c>
      <c r="G1221" s="10">
        <v>43679</v>
      </c>
      <c r="H1221" s="8" t="s">
        <v>31</v>
      </c>
      <c r="I1221" s="8" t="s">
        <v>38</v>
      </c>
      <c r="J1221" s="9">
        <v>9278.02</v>
      </c>
      <c r="K1221" s="9">
        <v>185.56</v>
      </c>
      <c r="L1221" s="8">
        <v>0</v>
      </c>
      <c r="M1221" s="14">
        <f t="shared" si="57"/>
        <v>9463.58</v>
      </c>
      <c r="N1221" s="8">
        <v>0</v>
      </c>
      <c r="O1221" s="8">
        <v>0</v>
      </c>
      <c r="P1221" s="8" t="s">
        <v>77</v>
      </c>
      <c r="R1221" s="8">
        <v>1</v>
      </c>
      <c r="S1221" s="13">
        <f>_xlfn.XLOOKUP(P1221,rif_fee_schedule!$A$2:$A$84,rif_fee_schedule!C$2:C$84, 0)*1.628</f>
        <v>9769.6279999999988</v>
      </c>
      <c r="T1221" s="13">
        <f>_xlfn.XLOOKUP(P1221,rif_fee_schedule!$A$2:$A$84,rif_fee_schedule!D$2:D$84, 0)</f>
        <v>5674</v>
      </c>
      <c r="U1221" s="14">
        <f t="shared" si="58"/>
        <v>9769.6279999999988</v>
      </c>
      <c r="V1221" s="14">
        <f t="shared" si="59"/>
        <v>5674</v>
      </c>
      <c r="W1221"/>
      <c r="Y1221" s="3">
        <v>43269262.359999999</v>
      </c>
      <c r="Z1221" s="3">
        <v>874367.57</v>
      </c>
      <c r="AA1221" s="3">
        <v>433279.63</v>
      </c>
      <c r="AB1221">
        <v>0</v>
      </c>
      <c r="AC1221" s="3">
        <v>0</v>
      </c>
      <c r="AD1221" s="2">
        <v>374512.67</v>
      </c>
      <c r="AE1221" s="3">
        <v>599122533.62</v>
      </c>
      <c r="AF1221" s="3">
        <v>12164932.65</v>
      </c>
      <c r="AG1221" s="3">
        <v>2628720.44</v>
      </c>
      <c r="AH1221" s="3">
        <v>103699.7</v>
      </c>
      <c r="AI1221" s="3">
        <v>2074</v>
      </c>
      <c r="AJ1221" s="2">
        <v>-10188946.82</v>
      </c>
    </row>
    <row r="1222" spans="1:36" hidden="1" x14ac:dyDescent="0.25">
      <c r="A1222" s="8">
        <v>6</v>
      </c>
      <c r="B1222" s="8" t="s">
        <v>7737</v>
      </c>
      <c r="C1222" s="8">
        <v>3069350000232</v>
      </c>
      <c r="D1222" s="8" t="s">
        <v>7738</v>
      </c>
      <c r="F1222" s="8" t="s">
        <v>7739</v>
      </c>
      <c r="G1222" s="10">
        <v>43648</v>
      </c>
      <c r="H1222" s="8" t="s">
        <v>31</v>
      </c>
      <c r="I1222" s="8" t="s">
        <v>38</v>
      </c>
      <c r="J1222" s="9">
        <v>9278.02</v>
      </c>
      <c r="K1222" s="9">
        <v>185.56</v>
      </c>
      <c r="L1222" s="8">
        <v>0</v>
      </c>
      <c r="M1222" s="14">
        <f t="shared" si="57"/>
        <v>9463.58</v>
      </c>
      <c r="N1222" s="8">
        <v>0</v>
      </c>
      <c r="O1222" s="8">
        <v>0</v>
      </c>
      <c r="P1222" s="8" t="s">
        <v>77</v>
      </c>
      <c r="R1222" s="8">
        <v>1</v>
      </c>
      <c r="S1222" s="13">
        <f>_xlfn.XLOOKUP(P1222,rif_fee_schedule!$A$2:$A$84,rif_fee_schedule!C$2:C$84, 0)*1.628</f>
        <v>9769.6279999999988</v>
      </c>
      <c r="T1222" s="13">
        <f>_xlfn.XLOOKUP(P1222,rif_fee_schedule!$A$2:$A$84,rif_fee_schedule!D$2:D$84, 0)</f>
        <v>5674</v>
      </c>
      <c r="U1222" s="14">
        <f t="shared" si="58"/>
        <v>9769.6279999999988</v>
      </c>
      <c r="V1222" s="14">
        <f t="shared" si="59"/>
        <v>5674</v>
      </c>
      <c r="W1222"/>
      <c r="Y1222" s="3">
        <v>43269262.359999999</v>
      </c>
      <c r="Z1222" s="3">
        <v>874367.57</v>
      </c>
      <c r="AA1222" s="3">
        <v>433279.63</v>
      </c>
      <c r="AB1222">
        <v>0</v>
      </c>
      <c r="AC1222" s="3">
        <v>0</v>
      </c>
      <c r="AD1222" s="2">
        <v>374512.67</v>
      </c>
      <c r="AE1222" s="3">
        <v>599122533.62</v>
      </c>
      <c r="AF1222" s="3">
        <v>12164932.65</v>
      </c>
      <c r="AG1222" s="3">
        <v>2628720.44</v>
      </c>
      <c r="AH1222" s="3">
        <v>103699.7</v>
      </c>
      <c r="AI1222" s="3">
        <v>2074</v>
      </c>
      <c r="AJ1222" s="2">
        <v>-10188946.82</v>
      </c>
    </row>
    <row r="1223" spans="1:36" hidden="1" x14ac:dyDescent="0.25">
      <c r="A1223" s="8">
        <v>6</v>
      </c>
      <c r="B1223" s="8" t="s">
        <v>8258</v>
      </c>
      <c r="C1223" s="8">
        <v>3069350000232</v>
      </c>
      <c r="D1223" s="8" t="s">
        <v>8259</v>
      </c>
      <c r="F1223" s="8" t="s">
        <v>7739</v>
      </c>
      <c r="G1223" s="10">
        <v>43655</v>
      </c>
      <c r="H1223" s="8" t="s">
        <v>31</v>
      </c>
      <c r="I1223" s="8" t="s">
        <v>38</v>
      </c>
      <c r="J1223" s="9">
        <v>9278.02</v>
      </c>
      <c r="K1223" s="9">
        <v>185.56</v>
      </c>
      <c r="L1223" s="8">
        <v>0</v>
      </c>
      <c r="M1223" s="14">
        <f t="shared" si="57"/>
        <v>9463.58</v>
      </c>
      <c r="N1223" s="8">
        <v>0</v>
      </c>
      <c r="O1223" s="8">
        <v>0</v>
      </c>
      <c r="P1223" s="8" t="s">
        <v>77</v>
      </c>
      <c r="R1223" s="8">
        <v>1</v>
      </c>
      <c r="S1223" s="13">
        <f>_xlfn.XLOOKUP(P1223,rif_fee_schedule!$A$2:$A$84,rif_fee_schedule!C$2:C$84, 0)*1.628</f>
        <v>9769.6279999999988</v>
      </c>
      <c r="T1223" s="13">
        <f>_xlfn.XLOOKUP(P1223,rif_fee_schedule!$A$2:$A$84,rif_fee_schedule!D$2:D$84, 0)</f>
        <v>5674</v>
      </c>
      <c r="U1223" s="14">
        <f t="shared" si="58"/>
        <v>9769.6279999999988</v>
      </c>
      <c r="V1223" s="14">
        <f t="shared" si="59"/>
        <v>5674</v>
      </c>
      <c r="W1223"/>
      <c r="Y1223" s="3">
        <v>43269262.359999999</v>
      </c>
      <c r="Z1223" s="3">
        <v>874367.57</v>
      </c>
      <c r="AA1223" s="3">
        <v>433279.63</v>
      </c>
      <c r="AB1223">
        <v>0</v>
      </c>
      <c r="AC1223" s="3">
        <v>0</v>
      </c>
      <c r="AD1223" s="2">
        <v>374512.67</v>
      </c>
      <c r="AE1223" s="3">
        <v>599122533.62</v>
      </c>
      <c r="AF1223" s="3">
        <v>12164932.65</v>
      </c>
      <c r="AG1223" s="3">
        <v>2628720.44</v>
      </c>
      <c r="AH1223" s="3">
        <v>103699.7</v>
      </c>
      <c r="AI1223" s="3">
        <v>2074</v>
      </c>
      <c r="AJ1223" s="2">
        <v>-10188946.82</v>
      </c>
    </row>
    <row r="1224" spans="1:36" hidden="1" x14ac:dyDescent="0.25">
      <c r="A1224" s="8">
        <v>6</v>
      </c>
      <c r="B1224" s="8" t="s">
        <v>7794</v>
      </c>
      <c r="C1224" s="8">
        <v>3069350000232</v>
      </c>
      <c r="D1224" s="8" t="s">
        <v>7795</v>
      </c>
      <c r="F1224" s="8" t="s">
        <v>7739</v>
      </c>
      <c r="G1224" s="10">
        <v>43655</v>
      </c>
      <c r="H1224" s="8" t="s">
        <v>31</v>
      </c>
      <c r="I1224" s="8" t="s">
        <v>38</v>
      </c>
      <c r="J1224" s="9">
        <v>9278.02</v>
      </c>
      <c r="K1224" s="9">
        <v>185.56</v>
      </c>
      <c r="L1224" s="8">
        <v>0</v>
      </c>
      <c r="M1224" s="14">
        <f t="shared" si="57"/>
        <v>9463.58</v>
      </c>
      <c r="N1224" s="8">
        <v>0</v>
      </c>
      <c r="O1224" s="8">
        <v>0</v>
      </c>
      <c r="P1224" s="8" t="s">
        <v>77</v>
      </c>
      <c r="R1224" s="8">
        <v>1</v>
      </c>
      <c r="S1224" s="13">
        <f>_xlfn.XLOOKUP(P1224,rif_fee_schedule!$A$2:$A$84,rif_fee_schedule!C$2:C$84, 0)*1.628</f>
        <v>9769.6279999999988</v>
      </c>
      <c r="T1224" s="13">
        <f>_xlfn.XLOOKUP(P1224,rif_fee_schedule!$A$2:$A$84,rif_fee_schedule!D$2:D$84, 0)</f>
        <v>5674</v>
      </c>
      <c r="U1224" s="14">
        <f t="shared" si="58"/>
        <v>9769.6279999999988</v>
      </c>
      <c r="V1224" s="14">
        <f t="shared" si="59"/>
        <v>5674</v>
      </c>
      <c r="W1224"/>
      <c r="Y1224" s="3">
        <v>43269262.359999999</v>
      </c>
      <c r="Z1224" s="3">
        <v>874367.57</v>
      </c>
      <c r="AA1224" s="3">
        <v>433279.63</v>
      </c>
      <c r="AB1224">
        <v>0</v>
      </c>
      <c r="AC1224" s="3">
        <v>0</v>
      </c>
      <c r="AD1224" s="2">
        <v>374512.67</v>
      </c>
      <c r="AE1224" s="3">
        <v>599122533.62</v>
      </c>
      <c r="AF1224" s="3">
        <v>12164932.65</v>
      </c>
      <c r="AG1224" s="3">
        <v>2628720.44</v>
      </c>
      <c r="AH1224" s="3">
        <v>103699.7</v>
      </c>
      <c r="AI1224" s="3">
        <v>2074</v>
      </c>
      <c r="AJ1224" s="2">
        <v>-10188946.82</v>
      </c>
    </row>
    <row r="1225" spans="1:36" hidden="1" x14ac:dyDescent="0.25">
      <c r="A1225" s="8">
        <v>6</v>
      </c>
      <c r="B1225" s="8" t="s">
        <v>7815</v>
      </c>
      <c r="C1225" s="8">
        <v>3069350000290</v>
      </c>
      <c r="D1225" s="8" t="s">
        <v>7816</v>
      </c>
      <c r="F1225" s="8" t="s">
        <v>7739</v>
      </c>
      <c r="G1225" s="10">
        <v>43647</v>
      </c>
      <c r="H1225" s="8" t="s">
        <v>31</v>
      </c>
      <c r="I1225" s="8" t="s">
        <v>38</v>
      </c>
      <c r="J1225" s="9">
        <v>9278.02</v>
      </c>
      <c r="K1225" s="9">
        <v>185.56</v>
      </c>
      <c r="L1225" s="8">
        <v>0</v>
      </c>
      <c r="M1225" s="14">
        <f t="shared" si="57"/>
        <v>9463.58</v>
      </c>
      <c r="N1225" s="8">
        <v>0</v>
      </c>
      <c r="O1225" s="8">
        <v>0</v>
      </c>
      <c r="P1225" s="8" t="s">
        <v>77</v>
      </c>
      <c r="R1225" s="8">
        <v>1</v>
      </c>
      <c r="S1225" s="13">
        <f>_xlfn.XLOOKUP(P1225,rif_fee_schedule!$A$2:$A$84,rif_fee_schedule!C$2:C$84, 0)*1.628</f>
        <v>9769.6279999999988</v>
      </c>
      <c r="T1225" s="13">
        <f>_xlfn.XLOOKUP(P1225,rif_fee_schedule!$A$2:$A$84,rif_fee_schedule!D$2:D$84, 0)</f>
        <v>5674</v>
      </c>
      <c r="U1225" s="14">
        <f t="shared" si="58"/>
        <v>9769.6279999999988</v>
      </c>
      <c r="V1225" s="14">
        <f t="shared" si="59"/>
        <v>5674</v>
      </c>
      <c r="W1225"/>
      <c r="Y1225" s="3">
        <v>43269262.359999999</v>
      </c>
      <c r="Z1225" s="3">
        <v>874367.57</v>
      </c>
      <c r="AA1225" s="3">
        <v>433279.63</v>
      </c>
      <c r="AB1225">
        <v>0</v>
      </c>
      <c r="AC1225" s="3">
        <v>0</v>
      </c>
      <c r="AD1225" s="2">
        <v>374512.67</v>
      </c>
      <c r="AE1225" s="3">
        <v>599122533.62</v>
      </c>
      <c r="AF1225" s="3">
        <v>12164932.65</v>
      </c>
      <c r="AG1225" s="3">
        <v>2628720.44</v>
      </c>
      <c r="AH1225" s="3">
        <v>103699.7</v>
      </c>
      <c r="AI1225" s="3">
        <v>2074</v>
      </c>
      <c r="AJ1225" s="2">
        <v>-10188946.82</v>
      </c>
    </row>
    <row r="1226" spans="1:36" hidden="1" x14ac:dyDescent="0.25">
      <c r="A1226" s="8">
        <v>6</v>
      </c>
      <c r="B1226" s="8" t="s">
        <v>7933</v>
      </c>
      <c r="C1226" s="8">
        <v>3069350000232</v>
      </c>
      <c r="D1226" s="8" t="s">
        <v>7934</v>
      </c>
      <c r="F1226" s="8" t="s">
        <v>7739</v>
      </c>
      <c r="G1226" s="10">
        <v>43648</v>
      </c>
      <c r="H1226" s="8" t="s">
        <v>31</v>
      </c>
      <c r="I1226" s="8" t="s">
        <v>38</v>
      </c>
      <c r="J1226" s="9">
        <v>9278.02</v>
      </c>
      <c r="K1226" s="9">
        <v>185.56</v>
      </c>
      <c r="L1226" s="8">
        <v>0</v>
      </c>
      <c r="M1226" s="14">
        <f t="shared" si="57"/>
        <v>9463.58</v>
      </c>
      <c r="N1226" s="8">
        <v>0</v>
      </c>
      <c r="O1226" s="8">
        <v>0</v>
      </c>
      <c r="P1226" s="8" t="s">
        <v>77</v>
      </c>
      <c r="R1226" s="8">
        <v>1</v>
      </c>
      <c r="S1226" s="13">
        <f>_xlfn.XLOOKUP(P1226,rif_fee_schedule!$A$2:$A$84,rif_fee_schedule!C$2:C$84, 0)*1.628</f>
        <v>9769.6279999999988</v>
      </c>
      <c r="T1226" s="13">
        <f>_xlfn.XLOOKUP(P1226,rif_fee_schedule!$A$2:$A$84,rif_fee_schedule!D$2:D$84, 0)</f>
        <v>5674</v>
      </c>
      <c r="U1226" s="14">
        <f t="shared" si="58"/>
        <v>9769.6279999999988</v>
      </c>
      <c r="V1226" s="14">
        <f t="shared" si="59"/>
        <v>5674</v>
      </c>
      <c r="W1226"/>
      <c r="Y1226" s="3">
        <v>43269262.359999999</v>
      </c>
      <c r="Z1226" s="3">
        <v>874367.57</v>
      </c>
      <c r="AA1226" s="3">
        <v>433279.63</v>
      </c>
      <c r="AB1226">
        <v>0</v>
      </c>
      <c r="AC1226" s="3">
        <v>0</v>
      </c>
      <c r="AD1226" s="2">
        <v>374512.67</v>
      </c>
      <c r="AE1226" s="3">
        <v>599122533.62</v>
      </c>
      <c r="AF1226" s="3">
        <v>12164932.65</v>
      </c>
      <c r="AG1226" s="3">
        <v>2628720.44</v>
      </c>
      <c r="AH1226" s="3">
        <v>103699.7</v>
      </c>
      <c r="AI1226" s="3">
        <v>2074</v>
      </c>
      <c r="AJ1226" s="2">
        <v>-10188946.82</v>
      </c>
    </row>
    <row r="1227" spans="1:36" hidden="1" x14ac:dyDescent="0.25">
      <c r="A1227" s="8">
        <v>6</v>
      </c>
      <c r="B1227" s="8" t="s">
        <v>7766</v>
      </c>
      <c r="C1227" s="8">
        <v>3069350000300</v>
      </c>
      <c r="D1227" s="8" t="s">
        <v>7767</v>
      </c>
      <c r="F1227" s="8" t="s">
        <v>7739</v>
      </c>
      <c r="G1227" s="10">
        <v>43647</v>
      </c>
      <c r="H1227" s="8" t="s">
        <v>31</v>
      </c>
      <c r="I1227" s="8" t="s">
        <v>38</v>
      </c>
      <c r="J1227" s="9">
        <v>9278.02</v>
      </c>
      <c r="K1227" s="9">
        <v>185.56</v>
      </c>
      <c r="L1227" s="8">
        <v>0</v>
      </c>
      <c r="M1227" s="14">
        <f t="shared" si="57"/>
        <v>9463.58</v>
      </c>
      <c r="N1227" s="8">
        <v>0</v>
      </c>
      <c r="O1227" s="8">
        <v>0</v>
      </c>
      <c r="P1227" s="8" t="s">
        <v>77</v>
      </c>
      <c r="R1227" s="8">
        <v>1</v>
      </c>
      <c r="S1227" s="13">
        <f>_xlfn.XLOOKUP(P1227,rif_fee_schedule!$A$2:$A$84,rif_fee_schedule!C$2:C$84, 0)*1.628</f>
        <v>9769.6279999999988</v>
      </c>
      <c r="T1227" s="13">
        <f>_xlfn.XLOOKUP(P1227,rif_fee_schedule!$A$2:$A$84,rif_fee_schedule!D$2:D$84, 0)</f>
        <v>5674</v>
      </c>
      <c r="U1227" s="14">
        <f t="shared" si="58"/>
        <v>9769.6279999999988</v>
      </c>
      <c r="V1227" s="14">
        <f t="shared" si="59"/>
        <v>5674</v>
      </c>
      <c r="W1227"/>
      <c r="Y1227" s="3">
        <v>43269262.359999999</v>
      </c>
      <c r="Z1227" s="3">
        <v>874367.57</v>
      </c>
      <c r="AA1227" s="3">
        <v>433279.63</v>
      </c>
      <c r="AB1227">
        <v>0</v>
      </c>
      <c r="AC1227" s="3">
        <v>0</v>
      </c>
      <c r="AD1227" s="2">
        <v>374512.67</v>
      </c>
      <c r="AE1227" s="3">
        <v>599122533.62</v>
      </c>
      <c r="AF1227" s="3">
        <v>12164932.65</v>
      </c>
      <c r="AG1227" s="3">
        <v>2628720.44</v>
      </c>
      <c r="AH1227" s="3">
        <v>103699.7</v>
      </c>
      <c r="AI1227" s="3">
        <v>2074</v>
      </c>
      <c r="AJ1227" s="2">
        <v>-10188946.82</v>
      </c>
    </row>
    <row r="1228" spans="1:36" hidden="1" x14ac:dyDescent="0.25">
      <c r="A1228" s="8">
        <v>9.1</v>
      </c>
      <c r="B1228" s="8" t="s">
        <v>9015</v>
      </c>
      <c r="C1228" s="8">
        <v>3021330023260</v>
      </c>
      <c r="D1228" s="8" t="s">
        <v>9016</v>
      </c>
      <c r="F1228" s="8" t="s">
        <v>9017</v>
      </c>
      <c r="G1228" s="10">
        <v>43648</v>
      </c>
      <c r="H1228" s="8" t="s">
        <v>31</v>
      </c>
      <c r="I1228" s="8" t="s">
        <v>38</v>
      </c>
      <c r="J1228" s="9">
        <v>0</v>
      </c>
      <c r="K1228" s="9">
        <v>0</v>
      </c>
      <c r="L1228" s="8">
        <v>0</v>
      </c>
      <c r="M1228" s="14">
        <f t="shared" si="57"/>
        <v>0</v>
      </c>
      <c r="N1228" s="8">
        <v>0</v>
      </c>
      <c r="O1228" s="8">
        <v>0</v>
      </c>
      <c r="P1228" s="8" t="s">
        <v>77</v>
      </c>
      <c r="R1228" s="8">
        <v>-1</v>
      </c>
      <c r="S1228" s="13">
        <f>_xlfn.XLOOKUP(P1228,rif_fee_schedule!$A$2:$A$84,rif_fee_schedule!C$2:C$84, 0)*1.628</f>
        <v>9769.6279999999988</v>
      </c>
      <c r="T1228" s="13">
        <f>_xlfn.XLOOKUP(P1228,rif_fee_schedule!$A$2:$A$84,rif_fee_schedule!D$2:D$84, 0)</f>
        <v>5674</v>
      </c>
      <c r="U1228" s="14">
        <f t="shared" si="58"/>
        <v>-9769.6279999999988</v>
      </c>
      <c r="V1228" s="14">
        <f t="shared" si="59"/>
        <v>-5674</v>
      </c>
      <c r="W1228"/>
      <c r="Y1228" s="3">
        <v>13894747.220000001</v>
      </c>
      <c r="Z1228" s="3">
        <v>290518.01</v>
      </c>
      <c r="AA1228" s="3">
        <v>0</v>
      </c>
      <c r="AB1228">
        <v>0</v>
      </c>
      <c r="AC1228" s="3">
        <v>0</v>
      </c>
      <c r="AD1228" s="2">
        <v>-156592.79</v>
      </c>
      <c r="AE1228" s="3">
        <v>599122533.62</v>
      </c>
      <c r="AF1228" s="3">
        <v>12164932.65</v>
      </c>
      <c r="AG1228" s="3">
        <v>2628720.44</v>
      </c>
      <c r="AH1228" s="3">
        <v>103699.7</v>
      </c>
      <c r="AI1228" s="3">
        <v>2074</v>
      </c>
      <c r="AJ1228" s="2">
        <v>-10188946.82</v>
      </c>
    </row>
    <row r="1229" spans="1:36" hidden="1" x14ac:dyDescent="0.25">
      <c r="A1229" s="8">
        <v>9.1</v>
      </c>
      <c r="B1229" s="8" t="s">
        <v>9015</v>
      </c>
      <c r="C1229" s="8">
        <v>3021330023260</v>
      </c>
      <c r="D1229" s="8" t="s">
        <v>9016</v>
      </c>
      <c r="F1229" s="8" t="s">
        <v>9017</v>
      </c>
      <c r="G1229" s="10">
        <v>43648</v>
      </c>
      <c r="H1229" s="8" t="s">
        <v>31</v>
      </c>
      <c r="I1229" s="8" t="s">
        <v>38</v>
      </c>
      <c r="J1229" s="9">
        <v>0</v>
      </c>
      <c r="K1229" s="9">
        <v>0</v>
      </c>
      <c r="L1229" s="8">
        <v>0</v>
      </c>
      <c r="M1229" s="14">
        <f t="shared" si="57"/>
        <v>0</v>
      </c>
      <c r="N1229" s="8">
        <v>0</v>
      </c>
      <c r="O1229" s="8">
        <v>0</v>
      </c>
      <c r="P1229" s="8" t="s">
        <v>77</v>
      </c>
      <c r="R1229" s="8">
        <v>1</v>
      </c>
      <c r="S1229" s="13">
        <f>_xlfn.XLOOKUP(P1229,rif_fee_schedule!$A$2:$A$84,rif_fee_schedule!C$2:C$84, 0)*1.628</f>
        <v>9769.6279999999988</v>
      </c>
      <c r="T1229" s="13">
        <f>_xlfn.XLOOKUP(P1229,rif_fee_schedule!$A$2:$A$84,rif_fee_schedule!D$2:D$84, 0)</f>
        <v>5674</v>
      </c>
      <c r="U1229" s="14">
        <f t="shared" si="58"/>
        <v>9769.6279999999988</v>
      </c>
      <c r="V1229" s="14">
        <f t="shared" si="59"/>
        <v>5674</v>
      </c>
      <c r="W1229"/>
      <c r="Y1229" s="3">
        <v>13894747.220000001</v>
      </c>
      <c r="Z1229" s="3">
        <v>290518.01</v>
      </c>
      <c r="AA1229" s="3">
        <v>0</v>
      </c>
      <c r="AB1229">
        <v>0</v>
      </c>
      <c r="AC1229" s="3">
        <v>0</v>
      </c>
      <c r="AD1229" s="2">
        <v>-156592.79</v>
      </c>
      <c r="AE1229" s="3">
        <v>599122533.62</v>
      </c>
      <c r="AF1229" s="3">
        <v>12164932.65</v>
      </c>
      <c r="AG1229" s="3">
        <v>2628720.44</v>
      </c>
      <c r="AH1229" s="3">
        <v>103699.7</v>
      </c>
      <c r="AI1229" s="3">
        <v>2074</v>
      </c>
      <c r="AJ1229" s="2">
        <v>-10188946.82</v>
      </c>
    </row>
    <row r="1230" spans="1:36" hidden="1" x14ac:dyDescent="0.25">
      <c r="A1230" s="8">
        <v>6</v>
      </c>
      <c r="B1230" s="8" t="s">
        <v>7826</v>
      </c>
      <c r="C1230" s="8">
        <v>3069350000232</v>
      </c>
      <c r="D1230" s="8" t="s">
        <v>7827</v>
      </c>
      <c r="F1230" s="8" t="s">
        <v>7739</v>
      </c>
      <c r="G1230" s="10">
        <v>43648</v>
      </c>
      <c r="H1230" s="8" t="s">
        <v>31</v>
      </c>
      <c r="I1230" s="8" t="s">
        <v>38</v>
      </c>
      <c r="J1230" s="9">
        <v>9278.02</v>
      </c>
      <c r="K1230" s="9">
        <v>185.56</v>
      </c>
      <c r="L1230" s="8">
        <v>0</v>
      </c>
      <c r="M1230" s="14">
        <f t="shared" si="57"/>
        <v>9463.58</v>
      </c>
      <c r="N1230" s="8">
        <v>0</v>
      </c>
      <c r="O1230" s="8">
        <v>0</v>
      </c>
      <c r="P1230" s="8" t="s">
        <v>77</v>
      </c>
      <c r="R1230" s="8">
        <v>1</v>
      </c>
      <c r="S1230" s="13">
        <f>_xlfn.XLOOKUP(P1230,rif_fee_schedule!$A$2:$A$84,rif_fee_schedule!C$2:C$84, 0)*1.628</f>
        <v>9769.6279999999988</v>
      </c>
      <c r="T1230" s="13">
        <f>_xlfn.XLOOKUP(P1230,rif_fee_schedule!$A$2:$A$84,rif_fee_schedule!D$2:D$84, 0)</f>
        <v>5674</v>
      </c>
      <c r="U1230" s="14">
        <f t="shared" si="58"/>
        <v>9769.6279999999988</v>
      </c>
      <c r="V1230" s="14">
        <f t="shared" si="59"/>
        <v>5674</v>
      </c>
      <c r="W1230"/>
      <c r="Y1230" s="3">
        <v>43269262.359999999</v>
      </c>
      <c r="Z1230" s="3">
        <v>874367.57</v>
      </c>
      <c r="AA1230" s="3">
        <v>433279.63</v>
      </c>
      <c r="AB1230">
        <v>0</v>
      </c>
      <c r="AC1230" s="3">
        <v>0</v>
      </c>
      <c r="AD1230" s="2">
        <v>374512.67</v>
      </c>
      <c r="AE1230" s="3">
        <v>599122533.62</v>
      </c>
      <c r="AF1230" s="3">
        <v>12164932.65</v>
      </c>
      <c r="AG1230" s="3">
        <v>2628720.44</v>
      </c>
      <c r="AH1230" s="3">
        <v>103699.7</v>
      </c>
      <c r="AI1230" s="3">
        <v>2074</v>
      </c>
      <c r="AJ1230" s="2">
        <v>-10188946.82</v>
      </c>
    </row>
    <row r="1231" spans="1:36" hidden="1" x14ac:dyDescent="0.25">
      <c r="A1231" s="8">
        <v>6</v>
      </c>
      <c r="B1231" s="8" t="s">
        <v>7931</v>
      </c>
      <c r="C1231" s="8">
        <v>3069350000232</v>
      </c>
      <c r="D1231" s="8" t="s">
        <v>7932</v>
      </c>
      <c r="F1231" s="8" t="s">
        <v>7739</v>
      </c>
      <c r="G1231" s="10">
        <v>43656</v>
      </c>
      <c r="H1231" s="8" t="s">
        <v>31</v>
      </c>
      <c r="I1231" s="8" t="s">
        <v>38</v>
      </c>
      <c r="J1231" s="9">
        <v>9278.02</v>
      </c>
      <c r="K1231" s="9">
        <v>185.56</v>
      </c>
      <c r="L1231" s="8">
        <v>0</v>
      </c>
      <c r="M1231" s="14">
        <f t="shared" si="57"/>
        <v>9463.58</v>
      </c>
      <c r="N1231" s="8">
        <v>0</v>
      </c>
      <c r="O1231" s="8">
        <v>0</v>
      </c>
      <c r="P1231" s="8" t="s">
        <v>77</v>
      </c>
      <c r="R1231" s="8">
        <v>1</v>
      </c>
      <c r="S1231" s="13">
        <f>_xlfn.XLOOKUP(P1231,rif_fee_schedule!$A$2:$A$84,rif_fee_schedule!C$2:C$84, 0)*1.628</f>
        <v>9769.6279999999988</v>
      </c>
      <c r="T1231" s="13">
        <f>_xlfn.XLOOKUP(P1231,rif_fee_schedule!$A$2:$A$84,rif_fee_schedule!D$2:D$84, 0)</f>
        <v>5674</v>
      </c>
      <c r="U1231" s="14">
        <f t="shared" si="58"/>
        <v>9769.6279999999988</v>
      </c>
      <c r="V1231" s="14">
        <f t="shared" si="59"/>
        <v>5674</v>
      </c>
      <c r="W1231"/>
      <c r="Y1231" s="3">
        <v>43269262.359999999</v>
      </c>
      <c r="Z1231" s="3">
        <v>874367.57</v>
      </c>
      <c r="AA1231" s="3">
        <v>433279.63</v>
      </c>
      <c r="AB1231">
        <v>0</v>
      </c>
      <c r="AC1231" s="3">
        <v>0</v>
      </c>
      <c r="AD1231" s="2">
        <v>374512.67</v>
      </c>
      <c r="AE1231" s="3">
        <v>599122533.62</v>
      </c>
      <c r="AF1231" s="3">
        <v>12164932.65</v>
      </c>
      <c r="AG1231" s="3">
        <v>2628720.44</v>
      </c>
      <c r="AH1231" s="3">
        <v>103699.7</v>
      </c>
      <c r="AI1231" s="3">
        <v>2074</v>
      </c>
      <c r="AJ1231" s="2">
        <v>-10188946.82</v>
      </c>
    </row>
    <row r="1232" spans="1:36" hidden="1" x14ac:dyDescent="0.25">
      <c r="A1232" s="8">
        <v>4</v>
      </c>
      <c r="B1232" s="8" t="s">
        <v>4651</v>
      </c>
      <c r="C1232" s="8">
        <v>3049160620010</v>
      </c>
      <c r="D1232" s="8" t="s">
        <v>4652</v>
      </c>
      <c r="F1232" s="8" t="s">
        <v>4653</v>
      </c>
      <c r="G1232" s="10">
        <v>43670</v>
      </c>
      <c r="H1232" s="8" t="s">
        <v>31</v>
      </c>
      <c r="I1232" s="8" t="s">
        <v>38</v>
      </c>
      <c r="J1232" s="9">
        <v>9278.02</v>
      </c>
      <c r="K1232" s="9">
        <v>185.56</v>
      </c>
      <c r="L1232" s="8">
        <v>0</v>
      </c>
      <c r="M1232" s="14">
        <f t="shared" si="57"/>
        <v>9463.58</v>
      </c>
      <c r="N1232" s="8">
        <v>0</v>
      </c>
      <c r="O1232" s="8">
        <v>0</v>
      </c>
      <c r="P1232" s="8" t="s">
        <v>77</v>
      </c>
      <c r="R1232" s="8">
        <v>1</v>
      </c>
      <c r="S1232" s="13">
        <f>_xlfn.XLOOKUP(P1232,rif_fee_schedule!$A$2:$A$84,rif_fee_schedule!C$2:C$84, 0)*1.628</f>
        <v>9769.6279999999988</v>
      </c>
      <c r="T1232" s="13">
        <f>_xlfn.XLOOKUP(P1232,rif_fee_schedule!$A$2:$A$84,rif_fee_schedule!D$2:D$84, 0)</f>
        <v>5674</v>
      </c>
      <c r="U1232" s="14">
        <f t="shared" si="58"/>
        <v>9769.6279999999988</v>
      </c>
      <c r="V1232" s="14">
        <f t="shared" si="59"/>
        <v>5674</v>
      </c>
      <c r="W1232"/>
      <c r="Y1232" s="3">
        <v>3995300.98</v>
      </c>
      <c r="Z1232" s="3">
        <v>83905.98</v>
      </c>
      <c r="AA1232" s="3">
        <v>372201.82</v>
      </c>
      <c r="AB1232">
        <v>0</v>
      </c>
      <c r="AC1232" s="3">
        <v>0</v>
      </c>
      <c r="AD1232" s="2">
        <v>611247.02</v>
      </c>
      <c r="AE1232" s="3">
        <v>599122533.62</v>
      </c>
      <c r="AF1232" s="3">
        <v>12164932.65</v>
      </c>
      <c r="AG1232" s="3">
        <v>2628720.44</v>
      </c>
      <c r="AH1232" s="3">
        <v>103699.7</v>
      </c>
      <c r="AI1232" s="3">
        <v>2074</v>
      </c>
      <c r="AJ1232" s="2">
        <v>-10188946.82</v>
      </c>
    </row>
    <row r="1233" spans="1:36" hidden="1" x14ac:dyDescent="0.25">
      <c r="A1233" s="8">
        <v>6</v>
      </c>
      <c r="B1233" s="8" t="s">
        <v>7764</v>
      </c>
      <c r="C1233" s="8">
        <v>3069350000290</v>
      </c>
      <c r="D1233" s="8" t="s">
        <v>7765</v>
      </c>
      <c r="F1233" s="8" t="s">
        <v>7739</v>
      </c>
      <c r="G1233" s="10">
        <v>43648</v>
      </c>
      <c r="H1233" s="8" t="s">
        <v>31</v>
      </c>
      <c r="I1233" s="8" t="s">
        <v>38</v>
      </c>
      <c r="J1233" s="9">
        <v>9278.02</v>
      </c>
      <c r="K1233" s="9">
        <v>185.56</v>
      </c>
      <c r="L1233" s="8">
        <v>0</v>
      </c>
      <c r="M1233" s="14">
        <f t="shared" si="57"/>
        <v>9463.58</v>
      </c>
      <c r="N1233" s="8">
        <v>0</v>
      </c>
      <c r="O1233" s="8">
        <v>0</v>
      </c>
      <c r="P1233" s="8" t="s">
        <v>77</v>
      </c>
      <c r="R1233" s="8">
        <v>1</v>
      </c>
      <c r="S1233" s="13">
        <f>_xlfn.XLOOKUP(P1233,rif_fee_schedule!$A$2:$A$84,rif_fee_schedule!C$2:C$84, 0)*1.628</f>
        <v>9769.6279999999988</v>
      </c>
      <c r="T1233" s="13">
        <f>_xlfn.XLOOKUP(P1233,rif_fee_schedule!$A$2:$A$84,rif_fee_schedule!D$2:D$84, 0)</f>
        <v>5674</v>
      </c>
      <c r="U1233" s="14">
        <f t="shared" si="58"/>
        <v>9769.6279999999988</v>
      </c>
      <c r="V1233" s="14">
        <f t="shared" si="59"/>
        <v>5674</v>
      </c>
      <c r="W1233"/>
      <c r="Y1233" s="3">
        <v>43269262.359999999</v>
      </c>
      <c r="Z1233" s="3">
        <v>874367.57</v>
      </c>
      <c r="AA1233" s="3">
        <v>433279.63</v>
      </c>
      <c r="AB1233">
        <v>0</v>
      </c>
      <c r="AC1233" s="3">
        <v>0</v>
      </c>
      <c r="AD1233" s="2">
        <v>374512.67</v>
      </c>
      <c r="AE1233" s="3">
        <v>599122533.62</v>
      </c>
      <c r="AF1233" s="3">
        <v>12164932.65</v>
      </c>
      <c r="AG1233" s="3">
        <v>2628720.44</v>
      </c>
      <c r="AH1233" s="3">
        <v>103699.7</v>
      </c>
      <c r="AI1233" s="3">
        <v>2074</v>
      </c>
      <c r="AJ1233" s="2">
        <v>-10188946.82</v>
      </c>
    </row>
    <row r="1234" spans="1:36" hidden="1" x14ac:dyDescent="0.25">
      <c r="A1234" s="8">
        <v>4</v>
      </c>
      <c r="B1234" s="8" t="s">
        <v>4642</v>
      </c>
      <c r="C1234" s="8">
        <v>3049160620540</v>
      </c>
      <c r="D1234" s="8" t="s">
        <v>4643</v>
      </c>
      <c r="F1234" s="8" t="s">
        <v>4644</v>
      </c>
      <c r="G1234" s="10">
        <v>43670</v>
      </c>
      <c r="H1234" s="8" t="s">
        <v>31</v>
      </c>
      <c r="I1234" s="8" t="s">
        <v>38</v>
      </c>
      <c r="J1234" s="9">
        <v>9278.02</v>
      </c>
      <c r="K1234" s="9">
        <v>185.56</v>
      </c>
      <c r="L1234" s="8">
        <v>0</v>
      </c>
      <c r="M1234" s="14">
        <f t="shared" si="57"/>
        <v>9463.58</v>
      </c>
      <c r="N1234" s="8">
        <v>0</v>
      </c>
      <c r="O1234" s="8">
        <v>0</v>
      </c>
      <c r="P1234" s="8" t="s">
        <v>77</v>
      </c>
      <c r="R1234" s="8">
        <v>1</v>
      </c>
      <c r="S1234" s="13">
        <f>_xlfn.XLOOKUP(P1234,rif_fee_schedule!$A$2:$A$84,rif_fee_schedule!C$2:C$84, 0)*1.628</f>
        <v>9769.6279999999988</v>
      </c>
      <c r="T1234" s="13">
        <f>_xlfn.XLOOKUP(P1234,rif_fee_schedule!$A$2:$A$84,rif_fee_schedule!D$2:D$84, 0)</f>
        <v>5674</v>
      </c>
      <c r="U1234" s="14">
        <f t="shared" si="58"/>
        <v>9769.6279999999988</v>
      </c>
      <c r="V1234" s="14">
        <f t="shared" si="59"/>
        <v>5674</v>
      </c>
      <c r="W1234"/>
      <c r="Y1234" s="3">
        <v>3995300.98</v>
      </c>
      <c r="Z1234" s="3">
        <v>83905.98</v>
      </c>
      <c r="AA1234" s="3">
        <v>372201.82</v>
      </c>
      <c r="AB1234">
        <v>0</v>
      </c>
      <c r="AC1234" s="3">
        <v>0</v>
      </c>
      <c r="AD1234" s="2">
        <v>611247.02</v>
      </c>
      <c r="AE1234" s="3">
        <v>599122533.62</v>
      </c>
      <c r="AF1234" s="3">
        <v>12164932.65</v>
      </c>
      <c r="AG1234" s="3">
        <v>2628720.44</v>
      </c>
      <c r="AH1234" s="3">
        <v>103699.7</v>
      </c>
      <c r="AI1234" s="3">
        <v>2074</v>
      </c>
      <c r="AJ1234" s="2">
        <v>-10188946.82</v>
      </c>
    </row>
    <row r="1235" spans="1:36" hidden="1" x14ac:dyDescent="0.25">
      <c r="A1235" s="8">
        <v>4</v>
      </c>
      <c r="B1235" s="8" t="s">
        <v>4654</v>
      </c>
      <c r="C1235" s="8">
        <v>3049160620560</v>
      </c>
      <c r="D1235" s="8" t="s">
        <v>4655</v>
      </c>
      <c r="F1235" s="8" t="s">
        <v>4656</v>
      </c>
      <c r="G1235" s="10">
        <v>43670</v>
      </c>
      <c r="H1235" s="8" t="s">
        <v>31</v>
      </c>
      <c r="I1235" s="8" t="s">
        <v>38</v>
      </c>
      <c r="J1235" s="9">
        <v>9278.02</v>
      </c>
      <c r="K1235" s="9">
        <v>185.56</v>
      </c>
      <c r="L1235" s="8">
        <v>0</v>
      </c>
      <c r="M1235" s="14">
        <f t="shared" si="57"/>
        <v>9463.58</v>
      </c>
      <c r="N1235" s="8">
        <v>0</v>
      </c>
      <c r="O1235" s="8">
        <v>0</v>
      </c>
      <c r="P1235" s="8" t="s">
        <v>77</v>
      </c>
      <c r="R1235" s="8">
        <v>1</v>
      </c>
      <c r="S1235" s="13">
        <f>_xlfn.XLOOKUP(P1235,rif_fee_schedule!$A$2:$A$84,rif_fee_schedule!C$2:C$84, 0)*1.628</f>
        <v>9769.6279999999988</v>
      </c>
      <c r="T1235" s="13">
        <f>_xlfn.XLOOKUP(P1235,rif_fee_schedule!$A$2:$A$84,rif_fee_schedule!D$2:D$84, 0)</f>
        <v>5674</v>
      </c>
      <c r="U1235" s="14">
        <f t="shared" si="58"/>
        <v>9769.6279999999988</v>
      </c>
      <c r="V1235" s="14">
        <f t="shared" si="59"/>
        <v>5674</v>
      </c>
      <c r="W1235"/>
      <c r="Y1235" s="3">
        <v>3995300.98</v>
      </c>
      <c r="Z1235" s="3">
        <v>83905.98</v>
      </c>
      <c r="AA1235" s="3">
        <v>372201.82</v>
      </c>
      <c r="AB1235">
        <v>0</v>
      </c>
      <c r="AC1235" s="3">
        <v>0</v>
      </c>
      <c r="AD1235" s="2">
        <v>611247.02</v>
      </c>
      <c r="AE1235" s="3">
        <v>599122533.62</v>
      </c>
      <c r="AF1235" s="3">
        <v>12164932.65</v>
      </c>
      <c r="AG1235" s="3">
        <v>2628720.44</v>
      </c>
      <c r="AH1235" s="3">
        <v>103699.7</v>
      </c>
      <c r="AI1235" s="3">
        <v>2074</v>
      </c>
      <c r="AJ1235" s="2">
        <v>-10188946.82</v>
      </c>
    </row>
    <row r="1236" spans="1:36" hidden="1" x14ac:dyDescent="0.25">
      <c r="A1236" s="8">
        <v>4</v>
      </c>
      <c r="B1236" s="8" t="s">
        <v>4657</v>
      </c>
      <c r="C1236" s="8">
        <v>3049160620580</v>
      </c>
      <c r="D1236" s="8" t="s">
        <v>4649</v>
      </c>
      <c r="F1236" s="8" t="s">
        <v>4658</v>
      </c>
      <c r="G1236" s="10">
        <v>43670</v>
      </c>
      <c r="H1236" s="8" t="s">
        <v>31</v>
      </c>
      <c r="I1236" s="8" t="s">
        <v>38</v>
      </c>
      <c r="J1236" s="9">
        <v>9278.02</v>
      </c>
      <c r="K1236" s="9">
        <v>185.56</v>
      </c>
      <c r="L1236" s="8">
        <v>0</v>
      </c>
      <c r="M1236" s="14">
        <f t="shared" si="57"/>
        <v>9463.58</v>
      </c>
      <c r="N1236" s="8">
        <v>0</v>
      </c>
      <c r="O1236" s="8">
        <v>0</v>
      </c>
      <c r="P1236" s="8" t="s">
        <v>77</v>
      </c>
      <c r="R1236" s="8">
        <v>1</v>
      </c>
      <c r="S1236" s="13">
        <f>_xlfn.XLOOKUP(P1236,rif_fee_schedule!$A$2:$A$84,rif_fee_schedule!C$2:C$84, 0)*1.628</f>
        <v>9769.6279999999988</v>
      </c>
      <c r="T1236" s="13">
        <f>_xlfn.XLOOKUP(P1236,rif_fee_schedule!$A$2:$A$84,rif_fee_schedule!D$2:D$84, 0)</f>
        <v>5674</v>
      </c>
      <c r="U1236" s="14">
        <f t="shared" si="58"/>
        <v>9769.6279999999988</v>
      </c>
      <c r="V1236" s="14">
        <f t="shared" si="59"/>
        <v>5674</v>
      </c>
      <c r="W1236"/>
      <c r="Y1236" s="3">
        <v>3995300.98</v>
      </c>
      <c r="Z1236" s="3">
        <v>83905.98</v>
      </c>
      <c r="AA1236" s="3">
        <v>372201.82</v>
      </c>
      <c r="AB1236">
        <v>0</v>
      </c>
      <c r="AC1236" s="3">
        <v>0</v>
      </c>
      <c r="AD1236" s="2">
        <v>611247.02</v>
      </c>
      <c r="AE1236" s="3">
        <v>599122533.62</v>
      </c>
      <c r="AF1236" s="3">
        <v>12164932.65</v>
      </c>
      <c r="AG1236" s="3">
        <v>2628720.44</v>
      </c>
      <c r="AH1236" s="3">
        <v>103699.7</v>
      </c>
      <c r="AI1236" s="3">
        <v>2074</v>
      </c>
      <c r="AJ1236" s="2">
        <v>-10188946.82</v>
      </c>
    </row>
    <row r="1237" spans="1:36" hidden="1" x14ac:dyDescent="0.25">
      <c r="A1237" s="8">
        <v>4</v>
      </c>
      <c r="B1237" s="8" t="s">
        <v>4659</v>
      </c>
      <c r="C1237" s="8">
        <v>3049160620590</v>
      </c>
      <c r="D1237" s="8" t="s">
        <v>4660</v>
      </c>
      <c r="F1237" s="8" t="s">
        <v>4661</v>
      </c>
      <c r="G1237" s="10">
        <v>43670</v>
      </c>
      <c r="H1237" s="8" t="s">
        <v>31</v>
      </c>
      <c r="I1237" s="8" t="s">
        <v>38</v>
      </c>
      <c r="J1237" s="9">
        <v>9278.02</v>
      </c>
      <c r="K1237" s="9">
        <v>185.56</v>
      </c>
      <c r="L1237" s="8">
        <v>0</v>
      </c>
      <c r="M1237" s="14">
        <f t="shared" si="57"/>
        <v>9463.58</v>
      </c>
      <c r="N1237" s="8">
        <v>0</v>
      </c>
      <c r="O1237" s="8">
        <v>0</v>
      </c>
      <c r="P1237" s="8" t="s">
        <v>77</v>
      </c>
      <c r="R1237" s="8">
        <v>1</v>
      </c>
      <c r="S1237" s="13">
        <f>_xlfn.XLOOKUP(P1237,rif_fee_schedule!$A$2:$A$84,rif_fee_schedule!C$2:C$84, 0)*1.628</f>
        <v>9769.6279999999988</v>
      </c>
      <c r="T1237" s="13">
        <f>_xlfn.XLOOKUP(P1237,rif_fee_schedule!$A$2:$A$84,rif_fee_schedule!D$2:D$84, 0)</f>
        <v>5674</v>
      </c>
      <c r="U1237" s="14">
        <f t="shared" si="58"/>
        <v>9769.6279999999988</v>
      </c>
      <c r="V1237" s="14">
        <f t="shared" si="59"/>
        <v>5674</v>
      </c>
      <c r="W1237"/>
      <c r="Y1237" s="3">
        <v>3995300.98</v>
      </c>
      <c r="Z1237" s="3">
        <v>83905.98</v>
      </c>
      <c r="AA1237" s="3">
        <v>372201.82</v>
      </c>
      <c r="AB1237">
        <v>0</v>
      </c>
      <c r="AC1237" s="3">
        <v>0</v>
      </c>
      <c r="AD1237" s="2">
        <v>611247.02</v>
      </c>
      <c r="AE1237" s="3">
        <v>599122533.62</v>
      </c>
      <c r="AF1237" s="3">
        <v>12164932.65</v>
      </c>
      <c r="AG1237" s="3">
        <v>2628720.44</v>
      </c>
      <c r="AH1237" s="3">
        <v>103699.7</v>
      </c>
      <c r="AI1237" s="3">
        <v>2074</v>
      </c>
      <c r="AJ1237" s="2">
        <v>-10188946.82</v>
      </c>
    </row>
    <row r="1238" spans="1:36" hidden="1" x14ac:dyDescent="0.25">
      <c r="A1238" s="8">
        <v>2</v>
      </c>
      <c r="B1238" s="8" t="s">
        <v>2516</v>
      </c>
      <c r="C1238" s="8">
        <v>3021350100080</v>
      </c>
      <c r="D1238" s="8" t="s">
        <v>2517</v>
      </c>
      <c r="F1238" s="8" t="s">
        <v>2518</v>
      </c>
      <c r="G1238" s="10">
        <v>43649</v>
      </c>
      <c r="H1238" s="8" t="s">
        <v>31</v>
      </c>
      <c r="I1238" s="8" t="s">
        <v>38</v>
      </c>
      <c r="J1238" s="9">
        <v>1969.71</v>
      </c>
      <c r="K1238" s="9">
        <v>39.39</v>
      </c>
      <c r="L1238" s="8">
        <v>0</v>
      </c>
      <c r="M1238" s="14">
        <f t="shared" si="57"/>
        <v>2009.1000000000001</v>
      </c>
      <c r="N1238" s="8">
        <v>0</v>
      </c>
      <c r="O1238" s="8">
        <v>0</v>
      </c>
      <c r="P1238" s="8" t="s">
        <v>114</v>
      </c>
      <c r="R1238" s="8">
        <v>2</v>
      </c>
      <c r="S1238" s="13">
        <f>_xlfn.XLOOKUP(P1238,rif_fee_schedule!$A$2:$A$84,rif_fee_schedule!C$2:C$84, 0)*1.628</f>
        <v>4288.152</v>
      </c>
      <c r="T1238" s="13">
        <f>_xlfn.XLOOKUP(P1238,rif_fee_schedule!$A$2:$A$84,rif_fee_schedule!D$2:D$84, 0)</f>
        <v>2490</v>
      </c>
      <c r="U1238" s="14">
        <f t="shared" si="58"/>
        <v>8576.3040000000001</v>
      </c>
      <c r="V1238" s="14">
        <f t="shared" si="59"/>
        <v>4980</v>
      </c>
      <c r="W1238"/>
      <c r="Y1238" s="3">
        <v>272008405.74000001</v>
      </c>
      <c r="Z1238" s="3">
        <v>5573244.3300000001</v>
      </c>
      <c r="AA1238" s="3">
        <v>0</v>
      </c>
      <c r="AB1238">
        <v>0</v>
      </c>
      <c r="AC1238" s="3">
        <v>0</v>
      </c>
      <c r="AD1238" s="2">
        <v>-7297347.0099999998</v>
      </c>
      <c r="AE1238" s="3">
        <v>599122533.62</v>
      </c>
      <c r="AF1238" s="3">
        <v>12164932.65</v>
      </c>
      <c r="AG1238" s="3">
        <v>2628720.44</v>
      </c>
      <c r="AH1238" s="3">
        <v>103699.7</v>
      </c>
      <c r="AI1238" s="3">
        <v>2074</v>
      </c>
      <c r="AJ1238" s="2">
        <v>-10188946.82</v>
      </c>
    </row>
    <row r="1239" spans="1:36" hidden="1" x14ac:dyDescent="0.25">
      <c r="A1239" s="8">
        <v>2</v>
      </c>
      <c r="B1239" s="8" t="s">
        <v>2516</v>
      </c>
      <c r="C1239" s="8">
        <v>3021350100080</v>
      </c>
      <c r="D1239" s="8" t="s">
        <v>2517</v>
      </c>
      <c r="F1239" s="8" t="s">
        <v>2518</v>
      </c>
      <c r="G1239" s="10">
        <v>43649</v>
      </c>
      <c r="H1239" s="8" t="s">
        <v>31</v>
      </c>
      <c r="I1239" s="8" t="s">
        <v>38</v>
      </c>
      <c r="J1239" s="9">
        <v>1969.71</v>
      </c>
      <c r="K1239" s="9">
        <v>39.39</v>
      </c>
      <c r="L1239" s="8">
        <v>0</v>
      </c>
      <c r="M1239" s="14">
        <f t="shared" si="57"/>
        <v>2009.1000000000001</v>
      </c>
      <c r="N1239" s="8">
        <v>0</v>
      </c>
      <c r="O1239" s="8">
        <v>0</v>
      </c>
      <c r="P1239" s="8" t="s">
        <v>77</v>
      </c>
      <c r="R1239" s="8">
        <v>-1</v>
      </c>
      <c r="S1239" s="13">
        <f>_xlfn.XLOOKUP(P1239,rif_fee_schedule!$A$2:$A$84,rif_fee_schedule!C$2:C$84, 0)*1.628</f>
        <v>9769.6279999999988</v>
      </c>
      <c r="T1239" s="13">
        <f>_xlfn.XLOOKUP(P1239,rif_fee_schedule!$A$2:$A$84,rif_fee_schedule!D$2:D$84, 0)</f>
        <v>5674</v>
      </c>
      <c r="U1239" s="14">
        <f t="shared" si="58"/>
        <v>-9769.6279999999988</v>
      </c>
      <c r="V1239" s="14">
        <f t="shared" si="59"/>
        <v>-5674</v>
      </c>
      <c r="W1239"/>
      <c r="Y1239" s="3">
        <v>272008405.74000001</v>
      </c>
      <c r="Z1239" s="3">
        <v>5573244.3300000001</v>
      </c>
      <c r="AA1239" s="3">
        <v>0</v>
      </c>
      <c r="AB1239">
        <v>0</v>
      </c>
      <c r="AC1239" s="3">
        <v>0</v>
      </c>
      <c r="AD1239" s="2">
        <v>-7297347.0099999998</v>
      </c>
      <c r="AE1239" s="3">
        <v>599122533.62</v>
      </c>
      <c r="AF1239" s="3">
        <v>12164932.65</v>
      </c>
      <c r="AG1239" s="3">
        <v>2628720.44</v>
      </c>
      <c r="AH1239" s="3">
        <v>103699.7</v>
      </c>
      <c r="AI1239" s="3">
        <v>2074</v>
      </c>
      <c r="AJ1239" s="2">
        <v>-10188946.82</v>
      </c>
    </row>
    <row r="1240" spans="1:36" hidden="1" x14ac:dyDescent="0.25">
      <c r="A1240" s="8">
        <v>6</v>
      </c>
      <c r="B1240" s="8" t="s">
        <v>7768</v>
      </c>
      <c r="C1240" s="8">
        <v>3069350000232</v>
      </c>
      <c r="D1240" s="8" t="s">
        <v>7769</v>
      </c>
      <c r="F1240" s="8" t="s">
        <v>7739</v>
      </c>
      <c r="G1240" s="10">
        <v>43648</v>
      </c>
      <c r="H1240" s="8" t="s">
        <v>31</v>
      </c>
      <c r="I1240" s="8" t="s">
        <v>38</v>
      </c>
      <c r="J1240" s="9">
        <v>9278.02</v>
      </c>
      <c r="K1240" s="9">
        <v>185.56</v>
      </c>
      <c r="L1240" s="8">
        <v>0</v>
      </c>
      <c r="M1240" s="14">
        <f t="shared" si="57"/>
        <v>9463.58</v>
      </c>
      <c r="N1240" s="8">
        <v>0</v>
      </c>
      <c r="O1240" s="8">
        <v>0</v>
      </c>
      <c r="P1240" s="8" t="s">
        <v>77</v>
      </c>
      <c r="R1240" s="8">
        <v>1</v>
      </c>
      <c r="S1240" s="13">
        <f>_xlfn.XLOOKUP(P1240,rif_fee_schedule!$A$2:$A$84,rif_fee_schedule!C$2:C$84, 0)*1.628</f>
        <v>9769.6279999999988</v>
      </c>
      <c r="T1240" s="13">
        <f>_xlfn.XLOOKUP(P1240,rif_fee_schedule!$A$2:$A$84,rif_fee_schedule!D$2:D$84, 0)</f>
        <v>5674</v>
      </c>
      <c r="U1240" s="14">
        <f t="shared" si="58"/>
        <v>9769.6279999999988</v>
      </c>
      <c r="V1240" s="14">
        <f t="shared" si="59"/>
        <v>5674</v>
      </c>
      <c r="W1240"/>
      <c r="Y1240" s="3">
        <v>43269262.359999999</v>
      </c>
      <c r="Z1240" s="3">
        <v>874367.57</v>
      </c>
      <c r="AA1240" s="3">
        <v>433279.63</v>
      </c>
      <c r="AB1240">
        <v>0</v>
      </c>
      <c r="AC1240" s="3">
        <v>0</v>
      </c>
      <c r="AD1240" s="2">
        <v>374512.67</v>
      </c>
      <c r="AE1240" s="3">
        <v>599122533.62</v>
      </c>
      <c r="AF1240" s="3">
        <v>12164932.65</v>
      </c>
      <c r="AG1240" s="3">
        <v>2628720.44</v>
      </c>
      <c r="AH1240" s="3">
        <v>103699.7</v>
      </c>
      <c r="AI1240" s="3">
        <v>2074</v>
      </c>
      <c r="AJ1240" s="2">
        <v>-10188946.82</v>
      </c>
    </row>
    <row r="1241" spans="1:36" hidden="1" x14ac:dyDescent="0.25">
      <c r="A1241" s="8">
        <v>1</v>
      </c>
      <c r="B1241" s="8" t="s">
        <v>191</v>
      </c>
      <c r="C1241" s="8">
        <v>3040160090500</v>
      </c>
      <c r="D1241" s="8" t="s">
        <v>192</v>
      </c>
      <c r="F1241" s="8" t="s">
        <v>193</v>
      </c>
      <c r="G1241" s="10">
        <v>43679</v>
      </c>
      <c r="H1241" s="8" t="s">
        <v>31</v>
      </c>
      <c r="I1241" s="8" t="s">
        <v>38</v>
      </c>
      <c r="J1241" s="9">
        <v>6216.27</v>
      </c>
      <c r="K1241" s="9">
        <v>124.33</v>
      </c>
      <c r="L1241" s="8">
        <v>0</v>
      </c>
      <c r="M1241" s="14">
        <f t="shared" si="57"/>
        <v>6340.6</v>
      </c>
      <c r="N1241" s="8">
        <v>0</v>
      </c>
      <c r="O1241" s="8">
        <v>0</v>
      </c>
      <c r="P1241" s="8" t="s">
        <v>77</v>
      </c>
      <c r="R1241" s="8">
        <v>1</v>
      </c>
      <c r="S1241" s="13">
        <f>_xlfn.XLOOKUP(P1241,rif_fee_schedule!$A$2:$A$84,rif_fee_schedule!C$2:C$84, 0)*1.628</f>
        <v>9769.6279999999988</v>
      </c>
      <c r="T1241" s="13">
        <f>_xlfn.XLOOKUP(P1241,rif_fee_schedule!$A$2:$A$84,rif_fee_schedule!D$2:D$84, 0)</f>
        <v>5674</v>
      </c>
      <c r="U1241" s="14">
        <f t="shared" si="58"/>
        <v>9769.6279999999988</v>
      </c>
      <c r="V1241" s="14">
        <f t="shared" si="59"/>
        <v>5674</v>
      </c>
      <c r="W1241"/>
      <c r="Y1241" s="3">
        <v>74696854.359999999</v>
      </c>
      <c r="Z1241" s="3">
        <v>1494936.99</v>
      </c>
      <c r="AA1241" s="3">
        <v>1189721.74</v>
      </c>
      <c r="AB1241" s="2">
        <v>103699.7</v>
      </c>
      <c r="AC1241" s="3">
        <v>2074</v>
      </c>
      <c r="AD1241" s="2">
        <v>-3422401.68</v>
      </c>
      <c r="AE1241" s="3">
        <v>599122533.62</v>
      </c>
      <c r="AF1241" s="3">
        <v>12164932.65</v>
      </c>
      <c r="AG1241" s="3">
        <v>2628720.44</v>
      </c>
      <c r="AH1241" s="3">
        <v>103699.7</v>
      </c>
      <c r="AI1241" s="3">
        <v>2074</v>
      </c>
      <c r="AJ1241" s="2">
        <v>-10188946.82</v>
      </c>
    </row>
    <row r="1242" spans="1:36" hidden="1" x14ac:dyDescent="0.25">
      <c r="A1242" s="8">
        <v>1</v>
      </c>
      <c r="B1242" s="8" t="s">
        <v>191</v>
      </c>
      <c r="C1242" s="8">
        <v>3040160090500</v>
      </c>
      <c r="D1242" s="8" t="s">
        <v>192</v>
      </c>
      <c r="F1242" s="8" t="s">
        <v>193</v>
      </c>
      <c r="G1242" s="10">
        <v>43679</v>
      </c>
      <c r="H1242" s="8" t="s">
        <v>31</v>
      </c>
      <c r="I1242" s="8" t="s">
        <v>38</v>
      </c>
      <c r="J1242" s="9">
        <v>6216.27</v>
      </c>
      <c r="K1242" s="9">
        <v>124.33</v>
      </c>
      <c r="L1242" s="8">
        <v>0</v>
      </c>
      <c r="M1242" s="14">
        <f t="shared" si="57"/>
        <v>6340.6</v>
      </c>
      <c r="N1242" s="8">
        <v>0</v>
      </c>
      <c r="O1242" s="8">
        <v>0</v>
      </c>
      <c r="P1242" s="8" t="s">
        <v>77</v>
      </c>
      <c r="R1242" s="8">
        <v>-0.33</v>
      </c>
      <c r="S1242" s="13">
        <f>_xlfn.XLOOKUP(P1242,rif_fee_schedule!$A$2:$A$84,rif_fee_schedule!C$2:C$84, 0)*1.628</f>
        <v>9769.6279999999988</v>
      </c>
      <c r="T1242" s="13">
        <f>_xlfn.XLOOKUP(P1242,rif_fee_schedule!$A$2:$A$84,rif_fee_schedule!D$2:D$84, 0)</f>
        <v>5674</v>
      </c>
      <c r="U1242" s="14">
        <f t="shared" si="58"/>
        <v>-3223.9772399999997</v>
      </c>
      <c r="V1242" s="14">
        <f t="shared" si="59"/>
        <v>-1872.42</v>
      </c>
      <c r="W1242"/>
      <c r="Y1242" s="3">
        <v>74696854.359999999</v>
      </c>
      <c r="Z1242" s="3">
        <v>1494936.99</v>
      </c>
      <c r="AA1242" s="3">
        <v>1189721.74</v>
      </c>
      <c r="AB1242" s="2">
        <v>103699.7</v>
      </c>
      <c r="AC1242" s="3">
        <v>2074</v>
      </c>
      <c r="AD1242" s="2">
        <v>-3422401.68</v>
      </c>
      <c r="AE1242" s="3">
        <v>599122533.62</v>
      </c>
      <c r="AF1242" s="3">
        <v>12164932.65</v>
      </c>
      <c r="AG1242" s="3">
        <v>2628720.44</v>
      </c>
      <c r="AH1242" s="3">
        <v>103699.7</v>
      </c>
      <c r="AI1242" s="3">
        <v>2074</v>
      </c>
      <c r="AJ1242" s="2">
        <v>-10188946.82</v>
      </c>
    </row>
    <row r="1243" spans="1:36" hidden="1" x14ac:dyDescent="0.25">
      <c r="A1243" s="8">
        <v>4</v>
      </c>
      <c r="B1243" s="8" t="s">
        <v>4612</v>
      </c>
      <c r="C1243" s="8">
        <v>3049160620520</v>
      </c>
      <c r="D1243" s="8" t="s">
        <v>4613</v>
      </c>
      <c r="F1243" s="8" t="s">
        <v>4614</v>
      </c>
      <c r="G1243" s="10">
        <v>43670</v>
      </c>
      <c r="H1243" s="8" t="s">
        <v>31</v>
      </c>
      <c r="I1243" s="8" t="s">
        <v>38</v>
      </c>
      <c r="J1243" s="9">
        <v>9278.02</v>
      </c>
      <c r="K1243" s="9">
        <v>185.56</v>
      </c>
      <c r="L1243" s="8">
        <v>0</v>
      </c>
      <c r="M1243" s="14">
        <f t="shared" si="57"/>
        <v>9463.58</v>
      </c>
      <c r="N1243" s="8">
        <v>0</v>
      </c>
      <c r="O1243" s="8">
        <v>0</v>
      </c>
      <c r="P1243" s="8" t="s">
        <v>77</v>
      </c>
      <c r="R1243" s="8">
        <v>1</v>
      </c>
      <c r="S1243" s="13">
        <f>_xlfn.XLOOKUP(P1243,rif_fee_schedule!$A$2:$A$84,rif_fee_schedule!C$2:C$84, 0)*1.628</f>
        <v>9769.6279999999988</v>
      </c>
      <c r="T1243" s="13">
        <f>_xlfn.XLOOKUP(P1243,rif_fee_schedule!$A$2:$A$84,rif_fee_schedule!D$2:D$84, 0)</f>
        <v>5674</v>
      </c>
      <c r="U1243" s="14">
        <f t="shared" si="58"/>
        <v>9769.6279999999988</v>
      </c>
      <c r="V1243" s="14">
        <f t="shared" si="59"/>
        <v>5674</v>
      </c>
      <c r="W1243"/>
      <c r="Y1243" s="3">
        <v>3995300.98</v>
      </c>
      <c r="Z1243" s="3">
        <v>83905.98</v>
      </c>
      <c r="AA1243" s="3">
        <v>372201.82</v>
      </c>
      <c r="AB1243">
        <v>0</v>
      </c>
      <c r="AC1243" s="3">
        <v>0</v>
      </c>
      <c r="AD1243" s="2">
        <v>611247.02</v>
      </c>
      <c r="AE1243" s="3">
        <v>599122533.62</v>
      </c>
      <c r="AF1243" s="3">
        <v>12164932.65</v>
      </c>
      <c r="AG1243" s="3">
        <v>2628720.44</v>
      </c>
      <c r="AH1243" s="3">
        <v>103699.7</v>
      </c>
      <c r="AI1243" s="3">
        <v>2074</v>
      </c>
      <c r="AJ1243" s="2">
        <v>-10188946.82</v>
      </c>
    </row>
    <row r="1244" spans="1:36" hidden="1" x14ac:dyDescent="0.25">
      <c r="A1244" s="8">
        <v>4</v>
      </c>
      <c r="B1244" s="8" t="s">
        <v>4662</v>
      </c>
      <c r="C1244" s="8">
        <v>3049160620570</v>
      </c>
      <c r="D1244" s="8" t="s">
        <v>4663</v>
      </c>
      <c r="F1244" s="8" t="s">
        <v>4664</v>
      </c>
      <c r="G1244" s="10">
        <v>43670</v>
      </c>
      <c r="H1244" s="8" t="s">
        <v>31</v>
      </c>
      <c r="I1244" s="8" t="s">
        <v>38</v>
      </c>
      <c r="J1244" s="9">
        <v>9278.02</v>
      </c>
      <c r="K1244" s="9">
        <v>185.56</v>
      </c>
      <c r="L1244" s="8">
        <v>0</v>
      </c>
      <c r="M1244" s="14">
        <f t="shared" si="57"/>
        <v>9463.58</v>
      </c>
      <c r="N1244" s="8">
        <v>0</v>
      </c>
      <c r="O1244" s="8">
        <v>0</v>
      </c>
      <c r="P1244" s="8" t="s">
        <v>77</v>
      </c>
      <c r="R1244" s="8">
        <v>1</v>
      </c>
      <c r="S1244" s="13">
        <f>_xlfn.XLOOKUP(P1244,rif_fee_schedule!$A$2:$A$84,rif_fee_schedule!C$2:C$84, 0)*1.628</f>
        <v>9769.6279999999988</v>
      </c>
      <c r="T1244" s="13">
        <f>_xlfn.XLOOKUP(P1244,rif_fee_schedule!$A$2:$A$84,rif_fee_schedule!D$2:D$84, 0)</f>
        <v>5674</v>
      </c>
      <c r="U1244" s="14">
        <f t="shared" si="58"/>
        <v>9769.6279999999988</v>
      </c>
      <c r="V1244" s="14">
        <f t="shared" si="59"/>
        <v>5674</v>
      </c>
      <c r="W1244"/>
      <c r="Y1244" s="3">
        <v>3995300.98</v>
      </c>
      <c r="Z1244" s="3">
        <v>83905.98</v>
      </c>
      <c r="AA1244" s="3">
        <v>372201.82</v>
      </c>
      <c r="AB1244">
        <v>0</v>
      </c>
      <c r="AC1244" s="3">
        <v>0</v>
      </c>
      <c r="AD1244" s="2">
        <v>611247.02</v>
      </c>
      <c r="AE1244" s="3">
        <v>599122533.62</v>
      </c>
      <c r="AF1244" s="3">
        <v>12164932.65</v>
      </c>
      <c r="AG1244" s="3">
        <v>2628720.44</v>
      </c>
      <c r="AH1244" s="3">
        <v>103699.7</v>
      </c>
      <c r="AI1244" s="3">
        <v>2074</v>
      </c>
      <c r="AJ1244" s="2">
        <v>-10188946.82</v>
      </c>
    </row>
    <row r="1245" spans="1:36" hidden="1" x14ac:dyDescent="0.25">
      <c r="A1245" s="8">
        <v>6</v>
      </c>
      <c r="B1245" s="8" t="s">
        <v>7888</v>
      </c>
      <c r="C1245" s="8">
        <v>3069350000271</v>
      </c>
      <c r="D1245" s="8" t="s">
        <v>7889</v>
      </c>
      <c r="F1245" s="8" t="s">
        <v>7739</v>
      </c>
      <c r="G1245" s="10">
        <v>43647</v>
      </c>
      <c r="H1245" s="8" t="s">
        <v>31</v>
      </c>
      <c r="I1245" s="8" t="s">
        <v>38</v>
      </c>
      <c r="J1245" s="9">
        <v>9278.02</v>
      </c>
      <c r="K1245" s="9">
        <v>185.56</v>
      </c>
      <c r="L1245" s="8">
        <v>0</v>
      </c>
      <c r="M1245" s="14">
        <f t="shared" si="57"/>
        <v>9463.58</v>
      </c>
      <c r="N1245" s="8">
        <v>0</v>
      </c>
      <c r="O1245" s="8">
        <v>0</v>
      </c>
      <c r="P1245" s="8" t="s">
        <v>77</v>
      </c>
      <c r="R1245" s="8">
        <v>1</v>
      </c>
      <c r="S1245" s="13">
        <f>_xlfn.XLOOKUP(P1245,rif_fee_schedule!$A$2:$A$84,rif_fee_schedule!C$2:C$84, 0)*1.628</f>
        <v>9769.6279999999988</v>
      </c>
      <c r="T1245" s="13">
        <f>_xlfn.XLOOKUP(P1245,rif_fee_schedule!$A$2:$A$84,rif_fee_schedule!D$2:D$84, 0)</f>
        <v>5674</v>
      </c>
      <c r="U1245" s="14">
        <f t="shared" si="58"/>
        <v>9769.6279999999988</v>
      </c>
      <c r="V1245" s="14">
        <f t="shared" si="59"/>
        <v>5674</v>
      </c>
      <c r="W1245"/>
      <c r="Y1245" s="3">
        <v>43269262.359999999</v>
      </c>
      <c r="Z1245" s="3">
        <v>874367.57</v>
      </c>
      <c r="AA1245" s="3">
        <v>433279.63</v>
      </c>
      <c r="AB1245">
        <v>0</v>
      </c>
      <c r="AC1245" s="3">
        <v>0</v>
      </c>
      <c r="AD1245" s="2">
        <v>374512.67</v>
      </c>
      <c r="AE1245" s="3">
        <v>599122533.62</v>
      </c>
      <c r="AF1245" s="3">
        <v>12164932.65</v>
      </c>
      <c r="AG1245" s="3">
        <v>2628720.44</v>
      </c>
      <c r="AH1245" s="3">
        <v>103699.7</v>
      </c>
      <c r="AI1245" s="3">
        <v>2074</v>
      </c>
      <c r="AJ1245" s="2">
        <v>-10188946.82</v>
      </c>
    </row>
    <row r="1246" spans="1:36" hidden="1" x14ac:dyDescent="0.25">
      <c r="A1246" s="8">
        <v>6</v>
      </c>
      <c r="B1246" s="8" t="s">
        <v>7842</v>
      </c>
      <c r="C1246" s="8">
        <v>3069350000232</v>
      </c>
      <c r="D1246" s="8" t="s">
        <v>7843</v>
      </c>
      <c r="F1246" s="8" t="s">
        <v>7739</v>
      </c>
      <c r="G1246" s="10">
        <v>43647</v>
      </c>
      <c r="H1246" s="8" t="s">
        <v>31</v>
      </c>
      <c r="I1246" s="8" t="s">
        <v>38</v>
      </c>
      <c r="J1246" s="9">
        <v>9278.02</v>
      </c>
      <c r="K1246" s="9">
        <v>185.56</v>
      </c>
      <c r="L1246" s="8">
        <v>0</v>
      </c>
      <c r="M1246" s="14">
        <f t="shared" si="57"/>
        <v>9463.58</v>
      </c>
      <c r="N1246" s="8">
        <v>0</v>
      </c>
      <c r="O1246" s="8">
        <v>0</v>
      </c>
      <c r="P1246" s="8" t="s">
        <v>77</v>
      </c>
      <c r="R1246" s="8">
        <v>1</v>
      </c>
      <c r="S1246" s="13">
        <f>_xlfn.XLOOKUP(P1246,rif_fee_schedule!$A$2:$A$84,rif_fee_schedule!C$2:C$84, 0)*1.628</f>
        <v>9769.6279999999988</v>
      </c>
      <c r="T1246" s="13">
        <f>_xlfn.XLOOKUP(P1246,rif_fee_schedule!$A$2:$A$84,rif_fee_schedule!D$2:D$84, 0)</f>
        <v>5674</v>
      </c>
      <c r="U1246" s="14">
        <f t="shared" si="58"/>
        <v>9769.6279999999988</v>
      </c>
      <c r="V1246" s="14">
        <f t="shared" si="59"/>
        <v>5674</v>
      </c>
      <c r="W1246"/>
      <c r="Y1246" s="3">
        <v>43269262.359999999</v>
      </c>
      <c r="Z1246" s="3">
        <v>874367.57</v>
      </c>
      <c r="AA1246" s="3">
        <v>433279.63</v>
      </c>
      <c r="AB1246">
        <v>0</v>
      </c>
      <c r="AC1246" s="3">
        <v>0</v>
      </c>
      <c r="AD1246" s="2">
        <v>374512.67</v>
      </c>
      <c r="AE1246" s="3">
        <v>599122533.62</v>
      </c>
      <c r="AF1246" s="3">
        <v>12164932.65</v>
      </c>
      <c r="AG1246" s="3">
        <v>2628720.44</v>
      </c>
      <c r="AH1246" s="3">
        <v>103699.7</v>
      </c>
      <c r="AI1246" s="3">
        <v>2074</v>
      </c>
      <c r="AJ1246" s="2">
        <v>-10188946.82</v>
      </c>
    </row>
    <row r="1247" spans="1:36" hidden="1" x14ac:dyDescent="0.25">
      <c r="A1247" s="8">
        <v>6</v>
      </c>
      <c r="B1247" s="8" t="s">
        <v>7792</v>
      </c>
      <c r="C1247" s="8">
        <v>3069350000232</v>
      </c>
      <c r="D1247" s="8" t="s">
        <v>7793</v>
      </c>
      <c r="F1247" s="8" t="s">
        <v>7785</v>
      </c>
      <c r="G1247" s="10">
        <v>43668</v>
      </c>
      <c r="H1247" s="8" t="s">
        <v>31</v>
      </c>
      <c r="I1247" s="8" t="s">
        <v>38</v>
      </c>
      <c r="J1247" s="9">
        <v>9278.02</v>
      </c>
      <c r="K1247" s="9">
        <v>185.56</v>
      </c>
      <c r="L1247" s="8">
        <v>0</v>
      </c>
      <c r="M1247" s="14">
        <f t="shared" si="57"/>
        <v>9463.58</v>
      </c>
      <c r="N1247" s="8">
        <v>0</v>
      </c>
      <c r="O1247" s="8">
        <v>0</v>
      </c>
      <c r="P1247" s="8" t="s">
        <v>77</v>
      </c>
      <c r="R1247" s="8">
        <v>1</v>
      </c>
      <c r="S1247" s="13">
        <f>_xlfn.XLOOKUP(P1247,rif_fee_schedule!$A$2:$A$84,rif_fee_schedule!C$2:C$84, 0)*1.628</f>
        <v>9769.6279999999988</v>
      </c>
      <c r="T1247" s="13">
        <f>_xlfn.XLOOKUP(P1247,rif_fee_schedule!$A$2:$A$84,rif_fee_schedule!D$2:D$84, 0)</f>
        <v>5674</v>
      </c>
      <c r="U1247" s="14">
        <f t="shared" si="58"/>
        <v>9769.6279999999988</v>
      </c>
      <c r="V1247" s="14">
        <f t="shared" si="59"/>
        <v>5674</v>
      </c>
      <c r="W1247"/>
      <c r="Y1247" s="3">
        <v>43269262.359999999</v>
      </c>
      <c r="Z1247" s="3">
        <v>874367.57</v>
      </c>
      <c r="AA1247" s="3">
        <v>433279.63</v>
      </c>
      <c r="AB1247">
        <v>0</v>
      </c>
      <c r="AC1247" s="3">
        <v>0</v>
      </c>
      <c r="AD1247" s="2">
        <v>374512.67</v>
      </c>
      <c r="AE1247" s="3">
        <v>599122533.62</v>
      </c>
      <c r="AF1247" s="3">
        <v>12164932.65</v>
      </c>
      <c r="AG1247" s="3">
        <v>2628720.44</v>
      </c>
      <c r="AH1247" s="3">
        <v>103699.7</v>
      </c>
      <c r="AI1247" s="3">
        <v>2074</v>
      </c>
      <c r="AJ1247" s="2">
        <v>-10188946.82</v>
      </c>
    </row>
    <row r="1248" spans="1:36" hidden="1" x14ac:dyDescent="0.25">
      <c r="A1248" s="8">
        <v>6</v>
      </c>
      <c r="B1248" s="8" t="s">
        <v>7915</v>
      </c>
      <c r="C1248" s="8">
        <v>3069350000300</v>
      </c>
      <c r="D1248" s="8" t="s">
        <v>7916</v>
      </c>
      <c r="F1248" s="8" t="s">
        <v>7739</v>
      </c>
      <c r="G1248" s="10">
        <v>43651</v>
      </c>
      <c r="H1248" s="8" t="s">
        <v>31</v>
      </c>
      <c r="I1248" s="8" t="s">
        <v>38</v>
      </c>
      <c r="J1248" s="9">
        <v>9278.02</v>
      </c>
      <c r="K1248" s="9">
        <v>185.56</v>
      </c>
      <c r="L1248" s="8">
        <v>0</v>
      </c>
      <c r="M1248" s="14">
        <f t="shared" si="57"/>
        <v>9463.58</v>
      </c>
      <c r="N1248" s="8">
        <v>0</v>
      </c>
      <c r="O1248" s="8">
        <v>0</v>
      </c>
      <c r="P1248" s="8" t="s">
        <v>77</v>
      </c>
      <c r="R1248" s="8">
        <v>1</v>
      </c>
      <c r="S1248" s="13">
        <f>_xlfn.XLOOKUP(P1248,rif_fee_schedule!$A$2:$A$84,rif_fee_schedule!C$2:C$84, 0)*1.628</f>
        <v>9769.6279999999988</v>
      </c>
      <c r="T1248" s="13">
        <f>_xlfn.XLOOKUP(P1248,rif_fee_schedule!$A$2:$A$84,rif_fee_schedule!D$2:D$84, 0)</f>
        <v>5674</v>
      </c>
      <c r="U1248" s="14">
        <f t="shared" si="58"/>
        <v>9769.6279999999988</v>
      </c>
      <c r="V1248" s="14">
        <f t="shared" si="59"/>
        <v>5674</v>
      </c>
      <c r="W1248"/>
      <c r="Y1248" s="3">
        <v>43269262.359999999</v>
      </c>
      <c r="Z1248" s="3">
        <v>874367.57</v>
      </c>
      <c r="AA1248" s="3">
        <v>433279.63</v>
      </c>
      <c r="AB1248">
        <v>0</v>
      </c>
      <c r="AC1248" s="3">
        <v>0</v>
      </c>
      <c r="AD1248" s="2">
        <v>374512.67</v>
      </c>
      <c r="AE1248" s="3">
        <v>599122533.62</v>
      </c>
      <c r="AF1248" s="3">
        <v>12164932.65</v>
      </c>
      <c r="AG1248" s="3">
        <v>2628720.44</v>
      </c>
      <c r="AH1248" s="3">
        <v>103699.7</v>
      </c>
      <c r="AI1248" s="3">
        <v>2074</v>
      </c>
      <c r="AJ1248" s="2">
        <v>-10188946.82</v>
      </c>
    </row>
    <row r="1249" spans="1:36" hidden="1" x14ac:dyDescent="0.25">
      <c r="A1249" s="8">
        <v>2</v>
      </c>
      <c r="B1249" s="8" t="s">
        <v>2613</v>
      </c>
      <c r="C1249" s="8">
        <v>3031100280460</v>
      </c>
      <c r="D1249" s="8" t="s">
        <v>2614</v>
      </c>
      <c r="G1249" s="10">
        <v>43649</v>
      </c>
      <c r="H1249" s="8" t="s">
        <v>31</v>
      </c>
      <c r="I1249" s="8" t="s">
        <v>32</v>
      </c>
      <c r="J1249" s="9">
        <v>0</v>
      </c>
      <c r="K1249" s="9">
        <v>0</v>
      </c>
      <c r="L1249" s="8">
        <v>0</v>
      </c>
      <c r="M1249" s="14">
        <f t="shared" si="57"/>
        <v>0</v>
      </c>
      <c r="N1249" s="8">
        <v>0</v>
      </c>
      <c r="O1249" s="8">
        <v>0</v>
      </c>
      <c r="P1249" s="8" t="s">
        <v>77</v>
      </c>
      <c r="R1249" s="8">
        <v>-1</v>
      </c>
      <c r="S1249" s="13">
        <f>_xlfn.XLOOKUP(P1249,rif_fee_schedule!$A$2:$A$84,rif_fee_schedule!C$2:C$84, 0)*1.628</f>
        <v>9769.6279999999988</v>
      </c>
      <c r="T1249" s="13">
        <f>_xlfn.XLOOKUP(P1249,rif_fee_schedule!$A$2:$A$84,rif_fee_schedule!D$2:D$84, 0)</f>
        <v>5674</v>
      </c>
      <c r="U1249" s="14">
        <f t="shared" si="58"/>
        <v>-9769.6279999999988</v>
      </c>
      <c r="V1249" s="14">
        <f t="shared" si="59"/>
        <v>-5674</v>
      </c>
      <c r="W1249"/>
      <c r="Y1249" s="3">
        <v>272008405.74000001</v>
      </c>
      <c r="Z1249" s="3">
        <v>5573244.3300000001</v>
      </c>
      <c r="AA1249" s="3">
        <v>0</v>
      </c>
      <c r="AB1249">
        <v>0</v>
      </c>
      <c r="AC1249" s="3">
        <v>0</v>
      </c>
      <c r="AD1249" s="2">
        <v>-7297347.0099999998</v>
      </c>
      <c r="AE1249" s="3">
        <v>599122533.62</v>
      </c>
      <c r="AF1249" s="3">
        <v>12164932.65</v>
      </c>
      <c r="AG1249" s="3">
        <v>2628720.44</v>
      </c>
      <c r="AH1249" s="3">
        <v>103699.7</v>
      </c>
      <c r="AI1249" s="3">
        <v>2074</v>
      </c>
      <c r="AJ1249" s="2">
        <v>-10188946.82</v>
      </c>
    </row>
    <row r="1250" spans="1:36" hidden="1" x14ac:dyDescent="0.25">
      <c r="A1250" s="8">
        <v>2</v>
      </c>
      <c r="B1250" s="8" t="s">
        <v>2613</v>
      </c>
      <c r="C1250" s="8">
        <v>3031100280460</v>
      </c>
      <c r="D1250" s="8" t="s">
        <v>2614</v>
      </c>
      <c r="G1250" s="10">
        <v>43649</v>
      </c>
      <c r="H1250" s="8" t="s">
        <v>31</v>
      </c>
      <c r="I1250" s="8" t="s">
        <v>32</v>
      </c>
      <c r="J1250" s="9">
        <v>0</v>
      </c>
      <c r="K1250" s="9">
        <v>0</v>
      </c>
      <c r="L1250" s="8">
        <v>0</v>
      </c>
      <c r="M1250" s="14">
        <f t="shared" si="57"/>
        <v>0</v>
      </c>
      <c r="N1250" s="8">
        <v>0</v>
      </c>
      <c r="O1250" s="8">
        <v>0</v>
      </c>
      <c r="P1250" s="8" t="s">
        <v>77</v>
      </c>
      <c r="R1250" s="8">
        <v>1</v>
      </c>
      <c r="S1250" s="13">
        <f>_xlfn.XLOOKUP(P1250,rif_fee_schedule!$A$2:$A$84,rif_fee_schedule!C$2:C$84, 0)*1.628</f>
        <v>9769.6279999999988</v>
      </c>
      <c r="T1250" s="13">
        <f>_xlfn.XLOOKUP(P1250,rif_fee_schedule!$A$2:$A$84,rif_fee_schedule!D$2:D$84, 0)</f>
        <v>5674</v>
      </c>
      <c r="U1250" s="14">
        <f t="shared" si="58"/>
        <v>9769.6279999999988</v>
      </c>
      <c r="V1250" s="14">
        <f t="shared" si="59"/>
        <v>5674</v>
      </c>
      <c r="W1250"/>
      <c r="Y1250" s="3">
        <v>272008405.74000001</v>
      </c>
      <c r="Z1250" s="3">
        <v>5573244.3300000001</v>
      </c>
      <c r="AA1250" s="3">
        <v>0</v>
      </c>
      <c r="AB1250">
        <v>0</v>
      </c>
      <c r="AC1250" s="3">
        <v>0</v>
      </c>
      <c r="AD1250" s="2">
        <v>-7297347.0099999998</v>
      </c>
      <c r="AE1250" s="3">
        <v>599122533.62</v>
      </c>
      <c r="AF1250" s="3">
        <v>12164932.65</v>
      </c>
      <c r="AG1250" s="3">
        <v>2628720.44</v>
      </c>
      <c r="AH1250" s="3">
        <v>103699.7</v>
      </c>
      <c r="AI1250" s="3">
        <v>2074</v>
      </c>
      <c r="AJ1250" s="2">
        <v>-10188946.82</v>
      </c>
    </row>
    <row r="1251" spans="1:36" hidden="1" x14ac:dyDescent="0.25">
      <c r="A1251" s="8">
        <v>9.1</v>
      </c>
      <c r="B1251" s="8" t="s">
        <v>9018</v>
      </c>
      <c r="C1251" s="8">
        <v>3021330022600</v>
      </c>
      <c r="D1251" s="8" t="s">
        <v>9019</v>
      </c>
      <c r="G1251" s="10">
        <v>43651</v>
      </c>
      <c r="H1251" s="8" t="s">
        <v>31</v>
      </c>
      <c r="I1251" s="8" t="s">
        <v>32</v>
      </c>
      <c r="J1251" s="9">
        <v>10742.16</v>
      </c>
      <c r="K1251" s="9">
        <v>214.84</v>
      </c>
      <c r="L1251" s="8">
        <v>0</v>
      </c>
      <c r="M1251" s="14">
        <f t="shared" si="57"/>
        <v>10957</v>
      </c>
      <c r="N1251" s="8">
        <v>0</v>
      </c>
      <c r="O1251" s="8">
        <v>0</v>
      </c>
      <c r="P1251" s="8" t="s">
        <v>114</v>
      </c>
      <c r="R1251" s="8">
        <v>2</v>
      </c>
      <c r="S1251" s="13">
        <f>_xlfn.XLOOKUP(P1251,rif_fee_schedule!$A$2:$A$84,rif_fee_schedule!C$2:C$84, 0)*1.628</f>
        <v>4288.152</v>
      </c>
      <c r="T1251" s="13">
        <f>_xlfn.XLOOKUP(P1251,rif_fee_schedule!$A$2:$A$84,rif_fee_schedule!D$2:D$84, 0)</f>
        <v>2490</v>
      </c>
      <c r="U1251" s="14">
        <f t="shared" si="58"/>
        <v>8576.3040000000001</v>
      </c>
      <c r="V1251" s="14">
        <f t="shared" si="59"/>
        <v>4980</v>
      </c>
      <c r="Y1251" s="3">
        <v>13894747.220000001</v>
      </c>
      <c r="Z1251" s="3">
        <v>290518.01</v>
      </c>
      <c r="AA1251" s="3">
        <v>0</v>
      </c>
      <c r="AB1251">
        <v>0</v>
      </c>
      <c r="AC1251" s="3">
        <v>0</v>
      </c>
      <c r="AD1251" s="2">
        <v>-156592.79</v>
      </c>
      <c r="AE1251" s="3">
        <v>599122533.62</v>
      </c>
      <c r="AF1251" s="3">
        <v>12164932.65</v>
      </c>
      <c r="AG1251" s="3">
        <v>2628720.44</v>
      </c>
      <c r="AH1251" s="3">
        <v>103699.7</v>
      </c>
      <c r="AI1251" s="3">
        <v>2074</v>
      </c>
      <c r="AJ1251" s="2">
        <v>-10188946.82</v>
      </c>
    </row>
    <row r="1252" spans="1:36" hidden="1" x14ac:dyDescent="0.25">
      <c r="A1252" s="8">
        <v>9.1</v>
      </c>
      <c r="B1252" s="8" t="s">
        <v>9115</v>
      </c>
      <c r="C1252" s="8">
        <v>3031210280250</v>
      </c>
      <c r="D1252" s="8" t="s">
        <v>9116</v>
      </c>
      <c r="F1252" s="8" t="s">
        <v>9117</v>
      </c>
      <c r="G1252" s="10">
        <v>43649</v>
      </c>
      <c r="H1252" s="8" t="s">
        <v>31</v>
      </c>
      <c r="I1252" s="8" t="s">
        <v>38</v>
      </c>
      <c r="J1252" s="9">
        <v>8772.4500000000007</v>
      </c>
      <c r="K1252" s="9">
        <v>175.45</v>
      </c>
      <c r="L1252" s="8">
        <v>0</v>
      </c>
      <c r="M1252" s="14">
        <f t="shared" si="57"/>
        <v>8947.9000000000015</v>
      </c>
      <c r="N1252" s="8">
        <v>0</v>
      </c>
      <c r="O1252" s="8">
        <v>0</v>
      </c>
      <c r="P1252" s="8" t="s">
        <v>77</v>
      </c>
      <c r="R1252" s="8">
        <v>1</v>
      </c>
      <c r="S1252" s="13">
        <f>_xlfn.XLOOKUP(P1252,rif_fee_schedule!$A$2:$A$84,rif_fee_schedule!C$2:C$84, 0)*1.628</f>
        <v>9769.6279999999988</v>
      </c>
      <c r="T1252" s="13">
        <f>_xlfn.XLOOKUP(P1252,rif_fee_schedule!$A$2:$A$84,rif_fee_schedule!D$2:D$84, 0)</f>
        <v>5674</v>
      </c>
      <c r="U1252" s="14">
        <f t="shared" si="58"/>
        <v>9769.6279999999988</v>
      </c>
      <c r="V1252" s="14">
        <f t="shared" si="59"/>
        <v>5674</v>
      </c>
      <c r="W1252"/>
      <c r="Y1252" s="3">
        <v>13894747.220000001</v>
      </c>
      <c r="Z1252" s="3">
        <v>290518.01</v>
      </c>
      <c r="AA1252" s="3">
        <v>0</v>
      </c>
      <c r="AB1252">
        <v>0</v>
      </c>
      <c r="AC1252" s="3">
        <v>0</v>
      </c>
      <c r="AD1252" s="2">
        <v>-156592.79</v>
      </c>
      <c r="AE1252" s="3">
        <v>599122533.62</v>
      </c>
      <c r="AF1252" s="3">
        <v>12164932.65</v>
      </c>
      <c r="AG1252" s="3">
        <v>2628720.44</v>
      </c>
      <c r="AH1252" s="3">
        <v>103699.7</v>
      </c>
      <c r="AI1252" s="3">
        <v>2074</v>
      </c>
      <c r="AJ1252" s="2">
        <v>-10188946.82</v>
      </c>
    </row>
    <row r="1253" spans="1:36" hidden="1" x14ac:dyDescent="0.25">
      <c r="A1253" s="8">
        <v>9.1</v>
      </c>
      <c r="B1253" s="8" t="s">
        <v>9160</v>
      </c>
      <c r="C1253" s="8">
        <v>3031210280640</v>
      </c>
      <c r="D1253" s="8" t="s">
        <v>9161</v>
      </c>
      <c r="F1253" s="8" t="s">
        <v>9162</v>
      </c>
      <c r="G1253" s="10">
        <v>43654</v>
      </c>
      <c r="H1253" s="8" t="s">
        <v>31</v>
      </c>
      <c r="I1253" s="8" t="s">
        <v>38</v>
      </c>
      <c r="J1253" s="9">
        <v>8772.4500000000007</v>
      </c>
      <c r="K1253" s="9">
        <v>175.45</v>
      </c>
      <c r="L1253" s="8">
        <v>0</v>
      </c>
      <c r="M1253" s="14">
        <f t="shared" si="57"/>
        <v>8947.9000000000015</v>
      </c>
      <c r="N1253" s="8">
        <v>0</v>
      </c>
      <c r="O1253" s="8">
        <v>0</v>
      </c>
      <c r="P1253" s="8" t="s">
        <v>77</v>
      </c>
      <c r="R1253" s="8">
        <v>1</v>
      </c>
      <c r="S1253" s="13">
        <f>_xlfn.XLOOKUP(P1253,rif_fee_schedule!$A$2:$A$84,rif_fee_schedule!C$2:C$84, 0)*1.628</f>
        <v>9769.6279999999988</v>
      </c>
      <c r="T1253" s="13">
        <f>_xlfn.XLOOKUP(P1253,rif_fee_schedule!$A$2:$A$84,rif_fee_schedule!D$2:D$84, 0)</f>
        <v>5674</v>
      </c>
      <c r="U1253" s="14">
        <f t="shared" si="58"/>
        <v>9769.6279999999988</v>
      </c>
      <c r="V1253" s="14">
        <f t="shared" si="59"/>
        <v>5674</v>
      </c>
      <c r="W1253"/>
      <c r="Y1253" s="3">
        <v>13894747.220000001</v>
      </c>
      <c r="Z1253" s="3">
        <v>290518.01</v>
      </c>
      <c r="AA1253" s="3">
        <v>0</v>
      </c>
      <c r="AB1253">
        <v>0</v>
      </c>
      <c r="AC1253" s="3">
        <v>0</v>
      </c>
      <c r="AD1253" s="2">
        <v>-156592.79</v>
      </c>
      <c r="AE1253" s="3">
        <v>599122533.62</v>
      </c>
      <c r="AF1253" s="3">
        <v>12164932.65</v>
      </c>
      <c r="AG1253" s="3">
        <v>2628720.44</v>
      </c>
      <c r="AH1253" s="3">
        <v>103699.7</v>
      </c>
      <c r="AI1253" s="3">
        <v>2074</v>
      </c>
      <c r="AJ1253" s="2">
        <v>-10188946.82</v>
      </c>
    </row>
    <row r="1254" spans="1:36" hidden="1" x14ac:dyDescent="0.25">
      <c r="A1254" s="8">
        <v>1</v>
      </c>
      <c r="B1254" s="8" t="s">
        <v>314</v>
      </c>
      <c r="C1254" s="8">
        <v>3040280670010</v>
      </c>
      <c r="D1254" s="8" t="s">
        <v>315</v>
      </c>
      <c r="F1254" s="8" t="s">
        <v>316</v>
      </c>
      <c r="G1254" s="10">
        <v>43654</v>
      </c>
      <c r="H1254" s="8" t="s">
        <v>31</v>
      </c>
      <c r="I1254" s="8" t="s">
        <v>38</v>
      </c>
      <c r="J1254" s="9">
        <v>6729.6</v>
      </c>
      <c r="K1254" s="9">
        <v>134.59</v>
      </c>
      <c r="L1254" s="8">
        <v>0</v>
      </c>
      <c r="M1254" s="14">
        <f t="shared" si="57"/>
        <v>6864.1900000000005</v>
      </c>
      <c r="N1254" s="8">
        <v>0</v>
      </c>
      <c r="O1254" s="8">
        <v>0</v>
      </c>
      <c r="P1254" s="8" t="s">
        <v>72</v>
      </c>
      <c r="R1254" s="8">
        <v>-340</v>
      </c>
      <c r="S1254" s="13">
        <f>_xlfn.XLOOKUP(P1254,rif_fee_schedule!$A$2:$A$84,rif_fee_schedule!C$2:C$84, 0)*1.628</f>
        <v>15.918583999999999</v>
      </c>
      <c r="T1254" s="13">
        <f>_xlfn.XLOOKUP(P1254,rif_fee_schedule!$A$2:$A$84,rif_fee_schedule!D$2:D$84, 0)</f>
        <v>9.2460000000000004</v>
      </c>
      <c r="U1254" s="14">
        <f t="shared" si="58"/>
        <v>-5412.3185599999997</v>
      </c>
      <c r="V1254" s="14">
        <f t="shared" si="59"/>
        <v>-3143.6400000000003</v>
      </c>
      <c r="W1254"/>
      <c r="Y1254" s="3">
        <v>74696854.359999999</v>
      </c>
      <c r="Z1254" s="3">
        <v>1494936.99</v>
      </c>
      <c r="AA1254" s="3">
        <v>1189721.74</v>
      </c>
      <c r="AB1254" s="2">
        <v>103699.7</v>
      </c>
      <c r="AC1254" s="3">
        <v>2074</v>
      </c>
      <c r="AD1254" s="2">
        <v>-3422401.68</v>
      </c>
      <c r="AE1254" s="3">
        <v>599122533.62</v>
      </c>
      <c r="AF1254" s="3">
        <v>12164932.65</v>
      </c>
      <c r="AG1254" s="3">
        <v>2628720.44</v>
      </c>
      <c r="AH1254" s="3">
        <v>103699.7</v>
      </c>
      <c r="AI1254" s="3">
        <v>2074</v>
      </c>
      <c r="AJ1254" s="2">
        <v>-10188946.82</v>
      </c>
    </row>
    <row r="1255" spans="1:36" hidden="1" x14ac:dyDescent="0.25">
      <c r="A1255" s="8">
        <v>1</v>
      </c>
      <c r="B1255" s="8" t="s">
        <v>314</v>
      </c>
      <c r="C1255" s="8">
        <v>3040280670010</v>
      </c>
      <c r="D1255" s="8" t="s">
        <v>315</v>
      </c>
      <c r="F1255" s="8" t="s">
        <v>316</v>
      </c>
      <c r="G1255" s="10">
        <v>43654</v>
      </c>
      <c r="H1255" s="8" t="s">
        <v>31</v>
      </c>
      <c r="I1255" s="8" t="s">
        <v>38</v>
      </c>
      <c r="J1255" s="9">
        <v>6729.6</v>
      </c>
      <c r="K1255" s="9">
        <v>134.59</v>
      </c>
      <c r="L1255" s="8">
        <v>0</v>
      </c>
      <c r="M1255" s="14">
        <f t="shared" si="57"/>
        <v>6864.1900000000005</v>
      </c>
      <c r="N1255" s="8">
        <v>0</v>
      </c>
      <c r="O1255" s="8">
        <v>0</v>
      </c>
      <c r="P1255" s="8" t="s">
        <v>82</v>
      </c>
      <c r="R1255" s="8">
        <v>340</v>
      </c>
      <c r="S1255" s="13">
        <f>_xlfn.XLOOKUP(P1255,rif_fee_schedule!$A$2:$A$84,rif_fee_schedule!C$2:C$84, 0)*1.628</f>
        <v>36.760239999999996</v>
      </c>
      <c r="T1255" s="13">
        <f>_xlfn.XLOOKUP(P1255,rif_fee_schedule!$A$2:$A$84,rif_fee_schedule!D$2:D$84, 0)</f>
        <v>21.35</v>
      </c>
      <c r="U1255" s="14">
        <f t="shared" si="58"/>
        <v>12498.481599999999</v>
      </c>
      <c r="V1255" s="14">
        <f t="shared" si="59"/>
        <v>7259.0000000000009</v>
      </c>
      <c r="W1255"/>
      <c r="Y1255" s="3">
        <v>74696854.359999999</v>
      </c>
      <c r="Z1255" s="3">
        <v>1494936.99</v>
      </c>
      <c r="AA1255" s="3">
        <v>1189721.74</v>
      </c>
      <c r="AB1255" s="2">
        <v>103699.7</v>
      </c>
      <c r="AC1255" s="3">
        <v>2074</v>
      </c>
      <c r="AD1255" s="2">
        <v>-3422401.68</v>
      </c>
      <c r="AE1255" s="3">
        <v>599122533.62</v>
      </c>
      <c r="AF1255" s="3">
        <v>12164932.65</v>
      </c>
      <c r="AG1255" s="3">
        <v>2628720.44</v>
      </c>
      <c r="AH1255" s="3">
        <v>103699.7</v>
      </c>
      <c r="AI1255" s="3">
        <v>2074</v>
      </c>
      <c r="AJ1255" s="2">
        <v>-10188946.82</v>
      </c>
    </row>
    <row r="1256" spans="1:36" hidden="1" x14ac:dyDescent="0.25">
      <c r="A1256" s="8">
        <v>6</v>
      </c>
      <c r="B1256" s="8" t="s">
        <v>8222</v>
      </c>
      <c r="C1256" s="8">
        <v>3079080470300</v>
      </c>
      <c r="D1256" s="8" t="s">
        <v>8223</v>
      </c>
      <c r="F1256" s="8" t="s">
        <v>8224</v>
      </c>
      <c r="G1256" s="10">
        <v>43678</v>
      </c>
      <c r="H1256" s="8" t="s">
        <v>31</v>
      </c>
      <c r="I1256" s="8" t="s">
        <v>38</v>
      </c>
      <c r="J1256" s="9">
        <v>9278.02</v>
      </c>
      <c r="K1256" s="9">
        <v>185.56</v>
      </c>
      <c r="L1256" s="8">
        <v>0</v>
      </c>
      <c r="M1256" s="14">
        <f t="shared" si="57"/>
        <v>9463.58</v>
      </c>
      <c r="N1256" s="8">
        <v>0</v>
      </c>
      <c r="O1256" s="8">
        <v>0</v>
      </c>
      <c r="P1256" s="8" t="s">
        <v>77</v>
      </c>
      <c r="R1256" s="8">
        <v>1</v>
      </c>
      <c r="S1256" s="13">
        <f>_xlfn.XLOOKUP(P1256,rif_fee_schedule!$A$2:$A$84,rif_fee_schedule!C$2:C$84, 0)*1.628</f>
        <v>9769.6279999999988</v>
      </c>
      <c r="T1256" s="13">
        <f>_xlfn.XLOOKUP(P1256,rif_fee_schedule!$A$2:$A$84,rif_fee_schedule!D$2:D$84, 0)</f>
        <v>5674</v>
      </c>
      <c r="U1256" s="14">
        <f t="shared" si="58"/>
        <v>9769.6279999999988</v>
      </c>
      <c r="V1256" s="14">
        <f t="shared" si="59"/>
        <v>5674</v>
      </c>
      <c r="W1256"/>
      <c r="Y1256" s="3">
        <v>43269262.359999999</v>
      </c>
      <c r="Z1256" s="3">
        <v>874367.57</v>
      </c>
      <c r="AA1256" s="3">
        <v>433279.63</v>
      </c>
      <c r="AB1256">
        <v>0</v>
      </c>
      <c r="AC1256" s="3">
        <v>0</v>
      </c>
      <c r="AD1256" s="2">
        <v>374512.67</v>
      </c>
      <c r="AE1256" s="3">
        <v>599122533.62</v>
      </c>
      <c r="AF1256" s="3">
        <v>12164932.65</v>
      </c>
      <c r="AG1256" s="3">
        <v>2628720.44</v>
      </c>
      <c r="AH1256" s="3">
        <v>103699.7</v>
      </c>
      <c r="AI1256" s="3">
        <v>2074</v>
      </c>
      <c r="AJ1256" s="2">
        <v>-10188946.82</v>
      </c>
    </row>
    <row r="1257" spans="1:36" hidden="1" x14ac:dyDescent="0.25">
      <c r="A1257" s="8">
        <v>6</v>
      </c>
      <c r="B1257" s="8" t="s">
        <v>8225</v>
      </c>
      <c r="C1257" s="8">
        <v>3079080470310</v>
      </c>
      <c r="D1257" s="8" t="s">
        <v>8226</v>
      </c>
      <c r="F1257" s="8" t="s">
        <v>8224</v>
      </c>
      <c r="G1257" s="10">
        <v>43678</v>
      </c>
      <c r="H1257" s="8" t="s">
        <v>31</v>
      </c>
      <c r="I1257" s="8" t="s">
        <v>38</v>
      </c>
      <c r="J1257" s="9">
        <v>9278.02</v>
      </c>
      <c r="K1257" s="9">
        <v>185.56</v>
      </c>
      <c r="L1257" s="8">
        <v>0</v>
      </c>
      <c r="M1257" s="14">
        <f t="shared" si="57"/>
        <v>9463.58</v>
      </c>
      <c r="N1257" s="8">
        <v>0</v>
      </c>
      <c r="O1257" s="8">
        <v>0</v>
      </c>
      <c r="P1257" s="8" t="s">
        <v>77</v>
      </c>
      <c r="R1257" s="8">
        <v>1</v>
      </c>
      <c r="S1257" s="13">
        <f>_xlfn.XLOOKUP(P1257,rif_fee_schedule!$A$2:$A$84,rif_fee_schedule!C$2:C$84, 0)*1.628</f>
        <v>9769.6279999999988</v>
      </c>
      <c r="T1257" s="13">
        <f>_xlfn.XLOOKUP(P1257,rif_fee_schedule!$A$2:$A$84,rif_fee_schedule!D$2:D$84, 0)</f>
        <v>5674</v>
      </c>
      <c r="U1257" s="14">
        <f t="shared" si="58"/>
        <v>9769.6279999999988</v>
      </c>
      <c r="V1257" s="14">
        <f t="shared" si="59"/>
        <v>5674</v>
      </c>
      <c r="W1257"/>
      <c r="Y1257" s="3">
        <v>43269262.359999999</v>
      </c>
      <c r="Z1257" s="3">
        <v>874367.57</v>
      </c>
      <c r="AA1257" s="3">
        <v>433279.63</v>
      </c>
      <c r="AB1257">
        <v>0</v>
      </c>
      <c r="AC1257" s="3">
        <v>0</v>
      </c>
      <c r="AD1257" s="2">
        <v>374512.67</v>
      </c>
      <c r="AE1257" s="3">
        <v>599122533.62</v>
      </c>
      <c r="AF1257" s="3">
        <v>12164932.65</v>
      </c>
      <c r="AG1257" s="3">
        <v>2628720.44</v>
      </c>
      <c r="AH1257" s="3">
        <v>103699.7</v>
      </c>
      <c r="AI1257" s="3">
        <v>2074</v>
      </c>
      <c r="AJ1257" s="2">
        <v>-10188946.82</v>
      </c>
    </row>
    <row r="1258" spans="1:36" hidden="1" x14ac:dyDescent="0.25">
      <c r="A1258" s="8">
        <v>6</v>
      </c>
      <c r="B1258" s="8" t="s">
        <v>8184</v>
      </c>
      <c r="C1258" s="8">
        <v>3079080470320</v>
      </c>
      <c r="D1258" s="8" t="s">
        <v>8185</v>
      </c>
      <c r="F1258" s="8" t="s">
        <v>8183</v>
      </c>
      <c r="G1258" s="10">
        <v>43677</v>
      </c>
      <c r="H1258" s="8" t="s">
        <v>31</v>
      </c>
      <c r="I1258" s="8" t="s">
        <v>38</v>
      </c>
      <c r="J1258" s="9">
        <v>9278.02</v>
      </c>
      <c r="K1258" s="9">
        <v>185.56</v>
      </c>
      <c r="L1258" s="8">
        <v>0</v>
      </c>
      <c r="M1258" s="14">
        <f t="shared" si="57"/>
        <v>9463.58</v>
      </c>
      <c r="N1258" s="8">
        <v>0</v>
      </c>
      <c r="O1258" s="8">
        <v>0</v>
      </c>
      <c r="P1258" s="8" t="s">
        <v>77</v>
      </c>
      <c r="R1258" s="8">
        <v>1</v>
      </c>
      <c r="S1258" s="13">
        <f>_xlfn.XLOOKUP(P1258,rif_fee_schedule!$A$2:$A$84,rif_fee_schedule!C$2:C$84, 0)*1.628</f>
        <v>9769.6279999999988</v>
      </c>
      <c r="T1258" s="13">
        <f>_xlfn.XLOOKUP(P1258,rif_fee_schedule!$A$2:$A$84,rif_fee_schedule!D$2:D$84, 0)</f>
        <v>5674</v>
      </c>
      <c r="U1258" s="14">
        <f t="shared" si="58"/>
        <v>9769.6279999999988</v>
      </c>
      <c r="V1258" s="14">
        <f t="shared" si="59"/>
        <v>5674</v>
      </c>
      <c r="W1258"/>
      <c r="Y1258" s="3">
        <v>43269262.359999999</v>
      </c>
      <c r="Z1258" s="3">
        <v>874367.57</v>
      </c>
      <c r="AA1258" s="3">
        <v>433279.63</v>
      </c>
      <c r="AB1258">
        <v>0</v>
      </c>
      <c r="AC1258" s="3">
        <v>0</v>
      </c>
      <c r="AD1258" s="2">
        <v>374512.67</v>
      </c>
      <c r="AE1258" s="3">
        <v>599122533.62</v>
      </c>
      <c r="AF1258" s="3">
        <v>12164932.65</v>
      </c>
      <c r="AG1258" s="3">
        <v>2628720.44</v>
      </c>
      <c r="AH1258" s="3">
        <v>103699.7</v>
      </c>
      <c r="AI1258" s="3">
        <v>2074</v>
      </c>
      <c r="AJ1258" s="2">
        <v>-10188946.82</v>
      </c>
    </row>
    <row r="1259" spans="1:36" hidden="1" x14ac:dyDescent="0.25">
      <c r="A1259" s="8">
        <v>6</v>
      </c>
      <c r="B1259" s="8" t="s">
        <v>8181</v>
      </c>
      <c r="C1259" s="8">
        <v>3079080470330</v>
      </c>
      <c r="D1259" s="8" t="s">
        <v>8182</v>
      </c>
      <c r="F1259" s="8" t="s">
        <v>8183</v>
      </c>
      <c r="G1259" s="10">
        <v>43677</v>
      </c>
      <c r="H1259" s="8" t="s">
        <v>31</v>
      </c>
      <c r="I1259" s="8" t="s">
        <v>38</v>
      </c>
      <c r="J1259" s="9">
        <v>9278.02</v>
      </c>
      <c r="K1259" s="9">
        <v>185.56</v>
      </c>
      <c r="L1259" s="8">
        <v>0</v>
      </c>
      <c r="M1259" s="14">
        <f t="shared" si="57"/>
        <v>9463.58</v>
      </c>
      <c r="N1259" s="8">
        <v>0</v>
      </c>
      <c r="O1259" s="8">
        <v>0</v>
      </c>
      <c r="P1259" s="8" t="s">
        <v>77</v>
      </c>
      <c r="R1259" s="8">
        <v>1</v>
      </c>
      <c r="S1259" s="13">
        <f>_xlfn.XLOOKUP(P1259,rif_fee_schedule!$A$2:$A$84,rif_fee_schedule!C$2:C$84, 0)*1.628</f>
        <v>9769.6279999999988</v>
      </c>
      <c r="T1259" s="13">
        <f>_xlfn.XLOOKUP(P1259,rif_fee_schedule!$A$2:$A$84,rif_fee_schedule!D$2:D$84, 0)</f>
        <v>5674</v>
      </c>
      <c r="U1259" s="14">
        <f t="shared" si="58"/>
        <v>9769.6279999999988</v>
      </c>
      <c r="V1259" s="14">
        <f t="shared" si="59"/>
        <v>5674</v>
      </c>
      <c r="W1259"/>
      <c r="Y1259" s="3">
        <v>43269262.359999999</v>
      </c>
      <c r="Z1259" s="3">
        <v>874367.57</v>
      </c>
      <c r="AA1259" s="3">
        <v>433279.63</v>
      </c>
      <c r="AB1259">
        <v>0</v>
      </c>
      <c r="AC1259" s="3">
        <v>0</v>
      </c>
      <c r="AD1259" s="2">
        <v>374512.67</v>
      </c>
      <c r="AE1259" s="3">
        <v>599122533.62</v>
      </c>
      <c r="AF1259" s="3">
        <v>12164932.65</v>
      </c>
      <c r="AG1259" s="3">
        <v>2628720.44</v>
      </c>
      <c r="AH1259" s="3">
        <v>103699.7</v>
      </c>
      <c r="AI1259" s="3">
        <v>2074</v>
      </c>
      <c r="AJ1259" s="2">
        <v>-10188946.82</v>
      </c>
    </row>
    <row r="1260" spans="1:36" hidden="1" x14ac:dyDescent="0.25">
      <c r="A1260" s="8">
        <v>6</v>
      </c>
      <c r="B1260" s="8" t="s">
        <v>8200</v>
      </c>
      <c r="C1260" s="8">
        <v>3079080470340</v>
      </c>
      <c r="D1260" s="8" t="s">
        <v>8201</v>
      </c>
      <c r="G1260" s="10">
        <v>43677</v>
      </c>
      <c r="H1260" s="8" t="s">
        <v>31</v>
      </c>
      <c r="I1260" s="8" t="s">
        <v>32</v>
      </c>
      <c r="J1260" s="9">
        <v>9278.02</v>
      </c>
      <c r="K1260" s="9">
        <v>185.56</v>
      </c>
      <c r="L1260" s="8">
        <v>0</v>
      </c>
      <c r="M1260" s="14">
        <f t="shared" si="57"/>
        <v>9463.58</v>
      </c>
      <c r="N1260" s="8">
        <v>0</v>
      </c>
      <c r="O1260" s="8">
        <v>0</v>
      </c>
      <c r="P1260" s="8" t="s">
        <v>77</v>
      </c>
      <c r="R1260" s="8">
        <v>1</v>
      </c>
      <c r="S1260" s="13">
        <f>_xlfn.XLOOKUP(P1260,rif_fee_schedule!$A$2:$A$84,rif_fee_schedule!C$2:C$84, 0)*1.628</f>
        <v>9769.6279999999988</v>
      </c>
      <c r="T1260" s="13">
        <f>_xlfn.XLOOKUP(P1260,rif_fee_schedule!$A$2:$A$84,rif_fee_schedule!D$2:D$84, 0)</f>
        <v>5674</v>
      </c>
      <c r="U1260" s="14">
        <f t="shared" si="58"/>
        <v>9769.6279999999988</v>
      </c>
      <c r="V1260" s="14">
        <f t="shared" si="59"/>
        <v>5674</v>
      </c>
      <c r="W1260"/>
      <c r="Y1260" s="3">
        <v>43269262.359999999</v>
      </c>
      <c r="Z1260" s="3">
        <v>874367.57</v>
      </c>
      <c r="AA1260" s="3">
        <v>433279.63</v>
      </c>
      <c r="AB1260">
        <v>0</v>
      </c>
      <c r="AC1260" s="3">
        <v>0</v>
      </c>
      <c r="AD1260" s="2">
        <v>374512.67</v>
      </c>
      <c r="AE1260" s="3">
        <v>599122533.62</v>
      </c>
      <c r="AF1260" s="3">
        <v>12164932.65</v>
      </c>
      <c r="AG1260" s="3">
        <v>2628720.44</v>
      </c>
      <c r="AH1260" s="3">
        <v>103699.7</v>
      </c>
      <c r="AI1260" s="3">
        <v>2074</v>
      </c>
      <c r="AJ1260" s="2">
        <v>-10188946.82</v>
      </c>
    </row>
    <row r="1261" spans="1:36" hidden="1" x14ac:dyDescent="0.25">
      <c r="A1261" s="8">
        <v>6</v>
      </c>
      <c r="B1261" s="8" t="s">
        <v>8202</v>
      </c>
      <c r="C1261" s="8">
        <v>3079080470350</v>
      </c>
      <c r="D1261" s="8" t="s">
        <v>8203</v>
      </c>
      <c r="G1261" s="10">
        <v>43677</v>
      </c>
      <c r="H1261" s="8" t="s">
        <v>31</v>
      </c>
      <c r="I1261" s="8" t="s">
        <v>32</v>
      </c>
      <c r="J1261" s="9">
        <v>9278.02</v>
      </c>
      <c r="K1261" s="9">
        <v>185.56</v>
      </c>
      <c r="L1261" s="8">
        <v>0</v>
      </c>
      <c r="M1261" s="14">
        <f t="shared" si="57"/>
        <v>9463.58</v>
      </c>
      <c r="N1261" s="8">
        <v>0</v>
      </c>
      <c r="O1261" s="8">
        <v>0</v>
      </c>
      <c r="P1261" s="8" t="s">
        <v>77</v>
      </c>
      <c r="R1261" s="8">
        <v>1</v>
      </c>
      <c r="S1261" s="13">
        <f>_xlfn.XLOOKUP(P1261,rif_fee_schedule!$A$2:$A$84,rif_fee_schedule!C$2:C$84, 0)*1.628</f>
        <v>9769.6279999999988</v>
      </c>
      <c r="T1261" s="13">
        <f>_xlfn.XLOOKUP(P1261,rif_fee_schedule!$A$2:$A$84,rif_fee_schedule!D$2:D$84, 0)</f>
        <v>5674</v>
      </c>
      <c r="U1261" s="14">
        <f t="shared" si="58"/>
        <v>9769.6279999999988</v>
      </c>
      <c r="V1261" s="14">
        <f t="shared" si="59"/>
        <v>5674</v>
      </c>
      <c r="W1261"/>
      <c r="Y1261" s="3">
        <v>43269262.359999999</v>
      </c>
      <c r="Z1261" s="3">
        <v>874367.57</v>
      </c>
      <c r="AA1261" s="3">
        <v>433279.63</v>
      </c>
      <c r="AB1261">
        <v>0</v>
      </c>
      <c r="AC1261" s="3">
        <v>0</v>
      </c>
      <c r="AD1261" s="2">
        <v>374512.67</v>
      </c>
      <c r="AE1261" s="3">
        <v>599122533.62</v>
      </c>
      <c r="AF1261" s="3">
        <v>12164932.65</v>
      </c>
      <c r="AG1261" s="3">
        <v>2628720.44</v>
      </c>
      <c r="AH1261" s="3">
        <v>103699.7</v>
      </c>
      <c r="AI1261" s="3">
        <v>2074</v>
      </c>
      <c r="AJ1261" s="2">
        <v>-10188946.82</v>
      </c>
    </row>
    <row r="1262" spans="1:36" hidden="1" x14ac:dyDescent="0.25">
      <c r="A1262" s="8">
        <v>2</v>
      </c>
      <c r="B1262" s="8" t="s">
        <v>2854</v>
      </c>
      <c r="C1262" s="8">
        <v>3031220210030</v>
      </c>
      <c r="D1262" s="8" t="s">
        <v>2855</v>
      </c>
      <c r="F1262" s="8" t="s">
        <v>2856</v>
      </c>
      <c r="G1262" s="10">
        <v>43656</v>
      </c>
      <c r="H1262" s="8" t="s">
        <v>31</v>
      </c>
      <c r="I1262" s="8" t="s">
        <v>38</v>
      </c>
      <c r="J1262" s="9">
        <v>8772.4500000000007</v>
      </c>
      <c r="K1262" s="9">
        <v>175.45</v>
      </c>
      <c r="L1262" s="8">
        <v>0</v>
      </c>
      <c r="M1262" s="14">
        <f t="shared" si="57"/>
        <v>8947.9000000000015</v>
      </c>
      <c r="N1262" s="8">
        <v>0</v>
      </c>
      <c r="O1262" s="8">
        <v>0</v>
      </c>
      <c r="P1262" s="8" t="s">
        <v>77</v>
      </c>
      <c r="R1262" s="8">
        <v>1</v>
      </c>
      <c r="S1262" s="13">
        <f>_xlfn.XLOOKUP(P1262,rif_fee_schedule!$A$2:$A$84,rif_fee_schedule!C$2:C$84, 0)*1.628</f>
        <v>9769.6279999999988</v>
      </c>
      <c r="T1262" s="13">
        <f>_xlfn.XLOOKUP(P1262,rif_fee_schedule!$A$2:$A$84,rif_fee_schedule!D$2:D$84, 0)</f>
        <v>5674</v>
      </c>
      <c r="U1262" s="14">
        <f t="shared" si="58"/>
        <v>9769.6279999999988</v>
      </c>
      <c r="V1262" s="14">
        <f t="shared" si="59"/>
        <v>5674</v>
      </c>
      <c r="W1262"/>
      <c r="Y1262" s="3">
        <v>272008405.74000001</v>
      </c>
      <c r="Z1262" s="3">
        <v>5573244.3300000001</v>
      </c>
      <c r="AA1262" s="3">
        <v>0</v>
      </c>
      <c r="AB1262">
        <v>0</v>
      </c>
      <c r="AC1262" s="3">
        <v>0</v>
      </c>
      <c r="AD1262" s="2">
        <v>-7297347.0099999998</v>
      </c>
      <c r="AE1262" s="3">
        <v>599122533.62</v>
      </c>
      <c r="AF1262" s="3">
        <v>12164932.65</v>
      </c>
      <c r="AG1262" s="3">
        <v>2628720.44</v>
      </c>
      <c r="AH1262" s="3">
        <v>103699.7</v>
      </c>
      <c r="AI1262" s="3">
        <v>2074</v>
      </c>
      <c r="AJ1262" s="2">
        <v>-10188946.82</v>
      </c>
    </row>
    <row r="1263" spans="1:36" hidden="1" x14ac:dyDescent="0.25">
      <c r="A1263" s="8">
        <v>3.1</v>
      </c>
      <c r="B1263" s="8" t="s">
        <v>4213</v>
      </c>
      <c r="C1263" s="8">
        <v>3021230222420</v>
      </c>
      <c r="D1263" s="8" t="s">
        <v>4214</v>
      </c>
      <c r="F1263" s="8" t="s">
        <v>4215</v>
      </c>
      <c r="G1263" s="10">
        <v>43655</v>
      </c>
      <c r="H1263" s="8" t="s">
        <v>31</v>
      </c>
      <c r="I1263" s="8" t="s">
        <v>38</v>
      </c>
      <c r="J1263" s="9">
        <v>0</v>
      </c>
      <c r="K1263" s="9">
        <v>0</v>
      </c>
      <c r="L1263" s="8">
        <v>0</v>
      </c>
      <c r="M1263" s="14">
        <f t="shared" si="57"/>
        <v>0</v>
      </c>
      <c r="N1263" s="8">
        <v>0</v>
      </c>
      <c r="O1263" s="8">
        <v>0</v>
      </c>
      <c r="P1263" s="8" t="s">
        <v>77</v>
      </c>
      <c r="R1263" s="8">
        <v>-1</v>
      </c>
      <c r="S1263" s="13">
        <f>_xlfn.XLOOKUP(P1263,rif_fee_schedule!$A$2:$A$84,rif_fee_schedule!C$2:C$84, 0)*1.628</f>
        <v>9769.6279999999988</v>
      </c>
      <c r="T1263" s="13">
        <f>_xlfn.XLOOKUP(P1263,rif_fee_schedule!$A$2:$A$84,rif_fee_schedule!D$2:D$84, 0)</f>
        <v>5674</v>
      </c>
      <c r="U1263" s="14">
        <f t="shared" si="58"/>
        <v>-9769.6279999999988</v>
      </c>
      <c r="V1263" s="14">
        <f t="shared" si="59"/>
        <v>-5674</v>
      </c>
      <c r="W1263"/>
      <c r="Y1263" s="3">
        <v>34362078.990000002</v>
      </c>
      <c r="Z1263" s="3">
        <v>687512.03</v>
      </c>
      <c r="AA1263" s="3">
        <v>0</v>
      </c>
      <c r="AB1263">
        <v>0</v>
      </c>
      <c r="AC1263" s="3">
        <v>0</v>
      </c>
      <c r="AD1263" s="2">
        <v>-175934.14</v>
      </c>
      <c r="AE1263" s="3">
        <v>599122533.62</v>
      </c>
      <c r="AF1263" s="3">
        <v>12164932.65</v>
      </c>
      <c r="AG1263" s="3">
        <v>2628720.44</v>
      </c>
      <c r="AH1263" s="3">
        <v>103699.7</v>
      </c>
      <c r="AI1263" s="3">
        <v>2074</v>
      </c>
      <c r="AJ1263" s="2">
        <v>-10188946.82</v>
      </c>
    </row>
    <row r="1264" spans="1:36" hidden="1" x14ac:dyDescent="0.25">
      <c r="A1264" s="8">
        <v>3.1</v>
      </c>
      <c r="B1264" s="8" t="s">
        <v>4213</v>
      </c>
      <c r="C1264" s="8">
        <v>3021230222420</v>
      </c>
      <c r="D1264" s="8" t="s">
        <v>4214</v>
      </c>
      <c r="F1264" s="8" t="s">
        <v>4215</v>
      </c>
      <c r="G1264" s="10">
        <v>43655</v>
      </c>
      <c r="H1264" s="8" t="s">
        <v>31</v>
      </c>
      <c r="I1264" s="8" t="s">
        <v>38</v>
      </c>
      <c r="J1264" s="9">
        <v>0</v>
      </c>
      <c r="K1264" s="9">
        <v>0</v>
      </c>
      <c r="L1264" s="8">
        <v>0</v>
      </c>
      <c r="M1264" s="14">
        <f t="shared" si="57"/>
        <v>0</v>
      </c>
      <c r="N1264" s="8">
        <v>0</v>
      </c>
      <c r="O1264" s="8">
        <v>0</v>
      </c>
      <c r="P1264" s="8" t="s">
        <v>77</v>
      </c>
      <c r="R1264" s="8">
        <v>1</v>
      </c>
      <c r="S1264" s="13">
        <f>_xlfn.XLOOKUP(P1264,rif_fee_schedule!$A$2:$A$84,rif_fee_schedule!C$2:C$84, 0)*1.628</f>
        <v>9769.6279999999988</v>
      </c>
      <c r="T1264" s="13">
        <f>_xlfn.XLOOKUP(P1264,rif_fee_schedule!$A$2:$A$84,rif_fee_schedule!D$2:D$84, 0)</f>
        <v>5674</v>
      </c>
      <c r="U1264" s="14">
        <f t="shared" si="58"/>
        <v>9769.6279999999988</v>
      </c>
      <c r="V1264" s="14">
        <f t="shared" si="59"/>
        <v>5674</v>
      </c>
      <c r="W1264"/>
      <c r="Y1264" s="3">
        <v>34362078.990000002</v>
      </c>
      <c r="Z1264" s="3">
        <v>687512.03</v>
      </c>
      <c r="AA1264" s="3">
        <v>0</v>
      </c>
      <c r="AB1264">
        <v>0</v>
      </c>
      <c r="AC1264" s="3">
        <v>0</v>
      </c>
      <c r="AD1264" s="2">
        <v>-175934.14</v>
      </c>
      <c r="AE1264" s="3">
        <v>599122533.62</v>
      </c>
      <c r="AF1264" s="3">
        <v>12164932.65</v>
      </c>
      <c r="AG1264" s="3">
        <v>2628720.44</v>
      </c>
      <c r="AH1264" s="3">
        <v>103699.7</v>
      </c>
      <c r="AI1264" s="3">
        <v>2074</v>
      </c>
      <c r="AJ1264" s="2">
        <v>-10188946.82</v>
      </c>
    </row>
    <row r="1265" spans="1:36" hidden="1" x14ac:dyDescent="0.25">
      <c r="A1265" s="8">
        <v>1.1000000000000001</v>
      </c>
      <c r="B1265" s="8" t="s">
        <v>898</v>
      </c>
      <c r="C1265" s="8">
        <v>3040230280095</v>
      </c>
      <c r="D1265" s="8" t="s">
        <v>899</v>
      </c>
      <c r="F1265" s="8" t="s">
        <v>900</v>
      </c>
      <c r="G1265" s="10">
        <v>43656</v>
      </c>
      <c r="H1265" s="8" t="s">
        <v>31</v>
      </c>
      <c r="I1265" s="8" t="s">
        <v>38</v>
      </c>
      <c r="J1265" s="9">
        <v>8772.4500000000007</v>
      </c>
      <c r="K1265" s="9">
        <v>175.45</v>
      </c>
      <c r="L1265" s="8">
        <v>0</v>
      </c>
      <c r="M1265" s="14">
        <f t="shared" si="57"/>
        <v>8947.9000000000015</v>
      </c>
      <c r="N1265" s="8">
        <v>0</v>
      </c>
      <c r="O1265" s="8">
        <v>0</v>
      </c>
      <c r="P1265" s="8" t="s">
        <v>77</v>
      </c>
      <c r="R1265" s="8">
        <v>1</v>
      </c>
      <c r="S1265" s="13">
        <f>_xlfn.XLOOKUP(P1265,rif_fee_schedule!$A$2:$A$84,rif_fee_schedule!C$2:C$84, 0)*1.628</f>
        <v>9769.6279999999988</v>
      </c>
      <c r="T1265" s="13">
        <f>_xlfn.XLOOKUP(P1265,rif_fee_schedule!$A$2:$A$84,rif_fee_schedule!D$2:D$84, 0)</f>
        <v>5674</v>
      </c>
      <c r="U1265" s="14">
        <f t="shared" si="58"/>
        <v>9769.6279999999988</v>
      </c>
      <c r="V1265" s="14">
        <f t="shared" si="59"/>
        <v>5674</v>
      </c>
      <c r="W1265"/>
      <c r="Y1265" s="3">
        <v>13538989.02</v>
      </c>
      <c r="Z1265" s="3">
        <v>280635.13</v>
      </c>
      <c r="AA1265" s="3">
        <v>0</v>
      </c>
      <c r="AB1265">
        <v>0</v>
      </c>
      <c r="AC1265" s="3">
        <v>0</v>
      </c>
      <c r="AD1265" s="2">
        <v>-2316507.67</v>
      </c>
      <c r="AE1265" s="3">
        <v>599122533.62</v>
      </c>
      <c r="AF1265" s="3">
        <v>12164932.65</v>
      </c>
      <c r="AG1265" s="3">
        <v>2628720.44</v>
      </c>
      <c r="AH1265" s="3">
        <v>103699.7</v>
      </c>
      <c r="AI1265" s="3">
        <v>2074</v>
      </c>
      <c r="AJ1265" s="2">
        <v>-10188946.82</v>
      </c>
    </row>
    <row r="1266" spans="1:36" hidden="1" x14ac:dyDescent="0.25">
      <c r="A1266" s="8">
        <v>5</v>
      </c>
      <c r="B1266" s="8" t="s">
        <v>4903</v>
      </c>
      <c r="C1266" s="8">
        <v>3050320000547</v>
      </c>
      <c r="D1266" s="8" t="s">
        <v>4904</v>
      </c>
      <c r="F1266" s="8" t="s">
        <v>4905</v>
      </c>
      <c r="G1266" s="10">
        <v>43686</v>
      </c>
      <c r="H1266" s="8" t="s">
        <v>31</v>
      </c>
      <c r="I1266" s="8" t="s">
        <v>38</v>
      </c>
      <c r="J1266" s="9">
        <v>1788.94</v>
      </c>
      <c r="K1266" s="9">
        <v>35.770000000000003</v>
      </c>
      <c r="L1266" s="8">
        <v>0</v>
      </c>
      <c r="M1266" s="14">
        <f t="shared" si="57"/>
        <v>1824.71</v>
      </c>
      <c r="N1266" s="8">
        <v>0</v>
      </c>
      <c r="O1266" s="8">
        <v>0</v>
      </c>
      <c r="P1266" s="8" t="s">
        <v>274</v>
      </c>
      <c r="R1266" s="8">
        <v>-1</v>
      </c>
      <c r="S1266" s="13">
        <f>_xlfn.XLOOKUP(P1266,rif_fee_schedule!$A$2:$A$84,rif_fee_schedule!C$2:C$84, 0)*1.628</f>
        <v>0</v>
      </c>
      <c r="T1266" s="13">
        <f>_xlfn.XLOOKUP(P1266,rif_fee_schedule!$A$2:$A$84,rif_fee_schedule!D$2:D$84, 0)</f>
        <v>0</v>
      </c>
      <c r="U1266" s="14">
        <f t="shared" si="58"/>
        <v>0</v>
      </c>
      <c r="V1266" s="14">
        <f t="shared" si="59"/>
        <v>0</v>
      </c>
      <c r="W1266"/>
      <c r="Y1266" s="3">
        <v>23913047.239999998</v>
      </c>
      <c r="Z1266" s="3">
        <v>478708.65</v>
      </c>
      <c r="AA1266" s="3">
        <v>0</v>
      </c>
      <c r="AB1266">
        <v>0</v>
      </c>
      <c r="AC1266" s="3">
        <v>0</v>
      </c>
      <c r="AD1266" s="2">
        <v>-227120.25</v>
      </c>
      <c r="AE1266" s="3">
        <v>599122533.62</v>
      </c>
      <c r="AF1266" s="3">
        <v>12164932.65</v>
      </c>
      <c r="AG1266" s="3">
        <v>2628720.44</v>
      </c>
      <c r="AH1266" s="3">
        <v>103699.7</v>
      </c>
      <c r="AI1266" s="3">
        <v>2074</v>
      </c>
      <c r="AJ1266" s="2">
        <v>-10188946.82</v>
      </c>
    </row>
    <row r="1267" spans="1:36" hidden="1" x14ac:dyDescent="0.25">
      <c r="A1267" s="8">
        <v>5</v>
      </c>
      <c r="B1267" s="8" t="s">
        <v>4903</v>
      </c>
      <c r="C1267" s="8">
        <v>3050320000547</v>
      </c>
      <c r="D1267" s="8" t="s">
        <v>4904</v>
      </c>
      <c r="F1267" s="8" t="s">
        <v>4905</v>
      </c>
      <c r="G1267" s="10">
        <v>43686</v>
      </c>
      <c r="H1267" s="8" t="s">
        <v>31</v>
      </c>
      <c r="I1267" s="8" t="s">
        <v>38</v>
      </c>
      <c r="J1267" s="9">
        <v>1788.94</v>
      </c>
      <c r="K1267" s="9">
        <v>35.770000000000003</v>
      </c>
      <c r="L1267" s="8">
        <v>0</v>
      </c>
      <c r="M1267" s="14">
        <f t="shared" ref="M1267:M1330" si="60">SUM(J1267:L1267)</f>
        <v>1824.71</v>
      </c>
      <c r="N1267" s="8">
        <v>0</v>
      </c>
      <c r="O1267" s="8">
        <v>0</v>
      </c>
      <c r="P1267" s="8" t="s">
        <v>970</v>
      </c>
      <c r="R1267" s="8">
        <v>-1</v>
      </c>
      <c r="S1267" s="13">
        <f>_xlfn.XLOOKUP(P1267,rif_fee_schedule!$A$2:$A$84,rif_fee_schedule!C$2:C$84, 0)*1.628</f>
        <v>0</v>
      </c>
      <c r="T1267" s="13">
        <f>_xlfn.XLOOKUP(P1267,rif_fee_schedule!$A$2:$A$84,rif_fee_schedule!D$2:D$84, 0)</f>
        <v>0</v>
      </c>
      <c r="U1267" s="14">
        <f t="shared" ref="U1267:U1330" si="61">S1267*R1267</f>
        <v>0</v>
      </c>
      <c r="V1267" s="14">
        <f t="shared" ref="V1267:V1330" si="62">T1267*R1267</f>
        <v>0</v>
      </c>
      <c r="W1267"/>
      <c r="Y1267" s="3">
        <v>23913047.239999998</v>
      </c>
      <c r="Z1267" s="3">
        <v>478708.65</v>
      </c>
      <c r="AA1267" s="3">
        <v>0</v>
      </c>
      <c r="AB1267">
        <v>0</v>
      </c>
      <c r="AC1267" s="3">
        <v>0</v>
      </c>
      <c r="AD1267" s="2">
        <v>-227120.25</v>
      </c>
      <c r="AE1267" s="3">
        <v>599122533.62</v>
      </c>
      <c r="AF1267" s="3">
        <v>12164932.65</v>
      </c>
      <c r="AG1267" s="3">
        <v>2628720.44</v>
      </c>
      <c r="AH1267" s="3">
        <v>103699.7</v>
      </c>
      <c r="AI1267" s="3">
        <v>2074</v>
      </c>
      <c r="AJ1267" s="2">
        <v>-10188946.82</v>
      </c>
    </row>
    <row r="1268" spans="1:36" hidden="1" x14ac:dyDescent="0.25">
      <c r="A1268" s="8">
        <v>5</v>
      </c>
      <c r="B1268" s="8" t="s">
        <v>4903</v>
      </c>
      <c r="C1268" s="8">
        <v>3050320000547</v>
      </c>
      <c r="D1268" s="8" t="s">
        <v>4904</v>
      </c>
      <c r="F1268" s="8" t="s">
        <v>4905</v>
      </c>
      <c r="G1268" s="10">
        <v>43686</v>
      </c>
      <c r="H1268" s="8" t="s">
        <v>31</v>
      </c>
      <c r="I1268" s="8" t="s">
        <v>38</v>
      </c>
      <c r="J1268" s="9">
        <v>1788.94</v>
      </c>
      <c r="K1268" s="9">
        <v>35.770000000000003</v>
      </c>
      <c r="L1268" s="8">
        <v>0</v>
      </c>
      <c r="M1268" s="14">
        <f t="shared" si="60"/>
        <v>1824.71</v>
      </c>
      <c r="N1268" s="8">
        <v>0</v>
      </c>
      <c r="O1268" s="8">
        <v>0</v>
      </c>
      <c r="P1268" s="8" t="s">
        <v>970</v>
      </c>
      <c r="R1268" s="8">
        <v>3</v>
      </c>
      <c r="S1268" s="13">
        <f>_xlfn.XLOOKUP(P1268,rif_fee_schedule!$A$2:$A$84,rif_fee_schedule!C$2:C$84, 0)*1.628</f>
        <v>0</v>
      </c>
      <c r="T1268" s="13">
        <f>_xlfn.XLOOKUP(P1268,rif_fee_schedule!$A$2:$A$84,rif_fee_schedule!D$2:D$84, 0)</f>
        <v>0</v>
      </c>
      <c r="U1268" s="14">
        <f t="shared" si="61"/>
        <v>0</v>
      </c>
      <c r="V1268" s="14">
        <f t="shared" si="62"/>
        <v>0</v>
      </c>
      <c r="W1268"/>
      <c r="Y1268" s="3">
        <v>23913047.239999998</v>
      </c>
      <c r="Z1268" s="3">
        <v>478708.65</v>
      </c>
      <c r="AA1268" s="3">
        <v>0</v>
      </c>
      <c r="AB1268">
        <v>0</v>
      </c>
      <c r="AC1268" s="3">
        <v>0</v>
      </c>
      <c r="AD1268" s="2">
        <v>-227120.25</v>
      </c>
      <c r="AE1268" s="3">
        <v>599122533.62</v>
      </c>
      <c r="AF1268" s="3">
        <v>12164932.65</v>
      </c>
      <c r="AG1268" s="3">
        <v>2628720.44</v>
      </c>
      <c r="AH1268" s="3">
        <v>103699.7</v>
      </c>
      <c r="AI1268" s="3">
        <v>2074</v>
      </c>
      <c r="AJ1268" s="2">
        <v>-10188946.82</v>
      </c>
    </row>
    <row r="1269" spans="1:36" hidden="1" x14ac:dyDescent="0.25">
      <c r="A1269" s="8">
        <v>1.1000000000000001</v>
      </c>
      <c r="B1269" s="8" t="s">
        <v>901</v>
      </c>
      <c r="C1269" s="8">
        <v>3040231000010</v>
      </c>
      <c r="D1269" s="8" t="s">
        <v>902</v>
      </c>
      <c r="F1269" s="8" t="s">
        <v>903</v>
      </c>
      <c r="G1269" s="10">
        <v>43726</v>
      </c>
      <c r="H1269" s="8" t="s">
        <v>31</v>
      </c>
      <c r="I1269" s="8" t="s">
        <v>38</v>
      </c>
      <c r="J1269" s="9">
        <v>1390442</v>
      </c>
      <c r="K1269" s="9">
        <v>27808.84</v>
      </c>
      <c r="L1269" s="8">
        <v>0</v>
      </c>
      <c r="M1269" s="14">
        <f t="shared" si="60"/>
        <v>1418250.84</v>
      </c>
      <c r="N1269" s="8">
        <v>0</v>
      </c>
      <c r="O1269" s="8">
        <v>0</v>
      </c>
      <c r="P1269" s="8" t="s">
        <v>43</v>
      </c>
      <c r="R1269" s="11">
        <v>-11934</v>
      </c>
      <c r="S1269" s="13">
        <f>_xlfn.XLOOKUP(P1269,rif_fee_schedule!$A$2:$A$84,rif_fee_schedule!C$2:C$84, 0)*1.628</f>
        <v>5.1216879999999998</v>
      </c>
      <c r="T1269" s="13">
        <f>_xlfn.XLOOKUP(P1269,rif_fee_schedule!$A$2:$A$84,rif_fee_schedule!D$2:D$84, 0)</f>
        <v>2.9740000000000002</v>
      </c>
      <c r="U1269" s="14">
        <f t="shared" si="61"/>
        <v>-61122.224591999999</v>
      </c>
      <c r="V1269" s="14">
        <f t="shared" si="62"/>
        <v>-35491.716</v>
      </c>
      <c r="W1269" s="2"/>
      <c r="Y1269" s="3">
        <v>13538989.02</v>
      </c>
      <c r="Z1269" s="3">
        <v>280635.13</v>
      </c>
      <c r="AA1269" s="3">
        <v>0</v>
      </c>
      <c r="AB1269">
        <v>0</v>
      </c>
      <c r="AC1269" s="3">
        <v>0</v>
      </c>
      <c r="AD1269" s="2">
        <v>-2316507.67</v>
      </c>
      <c r="AE1269" s="3">
        <v>599122533.62</v>
      </c>
      <c r="AF1269" s="3">
        <v>12164932.65</v>
      </c>
      <c r="AG1269" s="3">
        <v>2628720.44</v>
      </c>
      <c r="AH1269" s="3">
        <v>103699.7</v>
      </c>
      <c r="AI1269" s="3">
        <v>2074</v>
      </c>
      <c r="AJ1269" s="2">
        <v>-10188946.82</v>
      </c>
    </row>
    <row r="1270" spans="1:36" hidden="1" x14ac:dyDescent="0.25">
      <c r="A1270" s="8">
        <v>1.1000000000000001</v>
      </c>
      <c r="B1270" s="8" t="s">
        <v>901</v>
      </c>
      <c r="C1270" s="8">
        <v>3040231000010</v>
      </c>
      <c r="D1270" s="8" t="s">
        <v>902</v>
      </c>
      <c r="F1270" s="8" t="s">
        <v>903</v>
      </c>
      <c r="G1270" s="10">
        <v>43726</v>
      </c>
      <c r="H1270" s="8" t="s">
        <v>31</v>
      </c>
      <c r="I1270" s="8" t="s">
        <v>38</v>
      </c>
      <c r="J1270" s="9">
        <v>1390442</v>
      </c>
      <c r="K1270" s="9">
        <v>27808.84</v>
      </c>
      <c r="L1270" s="8">
        <v>0</v>
      </c>
      <c r="M1270" s="14">
        <f t="shared" si="60"/>
        <v>1418250.84</v>
      </c>
      <c r="N1270" s="8">
        <v>0</v>
      </c>
      <c r="O1270" s="8">
        <v>0</v>
      </c>
      <c r="P1270" s="8" t="s">
        <v>44</v>
      </c>
      <c r="R1270" s="11">
        <v>-3686</v>
      </c>
      <c r="S1270" s="13">
        <f>_xlfn.XLOOKUP(P1270,rif_fee_schedule!$A$2:$A$84,rif_fee_schedule!C$2:C$84, 0)*1.628</f>
        <v>3.9446439999999998</v>
      </c>
      <c r="T1270" s="13">
        <f>_xlfn.XLOOKUP(P1270,rif_fee_schedule!$A$2:$A$84,rif_fee_schedule!D$2:D$84, 0)</f>
        <v>2.2909999999999999</v>
      </c>
      <c r="U1270" s="14">
        <f t="shared" si="61"/>
        <v>-14539.957784</v>
      </c>
      <c r="V1270" s="14">
        <f t="shared" si="62"/>
        <v>-8444.6260000000002</v>
      </c>
      <c r="W1270" s="2"/>
      <c r="Y1270" s="3">
        <v>13538989.02</v>
      </c>
      <c r="Z1270" s="3">
        <v>280635.13</v>
      </c>
      <c r="AA1270" s="3">
        <v>0</v>
      </c>
      <c r="AB1270">
        <v>0</v>
      </c>
      <c r="AC1270" s="3">
        <v>0</v>
      </c>
      <c r="AD1270" s="2">
        <v>-2316507.67</v>
      </c>
      <c r="AE1270" s="3">
        <v>599122533.62</v>
      </c>
      <c r="AF1270" s="3">
        <v>12164932.65</v>
      </c>
      <c r="AG1270" s="3">
        <v>2628720.44</v>
      </c>
      <c r="AH1270" s="3">
        <v>103699.7</v>
      </c>
      <c r="AI1270" s="3">
        <v>2074</v>
      </c>
      <c r="AJ1270" s="2">
        <v>-10188946.82</v>
      </c>
    </row>
    <row r="1271" spans="1:36" hidden="1" x14ac:dyDescent="0.25">
      <c r="A1271" s="8">
        <v>1.1000000000000001</v>
      </c>
      <c r="B1271" s="8" t="s">
        <v>901</v>
      </c>
      <c r="C1271" s="8">
        <v>3040231000010</v>
      </c>
      <c r="D1271" s="8" t="s">
        <v>902</v>
      </c>
      <c r="F1271" s="8" t="s">
        <v>903</v>
      </c>
      <c r="G1271" s="10">
        <v>43726</v>
      </c>
      <c r="H1271" s="8" t="s">
        <v>31</v>
      </c>
      <c r="I1271" s="8" t="s">
        <v>38</v>
      </c>
      <c r="J1271" s="9">
        <v>1390442</v>
      </c>
      <c r="K1271" s="9">
        <v>27808.84</v>
      </c>
      <c r="L1271" s="8">
        <v>0</v>
      </c>
      <c r="M1271" s="14">
        <f t="shared" si="60"/>
        <v>1418250.84</v>
      </c>
      <c r="N1271" s="8">
        <v>0</v>
      </c>
      <c r="O1271" s="8">
        <v>0</v>
      </c>
      <c r="P1271" s="8" t="s">
        <v>112</v>
      </c>
      <c r="R1271" s="11">
        <v>4200</v>
      </c>
      <c r="S1271" s="13">
        <f>_xlfn.XLOOKUP(P1271,rif_fee_schedule!$A$2:$A$84,rif_fee_schedule!C$2:C$84, 0)*1.628</f>
        <v>53.092335999999996</v>
      </c>
      <c r="T1271" s="13">
        <f>_xlfn.XLOOKUP(P1271,rif_fee_schedule!$A$2:$A$84,rif_fee_schedule!D$2:D$84, 0)</f>
        <v>30.835000000000001</v>
      </c>
      <c r="U1271" s="14">
        <f t="shared" si="61"/>
        <v>222987.8112</v>
      </c>
      <c r="V1271" s="14">
        <f t="shared" si="62"/>
        <v>129507</v>
      </c>
      <c r="W1271" s="2"/>
      <c r="Y1271" s="3">
        <v>13538989.02</v>
      </c>
      <c r="Z1271" s="3">
        <v>280635.13</v>
      </c>
      <c r="AA1271" s="3">
        <v>0</v>
      </c>
      <c r="AB1271">
        <v>0</v>
      </c>
      <c r="AC1271" s="3">
        <v>0</v>
      </c>
      <c r="AD1271" s="2">
        <v>-2316507.67</v>
      </c>
      <c r="AE1271" s="3">
        <v>599122533.62</v>
      </c>
      <c r="AF1271" s="3">
        <v>12164932.65</v>
      </c>
      <c r="AG1271" s="3">
        <v>2628720.44</v>
      </c>
      <c r="AH1271" s="3">
        <v>103699.7</v>
      </c>
      <c r="AI1271" s="3">
        <v>2074</v>
      </c>
      <c r="AJ1271" s="2">
        <v>-10188946.82</v>
      </c>
    </row>
    <row r="1272" spans="1:36" hidden="1" x14ac:dyDescent="0.25">
      <c r="A1272" s="8">
        <v>1.1000000000000001</v>
      </c>
      <c r="B1272" s="8" t="s">
        <v>901</v>
      </c>
      <c r="C1272" s="8">
        <v>3040231000010</v>
      </c>
      <c r="D1272" s="8" t="s">
        <v>902</v>
      </c>
      <c r="F1272" s="8" t="s">
        <v>903</v>
      </c>
      <c r="G1272" s="10">
        <v>43726</v>
      </c>
      <c r="H1272" s="8" t="s">
        <v>31</v>
      </c>
      <c r="I1272" s="8" t="s">
        <v>38</v>
      </c>
      <c r="J1272" s="9">
        <v>1390442</v>
      </c>
      <c r="K1272" s="9">
        <v>27808.84</v>
      </c>
      <c r="L1272" s="8">
        <v>0</v>
      </c>
      <c r="M1272" s="14">
        <f t="shared" si="60"/>
        <v>1418250.84</v>
      </c>
      <c r="N1272" s="8">
        <v>0</v>
      </c>
      <c r="O1272" s="8">
        <v>0</v>
      </c>
      <c r="P1272" s="8" t="s">
        <v>45</v>
      </c>
      <c r="R1272" s="11">
        <v>3300</v>
      </c>
      <c r="S1272" s="13">
        <f>_xlfn.XLOOKUP(P1272,rif_fee_schedule!$A$2:$A$84,rif_fee_schedule!C$2:C$84, 0)*1.628</f>
        <v>19.244587999999997</v>
      </c>
      <c r="T1272" s="13">
        <f>_xlfn.XLOOKUP(P1272,rif_fee_schedule!$A$2:$A$84,rif_fee_schedule!D$2:D$84, 0)</f>
        <v>11.177</v>
      </c>
      <c r="U1272" s="14">
        <f t="shared" si="61"/>
        <v>63507.140399999989</v>
      </c>
      <c r="V1272" s="14">
        <f t="shared" si="62"/>
        <v>36884.1</v>
      </c>
      <c r="W1272" s="2"/>
      <c r="Y1272" s="3">
        <v>13538989.02</v>
      </c>
      <c r="Z1272" s="3">
        <v>280635.13</v>
      </c>
      <c r="AA1272" s="3">
        <v>0</v>
      </c>
      <c r="AB1272">
        <v>0</v>
      </c>
      <c r="AC1272" s="3">
        <v>0</v>
      </c>
      <c r="AD1272" s="2">
        <v>-2316507.67</v>
      </c>
      <c r="AE1272" s="3">
        <v>599122533.62</v>
      </c>
      <c r="AF1272" s="3">
        <v>12164932.65</v>
      </c>
      <c r="AG1272" s="3">
        <v>2628720.44</v>
      </c>
      <c r="AH1272" s="3">
        <v>103699.7</v>
      </c>
      <c r="AI1272" s="3">
        <v>2074</v>
      </c>
      <c r="AJ1272" s="2">
        <v>-10188946.82</v>
      </c>
    </row>
    <row r="1273" spans="1:36" hidden="1" x14ac:dyDescent="0.25">
      <c r="A1273" s="8">
        <v>1.1000000000000001</v>
      </c>
      <c r="B1273" s="8" t="s">
        <v>901</v>
      </c>
      <c r="C1273" s="8">
        <v>3040231000010</v>
      </c>
      <c r="D1273" s="8" t="s">
        <v>902</v>
      </c>
      <c r="F1273" s="8" t="s">
        <v>903</v>
      </c>
      <c r="G1273" s="10">
        <v>43726</v>
      </c>
      <c r="H1273" s="8" t="s">
        <v>31</v>
      </c>
      <c r="I1273" s="8" t="s">
        <v>38</v>
      </c>
      <c r="J1273" s="9">
        <v>1390442</v>
      </c>
      <c r="K1273" s="9">
        <v>27808.84</v>
      </c>
      <c r="L1273" s="8">
        <v>0</v>
      </c>
      <c r="M1273" s="14">
        <f t="shared" si="60"/>
        <v>1418250.84</v>
      </c>
      <c r="N1273" s="8">
        <v>0</v>
      </c>
      <c r="O1273" s="8">
        <v>0</v>
      </c>
      <c r="P1273" s="8" t="s">
        <v>117</v>
      </c>
      <c r="R1273" s="8">
        <v>312</v>
      </c>
      <c r="S1273" s="13">
        <f>_xlfn.XLOOKUP(P1273,rif_fee_schedule!$A$2:$A$84,rif_fee_schedule!C$2:C$84, 0)*1.628</f>
        <v>4288.152</v>
      </c>
      <c r="T1273" s="13">
        <f>_xlfn.XLOOKUP(P1273,rif_fee_schedule!$A$2:$A$84,rif_fee_schedule!D$2:D$84, 0)</f>
        <v>2490</v>
      </c>
      <c r="U1273" s="14">
        <f t="shared" si="61"/>
        <v>1337903.4240000001</v>
      </c>
      <c r="V1273" s="14">
        <f t="shared" si="62"/>
        <v>776880</v>
      </c>
      <c r="W1273"/>
      <c r="Y1273" s="3">
        <v>13538989.02</v>
      </c>
      <c r="Z1273" s="3">
        <v>280635.13</v>
      </c>
      <c r="AA1273" s="3">
        <v>0</v>
      </c>
      <c r="AB1273">
        <v>0</v>
      </c>
      <c r="AC1273" s="3">
        <v>0</v>
      </c>
      <c r="AD1273" s="2">
        <v>-2316507.67</v>
      </c>
      <c r="AE1273" s="3">
        <v>599122533.62</v>
      </c>
      <c r="AF1273" s="3">
        <v>12164932.65</v>
      </c>
      <c r="AG1273" s="3">
        <v>2628720.44</v>
      </c>
      <c r="AH1273" s="3">
        <v>103699.7</v>
      </c>
      <c r="AI1273" s="3">
        <v>2074</v>
      </c>
      <c r="AJ1273" s="2">
        <v>-10188946.82</v>
      </c>
    </row>
    <row r="1274" spans="1:36" hidden="1" x14ac:dyDescent="0.25">
      <c r="A1274" s="8">
        <v>6</v>
      </c>
      <c r="B1274" s="8" t="s">
        <v>7635</v>
      </c>
      <c r="C1274" s="8">
        <v>3069320150150</v>
      </c>
      <c r="D1274" s="8" t="s">
        <v>7636</v>
      </c>
      <c r="F1274" s="8" t="s">
        <v>7637</v>
      </c>
      <c r="G1274" s="10">
        <v>43654</v>
      </c>
      <c r="H1274" s="8" t="s">
        <v>31</v>
      </c>
      <c r="I1274" s="8" t="s">
        <v>38</v>
      </c>
      <c r="J1274" s="9">
        <v>9278.02</v>
      </c>
      <c r="K1274" s="9">
        <v>185.56</v>
      </c>
      <c r="L1274" s="8">
        <v>0</v>
      </c>
      <c r="M1274" s="14">
        <f t="shared" si="60"/>
        <v>9463.58</v>
      </c>
      <c r="N1274" s="8">
        <v>0</v>
      </c>
      <c r="O1274" s="8">
        <v>0</v>
      </c>
      <c r="P1274" s="8" t="s">
        <v>77</v>
      </c>
      <c r="R1274" s="8">
        <v>1</v>
      </c>
      <c r="S1274" s="13">
        <f>_xlfn.XLOOKUP(P1274,rif_fee_schedule!$A$2:$A$84,rif_fee_schedule!C$2:C$84, 0)*1.628</f>
        <v>9769.6279999999988</v>
      </c>
      <c r="T1274" s="13">
        <f>_xlfn.XLOOKUP(P1274,rif_fee_schedule!$A$2:$A$84,rif_fee_schedule!D$2:D$84, 0)</f>
        <v>5674</v>
      </c>
      <c r="U1274" s="14">
        <f t="shared" si="61"/>
        <v>9769.6279999999988</v>
      </c>
      <c r="V1274" s="14">
        <f t="shared" si="62"/>
        <v>5674</v>
      </c>
      <c r="W1274"/>
      <c r="Y1274" s="3">
        <v>43269262.359999999</v>
      </c>
      <c r="Z1274" s="3">
        <v>874367.57</v>
      </c>
      <c r="AA1274" s="3">
        <v>433279.63</v>
      </c>
      <c r="AB1274">
        <v>0</v>
      </c>
      <c r="AC1274" s="3">
        <v>0</v>
      </c>
      <c r="AD1274" s="2">
        <v>374512.67</v>
      </c>
      <c r="AE1274" s="3">
        <v>599122533.62</v>
      </c>
      <c r="AF1274" s="3">
        <v>12164932.65</v>
      </c>
      <c r="AG1274" s="3">
        <v>2628720.44</v>
      </c>
      <c r="AH1274" s="3">
        <v>103699.7</v>
      </c>
      <c r="AI1274" s="3">
        <v>2074</v>
      </c>
      <c r="AJ1274" s="2">
        <v>-10188946.82</v>
      </c>
    </row>
    <row r="1275" spans="1:36" hidden="1" x14ac:dyDescent="0.25">
      <c r="A1275" s="8">
        <v>9.1</v>
      </c>
      <c r="B1275" s="8" t="s">
        <v>9151</v>
      </c>
      <c r="C1275" s="8">
        <v>3031210280240</v>
      </c>
      <c r="D1275" s="8" t="s">
        <v>9152</v>
      </c>
      <c r="F1275" s="8" t="s">
        <v>9153</v>
      </c>
      <c r="G1275" s="10">
        <v>43661</v>
      </c>
      <c r="H1275" s="8" t="s">
        <v>31</v>
      </c>
      <c r="I1275" s="8" t="s">
        <v>38</v>
      </c>
      <c r="J1275" s="9">
        <v>0</v>
      </c>
      <c r="K1275" s="9">
        <v>0</v>
      </c>
      <c r="L1275" s="8">
        <v>0</v>
      </c>
      <c r="M1275" s="14">
        <f t="shared" si="60"/>
        <v>0</v>
      </c>
      <c r="N1275" s="8">
        <v>0</v>
      </c>
      <c r="O1275" s="8">
        <v>0</v>
      </c>
      <c r="P1275" s="8" t="s">
        <v>77</v>
      </c>
      <c r="R1275" s="8">
        <v>-1</v>
      </c>
      <c r="S1275" s="13">
        <f>_xlfn.XLOOKUP(P1275,rif_fee_schedule!$A$2:$A$84,rif_fee_schedule!C$2:C$84, 0)*1.628</f>
        <v>9769.6279999999988</v>
      </c>
      <c r="T1275" s="13">
        <f>_xlfn.XLOOKUP(P1275,rif_fee_schedule!$A$2:$A$84,rif_fee_schedule!D$2:D$84, 0)</f>
        <v>5674</v>
      </c>
      <c r="U1275" s="14">
        <f t="shared" si="61"/>
        <v>-9769.6279999999988</v>
      </c>
      <c r="V1275" s="14">
        <f t="shared" si="62"/>
        <v>-5674</v>
      </c>
      <c r="W1275"/>
      <c r="Y1275" s="3">
        <v>13894747.220000001</v>
      </c>
      <c r="Z1275" s="3">
        <v>290518.01</v>
      </c>
      <c r="AA1275" s="3">
        <v>0</v>
      </c>
      <c r="AB1275">
        <v>0</v>
      </c>
      <c r="AC1275" s="3">
        <v>0</v>
      </c>
      <c r="AD1275" s="2">
        <v>-156592.79</v>
      </c>
      <c r="AE1275" s="3">
        <v>599122533.62</v>
      </c>
      <c r="AF1275" s="3">
        <v>12164932.65</v>
      </c>
      <c r="AG1275" s="3">
        <v>2628720.44</v>
      </c>
      <c r="AH1275" s="3">
        <v>103699.7</v>
      </c>
      <c r="AI1275" s="3">
        <v>2074</v>
      </c>
      <c r="AJ1275" s="2">
        <v>-10188946.82</v>
      </c>
    </row>
    <row r="1276" spans="1:36" hidden="1" x14ac:dyDescent="0.25">
      <c r="A1276" s="8">
        <v>9.1</v>
      </c>
      <c r="B1276" s="8" t="s">
        <v>9151</v>
      </c>
      <c r="C1276" s="8">
        <v>3031210280240</v>
      </c>
      <c r="D1276" s="8" t="s">
        <v>9152</v>
      </c>
      <c r="F1276" s="8" t="s">
        <v>9153</v>
      </c>
      <c r="G1276" s="10">
        <v>43661</v>
      </c>
      <c r="H1276" s="8" t="s">
        <v>31</v>
      </c>
      <c r="I1276" s="8" t="s">
        <v>38</v>
      </c>
      <c r="J1276" s="9">
        <v>0</v>
      </c>
      <c r="K1276" s="9">
        <v>0</v>
      </c>
      <c r="L1276" s="8">
        <v>0</v>
      </c>
      <c r="M1276" s="14">
        <f t="shared" si="60"/>
        <v>0</v>
      </c>
      <c r="N1276" s="8">
        <v>0</v>
      </c>
      <c r="O1276" s="8">
        <v>0</v>
      </c>
      <c r="P1276" s="8" t="s">
        <v>77</v>
      </c>
      <c r="R1276" s="8">
        <v>1</v>
      </c>
      <c r="S1276" s="13">
        <f>_xlfn.XLOOKUP(P1276,rif_fee_schedule!$A$2:$A$84,rif_fee_schedule!C$2:C$84, 0)*1.628</f>
        <v>9769.6279999999988</v>
      </c>
      <c r="T1276" s="13">
        <f>_xlfn.XLOOKUP(P1276,rif_fee_schedule!$A$2:$A$84,rif_fee_schedule!D$2:D$84, 0)</f>
        <v>5674</v>
      </c>
      <c r="U1276" s="14">
        <f t="shared" si="61"/>
        <v>9769.6279999999988</v>
      </c>
      <c r="V1276" s="14">
        <f t="shared" si="62"/>
        <v>5674</v>
      </c>
      <c r="W1276"/>
      <c r="Y1276" s="3">
        <v>13894747.220000001</v>
      </c>
      <c r="Z1276" s="3">
        <v>290518.01</v>
      </c>
      <c r="AA1276" s="3">
        <v>0</v>
      </c>
      <c r="AB1276">
        <v>0</v>
      </c>
      <c r="AC1276" s="3">
        <v>0</v>
      </c>
      <c r="AD1276" s="2">
        <v>-156592.79</v>
      </c>
      <c r="AE1276" s="3">
        <v>599122533.62</v>
      </c>
      <c r="AF1276" s="3">
        <v>12164932.65</v>
      </c>
      <c r="AG1276" s="3">
        <v>2628720.44</v>
      </c>
      <c r="AH1276" s="3">
        <v>103699.7</v>
      </c>
      <c r="AI1276" s="3">
        <v>2074</v>
      </c>
      <c r="AJ1276" s="2">
        <v>-10188946.82</v>
      </c>
    </row>
    <row r="1277" spans="1:36" hidden="1" x14ac:dyDescent="0.25">
      <c r="A1277" s="8">
        <v>9.1</v>
      </c>
      <c r="B1277" s="8" t="s">
        <v>9154</v>
      </c>
      <c r="C1277" s="8">
        <v>3031210260190</v>
      </c>
      <c r="D1277" s="8" t="s">
        <v>9155</v>
      </c>
      <c r="F1277" s="8" t="s">
        <v>9156</v>
      </c>
      <c r="G1277" s="10">
        <v>43657</v>
      </c>
      <c r="H1277" s="8" t="s">
        <v>31</v>
      </c>
      <c r="I1277" s="8" t="s">
        <v>38</v>
      </c>
      <c r="J1277" s="9">
        <v>7535.53</v>
      </c>
      <c r="K1277" s="9">
        <v>150.71</v>
      </c>
      <c r="L1277" s="8">
        <v>0</v>
      </c>
      <c r="M1277" s="14">
        <f t="shared" si="60"/>
        <v>7686.24</v>
      </c>
      <c r="N1277" s="8">
        <v>0</v>
      </c>
      <c r="O1277" s="8">
        <v>0</v>
      </c>
      <c r="P1277" s="8" t="s">
        <v>274</v>
      </c>
      <c r="R1277" s="8">
        <v>1</v>
      </c>
      <c r="S1277" s="13">
        <f>_xlfn.XLOOKUP(P1277,rif_fee_schedule!$A$2:$A$84,rif_fee_schedule!C$2:C$84, 0)*1.628</f>
        <v>0</v>
      </c>
      <c r="T1277" s="13">
        <f>_xlfn.XLOOKUP(P1277,rif_fee_schedule!$A$2:$A$84,rif_fee_schedule!D$2:D$84, 0)</f>
        <v>0</v>
      </c>
      <c r="U1277" s="14">
        <f t="shared" si="61"/>
        <v>0</v>
      </c>
      <c r="V1277" s="14">
        <f t="shared" si="62"/>
        <v>0</v>
      </c>
      <c r="W1277"/>
      <c r="Y1277" s="3">
        <v>13894747.220000001</v>
      </c>
      <c r="Z1277" s="3">
        <v>290518.01</v>
      </c>
      <c r="AA1277" s="3">
        <v>0</v>
      </c>
      <c r="AB1277">
        <v>0</v>
      </c>
      <c r="AC1277" s="3">
        <v>0</v>
      </c>
      <c r="AD1277" s="2">
        <v>-156592.79</v>
      </c>
      <c r="AE1277" s="3">
        <v>599122533.62</v>
      </c>
      <c r="AF1277" s="3">
        <v>12164932.65</v>
      </c>
      <c r="AG1277" s="3">
        <v>2628720.44</v>
      </c>
      <c r="AH1277" s="3">
        <v>103699.7</v>
      </c>
      <c r="AI1277" s="3">
        <v>2074</v>
      </c>
      <c r="AJ1277" s="2">
        <v>-10188946.82</v>
      </c>
    </row>
    <row r="1278" spans="1:36" hidden="1" x14ac:dyDescent="0.25">
      <c r="A1278" s="8">
        <v>1</v>
      </c>
      <c r="B1278" s="8" t="s">
        <v>250</v>
      </c>
      <c r="C1278" s="8">
        <v>3040180010090</v>
      </c>
      <c r="D1278" s="8" t="s">
        <v>251</v>
      </c>
      <c r="G1278" s="10">
        <v>43661</v>
      </c>
      <c r="H1278" s="8" t="s">
        <v>31</v>
      </c>
      <c r="I1278" s="8" t="s">
        <v>32</v>
      </c>
      <c r="J1278" s="9">
        <v>9278.02</v>
      </c>
      <c r="K1278" s="9">
        <v>185.56</v>
      </c>
      <c r="L1278" s="8">
        <v>0</v>
      </c>
      <c r="M1278" s="14">
        <f t="shared" si="60"/>
        <v>9463.58</v>
      </c>
      <c r="N1278" s="8">
        <v>0</v>
      </c>
      <c r="O1278" s="8">
        <v>0</v>
      </c>
      <c r="P1278" s="8" t="s">
        <v>77</v>
      </c>
      <c r="R1278" s="8">
        <v>1</v>
      </c>
      <c r="S1278" s="13">
        <f>_xlfn.XLOOKUP(P1278,rif_fee_schedule!$A$2:$A$84,rif_fee_schedule!C$2:C$84, 0)*1.628</f>
        <v>9769.6279999999988</v>
      </c>
      <c r="T1278" s="13">
        <f>_xlfn.XLOOKUP(P1278,rif_fee_schedule!$A$2:$A$84,rif_fee_schedule!D$2:D$84, 0)</f>
        <v>5674</v>
      </c>
      <c r="U1278" s="14">
        <f t="shared" si="61"/>
        <v>9769.6279999999988</v>
      </c>
      <c r="V1278" s="14">
        <f t="shared" si="62"/>
        <v>5674</v>
      </c>
      <c r="W1278"/>
      <c r="Y1278" s="3">
        <v>74696854.359999999</v>
      </c>
      <c r="Z1278" s="3">
        <v>1494936.99</v>
      </c>
      <c r="AA1278" s="3">
        <v>1189721.74</v>
      </c>
      <c r="AB1278" s="2">
        <v>103699.7</v>
      </c>
      <c r="AC1278" s="3">
        <v>2074</v>
      </c>
      <c r="AD1278" s="2">
        <v>-3422401.68</v>
      </c>
      <c r="AE1278" s="3">
        <v>599122533.62</v>
      </c>
      <c r="AF1278" s="3">
        <v>12164932.65</v>
      </c>
      <c r="AG1278" s="3">
        <v>2628720.44</v>
      </c>
      <c r="AH1278" s="3">
        <v>103699.7</v>
      </c>
      <c r="AI1278" s="3">
        <v>2074</v>
      </c>
      <c r="AJ1278" s="2">
        <v>-10188946.82</v>
      </c>
    </row>
    <row r="1279" spans="1:36" hidden="1" x14ac:dyDescent="0.25">
      <c r="A1279" s="8">
        <v>1.1000000000000001</v>
      </c>
      <c r="B1279" s="8" t="s">
        <v>913</v>
      </c>
      <c r="C1279" s="8">
        <v>3040240140860</v>
      </c>
      <c r="D1279" s="8" t="s">
        <v>914</v>
      </c>
      <c r="F1279" s="8" t="s">
        <v>915</v>
      </c>
      <c r="G1279" s="10">
        <v>43662</v>
      </c>
      <c r="H1279" s="8" t="s">
        <v>31</v>
      </c>
      <c r="I1279" s="8" t="s">
        <v>38</v>
      </c>
      <c r="J1279" s="9">
        <v>0</v>
      </c>
      <c r="K1279" s="9">
        <v>0</v>
      </c>
      <c r="L1279" s="8">
        <v>0</v>
      </c>
      <c r="M1279" s="14">
        <f t="shared" si="60"/>
        <v>0</v>
      </c>
      <c r="N1279" s="8">
        <v>0</v>
      </c>
      <c r="O1279" s="8">
        <v>0</v>
      </c>
      <c r="P1279" s="8" t="s">
        <v>77</v>
      </c>
      <c r="R1279" s="8">
        <v>1</v>
      </c>
      <c r="S1279" s="13">
        <f>_xlfn.XLOOKUP(P1279,rif_fee_schedule!$A$2:$A$84,rif_fee_schedule!C$2:C$84, 0)*1.628</f>
        <v>9769.6279999999988</v>
      </c>
      <c r="T1279" s="13">
        <f>_xlfn.XLOOKUP(P1279,rif_fee_schedule!$A$2:$A$84,rif_fee_schedule!D$2:D$84, 0)</f>
        <v>5674</v>
      </c>
      <c r="U1279" s="14">
        <f t="shared" si="61"/>
        <v>9769.6279999999988</v>
      </c>
      <c r="V1279" s="14">
        <f t="shared" si="62"/>
        <v>5674</v>
      </c>
      <c r="W1279"/>
      <c r="Y1279" s="3">
        <v>13538989.02</v>
      </c>
      <c r="Z1279" s="3">
        <v>280635.13</v>
      </c>
      <c r="AA1279" s="3">
        <v>0</v>
      </c>
      <c r="AB1279">
        <v>0</v>
      </c>
      <c r="AC1279" s="3">
        <v>0</v>
      </c>
      <c r="AD1279" s="2">
        <v>-2316507.67</v>
      </c>
      <c r="AE1279" s="3">
        <v>599122533.62</v>
      </c>
      <c r="AF1279" s="3">
        <v>12164932.65</v>
      </c>
      <c r="AG1279" s="3">
        <v>2628720.44</v>
      </c>
      <c r="AH1279" s="3">
        <v>103699.7</v>
      </c>
      <c r="AI1279" s="3">
        <v>2074</v>
      </c>
      <c r="AJ1279" s="2">
        <v>-10188946.82</v>
      </c>
    </row>
    <row r="1280" spans="1:36" hidden="1" x14ac:dyDescent="0.25">
      <c r="A1280" s="8">
        <v>1.1000000000000001</v>
      </c>
      <c r="B1280" s="8" t="s">
        <v>913</v>
      </c>
      <c r="C1280" s="8">
        <v>3040240140860</v>
      </c>
      <c r="D1280" s="8" t="s">
        <v>914</v>
      </c>
      <c r="F1280" s="8" t="s">
        <v>915</v>
      </c>
      <c r="G1280" s="10">
        <v>43662</v>
      </c>
      <c r="H1280" s="8" t="s">
        <v>31</v>
      </c>
      <c r="I1280" s="8" t="s">
        <v>38</v>
      </c>
      <c r="J1280" s="9">
        <v>0</v>
      </c>
      <c r="K1280" s="9">
        <v>0</v>
      </c>
      <c r="L1280" s="8">
        <v>0</v>
      </c>
      <c r="M1280" s="14">
        <f t="shared" si="60"/>
        <v>0</v>
      </c>
      <c r="N1280" s="8">
        <v>0</v>
      </c>
      <c r="O1280" s="8">
        <v>0</v>
      </c>
      <c r="P1280" s="8" t="s">
        <v>77</v>
      </c>
      <c r="R1280" s="8">
        <v>-1</v>
      </c>
      <c r="S1280" s="13">
        <f>_xlfn.XLOOKUP(P1280,rif_fee_schedule!$A$2:$A$84,rif_fee_schedule!C$2:C$84, 0)*1.628</f>
        <v>9769.6279999999988</v>
      </c>
      <c r="T1280" s="13">
        <f>_xlfn.XLOOKUP(P1280,rif_fee_schedule!$A$2:$A$84,rif_fee_schedule!D$2:D$84, 0)</f>
        <v>5674</v>
      </c>
      <c r="U1280" s="14">
        <f t="shared" si="61"/>
        <v>-9769.6279999999988</v>
      </c>
      <c r="V1280" s="14">
        <f t="shared" si="62"/>
        <v>-5674</v>
      </c>
      <c r="W1280"/>
      <c r="Y1280" s="3">
        <v>13538989.02</v>
      </c>
      <c r="Z1280" s="3">
        <v>280635.13</v>
      </c>
      <c r="AA1280" s="3">
        <v>0</v>
      </c>
      <c r="AB1280">
        <v>0</v>
      </c>
      <c r="AC1280" s="3">
        <v>0</v>
      </c>
      <c r="AD1280" s="2">
        <v>-2316507.67</v>
      </c>
      <c r="AE1280" s="3">
        <v>599122533.62</v>
      </c>
      <c r="AF1280" s="3">
        <v>12164932.65</v>
      </c>
      <c r="AG1280" s="3">
        <v>2628720.44</v>
      </c>
      <c r="AH1280" s="3">
        <v>103699.7</v>
      </c>
      <c r="AI1280" s="3">
        <v>2074</v>
      </c>
      <c r="AJ1280" s="2">
        <v>-10188946.82</v>
      </c>
    </row>
    <row r="1281" spans="1:36" hidden="1" x14ac:dyDescent="0.25">
      <c r="A1281" s="8">
        <v>1</v>
      </c>
      <c r="B1281" s="8" t="s">
        <v>229</v>
      </c>
      <c r="C1281" s="8">
        <v>3040171350040</v>
      </c>
      <c r="D1281" s="8" t="s">
        <v>230</v>
      </c>
      <c r="F1281" s="8" t="s">
        <v>231</v>
      </c>
      <c r="G1281" s="10">
        <v>43683</v>
      </c>
      <c r="H1281" s="8" t="s">
        <v>31</v>
      </c>
      <c r="I1281" s="8" t="s">
        <v>38</v>
      </c>
      <c r="J1281" s="9">
        <v>7700.76</v>
      </c>
      <c r="K1281" s="9">
        <v>154.01</v>
      </c>
      <c r="L1281" s="8">
        <v>0</v>
      </c>
      <c r="M1281" s="14">
        <f t="shared" si="60"/>
        <v>7854.77</v>
      </c>
      <c r="N1281" s="8">
        <v>0</v>
      </c>
      <c r="O1281" s="8">
        <v>0</v>
      </c>
      <c r="P1281" s="8" t="s">
        <v>77</v>
      </c>
      <c r="R1281" s="8">
        <v>-0.17</v>
      </c>
      <c r="S1281" s="13">
        <f>_xlfn.XLOOKUP(P1281,rif_fee_schedule!$A$2:$A$84,rif_fee_schedule!C$2:C$84, 0)*1.628</f>
        <v>9769.6279999999988</v>
      </c>
      <c r="T1281" s="13">
        <f>_xlfn.XLOOKUP(P1281,rif_fee_schedule!$A$2:$A$84,rif_fee_schedule!D$2:D$84, 0)</f>
        <v>5674</v>
      </c>
      <c r="U1281" s="14">
        <f t="shared" si="61"/>
        <v>-1660.8367599999999</v>
      </c>
      <c r="V1281" s="14">
        <f t="shared" si="62"/>
        <v>-964.58</v>
      </c>
      <c r="W1281"/>
      <c r="Y1281" s="3">
        <v>74696854.359999999</v>
      </c>
      <c r="Z1281" s="3">
        <v>1494936.99</v>
      </c>
      <c r="AA1281" s="3">
        <v>1189721.74</v>
      </c>
      <c r="AB1281" s="2">
        <v>103699.7</v>
      </c>
      <c r="AC1281" s="3">
        <v>2074</v>
      </c>
      <c r="AD1281" s="2">
        <v>-3422401.68</v>
      </c>
      <c r="AE1281" s="3">
        <v>599122533.62</v>
      </c>
      <c r="AF1281" s="3">
        <v>12164932.65</v>
      </c>
      <c r="AG1281" s="3">
        <v>2628720.44</v>
      </c>
      <c r="AH1281" s="3">
        <v>103699.7</v>
      </c>
      <c r="AI1281" s="3">
        <v>2074</v>
      </c>
      <c r="AJ1281" s="2">
        <v>-10188946.82</v>
      </c>
    </row>
    <row r="1282" spans="1:36" hidden="1" x14ac:dyDescent="0.25">
      <c r="A1282" s="8">
        <v>1</v>
      </c>
      <c r="B1282" s="8" t="s">
        <v>229</v>
      </c>
      <c r="C1282" s="8">
        <v>3040171350040</v>
      </c>
      <c r="D1282" s="8" t="s">
        <v>230</v>
      </c>
      <c r="F1282" s="8" t="s">
        <v>231</v>
      </c>
      <c r="G1282" s="10">
        <v>43683</v>
      </c>
      <c r="H1282" s="8" t="s">
        <v>31</v>
      </c>
      <c r="I1282" s="8" t="s">
        <v>38</v>
      </c>
      <c r="J1282" s="9">
        <v>7700.76</v>
      </c>
      <c r="K1282" s="9">
        <v>154.01</v>
      </c>
      <c r="L1282" s="8">
        <v>0</v>
      </c>
      <c r="M1282" s="14">
        <f t="shared" si="60"/>
        <v>7854.77</v>
      </c>
      <c r="N1282" s="8">
        <v>0</v>
      </c>
      <c r="O1282" s="8">
        <v>0</v>
      </c>
      <c r="P1282" s="8" t="s">
        <v>77</v>
      </c>
      <c r="R1282" s="8">
        <v>1</v>
      </c>
      <c r="S1282" s="13">
        <f>_xlfn.XLOOKUP(P1282,rif_fee_schedule!$A$2:$A$84,rif_fee_schedule!C$2:C$84, 0)*1.628</f>
        <v>9769.6279999999988</v>
      </c>
      <c r="T1282" s="13">
        <f>_xlfn.XLOOKUP(P1282,rif_fee_schedule!$A$2:$A$84,rif_fee_schedule!D$2:D$84, 0)</f>
        <v>5674</v>
      </c>
      <c r="U1282" s="14">
        <f t="shared" si="61"/>
        <v>9769.6279999999988</v>
      </c>
      <c r="V1282" s="14">
        <f t="shared" si="62"/>
        <v>5674</v>
      </c>
      <c r="W1282"/>
      <c r="Y1282" s="3">
        <v>74696854.359999999</v>
      </c>
      <c r="Z1282" s="3">
        <v>1494936.99</v>
      </c>
      <c r="AA1282" s="3">
        <v>1189721.74</v>
      </c>
      <c r="AB1282" s="2">
        <v>103699.7</v>
      </c>
      <c r="AC1282" s="3">
        <v>2074</v>
      </c>
      <c r="AD1282" s="2">
        <v>-3422401.68</v>
      </c>
      <c r="AE1282" s="3">
        <v>599122533.62</v>
      </c>
      <c r="AF1282" s="3">
        <v>12164932.65</v>
      </c>
      <c r="AG1282" s="3">
        <v>2628720.44</v>
      </c>
      <c r="AH1282" s="3">
        <v>103699.7</v>
      </c>
      <c r="AI1282" s="3">
        <v>2074</v>
      </c>
      <c r="AJ1282" s="2">
        <v>-10188946.82</v>
      </c>
    </row>
    <row r="1283" spans="1:36" hidden="1" x14ac:dyDescent="0.25">
      <c r="A1283" s="8">
        <v>2</v>
      </c>
      <c r="B1283" s="8" t="s">
        <v>2716</v>
      </c>
      <c r="C1283" s="8">
        <v>3031110080080</v>
      </c>
      <c r="D1283" s="8" t="s">
        <v>2717</v>
      </c>
      <c r="F1283" s="8" t="s">
        <v>2718</v>
      </c>
      <c r="G1283" s="10">
        <v>43714</v>
      </c>
      <c r="H1283" s="8" t="s">
        <v>31</v>
      </c>
      <c r="I1283" s="8" t="s">
        <v>38</v>
      </c>
      <c r="J1283" s="9">
        <v>5371.07</v>
      </c>
      <c r="K1283" s="9">
        <v>107.42</v>
      </c>
      <c r="L1283" s="8">
        <v>0</v>
      </c>
      <c r="M1283" s="14">
        <f t="shared" si="60"/>
        <v>5478.49</v>
      </c>
      <c r="N1283" s="8">
        <v>0</v>
      </c>
      <c r="O1283" s="8">
        <v>0</v>
      </c>
      <c r="P1283" s="8" t="s">
        <v>114</v>
      </c>
      <c r="R1283" s="8">
        <v>-2</v>
      </c>
      <c r="S1283" s="13">
        <f>_xlfn.XLOOKUP(P1283,rif_fee_schedule!$A$2:$A$84,rif_fee_schedule!C$2:C$84, 0)*1.628</f>
        <v>4288.152</v>
      </c>
      <c r="T1283" s="13">
        <f>_xlfn.XLOOKUP(P1283,rif_fee_schedule!$A$2:$A$84,rif_fee_schedule!D$2:D$84, 0)</f>
        <v>2490</v>
      </c>
      <c r="U1283" s="14">
        <f t="shared" si="61"/>
        <v>-8576.3040000000001</v>
      </c>
      <c r="V1283" s="14">
        <f t="shared" si="62"/>
        <v>-4980</v>
      </c>
      <c r="W1283"/>
      <c r="Y1283" s="3">
        <v>272008405.74000001</v>
      </c>
      <c r="Z1283" s="3">
        <v>5573244.3300000001</v>
      </c>
      <c r="AA1283" s="3">
        <v>0</v>
      </c>
      <c r="AB1283">
        <v>0</v>
      </c>
      <c r="AC1283" s="3">
        <v>0</v>
      </c>
      <c r="AD1283" s="2">
        <v>-7297347.0099999998</v>
      </c>
      <c r="AE1283" s="3">
        <v>599122533.62</v>
      </c>
      <c r="AF1283" s="3">
        <v>12164932.65</v>
      </c>
      <c r="AG1283" s="3">
        <v>2628720.44</v>
      </c>
      <c r="AH1283" s="3">
        <v>103699.7</v>
      </c>
      <c r="AI1283" s="3">
        <v>2074</v>
      </c>
      <c r="AJ1283" s="2">
        <v>-10188946.82</v>
      </c>
    </row>
    <row r="1284" spans="1:36" hidden="1" x14ac:dyDescent="0.25">
      <c r="A1284" s="8">
        <v>2</v>
      </c>
      <c r="B1284" s="8" t="s">
        <v>2716</v>
      </c>
      <c r="C1284" s="8">
        <v>3031110080080</v>
      </c>
      <c r="D1284" s="8" t="s">
        <v>2717</v>
      </c>
      <c r="F1284" s="8" t="s">
        <v>2718</v>
      </c>
      <c r="G1284" s="10">
        <v>43714</v>
      </c>
      <c r="H1284" s="8" t="s">
        <v>31</v>
      </c>
      <c r="I1284" s="8" t="s">
        <v>38</v>
      </c>
      <c r="J1284" s="9">
        <v>5371.07</v>
      </c>
      <c r="K1284" s="9">
        <v>107.42</v>
      </c>
      <c r="L1284" s="8">
        <v>0</v>
      </c>
      <c r="M1284" s="14">
        <f t="shared" si="60"/>
        <v>5478.49</v>
      </c>
      <c r="N1284" s="8">
        <v>0</v>
      </c>
      <c r="O1284" s="8">
        <v>0</v>
      </c>
      <c r="P1284" s="8" t="s">
        <v>114</v>
      </c>
      <c r="R1284" s="8">
        <v>3</v>
      </c>
      <c r="S1284" s="13">
        <f>_xlfn.XLOOKUP(P1284,rif_fee_schedule!$A$2:$A$84,rif_fee_schedule!C$2:C$84, 0)*1.628</f>
        <v>4288.152</v>
      </c>
      <c r="T1284" s="13">
        <f>_xlfn.XLOOKUP(P1284,rif_fee_schedule!$A$2:$A$84,rif_fee_schedule!D$2:D$84, 0)</f>
        <v>2490</v>
      </c>
      <c r="U1284" s="14">
        <f t="shared" si="61"/>
        <v>12864.456</v>
      </c>
      <c r="V1284" s="14">
        <f t="shared" si="62"/>
        <v>7470</v>
      </c>
      <c r="W1284"/>
      <c r="Y1284" s="3">
        <v>272008405.74000001</v>
      </c>
      <c r="Z1284" s="3">
        <v>5573244.3300000001</v>
      </c>
      <c r="AA1284" s="3">
        <v>0</v>
      </c>
      <c r="AB1284">
        <v>0</v>
      </c>
      <c r="AC1284" s="3">
        <v>0</v>
      </c>
      <c r="AD1284" s="2">
        <v>-7297347.0099999998</v>
      </c>
      <c r="AE1284" s="3">
        <v>599122533.62</v>
      </c>
      <c r="AF1284" s="3">
        <v>12164932.65</v>
      </c>
      <c r="AG1284" s="3">
        <v>2628720.44</v>
      </c>
      <c r="AH1284" s="3">
        <v>103699.7</v>
      </c>
      <c r="AI1284" s="3">
        <v>2074</v>
      </c>
      <c r="AJ1284" s="2">
        <v>-10188946.82</v>
      </c>
    </row>
    <row r="1285" spans="1:36" hidden="1" x14ac:dyDescent="0.25">
      <c r="A1285" s="8">
        <v>9.1</v>
      </c>
      <c r="B1285" s="8" t="s">
        <v>9180</v>
      </c>
      <c r="C1285" s="8">
        <v>3031210090660</v>
      </c>
      <c r="D1285" s="8" t="s">
        <v>9181</v>
      </c>
      <c r="F1285" s="8" t="s">
        <v>9182</v>
      </c>
      <c r="G1285" s="10">
        <v>43664</v>
      </c>
      <c r="H1285" s="8" t="s">
        <v>31</v>
      </c>
      <c r="I1285" s="8" t="s">
        <v>38</v>
      </c>
      <c r="J1285" s="9">
        <v>8772.4500000000007</v>
      </c>
      <c r="K1285" s="9">
        <v>175.45</v>
      </c>
      <c r="L1285" s="8">
        <v>0</v>
      </c>
      <c r="M1285" s="14">
        <f t="shared" si="60"/>
        <v>8947.9000000000015</v>
      </c>
      <c r="N1285" s="8">
        <v>0</v>
      </c>
      <c r="O1285" s="8">
        <v>0</v>
      </c>
      <c r="P1285" s="8" t="s">
        <v>77</v>
      </c>
      <c r="R1285" s="8">
        <v>1</v>
      </c>
      <c r="S1285" s="13">
        <f>_xlfn.XLOOKUP(P1285,rif_fee_schedule!$A$2:$A$84,rif_fee_schedule!C$2:C$84, 0)*1.628</f>
        <v>9769.6279999999988</v>
      </c>
      <c r="T1285" s="13">
        <f>_xlfn.XLOOKUP(P1285,rif_fee_schedule!$A$2:$A$84,rif_fee_schedule!D$2:D$84, 0)</f>
        <v>5674</v>
      </c>
      <c r="U1285" s="14">
        <f t="shared" si="61"/>
        <v>9769.6279999999988</v>
      </c>
      <c r="V1285" s="14">
        <f t="shared" si="62"/>
        <v>5674</v>
      </c>
      <c r="W1285"/>
      <c r="Y1285" s="3">
        <v>13894747.220000001</v>
      </c>
      <c r="Z1285" s="3">
        <v>290518.01</v>
      </c>
      <c r="AA1285" s="3">
        <v>0</v>
      </c>
      <c r="AB1285">
        <v>0</v>
      </c>
      <c r="AC1285" s="3">
        <v>0</v>
      </c>
      <c r="AD1285" s="2">
        <v>-156592.79</v>
      </c>
      <c r="AE1285" s="3">
        <v>599122533.62</v>
      </c>
      <c r="AF1285" s="3">
        <v>12164932.65</v>
      </c>
      <c r="AG1285" s="3">
        <v>2628720.44</v>
      </c>
      <c r="AH1285" s="3">
        <v>103699.7</v>
      </c>
      <c r="AI1285" s="3">
        <v>2074</v>
      </c>
      <c r="AJ1285" s="2">
        <v>-10188946.82</v>
      </c>
    </row>
    <row r="1286" spans="1:36" hidden="1" x14ac:dyDescent="0.25">
      <c r="A1286" s="8">
        <v>6</v>
      </c>
      <c r="B1286" s="8" t="s">
        <v>8120</v>
      </c>
      <c r="C1286" s="8">
        <v>3079050000370</v>
      </c>
      <c r="D1286" s="8" t="s">
        <v>8121</v>
      </c>
      <c r="G1286" s="10">
        <v>43724</v>
      </c>
      <c r="H1286" s="8" t="s">
        <v>31</v>
      </c>
      <c r="I1286" s="8" t="s">
        <v>32</v>
      </c>
      <c r="J1286" s="9">
        <v>412783.63</v>
      </c>
      <c r="K1286" s="9">
        <v>8255.67</v>
      </c>
      <c r="L1286" s="8">
        <v>0</v>
      </c>
      <c r="M1286" s="14">
        <f t="shared" si="60"/>
        <v>421039.3</v>
      </c>
      <c r="N1286" s="8">
        <v>0</v>
      </c>
      <c r="O1286" s="8">
        <v>0</v>
      </c>
      <c r="P1286" s="8" t="s">
        <v>951</v>
      </c>
      <c r="R1286" s="8">
        <v>118</v>
      </c>
      <c r="S1286" s="13">
        <f>_xlfn.XLOOKUP(P1286,rif_fee_schedule!$A$2:$A$84,rif_fee_schedule!C$2:C$84, 0)*1.628</f>
        <v>0</v>
      </c>
      <c r="T1286" s="13">
        <f>_xlfn.XLOOKUP(P1286,rif_fee_schedule!$A$2:$A$84,rif_fee_schedule!D$2:D$84, 0)</f>
        <v>0</v>
      </c>
      <c r="U1286" s="14">
        <f t="shared" si="61"/>
        <v>0</v>
      </c>
      <c r="V1286" s="14">
        <f t="shared" si="62"/>
        <v>0</v>
      </c>
      <c r="W1286"/>
      <c r="Y1286" s="3">
        <v>43269262.359999999</v>
      </c>
      <c r="Z1286" s="3">
        <v>874367.57</v>
      </c>
      <c r="AA1286" s="3">
        <v>433279.63</v>
      </c>
      <c r="AB1286">
        <v>0</v>
      </c>
      <c r="AC1286" s="3">
        <v>0</v>
      </c>
      <c r="AD1286" s="2">
        <v>374512.67</v>
      </c>
      <c r="AE1286" s="3">
        <v>599122533.62</v>
      </c>
      <c r="AF1286" s="3">
        <v>12164932.65</v>
      </c>
      <c r="AG1286" s="3">
        <v>2628720.44</v>
      </c>
      <c r="AH1286" s="3">
        <v>103699.7</v>
      </c>
      <c r="AI1286" s="3">
        <v>2074</v>
      </c>
      <c r="AJ1286" s="2">
        <v>-10188946.82</v>
      </c>
    </row>
    <row r="1287" spans="1:36" hidden="1" x14ac:dyDescent="0.25">
      <c r="A1287" s="8">
        <v>5</v>
      </c>
      <c r="B1287" s="8" t="s">
        <v>4713</v>
      </c>
      <c r="C1287" s="8">
        <v>3049290010010</v>
      </c>
      <c r="D1287" s="8" t="s">
        <v>4714</v>
      </c>
      <c r="F1287" s="8" t="s">
        <v>4715</v>
      </c>
      <c r="G1287" s="10">
        <v>43707</v>
      </c>
      <c r="H1287" s="8" t="s">
        <v>31</v>
      </c>
      <c r="I1287" s="8" t="s">
        <v>38</v>
      </c>
      <c r="J1287" s="9">
        <v>88675.18</v>
      </c>
      <c r="K1287" s="9">
        <v>1773.5</v>
      </c>
      <c r="L1287" s="8">
        <v>0</v>
      </c>
      <c r="M1287" s="14">
        <f t="shared" si="60"/>
        <v>90448.68</v>
      </c>
      <c r="N1287" s="8">
        <v>0</v>
      </c>
      <c r="O1287" s="8">
        <v>0</v>
      </c>
      <c r="P1287" s="8" t="s">
        <v>349</v>
      </c>
      <c r="R1287" s="11">
        <v>6815</v>
      </c>
      <c r="S1287" s="13">
        <f>_xlfn.XLOOKUP(P1287,rif_fee_schedule!$A$2:$A$84,rif_fee_schedule!C$2:C$84, 0)*1.628</f>
        <v>13.701248</v>
      </c>
      <c r="T1287" s="13">
        <f>_xlfn.XLOOKUP(P1287,rif_fee_schedule!$A$2:$A$84,rif_fee_schedule!D$2:D$84, 0)</f>
        <v>7.9569999999999999</v>
      </c>
      <c r="U1287" s="14">
        <f t="shared" si="61"/>
        <v>93374.005120000002</v>
      </c>
      <c r="V1287" s="14">
        <f t="shared" si="62"/>
        <v>54226.955000000002</v>
      </c>
      <c r="W1287" s="2"/>
      <c r="Y1287" s="3">
        <v>23913047.239999998</v>
      </c>
      <c r="Z1287" s="3">
        <v>478708.65</v>
      </c>
      <c r="AA1287" s="3">
        <v>0</v>
      </c>
      <c r="AB1287">
        <v>0</v>
      </c>
      <c r="AC1287" s="3">
        <v>0</v>
      </c>
      <c r="AD1287" s="2">
        <v>-227120.25</v>
      </c>
      <c r="AE1287" s="3">
        <v>599122533.62</v>
      </c>
      <c r="AF1287" s="3">
        <v>12164932.65</v>
      </c>
      <c r="AG1287" s="3">
        <v>2628720.44</v>
      </c>
      <c r="AH1287" s="3">
        <v>103699.7</v>
      </c>
      <c r="AI1287" s="3">
        <v>2074</v>
      </c>
      <c r="AJ1287" s="2">
        <v>-10188946.82</v>
      </c>
    </row>
    <row r="1288" spans="1:36" hidden="1" x14ac:dyDescent="0.25">
      <c r="A1288" s="8">
        <v>1</v>
      </c>
      <c r="B1288" s="8" t="s">
        <v>294</v>
      </c>
      <c r="C1288" s="8">
        <v>3040270350020</v>
      </c>
      <c r="D1288" s="8" t="s">
        <v>295</v>
      </c>
      <c r="F1288" s="8" t="s">
        <v>296</v>
      </c>
      <c r="G1288" s="10">
        <v>43669</v>
      </c>
      <c r="H1288" s="8" t="s">
        <v>31</v>
      </c>
      <c r="I1288" s="8" t="s">
        <v>38</v>
      </c>
      <c r="J1288" s="9">
        <v>9278.02</v>
      </c>
      <c r="K1288" s="9">
        <v>185.56</v>
      </c>
      <c r="L1288" s="8">
        <v>0</v>
      </c>
      <c r="M1288" s="14">
        <f t="shared" si="60"/>
        <v>9463.58</v>
      </c>
      <c r="N1288" s="8">
        <v>0</v>
      </c>
      <c r="O1288" s="8">
        <v>0</v>
      </c>
      <c r="P1288" s="8" t="s">
        <v>77</v>
      </c>
      <c r="R1288" s="8">
        <v>1</v>
      </c>
      <c r="S1288" s="13">
        <f>_xlfn.XLOOKUP(P1288,rif_fee_schedule!$A$2:$A$84,rif_fee_schedule!C$2:C$84, 0)*1.628</f>
        <v>9769.6279999999988</v>
      </c>
      <c r="T1288" s="13">
        <f>_xlfn.XLOOKUP(P1288,rif_fee_schedule!$A$2:$A$84,rif_fee_schedule!D$2:D$84, 0)</f>
        <v>5674</v>
      </c>
      <c r="U1288" s="14">
        <f t="shared" si="61"/>
        <v>9769.6279999999988</v>
      </c>
      <c r="V1288" s="14">
        <f t="shared" si="62"/>
        <v>5674</v>
      </c>
      <c r="W1288"/>
      <c r="Y1288" s="3">
        <v>74696854.359999999</v>
      </c>
      <c r="Z1288" s="3">
        <v>1494936.99</v>
      </c>
      <c r="AA1288" s="3">
        <v>1189721.74</v>
      </c>
      <c r="AB1288" s="2">
        <v>103699.7</v>
      </c>
      <c r="AC1288" s="3">
        <v>2074</v>
      </c>
      <c r="AD1288" s="2">
        <v>-3422401.68</v>
      </c>
      <c r="AE1288" s="3">
        <v>599122533.62</v>
      </c>
      <c r="AF1288" s="3">
        <v>12164932.65</v>
      </c>
      <c r="AG1288" s="3">
        <v>2628720.44</v>
      </c>
      <c r="AH1288" s="3">
        <v>103699.7</v>
      </c>
      <c r="AI1288" s="3">
        <v>2074</v>
      </c>
      <c r="AJ1288" s="2">
        <v>-10188946.82</v>
      </c>
    </row>
    <row r="1289" spans="1:36" hidden="1" x14ac:dyDescent="0.25">
      <c r="A1289" s="8">
        <v>6</v>
      </c>
      <c r="B1289" s="8" t="s">
        <v>8173</v>
      </c>
      <c r="C1289" s="8">
        <v>3079080000452</v>
      </c>
      <c r="D1289" s="8" t="s">
        <v>8174</v>
      </c>
      <c r="F1289" s="8" t="s">
        <v>8175</v>
      </c>
      <c r="G1289" s="10">
        <v>43670</v>
      </c>
      <c r="H1289" s="8" t="s">
        <v>31</v>
      </c>
      <c r="I1289" s="8" t="s">
        <v>38</v>
      </c>
      <c r="J1289" s="9">
        <v>9278.02</v>
      </c>
      <c r="K1289" s="9">
        <v>185.56</v>
      </c>
      <c r="L1289" s="8">
        <v>0</v>
      </c>
      <c r="M1289" s="14">
        <f t="shared" si="60"/>
        <v>9463.58</v>
      </c>
      <c r="N1289" s="8">
        <v>0</v>
      </c>
      <c r="O1289" s="8">
        <v>0</v>
      </c>
      <c r="P1289" s="8" t="s">
        <v>77</v>
      </c>
      <c r="R1289" s="8">
        <v>1</v>
      </c>
      <c r="S1289" s="13">
        <f>_xlfn.XLOOKUP(P1289,rif_fee_schedule!$A$2:$A$84,rif_fee_schedule!C$2:C$84, 0)*1.628</f>
        <v>9769.6279999999988</v>
      </c>
      <c r="T1289" s="13">
        <f>_xlfn.XLOOKUP(P1289,rif_fee_schedule!$A$2:$A$84,rif_fee_schedule!D$2:D$84, 0)</f>
        <v>5674</v>
      </c>
      <c r="U1289" s="14">
        <f t="shared" si="61"/>
        <v>9769.6279999999988</v>
      </c>
      <c r="V1289" s="14">
        <f t="shared" si="62"/>
        <v>5674</v>
      </c>
      <c r="W1289"/>
      <c r="Y1289" s="3">
        <v>43269262.359999999</v>
      </c>
      <c r="Z1289" s="3">
        <v>874367.57</v>
      </c>
      <c r="AA1289" s="3">
        <v>433279.63</v>
      </c>
      <c r="AB1289">
        <v>0</v>
      </c>
      <c r="AC1289" s="3">
        <v>0</v>
      </c>
      <c r="AD1289" s="2">
        <v>374512.67</v>
      </c>
      <c r="AE1289" s="3">
        <v>599122533.62</v>
      </c>
      <c r="AF1289" s="3">
        <v>12164932.65</v>
      </c>
      <c r="AG1289" s="3">
        <v>2628720.44</v>
      </c>
      <c r="AH1289" s="3">
        <v>103699.7</v>
      </c>
      <c r="AI1289" s="3">
        <v>2074</v>
      </c>
      <c r="AJ1289" s="2">
        <v>-10188946.82</v>
      </c>
    </row>
    <row r="1290" spans="1:36" hidden="1" x14ac:dyDescent="0.25">
      <c r="A1290" s="8">
        <v>6</v>
      </c>
      <c r="B1290" s="8" t="s">
        <v>8241</v>
      </c>
      <c r="C1290" s="8">
        <v>3079080000452</v>
      </c>
      <c r="D1290" s="8" t="s">
        <v>8242</v>
      </c>
      <c r="F1290" s="8" t="s">
        <v>8175</v>
      </c>
      <c r="G1290" s="10">
        <v>43671</v>
      </c>
      <c r="H1290" s="8" t="s">
        <v>31</v>
      </c>
      <c r="I1290" s="8" t="s">
        <v>38</v>
      </c>
      <c r="J1290" s="9">
        <v>9278.02</v>
      </c>
      <c r="K1290" s="9">
        <v>185.56</v>
      </c>
      <c r="L1290" s="8">
        <v>0</v>
      </c>
      <c r="M1290" s="14">
        <f t="shared" si="60"/>
        <v>9463.58</v>
      </c>
      <c r="N1290" s="8">
        <v>0</v>
      </c>
      <c r="O1290" s="8">
        <v>0</v>
      </c>
      <c r="P1290" s="8" t="s">
        <v>77</v>
      </c>
      <c r="R1290" s="8">
        <v>1</v>
      </c>
      <c r="S1290" s="13">
        <f>_xlfn.XLOOKUP(P1290,rif_fee_schedule!$A$2:$A$84,rif_fee_schedule!C$2:C$84, 0)*1.628</f>
        <v>9769.6279999999988</v>
      </c>
      <c r="T1290" s="13">
        <f>_xlfn.XLOOKUP(P1290,rif_fee_schedule!$A$2:$A$84,rif_fee_schedule!D$2:D$84, 0)</f>
        <v>5674</v>
      </c>
      <c r="U1290" s="14">
        <f t="shared" si="61"/>
        <v>9769.6279999999988</v>
      </c>
      <c r="V1290" s="14">
        <f t="shared" si="62"/>
        <v>5674</v>
      </c>
      <c r="W1290"/>
      <c r="Y1290" s="3">
        <v>43269262.359999999</v>
      </c>
      <c r="Z1290" s="3">
        <v>874367.57</v>
      </c>
      <c r="AA1290" s="3">
        <v>433279.63</v>
      </c>
      <c r="AB1290">
        <v>0</v>
      </c>
      <c r="AC1290" s="3">
        <v>0</v>
      </c>
      <c r="AD1290" s="2">
        <v>374512.67</v>
      </c>
      <c r="AE1290" s="3">
        <v>599122533.62</v>
      </c>
      <c r="AF1290" s="3">
        <v>12164932.65</v>
      </c>
      <c r="AG1290" s="3">
        <v>2628720.44</v>
      </c>
      <c r="AH1290" s="3">
        <v>103699.7</v>
      </c>
      <c r="AI1290" s="3">
        <v>2074</v>
      </c>
      <c r="AJ1290" s="2">
        <v>-10188946.82</v>
      </c>
    </row>
    <row r="1291" spans="1:36" hidden="1" x14ac:dyDescent="0.25">
      <c r="A1291" s="8">
        <v>6</v>
      </c>
      <c r="B1291" s="8" t="s">
        <v>8231</v>
      </c>
      <c r="C1291" s="8">
        <v>3079080000452</v>
      </c>
      <c r="D1291" s="8" t="s">
        <v>8232</v>
      </c>
      <c r="F1291" s="8" t="s">
        <v>8175</v>
      </c>
      <c r="G1291" s="10">
        <v>43670</v>
      </c>
      <c r="H1291" s="8" t="s">
        <v>31</v>
      </c>
      <c r="I1291" s="8" t="s">
        <v>38</v>
      </c>
      <c r="J1291" s="9">
        <v>9278.02</v>
      </c>
      <c r="K1291" s="9">
        <v>185.56</v>
      </c>
      <c r="L1291" s="8">
        <v>0</v>
      </c>
      <c r="M1291" s="14">
        <f t="shared" si="60"/>
        <v>9463.58</v>
      </c>
      <c r="N1291" s="8">
        <v>0</v>
      </c>
      <c r="O1291" s="8">
        <v>0</v>
      </c>
      <c r="P1291" s="8" t="s">
        <v>77</v>
      </c>
      <c r="R1291" s="8">
        <v>1</v>
      </c>
      <c r="S1291" s="13">
        <f>_xlfn.XLOOKUP(P1291,rif_fee_schedule!$A$2:$A$84,rif_fee_schedule!C$2:C$84, 0)*1.628</f>
        <v>9769.6279999999988</v>
      </c>
      <c r="T1291" s="13">
        <f>_xlfn.XLOOKUP(P1291,rif_fee_schedule!$A$2:$A$84,rif_fee_schedule!D$2:D$84, 0)</f>
        <v>5674</v>
      </c>
      <c r="U1291" s="14">
        <f t="shared" si="61"/>
        <v>9769.6279999999988</v>
      </c>
      <c r="V1291" s="14">
        <f t="shared" si="62"/>
        <v>5674</v>
      </c>
      <c r="W1291"/>
      <c r="Y1291" s="3">
        <v>43269262.359999999</v>
      </c>
      <c r="Z1291" s="3">
        <v>874367.57</v>
      </c>
      <c r="AA1291" s="3">
        <v>433279.63</v>
      </c>
      <c r="AB1291">
        <v>0</v>
      </c>
      <c r="AC1291" s="3">
        <v>0</v>
      </c>
      <c r="AD1291" s="2">
        <v>374512.67</v>
      </c>
      <c r="AE1291" s="3">
        <v>599122533.62</v>
      </c>
      <c r="AF1291" s="3">
        <v>12164932.65</v>
      </c>
      <c r="AG1291" s="3">
        <v>2628720.44</v>
      </c>
      <c r="AH1291" s="3">
        <v>103699.7</v>
      </c>
      <c r="AI1291" s="3">
        <v>2074</v>
      </c>
      <c r="AJ1291" s="2">
        <v>-10188946.82</v>
      </c>
    </row>
    <row r="1292" spans="1:36" hidden="1" x14ac:dyDescent="0.25">
      <c r="A1292" s="8">
        <v>6</v>
      </c>
      <c r="B1292" s="8" t="s">
        <v>8227</v>
      </c>
      <c r="C1292" s="8">
        <v>3079080000452</v>
      </c>
      <c r="D1292" s="8" t="s">
        <v>8228</v>
      </c>
      <c r="F1292" s="8" t="s">
        <v>8175</v>
      </c>
      <c r="G1292" s="10">
        <v>43671</v>
      </c>
      <c r="H1292" s="8" t="s">
        <v>31</v>
      </c>
      <c r="I1292" s="8" t="s">
        <v>38</v>
      </c>
      <c r="J1292" s="9">
        <v>9278.02</v>
      </c>
      <c r="K1292" s="9">
        <v>185.56</v>
      </c>
      <c r="L1292" s="8">
        <v>0</v>
      </c>
      <c r="M1292" s="14">
        <f t="shared" si="60"/>
        <v>9463.58</v>
      </c>
      <c r="N1292" s="8">
        <v>0</v>
      </c>
      <c r="O1292" s="8">
        <v>0</v>
      </c>
      <c r="P1292" s="8" t="s">
        <v>77</v>
      </c>
      <c r="R1292" s="8">
        <v>1</v>
      </c>
      <c r="S1292" s="13">
        <f>_xlfn.XLOOKUP(P1292,rif_fee_schedule!$A$2:$A$84,rif_fee_schedule!C$2:C$84, 0)*1.628</f>
        <v>9769.6279999999988</v>
      </c>
      <c r="T1292" s="13">
        <f>_xlfn.XLOOKUP(P1292,rif_fee_schedule!$A$2:$A$84,rif_fee_schedule!D$2:D$84, 0)</f>
        <v>5674</v>
      </c>
      <c r="U1292" s="14">
        <f t="shared" si="61"/>
        <v>9769.6279999999988</v>
      </c>
      <c r="V1292" s="14">
        <f t="shared" si="62"/>
        <v>5674</v>
      </c>
      <c r="W1292"/>
      <c r="Y1292" s="3">
        <v>43269262.359999999</v>
      </c>
      <c r="Z1292" s="3">
        <v>874367.57</v>
      </c>
      <c r="AA1292" s="3">
        <v>433279.63</v>
      </c>
      <c r="AB1292">
        <v>0</v>
      </c>
      <c r="AC1292" s="3">
        <v>0</v>
      </c>
      <c r="AD1292" s="2">
        <v>374512.67</v>
      </c>
      <c r="AE1292" s="3">
        <v>599122533.62</v>
      </c>
      <c r="AF1292" s="3">
        <v>12164932.65</v>
      </c>
      <c r="AG1292" s="3">
        <v>2628720.44</v>
      </c>
      <c r="AH1292" s="3">
        <v>103699.7</v>
      </c>
      <c r="AI1292" s="3">
        <v>2074</v>
      </c>
      <c r="AJ1292" s="2">
        <v>-10188946.82</v>
      </c>
    </row>
    <row r="1293" spans="1:36" hidden="1" x14ac:dyDescent="0.25">
      <c r="A1293" s="8">
        <v>6</v>
      </c>
      <c r="B1293" s="8" t="s">
        <v>8198</v>
      </c>
      <c r="C1293" s="8">
        <v>3079080000452</v>
      </c>
      <c r="D1293" s="8" t="s">
        <v>8199</v>
      </c>
      <c r="F1293" s="8" t="s">
        <v>8175</v>
      </c>
      <c r="G1293" s="10">
        <v>43670</v>
      </c>
      <c r="H1293" s="8" t="s">
        <v>31</v>
      </c>
      <c r="I1293" s="8" t="s">
        <v>38</v>
      </c>
      <c r="J1293" s="9">
        <v>9278.02</v>
      </c>
      <c r="K1293" s="9">
        <v>185.56</v>
      </c>
      <c r="L1293" s="8">
        <v>0</v>
      </c>
      <c r="M1293" s="14">
        <f t="shared" si="60"/>
        <v>9463.58</v>
      </c>
      <c r="N1293" s="8">
        <v>0</v>
      </c>
      <c r="O1293" s="8">
        <v>0</v>
      </c>
      <c r="P1293" s="8" t="s">
        <v>77</v>
      </c>
      <c r="R1293" s="8">
        <v>1</v>
      </c>
      <c r="S1293" s="13">
        <f>_xlfn.XLOOKUP(P1293,rif_fee_schedule!$A$2:$A$84,rif_fee_schedule!C$2:C$84, 0)*1.628</f>
        <v>9769.6279999999988</v>
      </c>
      <c r="T1293" s="13">
        <f>_xlfn.XLOOKUP(P1293,rif_fee_schedule!$A$2:$A$84,rif_fee_schedule!D$2:D$84, 0)</f>
        <v>5674</v>
      </c>
      <c r="U1293" s="14">
        <f t="shared" si="61"/>
        <v>9769.6279999999988</v>
      </c>
      <c r="V1293" s="14">
        <f t="shared" si="62"/>
        <v>5674</v>
      </c>
      <c r="W1293"/>
      <c r="Y1293" s="3">
        <v>43269262.359999999</v>
      </c>
      <c r="Z1293" s="3">
        <v>874367.57</v>
      </c>
      <c r="AA1293" s="3">
        <v>433279.63</v>
      </c>
      <c r="AB1293">
        <v>0</v>
      </c>
      <c r="AC1293" s="3">
        <v>0</v>
      </c>
      <c r="AD1293" s="2">
        <v>374512.67</v>
      </c>
      <c r="AE1293" s="3">
        <v>599122533.62</v>
      </c>
      <c r="AF1293" s="3">
        <v>12164932.65</v>
      </c>
      <c r="AG1293" s="3">
        <v>2628720.44</v>
      </c>
      <c r="AH1293" s="3">
        <v>103699.7</v>
      </c>
      <c r="AI1293" s="3">
        <v>2074</v>
      </c>
      <c r="AJ1293" s="2">
        <v>-10188946.82</v>
      </c>
    </row>
    <row r="1294" spans="1:36" hidden="1" x14ac:dyDescent="0.25">
      <c r="A1294" s="8">
        <v>6</v>
      </c>
      <c r="B1294" s="8" t="s">
        <v>8206</v>
      </c>
      <c r="C1294" s="8">
        <v>3079080000452</v>
      </c>
      <c r="D1294" s="8" t="s">
        <v>8207</v>
      </c>
      <c r="F1294" s="8" t="s">
        <v>8192</v>
      </c>
      <c r="G1294" s="10">
        <v>43671</v>
      </c>
      <c r="H1294" s="8" t="s">
        <v>31</v>
      </c>
      <c r="I1294" s="8" t="s">
        <v>38</v>
      </c>
      <c r="J1294" s="9">
        <v>9278.02</v>
      </c>
      <c r="K1294" s="9">
        <v>185.56</v>
      </c>
      <c r="L1294" s="8">
        <v>0</v>
      </c>
      <c r="M1294" s="14">
        <f t="shared" si="60"/>
        <v>9463.58</v>
      </c>
      <c r="N1294" s="8">
        <v>0</v>
      </c>
      <c r="O1294" s="8">
        <v>0</v>
      </c>
      <c r="P1294" s="8" t="s">
        <v>77</v>
      </c>
      <c r="R1294" s="8">
        <v>1</v>
      </c>
      <c r="S1294" s="13">
        <f>_xlfn.XLOOKUP(P1294,rif_fee_schedule!$A$2:$A$84,rif_fee_schedule!C$2:C$84, 0)*1.628</f>
        <v>9769.6279999999988</v>
      </c>
      <c r="T1294" s="13">
        <f>_xlfn.XLOOKUP(P1294,rif_fee_schedule!$A$2:$A$84,rif_fee_schedule!D$2:D$84, 0)</f>
        <v>5674</v>
      </c>
      <c r="U1294" s="14">
        <f t="shared" si="61"/>
        <v>9769.6279999999988</v>
      </c>
      <c r="V1294" s="14">
        <f t="shared" si="62"/>
        <v>5674</v>
      </c>
      <c r="W1294"/>
      <c r="Y1294" s="3">
        <v>43269262.359999999</v>
      </c>
      <c r="Z1294" s="3">
        <v>874367.57</v>
      </c>
      <c r="AA1294" s="3">
        <v>433279.63</v>
      </c>
      <c r="AB1294">
        <v>0</v>
      </c>
      <c r="AC1294" s="3">
        <v>0</v>
      </c>
      <c r="AD1294" s="2">
        <v>374512.67</v>
      </c>
      <c r="AE1294" s="3">
        <v>599122533.62</v>
      </c>
      <c r="AF1294" s="3">
        <v>12164932.65</v>
      </c>
      <c r="AG1294" s="3">
        <v>2628720.44</v>
      </c>
      <c r="AH1294" s="3">
        <v>103699.7</v>
      </c>
      <c r="AI1294" s="3">
        <v>2074</v>
      </c>
      <c r="AJ1294" s="2">
        <v>-10188946.82</v>
      </c>
    </row>
    <row r="1295" spans="1:36" hidden="1" x14ac:dyDescent="0.25">
      <c r="A1295" s="8">
        <v>6</v>
      </c>
      <c r="B1295" s="8" t="s">
        <v>8233</v>
      </c>
      <c r="C1295" s="8">
        <v>3079080000452</v>
      </c>
      <c r="D1295" s="8" t="s">
        <v>8234</v>
      </c>
      <c r="F1295" s="8" t="s">
        <v>8178</v>
      </c>
      <c r="G1295" s="10">
        <v>43670</v>
      </c>
      <c r="H1295" s="8" t="s">
        <v>31</v>
      </c>
      <c r="I1295" s="8" t="s">
        <v>38</v>
      </c>
      <c r="J1295" s="9">
        <v>9278.02</v>
      </c>
      <c r="K1295" s="9">
        <v>185.56</v>
      </c>
      <c r="L1295" s="8">
        <v>0</v>
      </c>
      <c r="M1295" s="14">
        <f t="shared" si="60"/>
        <v>9463.58</v>
      </c>
      <c r="N1295" s="8">
        <v>0</v>
      </c>
      <c r="O1295" s="8">
        <v>0</v>
      </c>
      <c r="P1295" s="8" t="s">
        <v>77</v>
      </c>
      <c r="R1295" s="8">
        <v>1</v>
      </c>
      <c r="S1295" s="13">
        <f>_xlfn.XLOOKUP(P1295,rif_fee_schedule!$A$2:$A$84,rif_fee_schedule!C$2:C$84, 0)*1.628</f>
        <v>9769.6279999999988</v>
      </c>
      <c r="T1295" s="13">
        <f>_xlfn.XLOOKUP(P1295,rif_fee_schedule!$A$2:$A$84,rif_fee_schedule!D$2:D$84, 0)</f>
        <v>5674</v>
      </c>
      <c r="U1295" s="14">
        <f t="shared" si="61"/>
        <v>9769.6279999999988</v>
      </c>
      <c r="V1295" s="14">
        <f t="shared" si="62"/>
        <v>5674</v>
      </c>
      <c r="W1295"/>
      <c r="Y1295" s="3">
        <v>43269262.359999999</v>
      </c>
      <c r="Z1295" s="3">
        <v>874367.57</v>
      </c>
      <c r="AA1295" s="3">
        <v>433279.63</v>
      </c>
      <c r="AB1295">
        <v>0</v>
      </c>
      <c r="AC1295" s="3">
        <v>0</v>
      </c>
      <c r="AD1295" s="2">
        <v>374512.67</v>
      </c>
      <c r="AE1295" s="3">
        <v>599122533.62</v>
      </c>
      <c r="AF1295" s="3">
        <v>12164932.65</v>
      </c>
      <c r="AG1295" s="3">
        <v>2628720.44</v>
      </c>
      <c r="AH1295" s="3">
        <v>103699.7</v>
      </c>
      <c r="AI1295" s="3">
        <v>2074</v>
      </c>
      <c r="AJ1295" s="2">
        <v>-10188946.82</v>
      </c>
    </row>
    <row r="1296" spans="1:36" hidden="1" x14ac:dyDescent="0.25">
      <c r="A1296" s="8">
        <v>6</v>
      </c>
      <c r="B1296" s="8" t="s">
        <v>8243</v>
      </c>
      <c r="C1296" s="8">
        <v>3079080000452</v>
      </c>
      <c r="D1296" s="8" t="s">
        <v>8244</v>
      </c>
      <c r="F1296" s="8" t="s">
        <v>8192</v>
      </c>
      <c r="G1296" s="10">
        <v>43671</v>
      </c>
      <c r="H1296" s="8" t="s">
        <v>31</v>
      </c>
      <c r="I1296" s="8" t="s">
        <v>38</v>
      </c>
      <c r="J1296" s="9">
        <v>9278.02</v>
      </c>
      <c r="K1296" s="9">
        <v>185.56</v>
      </c>
      <c r="L1296" s="8">
        <v>0</v>
      </c>
      <c r="M1296" s="14">
        <f t="shared" si="60"/>
        <v>9463.58</v>
      </c>
      <c r="N1296" s="8">
        <v>0</v>
      </c>
      <c r="O1296" s="8">
        <v>0</v>
      </c>
      <c r="P1296" s="8" t="s">
        <v>77</v>
      </c>
      <c r="R1296" s="8">
        <v>1</v>
      </c>
      <c r="S1296" s="13">
        <f>_xlfn.XLOOKUP(P1296,rif_fee_schedule!$A$2:$A$84,rif_fee_schedule!C$2:C$84, 0)*1.628</f>
        <v>9769.6279999999988</v>
      </c>
      <c r="T1296" s="13">
        <f>_xlfn.XLOOKUP(P1296,rif_fee_schedule!$A$2:$A$84,rif_fee_schedule!D$2:D$84, 0)</f>
        <v>5674</v>
      </c>
      <c r="U1296" s="14">
        <f t="shared" si="61"/>
        <v>9769.6279999999988</v>
      </c>
      <c r="V1296" s="14">
        <f t="shared" si="62"/>
        <v>5674</v>
      </c>
      <c r="W1296"/>
      <c r="Y1296" s="3">
        <v>43269262.359999999</v>
      </c>
      <c r="Z1296" s="3">
        <v>874367.57</v>
      </c>
      <c r="AA1296" s="3">
        <v>433279.63</v>
      </c>
      <c r="AB1296">
        <v>0</v>
      </c>
      <c r="AC1296" s="3">
        <v>0</v>
      </c>
      <c r="AD1296" s="2">
        <v>374512.67</v>
      </c>
      <c r="AE1296" s="3">
        <v>599122533.62</v>
      </c>
      <c r="AF1296" s="3">
        <v>12164932.65</v>
      </c>
      <c r="AG1296" s="3">
        <v>2628720.44</v>
      </c>
      <c r="AH1296" s="3">
        <v>103699.7</v>
      </c>
      <c r="AI1296" s="3">
        <v>2074</v>
      </c>
      <c r="AJ1296" s="2">
        <v>-10188946.82</v>
      </c>
    </row>
    <row r="1297" spans="1:36" hidden="1" x14ac:dyDescent="0.25">
      <c r="A1297" s="8">
        <v>6</v>
      </c>
      <c r="B1297" s="8" t="s">
        <v>8218</v>
      </c>
      <c r="C1297" s="8">
        <v>3079080000452</v>
      </c>
      <c r="D1297" s="8" t="s">
        <v>8219</v>
      </c>
      <c r="F1297" s="8" t="s">
        <v>8192</v>
      </c>
      <c r="G1297" s="10">
        <v>43671</v>
      </c>
      <c r="H1297" s="8" t="s">
        <v>31</v>
      </c>
      <c r="I1297" s="8" t="s">
        <v>38</v>
      </c>
      <c r="J1297" s="9">
        <v>9278.02</v>
      </c>
      <c r="K1297" s="9">
        <v>185.56</v>
      </c>
      <c r="L1297" s="8">
        <v>0</v>
      </c>
      <c r="M1297" s="14">
        <f t="shared" si="60"/>
        <v>9463.58</v>
      </c>
      <c r="N1297" s="8">
        <v>0</v>
      </c>
      <c r="O1297" s="8">
        <v>0</v>
      </c>
      <c r="P1297" s="8" t="s">
        <v>77</v>
      </c>
      <c r="R1297" s="8">
        <v>1</v>
      </c>
      <c r="S1297" s="13">
        <f>_xlfn.XLOOKUP(P1297,rif_fee_schedule!$A$2:$A$84,rif_fee_schedule!C$2:C$84, 0)*1.628</f>
        <v>9769.6279999999988</v>
      </c>
      <c r="T1297" s="13">
        <f>_xlfn.XLOOKUP(P1297,rif_fee_schedule!$A$2:$A$84,rif_fee_schedule!D$2:D$84, 0)</f>
        <v>5674</v>
      </c>
      <c r="U1297" s="14">
        <f t="shared" si="61"/>
        <v>9769.6279999999988</v>
      </c>
      <c r="V1297" s="14">
        <f t="shared" si="62"/>
        <v>5674</v>
      </c>
      <c r="W1297"/>
      <c r="Y1297" s="3">
        <v>43269262.359999999</v>
      </c>
      <c r="Z1297" s="3">
        <v>874367.57</v>
      </c>
      <c r="AA1297" s="3">
        <v>433279.63</v>
      </c>
      <c r="AB1297">
        <v>0</v>
      </c>
      <c r="AC1297" s="3">
        <v>0</v>
      </c>
      <c r="AD1297" s="2">
        <v>374512.67</v>
      </c>
      <c r="AE1297" s="3">
        <v>599122533.62</v>
      </c>
      <c r="AF1297" s="3">
        <v>12164932.65</v>
      </c>
      <c r="AG1297" s="3">
        <v>2628720.44</v>
      </c>
      <c r="AH1297" s="3">
        <v>103699.7</v>
      </c>
      <c r="AI1297" s="3">
        <v>2074</v>
      </c>
      <c r="AJ1297" s="2">
        <v>-10188946.82</v>
      </c>
    </row>
    <row r="1298" spans="1:36" hidden="1" x14ac:dyDescent="0.25">
      <c r="A1298" s="8">
        <v>6</v>
      </c>
      <c r="B1298" s="8" t="s">
        <v>8220</v>
      </c>
      <c r="C1298" s="8">
        <v>3079080000452</v>
      </c>
      <c r="D1298" s="8" t="s">
        <v>8221</v>
      </c>
      <c r="F1298" s="8" t="s">
        <v>8178</v>
      </c>
      <c r="G1298" s="10">
        <v>43671</v>
      </c>
      <c r="H1298" s="8" t="s">
        <v>31</v>
      </c>
      <c r="I1298" s="8" t="s">
        <v>38</v>
      </c>
      <c r="J1298" s="9">
        <v>9278.02</v>
      </c>
      <c r="K1298" s="9">
        <v>185.56</v>
      </c>
      <c r="L1298" s="8">
        <v>0</v>
      </c>
      <c r="M1298" s="14">
        <f t="shared" si="60"/>
        <v>9463.58</v>
      </c>
      <c r="N1298" s="8">
        <v>0</v>
      </c>
      <c r="O1298" s="8">
        <v>0</v>
      </c>
      <c r="P1298" s="8" t="s">
        <v>77</v>
      </c>
      <c r="R1298" s="8">
        <v>1</v>
      </c>
      <c r="S1298" s="13">
        <f>_xlfn.XLOOKUP(P1298,rif_fee_schedule!$A$2:$A$84,rif_fee_schedule!C$2:C$84, 0)*1.628</f>
        <v>9769.6279999999988</v>
      </c>
      <c r="T1298" s="13">
        <f>_xlfn.XLOOKUP(P1298,rif_fee_schedule!$A$2:$A$84,rif_fee_schedule!D$2:D$84, 0)</f>
        <v>5674</v>
      </c>
      <c r="U1298" s="14">
        <f t="shared" si="61"/>
        <v>9769.6279999999988</v>
      </c>
      <c r="V1298" s="14">
        <f t="shared" si="62"/>
        <v>5674</v>
      </c>
      <c r="W1298"/>
      <c r="Y1298" s="3">
        <v>43269262.359999999</v>
      </c>
      <c r="Z1298" s="3">
        <v>874367.57</v>
      </c>
      <c r="AA1298" s="3">
        <v>433279.63</v>
      </c>
      <c r="AB1298">
        <v>0</v>
      </c>
      <c r="AC1298" s="3">
        <v>0</v>
      </c>
      <c r="AD1298" s="2">
        <v>374512.67</v>
      </c>
      <c r="AE1298" s="3">
        <v>599122533.62</v>
      </c>
      <c r="AF1298" s="3">
        <v>12164932.65</v>
      </c>
      <c r="AG1298" s="3">
        <v>2628720.44</v>
      </c>
      <c r="AH1298" s="3">
        <v>103699.7</v>
      </c>
      <c r="AI1298" s="3">
        <v>2074</v>
      </c>
      <c r="AJ1298" s="2">
        <v>-10188946.82</v>
      </c>
    </row>
    <row r="1299" spans="1:36" hidden="1" x14ac:dyDescent="0.25">
      <c r="A1299" s="8">
        <v>6</v>
      </c>
      <c r="B1299" s="8" t="s">
        <v>8176</v>
      </c>
      <c r="C1299" s="8">
        <v>3079080000452</v>
      </c>
      <c r="D1299" s="8" t="s">
        <v>8177</v>
      </c>
      <c r="F1299" s="8" t="s">
        <v>8178</v>
      </c>
      <c r="G1299" s="10">
        <v>43671</v>
      </c>
      <c r="H1299" s="8" t="s">
        <v>31</v>
      </c>
      <c r="I1299" s="8" t="s">
        <v>38</v>
      </c>
      <c r="J1299" s="9">
        <v>9278.02</v>
      </c>
      <c r="K1299" s="9">
        <v>185.56</v>
      </c>
      <c r="L1299" s="8">
        <v>0</v>
      </c>
      <c r="M1299" s="14">
        <f t="shared" si="60"/>
        <v>9463.58</v>
      </c>
      <c r="N1299" s="8">
        <v>0</v>
      </c>
      <c r="O1299" s="8">
        <v>0</v>
      </c>
      <c r="P1299" s="8" t="s">
        <v>77</v>
      </c>
      <c r="R1299" s="8">
        <v>1</v>
      </c>
      <c r="S1299" s="13">
        <f>_xlfn.XLOOKUP(P1299,rif_fee_schedule!$A$2:$A$84,rif_fee_schedule!C$2:C$84, 0)*1.628</f>
        <v>9769.6279999999988</v>
      </c>
      <c r="T1299" s="13">
        <f>_xlfn.XLOOKUP(P1299,rif_fee_schedule!$A$2:$A$84,rif_fee_schedule!D$2:D$84, 0)</f>
        <v>5674</v>
      </c>
      <c r="U1299" s="14">
        <f t="shared" si="61"/>
        <v>9769.6279999999988</v>
      </c>
      <c r="V1299" s="14">
        <f t="shared" si="62"/>
        <v>5674</v>
      </c>
      <c r="W1299"/>
      <c r="Y1299" s="3">
        <v>43269262.359999999</v>
      </c>
      <c r="Z1299" s="3">
        <v>874367.57</v>
      </c>
      <c r="AA1299" s="3">
        <v>433279.63</v>
      </c>
      <c r="AB1299">
        <v>0</v>
      </c>
      <c r="AC1299" s="3">
        <v>0</v>
      </c>
      <c r="AD1299" s="2">
        <v>374512.67</v>
      </c>
      <c r="AE1299" s="3">
        <v>599122533.62</v>
      </c>
      <c r="AF1299" s="3">
        <v>12164932.65</v>
      </c>
      <c r="AG1299" s="3">
        <v>2628720.44</v>
      </c>
      <c r="AH1299" s="3">
        <v>103699.7</v>
      </c>
      <c r="AI1299" s="3">
        <v>2074</v>
      </c>
      <c r="AJ1299" s="2">
        <v>-10188946.82</v>
      </c>
    </row>
    <row r="1300" spans="1:36" hidden="1" x14ac:dyDescent="0.25">
      <c r="A1300" s="8">
        <v>6</v>
      </c>
      <c r="B1300" s="8" t="s">
        <v>8239</v>
      </c>
      <c r="C1300" s="8">
        <v>3079080000452</v>
      </c>
      <c r="D1300" s="8" t="s">
        <v>8240</v>
      </c>
      <c r="F1300" s="8" t="s">
        <v>8178</v>
      </c>
      <c r="G1300" s="10">
        <v>43671</v>
      </c>
      <c r="H1300" s="8" t="s">
        <v>31</v>
      </c>
      <c r="I1300" s="8" t="s">
        <v>38</v>
      </c>
      <c r="J1300" s="9">
        <v>9278.02</v>
      </c>
      <c r="K1300" s="9">
        <v>185.56</v>
      </c>
      <c r="L1300" s="8">
        <v>0</v>
      </c>
      <c r="M1300" s="14">
        <f t="shared" si="60"/>
        <v>9463.58</v>
      </c>
      <c r="N1300" s="8">
        <v>0</v>
      </c>
      <c r="O1300" s="8">
        <v>0</v>
      </c>
      <c r="P1300" s="8" t="s">
        <v>77</v>
      </c>
      <c r="R1300" s="8">
        <v>1</v>
      </c>
      <c r="S1300" s="13">
        <f>_xlfn.XLOOKUP(P1300,rif_fee_schedule!$A$2:$A$84,rif_fee_schedule!C$2:C$84, 0)*1.628</f>
        <v>9769.6279999999988</v>
      </c>
      <c r="T1300" s="13">
        <f>_xlfn.XLOOKUP(P1300,rif_fee_schedule!$A$2:$A$84,rif_fee_schedule!D$2:D$84, 0)</f>
        <v>5674</v>
      </c>
      <c r="U1300" s="14">
        <f t="shared" si="61"/>
        <v>9769.6279999999988</v>
      </c>
      <c r="V1300" s="14">
        <f t="shared" si="62"/>
        <v>5674</v>
      </c>
      <c r="W1300"/>
      <c r="Y1300" s="3">
        <v>43269262.359999999</v>
      </c>
      <c r="Z1300" s="3">
        <v>874367.57</v>
      </c>
      <c r="AA1300" s="3">
        <v>433279.63</v>
      </c>
      <c r="AB1300">
        <v>0</v>
      </c>
      <c r="AC1300" s="3">
        <v>0</v>
      </c>
      <c r="AD1300" s="2">
        <v>374512.67</v>
      </c>
      <c r="AE1300" s="3">
        <v>599122533.62</v>
      </c>
      <c r="AF1300" s="3">
        <v>12164932.65</v>
      </c>
      <c r="AG1300" s="3">
        <v>2628720.44</v>
      </c>
      <c r="AH1300" s="3">
        <v>103699.7</v>
      </c>
      <c r="AI1300" s="3">
        <v>2074</v>
      </c>
      <c r="AJ1300" s="2">
        <v>-10188946.82</v>
      </c>
    </row>
    <row r="1301" spans="1:36" hidden="1" x14ac:dyDescent="0.25">
      <c r="A1301" s="8">
        <v>6</v>
      </c>
      <c r="B1301" s="8" t="s">
        <v>8186</v>
      </c>
      <c r="C1301" s="8">
        <v>3079080000452</v>
      </c>
      <c r="D1301" s="8" t="s">
        <v>8187</v>
      </c>
      <c r="F1301" s="8" t="s">
        <v>8175</v>
      </c>
      <c r="G1301" s="10">
        <v>43670</v>
      </c>
      <c r="H1301" s="8" t="s">
        <v>31</v>
      </c>
      <c r="I1301" s="8" t="s">
        <v>38</v>
      </c>
      <c r="J1301" s="9">
        <v>9278.02</v>
      </c>
      <c r="K1301" s="9">
        <v>185.56</v>
      </c>
      <c r="L1301" s="8">
        <v>0</v>
      </c>
      <c r="M1301" s="14">
        <f t="shared" si="60"/>
        <v>9463.58</v>
      </c>
      <c r="N1301" s="8">
        <v>0</v>
      </c>
      <c r="O1301" s="8">
        <v>0</v>
      </c>
      <c r="P1301" s="8" t="s">
        <v>77</v>
      </c>
      <c r="R1301" s="8">
        <v>1</v>
      </c>
      <c r="S1301" s="13">
        <f>_xlfn.XLOOKUP(P1301,rif_fee_schedule!$A$2:$A$84,rif_fee_schedule!C$2:C$84, 0)*1.628</f>
        <v>9769.6279999999988</v>
      </c>
      <c r="T1301" s="13">
        <f>_xlfn.XLOOKUP(P1301,rif_fee_schedule!$A$2:$A$84,rif_fee_schedule!D$2:D$84, 0)</f>
        <v>5674</v>
      </c>
      <c r="U1301" s="14">
        <f t="shared" si="61"/>
        <v>9769.6279999999988</v>
      </c>
      <c r="V1301" s="14">
        <f t="shared" si="62"/>
        <v>5674</v>
      </c>
      <c r="W1301"/>
      <c r="Y1301" s="3">
        <v>43269262.359999999</v>
      </c>
      <c r="Z1301" s="3">
        <v>874367.57</v>
      </c>
      <c r="AA1301" s="3">
        <v>433279.63</v>
      </c>
      <c r="AB1301">
        <v>0</v>
      </c>
      <c r="AC1301" s="3">
        <v>0</v>
      </c>
      <c r="AD1301" s="2">
        <v>374512.67</v>
      </c>
      <c r="AE1301" s="3">
        <v>599122533.62</v>
      </c>
      <c r="AF1301" s="3">
        <v>12164932.65</v>
      </c>
      <c r="AG1301" s="3">
        <v>2628720.44</v>
      </c>
      <c r="AH1301" s="3">
        <v>103699.7</v>
      </c>
      <c r="AI1301" s="3">
        <v>2074</v>
      </c>
      <c r="AJ1301" s="2">
        <v>-10188946.82</v>
      </c>
    </row>
    <row r="1302" spans="1:36" hidden="1" x14ac:dyDescent="0.25">
      <c r="A1302" s="8">
        <v>6</v>
      </c>
      <c r="B1302" s="8" t="s">
        <v>8204</v>
      </c>
      <c r="C1302" s="8">
        <v>3079080000452</v>
      </c>
      <c r="D1302" s="8" t="s">
        <v>8205</v>
      </c>
      <c r="F1302" s="8" t="s">
        <v>8175</v>
      </c>
      <c r="G1302" s="10">
        <v>43671</v>
      </c>
      <c r="H1302" s="8" t="s">
        <v>31</v>
      </c>
      <c r="I1302" s="8" t="s">
        <v>38</v>
      </c>
      <c r="J1302" s="9">
        <v>9278.02</v>
      </c>
      <c r="K1302" s="9">
        <v>185.56</v>
      </c>
      <c r="L1302" s="8">
        <v>0</v>
      </c>
      <c r="M1302" s="14">
        <f t="shared" si="60"/>
        <v>9463.58</v>
      </c>
      <c r="N1302" s="8">
        <v>0</v>
      </c>
      <c r="O1302" s="8">
        <v>0</v>
      </c>
      <c r="P1302" s="8" t="s">
        <v>77</v>
      </c>
      <c r="R1302" s="8">
        <v>1</v>
      </c>
      <c r="S1302" s="13">
        <f>_xlfn.XLOOKUP(P1302,rif_fee_schedule!$A$2:$A$84,rif_fee_schedule!C$2:C$84, 0)*1.628</f>
        <v>9769.6279999999988</v>
      </c>
      <c r="T1302" s="13">
        <f>_xlfn.XLOOKUP(P1302,rif_fee_schedule!$A$2:$A$84,rif_fee_schedule!D$2:D$84, 0)</f>
        <v>5674</v>
      </c>
      <c r="U1302" s="14">
        <f t="shared" si="61"/>
        <v>9769.6279999999988</v>
      </c>
      <c r="V1302" s="14">
        <f t="shared" si="62"/>
        <v>5674</v>
      </c>
      <c r="W1302"/>
      <c r="Y1302" s="3">
        <v>43269262.359999999</v>
      </c>
      <c r="Z1302" s="3">
        <v>874367.57</v>
      </c>
      <c r="AA1302" s="3">
        <v>433279.63</v>
      </c>
      <c r="AB1302">
        <v>0</v>
      </c>
      <c r="AC1302" s="3">
        <v>0</v>
      </c>
      <c r="AD1302" s="2">
        <v>374512.67</v>
      </c>
      <c r="AE1302" s="3">
        <v>599122533.62</v>
      </c>
      <c r="AF1302" s="3">
        <v>12164932.65</v>
      </c>
      <c r="AG1302" s="3">
        <v>2628720.44</v>
      </c>
      <c r="AH1302" s="3">
        <v>103699.7</v>
      </c>
      <c r="AI1302" s="3">
        <v>2074</v>
      </c>
      <c r="AJ1302" s="2">
        <v>-10188946.82</v>
      </c>
    </row>
    <row r="1303" spans="1:36" hidden="1" x14ac:dyDescent="0.25">
      <c r="A1303" s="8">
        <v>6</v>
      </c>
      <c r="B1303" s="8" t="s">
        <v>8210</v>
      </c>
      <c r="C1303" s="8">
        <v>3079080000452</v>
      </c>
      <c r="D1303" s="8" t="s">
        <v>8211</v>
      </c>
      <c r="F1303" s="8" t="s">
        <v>8175</v>
      </c>
      <c r="G1303" s="10">
        <v>43671</v>
      </c>
      <c r="H1303" s="8" t="s">
        <v>31</v>
      </c>
      <c r="I1303" s="8" t="s">
        <v>38</v>
      </c>
      <c r="J1303" s="9">
        <v>9278.02</v>
      </c>
      <c r="K1303" s="9">
        <v>185.56</v>
      </c>
      <c r="L1303" s="8">
        <v>0</v>
      </c>
      <c r="M1303" s="14">
        <f t="shared" si="60"/>
        <v>9463.58</v>
      </c>
      <c r="N1303" s="8">
        <v>0</v>
      </c>
      <c r="O1303" s="8">
        <v>0</v>
      </c>
      <c r="P1303" s="8" t="s">
        <v>77</v>
      </c>
      <c r="R1303" s="8">
        <v>1</v>
      </c>
      <c r="S1303" s="13">
        <f>_xlfn.XLOOKUP(P1303,rif_fee_schedule!$A$2:$A$84,rif_fee_schedule!C$2:C$84, 0)*1.628</f>
        <v>9769.6279999999988</v>
      </c>
      <c r="T1303" s="13">
        <f>_xlfn.XLOOKUP(P1303,rif_fee_schedule!$A$2:$A$84,rif_fee_schedule!D$2:D$84, 0)</f>
        <v>5674</v>
      </c>
      <c r="U1303" s="14">
        <f t="shared" si="61"/>
        <v>9769.6279999999988</v>
      </c>
      <c r="V1303" s="14">
        <f t="shared" si="62"/>
        <v>5674</v>
      </c>
      <c r="W1303"/>
      <c r="Y1303" s="3">
        <v>43269262.359999999</v>
      </c>
      <c r="Z1303" s="3">
        <v>874367.57</v>
      </c>
      <c r="AA1303" s="3">
        <v>433279.63</v>
      </c>
      <c r="AB1303">
        <v>0</v>
      </c>
      <c r="AC1303" s="3">
        <v>0</v>
      </c>
      <c r="AD1303" s="2">
        <v>374512.67</v>
      </c>
      <c r="AE1303" s="3">
        <v>599122533.62</v>
      </c>
      <c r="AF1303" s="3">
        <v>12164932.65</v>
      </c>
      <c r="AG1303" s="3">
        <v>2628720.44</v>
      </c>
      <c r="AH1303" s="3">
        <v>103699.7</v>
      </c>
      <c r="AI1303" s="3">
        <v>2074</v>
      </c>
      <c r="AJ1303" s="2">
        <v>-10188946.82</v>
      </c>
    </row>
    <row r="1304" spans="1:36" hidden="1" x14ac:dyDescent="0.25">
      <c r="A1304" s="8">
        <v>6</v>
      </c>
      <c r="B1304" s="8" t="s">
        <v>8179</v>
      </c>
      <c r="C1304" s="8">
        <v>3079080000452</v>
      </c>
      <c r="D1304" s="8" t="s">
        <v>8180</v>
      </c>
      <c r="F1304" s="8" t="s">
        <v>8175</v>
      </c>
      <c r="G1304" s="10">
        <v>43670</v>
      </c>
      <c r="H1304" s="8" t="s">
        <v>31</v>
      </c>
      <c r="I1304" s="8" t="s">
        <v>38</v>
      </c>
      <c r="J1304" s="9">
        <v>9278.02</v>
      </c>
      <c r="K1304" s="9">
        <v>185.56</v>
      </c>
      <c r="L1304" s="8">
        <v>0</v>
      </c>
      <c r="M1304" s="14">
        <f t="shared" si="60"/>
        <v>9463.58</v>
      </c>
      <c r="N1304" s="8">
        <v>0</v>
      </c>
      <c r="O1304" s="8">
        <v>0</v>
      </c>
      <c r="P1304" s="8" t="s">
        <v>77</v>
      </c>
      <c r="R1304" s="8">
        <v>1</v>
      </c>
      <c r="S1304" s="13">
        <f>_xlfn.XLOOKUP(P1304,rif_fee_schedule!$A$2:$A$84,rif_fee_schedule!C$2:C$84, 0)*1.628</f>
        <v>9769.6279999999988</v>
      </c>
      <c r="T1304" s="13">
        <f>_xlfn.XLOOKUP(P1304,rif_fee_schedule!$A$2:$A$84,rif_fee_schedule!D$2:D$84, 0)</f>
        <v>5674</v>
      </c>
      <c r="U1304" s="14">
        <f t="shared" si="61"/>
        <v>9769.6279999999988</v>
      </c>
      <c r="V1304" s="14">
        <f t="shared" si="62"/>
        <v>5674</v>
      </c>
      <c r="W1304"/>
      <c r="Y1304" s="3">
        <v>43269262.359999999</v>
      </c>
      <c r="Z1304" s="3">
        <v>874367.57</v>
      </c>
      <c r="AA1304" s="3">
        <v>433279.63</v>
      </c>
      <c r="AB1304">
        <v>0</v>
      </c>
      <c r="AC1304" s="3">
        <v>0</v>
      </c>
      <c r="AD1304" s="2">
        <v>374512.67</v>
      </c>
      <c r="AE1304" s="3">
        <v>599122533.62</v>
      </c>
      <c r="AF1304" s="3">
        <v>12164932.65</v>
      </c>
      <c r="AG1304" s="3">
        <v>2628720.44</v>
      </c>
      <c r="AH1304" s="3">
        <v>103699.7</v>
      </c>
      <c r="AI1304" s="3">
        <v>2074</v>
      </c>
      <c r="AJ1304" s="2">
        <v>-10188946.82</v>
      </c>
    </row>
    <row r="1305" spans="1:36" hidden="1" x14ac:dyDescent="0.25">
      <c r="A1305" s="8">
        <v>6</v>
      </c>
      <c r="B1305" s="8" t="s">
        <v>8229</v>
      </c>
      <c r="C1305" s="8">
        <v>3079080000452</v>
      </c>
      <c r="D1305" s="8" t="s">
        <v>8230</v>
      </c>
      <c r="F1305" s="8" t="s">
        <v>8175</v>
      </c>
      <c r="G1305" s="10">
        <v>43670</v>
      </c>
      <c r="H1305" s="8" t="s">
        <v>31</v>
      </c>
      <c r="I1305" s="8" t="s">
        <v>38</v>
      </c>
      <c r="J1305" s="9">
        <v>9278.02</v>
      </c>
      <c r="K1305" s="9">
        <v>185.56</v>
      </c>
      <c r="L1305" s="8">
        <v>0</v>
      </c>
      <c r="M1305" s="14">
        <f t="shared" si="60"/>
        <v>9463.58</v>
      </c>
      <c r="N1305" s="8">
        <v>0</v>
      </c>
      <c r="O1305" s="8">
        <v>0</v>
      </c>
      <c r="P1305" s="8" t="s">
        <v>77</v>
      </c>
      <c r="R1305" s="8">
        <v>1</v>
      </c>
      <c r="S1305" s="13">
        <f>_xlfn.XLOOKUP(P1305,rif_fee_schedule!$A$2:$A$84,rif_fee_schedule!C$2:C$84, 0)*1.628</f>
        <v>9769.6279999999988</v>
      </c>
      <c r="T1305" s="13">
        <f>_xlfn.XLOOKUP(P1305,rif_fee_schedule!$A$2:$A$84,rif_fee_schedule!D$2:D$84, 0)</f>
        <v>5674</v>
      </c>
      <c r="U1305" s="14">
        <f t="shared" si="61"/>
        <v>9769.6279999999988</v>
      </c>
      <c r="V1305" s="14">
        <f t="shared" si="62"/>
        <v>5674</v>
      </c>
      <c r="W1305"/>
      <c r="Y1305" s="3">
        <v>43269262.359999999</v>
      </c>
      <c r="Z1305" s="3">
        <v>874367.57</v>
      </c>
      <c r="AA1305" s="3">
        <v>433279.63</v>
      </c>
      <c r="AB1305">
        <v>0</v>
      </c>
      <c r="AC1305" s="3">
        <v>0</v>
      </c>
      <c r="AD1305" s="2">
        <v>374512.67</v>
      </c>
      <c r="AE1305" s="3">
        <v>599122533.62</v>
      </c>
      <c r="AF1305" s="3">
        <v>12164932.65</v>
      </c>
      <c r="AG1305" s="3">
        <v>2628720.44</v>
      </c>
      <c r="AH1305" s="3">
        <v>103699.7</v>
      </c>
      <c r="AI1305" s="3">
        <v>2074</v>
      </c>
      <c r="AJ1305" s="2">
        <v>-10188946.82</v>
      </c>
    </row>
    <row r="1306" spans="1:36" hidden="1" x14ac:dyDescent="0.25">
      <c r="A1306" s="8">
        <v>6</v>
      </c>
      <c r="B1306" s="8" t="s">
        <v>8208</v>
      </c>
      <c r="C1306" s="8">
        <v>3079080000452</v>
      </c>
      <c r="D1306" s="8" t="s">
        <v>8209</v>
      </c>
      <c r="F1306" s="8" t="s">
        <v>8178</v>
      </c>
      <c r="G1306" s="10">
        <v>43671</v>
      </c>
      <c r="H1306" s="8" t="s">
        <v>31</v>
      </c>
      <c r="I1306" s="8" t="s">
        <v>38</v>
      </c>
      <c r="J1306" s="9">
        <v>9278.02</v>
      </c>
      <c r="K1306" s="9">
        <v>185.56</v>
      </c>
      <c r="L1306" s="8">
        <v>0</v>
      </c>
      <c r="M1306" s="14">
        <f t="shared" si="60"/>
        <v>9463.58</v>
      </c>
      <c r="N1306" s="8">
        <v>0</v>
      </c>
      <c r="O1306" s="8">
        <v>0</v>
      </c>
      <c r="P1306" s="8" t="s">
        <v>77</v>
      </c>
      <c r="R1306" s="8">
        <v>1</v>
      </c>
      <c r="S1306" s="13">
        <f>_xlfn.XLOOKUP(P1306,rif_fee_schedule!$A$2:$A$84,rif_fee_schedule!C$2:C$84, 0)*1.628</f>
        <v>9769.6279999999988</v>
      </c>
      <c r="T1306" s="13">
        <f>_xlfn.XLOOKUP(P1306,rif_fee_schedule!$A$2:$A$84,rif_fee_schedule!D$2:D$84, 0)</f>
        <v>5674</v>
      </c>
      <c r="U1306" s="14">
        <f t="shared" si="61"/>
        <v>9769.6279999999988</v>
      </c>
      <c r="V1306" s="14">
        <f t="shared" si="62"/>
        <v>5674</v>
      </c>
      <c r="W1306"/>
      <c r="Y1306" s="3">
        <v>43269262.359999999</v>
      </c>
      <c r="Z1306" s="3">
        <v>874367.57</v>
      </c>
      <c r="AA1306" s="3">
        <v>433279.63</v>
      </c>
      <c r="AB1306">
        <v>0</v>
      </c>
      <c r="AC1306" s="3">
        <v>0</v>
      </c>
      <c r="AD1306" s="2">
        <v>374512.67</v>
      </c>
      <c r="AE1306" s="3">
        <v>599122533.62</v>
      </c>
      <c r="AF1306" s="3">
        <v>12164932.65</v>
      </c>
      <c r="AG1306" s="3">
        <v>2628720.44</v>
      </c>
      <c r="AH1306" s="3">
        <v>103699.7</v>
      </c>
      <c r="AI1306" s="3">
        <v>2074</v>
      </c>
      <c r="AJ1306" s="2">
        <v>-10188946.82</v>
      </c>
    </row>
    <row r="1307" spans="1:36" hidden="1" x14ac:dyDescent="0.25">
      <c r="A1307" s="8">
        <v>6</v>
      </c>
      <c r="B1307" s="8" t="s">
        <v>8193</v>
      </c>
      <c r="C1307" s="8">
        <v>3079080000452</v>
      </c>
      <c r="D1307" s="8" t="s">
        <v>8194</v>
      </c>
      <c r="F1307" s="8" t="s">
        <v>8178</v>
      </c>
      <c r="G1307" s="10">
        <v>43670</v>
      </c>
      <c r="H1307" s="8" t="s">
        <v>31</v>
      </c>
      <c r="I1307" s="8" t="s">
        <v>38</v>
      </c>
      <c r="J1307" s="9">
        <v>9278.02</v>
      </c>
      <c r="K1307" s="9">
        <v>185.56</v>
      </c>
      <c r="L1307" s="8">
        <v>0</v>
      </c>
      <c r="M1307" s="14">
        <f t="shared" si="60"/>
        <v>9463.58</v>
      </c>
      <c r="N1307" s="8">
        <v>0</v>
      </c>
      <c r="O1307" s="8">
        <v>0</v>
      </c>
      <c r="P1307" s="8" t="s">
        <v>77</v>
      </c>
      <c r="R1307" s="8">
        <v>1</v>
      </c>
      <c r="S1307" s="13">
        <f>_xlfn.XLOOKUP(P1307,rif_fee_schedule!$A$2:$A$84,rif_fee_schedule!C$2:C$84, 0)*1.628</f>
        <v>9769.6279999999988</v>
      </c>
      <c r="T1307" s="13">
        <f>_xlfn.XLOOKUP(P1307,rif_fee_schedule!$A$2:$A$84,rif_fee_schedule!D$2:D$84, 0)</f>
        <v>5674</v>
      </c>
      <c r="U1307" s="14">
        <f t="shared" si="61"/>
        <v>9769.6279999999988</v>
      </c>
      <c r="V1307" s="14">
        <f t="shared" si="62"/>
        <v>5674</v>
      </c>
      <c r="W1307"/>
      <c r="Y1307" s="3">
        <v>43269262.359999999</v>
      </c>
      <c r="Z1307" s="3">
        <v>874367.57</v>
      </c>
      <c r="AA1307" s="3">
        <v>433279.63</v>
      </c>
      <c r="AB1307">
        <v>0</v>
      </c>
      <c r="AC1307" s="3">
        <v>0</v>
      </c>
      <c r="AD1307" s="2">
        <v>374512.67</v>
      </c>
      <c r="AE1307" s="3">
        <v>599122533.62</v>
      </c>
      <c r="AF1307" s="3">
        <v>12164932.65</v>
      </c>
      <c r="AG1307" s="3">
        <v>2628720.44</v>
      </c>
      <c r="AH1307" s="3">
        <v>103699.7</v>
      </c>
      <c r="AI1307" s="3">
        <v>2074</v>
      </c>
      <c r="AJ1307" s="2">
        <v>-10188946.82</v>
      </c>
    </row>
    <row r="1308" spans="1:36" hidden="1" x14ac:dyDescent="0.25">
      <c r="A1308" s="8">
        <v>6</v>
      </c>
      <c r="B1308" s="8" t="s">
        <v>8237</v>
      </c>
      <c r="C1308" s="8">
        <v>3079080000452</v>
      </c>
      <c r="D1308" s="8" t="s">
        <v>8238</v>
      </c>
      <c r="F1308" s="8" t="s">
        <v>8178</v>
      </c>
      <c r="G1308" s="10">
        <v>43670</v>
      </c>
      <c r="H1308" s="8" t="s">
        <v>31</v>
      </c>
      <c r="I1308" s="8" t="s">
        <v>38</v>
      </c>
      <c r="J1308" s="9">
        <v>9278.02</v>
      </c>
      <c r="K1308" s="9">
        <v>185.56</v>
      </c>
      <c r="L1308" s="8">
        <v>0</v>
      </c>
      <c r="M1308" s="14">
        <f t="shared" si="60"/>
        <v>9463.58</v>
      </c>
      <c r="N1308" s="8">
        <v>0</v>
      </c>
      <c r="O1308" s="8">
        <v>0</v>
      </c>
      <c r="P1308" s="8" t="s">
        <v>77</v>
      </c>
      <c r="R1308" s="8">
        <v>1</v>
      </c>
      <c r="S1308" s="13">
        <f>_xlfn.XLOOKUP(P1308,rif_fee_schedule!$A$2:$A$84,rif_fee_schedule!C$2:C$84, 0)*1.628</f>
        <v>9769.6279999999988</v>
      </c>
      <c r="T1308" s="13">
        <f>_xlfn.XLOOKUP(P1308,rif_fee_schedule!$A$2:$A$84,rif_fee_schedule!D$2:D$84, 0)</f>
        <v>5674</v>
      </c>
      <c r="U1308" s="14">
        <f t="shared" si="61"/>
        <v>9769.6279999999988</v>
      </c>
      <c r="V1308" s="14">
        <f t="shared" si="62"/>
        <v>5674</v>
      </c>
      <c r="W1308"/>
      <c r="Y1308" s="3">
        <v>43269262.359999999</v>
      </c>
      <c r="Z1308" s="3">
        <v>874367.57</v>
      </c>
      <c r="AA1308" s="3">
        <v>433279.63</v>
      </c>
      <c r="AB1308">
        <v>0</v>
      </c>
      <c r="AC1308" s="3">
        <v>0</v>
      </c>
      <c r="AD1308" s="2">
        <v>374512.67</v>
      </c>
      <c r="AE1308" s="3">
        <v>599122533.62</v>
      </c>
      <c r="AF1308" s="3">
        <v>12164932.65</v>
      </c>
      <c r="AG1308" s="3">
        <v>2628720.44</v>
      </c>
      <c r="AH1308" s="3">
        <v>103699.7</v>
      </c>
      <c r="AI1308" s="3">
        <v>2074</v>
      </c>
      <c r="AJ1308" s="2">
        <v>-10188946.82</v>
      </c>
    </row>
    <row r="1309" spans="1:36" hidden="1" x14ac:dyDescent="0.25">
      <c r="A1309" s="8">
        <v>6</v>
      </c>
      <c r="B1309" s="8" t="s">
        <v>8245</v>
      </c>
      <c r="C1309" s="8">
        <v>3079080000452</v>
      </c>
      <c r="D1309" s="8" t="s">
        <v>8246</v>
      </c>
      <c r="F1309" s="8" t="s">
        <v>8178</v>
      </c>
      <c r="G1309" s="10">
        <v>43670</v>
      </c>
      <c r="H1309" s="8" t="s">
        <v>31</v>
      </c>
      <c r="I1309" s="8" t="s">
        <v>38</v>
      </c>
      <c r="J1309" s="9">
        <v>9278.02</v>
      </c>
      <c r="K1309" s="9">
        <v>185.56</v>
      </c>
      <c r="L1309" s="8">
        <v>0</v>
      </c>
      <c r="M1309" s="14">
        <f t="shared" si="60"/>
        <v>9463.58</v>
      </c>
      <c r="N1309" s="8">
        <v>0</v>
      </c>
      <c r="O1309" s="8">
        <v>0</v>
      </c>
      <c r="P1309" s="8" t="s">
        <v>77</v>
      </c>
      <c r="R1309" s="8">
        <v>1</v>
      </c>
      <c r="S1309" s="13">
        <f>_xlfn.XLOOKUP(P1309,rif_fee_schedule!$A$2:$A$84,rif_fee_schedule!C$2:C$84, 0)*1.628</f>
        <v>9769.6279999999988</v>
      </c>
      <c r="T1309" s="13">
        <f>_xlfn.XLOOKUP(P1309,rif_fee_schedule!$A$2:$A$84,rif_fee_schedule!D$2:D$84, 0)</f>
        <v>5674</v>
      </c>
      <c r="U1309" s="14">
        <f t="shared" si="61"/>
        <v>9769.6279999999988</v>
      </c>
      <c r="V1309" s="14">
        <f t="shared" si="62"/>
        <v>5674</v>
      </c>
      <c r="W1309"/>
      <c r="Y1309" s="3">
        <v>43269262.359999999</v>
      </c>
      <c r="Z1309" s="3">
        <v>874367.57</v>
      </c>
      <c r="AA1309" s="3">
        <v>433279.63</v>
      </c>
      <c r="AB1309">
        <v>0</v>
      </c>
      <c r="AC1309" s="3">
        <v>0</v>
      </c>
      <c r="AD1309" s="2">
        <v>374512.67</v>
      </c>
      <c r="AE1309" s="3">
        <v>599122533.62</v>
      </c>
      <c r="AF1309" s="3">
        <v>12164932.65</v>
      </c>
      <c r="AG1309" s="3">
        <v>2628720.44</v>
      </c>
      <c r="AH1309" s="3">
        <v>103699.7</v>
      </c>
      <c r="AI1309" s="3">
        <v>2074</v>
      </c>
      <c r="AJ1309" s="2">
        <v>-10188946.82</v>
      </c>
    </row>
    <row r="1310" spans="1:36" hidden="1" x14ac:dyDescent="0.25">
      <c r="A1310" s="8">
        <v>6</v>
      </c>
      <c r="B1310" s="8" t="s">
        <v>8235</v>
      </c>
      <c r="C1310" s="8">
        <v>3079080000452</v>
      </c>
      <c r="D1310" s="8" t="s">
        <v>8236</v>
      </c>
      <c r="F1310" s="8" t="s">
        <v>8192</v>
      </c>
      <c r="G1310" s="10">
        <v>43670</v>
      </c>
      <c r="H1310" s="8" t="s">
        <v>31</v>
      </c>
      <c r="I1310" s="8" t="s">
        <v>38</v>
      </c>
      <c r="J1310" s="9">
        <v>9278.02</v>
      </c>
      <c r="K1310" s="9">
        <v>185.56</v>
      </c>
      <c r="L1310" s="8">
        <v>0</v>
      </c>
      <c r="M1310" s="14">
        <f t="shared" si="60"/>
        <v>9463.58</v>
      </c>
      <c r="N1310" s="8">
        <v>0</v>
      </c>
      <c r="O1310" s="8">
        <v>0</v>
      </c>
      <c r="P1310" s="8" t="s">
        <v>77</v>
      </c>
      <c r="R1310" s="8">
        <v>1</v>
      </c>
      <c r="S1310" s="13">
        <f>_xlfn.XLOOKUP(P1310,rif_fee_schedule!$A$2:$A$84,rif_fee_schedule!C$2:C$84, 0)*1.628</f>
        <v>9769.6279999999988</v>
      </c>
      <c r="T1310" s="13">
        <f>_xlfn.XLOOKUP(P1310,rif_fee_schedule!$A$2:$A$84,rif_fee_schedule!D$2:D$84, 0)</f>
        <v>5674</v>
      </c>
      <c r="U1310" s="14">
        <f t="shared" si="61"/>
        <v>9769.6279999999988</v>
      </c>
      <c r="V1310" s="14">
        <f t="shared" si="62"/>
        <v>5674</v>
      </c>
      <c r="W1310"/>
      <c r="Y1310" s="3">
        <v>43269262.359999999</v>
      </c>
      <c r="Z1310" s="3">
        <v>874367.57</v>
      </c>
      <c r="AA1310" s="3">
        <v>433279.63</v>
      </c>
      <c r="AB1310">
        <v>0</v>
      </c>
      <c r="AC1310" s="3">
        <v>0</v>
      </c>
      <c r="AD1310" s="2">
        <v>374512.67</v>
      </c>
      <c r="AE1310" s="3">
        <v>599122533.62</v>
      </c>
      <c r="AF1310" s="3">
        <v>12164932.65</v>
      </c>
      <c r="AG1310" s="3">
        <v>2628720.44</v>
      </c>
      <c r="AH1310" s="3">
        <v>103699.7</v>
      </c>
      <c r="AI1310" s="3">
        <v>2074</v>
      </c>
      <c r="AJ1310" s="2">
        <v>-10188946.82</v>
      </c>
    </row>
    <row r="1311" spans="1:36" hidden="1" x14ac:dyDescent="0.25">
      <c r="A1311" s="8">
        <v>6</v>
      </c>
      <c r="B1311" s="8" t="s">
        <v>8247</v>
      </c>
      <c r="C1311" s="8">
        <v>3079080000452</v>
      </c>
      <c r="D1311" s="8" t="s">
        <v>8248</v>
      </c>
      <c r="F1311" s="8" t="s">
        <v>8178</v>
      </c>
      <c r="G1311" s="10">
        <v>43670</v>
      </c>
      <c r="H1311" s="8" t="s">
        <v>31</v>
      </c>
      <c r="I1311" s="8" t="s">
        <v>38</v>
      </c>
      <c r="J1311" s="9">
        <v>9278.02</v>
      </c>
      <c r="K1311" s="9">
        <v>185.56</v>
      </c>
      <c r="L1311" s="8">
        <v>0</v>
      </c>
      <c r="M1311" s="14">
        <f t="shared" si="60"/>
        <v>9463.58</v>
      </c>
      <c r="N1311" s="8">
        <v>0</v>
      </c>
      <c r="O1311" s="8">
        <v>0</v>
      </c>
      <c r="P1311" s="8" t="s">
        <v>77</v>
      </c>
      <c r="R1311" s="8">
        <v>1</v>
      </c>
      <c r="S1311" s="13">
        <f>_xlfn.XLOOKUP(P1311,rif_fee_schedule!$A$2:$A$84,rif_fee_schedule!C$2:C$84, 0)*1.628</f>
        <v>9769.6279999999988</v>
      </c>
      <c r="T1311" s="13">
        <f>_xlfn.XLOOKUP(P1311,rif_fee_schedule!$A$2:$A$84,rif_fee_schedule!D$2:D$84, 0)</f>
        <v>5674</v>
      </c>
      <c r="U1311" s="14">
        <f t="shared" si="61"/>
        <v>9769.6279999999988</v>
      </c>
      <c r="V1311" s="14">
        <f t="shared" si="62"/>
        <v>5674</v>
      </c>
      <c r="W1311"/>
      <c r="Y1311" s="3">
        <v>43269262.359999999</v>
      </c>
      <c r="Z1311" s="3">
        <v>874367.57</v>
      </c>
      <c r="AA1311" s="3">
        <v>433279.63</v>
      </c>
      <c r="AB1311">
        <v>0</v>
      </c>
      <c r="AC1311" s="3">
        <v>0</v>
      </c>
      <c r="AD1311" s="2">
        <v>374512.67</v>
      </c>
      <c r="AE1311" s="3">
        <v>599122533.62</v>
      </c>
      <c r="AF1311" s="3">
        <v>12164932.65</v>
      </c>
      <c r="AG1311" s="3">
        <v>2628720.44</v>
      </c>
      <c r="AH1311" s="3">
        <v>103699.7</v>
      </c>
      <c r="AI1311" s="3">
        <v>2074</v>
      </c>
      <c r="AJ1311" s="2">
        <v>-10188946.82</v>
      </c>
    </row>
    <row r="1312" spans="1:36" hidden="1" x14ac:dyDescent="0.25">
      <c r="A1312" s="8">
        <v>6</v>
      </c>
      <c r="B1312" s="8" t="s">
        <v>8190</v>
      </c>
      <c r="C1312" s="8">
        <v>3079080000452</v>
      </c>
      <c r="D1312" s="8" t="s">
        <v>8191</v>
      </c>
      <c r="F1312" s="8" t="s">
        <v>8192</v>
      </c>
      <c r="G1312" s="10">
        <v>43670</v>
      </c>
      <c r="H1312" s="8" t="s">
        <v>31</v>
      </c>
      <c r="I1312" s="8" t="s">
        <v>38</v>
      </c>
      <c r="J1312" s="9">
        <v>9278.02</v>
      </c>
      <c r="K1312" s="9">
        <v>185.56</v>
      </c>
      <c r="L1312" s="8">
        <v>0</v>
      </c>
      <c r="M1312" s="14">
        <f t="shared" si="60"/>
        <v>9463.58</v>
      </c>
      <c r="N1312" s="8">
        <v>0</v>
      </c>
      <c r="O1312" s="8">
        <v>0</v>
      </c>
      <c r="P1312" s="8" t="s">
        <v>77</v>
      </c>
      <c r="R1312" s="8">
        <v>1</v>
      </c>
      <c r="S1312" s="13">
        <f>_xlfn.XLOOKUP(P1312,rif_fee_schedule!$A$2:$A$84,rif_fee_schedule!C$2:C$84, 0)*1.628</f>
        <v>9769.6279999999988</v>
      </c>
      <c r="T1312" s="13">
        <f>_xlfn.XLOOKUP(P1312,rif_fee_schedule!$A$2:$A$84,rif_fee_schedule!D$2:D$84, 0)</f>
        <v>5674</v>
      </c>
      <c r="U1312" s="14">
        <f t="shared" si="61"/>
        <v>9769.6279999999988</v>
      </c>
      <c r="V1312" s="14">
        <f t="shared" si="62"/>
        <v>5674</v>
      </c>
      <c r="W1312"/>
      <c r="Y1312" s="3">
        <v>43269262.359999999</v>
      </c>
      <c r="Z1312" s="3">
        <v>874367.57</v>
      </c>
      <c r="AA1312" s="3">
        <v>433279.63</v>
      </c>
      <c r="AB1312">
        <v>0</v>
      </c>
      <c r="AC1312" s="3">
        <v>0</v>
      </c>
      <c r="AD1312" s="2">
        <v>374512.67</v>
      </c>
      <c r="AE1312" s="3">
        <v>599122533.62</v>
      </c>
      <c r="AF1312" s="3">
        <v>12164932.65</v>
      </c>
      <c r="AG1312" s="3">
        <v>2628720.44</v>
      </c>
      <c r="AH1312" s="3">
        <v>103699.7</v>
      </c>
      <c r="AI1312" s="3">
        <v>2074</v>
      </c>
      <c r="AJ1312" s="2">
        <v>-10188946.82</v>
      </c>
    </row>
    <row r="1313" spans="1:36" hidden="1" x14ac:dyDescent="0.25">
      <c r="A1313" s="8">
        <v>6</v>
      </c>
      <c r="B1313" s="8" t="s">
        <v>8188</v>
      </c>
      <c r="C1313" s="8">
        <v>3079080000452</v>
      </c>
      <c r="D1313" s="8" t="s">
        <v>8189</v>
      </c>
      <c r="F1313" s="8" t="s">
        <v>8178</v>
      </c>
      <c r="G1313" s="10">
        <v>43670</v>
      </c>
      <c r="H1313" s="8" t="s">
        <v>31</v>
      </c>
      <c r="I1313" s="8" t="s">
        <v>38</v>
      </c>
      <c r="J1313" s="9">
        <v>9278.02</v>
      </c>
      <c r="K1313" s="9">
        <v>185.56</v>
      </c>
      <c r="L1313" s="8">
        <v>0</v>
      </c>
      <c r="M1313" s="14">
        <f t="shared" si="60"/>
        <v>9463.58</v>
      </c>
      <c r="N1313" s="8">
        <v>0</v>
      </c>
      <c r="O1313" s="8">
        <v>0</v>
      </c>
      <c r="P1313" s="8" t="s">
        <v>77</v>
      </c>
      <c r="R1313" s="8">
        <v>1</v>
      </c>
      <c r="S1313" s="13">
        <f>_xlfn.XLOOKUP(P1313,rif_fee_schedule!$A$2:$A$84,rif_fee_schedule!C$2:C$84, 0)*1.628</f>
        <v>9769.6279999999988</v>
      </c>
      <c r="T1313" s="13">
        <f>_xlfn.XLOOKUP(P1313,rif_fee_schedule!$A$2:$A$84,rif_fee_schedule!D$2:D$84, 0)</f>
        <v>5674</v>
      </c>
      <c r="U1313" s="14">
        <f t="shared" si="61"/>
        <v>9769.6279999999988</v>
      </c>
      <c r="V1313" s="14">
        <f t="shared" si="62"/>
        <v>5674</v>
      </c>
      <c r="W1313"/>
      <c r="Y1313" s="3">
        <v>43269262.359999999</v>
      </c>
      <c r="Z1313" s="3">
        <v>874367.57</v>
      </c>
      <c r="AA1313" s="3">
        <v>433279.63</v>
      </c>
      <c r="AB1313">
        <v>0</v>
      </c>
      <c r="AC1313" s="3">
        <v>0</v>
      </c>
      <c r="AD1313" s="2">
        <v>374512.67</v>
      </c>
      <c r="AE1313" s="3">
        <v>599122533.62</v>
      </c>
      <c r="AF1313" s="3">
        <v>12164932.65</v>
      </c>
      <c r="AG1313" s="3">
        <v>2628720.44</v>
      </c>
      <c r="AH1313" s="3">
        <v>103699.7</v>
      </c>
      <c r="AI1313" s="3">
        <v>2074</v>
      </c>
      <c r="AJ1313" s="2">
        <v>-10188946.82</v>
      </c>
    </row>
    <row r="1314" spans="1:36" hidden="1" x14ac:dyDescent="0.25">
      <c r="A1314" s="8">
        <v>2</v>
      </c>
      <c r="B1314" s="8" t="s">
        <v>2727</v>
      </c>
      <c r="C1314" s="8">
        <v>3031110100240</v>
      </c>
      <c r="D1314" s="8" t="s">
        <v>2728</v>
      </c>
      <c r="F1314" s="8" t="s">
        <v>2729</v>
      </c>
      <c r="G1314" s="10">
        <v>43672</v>
      </c>
      <c r="H1314" s="8" t="s">
        <v>31</v>
      </c>
      <c r="I1314" s="8" t="s">
        <v>38</v>
      </c>
      <c r="J1314" s="9">
        <v>0</v>
      </c>
      <c r="K1314" s="9">
        <v>0</v>
      </c>
      <c r="L1314" s="8">
        <v>0</v>
      </c>
      <c r="M1314" s="14">
        <f t="shared" si="60"/>
        <v>0</v>
      </c>
      <c r="N1314" s="8">
        <v>0</v>
      </c>
      <c r="O1314" s="8">
        <v>0</v>
      </c>
      <c r="P1314" s="8" t="s">
        <v>114</v>
      </c>
      <c r="R1314" s="8">
        <v>2</v>
      </c>
      <c r="S1314" s="13">
        <f>_xlfn.XLOOKUP(P1314,rif_fee_schedule!$A$2:$A$84,rif_fee_schedule!C$2:C$84, 0)*1.628</f>
        <v>4288.152</v>
      </c>
      <c r="T1314" s="13">
        <f>_xlfn.XLOOKUP(P1314,rif_fee_schedule!$A$2:$A$84,rif_fee_schedule!D$2:D$84, 0)</f>
        <v>2490</v>
      </c>
      <c r="U1314" s="14">
        <f t="shared" si="61"/>
        <v>8576.3040000000001</v>
      </c>
      <c r="V1314" s="14">
        <f t="shared" si="62"/>
        <v>4980</v>
      </c>
      <c r="W1314"/>
      <c r="Y1314" s="3">
        <v>272008405.74000001</v>
      </c>
      <c r="Z1314" s="3">
        <v>5573244.3300000001</v>
      </c>
      <c r="AA1314" s="3">
        <v>0</v>
      </c>
      <c r="AB1314">
        <v>0</v>
      </c>
      <c r="AC1314" s="3">
        <v>0</v>
      </c>
      <c r="AD1314" s="2">
        <v>-7297347.0099999998</v>
      </c>
      <c r="AE1314" s="3">
        <v>599122533.62</v>
      </c>
      <c r="AF1314" s="3">
        <v>12164932.65</v>
      </c>
      <c r="AG1314" s="3">
        <v>2628720.44</v>
      </c>
      <c r="AH1314" s="3">
        <v>103699.7</v>
      </c>
      <c r="AI1314" s="3">
        <v>2074</v>
      </c>
      <c r="AJ1314" s="2">
        <v>-10188946.82</v>
      </c>
    </row>
    <row r="1315" spans="1:36" hidden="1" x14ac:dyDescent="0.25">
      <c r="A1315" s="8">
        <v>2</v>
      </c>
      <c r="B1315" s="8" t="s">
        <v>2727</v>
      </c>
      <c r="C1315" s="8">
        <v>3031110100240</v>
      </c>
      <c r="D1315" s="8" t="s">
        <v>2728</v>
      </c>
      <c r="F1315" s="8" t="s">
        <v>2729</v>
      </c>
      <c r="G1315" s="10">
        <v>43672</v>
      </c>
      <c r="H1315" s="8" t="s">
        <v>31</v>
      </c>
      <c r="I1315" s="8" t="s">
        <v>38</v>
      </c>
      <c r="J1315" s="9">
        <v>0</v>
      </c>
      <c r="K1315" s="9">
        <v>0</v>
      </c>
      <c r="L1315" s="8">
        <v>0</v>
      </c>
      <c r="M1315" s="14">
        <f t="shared" si="60"/>
        <v>0</v>
      </c>
      <c r="N1315" s="8">
        <v>0</v>
      </c>
      <c r="O1315" s="8">
        <v>0</v>
      </c>
      <c r="P1315" s="8" t="s">
        <v>114</v>
      </c>
      <c r="R1315" s="8">
        <v>-2</v>
      </c>
      <c r="S1315" s="13">
        <f>_xlfn.XLOOKUP(P1315,rif_fee_schedule!$A$2:$A$84,rif_fee_schedule!C$2:C$84, 0)*1.628</f>
        <v>4288.152</v>
      </c>
      <c r="T1315" s="13">
        <f>_xlfn.XLOOKUP(P1315,rif_fee_schedule!$A$2:$A$84,rif_fee_schedule!D$2:D$84, 0)</f>
        <v>2490</v>
      </c>
      <c r="U1315" s="14">
        <f t="shared" si="61"/>
        <v>-8576.3040000000001</v>
      </c>
      <c r="V1315" s="14">
        <f t="shared" si="62"/>
        <v>-4980</v>
      </c>
      <c r="W1315"/>
      <c r="Y1315" s="3">
        <v>272008405.74000001</v>
      </c>
      <c r="Z1315" s="3">
        <v>5573244.3300000001</v>
      </c>
      <c r="AA1315" s="3">
        <v>0</v>
      </c>
      <c r="AB1315">
        <v>0</v>
      </c>
      <c r="AC1315" s="3">
        <v>0</v>
      </c>
      <c r="AD1315" s="2">
        <v>-7297347.0099999998</v>
      </c>
      <c r="AE1315" s="3">
        <v>599122533.62</v>
      </c>
      <c r="AF1315" s="3">
        <v>12164932.65</v>
      </c>
      <c r="AG1315" s="3">
        <v>2628720.44</v>
      </c>
      <c r="AH1315" s="3">
        <v>103699.7</v>
      </c>
      <c r="AI1315" s="3">
        <v>2074</v>
      </c>
      <c r="AJ1315" s="2">
        <v>-10188946.82</v>
      </c>
    </row>
    <row r="1316" spans="1:36" hidden="1" x14ac:dyDescent="0.25">
      <c r="A1316" s="8">
        <v>3.1</v>
      </c>
      <c r="B1316" s="8" t="s">
        <v>4234</v>
      </c>
      <c r="C1316" s="8">
        <v>3022040130240</v>
      </c>
      <c r="D1316" s="8" t="s">
        <v>4235</v>
      </c>
      <c r="G1316" s="10">
        <v>43671</v>
      </c>
      <c r="H1316" s="8" t="s">
        <v>31</v>
      </c>
      <c r="I1316" s="8" t="s">
        <v>32</v>
      </c>
      <c r="J1316" s="9">
        <v>0</v>
      </c>
      <c r="K1316" s="9">
        <v>0</v>
      </c>
      <c r="L1316" s="8">
        <v>0</v>
      </c>
      <c r="M1316" s="14">
        <f t="shared" si="60"/>
        <v>0</v>
      </c>
      <c r="N1316" s="8">
        <v>0</v>
      </c>
      <c r="O1316" s="8">
        <v>0</v>
      </c>
      <c r="P1316" s="8" t="s">
        <v>77</v>
      </c>
      <c r="R1316" s="8">
        <v>1</v>
      </c>
      <c r="S1316" s="13">
        <f>_xlfn.XLOOKUP(P1316,rif_fee_schedule!$A$2:$A$84,rif_fee_schedule!C$2:C$84, 0)*1.628</f>
        <v>9769.6279999999988</v>
      </c>
      <c r="T1316" s="13">
        <f>_xlfn.XLOOKUP(P1316,rif_fee_schedule!$A$2:$A$84,rif_fee_schedule!D$2:D$84, 0)</f>
        <v>5674</v>
      </c>
      <c r="U1316" s="14">
        <f t="shared" si="61"/>
        <v>9769.6279999999988</v>
      </c>
      <c r="V1316" s="14">
        <f t="shared" si="62"/>
        <v>5674</v>
      </c>
      <c r="Y1316" s="3">
        <v>34362078.990000002</v>
      </c>
      <c r="Z1316" s="3">
        <v>687512.03</v>
      </c>
      <c r="AA1316" s="3">
        <v>0</v>
      </c>
      <c r="AB1316">
        <v>0</v>
      </c>
      <c r="AC1316" s="3">
        <v>0</v>
      </c>
      <c r="AD1316" s="2">
        <v>-175934.14</v>
      </c>
      <c r="AE1316" s="3">
        <v>599122533.62</v>
      </c>
      <c r="AF1316" s="3">
        <v>12164932.65</v>
      </c>
      <c r="AG1316" s="3">
        <v>2628720.44</v>
      </c>
      <c r="AH1316" s="3">
        <v>103699.7</v>
      </c>
      <c r="AI1316" s="3">
        <v>2074</v>
      </c>
      <c r="AJ1316" s="2">
        <v>-10188946.82</v>
      </c>
    </row>
    <row r="1317" spans="1:36" hidden="1" x14ac:dyDescent="0.25">
      <c r="A1317" s="8">
        <v>3.1</v>
      </c>
      <c r="B1317" s="8" t="s">
        <v>4234</v>
      </c>
      <c r="C1317" s="8">
        <v>3022040130240</v>
      </c>
      <c r="D1317" s="8" t="s">
        <v>4235</v>
      </c>
      <c r="G1317" s="10">
        <v>43671</v>
      </c>
      <c r="H1317" s="8" t="s">
        <v>31</v>
      </c>
      <c r="I1317" s="8" t="s">
        <v>32</v>
      </c>
      <c r="J1317" s="9">
        <v>0</v>
      </c>
      <c r="K1317" s="9">
        <v>0</v>
      </c>
      <c r="L1317" s="8">
        <v>0</v>
      </c>
      <c r="M1317" s="14">
        <f t="shared" si="60"/>
        <v>0</v>
      </c>
      <c r="N1317" s="8">
        <v>0</v>
      </c>
      <c r="O1317" s="8">
        <v>0</v>
      </c>
      <c r="P1317" s="8" t="s">
        <v>77</v>
      </c>
      <c r="R1317" s="8">
        <v>-1</v>
      </c>
      <c r="S1317" s="13">
        <f>_xlfn.XLOOKUP(P1317,rif_fee_schedule!$A$2:$A$84,rif_fee_schedule!C$2:C$84, 0)*1.628</f>
        <v>9769.6279999999988</v>
      </c>
      <c r="T1317" s="13">
        <f>_xlfn.XLOOKUP(P1317,rif_fee_schedule!$A$2:$A$84,rif_fee_schedule!D$2:D$84, 0)</f>
        <v>5674</v>
      </c>
      <c r="U1317" s="14">
        <f t="shared" si="61"/>
        <v>-9769.6279999999988</v>
      </c>
      <c r="V1317" s="14">
        <f t="shared" si="62"/>
        <v>-5674</v>
      </c>
      <c r="Y1317" s="3">
        <v>34362078.990000002</v>
      </c>
      <c r="Z1317" s="3">
        <v>687512.03</v>
      </c>
      <c r="AA1317" s="3">
        <v>0</v>
      </c>
      <c r="AB1317">
        <v>0</v>
      </c>
      <c r="AC1317" s="3">
        <v>0</v>
      </c>
      <c r="AD1317" s="2">
        <v>-175934.14</v>
      </c>
      <c r="AE1317" s="3">
        <v>599122533.62</v>
      </c>
      <c r="AF1317" s="3">
        <v>12164932.65</v>
      </c>
      <c r="AG1317" s="3">
        <v>2628720.44</v>
      </c>
      <c r="AH1317" s="3">
        <v>103699.7</v>
      </c>
      <c r="AI1317" s="3">
        <v>2074</v>
      </c>
      <c r="AJ1317" s="2">
        <v>-10188946.82</v>
      </c>
    </row>
    <row r="1318" spans="1:36" hidden="1" x14ac:dyDescent="0.25">
      <c r="A1318" s="8">
        <v>6</v>
      </c>
      <c r="B1318" s="8" t="s">
        <v>7393</v>
      </c>
      <c r="C1318" s="8">
        <v>3069140160360</v>
      </c>
      <c r="D1318" s="8" t="s">
        <v>7394</v>
      </c>
      <c r="F1318" s="8" t="s">
        <v>7395</v>
      </c>
      <c r="G1318" s="10">
        <v>43671</v>
      </c>
      <c r="H1318" s="8" t="s">
        <v>31</v>
      </c>
      <c r="I1318" s="8" t="s">
        <v>38</v>
      </c>
      <c r="J1318" s="9">
        <v>9278.02</v>
      </c>
      <c r="K1318" s="9">
        <v>185.56</v>
      </c>
      <c r="L1318" s="8">
        <v>0</v>
      </c>
      <c r="M1318" s="14">
        <f t="shared" si="60"/>
        <v>9463.58</v>
      </c>
      <c r="N1318" s="8">
        <v>0</v>
      </c>
      <c r="O1318" s="8">
        <v>0</v>
      </c>
      <c r="P1318" s="8" t="s">
        <v>77</v>
      </c>
      <c r="R1318" s="8">
        <v>1</v>
      </c>
      <c r="S1318" s="13">
        <f>_xlfn.XLOOKUP(P1318,rif_fee_schedule!$A$2:$A$84,rif_fee_schedule!C$2:C$84, 0)*1.628</f>
        <v>9769.6279999999988</v>
      </c>
      <c r="T1318" s="13">
        <f>_xlfn.XLOOKUP(P1318,rif_fee_schedule!$A$2:$A$84,rif_fee_schedule!D$2:D$84, 0)</f>
        <v>5674</v>
      </c>
      <c r="U1318" s="14">
        <f t="shared" si="61"/>
        <v>9769.6279999999988</v>
      </c>
      <c r="V1318" s="14">
        <f t="shared" si="62"/>
        <v>5674</v>
      </c>
      <c r="W1318"/>
      <c r="Y1318" s="3">
        <v>43269262.359999999</v>
      </c>
      <c r="Z1318" s="3">
        <v>874367.57</v>
      </c>
      <c r="AA1318" s="3">
        <v>433279.63</v>
      </c>
      <c r="AB1318">
        <v>0</v>
      </c>
      <c r="AC1318" s="3">
        <v>0</v>
      </c>
      <c r="AD1318" s="2">
        <v>374512.67</v>
      </c>
      <c r="AE1318" s="3">
        <v>599122533.62</v>
      </c>
      <c r="AF1318" s="3">
        <v>12164932.65</v>
      </c>
      <c r="AG1318" s="3">
        <v>2628720.44</v>
      </c>
      <c r="AH1318" s="3">
        <v>103699.7</v>
      </c>
      <c r="AI1318" s="3">
        <v>2074</v>
      </c>
      <c r="AJ1318" s="2">
        <v>-10188946.82</v>
      </c>
    </row>
    <row r="1319" spans="1:36" hidden="1" x14ac:dyDescent="0.25">
      <c r="A1319" s="8">
        <v>3</v>
      </c>
      <c r="B1319" s="8" t="s">
        <v>3524</v>
      </c>
      <c r="C1319" s="8">
        <v>3012310290020</v>
      </c>
      <c r="D1319" s="8" t="s">
        <v>3525</v>
      </c>
      <c r="F1319" s="8" t="s">
        <v>3526</v>
      </c>
      <c r="G1319" s="10">
        <v>43672</v>
      </c>
      <c r="H1319" s="8" t="s">
        <v>31</v>
      </c>
      <c r="I1319" s="8" t="s">
        <v>38</v>
      </c>
      <c r="J1319" s="9">
        <v>56802.92</v>
      </c>
      <c r="K1319" s="9">
        <v>1136.06</v>
      </c>
      <c r="L1319" s="8">
        <v>0</v>
      </c>
      <c r="M1319" s="14">
        <f t="shared" si="60"/>
        <v>57938.979999999996</v>
      </c>
      <c r="N1319" s="8">
        <v>0</v>
      </c>
      <c r="O1319" s="8">
        <v>0</v>
      </c>
      <c r="P1319" s="8" t="s">
        <v>376</v>
      </c>
      <c r="R1319" s="8">
        <v>10</v>
      </c>
      <c r="S1319" s="13">
        <f>_xlfn.XLOOKUP(P1319,rif_fee_schedule!$A$2:$A$84,rif_fee_schedule!C$2:C$84, 0)*1.628</f>
        <v>5981.2719999999999</v>
      </c>
      <c r="T1319" s="13">
        <f>_xlfn.XLOOKUP(P1319,rif_fee_schedule!$A$2:$A$84,rif_fee_schedule!D$2:D$84, 0)</f>
        <v>3474</v>
      </c>
      <c r="U1319" s="14">
        <f t="shared" si="61"/>
        <v>59812.72</v>
      </c>
      <c r="V1319" s="14">
        <f t="shared" si="62"/>
        <v>34740</v>
      </c>
      <c r="W1319"/>
      <c r="Y1319" s="3">
        <v>23988344.25</v>
      </c>
      <c r="Z1319" s="3">
        <v>491993.61</v>
      </c>
      <c r="AA1319" s="3">
        <v>633517.25</v>
      </c>
      <c r="AB1319">
        <v>0</v>
      </c>
      <c r="AC1319" s="3">
        <v>0</v>
      </c>
      <c r="AD1319" s="2">
        <v>2811604.2</v>
      </c>
      <c r="AE1319" s="3">
        <v>599122533.62</v>
      </c>
      <c r="AF1319" s="3">
        <v>12164932.65</v>
      </c>
      <c r="AG1319" s="3">
        <v>2628720.44</v>
      </c>
      <c r="AH1319" s="3">
        <v>103699.7</v>
      </c>
      <c r="AI1319" s="3">
        <v>2074</v>
      </c>
      <c r="AJ1319" s="2">
        <v>-10188946.82</v>
      </c>
    </row>
    <row r="1320" spans="1:36" hidden="1" x14ac:dyDescent="0.25">
      <c r="A1320" s="8">
        <v>3</v>
      </c>
      <c r="B1320" s="8" t="s">
        <v>3384</v>
      </c>
      <c r="C1320" s="8">
        <v>3012310290020</v>
      </c>
      <c r="D1320" s="8" t="s">
        <v>3385</v>
      </c>
      <c r="F1320" s="8" t="s">
        <v>3386</v>
      </c>
      <c r="G1320" s="10">
        <v>43672</v>
      </c>
      <c r="H1320" s="8" t="s">
        <v>31</v>
      </c>
      <c r="I1320" s="8" t="s">
        <v>38</v>
      </c>
      <c r="J1320" s="9">
        <v>56802.92</v>
      </c>
      <c r="K1320" s="9">
        <v>1136.06</v>
      </c>
      <c r="L1320" s="8">
        <v>0</v>
      </c>
      <c r="M1320" s="14">
        <f t="shared" si="60"/>
        <v>57938.979999999996</v>
      </c>
      <c r="N1320" s="8">
        <v>0</v>
      </c>
      <c r="O1320" s="8">
        <v>0</v>
      </c>
      <c r="P1320" s="8" t="s">
        <v>376</v>
      </c>
      <c r="R1320" s="8">
        <v>10</v>
      </c>
      <c r="S1320" s="13">
        <f>_xlfn.XLOOKUP(P1320,rif_fee_schedule!$A$2:$A$84,rif_fee_schedule!C$2:C$84, 0)*1.628</f>
        <v>5981.2719999999999</v>
      </c>
      <c r="T1320" s="13">
        <f>_xlfn.XLOOKUP(P1320,rif_fee_schedule!$A$2:$A$84,rif_fee_schedule!D$2:D$84, 0)</f>
        <v>3474</v>
      </c>
      <c r="U1320" s="14">
        <f t="shared" si="61"/>
        <v>59812.72</v>
      </c>
      <c r="V1320" s="14">
        <f t="shared" si="62"/>
        <v>34740</v>
      </c>
      <c r="W1320"/>
      <c r="Y1320" s="3">
        <v>23988344.25</v>
      </c>
      <c r="Z1320" s="3">
        <v>491993.61</v>
      </c>
      <c r="AA1320" s="3">
        <v>633517.25</v>
      </c>
      <c r="AB1320">
        <v>0</v>
      </c>
      <c r="AC1320" s="3">
        <v>0</v>
      </c>
      <c r="AD1320" s="2">
        <v>2811604.2</v>
      </c>
      <c r="AE1320" s="3">
        <v>599122533.62</v>
      </c>
      <c r="AF1320" s="3">
        <v>12164932.65</v>
      </c>
      <c r="AG1320" s="3">
        <v>2628720.44</v>
      </c>
      <c r="AH1320" s="3">
        <v>103699.7</v>
      </c>
      <c r="AI1320" s="3">
        <v>2074</v>
      </c>
      <c r="AJ1320" s="2">
        <v>-10188946.82</v>
      </c>
    </row>
    <row r="1321" spans="1:36" hidden="1" x14ac:dyDescent="0.25">
      <c r="A1321" s="8">
        <v>6</v>
      </c>
      <c r="B1321" s="8" t="s">
        <v>7985</v>
      </c>
      <c r="C1321" s="8">
        <v>3078010010301</v>
      </c>
      <c r="D1321" s="8" t="s">
        <v>7986</v>
      </c>
      <c r="F1321" s="8" t="s">
        <v>7987</v>
      </c>
      <c r="G1321" s="10">
        <v>43672</v>
      </c>
      <c r="H1321" s="8" t="s">
        <v>31</v>
      </c>
      <c r="I1321" s="8" t="s">
        <v>38</v>
      </c>
      <c r="J1321" s="9">
        <v>9278.02</v>
      </c>
      <c r="K1321" s="9">
        <v>185.56</v>
      </c>
      <c r="L1321" s="8">
        <v>0</v>
      </c>
      <c r="M1321" s="14">
        <f t="shared" si="60"/>
        <v>9463.58</v>
      </c>
      <c r="N1321" s="8">
        <v>0</v>
      </c>
      <c r="O1321" s="8">
        <v>0</v>
      </c>
      <c r="P1321" s="8" t="s">
        <v>77</v>
      </c>
      <c r="R1321" s="8">
        <v>1</v>
      </c>
      <c r="S1321" s="13">
        <f>_xlfn.XLOOKUP(P1321,rif_fee_schedule!$A$2:$A$84,rif_fee_schedule!C$2:C$84, 0)*1.628</f>
        <v>9769.6279999999988</v>
      </c>
      <c r="T1321" s="13">
        <f>_xlfn.XLOOKUP(P1321,rif_fee_schedule!$A$2:$A$84,rif_fee_schedule!D$2:D$84, 0)</f>
        <v>5674</v>
      </c>
      <c r="U1321" s="14">
        <f t="shared" si="61"/>
        <v>9769.6279999999988</v>
      </c>
      <c r="V1321" s="14">
        <f t="shared" si="62"/>
        <v>5674</v>
      </c>
      <c r="W1321"/>
      <c r="Y1321" s="3">
        <v>43269262.359999999</v>
      </c>
      <c r="Z1321" s="3">
        <v>874367.57</v>
      </c>
      <c r="AA1321" s="3">
        <v>433279.63</v>
      </c>
      <c r="AB1321">
        <v>0</v>
      </c>
      <c r="AC1321" s="3">
        <v>0</v>
      </c>
      <c r="AD1321" s="2">
        <v>374512.67</v>
      </c>
      <c r="AE1321" s="3">
        <v>599122533.62</v>
      </c>
      <c r="AF1321" s="3">
        <v>12164932.65</v>
      </c>
      <c r="AG1321" s="3">
        <v>2628720.44</v>
      </c>
      <c r="AH1321" s="3">
        <v>103699.7</v>
      </c>
      <c r="AI1321" s="3">
        <v>2074</v>
      </c>
      <c r="AJ1321" s="2">
        <v>-10188946.82</v>
      </c>
    </row>
    <row r="1322" spans="1:36" hidden="1" x14ac:dyDescent="0.25">
      <c r="A1322" s="8">
        <v>3</v>
      </c>
      <c r="B1322" s="8" t="s">
        <v>3378</v>
      </c>
      <c r="C1322" s="8">
        <v>3012310290010</v>
      </c>
      <c r="D1322" s="8" t="s">
        <v>3379</v>
      </c>
      <c r="F1322" s="8" t="s">
        <v>3380</v>
      </c>
      <c r="G1322" s="10">
        <v>43672</v>
      </c>
      <c r="H1322" s="8" t="s">
        <v>31</v>
      </c>
      <c r="I1322" s="8" t="s">
        <v>38</v>
      </c>
      <c r="J1322" s="9">
        <v>45442.33</v>
      </c>
      <c r="K1322" s="9">
        <v>908.85</v>
      </c>
      <c r="L1322" s="8">
        <v>0</v>
      </c>
      <c r="M1322" s="14">
        <f t="shared" si="60"/>
        <v>46351.18</v>
      </c>
      <c r="N1322" s="8">
        <v>0</v>
      </c>
      <c r="O1322" s="8">
        <v>0</v>
      </c>
      <c r="P1322" s="8" t="s">
        <v>376</v>
      </c>
      <c r="R1322" s="8">
        <v>8</v>
      </c>
      <c r="S1322" s="13">
        <f>_xlfn.XLOOKUP(P1322,rif_fee_schedule!$A$2:$A$84,rif_fee_schedule!C$2:C$84, 0)*1.628</f>
        <v>5981.2719999999999</v>
      </c>
      <c r="T1322" s="13">
        <f>_xlfn.XLOOKUP(P1322,rif_fee_schedule!$A$2:$A$84,rif_fee_schedule!D$2:D$84, 0)</f>
        <v>3474</v>
      </c>
      <c r="U1322" s="14">
        <f t="shared" si="61"/>
        <v>47850.175999999999</v>
      </c>
      <c r="V1322" s="14">
        <f t="shared" si="62"/>
        <v>27792</v>
      </c>
      <c r="W1322"/>
      <c r="Y1322" s="3">
        <v>23988344.25</v>
      </c>
      <c r="Z1322" s="3">
        <v>491993.61</v>
      </c>
      <c r="AA1322" s="3">
        <v>633517.25</v>
      </c>
      <c r="AB1322">
        <v>0</v>
      </c>
      <c r="AC1322" s="3">
        <v>0</v>
      </c>
      <c r="AD1322" s="2">
        <v>2811604.2</v>
      </c>
      <c r="AE1322" s="3">
        <v>599122533.62</v>
      </c>
      <c r="AF1322" s="3">
        <v>12164932.65</v>
      </c>
      <c r="AG1322" s="3">
        <v>2628720.44</v>
      </c>
      <c r="AH1322" s="3">
        <v>103699.7</v>
      </c>
      <c r="AI1322" s="3">
        <v>2074</v>
      </c>
      <c r="AJ1322" s="2">
        <v>-10188946.82</v>
      </c>
    </row>
    <row r="1323" spans="1:36" hidden="1" x14ac:dyDescent="0.25">
      <c r="A1323" s="8">
        <v>3</v>
      </c>
      <c r="B1323" s="8" t="s">
        <v>3381</v>
      </c>
      <c r="C1323" s="8">
        <v>3012310290020</v>
      </c>
      <c r="D1323" s="8" t="s">
        <v>3382</v>
      </c>
      <c r="F1323" s="8" t="s">
        <v>3383</v>
      </c>
      <c r="G1323" s="10">
        <v>43672</v>
      </c>
      <c r="H1323" s="8" t="s">
        <v>31</v>
      </c>
      <c r="I1323" s="8" t="s">
        <v>38</v>
      </c>
      <c r="J1323" s="9">
        <v>45442.33</v>
      </c>
      <c r="K1323" s="9">
        <v>908.85</v>
      </c>
      <c r="L1323" s="8">
        <v>0</v>
      </c>
      <c r="M1323" s="14">
        <f t="shared" si="60"/>
        <v>46351.18</v>
      </c>
      <c r="N1323" s="8">
        <v>0</v>
      </c>
      <c r="O1323" s="8">
        <v>0</v>
      </c>
      <c r="P1323" s="8" t="s">
        <v>376</v>
      </c>
      <c r="R1323" s="8">
        <v>8</v>
      </c>
      <c r="S1323" s="13">
        <f>_xlfn.XLOOKUP(P1323,rif_fee_schedule!$A$2:$A$84,rif_fee_schedule!C$2:C$84, 0)*1.628</f>
        <v>5981.2719999999999</v>
      </c>
      <c r="T1323" s="13">
        <f>_xlfn.XLOOKUP(P1323,rif_fee_schedule!$A$2:$A$84,rif_fee_schedule!D$2:D$84, 0)</f>
        <v>3474</v>
      </c>
      <c r="U1323" s="14">
        <f t="shared" si="61"/>
        <v>47850.175999999999</v>
      </c>
      <c r="V1323" s="14">
        <f t="shared" si="62"/>
        <v>27792</v>
      </c>
      <c r="W1323"/>
      <c r="Y1323" s="3">
        <v>23988344.25</v>
      </c>
      <c r="Z1323" s="3">
        <v>491993.61</v>
      </c>
      <c r="AA1323" s="3">
        <v>633517.25</v>
      </c>
      <c r="AB1323">
        <v>0</v>
      </c>
      <c r="AC1323" s="3">
        <v>0</v>
      </c>
      <c r="AD1323" s="2">
        <v>2811604.2</v>
      </c>
      <c r="AE1323" s="3">
        <v>599122533.62</v>
      </c>
      <c r="AF1323" s="3">
        <v>12164932.65</v>
      </c>
      <c r="AG1323" s="3">
        <v>2628720.44</v>
      </c>
      <c r="AH1323" s="3">
        <v>103699.7</v>
      </c>
      <c r="AI1323" s="3">
        <v>2074</v>
      </c>
      <c r="AJ1323" s="2">
        <v>-10188946.82</v>
      </c>
    </row>
    <row r="1324" spans="1:36" hidden="1" x14ac:dyDescent="0.25">
      <c r="A1324" s="8">
        <v>6</v>
      </c>
      <c r="B1324" s="8" t="s">
        <v>7638</v>
      </c>
      <c r="C1324" s="8">
        <v>3069320000355</v>
      </c>
      <c r="D1324" s="8" t="s">
        <v>7639</v>
      </c>
      <c r="F1324" s="8" t="s">
        <v>7619</v>
      </c>
      <c r="G1324" s="10">
        <v>43675</v>
      </c>
      <c r="H1324" s="8" t="s">
        <v>31</v>
      </c>
      <c r="I1324" s="8" t="s">
        <v>38</v>
      </c>
      <c r="J1324" s="9">
        <v>9278.02</v>
      </c>
      <c r="K1324" s="9">
        <v>185.56</v>
      </c>
      <c r="L1324" s="8">
        <v>0</v>
      </c>
      <c r="M1324" s="14">
        <f t="shared" si="60"/>
        <v>9463.58</v>
      </c>
      <c r="N1324" s="8">
        <v>0</v>
      </c>
      <c r="O1324" s="8">
        <v>0</v>
      </c>
      <c r="P1324" s="8" t="s">
        <v>77</v>
      </c>
      <c r="R1324" s="8">
        <v>1</v>
      </c>
      <c r="S1324" s="13">
        <f>_xlfn.XLOOKUP(P1324,rif_fee_schedule!$A$2:$A$84,rif_fee_schedule!C$2:C$84, 0)*1.628</f>
        <v>9769.6279999999988</v>
      </c>
      <c r="T1324" s="13">
        <f>_xlfn.XLOOKUP(P1324,rif_fee_schedule!$A$2:$A$84,rif_fee_schedule!D$2:D$84, 0)</f>
        <v>5674</v>
      </c>
      <c r="U1324" s="14">
        <f t="shared" si="61"/>
        <v>9769.6279999999988</v>
      </c>
      <c r="V1324" s="14">
        <f t="shared" si="62"/>
        <v>5674</v>
      </c>
      <c r="W1324"/>
      <c r="Y1324" s="3">
        <v>43269262.359999999</v>
      </c>
      <c r="Z1324" s="3">
        <v>874367.57</v>
      </c>
      <c r="AA1324" s="3">
        <v>433279.63</v>
      </c>
      <c r="AB1324">
        <v>0</v>
      </c>
      <c r="AC1324" s="3">
        <v>0</v>
      </c>
      <c r="AD1324" s="2">
        <v>374512.67</v>
      </c>
      <c r="AE1324" s="3">
        <v>599122533.62</v>
      </c>
      <c r="AF1324" s="3">
        <v>12164932.65</v>
      </c>
      <c r="AG1324" s="3">
        <v>2628720.44</v>
      </c>
      <c r="AH1324" s="3">
        <v>103699.7</v>
      </c>
      <c r="AI1324" s="3">
        <v>2074</v>
      </c>
      <c r="AJ1324" s="2">
        <v>-10188946.82</v>
      </c>
    </row>
    <row r="1325" spans="1:36" hidden="1" x14ac:dyDescent="0.25">
      <c r="A1325" s="8">
        <v>6</v>
      </c>
      <c r="B1325" s="8" t="s">
        <v>7624</v>
      </c>
      <c r="C1325" s="8">
        <v>3069320000354</v>
      </c>
      <c r="D1325" s="8" t="s">
        <v>7625</v>
      </c>
      <c r="G1325" s="10">
        <v>43675</v>
      </c>
      <c r="H1325" s="8" t="s">
        <v>31</v>
      </c>
      <c r="I1325" s="8" t="s">
        <v>32</v>
      </c>
      <c r="J1325" s="9">
        <v>9278.02</v>
      </c>
      <c r="K1325" s="9">
        <v>185.56</v>
      </c>
      <c r="L1325" s="8">
        <v>0</v>
      </c>
      <c r="M1325" s="14">
        <f t="shared" si="60"/>
        <v>9463.58</v>
      </c>
      <c r="N1325" s="8">
        <v>0</v>
      </c>
      <c r="O1325" s="8">
        <v>0</v>
      </c>
      <c r="P1325" s="8" t="s">
        <v>77</v>
      </c>
      <c r="R1325" s="8">
        <v>1</v>
      </c>
      <c r="S1325" s="13">
        <f>_xlfn.XLOOKUP(P1325,rif_fee_schedule!$A$2:$A$84,rif_fee_schedule!C$2:C$84, 0)*1.628</f>
        <v>9769.6279999999988</v>
      </c>
      <c r="T1325" s="13">
        <f>_xlfn.XLOOKUP(P1325,rif_fee_schedule!$A$2:$A$84,rif_fee_schedule!D$2:D$84, 0)</f>
        <v>5674</v>
      </c>
      <c r="U1325" s="14">
        <f t="shared" si="61"/>
        <v>9769.6279999999988</v>
      </c>
      <c r="V1325" s="14">
        <f t="shared" si="62"/>
        <v>5674</v>
      </c>
      <c r="W1325"/>
      <c r="Y1325" s="3">
        <v>43269262.359999999</v>
      </c>
      <c r="Z1325" s="3">
        <v>874367.57</v>
      </c>
      <c r="AA1325" s="3">
        <v>433279.63</v>
      </c>
      <c r="AB1325">
        <v>0</v>
      </c>
      <c r="AC1325" s="3">
        <v>0</v>
      </c>
      <c r="AD1325" s="2">
        <v>374512.67</v>
      </c>
      <c r="AE1325" s="3">
        <v>599122533.62</v>
      </c>
      <c r="AF1325" s="3">
        <v>12164932.65</v>
      </c>
      <c r="AG1325" s="3">
        <v>2628720.44</v>
      </c>
      <c r="AH1325" s="3">
        <v>103699.7</v>
      </c>
      <c r="AI1325" s="3">
        <v>2074</v>
      </c>
      <c r="AJ1325" s="2">
        <v>-10188946.82</v>
      </c>
    </row>
    <row r="1326" spans="1:36" hidden="1" x14ac:dyDescent="0.25">
      <c r="A1326" s="8">
        <v>6</v>
      </c>
      <c r="B1326" s="8" t="s">
        <v>7656</v>
      </c>
      <c r="C1326" s="8">
        <v>3069320000352</v>
      </c>
      <c r="D1326" s="8" t="s">
        <v>7657</v>
      </c>
      <c r="G1326" s="10">
        <v>43675</v>
      </c>
      <c r="H1326" s="8" t="s">
        <v>31</v>
      </c>
      <c r="I1326" s="8" t="s">
        <v>32</v>
      </c>
      <c r="J1326" s="9">
        <v>9278.02</v>
      </c>
      <c r="K1326" s="9">
        <v>185.56</v>
      </c>
      <c r="L1326" s="8">
        <v>0</v>
      </c>
      <c r="M1326" s="14">
        <f t="shared" si="60"/>
        <v>9463.58</v>
      </c>
      <c r="N1326" s="8">
        <v>0</v>
      </c>
      <c r="O1326" s="8">
        <v>0</v>
      </c>
      <c r="P1326" s="8" t="s">
        <v>77</v>
      </c>
      <c r="R1326" s="8">
        <v>1</v>
      </c>
      <c r="S1326" s="13">
        <f>_xlfn.XLOOKUP(P1326,rif_fee_schedule!$A$2:$A$84,rif_fee_schedule!C$2:C$84, 0)*1.628</f>
        <v>9769.6279999999988</v>
      </c>
      <c r="T1326" s="13">
        <f>_xlfn.XLOOKUP(P1326,rif_fee_schedule!$A$2:$A$84,rif_fee_schedule!D$2:D$84, 0)</f>
        <v>5674</v>
      </c>
      <c r="U1326" s="14">
        <f t="shared" si="61"/>
        <v>9769.6279999999988</v>
      </c>
      <c r="V1326" s="14">
        <f t="shared" si="62"/>
        <v>5674</v>
      </c>
      <c r="W1326"/>
      <c r="Y1326" s="3">
        <v>43269262.359999999</v>
      </c>
      <c r="Z1326" s="3">
        <v>874367.57</v>
      </c>
      <c r="AA1326" s="3">
        <v>433279.63</v>
      </c>
      <c r="AB1326">
        <v>0</v>
      </c>
      <c r="AC1326" s="3">
        <v>0</v>
      </c>
      <c r="AD1326" s="2">
        <v>374512.67</v>
      </c>
      <c r="AE1326" s="3">
        <v>599122533.62</v>
      </c>
      <c r="AF1326" s="3">
        <v>12164932.65</v>
      </c>
      <c r="AG1326" s="3">
        <v>2628720.44</v>
      </c>
      <c r="AH1326" s="3">
        <v>103699.7</v>
      </c>
      <c r="AI1326" s="3">
        <v>2074</v>
      </c>
      <c r="AJ1326" s="2">
        <v>-10188946.82</v>
      </c>
    </row>
    <row r="1327" spans="1:36" hidden="1" x14ac:dyDescent="0.25">
      <c r="A1327" s="8">
        <v>6</v>
      </c>
      <c r="B1327" s="8" t="s">
        <v>7646</v>
      </c>
      <c r="C1327" s="8">
        <v>3069320000352</v>
      </c>
      <c r="D1327" s="8" t="s">
        <v>7647</v>
      </c>
      <c r="F1327" s="8" t="s">
        <v>7619</v>
      </c>
      <c r="G1327" s="10">
        <v>43675</v>
      </c>
      <c r="H1327" s="8" t="s">
        <v>31</v>
      </c>
      <c r="I1327" s="8" t="s">
        <v>38</v>
      </c>
      <c r="J1327" s="9">
        <v>9278.02</v>
      </c>
      <c r="K1327" s="9">
        <v>185.56</v>
      </c>
      <c r="L1327" s="8">
        <v>0</v>
      </c>
      <c r="M1327" s="14">
        <f t="shared" si="60"/>
        <v>9463.58</v>
      </c>
      <c r="N1327" s="8">
        <v>0</v>
      </c>
      <c r="O1327" s="8">
        <v>0</v>
      </c>
      <c r="P1327" s="8" t="s">
        <v>77</v>
      </c>
      <c r="R1327" s="8">
        <v>1</v>
      </c>
      <c r="S1327" s="13">
        <f>_xlfn.XLOOKUP(P1327,rif_fee_schedule!$A$2:$A$84,rif_fee_schedule!C$2:C$84, 0)*1.628</f>
        <v>9769.6279999999988</v>
      </c>
      <c r="T1327" s="13">
        <f>_xlfn.XLOOKUP(P1327,rif_fee_schedule!$A$2:$A$84,rif_fee_schedule!D$2:D$84, 0)</f>
        <v>5674</v>
      </c>
      <c r="U1327" s="14">
        <f t="shared" si="61"/>
        <v>9769.6279999999988</v>
      </c>
      <c r="V1327" s="14">
        <f t="shared" si="62"/>
        <v>5674</v>
      </c>
      <c r="W1327"/>
      <c r="Y1327" s="3">
        <v>43269262.359999999</v>
      </c>
      <c r="Z1327" s="3">
        <v>874367.57</v>
      </c>
      <c r="AA1327" s="3">
        <v>433279.63</v>
      </c>
      <c r="AB1327">
        <v>0</v>
      </c>
      <c r="AC1327" s="3">
        <v>0</v>
      </c>
      <c r="AD1327" s="2">
        <v>374512.67</v>
      </c>
      <c r="AE1327" s="3">
        <v>599122533.62</v>
      </c>
      <c r="AF1327" s="3">
        <v>12164932.65</v>
      </c>
      <c r="AG1327" s="3">
        <v>2628720.44</v>
      </c>
      <c r="AH1327" s="3">
        <v>103699.7</v>
      </c>
      <c r="AI1327" s="3">
        <v>2074</v>
      </c>
      <c r="AJ1327" s="2">
        <v>-10188946.82</v>
      </c>
    </row>
    <row r="1328" spans="1:36" hidden="1" x14ac:dyDescent="0.25">
      <c r="A1328" s="8">
        <v>6</v>
      </c>
      <c r="B1328" s="8" t="s">
        <v>7622</v>
      </c>
      <c r="C1328" s="8">
        <v>3069320000352</v>
      </c>
      <c r="D1328" s="8" t="s">
        <v>7623</v>
      </c>
      <c r="G1328" s="10">
        <v>43675</v>
      </c>
      <c r="H1328" s="8" t="s">
        <v>31</v>
      </c>
      <c r="I1328" s="8" t="s">
        <v>32</v>
      </c>
      <c r="J1328" s="9">
        <v>9278.02</v>
      </c>
      <c r="K1328" s="9">
        <v>185.56</v>
      </c>
      <c r="L1328" s="8">
        <v>0</v>
      </c>
      <c r="M1328" s="14">
        <f t="shared" si="60"/>
        <v>9463.58</v>
      </c>
      <c r="N1328" s="8">
        <v>0</v>
      </c>
      <c r="O1328" s="8">
        <v>0</v>
      </c>
      <c r="P1328" s="8" t="s">
        <v>77</v>
      </c>
      <c r="R1328" s="8">
        <v>1</v>
      </c>
      <c r="S1328" s="13">
        <f>_xlfn.XLOOKUP(P1328,rif_fee_schedule!$A$2:$A$84,rif_fee_schedule!C$2:C$84, 0)*1.628</f>
        <v>9769.6279999999988</v>
      </c>
      <c r="T1328" s="13">
        <f>_xlfn.XLOOKUP(P1328,rif_fee_schedule!$A$2:$A$84,rif_fee_schedule!D$2:D$84, 0)</f>
        <v>5674</v>
      </c>
      <c r="U1328" s="14">
        <f t="shared" si="61"/>
        <v>9769.6279999999988</v>
      </c>
      <c r="V1328" s="14">
        <f t="shared" si="62"/>
        <v>5674</v>
      </c>
      <c r="W1328"/>
      <c r="Y1328" s="3">
        <v>43269262.359999999</v>
      </c>
      <c r="Z1328" s="3">
        <v>874367.57</v>
      </c>
      <c r="AA1328" s="3">
        <v>433279.63</v>
      </c>
      <c r="AB1328">
        <v>0</v>
      </c>
      <c r="AC1328" s="3">
        <v>0</v>
      </c>
      <c r="AD1328" s="2">
        <v>374512.67</v>
      </c>
      <c r="AE1328" s="3">
        <v>599122533.62</v>
      </c>
      <c r="AF1328" s="3">
        <v>12164932.65</v>
      </c>
      <c r="AG1328" s="3">
        <v>2628720.44</v>
      </c>
      <c r="AH1328" s="3">
        <v>103699.7</v>
      </c>
      <c r="AI1328" s="3">
        <v>2074</v>
      </c>
      <c r="AJ1328" s="2">
        <v>-10188946.82</v>
      </c>
    </row>
    <row r="1329" spans="1:36" hidden="1" x14ac:dyDescent="0.25">
      <c r="A1329" s="8">
        <v>6</v>
      </c>
      <c r="B1329" s="8" t="s">
        <v>7642</v>
      </c>
      <c r="C1329" s="8">
        <v>3069320000353</v>
      </c>
      <c r="D1329" s="8" t="s">
        <v>7643</v>
      </c>
      <c r="F1329" s="8" t="s">
        <v>7619</v>
      </c>
      <c r="G1329" s="10">
        <v>43675</v>
      </c>
      <c r="H1329" s="8" t="s">
        <v>31</v>
      </c>
      <c r="I1329" s="8" t="s">
        <v>38</v>
      </c>
      <c r="J1329" s="9">
        <v>9278.02</v>
      </c>
      <c r="K1329" s="9">
        <v>185.56</v>
      </c>
      <c r="L1329" s="8">
        <v>0</v>
      </c>
      <c r="M1329" s="14">
        <f t="shared" si="60"/>
        <v>9463.58</v>
      </c>
      <c r="N1329" s="8">
        <v>0</v>
      </c>
      <c r="O1329" s="8">
        <v>0</v>
      </c>
      <c r="P1329" s="8" t="s">
        <v>77</v>
      </c>
      <c r="R1329" s="8">
        <v>1</v>
      </c>
      <c r="S1329" s="13">
        <f>_xlfn.XLOOKUP(P1329,rif_fee_schedule!$A$2:$A$84,rif_fee_schedule!C$2:C$84, 0)*1.628</f>
        <v>9769.6279999999988</v>
      </c>
      <c r="T1329" s="13">
        <f>_xlfn.XLOOKUP(P1329,rif_fee_schedule!$A$2:$A$84,rif_fee_schedule!D$2:D$84, 0)</f>
        <v>5674</v>
      </c>
      <c r="U1329" s="14">
        <f t="shared" si="61"/>
        <v>9769.6279999999988</v>
      </c>
      <c r="V1329" s="14">
        <f t="shared" si="62"/>
        <v>5674</v>
      </c>
      <c r="W1329"/>
      <c r="Y1329" s="3">
        <v>43269262.359999999</v>
      </c>
      <c r="Z1329" s="3">
        <v>874367.57</v>
      </c>
      <c r="AA1329" s="3">
        <v>433279.63</v>
      </c>
      <c r="AB1329">
        <v>0</v>
      </c>
      <c r="AC1329" s="3">
        <v>0</v>
      </c>
      <c r="AD1329" s="2">
        <v>374512.67</v>
      </c>
      <c r="AE1329" s="3">
        <v>599122533.62</v>
      </c>
      <c r="AF1329" s="3">
        <v>12164932.65</v>
      </c>
      <c r="AG1329" s="3">
        <v>2628720.44</v>
      </c>
      <c r="AH1329" s="3">
        <v>103699.7</v>
      </c>
      <c r="AI1329" s="3">
        <v>2074</v>
      </c>
      <c r="AJ1329" s="2">
        <v>-10188946.82</v>
      </c>
    </row>
    <row r="1330" spans="1:36" hidden="1" x14ac:dyDescent="0.25">
      <c r="A1330" s="8">
        <v>6</v>
      </c>
      <c r="B1330" s="8" t="s">
        <v>7640</v>
      </c>
      <c r="C1330" s="8">
        <v>3069320000353</v>
      </c>
      <c r="D1330" s="8" t="s">
        <v>7641</v>
      </c>
      <c r="G1330" s="10">
        <v>43675</v>
      </c>
      <c r="H1330" s="8" t="s">
        <v>31</v>
      </c>
      <c r="I1330" s="8" t="s">
        <v>32</v>
      </c>
      <c r="J1330" s="9">
        <v>9278.02</v>
      </c>
      <c r="K1330" s="9">
        <v>185.56</v>
      </c>
      <c r="L1330" s="8">
        <v>0</v>
      </c>
      <c r="M1330" s="14">
        <f t="shared" si="60"/>
        <v>9463.58</v>
      </c>
      <c r="N1330" s="8">
        <v>0</v>
      </c>
      <c r="O1330" s="8">
        <v>0</v>
      </c>
      <c r="P1330" s="8" t="s">
        <v>77</v>
      </c>
      <c r="R1330" s="8">
        <v>1</v>
      </c>
      <c r="S1330" s="13">
        <f>_xlfn.XLOOKUP(P1330,rif_fee_schedule!$A$2:$A$84,rif_fee_schedule!C$2:C$84, 0)*1.628</f>
        <v>9769.6279999999988</v>
      </c>
      <c r="T1330" s="13">
        <f>_xlfn.XLOOKUP(P1330,rif_fee_schedule!$A$2:$A$84,rif_fee_schedule!D$2:D$84, 0)</f>
        <v>5674</v>
      </c>
      <c r="U1330" s="14">
        <f t="shared" si="61"/>
        <v>9769.6279999999988</v>
      </c>
      <c r="V1330" s="14">
        <f t="shared" si="62"/>
        <v>5674</v>
      </c>
      <c r="W1330"/>
      <c r="Y1330" s="3">
        <v>43269262.359999999</v>
      </c>
      <c r="Z1330" s="3">
        <v>874367.57</v>
      </c>
      <c r="AA1330" s="3">
        <v>433279.63</v>
      </c>
      <c r="AB1330">
        <v>0</v>
      </c>
      <c r="AC1330" s="3">
        <v>0</v>
      </c>
      <c r="AD1330" s="2">
        <v>374512.67</v>
      </c>
      <c r="AE1330" s="3">
        <v>599122533.62</v>
      </c>
      <c r="AF1330" s="3">
        <v>12164932.65</v>
      </c>
      <c r="AG1330" s="3">
        <v>2628720.44</v>
      </c>
      <c r="AH1330" s="3">
        <v>103699.7</v>
      </c>
      <c r="AI1330" s="3">
        <v>2074</v>
      </c>
      <c r="AJ1330" s="2">
        <v>-10188946.82</v>
      </c>
    </row>
    <row r="1331" spans="1:36" hidden="1" x14ac:dyDescent="0.25">
      <c r="A1331" s="8">
        <v>6</v>
      </c>
      <c r="B1331" s="8" t="s">
        <v>7617</v>
      </c>
      <c r="C1331" s="8">
        <v>3069320000355</v>
      </c>
      <c r="D1331" s="8" t="s">
        <v>7618</v>
      </c>
      <c r="F1331" s="8" t="s">
        <v>7619</v>
      </c>
      <c r="G1331" s="10">
        <v>43675</v>
      </c>
      <c r="H1331" s="8" t="s">
        <v>31</v>
      </c>
      <c r="I1331" s="8" t="s">
        <v>38</v>
      </c>
      <c r="J1331" s="9">
        <v>9278.02</v>
      </c>
      <c r="K1331" s="9">
        <v>185.56</v>
      </c>
      <c r="L1331" s="8">
        <v>0</v>
      </c>
      <c r="M1331" s="14">
        <f t="shared" ref="M1331:M1394" si="63">SUM(J1331:L1331)</f>
        <v>9463.58</v>
      </c>
      <c r="N1331" s="8">
        <v>0</v>
      </c>
      <c r="O1331" s="8">
        <v>0</v>
      </c>
      <c r="P1331" s="8" t="s">
        <v>77</v>
      </c>
      <c r="R1331" s="8">
        <v>1</v>
      </c>
      <c r="S1331" s="13">
        <f>_xlfn.XLOOKUP(P1331,rif_fee_schedule!$A$2:$A$84,rif_fee_schedule!C$2:C$84, 0)*1.628</f>
        <v>9769.6279999999988</v>
      </c>
      <c r="T1331" s="13">
        <f>_xlfn.XLOOKUP(P1331,rif_fee_schedule!$A$2:$A$84,rif_fee_schedule!D$2:D$84, 0)</f>
        <v>5674</v>
      </c>
      <c r="U1331" s="14">
        <f t="shared" ref="U1331:U1394" si="64">S1331*R1331</f>
        <v>9769.6279999999988</v>
      </c>
      <c r="V1331" s="14">
        <f t="shared" ref="V1331:V1394" si="65">T1331*R1331</f>
        <v>5674</v>
      </c>
      <c r="W1331"/>
      <c r="Y1331" s="3">
        <v>43269262.359999999</v>
      </c>
      <c r="Z1331" s="3">
        <v>874367.57</v>
      </c>
      <c r="AA1331" s="3">
        <v>433279.63</v>
      </c>
      <c r="AB1331">
        <v>0</v>
      </c>
      <c r="AC1331" s="3">
        <v>0</v>
      </c>
      <c r="AD1331" s="2">
        <v>374512.67</v>
      </c>
      <c r="AE1331" s="3">
        <v>599122533.62</v>
      </c>
      <c r="AF1331" s="3">
        <v>12164932.65</v>
      </c>
      <c r="AG1331" s="3">
        <v>2628720.44</v>
      </c>
      <c r="AH1331" s="3">
        <v>103699.7</v>
      </c>
      <c r="AI1331" s="3">
        <v>2074</v>
      </c>
      <c r="AJ1331" s="2">
        <v>-10188946.82</v>
      </c>
    </row>
    <row r="1332" spans="1:36" hidden="1" x14ac:dyDescent="0.25">
      <c r="A1332" s="8">
        <v>6</v>
      </c>
      <c r="B1332" s="8" t="s">
        <v>7633</v>
      </c>
      <c r="C1332" s="8">
        <v>3069320000352</v>
      </c>
      <c r="D1332" s="8" t="s">
        <v>7634</v>
      </c>
      <c r="G1332" s="10">
        <v>43675</v>
      </c>
      <c r="H1332" s="8" t="s">
        <v>31</v>
      </c>
      <c r="I1332" s="8" t="s">
        <v>32</v>
      </c>
      <c r="J1332" s="9">
        <v>9278.02</v>
      </c>
      <c r="K1332" s="9">
        <v>185.56</v>
      </c>
      <c r="L1332" s="8">
        <v>0</v>
      </c>
      <c r="M1332" s="14">
        <f t="shared" si="63"/>
        <v>9463.58</v>
      </c>
      <c r="N1332" s="8">
        <v>0</v>
      </c>
      <c r="O1332" s="8">
        <v>0</v>
      </c>
      <c r="P1332" s="8" t="s">
        <v>77</v>
      </c>
      <c r="R1332" s="8">
        <v>1</v>
      </c>
      <c r="S1332" s="13">
        <f>_xlfn.XLOOKUP(P1332,rif_fee_schedule!$A$2:$A$84,rif_fee_schedule!C$2:C$84, 0)*1.628</f>
        <v>9769.6279999999988</v>
      </c>
      <c r="T1332" s="13">
        <f>_xlfn.XLOOKUP(P1332,rif_fee_schedule!$A$2:$A$84,rif_fee_schedule!D$2:D$84, 0)</f>
        <v>5674</v>
      </c>
      <c r="U1332" s="14">
        <f t="shared" si="64"/>
        <v>9769.6279999999988</v>
      </c>
      <c r="V1332" s="14">
        <f t="shared" si="65"/>
        <v>5674</v>
      </c>
      <c r="W1332"/>
      <c r="Y1332" s="3">
        <v>43269262.359999999</v>
      </c>
      <c r="Z1332" s="3">
        <v>874367.57</v>
      </c>
      <c r="AA1332" s="3">
        <v>433279.63</v>
      </c>
      <c r="AB1332">
        <v>0</v>
      </c>
      <c r="AC1332" s="3">
        <v>0</v>
      </c>
      <c r="AD1332" s="2">
        <v>374512.67</v>
      </c>
      <c r="AE1332" s="3">
        <v>599122533.62</v>
      </c>
      <c r="AF1332" s="3">
        <v>12164932.65</v>
      </c>
      <c r="AG1332" s="3">
        <v>2628720.44</v>
      </c>
      <c r="AH1332" s="3">
        <v>103699.7</v>
      </c>
      <c r="AI1332" s="3">
        <v>2074</v>
      </c>
      <c r="AJ1332" s="2">
        <v>-10188946.82</v>
      </c>
    </row>
    <row r="1333" spans="1:36" hidden="1" x14ac:dyDescent="0.25">
      <c r="A1333" s="8">
        <v>6</v>
      </c>
      <c r="B1333" s="8" t="s">
        <v>7654</v>
      </c>
      <c r="C1333" s="8">
        <v>3069320000355</v>
      </c>
      <c r="D1333" s="8" t="s">
        <v>7655</v>
      </c>
      <c r="F1333" s="8" t="s">
        <v>7619</v>
      </c>
      <c r="G1333" s="10">
        <v>43675</v>
      </c>
      <c r="H1333" s="8" t="s">
        <v>31</v>
      </c>
      <c r="I1333" s="8" t="s">
        <v>38</v>
      </c>
      <c r="J1333" s="9">
        <v>9278.02</v>
      </c>
      <c r="K1333" s="9">
        <v>185.56</v>
      </c>
      <c r="L1333" s="8">
        <v>0</v>
      </c>
      <c r="M1333" s="14">
        <f t="shared" si="63"/>
        <v>9463.58</v>
      </c>
      <c r="N1333" s="8">
        <v>0</v>
      </c>
      <c r="O1333" s="8">
        <v>0</v>
      </c>
      <c r="P1333" s="8" t="s">
        <v>77</v>
      </c>
      <c r="R1333" s="8">
        <v>1</v>
      </c>
      <c r="S1333" s="13">
        <f>_xlfn.XLOOKUP(P1333,rif_fee_schedule!$A$2:$A$84,rif_fee_schedule!C$2:C$84, 0)*1.628</f>
        <v>9769.6279999999988</v>
      </c>
      <c r="T1333" s="13">
        <f>_xlfn.XLOOKUP(P1333,rif_fee_schedule!$A$2:$A$84,rif_fee_schedule!D$2:D$84, 0)</f>
        <v>5674</v>
      </c>
      <c r="U1333" s="14">
        <f t="shared" si="64"/>
        <v>9769.6279999999988</v>
      </c>
      <c r="V1333" s="14">
        <f t="shared" si="65"/>
        <v>5674</v>
      </c>
      <c r="W1333"/>
      <c r="Y1333" s="3">
        <v>43269262.359999999</v>
      </c>
      <c r="Z1333" s="3">
        <v>874367.57</v>
      </c>
      <c r="AA1333" s="3">
        <v>433279.63</v>
      </c>
      <c r="AB1333">
        <v>0</v>
      </c>
      <c r="AC1333" s="3">
        <v>0</v>
      </c>
      <c r="AD1333" s="2">
        <v>374512.67</v>
      </c>
      <c r="AE1333" s="3">
        <v>599122533.62</v>
      </c>
      <c r="AF1333" s="3">
        <v>12164932.65</v>
      </c>
      <c r="AG1333" s="3">
        <v>2628720.44</v>
      </c>
      <c r="AH1333" s="3">
        <v>103699.7</v>
      </c>
      <c r="AI1333" s="3">
        <v>2074</v>
      </c>
      <c r="AJ1333" s="2">
        <v>-10188946.82</v>
      </c>
    </row>
    <row r="1334" spans="1:36" hidden="1" x14ac:dyDescent="0.25">
      <c r="A1334" s="8">
        <v>6</v>
      </c>
      <c r="B1334" s="8" t="s">
        <v>7632</v>
      </c>
      <c r="C1334" s="8">
        <v>3069320000352</v>
      </c>
      <c r="D1334" s="8" t="s">
        <v>531</v>
      </c>
      <c r="F1334" s="8" t="s">
        <v>7619</v>
      </c>
      <c r="G1334" s="10">
        <v>43675</v>
      </c>
      <c r="H1334" s="8" t="s">
        <v>31</v>
      </c>
      <c r="I1334" s="8" t="s">
        <v>38</v>
      </c>
      <c r="J1334" s="9">
        <v>9278.02</v>
      </c>
      <c r="K1334" s="9">
        <v>185.56</v>
      </c>
      <c r="L1334" s="8">
        <v>0</v>
      </c>
      <c r="M1334" s="14">
        <f t="shared" si="63"/>
        <v>9463.58</v>
      </c>
      <c r="N1334" s="8">
        <v>0</v>
      </c>
      <c r="O1334" s="8">
        <v>0</v>
      </c>
      <c r="P1334" s="8" t="s">
        <v>77</v>
      </c>
      <c r="R1334" s="8">
        <v>1</v>
      </c>
      <c r="S1334" s="13">
        <f>_xlfn.XLOOKUP(P1334,rif_fee_schedule!$A$2:$A$84,rif_fee_schedule!C$2:C$84, 0)*1.628</f>
        <v>9769.6279999999988</v>
      </c>
      <c r="T1334" s="13">
        <f>_xlfn.XLOOKUP(P1334,rif_fee_schedule!$A$2:$A$84,rif_fee_schedule!D$2:D$84, 0)</f>
        <v>5674</v>
      </c>
      <c r="U1334" s="14">
        <f t="shared" si="64"/>
        <v>9769.6279999999988</v>
      </c>
      <c r="V1334" s="14">
        <f t="shared" si="65"/>
        <v>5674</v>
      </c>
      <c r="W1334"/>
      <c r="Y1334" s="3">
        <v>43269262.359999999</v>
      </c>
      <c r="Z1334" s="3">
        <v>874367.57</v>
      </c>
      <c r="AA1334" s="3">
        <v>433279.63</v>
      </c>
      <c r="AB1334">
        <v>0</v>
      </c>
      <c r="AC1334" s="3">
        <v>0</v>
      </c>
      <c r="AD1334" s="2">
        <v>374512.67</v>
      </c>
      <c r="AE1334" s="3">
        <v>599122533.62</v>
      </c>
      <c r="AF1334" s="3">
        <v>12164932.65</v>
      </c>
      <c r="AG1334" s="3">
        <v>2628720.44</v>
      </c>
      <c r="AH1334" s="3">
        <v>103699.7</v>
      </c>
      <c r="AI1334" s="3">
        <v>2074</v>
      </c>
      <c r="AJ1334" s="2">
        <v>-10188946.82</v>
      </c>
    </row>
    <row r="1335" spans="1:36" hidden="1" x14ac:dyDescent="0.25">
      <c r="A1335" s="8">
        <v>6</v>
      </c>
      <c r="B1335" s="8" t="s">
        <v>7663</v>
      </c>
      <c r="C1335" s="8">
        <v>3069320000352</v>
      </c>
      <c r="D1335" s="8" t="s">
        <v>7664</v>
      </c>
      <c r="G1335" s="10">
        <v>43675</v>
      </c>
      <c r="H1335" s="8" t="s">
        <v>31</v>
      </c>
      <c r="I1335" s="8" t="s">
        <v>32</v>
      </c>
      <c r="J1335" s="9">
        <v>9278.02</v>
      </c>
      <c r="K1335" s="9">
        <v>185.56</v>
      </c>
      <c r="L1335" s="8">
        <v>0</v>
      </c>
      <c r="M1335" s="14">
        <f t="shared" si="63"/>
        <v>9463.58</v>
      </c>
      <c r="N1335" s="8">
        <v>0</v>
      </c>
      <c r="O1335" s="8">
        <v>0</v>
      </c>
      <c r="P1335" s="8" t="s">
        <v>77</v>
      </c>
      <c r="R1335" s="8">
        <v>1</v>
      </c>
      <c r="S1335" s="13">
        <f>_xlfn.XLOOKUP(P1335,rif_fee_schedule!$A$2:$A$84,rif_fee_schedule!C$2:C$84, 0)*1.628</f>
        <v>9769.6279999999988</v>
      </c>
      <c r="T1335" s="13">
        <f>_xlfn.XLOOKUP(P1335,rif_fee_schedule!$A$2:$A$84,rif_fee_schedule!D$2:D$84, 0)</f>
        <v>5674</v>
      </c>
      <c r="U1335" s="14">
        <f t="shared" si="64"/>
        <v>9769.6279999999988</v>
      </c>
      <c r="V1335" s="14">
        <f t="shared" si="65"/>
        <v>5674</v>
      </c>
      <c r="W1335"/>
      <c r="Y1335" s="3">
        <v>43269262.359999999</v>
      </c>
      <c r="Z1335" s="3">
        <v>874367.57</v>
      </c>
      <c r="AA1335" s="3">
        <v>433279.63</v>
      </c>
      <c r="AB1335">
        <v>0</v>
      </c>
      <c r="AC1335" s="3">
        <v>0</v>
      </c>
      <c r="AD1335" s="2">
        <v>374512.67</v>
      </c>
      <c r="AE1335" s="3">
        <v>599122533.62</v>
      </c>
      <c r="AF1335" s="3">
        <v>12164932.65</v>
      </c>
      <c r="AG1335" s="3">
        <v>2628720.44</v>
      </c>
      <c r="AH1335" s="3">
        <v>103699.7</v>
      </c>
      <c r="AI1335" s="3">
        <v>2074</v>
      </c>
      <c r="AJ1335" s="2">
        <v>-10188946.82</v>
      </c>
    </row>
    <row r="1336" spans="1:36" hidden="1" x14ac:dyDescent="0.25">
      <c r="A1336" s="8">
        <v>6</v>
      </c>
      <c r="B1336" s="8" t="s">
        <v>7661</v>
      </c>
      <c r="C1336" s="8">
        <v>3069320000352</v>
      </c>
      <c r="D1336" s="8" t="s">
        <v>7662</v>
      </c>
      <c r="F1336" s="8" t="s">
        <v>7619</v>
      </c>
      <c r="G1336" s="10">
        <v>43675</v>
      </c>
      <c r="H1336" s="8" t="s">
        <v>31</v>
      </c>
      <c r="I1336" s="8" t="s">
        <v>38</v>
      </c>
      <c r="J1336" s="9">
        <v>9278.02</v>
      </c>
      <c r="K1336" s="9">
        <v>185.56</v>
      </c>
      <c r="L1336" s="8">
        <v>0</v>
      </c>
      <c r="M1336" s="14">
        <f t="shared" si="63"/>
        <v>9463.58</v>
      </c>
      <c r="N1336" s="8">
        <v>0</v>
      </c>
      <c r="O1336" s="8">
        <v>0</v>
      </c>
      <c r="P1336" s="8" t="s">
        <v>77</v>
      </c>
      <c r="R1336" s="8">
        <v>1</v>
      </c>
      <c r="S1336" s="13">
        <f>_xlfn.XLOOKUP(P1336,rif_fee_schedule!$A$2:$A$84,rif_fee_schedule!C$2:C$84, 0)*1.628</f>
        <v>9769.6279999999988</v>
      </c>
      <c r="T1336" s="13">
        <f>_xlfn.XLOOKUP(P1336,rif_fee_schedule!$A$2:$A$84,rif_fee_schedule!D$2:D$84, 0)</f>
        <v>5674</v>
      </c>
      <c r="U1336" s="14">
        <f t="shared" si="64"/>
        <v>9769.6279999999988</v>
      </c>
      <c r="V1336" s="14">
        <f t="shared" si="65"/>
        <v>5674</v>
      </c>
      <c r="W1336"/>
      <c r="Y1336" s="3">
        <v>43269262.359999999</v>
      </c>
      <c r="Z1336" s="3">
        <v>874367.57</v>
      </c>
      <c r="AA1336" s="3">
        <v>433279.63</v>
      </c>
      <c r="AB1336">
        <v>0</v>
      </c>
      <c r="AC1336" s="3">
        <v>0</v>
      </c>
      <c r="AD1336" s="2">
        <v>374512.67</v>
      </c>
      <c r="AE1336" s="3">
        <v>599122533.62</v>
      </c>
      <c r="AF1336" s="3">
        <v>12164932.65</v>
      </c>
      <c r="AG1336" s="3">
        <v>2628720.44</v>
      </c>
      <c r="AH1336" s="3">
        <v>103699.7</v>
      </c>
      <c r="AI1336" s="3">
        <v>2074</v>
      </c>
      <c r="AJ1336" s="2">
        <v>-10188946.82</v>
      </c>
    </row>
    <row r="1337" spans="1:36" hidden="1" x14ac:dyDescent="0.25">
      <c r="A1337" s="8">
        <v>6</v>
      </c>
      <c r="B1337" s="8" t="s">
        <v>7644</v>
      </c>
      <c r="C1337" s="8">
        <v>3069320000352</v>
      </c>
      <c r="D1337" s="8" t="s">
        <v>7645</v>
      </c>
      <c r="F1337" s="8" t="s">
        <v>7619</v>
      </c>
      <c r="G1337" s="10">
        <v>43675</v>
      </c>
      <c r="H1337" s="8" t="s">
        <v>31</v>
      </c>
      <c r="I1337" s="8" t="s">
        <v>38</v>
      </c>
      <c r="J1337" s="9">
        <v>9278.02</v>
      </c>
      <c r="K1337" s="9">
        <v>185.56</v>
      </c>
      <c r="L1337" s="8">
        <v>0</v>
      </c>
      <c r="M1337" s="14">
        <f t="shared" si="63"/>
        <v>9463.58</v>
      </c>
      <c r="N1337" s="8">
        <v>0</v>
      </c>
      <c r="O1337" s="8">
        <v>0</v>
      </c>
      <c r="P1337" s="8" t="s">
        <v>77</v>
      </c>
      <c r="R1337" s="8">
        <v>1</v>
      </c>
      <c r="S1337" s="13">
        <f>_xlfn.XLOOKUP(P1337,rif_fee_schedule!$A$2:$A$84,rif_fee_schedule!C$2:C$84, 0)*1.628</f>
        <v>9769.6279999999988</v>
      </c>
      <c r="T1337" s="13">
        <f>_xlfn.XLOOKUP(P1337,rif_fee_schedule!$A$2:$A$84,rif_fee_schedule!D$2:D$84, 0)</f>
        <v>5674</v>
      </c>
      <c r="U1337" s="14">
        <f t="shared" si="64"/>
        <v>9769.6279999999988</v>
      </c>
      <c r="V1337" s="14">
        <f t="shared" si="65"/>
        <v>5674</v>
      </c>
      <c r="W1337"/>
      <c r="Y1337" s="3">
        <v>43269262.359999999</v>
      </c>
      <c r="Z1337" s="3">
        <v>874367.57</v>
      </c>
      <c r="AA1337" s="3">
        <v>433279.63</v>
      </c>
      <c r="AB1337">
        <v>0</v>
      </c>
      <c r="AC1337" s="3">
        <v>0</v>
      </c>
      <c r="AD1337" s="2">
        <v>374512.67</v>
      </c>
      <c r="AE1337" s="3">
        <v>599122533.62</v>
      </c>
      <c r="AF1337" s="3">
        <v>12164932.65</v>
      </c>
      <c r="AG1337" s="3">
        <v>2628720.44</v>
      </c>
      <c r="AH1337" s="3">
        <v>103699.7</v>
      </c>
      <c r="AI1337" s="3">
        <v>2074</v>
      </c>
      <c r="AJ1337" s="2">
        <v>-10188946.82</v>
      </c>
    </row>
    <row r="1338" spans="1:36" hidden="1" x14ac:dyDescent="0.25">
      <c r="A1338" s="8">
        <v>6</v>
      </c>
      <c r="B1338" s="8" t="s">
        <v>7652</v>
      </c>
      <c r="C1338" s="8">
        <v>3069320000354</v>
      </c>
      <c r="D1338" s="8" t="s">
        <v>7653</v>
      </c>
      <c r="G1338" s="10">
        <v>43675</v>
      </c>
      <c r="H1338" s="8" t="s">
        <v>31</v>
      </c>
      <c r="I1338" s="8" t="s">
        <v>32</v>
      </c>
      <c r="J1338" s="9">
        <v>9278.02</v>
      </c>
      <c r="K1338" s="9">
        <v>185.56</v>
      </c>
      <c r="L1338" s="8">
        <v>0</v>
      </c>
      <c r="M1338" s="14">
        <f t="shared" si="63"/>
        <v>9463.58</v>
      </c>
      <c r="N1338" s="8">
        <v>0</v>
      </c>
      <c r="O1338" s="8">
        <v>0</v>
      </c>
      <c r="P1338" s="8" t="s">
        <v>77</v>
      </c>
      <c r="R1338" s="8">
        <v>1</v>
      </c>
      <c r="S1338" s="13">
        <f>_xlfn.XLOOKUP(P1338,rif_fee_schedule!$A$2:$A$84,rif_fee_schedule!C$2:C$84, 0)*1.628</f>
        <v>9769.6279999999988</v>
      </c>
      <c r="T1338" s="13">
        <f>_xlfn.XLOOKUP(P1338,rif_fee_schedule!$A$2:$A$84,rif_fee_schedule!D$2:D$84, 0)</f>
        <v>5674</v>
      </c>
      <c r="U1338" s="14">
        <f t="shared" si="64"/>
        <v>9769.6279999999988</v>
      </c>
      <c r="V1338" s="14">
        <f t="shared" si="65"/>
        <v>5674</v>
      </c>
      <c r="W1338"/>
      <c r="Y1338" s="3">
        <v>43269262.359999999</v>
      </c>
      <c r="Z1338" s="3">
        <v>874367.57</v>
      </c>
      <c r="AA1338" s="3">
        <v>433279.63</v>
      </c>
      <c r="AB1338">
        <v>0</v>
      </c>
      <c r="AC1338" s="3">
        <v>0</v>
      </c>
      <c r="AD1338" s="2">
        <v>374512.67</v>
      </c>
      <c r="AE1338" s="3">
        <v>599122533.62</v>
      </c>
      <c r="AF1338" s="3">
        <v>12164932.65</v>
      </c>
      <c r="AG1338" s="3">
        <v>2628720.44</v>
      </c>
      <c r="AH1338" s="3">
        <v>103699.7</v>
      </c>
      <c r="AI1338" s="3">
        <v>2074</v>
      </c>
      <c r="AJ1338" s="2">
        <v>-10188946.82</v>
      </c>
    </row>
    <row r="1339" spans="1:36" hidden="1" x14ac:dyDescent="0.25">
      <c r="A1339" s="8">
        <v>6</v>
      </c>
      <c r="B1339" s="8" t="s">
        <v>7650</v>
      </c>
      <c r="C1339" s="8">
        <v>3069320000354</v>
      </c>
      <c r="D1339" s="8" t="s">
        <v>7651</v>
      </c>
      <c r="G1339" s="10">
        <v>43675</v>
      </c>
      <c r="H1339" s="8" t="s">
        <v>31</v>
      </c>
      <c r="I1339" s="8" t="s">
        <v>32</v>
      </c>
      <c r="J1339" s="9">
        <v>9278.02</v>
      </c>
      <c r="K1339" s="9">
        <v>185.56</v>
      </c>
      <c r="L1339" s="8">
        <v>0</v>
      </c>
      <c r="M1339" s="14">
        <f t="shared" si="63"/>
        <v>9463.58</v>
      </c>
      <c r="N1339" s="8">
        <v>0</v>
      </c>
      <c r="O1339" s="8">
        <v>0</v>
      </c>
      <c r="P1339" s="8" t="s">
        <v>77</v>
      </c>
      <c r="R1339" s="8">
        <v>1</v>
      </c>
      <c r="S1339" s="13">
        <f>_xlfn.XLOOKUP(P1339,rif_fee_schedule!$A$2:$A$84,rif_fee_schedule!C$2:C$84, 0)*1.628</f>
        <v>9769.6279999999988</v>
      </c>
      <c r="T1339" s="13">
        <f>_xlfn.XLOOKUP(P1339,rif_fee_schedule!$A$2:$A$84,rif_fee_schedule!D$2:D$84, 0)</f>
        <v>5674</v>
      </c>
      <c r="U1339" s="14">
        <f t="shared" si="64"/>
        <v>9769.6279999999988</v>
      </c>
      <c r="V1339" s="14">
        <f t="shared" si="65"/>
        <v>5674</v>
      </c>
      <c r="W1339"/>
      <c r="Y1339" s="3">
        <v>43269262.359999999</v>
      </c>
      <c r="Z1339" s="3">
        <v>874367.57</v>
      </c>
      <c r="AA1339" s="3">
        <v>433279.63</v>
      </c>
      <c r="AB1339">
        <v>0</v>
      </c>
      <c r="AC1339" s="3">
        <v>0</v>
      </c>
      <c r="AD1339" s="2">
        <v>374512.67</v>
      </c>
      <c r="AE1339" s="3">
        <v>599122533.62</v>
      </c>
      <c r="AF1339" s="3">
        <v>12164932.65</v>
      </c>
      <c r="AG1339" s="3">
        <v>2628720.44</v>
      </c>
      <c r="AH1339" s="3">
        <v>103699.7</v>
      </c>
      <c r="AI1339" s="3">
        <v>2074</v>
      </c>
      <c r="AJ1339" s="2">
        <v>-10188946.82</v>
      </c>
    </row>
    <row r="1340" spans="1:36" hidden="1" x14ac:dyDescent="0.25">
      <c r="A1340" s="8">
        <v>6</v>
      </c>
      <c r="B1340" s="8" t="s">
        <v>7648</v>
      </c>
      <c r="C1340" s="8">
        <v>3069320000354</v>
      </c>
      <c r="D1340" s="8" t="s">
        <v>7649</v>
      </c>
      <c r="G1340" s="10">
        <v>43675</v>
      </c>
      <c r="H1340" s="8" t="s">
        <v>31</v>
      </c>
      <c r="I1340" s="8" t="s">
        <v>32</v>
      </c>
      <c r="J1340" s="9">
        <v>9278.02</v>
      </c>
      <c r="K1340" s="9">
        <v>185.56</v>
      </c>
      <c r="L1340" s="8">
        <v>0</v>
      </c>
      <c r="M1340" s="14">
        <f t="shared" si="63"/>
        <v>9463.58</v>
      </c>
      <c r="N1340" s="8">
        <v>0</v>
      </c>
      <c r="O1340" s="8">
        <v>0</v>
      </c>
      <c r="P1340" s="8" t="s">
        <v>77</v>
      </c>
      <c r="R1340" s="8">
        <v>1</v>
      </c>
      <c r="S1340" s="13">
        <f>_xlfn.XLOOKUP(P1340,rif_fee_schedule!$A$2:$A$84,rif_fee_schedule!C$2:C$84, 0)*1.628</f>
        <v>9769.6279999999988</v>
      </c>
      <c r="T1340" s="13">
        <f>_xlfn.XLOOKUP(P1340,rif_fee_schedule!$A$2:$A$84,rif_fee_schedule!D$2:D$84, 0)</f>
        <v>5674</v>
      </c>
      <c r="U1340" s="14">
        <f t="shared" si="64"/>
        <v>9769.6279999999988</v>
      </c>
      <c r="V1340" s="14">
        <f t="shared" si="65"/>
        <v>5674</v>
      </c>
      <c r="W1340"/>
      <c r="Y1340" s="3">
        <v>43269262.359999999</v>
      </c>
      <c r="Z1340" s="3">
        <v>874367.57</v>
      </c>
      <c r="AA1340" s="3">
        <v>433279.63</v>
      </c>
      <c r="AB1340">
        <v>0</v>
      </c>
      <c r="AC1340" s="3">
        <v>0</v>
      </c>
      <c r="AD1340" s="2">
        <v>374512.67</v>
      </c>
      <c r="AE1340" s="3">
        <v>599122533.62</v>
      </c>
      <c r="AF1340" s="3">
        <v>12164932.65</v>
      </c>
      <c r="AG1340" s="3">
        <v>2628720.44</v>
      </c>
      <c r="AH1340" s="3">
        <v>103699.7</v>
      </c>
      <c r="AI1340" s="3">
        <v>2074</v>
      </c>
      <c r="AJ1340" s="2">
        <v>-10188946.82</v>
      </c>
    </row>
    <row r="1341" spans="1:36" hidden="1" x14ac:dyDescent="0.25">
      <c r="A1341" s="8">
        <v>6</v>
      </c>
      <c r="B1341" s="8" t="s">
        <v>7620</v>
      </c>
      <c r="C1341" s="8">
        <v>3069320000352</v>
      </c>
      <c r="D1341" s="8" t="s">
        <v>7621</v>
      </c>
      <c r="G1341" s="10">
        <v>43675</v>
      </c>
      <c r="H1341" s="8" t="s">
        <v>31</v>
      </c>
      <c r="I1341" s="8" t="s">
        <v>32</v>
      </c>
      <c r="J1341" s="9">
        <v>9278.02</v>
      </c>
      <c r="K1341" s="9">
        <v>185.56</v>
      </c>
      <c r="L1341" s="8">
        <v>0</v>
      </c>
      <c r="M1341" s="14">
        <f t="shared" si="63"/>
        <v>9463.58</v>
      </c>
      <c r="N1341" s="8">
        <v>0</v>
      </c>
      <c r="O1341" s="8">
        <v>0</v>
      </c>
      <c r="P1341" s="8" t="s">
        <v>77</v>
      </c>
      <c r="R1341" s="8">
        <v>1</v>
      </c>
      <c r="S1341" s="13">
        <f>_xlfn.XLOOKUP(P1341,rif_fee_schedule!$A$2:$A$84,rif_fee_schedule!C$2:C$84, 0)*1.628</f>
        <v>9769.6279999999988</v>
      </c>
      <c r="T1341" s="13">
        <f>_xlfn.XLOOKUP(P1341,rif_fee_schedule!$A$2:$A$84,rif_fee_schedule!D$2:D$84, 0)</f>
        <v>5674</v>
      </c>
      <c r="U1341" s="14">
        <f t="shared" si="64"/>
        <v>9769.6279999999988</v>
      </c>
      <c r="V1341" s="14">
        <f t="shared" si="65"/>
        <v>5674</v>
      </c>
      <c r="W1341"/>
      <c r="Y1341" s="3">
        <v>43269262.359999999</v>
      </c>
      <c r="Z1341" s="3">
        <v>874367.57</v>
      </c>
      <c r="AA1341" s="3">
        <v>433279.63</v>
      </c>
      <c r="AB1341">
        <v>0</v>
      </c>
      <c r="AC1341" s="3">
        <v>0</v>
      </c>
      <c r="AD1341" s="2">
        <v>374512.67</v>
      </c>
      <c r="AE1341" s="3">
        <v>599122533.62</v>
      </c>
      <c r="AF1341" s="3">
        <v>12164932.65</v>
      </c>
      <c r="AG1341" s="3">
        <v>2628720.44</v>
      </c>
      <c r="AH1341" s="3">
        <v>103699.7</v>
      </c>
      <c r="AI1341" s="3">
        <v>2074</v>
      </c>
      <c r="AJ1341" s="2">
        <v>-10188946.82</v>
      </c>
    </row>
    <row r="1342" spans="1:36" hidden="1" x14ac:dyDescent="0.25">
      <c r="A1342" s="8">
        <v>5</v>
      </c>
      <c r="B1342" s="8" t="s">
        <v>4815</v>
      </c>
      <c r="C1342" s="8">
        <v>3050210000252</v>
      </c>
      <c r="D1342" s="8" t="s">
        <v>4816</v>
      </c>
      <c r="F1342" s="8" t="s">
        <v>4817</v>
      </c>
      <c r="G1342" s="10">
        <v>43682</v>
      </c>
      <c r="H1342" s="8" t="s">
        <v>31</v>
      </c>
      <c r="I1342" s="8" t="s">
        <v>38</v>
      </c>
      <c r="J1342" s="9">
        <v>1445392.96</v>
      </c>
      <c r="K1342" s="9">
        <v>28907.86</v>
      </c>
      <c r="L1342" s="8">
        <v>0</v>
      </c>
      <c r="M1342" s="14">
        <f t="shared" si="63"/>
        <v>1474300.82</v>
      </c>
      <c r="N1342" s="8">
        <v>0</v>
      </c>
      <c r="O1342" s="8">
        <v>0</v>
      </c>
      <c r="P1342" s="8" t="s">
        <v>82</v>
      </c>
      <c r="R1342" s="11">
        <v>33225</v>
      </c>
      <c r="S1342" s="13">
        <f>_xlfn.XLOOKUP(P1342,rif_fee_schedule!$A$2:$A$84,rif_fee_schedule!C$2:C$84, 0)*1.628</f>
        <v>36.760239999999996</v>
      </c>
      <c r="T1342" s="13">
        <f>_xlfn.XLOOKUP(P1342,rif_fee_schedule!$A$2:$A$84,rif_fee_schedule!D$2:D$84, 0)</f>
        <v>21.35</v>
      </c>
      <c r="U1342" s="14">
        <f t="shared" si="64"/>
        <v>1221358.9739999999</v>
      </c>
      <c r="V1342" s="14">
        <f t="shared" si="65"/>
        <v>709353.75</v>
      </c>
      <c r="W1342" s="2"/>
      <c r="Y1342" s="3">
        <v>23913047.239999998</v>
      </c>
      <c r="Z1342" s="3">
        <v>478708.65</v>
      </c>
      <c r="AA1342" s="3">
        <v>0</v>
      </c>
      <c r="AB1342">
        <v>0</v>
      </c>
      <c r="AC1342" s="3">
        <v>0</v>
      </c>
      <c r="AD1342" s="2">
        <v>-227120.25</v>
      </c>
      <c r="AE1342" s="3">
        <v>599122533.62</v>
      </c>
      <c r="AF1342" s="3">
        <v>12164932.65</v>
      </c>
      <c r="AG1342" s="3">
        <v>2628720.44</v>
      </c>
      <c r="AH1342" s="3">
        <v>103699.7</v>
      </c>
      <c r="AI1342" s="3">
        <v>2074</v>
      </c>
      <c r="AJ1342" s="2">
        <v>-10188946.82</v>
      </c>
    </row>
    <row r="1343" spans="1:36" hidden="1" x14ac:dyDescent="0.25">
      <c r="A1343" s="8">
        <v>5</v>
      </c>
      <c r="B1343" s="8" t="s">
        <v>4815</v>
      </c>
      <c r="C1343" s="8">
        <v>3050210000252</v>
      </c>
      <c r="D1343" s="8" t="s">
        <v>4816</v>
      </c>
      <c r="F1343" s="8" t="s">
        <v>4817</v>
      </c>
      <c r="G1343" s="10">
        <v>43682</v>
      </c>
      <c r="H1343" s="8" t="s">
        <v>31</v>
      </c>
      <c r="I1343" s="8" t="s">
        <v>38</v>
      </c>
      <c r="J1343" s="9">
        <v>1445392.96</v>
      </c>
      <c r="K1343" s="9">
        <v>28907.86</v>
      </c>
      <c r="L1343" s="8">
        <v>0</v>
      </c>
      <c r="M1343" s="14">
        <f t="shared" si="63"/>
        <v>1474300.82</v>
      </c>
      <c r="N1343" s="8">
        <v>0</v>
      </c>
      <c r="O1343" s="8">
        <v>0</v>
      </c>
      <c r="P1343" s="8" t="s">
        <v>83</v>
      </c>
      <c r="R1343" s="11">
        <v>22149</v>
      </c>
      <c r="S1343" s="13">
        <f>_xlfn.XLOOKUP(P1343,rif_fee_schedule!$A$2:$A$84,rif_fee_schedule!C$2:C$84, 0)*1.628</f>
        <v>13.572635999999999</v>
      </c>
      <c r="T1343" s="13">
        <f>_xlfn.XLOOKUP(P1343,rif_fee_schedule!$A$2:$A$84,rif_fee_schedule!D$2:D$84, 0)</f>
        <v>7.883</v>
      </c>
      <c r="U1343" s="14">
        <f t="shared" si="64"/>
        <v>300620.31476400001</v>
      </c>
      <c r="V1343" s="14">
        <f t="shared" si="65"/>
        <v>174600.56700000001</v>
      </c>
      <c r="W1343" s="2"/>
      <c r="Y1343" s="3">
        <v>23913047.239999998</v>
      </c>
      <c r="Z1343" s="3">
        <v>478708.65</v>
      </c>
      <c r="AA1343" s="3">
        <v>0</v>
      </c>
      <c r="AB1343">
        <v>0</v>
      </c>
      <c r="AC1343" s="3">
        <v>0</v>
      </c>
      <c r="AD1343" s="2">
        <v>-227120.25</v>
      </c>
      <c r="AE1343" s="3">
        <v>599122533.62</v>
      </c>
      <c r="AF1343" s="3">
        <v>12164932.65</v>
      </c>
      <c r="AG1343" s="3">
        <v>2628720.44</v>
      </c>
      <c r="AH1343" s="3">
        <v>103699.7</v>
      </c>
      <c r="AI1343" s="3">
        <v>2074</v>
      </c>
      <c r="AJ1343" s="2">
        <v>-10188946.82</v>
      </c>
    </row>
    <row r="1344" spans="1:36" hidden="1" x14ac:dyDescent="0.25">
      <c r="A1344" s="8">
        <v>2</v>
      </c>
      <c r="B1344" s="8" t="s">
        <v>2634</v>
      </c>
      <c r="C1344" s="8">
        <v>3031100281560</v>
      </c>
      <c r="D1344" s="8" t="s">
        <v>2635</v>
      </c>
      <c r="F1344" s="8" t="s">
        <v>2636</v>
      </c>
      <c r="G1344" s="10">
        <v>43684</v>
      </c>
      <c r="H1344" s="8" t="s">
        <v>31</v>
      </c>
      <c r="I1344" s="8" t="s">
        <v>38</v>
      </c>
      <c r="J1344" s="9">
        <v>1969.71</v>
      </c>
      <c r="K1344" s="9">
        <v>39.39</v>
      </c>
      <c r="L1344" s="8">
        <v>0</v>
      </c>
      <c r="M1344" s="14">
        <f t="shared" si="63"/>
        <v>2009.1000000000001</v>
      </c>
      <c r="N1344" s="8">
        <v>0</v>
      </c>
      <c r="O1344" s="8">
        <v>0</v>
      </c>
      <c r="P1344" s="8" t="s">
        <v>114</v>
      </c>
      <c r="R1344" s="8">
        <v>2</v>
      </c>
      <c r="S1344" s="13">
        <f>_xlfn.XLOOKUP(P1344,rif_fee_schedule!$A$2:$A$84,rif_fee_schedule!C$2:C$84, 0)*1.628</f>
        <v>4288.152</v>
      </c>
      <c r="T1344" s="13">
        <f>_xlfn.XLOOKUP(P1344,rif_fee_schedule!$A$2:$A$84,rif_fee_schedule!D$2:D$84, 0)</f>
        <v>2490</v>
      </c>
      <c r="U1344" s="14">
        <f t="shared" si="64"/>
        <v>8576.3040000000001</v>
      </c>
      <c r="V1344" s="14">
        <f t="shared" si="65"/>
        <v>4980</v>
      </c>
      <c r="W1344"/>
      <c r="Y1344" s="3">
        <v>272008405.74000001</v>
      </c>
      <c r="Z1344" s="3">
        <v>5573244.3300000001</v>
      </c>
      <c r="AA1344" s="3">
        <v>0</v>
      </c>
      <c r="AB1344">
        <v>0</v>
      </c>
      <c r="AC1344" s="3">
        <v>0</v>
      </c>
      <c r="AD1344" s="2">
        <v>-7297347.0099999998</v>
      </c>
      <c r="AE1344" s="3">
        <v>599122533.62</v>
      </c>
      <c r="AF1344" s="3">
        <v>12164932.65</v>
      </c>
      <c r="AG1344" s="3">
        <v>2628720.44</v>
      </c>
      <c r="AH1344" s="3">
        <v>103699.7</v>
      </c>
      <c r="AI1344" s="3">
        <v>2074</v>
      </c>
      <c r="AJ1344" s="2">
        <v>-10188946.82</v>
      </c>
    </row>
    <row r="1345" spans="1:36" hidden="1" x14ac:dyDescent="0.25">
      <c r="A1345" s="8">
        <v>2</v>
      </c>
      <c r="B1345" s="8" t="s">
        <v>2634</v>
      </c>
      <c r="C1345" s="8">
        <v>3031100281560</v>
      </c>
      <c r="D1345" s="8" t="s">
        <v>2635</v>
      </c>
      <c r="F1345" s="8" t="s">
        <v>2636</v>
      </c>
      <c r="G1345" s="10">
        <v>43684</v>
      </c>
      <c r="H1345" s="8" t="s">
        <v>31</v>
      </c>
      <c r="I1345" s="8" t="s">
        <v>38</v>
      </c>
      <c r="J1345" s="9">
        <v>1969.71</v>
      </c>
      <c r="K1345" s="9">
        <v>39.39</v>
      </c>
      <c r="L1345" s="8">
        <v>0</v>
      </c>
      <c r="M1345" s="14">
        <f t="shared" si="63"/>
        <v>2009.1000000000001</v>
      </c>
      <c r="N1345" s="8">
        <v>0</v>
      </c>
      <c r="O1345" s="8">
        <v>0</v>
      </c>
      <c r="P1345" s="8" t="s">
        <v>77</v>
      </c>
      <c r="R1345" s="8">
        <v>-1</v>
      </c>
      <c r="S1345" s="13">
        <f>_xlfn.XLOOKUP(P1345,rif_fee_schedule!$A$2:$A$84,rif_fee_schedule!C$2:C$84, 0)*1.628</f>
        <v>9769.6279999999988</v>
      </c>
      <c r="T1345" s="13">
        <f>_xlfn.XLOOKUP(P1345,rif_fee_schedule!$A$2:$A$84,rif_fee_schedule!D$2:D$84, 0)</f>
        <v>5674</v>
      </c>
      <c r="U1345" s="14">
        <f t="shared" si="64"/>
        <v>-9769.6279999999988</v>
      </c>
      <c r="V1345" s="14">
        <f t="shared" si="65"/>
        <v>-5674</v>
      </c>
      <c r="W1345"/>
      <c r="Y1345" s="3">
        <v>272008405.74000001</v>
      </c>
      <c r="Z1345" s="3">
        <v>5573244.3300000001</v>
      </c>
      <c r="AA1345" s="3">
        <v>0</v>
      </c>
      <c r="AB1345">
        <v>0</v>
      </c>
      <c r="AC1345" s="3">
        <v>0</v>
      </c>
      <c r="AD1345" s="2">
        <v>-7297347.0099999998</v>
      </c>
      <c r="AE1345" s="3">
        <v>599122533.62</v>
      </c>
      <c r="AF1345" s="3">
        <v>12164932.65</v>
      </c>
      <c r="AG1345" s="3">
        <v>2628720.44</v>
      </c>
      <c r="AH1345" s="3">
        <v>103699.7</v>
      </c>
      <c r="AI1345" s="3">
        <v>2074</v>
      </c>
      <c r="AJ1345" s="2">
        <v>-10188946.82</v>
      </c>
    </row>
    <row r="1346" spans="1:36" hidden="1" x14ac:dyDescent="0.25">
      <c r="A1346" s="8">
        <v>5</v>
      </c>
      <c r="B1346" s="8" t="s">
        <v>4977</v>
      </c>
      <c r="C1346" s="8">
        <v>3059130110020</v>
      </c>
      <c r="D1346" s="8" t="s">
        <v>4978</v>
      </c>
      <c r="G1346" s="10">
        <v>43676</v>
      </c>
      <c r="H1346" s="8" t="s">
        <v>31</v>
      </c>
      <c r="I1346" s="8" t="s">
        <v>32</v>
      </c>
      <c r="J1346" s="9">
        <v>39835.35</v>
      </c>
      <c r="K1346" s="9">
        <v>796.7</v>
      </c>
      <c r="L1346" s="8">
        <v>0</v>
      </c>
      <c r="M1346" s="14">
        <f t="shared" si="63"/>
        <v>40632.049999999996</v>
      </c>
      <c r="N1346" s="8">
        <v>0</v>
      </c>
      <c r="O1346" s="8">
        <v>0</v>
      </c>
      <c r="P1346" s="8" t="s">
        <v>43</v>
      </c>
      <c r="R1346" s="11">
        <v>-3885</v>
      </c>
      <c r="S1346" s="13">
        <f>_xlfn.XLOOKUP(P1346,rif_fee_schedule!$A$2:$A$84,rif_fee_schedule!C$2:C$84, 0)*1.628</f>
        <v>5.1216879999999998</v>
      </c>
      <c r="T1346" s="13">
        <f>_xlfn.XLOOKUP(P1346,rif_fee_schedule!$A$2:$A$84,rif_fee_schedule!D$2:D$84, 0)</f>
        <v>2.9740000000000002</v>
      </c>
      <c r="U1346" s="14">
        <f t="shared" si="64"/>
        <v>-19897.757880000001</v>
      </c>
      <c r="V1346" s="14">
        <f t="shared" si="65"/>
        <v>-11553.990000000002</v>
      </c>
      <c r="W1346" s="2"/>
      <c r="Y1346" s="3">
        <v>23913047.239999998</v>
      </c>
      <c r="Z1346" s="3">
        <v>478708.65</v>
      </c>
      <c r="AA1346" s="3">
        <v>0</v>
      </c>
      <c r="AB1346">
        <v>0</v>
      </c>
      <c r="AC1346" s="3">
        <v>0</v>
      </c>
      <c r="AD1346" s="2">
        <v>-227120.25</v>
      </c>
      <c r="AE1346" s="3">
        <v>599122533.62</v>
      </c>
      <c r="AF1346" s="3">
        <v>12164932.65</v>
      </c>
      <c r="AG1346" s="3">
        <v>2628720.44</v>
      </c>
      <c r="AH1346" s="3">
        <v>103699.7</v>
      </c>
      <c r="AI1346" s="3">
        <v>2074</v>
      </c>
      <c r="AJ1346" s="2">
        <v>-10188946.82</v>
      </c>
    </row>
    <row r="1347" spans="1:36" hidden="1" x14ac:dyDescent="0.25">
      <c r="A1347" s="8">
        <v>5</v>
      </c>
      <c r="B1347" s="8" t="s">
        <v>4977</v>
      </c>
      <c r="C1347" s="8">
        <v>3059130110020</v>
      </c>
      <c r="D1347" s="8" t="s">
        <v>4978</v>
      </c>
      <c r="G1347" s="10">
        <v>43676</v>
      </c>
      <c r="H1347" s="8" t="s">
        <v>31</v>
      </c>
      <c r="I1347" s="8" t="s">
        <v>32</v>
      </c>
      <c r="J1347" s="9">
        <v>39835.35</v>
      </c>
      <c r="K1347" s="9">
        <v>796.7</v>
      </c>
      <c r="L1347" s="8">
        <v>0</v>
      </c>
      <c r="M1347" s="14">
        <f t="shared" si="63"/>
        <v>40632.049999999996</v>
      </c>
      <c r="N1347" s="8">
        <v>0</v>
      </c>
      <c r="O1347" s="8">
        <v>0</v>
      </c>
      <c r="P1347" s="8" t="s">
        <v>72</v>
      </c>
      <c r="R1347" s="11">
        <v>3885</v>
      </c>
      <c r="S1347" s="13">
        <f>_xlfn.XLOOKUP(P1347,rif_fee_schedule!$A$2:$A$84,rif_fee_schedule!C$2:C$84, 0)*1.628</f>
        <v>15.918583999999999</v>
      </c>
      <c r="T1347" s="13">
        <f>_xlfn.XLOOKUP(P1347,rif_fee_schedule!$A$2:$A$84,rif_fee_schedule!D$2:D$84, 0)</f>
        <v>9.2460000000000004</v>
      </c>
      <c r="U1347" s="14">
        <f t="shared" si="64"/>
        <v>61843.698839999997</v>
      </c>
      <c r="V1347" s="14">
        <f t="shared" si="65"/>
        <v>35920.71</v>
      </c>
      <c r="W1347" s="2"/>
      <c r="Y1347" s="3">
        <v>23913047.239999998</v>
      </c>
      <c r="Z1347" s="3">
        <v>478708.65</v>
      </c>
      <c r="AA1347" s="3">
        <v>0</v>
      </c>
      <c r="AB1347">
        <v>0</v>
      </c>
      <c r="AC1347" s="3">
        <v>0</v>
      </c>
      <c r="AD1347" s="2">
        <v>-227120.25</v>
      </c>
      <c r="AE1347" s="3">
        <v>599122533.62</v>
      </c>
      <c r="AF1347" s="3">
        <v>12164932.65</v>
      </c>
      <c r="AG1347" s="3">
        <v>2628720.44</v>
      </c>
      <c r="AH1347" s="3">
        <v>103699.7</v>
      </c>
      <c r="AI1347" s="3">
        <v>2074</v>
      </c>
      <c r="AJ1347" s="2">
        <v>-10188946.82</v>
      </c>
    </row>
    <row r="1348" spans="1:36" hidden="1" x14ac:dyDescent="0.25">
      <c r="A1348" s="8">
        <v>5</v>
      </c>
      <c r="B1348" s="8" t="s">
        <v>4856</v>
      </c>
      <c r="C1348" s="8">
        <v>3050310370130</v>
      </c>
      <c r="D1348" s="8" t="s">
        <v>4857</v>
      </c>
      <c r="F1348" s="8" t="s">
        <v>4858</v>
      </c>
      <c r="G1348" s="10">
        <v>43677</v>
      </c>
      <c r="H1348" s="8" t="s">
        <v>31</v>
      </c>
      <c r="I1348" s="8" t="s">
        <v>38</v>
      </c>
      <c r="J1348" s="9">
        <v>9278.02</v>
      </c>
      <c r="K1348" s="9">
        <v>185.56</v>
      </c>
      <c r="L1348" s="8">
        <v>0</v>
      </c>
      <c r="M1348" s="14">
        <f t="shared" si="63"/>
        <v>9463.58</v>
      </c>
      <c r="N1348" s="8">
        <v>0</v>
      </c>
      <c r="O1348" s="8">
        <v>0</v>
      </c>
      <c r="P1348" s="8" t="s">
        <v>77</v>
      </c>
      <c r="R1348" s="8">
        <v>1</v>
      </c>
      <c r="S1348" s="13">
        <f>_xlfn.XLOOKUP(P1348,rif_fee_schedule!$A$2:$A$84,rif_fee_schedule!C$2:C$84, 0)*1.628</f>
        <v>9769.6279999999988</v>
      </c>
      <c r="T1348" s="13">
        <f>_xlfn.XLOOKUP(P1348,rif_fee_schedule!$A$2:$A$84,rif_fee_schedule!D$2:D$84, 0)</f>
        <v>5674</v>
      </c>
      <c r="U1348" s="14">
        <f t="shared" si="64"/>
        <v>9769.6279999999988</v>
      </c>
      <c r="V1348" s="14">
        <f t="shared" si="65"/>
        <v>5674</v>
      </c>
      <c r="W1348"/>
      <c r="Y1348" s="3">
        <v>23913047.239999998</v>
      </c>
      <c r="Z1348" s="3">
        <v>478708.65</v>
      </c>
      <c r="AA1348" s="3">
        <v>0</v>
      </c>
      <c r="AB1348">
        <v>0</v>
      </c>
      <c r="AC1348" s="3">
        <v>0</v>
      </c>
      <c r="AD1348" s="2">
        <v>-227120.25</v>
      </c>
      <c r="AE1348" s="3">
        <v>599122533.62</v>
      </c>
      <c r="AF1348" s="3">
        <v>12164932.65</v>
      </c>
      <c r="AG1348" s="3">
        <v>2628720.44</v>
      </c>
      <c r="AH1348" s="3">
        <v>103699.7</v>
      </c>
      <c r="AI1348" s="3">
        <v>2074</v>
      </c>
      <c r="AJ1348" s="2">
        <v>-10188946.82</v>
      </c>
    </row>
    <row r="1349" spans="1:36" hidden="1" x14ac:dyDescent="0.25">
      <c r="A1349" s="8">
        <v>5</v>
      </c>
      <c r="B1349" s="8" t="s">
        <v>4835</v>
      </c>
      <c r="C1349" s="8">
        <v>3050310370070</v>
      </c>
      <c r="D1349" s="8" t="s">
        <v>4836</v>
      </c>
      <c r="F1349" s="8" t="s">
        <v>4837</v>
      </c>
      <c r="G1349" s="10">
        <v>43678</v>
      </c>
      <c r="H1349" s="8" t="s">
        <v>31</v>
      </c>
      <c r="I1349" s="8" t="s">
        <v>38</v>
      </c>
      <c r="J1349" s="9">
        <v>9278.02</v>
      </c>
      <c r="K1349" s="9">
        <v>185.56</v>
      </c>
      <c r="L1349" s="8">
        <v>0</v>
      </c>
      <c r="M1349" s="14">
        <f t="shared" si="63"/>
        <v>9463.58</v>
      </c>
      <c r="N1349" s="8">
        <v>0</v>
      </c>
      <c r="O1349" s="8">
        <v>0</v>
      </c>
      <c r="P1349" s="8" t="s">
        <v>77</v>
      </c>
      <c r="R1349" s="8">
        <v>1</v>
      </c>
      <c r="S1349" s="13">
        <f>_xlfn.XLOOKUP(P1349,rif_fee_schedule!$A$2:$A$84,rif_fee_schedule!C$2:C$84, 0)*1.628</f>
        <v>9769.6279999999988</v>
      </c>
      <c r="T1349" s="13">
        <f>_xlfn.XLOOKUP(P1349,rif_fee_schedule!$A$2:$A$84,rif_fee_schedule!D$2:D$84, 0)</f>
        <v>5674</v>
      </c>
      <c r="U1349" s="14">
        <f t="shared" si="64"/>
        <v>9769.6279999999988</v>
      </c>
      <c r="V1349" s="14">
        <f t="shared" si="65"/>
        <v>5674</v>
      </c>
      <c r="W1349"/>
      <c r="Y1349" s="3">
        <v>23913047.239999998</v>
      </c>
      <c r="Z1349" s="3">
        <v>478708.65</v>
      </c>
      <c r="AA1349" s="3">
        <v>0</v>
      </c>
      <c r="AB1349">
        <v>0</v>
      </c>
      <c r="AC1349" s="3">
        <v>0</v>
      </c>
      <c r="AD1349" s="2">
        <v>-227120.25</v>
      </c>
      <c r="AE1349" s="3">
        <v>599122533.62</v>
      </c>
      <c r="AF1349" s="3">
        <v>12164932.65</v>
      </c>
      <c r="AG1349" s="3">
        <v>2628720.44</v>
      </c>
      <c r="AH1349" s="3">
        <v>103699.7</v>
      </c>
      <c r="AI1349" s="3">
        <v>2074</v>
      </c>
      <c r="AJ1349" s="2">
        <v>-10188946.82</v>
      </c>
    </row>
    <row r="1350" spans="1:36" hidden="1" x14ac:dyDescent="0.25">
      <c r="A1350" s="8">
        <v>2</v>
      </c>
      <c r="B1350" s="8" t="s">
        <v>2672</v>
      </c>
      <c r="C1350" s="8">
        <v>3031110320230</v>
      </c>
      <c r="D1350" s="8" t="s">
        <v>2673</v>
      </c>
      <c r="F1350" s="8" t="s">
        <v>2674</v>
      </c>
      <c r="G1350" s="10">
        <v>43677</v>
      </c>
      <c r="H1350" s="8" t="s">
        <v>31</v>
      </c>
      <c r="I1350" s="8" t="s">
        <v>38</v>
      </c>
      <c r="J1350" s="9">
        <v>0</v>
      </c>
      <c r="K1350" s="9">
        <v>0</v>
      </c>
      <c r="L1350" s="8">
        <v>0</v>
      </c>
      <c r="M1350" s="14">
        <f t="shared" si="63"/>
        <v>0</v>
      </c>
      <c r="N1350" s="8">
        <v>0</v>
      </c>
      <c r="O1350" s="8">
        <v>0</v>
      </c>
      <c r="P1350" s="8" t="s">
        <v>77</v>
      </c>
      <c r="R1350" s="8">
        <v>0</v>
      </c>
      <c r="S1350" s="13">
        <f>_xlfn.XLOOKUP(P1350,rif_fee_schedule!$A$2:$A$84,rif_fee_schedule!C$2:C$84, 0)*1.628</f>
        <v>9769.6279999999988</v>
      </c>
      <c r="T1350" s="13">
        <f>_xlfn.XLOOKUP(P1350,rif_fee_schedule!$A$2:$A$84,rif_fee_schedule!D$2:D$84, 0)</f>
        <v>5674</v>
      </c>
      <c r="U1350" s="14">
        <f t="shared" si="64"/>
        <v>0</v>
      </c>
      <c r="V1350" s="14">
        <f t="shared" si="65"/>
        <v>0</v>
      </c>
      <c r="W1350"/>
      <c r="Y1350" s="3">
        <v>272008405.74000001</v>
      </c>
      <c r="Z1350" s="3">
        <v>5573244.3300000001</v>
      </c>
      <c r="AA1350" s="3">
        <v>0</v>
      </c>
      <c r="AB1350">
        <v>0</v>
      </c>
      <c r="AC1350" s="3">
        <v>0</v>
      </c>
      <c r="AD1350" s="2">
        <v>-7297347.0099999998</v>
      </c>
      <c r="AE1350" s="3">
        <v>599122533.62</v>
      </c>
      <c r="AF1350" s="3">
        <v>12164932.65</v>
      </c>
      <c r="AG1350" s="3">
        <v>2628720.44</v>
      </c>
      <c r="AH1350" s="3">
        <v>103699.7</v>
      </c>
      <c r="AI1350" s="3">
        <v>2074</v>
      </c>
      <c r="AJ1350" s="2">
        <v>-10188946.82</v>
      </c>
    </row>
    <row r="1351" spans="1:36" hidden="1" x14ac:dyDescent="0.25">
      <c r="A1351" s="8">
        <v>2</v>
      </c>
      <c r="B1351" s="8" t="s">
        <v>2390</v>
      </c>
      <c r="C1351" s="8">
        <v>142050000010</v>
      </c>
      <c r="D1351" s="8" t="s">
        <v>2391</v>
      </c>
      <c r="E1351" s="8" t="s">
        <v>30</v>
      </c>
      <c r="F1351" s="8" t="s">
        <v>2392</v>
      </c>
      <c r="G1351" s="10">
        <v>43679</v>
      </c>
      <c r="H1351" s="8" t="s">
        <v>31</v>
      </c>
      <c r="I1351" s="8" t="s">
        <v>38</v>
      </c>
      <c r="J1351" s="9">
        <v>70980.05</v>
      </c>
      <c r="K1351" s="9">
        <v>1419.6</v>
      </c>
      <c r="L1351" s="8">
        <v>0</v>
      </c>
      <c r="M1351" s="14">
        <f t="shared" si="63"/>
        <v>72399.650000000009</v>
      </c>
      <c r="N1351" s="8">
        <v>0</v>
      </c>
      <c r="O1351" s="8">
        <v>0</v>
      </c>
      <c r="P1351" s="8" t="s">
        <v>336</v>
      </c>
      <c r="R1351" s="11">
        <v>18617</v>
      </c>
      <c r="S1351" s="13">
        <f>_xlfn.XLOOKUP(P1351,rif_fee_schedule!$A$2:$A$84,rif_fee_schedule!C$2:C$84, 0)*1.628</f>
        <v>4.2458239999999998</v>
      </c>
      <c r="T1351" s="13">
        <f>_xlfn.XLOOKUP(P1351,rif_fee_schedule!$A$2:$A$84,rif_fee_schedule!D$2:D$84, 0)</f>
        <v>2.4660000000000002</v>
      </c>
      <c r="U1351" s="14">
        <f t="shared" si="64"/>
        <v>79044.505407999997</v>
      </c>
      <c r="V1351" s="14">
        <f t="shared" si="65"/>
        <v>45909.522000000004</v>
      </c>
      <c r="W1351" s="2"/>
      <c r="Y1351" s="3">
        <v>272008405.74000001</v>
      </c>
      <c r="Z1351" s="3">
        <v>5573244.3300000001</v>
      </c>
      <c r="AA1351" s="3">
        <v>0</v>
      </c>
      <c r="AB1351">
        <v>0</v>
      </c>
      <c r="AC1351" s="3">
        <v>0</v>
      </c>
      <c r="AD1351" s="2">
        <v>-7297347.0099999998</v>
      </c>
      <c r="AE1351" s="3">
        <v>599122533.62</v>
      </c>
      <c r="AF1351" s="3">
        <v>12164932.65</v>
      </c>
      <c r="AG1351" s="3">
        <v>2628720.44</v>
      </c>
      <c r="AH1351" s="3">
        <v>103699.7</v>
      </c>
      <c r="AI1351" s="3">
        <v>2074</v>
      </c>
      <c r="AJ1351" s="2">
        <v>-10188946.82</v>
      </c>
    </row>
    <row r="1352" spans="1:36" hidden="1" x14ac:dyDescent="0.25">
      <c r="A1352" s="8">
        <v>1</v>
      </c>
      <c r="B1352" s="8" t="s">
        <v>188</v>
      </c>
      <c r="C1352" s="8">
        <v>3040160000060</v>
      </c>
      <c r="D1352" s="8" t="s">
        <v>189</v>
      </c>
      <c r="E1352" s="8" t="s">
        <v>30</v>
      </c>
      <c r="F1352" s="8" t="s">
        <v>190</v>
      </c>
      <c r="G1352" s="10">
        <v>43816</v>
      </c>
      <c r="H1352" s="8" t="s">
        <v>31</v>
      </c>
      <c r="I1352" s="8" t="s">
        <v>38</v>
      </c>
      <c r="J1352" s="9">
        <v>6958.52</v>
      </c>
      <c r="K1352" s="9">
        <v>139.16999999999999</v>
      </c>
      <c r="L1352" s="8">
        <v>0</v>
      </c>
      <c r="M1352" s="14">
        <f t="shared" si="63"/>
        <v>7097.6900000000005</v>
      </c>
      <c r="N1352" s="8">
        <v>0</v>
      </c>
      <c r="O1352" s="8">
        <v>0</v>
      </c>
      <c r="P1352" s="8" t="s">
        <v>77</v>
      </c>
      <c r="R1352" s="8">
        <v>1</v>
      </c>
      <c r="S1352" s="13">
        <f>_xlfn.XLOOKUP(P1352,rif_fee_schedule!$A$2:$A$84,rif_fee_schedule!C$2:C$84, 0)*1.628</f>
        <v>9769.6279999999988</v>
      </c>
      <c r="T1352" s="13">
        <f>_xlfn.XLOOKUP(P1352,rif_fee_schedule!$A$2:$A$84,rif_fee_schedule!D$2:D$84, 0)</f>
        <v>5674</v>
      </c>
      <c r="U1352" s="14">
        <f t="shared" si="64"/>
        <v>9769.6279999999988</v>
      </c>
      <c r="V1352" s="14">
        <f t="shared" si="65"/>
        <v>5674</v>
      </c>
      <c r="W1352"/>
      <c r="Y1352" s="3">
        <v>74696854.359999999</v>
      </c>
      <c r="Z1352" s="3">
        <v>1494936.99</v>
      </c>
      <c r="AA1352" s="3">
        <v>1189721.74</v>
      </c>
      <c r="AB1352" s="2">
        <v>103699.7</v>
      </c>
      <c r="AC1352" s="3">
        <v>2074</v>
      </c>
      <c r="AD1352" s="2">
        <v>-3422401.68</v>
      </c>
      <c r="AE1352" s="3">
        <v>599122533.62</v>
      </c>
      <c r="AF1352" s="3">
        <v>12164932.65</v>
      </c>
      <c r="AG1352" s="3">
        <v>2628720.44</v>
      </c>
      <c r="AH1352" s="3">
        <v>103699.7</v>
      </c>
      <c r="AI1352" s="3">
        <v>2074</v>
      </c>
      <c r="AJ1352" s="2">
        <v>-10188946.82</v>
      </c>
    </row>
    <row r="1353" spans="1:36" hidden="1" x14ac:dyDescent="0.25">
      <c r="A1353" s="8">
        <v>1</v>
      </c>
      <c r="B1353" s="8" t="s">
        <v>188</v>
      </c>
      <c r="C1353" s="8">
        <v>3040160000060</v>
      </c>
      <c r="D1353" s="8" t="s">
        <v>189</v>
      </c>
      <c r="E1353" s="8" t="s">
        <v>30</v>
      </c>
      <c r="F1353" s="8" t="s">
        <v>190</v>
      </c>
      <c r="G1353" s="10">
        <v>43816</v>
      </c>
      <c r="H1353" s="8" t="s">
        <v>31</v>
      </c>
      <c r="I1353" s="8" t="s">
        <v>38</v>
      </c>
      <c r="J1353" s="9">
        <v>6958.52</v>
      </c>
      <c r="K1353" s="9">
        <v>139.16999999999999</v>
      </c>
      <c r="L1353" s="8">
        <v>0</v>
      </c>
      <c r="M1353" s="14">
        <f t="shared" si="63"/>
        <v>7097.6900000000005</v>
      </c>
      <c r="N1353" s="8">
        <v>0</v>
      </c>
      <c r="O1353" s="8">
        <v>0</v>
      </c>
      <c r="P1353" s="8" t="s">
        <v>77</v>
      </c>
      <c r="R1353" s="8">
        <v>-0.25</v>
      </c>
      <c r="S1353" s="13">
        <f>_xlfn.XLOOKUP(P1353,rif_fee_schedule!$A$2:$A$84,rif_fee_schedule!C$2:C$84, 0)*1.628</f>
        <v>9769.6279999999988</v>
      </c>
      <c r="T1353" s="13">
        <f>_xlfn.XLOOKUP(P1353,rif_fee_schedule!$A$2:$A$84,rif_fee_schedule!D$2:D$84, 0)</f>
        <v>5674</v>
      </c>
      <c r="U1353" s="14">
        <f t="shared" si="64"/>
        <v>-2442.4069999999997</v>
      </c>
      <c r="V1353" s="14">
        <f t="shared" si="65"/>
        <v>-1418.5</v>
      </c>
      <c r="W1353"/>
      <c r="Y1353" s="3">
        <v>74696854.359999999</v>
      </c>
      <c r="Z1353" s="3">
        <v>1494936.99</v>
      </c>
      <c r="AA1353" s="3">
        <v>1189721.74</v>
      </c>
      <c r="AB1353" s="2">
        <v>103699.7</v>
      </c>
      <c r="AC1353" s="3">
        <v>2074</v>
      </c>
      <c r="AD1353" s="2">
        <v>-3422401.68</v>
      </c>
      <c r="AE1353" s="3">
        <v>599122533.62</v>
      </c>
      <c r="AF1353" s="3">
        <v>12164932.65</v>
      </c>
      <c r="AG1353" s="3">
        <v>2628720.44</v>
      </c>
      <c r="AH1353" s="3">
        <v>103699.7</v>
      </c>
      <c r="AI1353" s="3">
        <v>2074</v>
      </c>
      <c r="AJ1353" s="2">
        <v>-10188946.82</v>
      </c>
    </row>
    <row r="1354" spans="1:36" hidden="1" x14ac:dyDescent="0.25">
      <c r="A1354" s="8">
        <v>6</v>
      </c>
      <c r="B1354" s="8" t="s">
        <v>7039</v>
      </c>
      <c r="C1354" s="8">
        <v>3069120000140</v>
      </c>
      <c r="D1354" s="8" t="s">
        <v>7040</v>
      </c>
      <c r="F1354" s="8" t="s">
        <v>7038</v>
      </c>
      <c r="G1354" s="10">
        <v>43717</v>
      </c>
      <c r="H1354" s="8" t="s">
        <v>31</v>
      </c>
      <c r="I1354" s="8" t="s">
        <v>38</v>
      </c>
      <c r="J1354" s="9">
        <v>9278.02</v>
      </c>
      <c r="K1354" s="9">
        <v>185.56</v>
      </c>
      <c r="L1354" s="8">
        <v>0</v>
      </c>
      <c r="M1354" s="14">
        <f t="shared" si="63"/>
        <v>9463.58</v>
      </c>
      <c r="N1354" s="8">
        <v>0</v>
      </c>
      <c r="O1354" s="8">
        <v>0</v>
      </c>
      <c r="P1354" s="8" t="s">
        <v>77</v>
      </c>
      <c r="R1354" s="8">
        <v>1</v>
      </c>
      <c r="S1354" s="13">
        <f>_xlfn.XLOOKUP(P1354,rif_fee_schedule!$A$2:$A$84,rif_fee_schedule!C$2:C$84, 0)*1.628</f>
        <v>9769.6279999999988</v>
      </c>
      <c r="T1354" s="13">
        <f>_xlfn.XLOOKUP(P1354,rif_fee_schedule!$A$2:$A$84,rif_fee_schedule!D$2:D$84, 0)</f>
        <v>5674</v>
      </c>
      <c r="U1354" s="14">
        <f t="shared" si="64"/>
        <v>9769.6279999999988</v>
      </c>
      <c r="V1354" s="14">
        <f t="shared" si="65"/>
        <v>5674</v>
      </c>
      <c r="W1354"/>
      <c r="Y1354" s="3">
        <v>43269262.359999999</v>
      </c>
      <c r="Z1354" s="3">
        <v>874367.57</v>
      </c>
      <c r="AA1354" s="3">
        <v>433279.63</v>
      </c>
      <c r="AB1354">
        <v>0</v>
      </c>
      <c r="AC1354" s="3">
        <v>0</v>
      </c>
      <c r="AD1354" s="2">
        <v>374512.67</v>
      </c>
      <c r="AE1354" s="3">
        <v>599122533.62</v>
      </c>
      <c r="AF1354" s="3">
        <v>12164932.65</v>
      </c>
      <c r="AG1354" s="3">
        <v>2628720.44</v>
      </c>
      <c r="AH1354" s="3">
        <v>103699.7</v>
      </c>
      <c r="AI1354" s="3">
        <v>2074</v>
      </c>
      <c r="AJ1354" s="2">
        <v>-10188946.82</v>
      </c>
    </row>
    <row r="1355" spans="1:36" hidden="1" x14ac:dyDescent="0.25">
      <c r="A1355" s="8">
        <v>5</v>
      </c>
      <c r="B1355" s="8" t="s">
        <v>4721</v>
      </c>
      <c r="C1355" s="8">
        <v>3049350081670</v>
      </c>
      <c r="D1355" s="8" t="s">
        <v>4722</v>
      </c>
      <c r="F1355" s="8" t="s">
        <v>4723</v>
      </c>
      <c r="G1355" s="10">
        <v>43678</v>
      </c>
      <c r="H1355" s="8" t="s">
        <v>31</v>
      </c>
      <c r="I1355" s="8" t="s">
        <v>38</v>
      </c>
      <c r="J1355" s="9">
        <v>0</v>
      </c>
      <c r="K1355" s="9">
        <v>0</v>
      </c>
      <c r="L1355" s="8">
        <v>0</v>
      </c>
      <c r="M1355" s="14">
        <f t="shared" si="63"/>
        <v>0</v>
      </c>
      <c r="N1355" s="8">
        <v>0</v>
      </c>
      <c r="O1355" s="8">
        <v>0</v>
      </c>
      <c r="P1355" s="8" t="s">
        <v>77</v>
      </c>
      <c r="R1355" s="8">
        <v>0</v>
      </c>
      <c r="S1355" s="13">
        <f>_xlfn.XLOOKUP(P1355,rif_fee_schedule!$A$2:$A$84,rif_fee_schedule!C$2:C$84, 0)*1.628</f>
        <v>9769.6279999999988</v>
      </c>
      <c r="T1355" s="13">
        <f>_xlfn.XLOOKUP(P1355,rif_fee_schedule!$A$2:$A$84,rif_fee_schedule!D$2:D$84, 0)</f>
        <v>5674</v>
      </c>
      <c r="U1355" s="14">
        <f t="shared" si="64"/>
        <v>0</v>
      </c>
      <c r="V1355" s="14">
        <f t="shared" si="65"/>
        <v>0</v>
      </c>
      <c r="W1355"/>
      <c r="Y1355" s="3">
        <v>23913047.239999998</v>
      </c>
      <c r="Z1355" s="3">
        <v>478708.65</v>
      </c>
      <c r="AA1355" s="3">
        <v>0</v>
      </c>
      <c r="AB1355">
        <v>0</v>
      </c>
      <c r="AC1355" s="3">
        <v>0</v>
      </c>
      <c r="AD1355" s="2">
        <v>-227120.25</v>
      </c>
      <c r="AE1355" s="3">
        <v>599122533.62</v>
      </c>
      <c r="AF1355" s="3">
        <v>12164932.65</v>
      </c>
      <c r="AG1355" s="3">
        <v>2628720.44</v>
      </c>
      <c r="AH1355" s="3">
        <v>103699.7</v>
      </c>
      <c r="AI1355" s="3">
        <v>2074</v>
      </c>
      <c r="AJ1355" s="2">
        <v>-10188946.82</v>
      </c>
    </row>
    <row r="1356" spans="1:36" hidden="1" x14ac:dyDescent="0.25">
      <c r="A1356" s="8">
        <v>6</v>
      </c>
      <c r="B1356" s="8" t="s">
        <v>8264</v>
      </c>
      <c r="C1356" s="8">
        <v>3069120000140</v>
      </c>
      <c r="D1356" s="8" t="s">
        <v>7080</v>
      </c>
      <c r="F1356" s="8" t="s">
        <v>7038</v>
      </c>
      <c r="G1356" s="10">
        <v>43717</v>
      </c>
      <c r="H1356" s="8" t="s">
        <v>31</v>
      </c>
      <c r="I1356" s="8" t="s">
        <v>38</v>
      </c>
      <c r="J1356" s="9">
        <v>9278.02</v>
      </c>
      <c r="K1356" s="9">
        <v>185.56</v>
      </c>
      <c r="L1356" s="8">
        <v>0</v>
      </c>
      <c r="M1356" s="14">
        <f t="shared" si="63"/>
        <v>9463.58</v>
      </c>
      <c r="N1356" s="8">
        <v>0</v>
      </c>
      <c r="O1356" s="8">
        <v>0</v>
      </c>
      <c r="P1356" s="8" t="s">
        <v>77</v>
      </c>
      <c r="R1356" s="8">
        <v>1</v>
      </c>
      <c r="S1356" s="13">
        <f>_xlfn.XLOOKUP(P1356,rif_fee_schedule!$A$2:$A$84,rif_fee_schedule!C$2:C$84, 0)*1.628</f>
        <v>9769.6279999999988</v>
      </c>
      <c r="T1356" s="13">
        <f>_xlfn.XLOOKUP(P1356,rif_fee_schedule!$A$2:$A$84,rif_fee_schedule!D$2:D$84, 0)</f>
        <v>5674</v>
      </c>
      <c r="U1356" s="14">
        <f t="shared" si="64"/>
        <v>9769.6279999999988</v>
      </c>
      <c r="V1356" s="14">
        <f t="shared" si="65"/>
        <v>5674</v>
      </c>
      <c r="W1356"/>
      <c r="Y1356" s="3">
        <v>43269262.359999999</v>
      </c>
      <c r="Z1356" s="3">
        <v>874367.57</v>
      </c>
      <c r="AA1356" s="3">
        <v>433279.63</v>
      </c>
      <c r="AB1356">
        <v>0</v>
      </c>
      <c r="AC1356" s="3">
        <v>0</v>
      </c>
      <c r="AD1356" s="2">
        <v>374512.67</v>
      </c>
      <c r="AE1356" s="3">
        <v>599122533.62</v>
      </c>
      <c r="AF1356" s="3">
        <v>12164932.65</v>
      </c>
      <c r="AG1356" s="3">
        <v>2628720.44</v>
      </c>
      <c r="AH1356" s="3">
        <v>103699.7</v>
      </c>
      <c r="AI1356" s="3">
        <v>2074</v>
      </c>
      <c r="AJ1356" s="2">
        <v>-10188946.82</v>
      </c>
    </row>
    <row r="1357" spans="1:36" hidden="1" x14ac:dyDescent="0.25">
      <c r="A1357" s="8">
        <v>6</v>
      </c>
      <c r="B1357" s="8" t="s">
        <v>7036</v>
      </c>
      <c r="C1357" s="8">
        <v>3069120000140</v>
      </c>
      <c r="D1357" s="8" t="s">
        <v>7037</v>
      </c>
      <c r="F1357" s="8" t="s">
        <v>7038</v>
      </c>
      <c r="G1357" s="10">
        <v>43705</v>
      </c>
      <c r="H1357" s="8" t="s">
        <v>31</v>
      </c>
      <c r="I1357" s="8" t="s">
        <v>38</v>
      </c>
      <c r="J1357" s="9">
        <v>9278.02</v>
      </c>
      <c r="K1357" s="9">
        <v>185.56</v>
      </c>
      <c r="L1357" s="8">
        <v>0</v>
      </c>
      <c r="M1357" s="14">
        <f t="shared" si="63"/>
        <v>9463.58</v>
      </c>
      <c r="N1357" s="8">
        <v>0</v>
      </c>
      <c r="O1357" s="8">
        <v>0</v>
      </c>
      <c r="P1357" s="8" t="s">
        <v>77</v>
      </c>
      <c r="R1357" s="8">
        <v>1</v>
      </c>
      <c r="S1357" s="13">
        <f>_xlfn.XLOOKUP(P1357,rif_fee_schedule!$A$2:$A$84,rif_fee_schedule!C$2:C$84, 0)*1.628</f>
        <v>9769.6279999999988</v>
      </c>
      <c r="T1357" s="13">
        <f>_xlfn.XLOOKUP(P1357,rif_fee_schedule!$A$2:$A$84,rif_fee_schedule!D$2:D$84, 0)</f>
        <v>5674</v>
      </c>
      <c r="U1357" s="14">
        <f t="shared" si="64"/>
        <v>9769.6279999999988</v>
      </c>
      <c r="V1357" s="14">
        <f t="shared" si="65"/>
        <v>5674</v>
      </c>
      <c r="W1357"/>
      <c r="Y1357" s="3">
        <v>43269262.359999999</v>
      </c>
      <c r="Z1357" s="3">
        <v>874367.57</v>
      </c>
      <c r="AA1357" s="3">
        <v>433279.63</v>
      </c>
      <c r="AB1357">
        <v>0</v>
      </c>
      <c r="AC1357" s="3">
        <v>0</v>
      </c>
      <c r="AD1357" s="2">
        <v>374512.67</v>
      </c>
      <c r="AE1357" s="3">
        <v>599122533.62</v>
      </c>
      <c r="AF1357" s="3">
        <v>12164932.65</v>
      </c>
      <c r="AG1357" s="3">
        <v>2628720.44</v>
      </c>
      <c r="AH1357" s="3">
        <v>103699.7</v>
      </c>
      <c r="AI1357" s="3">
        <v>2074</v>
      </c>
      <c r="AJ1357" s="2">
        <v>-10188946.82</v>
      </c>
    </row>
    <row r="1358" spans="1:36" hidden="1" x14ac:dyDescent="0.25">
      <c r="A1358" s="8">
        <v>6</v>
      </c>
      <c r="B1358" s="8" t="s">
        <v>7041</v>
      </c>
      <c r="C1358" s="8">
        <v>3069120000140</v>
      </c>
      <c r="D1358" s="8" t="s">
        <v>7042</v>
      </c>
      <c r="F1358" s="8" t="s">
        <v>7038</v>
      </c>
      <c r="G1358" s="10">
        <v>43705</v>
      </c>
      <c r="H1358" s="8" t="s">
        <v>31</v>
      </c>
      <c r="I1358" s="8" t="s">
        <v>38</v>
      </c>
      <c r="J1358" s="9">
        <v>9278.02</v>
      </c>
      <c r="K1358" s="9">
        <v>185.56</v>
      </c>
      <c r="L1358" s="8">
        <v>0</v>
      </c>
      <c r="M1358" s="14">
        <f t="shared" si="63"/>
        <v>9463.58</v>
      </c>
      <c r="N1358" s="8">
        <v>0</v>
      </c>
      <c r="O1358" s="8">
        <v>0</v>
      </c>
      <c r="P1358" s="8" t="s">
        <v>77</v>
      </c>
      <c r="R1358" s="8">
        <v>1</v>
      </c>
      <c r="S1358" s="13">
        <f>_xlfn.XLOOKUP(P1358,rif_fee_schedule!$A$2:$A$84,rif_fee_schedule!C$2:C$84, 0)*1.628</f>
        <v>9769.6279999999988</v>
      </c>
      <c r="T1358" s="13">
        <f>_xlfn.XLOOKUP(P1358,rif_fee_schedule!$A$2:$A$84,rif_fee_schedule!D$2:D$84, 0)</f>
        <v>5674</v>
      </c>
      <c r="U1358" s="14">
        <f t="shared" si="64"/>
        <v>9769.6279999999988</v>
      </c>
      <c r="V1358" s="14">
        <f t="shared" si="65"/>
        <v>5674</v>
      </c>
      <c r="W1358"/>
      <c r="Y1358" s="3">
        <v>43269262.359999999</v>
      </c>
      <c r="Z1358" s="3">
        <v>874367.57</v>
      </c>
      <c r="AA1358" s="3">
        <v>433279.63</v>
      </c>
      <c r="AB1358">
        <v>0</v>
      </c>
      <c r="AC1358" s="3">
        <v>0</v>
      </c>
      <c r="AD1358" s="2">
        <v>374512.67</v>
      </c>
      <c r="AE1358" s="3">
        <v>599122533.62</v>
      </c>
      <c r="AF1358" s="3">
        <v>12164932.65</v>
      </c>
      <c r="AG1358" s="3">
        <v>2628720.44</v>
      </c>
      <c r="AH1358" s="3">
        <v>103699.7</v>
      </c>
      <c r="AI1358" s="3">
        <v>2074</v>
      </c>
      <c r="AJ1358" s="2">
        <v>-10188946.82</v>
      </c>
    </row>
    <row r="1359" spans="1:36" hidden="1" x14ac:dyDescent="0.25">
      <c r="A1359" s="8">
        <v>6</v>
      </c>
      <c r="B1359" s="8" t="s">
        <v>7043</v>
      </c>
      <c r="C1359" s="8">
        <v>3069120000140</v>
      </c>
      <c r="D1359" s="8" t="s">
        <v>7044</v>
      </c>
      <c r="F1359" s="8" t="s">
        <v>7038</v>
      </c>
      <c r="G1359" s="10">
        <v>43711</v>
      </c>
      <c r="H1359" s="8" t="s">
        <v>31</v>
      </c>
      <c r="I1359" s="8" t="s">
        <v>38</v>
      </c>
      <c r="J1359" s="9">
        <v>9278.02</v>
      </c>
      <c r="K1359" s="9">
        <v>185.56</v>
      </c>
      <c r="L1359" s="8">
        <v>0</v>
      </c>
      <c r="M1359" s="14">
        <f t="shared" si="63"/>
        <v>9463.58</v>
      </c>
      <c r="N1359" s="8">
        <v>0</v>
      </c>
      <c r="O1359" s="8">
        <v>0</v>
      </c>
      <c r="P1359" s="8" t="s">
        <v>77</v>
      </c>
      <c r="R1359" s="8">
        <v>1</v>
      </c>
      <c r="S1359" s="13">
        <f>_xlfn.XLOOKUP(P1359,rif_fee_schedule!$A$2:$A$84,rif_fee_schedule!C$2:C$84, 0)*1.628</f>
        <v>9769.6279999999988</v>
      </c>
      <c r="T1359" s="13">
        <f>_xlfn.XLOOKUP(P1359,rif_fee_schedule!$A$2:$A$84,rif_fee_schedule!D$2:D$84, 0)</f>
        <v>5674</v>
      </c>
      <c r="U1359" s="14">
        <f t="shared" si="64"/>
        <v>9769.6279999999988</v>
      </c>
      <c r="V1359" s="14">
        <f t="shared" si="65"/>
        <v>5674</v>
      </c>
      <c r="W1359"/>
      <c r="Y1359" s="3">
        <v>43269262.359999999</v>
      </c>
      <c r="Z1359" s="3">
        <v>874367.57</v>
      </c>
      <c r="AA1359" s="3">
        <v>433279.63</v>
      </c>
      <c r="AB1359">
        <v>0</v>
      </c>
      <c r="AC1359" s="3">
        <v>0</v>
      </c>
      <c r="AD1359" s="2">
        <v>374512.67</v>
      </c>
      <c r="AE1359" s="3">
        <v>599122533.62</v>
      </c>
      <c r="AF1359" s="3">
        <v>12164932.65</v>
      </c>
      <c r="AG1359" s="3">
        <v>2628720.44</v>
      </c>
      <c r="AH1359" s="3">
        <v>103699.7</v>
      </c>
      <c r="AI1359" s="3">
        <v>2074</v>
      </c>
      <c r="AJ1359" s="2">
        <v>-10188946.82</v>
      </c>
    </row>
    <row r="1360" spans="1:36" hidden="1" x14ac:dyDescent="0.25">
      <c r="A1360" s="8">
        <v>5</v>
      </c>
      <c r="B1360" s="8" t="s">
        <v>4913</v>
      </c>
      <c r="C1360" s="8">
        <v>3050320001190</v>
      </c>
      <c r="D1360" s="8" t="s">
        <v>4910</v>
      </c>
      <c r="G1360" s="10">
        <v>43717</v>
      </c>
      <c r="H1360" s="8" t="s">
        <v>31</v>
      </c>
      <c r="I1360" s="8" t="s">
        <v>32</v>
      </c>
      <c r="J1360" s="9">
        <v>5773.84</v>
      </c>
      <c r="K1360" s="9">
        <v>115.47</v>
      </c>
      <c r="L1360" s="8">
        <v>0</v>
      </c>
      <c r="M1360" s="14">
        <f t="shared" si="63"/>
        <v>5889.31</v>
      </c>
      <c r="N1360" s="8">
        <v>0</v>
      </c>
      <c r="O1360" s="8">
        <v>0</v>
      </c>
      <c r="P1360" s="8" t="s">
        <v>274</v>
      </c>
      <c r="R1360" s="8">
        <v>-0.5</v>
      </c>
      <c r="S1360" s="13">
        <f>_xlfn.XLOOKUP(P1360,rif_fee_schedule!$A$2:$A$84,rif_fee_schedule!C$2:C$84, 0)*1.628</f>
        <v>0</v>
      </c>
      <c r="T1360" s="13">
        <f>_xlfn.XLOOKUP(P1360,rif_fee_schedule!$A$2:$A$84,rif_fee_schedule!D$2:D$84, 0)</f>
        <v>0</v>
      </c>
      <c r="U1360" s="14">
        <f t="shared" si="64"/>
        <v>0</v>
      </c>
      <c r="V1360" s="14">
        <f t="shared" si="65"/>
        <v>0</v>
      </c>
      <c r="W1360"/>
      <c r="Y1360" s="3">
        <v>23913047.239999998</v>
      </c>
      <c r="Z1360" s="3">
        <v>478708.65</v>
      </c>
      <c r="AA1360" s="3">
        <v>0</v>
      </c>
      <c r="AB1360">
        <v>0</v>
      </c>
      <c r="AC1360" s="3">
        <v>0</v>
      </c>
      <c r="AD1360" s="2">
        <v>-227120.25</v>
      </c>
      <c r="AE1360" s="3">
        <v>599122533.62</v>
      </c>
      <c r="AF1360" s="3">
        <v>12164932.65</v>
      </c>
      <c r="AG1360" s="3">
        <v>2628720.44</v>
      </c>
      <c r="AH1360" s="3">
        <v>103699.7</v>
      </c>
      <c r="AI1360" s="3">
        <v>2074</v>
      </c>
      <c r="AJ1360" s="2">
        <v>-10188946.82</v>
      </c>
    </row>
    <row r="1361" spans="1:36" hidden="1" x14ac:dyDescent="0.25">
      <c r="A1361" s="8">
        <v>5</v>
      </c>
      <c r="B1361" s="8" t="s">
        <v>4913</v>
      </c>
      <c r="C1361" s="8">
        <v>3050320001190</v>
      </c>
      <c r="D1361" s="8" t="s">
        <v>4910</v>
      </c>
      <c r="G1361" s="10">
        <v>43717</v>
      </c>
      <c r="H1361" s="8" t="s">
        <v>31</v>
      </c>
      <c r="I1361" s="8" t="s">
        <v>32</v>
      </c>
      <c r="J1361" s="9">
        <v>5773.84</v>
      </c>
      <c r="K1361" s="9">
        <v>115.47</v>
      </c>
      <c r="L1361" s="8">
        <v>0</v>
      </c>
      <c r="M1361" s="14">
        <f t="shared" si="63"/>
        <v>5889.31</v>
      </c>
      <c r="N1361" s="8">
        <v>0</v>
      </c>
      <c r="O1361" s="8">
        <v>0</v>
      </c>
      <c r="P1361" s="8" t="s">
        <v>970</v>
      </c>
      <c r="R1361" s="8">
        <v>2</v>
      </c>
      <c r="S1361" s="13">
        <f>_xlfn.XLOOKUP(P1361,rif_fee_schedule!$A$2:$A$84,rif_fee_schedule!C$2:C$84, 0)*1.628</f>
        <v>0</v>
      </c>
      <c r="T1361" s="13">
        <f>_xlfn.XLOOKUP(P1361,rif_fee_schedule!$A$2:$A$84,rif_fee_schedule!D$2:D$84, 0)</f>
        <v>0</v>
      </c>
      <c r="U1361" s="14">
        <f t="shared" si="64"/>
        <v>0</v>
      </c>
      <c r="V1361" s="14">
        <f t="shared" si="65"/>
        <v>0</v>
      </c>
      <c r="W1361"/>
      <c r="Y1361" s="3">
        <v>23913047.239999998</v>
      </c>
      <c r="Z1361" s="3">
        <v>478708.65</v>
      </c>
      <c r="AA1361" s="3">
        <v>0</v>
      </c>
      <c r="AB1361">
        <v>0</v>
      </c>
      <c r="AC1361" s="3">
        <v>0</v>
      </c>
      <c r="AD1361" s="2">
        <v>-227120.25</v>
      </c>
      <c r="AE1361" s="3">
        <v>599122533.62</v>
      </c>
      <c r="AF1361" s="3">
        <v>12164932.65</v>
      </c>
      <c r="AG1361" s="3">
        <v>2628720.44</v>
      </c>
      <c r="AH1361" s="3">
        <v>103699.7</v>
      </c>
      <c r="AI1361" s="3">
        <v>2074</v>
      </c>
      <c r="AJ1361" s="2">
        <v>-10188946.82</v>
      </c>
    </row>
    <row r="1362" spans="1:36" hidden="1" x14ac:dyDescent="0.25">
      <c r="A1362" s="8">
        <v>5</v>
      </c>
      <c r="B1362" s="8" t="s">
        <v>4992</v>
      </c>
      <c r="C1362" s="8">
        <v>3059141290010</v>
      </c>
      <c r="D1362" s="8" t="s">
        <v>4993</v>
      </c>
      <c r="G1362" s="10">
        <v>43678</v>
      </c>
      <c r="H1362" s="8" t="s">
        <v>31</v>
      </c>
      <c r="I1362" s="8" t="s">
        <v>32</v>
      </c>
      <c r="J1362" s="9">
        <v>0</v>
      </c>
      <c r="K1362" s="9">
        <v>0</v>
      </c>
      <c r="L1362" s="8">
        <v>0</v>
      </c>
      <c r="M1362" s="14">
        <f t="shared" si="63"/>
        <v>0</v>
      </c>
      <c r="N1362" s="8">
        <v>0</v>
      </c>
      <c r="O1362" s="8">
        <v>0</v>
      </c>
      <c r="P1362" s="8" t="s">
        <v>336</v>
      </c>
      <c r="R1362" s="8">
        <v>0</v>
      </c>
      <c r="S1362" s="13">
        <f>_xlfn.XLOOKUP(P1362,rif_fee_schedule!$A$2:$A$84,rif_fee_schedule!C$2:C$84, 0)*1.628</f>
        <v>4.2458239999999998</v>
      </c>
      <c r="T1362" s="13">
        <f>_xlfn.XLOOKUP(P1362,rif_fee_schedule!$A$2:$A$84,rif_fee_schedule!D$2:D$84, 0)</f>
        <v>2.4660000000000002</v>
      </c>
      <c r="U1362" s="14">
        <f t="shared" si="64"/>
        <v>0</v>
      </c>
      <c r="V1362" s="14">
        <f t="shared" si="65"/>
        <v>0</v>
      </c>
      <c r="W1362"/>
      <c r="Y1362" s="3">
        <v>23913047.239999998</v>
      </c>
      <c r="Z1362" s="3">
        <v>478708.65</v>
      </c>
      <c r="AA1362" s="3">
        <v>0</v>
      </c>
      <c r="AB1362">
        <v>0</v>
      </c>
      <c r="AC1362" s="3">
        <v>0</v>
      </c>
      <c r="AD1362" s="2">
        <v>-227120.25</v>
      </c>
      <c r="AE1362" s="3">
        <v>599122533.62</v>
      </c>
      <c r="AF1362" s="3">
        <v>12164932.65</v>
      </c>
      <c r="AG1362" s="3">
        <v>2628720.44</v>
      </c>
      <c r="AH1362" s="3">
        <v>103699.7</v>
      </c>
      <c r="AI1362" s="3">
        <v>2074</v>
      </c>
      <c r="AJ1362" s="2">
        <v>-10188946.82</v>
      </c>
    </row>
    <row r="1363" spans="1:36" hidden="1" x14ac:dyDescent="0.25">
      <c r="A1363" s="8">
        <v>3.1</v>
      </c>
      <c r="B1363" s="8" t="s">
        <v>4226</v>
      </c>
      <c r="C1363" s="8">
        <v>3022030200270</v>
      </c>
      <c r="D1363" s="8" t="s">
        <v>4227</v>
      </c>
      <c r="F1363" s="8" t="s">
        <v>4228</v>
      </c>
      <c r="G1363" s="10">
        <v>43712</v>
      </c>
      <c r="H1363" s="8" t="s">
        <v>31</v>
      </c>
      <c r="I1363" s="8" t="s">
        <v>38</v>
      </c>
      <c r="J1363" s="9">
        <v>23437.64</v>
      </c>
      <c r="K1363" s="9">
        <v>468.75</v>
      </c>
      <c r="L1363" s="8">
        <v>0</v>
      </c>
      <c r="M1363" s="14">
        <f t="shared" si="63"/>
        <v>23906.39</v>
      </c>
      <c r="N1363" s="8">
        <v>0</v>
      </c>
      <c r="O1363" s="8">
        <v>0</v>
      </c>
      <c r="P1363" s="8" t="s">
        <v>255</v>
      </c>
      <c r="R1363" s="11">
        <v>1458</v>
      </c>
      <c r="S1363" s="13">
        <f>_xlfn.XLOOKUP(P1363,rif_fee_schedule!$A$2:$A$84,rif_fee_schedule!C$2:C$84, 0)*1.628</f>
        <v>0</v>
      </c>
      <c r="T1363" s="13">
        <f>_xlfn.XLOOKUP(P1363,rif_fee_schedule!$A$2:$A$84,rif_fee_schedule!D$2:D$84, 0)</f>
        <v>0</v>
      </c>
      <c r="U1363" s="14">
        <f t="shared" si="64"/>
        <v>0</v>
      </c>
      <c r="V1363" s="14">
        <f t="shared" si="65"/>
        <v>0</v>
      </c>
      <c r="W1363" s="2"/>
      <c r="Y1363" s="3">
        <v>34362078.990000002</v>
      </c>
      <c r="Z1363" s="3">
        <v>687512.03</v>
      </c>
      <c r="AA1363" s="3">
        <v>0</v>
      </c>
      <c r="AB1363">
        <v>0</v>
      </c>
      <c r="AC1363" s="3">
        <v>0</v>
      </c>
      <c r="AD1363" s="2">
        <v>-175934.14</v>
      </c>
      <c r="AE1363" s="3">
        <v>599122533.62</v>
      </c>
      <c r="AF1363" s="3">
        <v>12164932.65</v>
      </c>
      <c r="AG1363" s="3">
        <v>2628720.44</v>
      </c>
      <c r="AH1363" s="3">
        <v>103699.7</v>
      </c>
      <c r="AI1363" s="3">
        <v>2074</v>
      </c>
      <c r="AJ1363" s="2">
        <v>-10188946.82</v>
      </c>
    </row>
    <row r="1364" spans="1:36" hidden="1" x14ac:dyDescent="0.25">
      <c r="A1364" s="8">
        <v>3.1</v>
      </c>
      <c r="B1364" s="8" t="s">
        <v>4226</v>
      </c>
      <c r="C1364" s="8">
        <v>3022030200270</v>
      </c>
      <c r="D1364" s="8" t="s">
        <v>4227</v>
      </c>
      <c r="F1364" s="8" t="s">
        <v>4228</v>
      </c>
      <c r="G1364" s="10">
        <v>43712</v>
      </c>
      <c r="H1364" s="8" t="s">
        <v>31</v>
      </c>
      <c r="I1364" s="8" t="s">
        <v>38</v>
      </c>
      <c r="J1364" s="9">
        <v>23437.64</v>
      </c>
      <c r="K1364" s="9">
        <v>468.75</v>
      </c>
      <c r="L1364" s="8">
        <v>0</v>
      </c>
      <c r="M1364" s="14">
        <f t="shared" si="63"/>
        <v>23906.39</v>
      </c>
      <c r="N1364" s="8">
        <v>0</v>
      </c>
      <c r="O1364" s="8">
        <v>0</v>
      </c>
      <c r="P1364" s="8" t="s">
        <v>184</v>
      </c>
      <c r="R1364" s="11">
        <v>-1458</v>
      </c>
      <c r="S1364" s="13">
        <f>_xlfn.XLOOKUP(P1364,rif_fee_schedule!$A$2:$A$84,rif_fee_schedule!C$2:C$84, 0)*1.628</f>
        <v>0</v>
      </c>
      <c r="T1364" s="13">
        <f>_xlfn.XLOOKUP(P1364,rif_fee_schedule!$A$2:$A$84,rif_fee_schedule!D$2:D$84, 0)</f>
        <v>0</v>
      </c>
      <c r="U1364" s="14">
        <f t="shared" si="64"/>
        <v>0</v>
      </c>
      <c r="V1364" s="14">
        <f t="shared" si="65"/>
        <v>0</v>
      </c>
      <c r="W1364" s="2"/>
      <c r="Y1364" s="3">
        <v>34362078.990000002</v>
      </c>
      <c r="Z1364" s="3">
        <v>687512.03</v>
      </c>
      <c r="AA1364" s="3">
        <v>0</v>
      </c>
      <c r="AB1364">
        <v>0</v>
      </c>
      <c r="AC1364" s="3">
        <v>0</v>
      </c>
      <c r="AD1364" s="2">
        <v>-175934.14</v>
      </c>
      <c r="AE1364" s="3">
        <v>599122533.62</v>
      </c>
      <c r="AF1364" s="3">
        <v>12164932.65</v>
      </c>
      <c r="AG1364" s="3">
        <v>2628720.44</v>
      </c>
      <c r="AH1364" s="3">
        <v>103699.7</v>
      </c>
      <c r="AI1364" s="3">
        <v>2074</v>
      </c>
      <c r="AJ1364" s="2">
        <v>-10188946.82</v>
      </c>
    </row>
    <row r="1365" spans="1:36" hidden="1" x14ac:dyDescent="0.25">
      <c r="A1365" s="8">
        <v>6</v>
      </c>
      <c r="B1365" s="8" t="s">
        <v>8215</v>
      </c>
      <c r="C1365" s="8">
        <v>3079080480190</v>
      </c>
      <c r="D1365" s="8" t="s">
        <v>8216</v>
      </c>
      <c r="F1365" s="8" t="s">
        <v>8217</v>
      </c>
      <c r="G1365" s="10">
        <v>43691</v>
      </c>
      <c r="H1365" s="8" t="s">
        <v>31</v>
      </c>
      <c r="I1365" s="8" t="s">
        <v>38</v>
      </c>
      <c r="J1365" s="9">
        <v>9278.02</v>
      </c>
      <c r="K1365" s="9">
        <v>185.56</v>
      </c>
      <c r="L1365" s="8">
        <v>0</v>
      </c>
      <c r="M1365" s="14">
        <f t="shared" si="63"/>
        <v>9463.58</v>
      </c>
      <c r="N1365" s="8">
        <v>0</v>
      </c>
      <c r="O1365" s="8">
        <v>0</v>
      </c>
      <c r="P1365" s="8" t="s">
        <v>77</v>
      </c>
      <c r="R1365" s="8">
        <v>1</v>
      </c>
      <c r="S1365" s="13">
        <f>_xlfn.XLOOKUP(P1365,rif_fee_schedule!$A$2:$A$84,rif_fee_schedule!C$2:C$84, 0)*1.628</f>
        <v>9769.6279999999988</v>
      </c>
      <c r="T1365" s="13">
        <f>_xlfn.XLOOKUP(P1365,rif_fee_schedule!$A$2:$A$84,rif_fee_schedule!D$2:D$84, 0)</f>
        <v>5674</v>
      </c>
      <c r="U1365" s="14">
        <f t="shared" si="64"/>
        <v>9769.6279999999988</v>
      </c>
      <c r="V1365" s="14">
        <f t="shared" si="65"/>
        <v>5674</v>
      </c>
      <c r="W1365"/>
      <c r="Y1365" s="3">
        <v>43269262.359999999</v>
      </c>
      <c r="Z1365" s="3">
        <v>874367.57</v>
      </c>
      <c r="AA1365" s="3">
        <v>433279.63</v>
      </c>
      <c r="AB1365">
        <v>0</v>
      </c>
      <c r="AC1365" s="3">
        <v>0</v>
      </c>
      <c r="AD1365" s="2">
        <v>374512.67</v>
      </c>
      <c r="AE1365" s="3">
        <v>599122533.62</v>
      </c>
      <c r="AF1365" s="3">
        <v>12164932.65</v>
      </c>
      <c r="AG1365" s="3">
        <v>2628720.44</v>
      </c>
      <c r="AH1365" s="3">
        <v>103699.7</v>
      </c>
      <c r="AI1365" s="3">
        <v>2074</v>
      </c>
      <c r="AJ1365" s="2">
        <v>-10188946.82</v>
      </c>
    </row>
    <row r="1366" spans="1:36" hidden="1" x14ac:dyDescent="0.25">
      <c r="A1366" s="8">
        <v>1</v>
      </c>
      <c r="B1366" s="8" t="s">
        <v>324</v>
      </c>
      <c r="C1366" s="8">
        <v>3040290670020</v>
      </c>
      <c r="D1366" s="8" t="s">
        <v>325</v>
      </c>
      <c r="F1366" s="8" t="s">
        <v>326</v>
      </c>
      <c r="G1366" s="10">
        <v>43727</v>
      </c>
      <c r="H1366" s="8" t="s">
        <v>31</v>
      </c>
      <c r="I1366" s="8" t="s">
        <v>38</v>
      </c>
      <c r="J1366" s="9">
        <v>6216.27</v>
      </c>
      <c r="K1366" s="9">
        <v>124.33</v>
      </c>
      <c r="L1366" s="8">
        <v>0</v>
      </c>
      <c r="M1366" s="14">
        <f t="shared" si="63"/>
        <v>6340.6</v>
      </c>
      <c r="N1366" s="8">
        <v>0</v>
      </c>
      <c r="O1366" s="8">
        <v>0</v>
      </c>
      <c r="P1366" s="8" t="s">
        <v>77</v>
      </c>
      <c r="R1366" s="8">
        <v>1</v>
      </c>
      <c r="S1366" s="13">
        <f>_xlfn.XLOOKUP(P1366,rif_fee_schedule!$A$2:$A$84,rif_fee_schedule!C$2:C$84, 0)*1.628</f>
        <v>9769.6279999999988</v>
      </c>
      <c r="T1366" s="13">
        <f>_xlfn.XLOOKUP(P1366,rif_fee_schedule!$A$2:$A$84,rif_fee_schedule!D$2:D$84, 0)</f>
        <v>5674</v>
      </c>
      <c r="U1366" s="14">
        <f t="shared" si="64"/>
        <v>9769.6279999999988</v>
      </c>
      <c r="V1366" s="14">
        <f t="shared" si="65"/>
        <v>5674</v>
      </c>
      <c r="W1366"/>
      <c r="Y1366" s="3">
        <v>74696854.359999999</v>
      </c>
      <c r="Z1366" s="3">
        <v>1494936.99</v>
      </c>
      <c r="AA1366" s="3">
        <v>1189721.74</v>
      </c>
      <c r="AB1366" s="2">
        <v>103699.7</v>
      </c>
      <c r="AC1366" s="3">
        <v>2074</v>
      </c>
      <c r="AD1366" s="2">
        <v>-3422401.68</v>
      </c>
      <c r="AE1366" s="3">
        <v>599122533.62</v>
      </c>
      <c r="AF1366" s="3">
        <v>12164932.65</v>
      </c>
      <c r="AG1366" s="3">
        <v>2628720.44</v>
      </c>
      <c r="AH1366" s="3">
        <v>103699.7</v>
      </c>
      <c r="AI1366" s="3">
        <v>2074</v>
      </c>
      <c r="AJ1366" s="2">
        <v>-10188946.82</v>
      </c>
    </row>
    <row r="1367" spans="1:36" hidden="1" x14ac:dyDescent="0.25">
      <c r="A1367" s="8">
        <v>1</v>
      </c>
      <c r="B1367" s="8" t="s">
        <v>324</v>
      </c>
      <c r="C1367" s="8">
        <v>3040290670020</v>
      </c>
      <c r="D1367" s="8" t="s">
        <v>325</v>
      </c>
      <c r="F1367" s="8" t="s">
        <v>326</v>
      </c>
      <c r="G1367" s="10">
        <v>43727</v>
      </c>
      <c r="H1367" s="8" t="s">
        <v>31</v>
      </c>
      <c r="I1367" s="8" t="s">
        <v>38</v>
      </c>
      <c r="J1367" s="9">
        <v>6216.27</v>
      </c>
      <c r="K1367" s="9">
        <v>124.33</v>
      </c>
      <c r="L1367" s="8">
        <v>0</v>
      </c>
      <c r="M1367" s="14">
        <f t="shared" si="63"/>
        <v>6340.6</v>
      </c>
      <c r="N1367" s="8">
        <v>0</v>
      </c>
      <c r="O1367" s="8">
        <v>0</v>
      </c>
      <c r="P1367" s="8" t="s">
        <v>77</v>
      </c>
      <c r="R1367" s="8">
        <v>-0.33</v>
      </c>
      <c r="S1367" s="13">
        <f>_xlfn.XLOOKUP(P1367,rif_fee_schedule!$A$2:$A$84,rif_fee_schedule!C$2:C$84, 0)*1.628</f>
        <v>9769.6279999999988</v>
      </c>
      <c r="T1367" s="13">
        <f>_xlfn.XLOOKUP(P1367,rif_fee_schedule!$A$2:$A$84,rif_fee_schedule!D$2:D$84, 0)</f>
        <v>5674</v>
      </c>
      <c r="U1367" s="14">
        <f t="shared" si="64"/>
        <v>-3223.9772399999997</v>
      </c>
      <c r="V1367" s="14">
        <f t="shared" si="65"/>
        <v>-1872.42</v>
      </c>
      <c r="W1367"/>
      <c r="Y1367" s="3">
        <v>74696854.359999999</v>
      </c>
      <c r="Z1367" s="3">
        <v>1494936.99</v>
      </c>
      <c r="AA1367" s="3">
        <v>1189721.74</v>
      </c>
      <c r="AB1367" s="2">
        <v>103699.7</v>
      </c>
      <c r="AC1367" s="3">
        <v>2074</v>
      </c>
      <c r="AD1367" s="2">
        <v>-3422401.68</v>
      </c>
      <c r="AE1367" s="3">
        <v>599122533.62</v>
      </c>
      <c r="AF1367" s="3">
        <v>12164932.65</v>
      </c>
      <c r="AG1367" s="3">
        <v>2628720.44</v>
      </c>
      <c r="AH1367" s="3">
        <v>103699.7</v>
      </c>
      <c r="AI1367" s="3">
        <v>2074</v>
      </c>
      <c r="AJ1367" s="2">
        <v>-10188946.82</v>
      </c>
    </row>
    <row r="1368" spans="1:36" hidden="1" x14ac:dyDescent="0.25">
      <c r="A1368" s="8">
        <v>6</v>
      </c>
      <c r="B1368" s="8" t="s">
        <v>6486</v>
      </c>
      <c r="C1368" s="8">
        <v>3060190211600</v>
      </c>
      <c r="D1368" s="8" t="s">
        <v>6487</v>
      </c>
      <c r="F1368" s="8" t="s">
        <v>6488</v>
      </c>
      <c r="G1368" s="10">
        <v>43679</v>
      </c>
      <c r="H1368" s="8" t="s">
        <v>31</v>
      </c>
      <c r="I1368" s="8" t="s">
        <v>38</v>
      </c>
      <c r="J1368" s="9">
        <v>9278.02</v>
      </c>
      <c r="K1368" s="9">
        <v>185.56</v>
      </c>
      <c r="L1368" s="8">
        <v>0</v>
      </c>
      <c r="M1368" s="14">
        <f t="shared" si="63"/>
        <v>9463.58</v>
      </c>
      <c r="N1368" s="8">
        <v>0</v>
      </c>
      <c r="O1368" s="8">
        <v>0</v>
      </c>
      <c r="P1368" s="8" t="s">
        <v>77</v>
      </c>
      <c r="R1368" s="8">
        <v>1</v>
      </c>
      <c r="S1368" s="13">
        <f>_xlfn.XLOOKUP(P1368,rif_fee_schedule!$A$2:$A$84,rif_fee_schedule!C$2:C$84, 0)*1.628</f>
        <v>9769.6279999999988</v>
      </c>
      <c r="T1368" s="13">
        <f>_xlfn.XLOOKUP(P1368,rif_fee_schedule!$A$2:$A$84,rif_fee_schedule!D$2:D$84, 0)</f>
        <v>5674</v>
      </c>
      <c r="U1368" s="14">
        <f t="shared" si="64"/>
        <v>9769.6279999999988</v>
      </c>
      <c r="V1368" s="14">
        <f t="shared" si="65"/>
        <v>5674</v>
      </c>
      <c r="W1368"/>
      <c r="Y1368" s="3">
        <v>43269262.359999999</v>
      </c>
      <c r="Z1368" s="3">
        <v>874367.57</v>
      </c>
      <c r="AA1368" s="3">
        <v>433279.63</v>
      </c>
      <c r="AB1368">
        <v>0</v>
      </c>
      <c r="AC1368" s="3">
        <v>0</v>
      </c>
      <c r="AD1368" s="2">
        <v>374512.67</v>
      </c>
      <c r="AE1368" s="3">
        <v>599122533.62</v>
      </c>
      <c r="AF1368" s="3">
        <v>12164932.65</v>
      </c>
      <c r="AG1368" s="3">
        <v>2628720.44</v>
      </c>
      <c r="AH1368" s="3">
        <v>103699.7</v>
      </c>
      <c r="AI1368" s="3">
        <v>2074</v>
      </c>
      <c r="AJ1368" s="2">
        <v>-10188946.82</v>
      </c>
    </row>
    <row r="1369" spans="1:36" hidden="1" x14ac:dyDescent="0.25">
      <c r="A1369" s="8">
        <v>6</v>
      </c>
      <c r="B1369" s="8" t="s">
        <v>6489</v>
      </c>
      <c r="C1369" s="8">
        <v>3060190211630</v>
      </c>
      <c r="D1369" s="8" t="s">
        <v>6490</v>
      </c>
      <c r="F1369" s="8" t="s">
        <v>6491</v>
      </c>
      <c r="G1369" s="10">
        <v>43679</v>
      </c>
      <c r="H1369" s="8" t="s">
        <v>31</v>
      </c>
      <c r="I1369" s="8" t="s">
        <v>38</v>
      </c>
      <c r="J1369" s="9">
        <v>9278.02</v>
      </c>
      <c r="K1369" s="9">
        <v>185.56</v>
      </c>
      <c r="L1369" s="8">
        <v>0</v>
      </c>
      <c r="M1369" s="14">
        <f t="shared" si="63"/>
        <v>9463.58</v>
      </c>
      <c r="N1369" s="8">
        <v>0</v>
      </c>
      <c r="O1369" s="8">
        <v>0</v>
      </c>
      <c r="P1369" s="8" t="s">
        <v>77</v>
      </c>
      <c r="R1369" s="8">
        <v>1</v>
      </c>
      <c r="S1369" s="13">
        <f>_xlfn.XLOOKUP(P1369,rif_fee_schedule!$A$2:$A$84,rif_fee_schedule!C$2:C$84, 0)*1.628</f>
        <v>9769.6279999999988</v>
      </c>
      <c r="T1369" s="13">
        <f>_xlfn.XLOOKUP(P1369,rif_fee_schedule!$A$2:$A$84,rif_fee_schedule!D$2:D$84, 0)</f>
        <v>5674</v>
      </c>
      <c r="U1369" s="14">
        <f t="shared" si="64"/>
        <v>9769.6279999999988</v>
      </c>
      <c r="V1369" s="14">
        <f t="shared" si="65"/>
        <v>5674</v>
      </c>
      <c r="W1369"/>
      <c r="Y1369" s="3">
        <v>43269262.359999999</v>
      </c>
      <c r="Z1369" s="3">
        <v>874367.57</v>
      </c>
      <c r="AA1369" s="3">
        <v>433279.63</v>
      </c>
      <c r="AB1369">
        <v>0</v>
      </c>
      <c r="AC1369" s="3">
        <v>0</v>
      </c>
      <c r="AD1369" s="2">
        <v>374512.67</v>
      </c>
      <c r="AE1369" s="3">
        <v>599122533.62</v>
      </c>
      <c r="AF1369" s="3">
        <v>12164932.65</v>
      </c>
      <c r="AG1369" s="3">
        <v>2628720.44</v>
      </c>
      <c r="AH1369" s="3">
        <v>103699.7</v>
      </c>
      <c r="AI1369" s="3">
        <v>2074</v>
      </c>
      <c r="AJ1369" s="2">
        <v>-10188946.82</v>
      </c>
    </row>
    <row r="1370" spans="1:36" hidden="1" x14ac:dyDescent="0.25">
      <c r="A1370" s="8">
        <v>6</v>
      </c>
      <c r="B1370" s="8" t="s">
        <v>6492</v>
      </c>
      <c r="C1370" s="8">
        <v>3060190211640</v>
      </c>
      <c r="D1370" s="8" t="s">
        <v>6493</v>
      </c>
      <c r="F1370" s="8" t="s">
        <v>6494</v>
      </c>
      <c r="G1370" s="10">
        <v>43679</v>
      </c>
      <c r="H1370" s="8" t="s">
        <v>31</v>
      </c>
      <c r="I1370" s="8" t="s">
        <v>38</v>
      </c>
      <c r="J1370" s="9">
        <v>9278.02</v>
      </c>
      <c r="K1370" s="9">
        <v>185.56</v>
      </c>
      <c r="L1370" s="8">
        <v>0</v>
      </c>
      <c r="M1370" s="14">
        <f t="shared" si="63"/>
        <v>9463.58</v>
      </c>
      <c r="N1370" s="8">
        <v>0</v>
      </c>
      <c r="O1370" s="8">
        <v>0</v>
      </c>
      <c r="P1370" s="8" t="s">
        <v>77</v>
      </c>
      <c r="R1370" s="8">
        <v>1</v>
      </c>
      <c r="S1370" s="13">
        <f>_xlfn.XLOOKUP(P1370,rif_fee_schedule!$A$2:$A$84,rif_fee_schedule!C$2:C$84, 0)*1.628</f>
        <v>9769.6279999999988</v>
      </c>
      <c r="T1370" s="13">
        <f>_xlfn.XLOOKUP(P1370,rif_fee_schedule!$A$2:$A$84,rif_fee_schedule!D$2:D$84, 0)</f>
        <v>5674</v>
      </c>
      <c r="U1370" s="14">
        <f t="shared" si="64"/>
        <v>9769.6279999999988</v>
      </c>
      <c r="V1370" s="14">
        <f t="shared" si="65"/>
        <v>5674</v>
      </c>
      <c r="W1370"/>
      <c r="Y1370" s="3">
        <v>43269262.359999999</v>
      </c>
      <c r="Z1370" s="3">
        <v>874367.57</v>
      </c>
      <c r="AA1370" s="3">
        <v>433279.63</v>
      </c>
      <c r="AB1370">
        <v>0</v>
      </c>
      <c r="AC1370" s="3">
        <v>0</v>
      </c>
      <c r="AD1370" s="2">
        <v>374512.67</v>
      </c>
      <c r="AE1370" s="3">
        <v>599122533.62</v>
      </c>
      <c r="AF1370" s="3">
        <v>12164932.65</v>
      </c>
      <c r="AG1370" s="3">
        <v>2628720.44</v>
      </c>
      <c r="AH1370" s="3">
        <v>103699.7</v>
      </c>
      <c r="AI1370" s="3">
        <v>2074</v>
      </c>
      <c r="AJ1370" s="2">
        <v>-10188946.82</v>
      </c>
    </row>
    <row r="1371" spans="1:36" hidden="1" x14ac:dyDescent="0.25">
      <c r="A1371" s="8">
        <v>6</v>
      </c>
      <c r="B1371" s="8" t="s">
        <v>6495</v>
      </c>
      <c r="C1371" s="8">
        <v>3060190211750</v>
      </c>
      <c r="D1371" s="8" t="s">
        <v>6496</v>
      </c>
      <c r="F1371" s="8" t="s">
        <v>6497</v>
      </c>
      <c r="G1371" s="10">
        <v>43679</v>
      </c>
      <c r="H1371" s="8" t="s">
        <v>31</v>
      </c>
      <c r="I1371" s="8" t="s">
        <v>38</v>
      </c>
      <c r="J1371" s="9">
        <v>9278.02</v>
      </c>
      <c r="K1371" s="9">
        <v>185.56</v>
      </c>
      <c r="L1371" s="8">
        <v>0</v>
      </c>
      <c r="M1371" s="14">
        <f t="shared" si="63"/>
        <v>9463.58</v>
      </c>
      <c r="N1371" s="8">
        <v>0</v>
      </c>
      <c r="O1371" s="8">
        <v>0</v>
      </c>
      <c r="P1371" s="8" t="s">
        <v>77</v>
      </c>
      <c r="R1371" s="8">
        <v>1</v>
      </c>
      <c r="S1371" s="13">
        <f>_xlfn.XLOOKUP(P1371,rif_fee_schedule!$A$2:$A$84,rif_fee_schedule!C$2:C$84, 0)*1.628</f>
        <v>9769.6279999999988</v>
      </c>
      <c r="T1371" s="13">
        <f>_xlfn.XLOOKUP(P1371,rif_fee_schedule!$A$2:$A$84,rif_fee_schedule!D$2:D$84, 0)</f>
        <v>5674</v>
      </c>
      <c r="U1371" s="14">
        <f t="shared" si="64"/>
        <v>9769.6279999999988</v>
      </c>
      <c r="V1371" s="14">
        <f t="shared" si="65"/>
        <v>5674</v>
      </c>
      <c r="W1371"/>
      <c r="Y1371" s="3">
        <v>43269262.359999999</v>
      </c>
      <c r="Z1371" s="3">
        <v>874367.57</v>
      </c>
      <c r="AA1371" s="3">
        <v>433279.63</v>
      </c>
      <c r="AB1371">
        <v>0</v>
      </c>
      <c r="AC1371" s="3">
        <v>0</v>
      </c>
      <c r="AD1371" s="2">
        <v>374512.67</v>
      </c>
      <c r="AE1371" s="3">
        <v>599122533.62</v>
      </c>
      <c r="AF1371" s="3">
        <v>12164932.65</v>
      </c>
      <c r="AG1371" s="3">
        <v>2628720.44</v>
      </c>
      <c r="AH1371" s="3">
        <v>103699.7</v>
      </c>
      <c r="AI1371" s="3">
        <v>2074</v>
      </c>
      <c r="AJ1371" s="2">
        <v>-10188946.82</v>
      </c>
    </row>
    <row r="1372" spans="1:36" hidden="1" x14ac:dyDescent="0.25">
      <c r="A1372" s="8">
        <v>6</v>
      </c>
      <c r="B1372" s="8" t="s">
        <v>6538</v>
      </c>
      <c r="C1372" s="8">
        <v>3060190211620</v>
      </c>
      <c r="D1372" s="8" t="s">
        <v>6539</v>
      </c>
      <c r="F1372" s="8" t="s">
        <v>6540</v>
      </c>
      <c r="G1372" s="10">
        <v>43685</v>
      </c>
      <c r="H1372" s="8" t="s">
        <v>31</v>
      </c>
      <c r="I1372" s="8" t="s">
        <v>38</v>
      </c>
      <c r="J1372" s="9">
        <v>9278.02</v>
      </c>
      <c r="K1372" s="9">
        <v>185.56</v>
      </c>
      <c r="L1372" s="8">
        <v>0</v>
      </c>
      <c r="M1372" s="14">
        <f t="shared" si="63"/>
        <v>9463.58</v>
      </c>
      <c r="N1372" s="8">
        <v>0</v>
      </c>
      <c r="O1372" s="8">
        <v>0</v>
      </c>
      <c r="P1372" s="8" t="s">
        <v>77</v>
      </c>
      <c r="R1372" s="8">
        <v>1</v>
      </c>
      <c r="S1372" s="13">
        <f>_xlfn.XLOOKUP(P1372,rif_fee_schedule!$A$2:$A$84,rif_fee_schedule!C$2:C$84, 0)*1.628</f>
        <v>9769.6279999999988</v>
      </c>
      <c r="T1372" s="13">
        <f>_xlfn.XLOOKUP(P1372,rif_fee_schedule!$A$2:$A$84,rif_fee_schedule!D$2:D$84, 0)</f>
        <v>5674</v>
      </c>
      <c r="U1372" s="14">
        <f t="shared" si="64"/>
        <v>9769.6279999999988</v>
      </c>
      <c r="V1372" s="14">
        <f t="shared" si="65"/>
        <v>5674</v>
      </c>
      <c r="W1372"/>
      <c r="Y1372" s="3">
        <v>43269262.359999999</v>
      </c>
      <c r="Z1372" s="3">
        <v>874367.57</v>
      </c>
      <c r="AA1372" s="3">
        <v>433279.63</v>
      </c>
      <c r="AB1372">
        <v>0</v>
      </c>
      <c r="AC1372" s="3">
        <v>0</v>
      </c>
      <c r="AD1372" s="2">
        <v>374512.67</v>
      </c>
      <c r="AE1372" s="3">
        <v>599122533.62</v>
      </c>
      <c r="AF1372" s="3">
        <v>12164932.65</v>
      </c>
      <c r="AG1372" s="3">
        <v>2628720.44</v>
      </c>
      <c r="AH1372" s="3">
        <v>103699.7</v>
      </c>
      <c r="AI1372" s="3">
        <v>2074</v>
      </c>
      <c r="AJ1372" s="2">
        <v>-10188946.82</v>
      </c>
    </row>
    <row r="1373" spans="1:36" hidden="1" x14ac:dyDescent="0.25">
      <c r="A1373" s="8">
        <v>6</v>
      </c>
      <c r="B1373" s="8" t="s">
        <v>6351</v>
      </c>
      <c r="C1373" s="8">
        <v>3060190211270</v>
      </c>
      <c r="D1373" s="8" t="s">
        <v>6352</v>
      </c>
      <c r="F1373" s="8" t="s">
        <v>6353</v>
      </c>
      <c r="G1373" s="10">
        <v>43682</v>
      </c>
      <c r="H1373" s="8" t="s">
        <v>31</v>
      </c>
      <c r="I1373" s="8" t="s">
        <v>38</v>
      </c>
      <c r="J1373" s="9">
        <v>9278.02</v>
      </c>
      <c r="K1373" s="9">
        <v>185.56</v>
      </c>
      <c r="L1373" s="8">
        <v>0</v>
      </c>
      <c r="M1373" s="14">
        <f t="shared" si="63"/>
        <v>9463.58</v>
      </c>
      <c r="N1373" s="8">
        <v>0</v>
      </c>
      <c r="O1373" s="8">
        <v>0</v>
      </c>
      <c r="P1373" s="8" t="s">
        <v>77</v>
      </c>
      <c r="R1373" s="8">
        <v>1</v>
      </c>
      <c r="S1373" s="13">
        <f>_xlfn.XLOOKUP(P1373,rif_fee_schedule!$A$2:$A$84,rif_fee_schedule!C$2:C$84, 0)*1.628</f>
        <v>9769.6279999999988</v>
      </c>
      <c r="T1373" s="13">
        <f>_xlfn.XLOOKUP(P1373,rif_fee_schedule!$A$2:$A$84,rif_fee_schedule!D$2:D$84, 0)</f>
        <v>5674</v>
      </c>
      <c r="U1373" s="14">
        <f t="shared" si="64"/>
        <v>9769.6279999999988</v>
      </c>
      <c r="V1373" s="14">
        <f t="shared" si="65"/>
        <v>5674</v>
      </c>
      <c r="W1373"/>
      <c r="Y1373" s="3">
        <v>43269262.359999999</v>
      </c>
      <c r="Z1373" s="3">
        <v>874367.57</v>
      </c>
      <c r="AA1373" s="3">
        <v>433279.63</v>
      </c>
      <c r="AB1373">
        <v>0</v>
      </c>
      <c r="AC1373" s="3">
        <v>0</v>
      </c>
      <c r="AD1373" s="2">
        <v>374512.67</v>
      </c>
      <c r="AE1373" s="3">
        <v>599122533.62</v>
      </c>
      <c r="AF1373" s="3">
        <v>12164932.65</v>
      </c>
      <c r="AG1373" s="3">
        <v>2628720.44</v>
      </c>
      <c r="AH1373" s="3">
        <v>103699.7</v>
      </c>
      <c r="AI1373" s="3">
        <v>2074</v>
      </c>
      <c r="AJ1373" s="2">
        <v>-10188946.82</v>
      </c>
    </row>
    <row r="1374" spans="1:36" hidden="1" x14ac:dyDescent="0.25">
      <c r="A1374" s="8">
        <v>6</v>
      </c>
      <c r="B1374" s="8" t="s">
        <v>6354</v>
      </c>
      <c r="C1374" s="8">
        <v>3060190211280</v>
      </c>
      <c r="D1374" s="8" t="s">
        <v>6355</v>
      </c>
      <c r="F1374" s="8" t="s">
        <v>6356</v>
      </c>
      <c r="G1374" s="10">
        <v>43682</v>
      </c>
      <c r="H1374" s="8" t="s">
        <v>31</v>
      </c>
      <c r="I1374" s="8" t="s">
        <v>38</v>
      </c>
      <c r="J1374" s="9">
        <v>9278.02</v>
      </c>
      <c r="K1374" s="9">
        <v>185.56</v>
      </c>
      <c r="L1374" s="8">
        <v>0</v>
      </c>
      <c r="M1374" s="14">
        <f t="shared" si="63"/>
        <v>9463.58</v>
      </c>
      <c r="N1374" s="8">
        <v>0</v>
      </c>
      <c r="O1374" s="8">
        <v>0</v>
      </c>
      <c r="P1374" s="8" t="s">
        <v>77</v>
      </c>
      <c r="R1374" s="8">
        <v>1</v>
      </c>
      <c r="S1374" s="13">
        <f>_xlfn.XLOOKUP(P1374,rif_fee_schedule!$A$2:$A$84,rif_fee_schedule!C$2:C$84, 0)*1.628</f>
        <v>9769.6279999999988</v>
      </c>
      <c r="T1374" s="13">
        <f>_xlfn.XLOOKUP(P1374,rif_fee_schedule!$A$2:$A$84,rif_fee_schedule!D$2:D$84, 0)</f>
        <v>5674</v>
      </c>
      <c r="U1374" s="14">
        <f t="shared" si="64"/>
        <v>9769.6279999999988</v>
      </c>
      <c r="V1374" s="14">
        <f t="shared" si="65"/>
        <v>5674</v>
      </c>
      <c r="W1374"/>
      <c r="Y1374" s="3">
        <v>43269262.359999999</v>
      </c>
      <c r="Z1374" s="3">
        <v>874367.57</v>
      </c>
      <c r="AA1374" s="3">
        <v>433279.63</v>
      </c>
      <c r="AB1374">
        <v>0</v>
      </c>
      <c r="AC1374" s="3">
        <v>0</v>
      </c>
      <c r="AD1374" s="2">
        <v>374512.67</v>
      </c>
      <c r="AE1374" s="3">
        <v>599122533.62</v>
      </c>
      <c r="AF1374" s="3">
        <v>12164932.65</v>
      </c>
      <c r="AG1374" s="3">
        <v>2628720.44</v>
      </c>
      <c r="AH1374" s="3">
        <v>103699.7</v>
      </c>
      <c r="AI1374" s="3">
        <v>2074</v>
      </c>
      <c r="AJ1374" s="2">
        <v>-10188946.82</v>
      </c>
    </row>
    <row r="1375" spans="1:36" hidden="1" x14ac:dyDescent="0.25">
      <c r="A1375" s="8">
        <v>6</v>
      </c>
      <c r="B1375" s="8" t="s">
        <v>6357</v>
      </c>
      <c r="C1375" s="8">
        <v>3060190211290</v>
      </c>
      <c r="D1375" s="8" t="s">
        <v>6358</v>
      </c>
      <c r="F1375" s="8" t="s">
        <v>6359</v>
      </c>
      <c r="G1375" s="10">
        <v>43682</v>
      </c>
      <c r="H1375" s="8" t="s">
        <v>31</v>
      </c>
      <c r="I1375" s="8" t="s">
        <v>38</v>
      </c>
      <c r="J1375" s="9">
        <v>9278.02</v>
      </c>
      <c r="K1375" s="9">
        <v>185.56</v>
      </c>
      <c r="L1375" s="8">
        <v>0</v>
      </c>
      <c r="M1375" s="14">
        <f t="shared" si="63"/>
        <v>9463.58</v>
      </c>
      <c r="N1375" s="8">
        <v>0</v>
      </c>
      <c r="O1375" s="8">
        <v>0</v>
      </c>
      <c r="P1375" s="8" t="s">
        <v>77</v>
      </c>
      <c r="R1375" s="8">
        <v>1</v>
      </c>
      <c r="S1375" s="13">
        <f>_xlfn.XLOOKUP(P1375,rif_fee_schedule!$A$2:$A$84,rif_fee_schedule!C$2:C$84, 0)*1.628</f>
        <v>9769.6279999999988</v>
      </c>
      <c r="T1375" s="13">
        <f>_xlfn.XLOOKUP(P1375,rif_fee_schedule!$A$2:$A$84,rif_fee_schedule!D$2:D$84, 0)</f>
        <v>5674</v>
      </c>
      <c r="U1375" s="14">
        <f t="shared" si="64"/>
        <v>9769.6279999999988</v>
      </c>
      <c r="V1375" s="14">
        <f t="shared" si="65"/>
        <v>5674</v>
      </c>
      <c r="W1375"/>
      <c r="Y1375" s="3">
        <v>43269262.359999999</v>
      </c>
      <c r="Z1375" s="3">
        <v>874367.57</v>
      </c>
      <c r="AA1375" s="3">
        <v>433279.63</v>
      </c>
      <c r="AB1375">
        <v>0</v>
      </c>
      <c r="AC1375" s="3">
        <v>0</v>
      </c>
      <c r="AD1375" s="2">
        <v>374512.67</v>
      </c>
      <c r="AE1375" s="3">
        <v>599122533.62</v>
      </c>
      <c r="AF1375" s="3">
        <v>12164932.65</v>
      </c>
      <c r="AG1375" s="3">
        <v>2628720.44</v>
      </c>
      <c r="AH1375" s="3">
        <v>103699.7</v>
      </c>
      <c r="AI1375" s="3">
        <v>2074</v>
      </c>
      <c r="AJ1375" s="2">
        <v>-10188946.82</v>
      </c>
    </row>
    <row r="1376" spans="1:36" hidden="1" x14ac:dyDescent="0.25">
      <c r="A1376" s="8">
        <v>6</v>
      </c>
      <c r="B1376" s="8" t="s">
        <v>6360</v>
      </c>
      <c r="C1376" s="8">
        <v>3060190211370</v>
      </c>
      <c r="D1376" s="8" t="s">
        <v>6361</v>
      </c>
      <c r="F1376" s="8" t="s">
        <v>6362</v>
      </c>
      <c r="G1376" s="10">
        <v>43682</v>
      </c>
      <c r="H1376" s="8" t="s">
        <v>31</v>
      </c>
      <c r="I1376" s="8" t="s">
        <v>38</v>
      </c>
      <c r="J1376" s="9">
        <v>9278.02</v>
      </c>
      <c r="K1376" s="9">
        <v>185.56</v>
      </c>
      <c r="L1376" s="8">
        <v>0</v>
      </c>
      <c r="M1376" s="14">
        <f t="shared" si="63"/>
        <v>9463.58</v>
      </c>
      <c r="N1376" s="8">
        <v>0</v>
      </c>
      <c r="O1376" s="8">
        <v>0</v>
      </c>
      <c r="P1376" s="8" t="s">
        <v>77</v>
      </c>
      <c r="R1376" s="8">
        <v>1</v>
      </c>
      <c r="S1376" s="13">
        <f>_xlfn.XLOOKUP(P1376,rif_fee_schedule!$A$2:$A$84,rif_fee_schedule!C$2:C$84, 0)*1.628</f>
        <v>9769.6279999999988</v>
      </c>
      <c r="T1376" s="13">
        <f>_xlfn.XLOOKUP(P1376,rif_fee_schedule!$A$2:$A$84,rif_fee_schedule!D$2:D$84, 0)</f>
        <v>5674</v>
      </c>
      <c r="U1376" s="14">
        <f t="shared" si="64"/>
        <v>9769.6279999999988</v>
      </c>
      <c r="V1376" s="14">
        <f t="shared" si="65"/>
        <v>5674</v>
      </c>
      <c r="W1376"/>
      <c r="Y1376" s="3">
        <v>43269262.359999999</v>
      </c>
      <c r="Z1376" s="3">
        <v>874367.57</v>
      </c>
      <c r="AA1376" s="3">
        <v>433279.63</v>
      </c>
      <c r="AB1376">
        <v>0</v>
      </c>
      <c r="AC1376" s="3">
        <v>0</v>
      </c>
      <c r="AD1376" s="2">
        <v>374512.67</v>
      </c>
      <c r="AE1376" s="3">
        <v>599122533.62</v>
      </c>
      <c r="AF1376" s="3">
        <v>12164932.65</v>
      </c>
      <c r="AG1376" s="3">
        <v>2628720.44</v>
      </c>
      <c r="AH1376" s="3">
        <v>103699.7</v>
      </c>
      <c r="AI1376" s="3">
        <v>2074</v>
      </c>
      <c r="AJ1376" s="2">
        <v>-10188946.82</v>
      </c>
    </row>
    <row r="1377" spans="1:36" hidden="1" x14ac:dyDescent="0.25">
      <c r="A1377" s="8">
        <v>6</v>
      </c>
      <c r="B1377" s="8" t="s">
        <v>6363</v>
      </c>
      <c r="C1377" s="8">
        <v>3060190183640</v>
      </c>
      <c r="D1377" s="8" t="s">
        <v>6364</v>
      </c>
      <c r="F1377" s="8" t="s">
        <v>6365</v>
      </c>
      <c r="G1377" s="10">
        <v>43682</v>
      </c>
      <c r="H1377" s="8" t="s">
        <v>31</v>
      </c>
      <c r="I1377" s="8" t="s">
        <v>38</v>
      </c>
      <c r="J1377" s="9">
        <v>9278.02</v>
      </c>
      <c r="K1377" s="9">
        <v>185.56</v>
      </c>
      <c r="L1377" s="8">
        <v>0</v>
      </c>
      <c r="M1377" s="14">
        <f t="shared" si="63"/>
        <v>9463.58</v>
      </c>
      <c r="N1377" s="8">
        <v>0</v>
      </c>
      <c r="O1377" s="8">
        <v>0</v>
      </c>
      <c r="P1377" s="8" t="s">
        <v>77</v>
      </c>
      <c r="R1377" s="8">
        <v>1</v>
      </c>
      <c r="S1377" s="13">
        <f>_xlfn.XLOOKUP(P1377,rif_fee_schedule!$A$2:$A$84,rif_fee_schedule!C$2:C$84, 0)*1.628</f>
        <v>9769.6279999999988</v>
      </c>
      <c r="T1377" s="13">
        <f>_xlfn.XLOOKUP(P1377,rif_fee_schedule!$A$2:$A$84,rif_fee_schedule!D$2:D$84, 0)</f>
        <v>5674</v>
      </c>
      <c r="U1377" s="14">
        <f t="shared" si="64"/>
        <v>9769.6279999999988</v>
      </c>
      <c r="V1377" s="14">
        <f t="shared" si="65"/>
        <v>5674</v>
      </c>
      <c r="W1377"/>
      <c r="Y1377" s="3">
        <v>43269262.359999999</v>
      </c>
      <c r="Z1377" s="3">
        <v>874367.57</v>
      </c>
      <c r="AA1377" s="3">
        <v>433279.63</v>
      </c>
      <c r="AB1377">
        <v>0</v>
      </c>
      <c r="AC1377" s="3">
        <v>0</v>
      </c>
      <c r="AD1377" s="2">
        <v>374512.67</v>
      </c>
      <c r="AE1377" s="3">
        <v>599122533.62</v>
      </c>
      <c r="AF1377" s="3">
        <v>12164932.65</v>
      </c>
      <c r="AG1377" s="3">
        <v>2628720.44</v>
      </c>
      <c r="AH1377" s="3">
        <v>103699.7</v>
      </c>
      <c r="AI1377" s="3">
        <v>2074</v>
      </c>
      <c r="AJ1377" s="2">
        <v>-10188946.82</v>
      </c>
    </row>
    <row r="1378" spans="1:36" hidden="1" x14ac:dyDescent="0.25">
      <c r="A1378" s="8">
        <v>6</v>
      </c>
      <c r="B1378" s="8" t="s">
        <v>6369</v>
      </c>
      <c r="C1378" s="8">
        <v>3060190211580</v>
      </c>
      <c r="D1378" s="8" t="s">
        <v>6370</v>
      </c>
      <c r="F1378" s="8" t="s">
        <v>6371</v>
      </c>
      <c r="G1378" s="10">
        <v>43682</v>
      </c>
      <c r="H1378" s="8" t="s">
        <v>31</v>
      </c>
      <c r="I1378" s="8" t="s">
        <v>38</v>
      </c>
      <c r="J1378" s="9">
        <v>9278.02</v>
      </c>
      <c r="K1378" s="9">
        <v>185.56</v>
      </c>
      <c r="L1378" s="8">
        <v>0</v>
      </c>
      <c r="M1378" s="14">
        <f t="shared" si="63"/>
        <v>9463.58</v>
      </c>
      <c r="N1378" s="8">
        <v>0</v>
      </c>
      <c r="O1378" s="8">
        <v>0</v>
      </c>
      <c r="P1378" s="8" t="s">
        <v>77</v>
      </c>
      <c r="R1378" s="8">
        <v>1</v>
      </c>
      <c r="S1378" s="13">
        <f>_xlfn.XLOOKUP(P1378,rif_fee_schedule!$A$2:$A$84,rif_fee_schedule!C$2:C$84, 0)*1.628</f>
        <v>9769.6279999999988</v>
      </c>
      <c r="T1378" s="13">
        <f>_xlfn.XLOOKUP(P1378,rif_fee_schedule!$A$2:$A$84,rif_fee_schedule!D$2:D$84, 0)</f>
        <v>5674</v>
      </c>
      <c r="U1378" s="14">
        <f t="shared" si="64"/>
        <v>9769.6279999999988</v>
      </c>
      <c r="V1378" s="14">
        <f t="shared" si="65"/>
        <v>5674</v>
      </c>
      <c r="W1378"/>
      <c r="Y1378" s="3">
        <v>43269262.359999999</v>
      </c>
      <c r="Z1378" s="3">
        <v>874367.57</v>
      </c>
      <c r="AA1378" s="3">
        <v>433279.63</v>
      </c>
      <c r="AB1378">
        <v>0</v>
      </c>
      <c r="AC1378" s="3">
        <v>0</v>
      </c>
      <c r="AD1378" s="2">
        <v>374512.67</v>
      </c>
      <c r="AE1378" s="3">
        <v>599122533.62</v>
      </c>
      <c r="AF1378" s="3">
        <v>12164932.65</v>
      </c>
      <c r="AG1378" s="3">
        <v>2628720.44</v>
      </c>
      <c r="AH1378" s="3">
        <v>103699.7</v>
      </c>
      <c r="AI1378" s="3">
        <v>2074</v>
      </c>
      <c r="AJ1378" s="2">
        <v>-10188946.82</v>
      </c>
    </row>
    <row r="1379" spans="1:36" hidden="1" x14ac:dyDescent="0.25">
      <c r="A1379" s="8">
        <v>6</v>
      </c>
      <c r="B1379" s="8" t="s">
        <v>6372</v>
      </c>
      <c r="C1379" s="8">
        <v>3060190211590</v>
      </c>
      <c r="D1379" s="8" t="s">
        <v>6373</v>
      </c>
      <c r="F1379" s="8" t="s">
        <v>6374</v>
      </c>
      <c r="G1379" s="10">
        <v>43682</v>
      </c>
      <c r="H1379" s="8" t="s">
        <v>31</v>
      </c>
      <c r="I1379" s="8" t="s">
        <v>38</v>
      </c>
      <c r="J1379" s="9">
        <v>9278.02</v>
      </c>
      <c r="K1379" s="9">
        <v>185.56</v>
      </c>
      <c r="L1379" s="8">
        <v>0</v>
      </c>
      <c r="M1379" s="14">
        <f t="shared" si="63"/>
        <v>9463.58</v>
      </c>
      <c r="N1379" s="8">
        <v>0</v>
      </c>
      <c r="O1379" s="8">
        <v>0</v>
      </c>
      <c r="P1379" s="8" t="s">
        <v>77</v>
      </c>
      <c r="R1379" s="8">
        <v>1</v>
      </c>
      <c r="S1379" s="13">
        <f>_xlfn.XLOOKUP(P1379,rif_fee_schedule!$A$2:$A$84,rif_fee_schedule!C$2:C$84, 0)*1.628</f>
        <v>9769.6279999999988</v>
      </c>
      <c r="T1379" s="13">
        <f>_xlfn.XLOOKUP(P1379,rif_fee_schedule!$A$2:$A$84,rif_fee_schedule!D$2:D$84, 0)</f>
        <v>5674</v>
      </c>
      <c r="U1379" s="14">
        <f t="shared" si="64"/>
        <v>9769.6279999999988</v>
      </c>
      <c r="V1379" s="14">
        <f t="shared" si="65"/>
        <v>5674</v>
      </c>
      <c r="W1379"/>
      <c r="Y1379" s="3">
        <v>43269262.359999999</v>
      </c>
      <c r="Z1379" s="3">
        <v>874367.57</v>
      </c>
      <c r="AA1379" s="3">
        <v>433279.63</v>
      </c>
      <c r="AB1379">
        <v>0</v>
      </c>
      <c r="AC1379" s="3">
        <v>0</v>
      </c>
      <c r="AD1379" s="2">
        <v>374512.67</v>
      </c>
      <c r="AE1379" s="3">
        <v>599122533.62</v>
      </c>
      <c r="AF1379" s="3">
        <v>12164932.65</v>
      </c>
      <c r="AG1379" s="3">
        <v>2628720.44</v>
      </c>
      <c r="AH1379" s="3">
        <v>103699.7</v>
      </c>
      <c r="AI1379" s="3">
        <v>2074</v>
      </c>
      <c r="AJ1379" s="2">
        <v>-10188946.82</v>
      </c>
    </row>
    <row r="1380" spans="1:36" hidden="1" x14ac:dyDescent="0.25">
      <c r="A1380" s="8">
        <v>6</v>
      </c>
      <c r="B1380" s="8" t="s">
        <v>6375</v>
      </c>
      <c r="C1380" s="8">
        <v>3060190211610</v>
      </c>
      <c r="D1380" s="8" t="s">
        <v>6376</v>
      </c>
      <c r="F1380" s="8" t="s">
        <v>6377</v>
      </c>
      <c r="G1380" s="10">
        <v>43682</v>
      </c>
      <c r="H1380" s="8" t="s">
        <v>31</v>
      </c>
      <c r="I1380" s="8" t="s">
        <v>38</v>
      </c>
      <c r="J1380" s="9">
        <v>9278.02</v>
      </c>
      <c r="K1380" s="9">
        <v>185.56</v>
      </c>
      <c r="L1380" s="8">
        <v>0</v>
      </c>
      <c r="M1380" s="14">
        <f t="shared" si="63"/>
        <v>9463.58</v>
      </c>
      <c r="N1380" s="8">
        <v>0</v>
      </c>
      <c r="O1380" s="8">
        <v>0</v>
      </c>
      <c r="P1380" s="8" t="s">
        <v>77</v>
      </c>
      <c r="R1380" s="8">
        <v>1</v>
      </c>
      <c r="S1380" s="13">
        <f>_xlfn.XLOOKUP(P1380,rif_fee_schedule!$A$2:$A$84,rif_fee_schedule!C$2:C$84, 0)*1.628</f>
        <v>9769.6279999999988</v>
      </c>
      <c r="T1380" s="13">
        <f>_xlfn.XLOOKUP(P1380,rif_fee_schedule!$A$2:$A$84,rif_fee_schedule!D$2:D$84, 0)</f>
        <v>5674</v>
      </c>
      <c r="U1380" s="14">
        <f t="shared" si="64"/>
        <v>9769.6279999999988</v>
      </c>
      <c r="V1380" s="14">
        <f t="shared" si="65"/>
        <v>5674</v>
      </c>
      <c r="W1380"/>
      <c r="Y1380" s="3">
        <v>43269262.359999999</v>
      </c>
      <c r="Z1380" s="3">
        <v>874367.57</v>
      </c>
      <c r="AA1380" s="3">
        <v>433279.63</v>
      </c>
      <c r="AB1380">
        <v>0</v>
      </c>
      <c r="AC1380" s="3">
        <v>0</v>
      </c>
      <c r="AD1380" s="2">
        <v>374512.67</v>
      </c>
      <c r="AE1380" s="3">
        <v>599122533.62</v>
      </c>
      <c r="AF1380" s="3">
        <v>12164932.65</v>
      </c>
      <c r="AG1380" s="3">
        <v>2628720.44</v>
      </c>
      <c r="AH1380" s="3">
        <v>103699.7</v>
      </c>
      <c r="AI1380" s="3">
        <v>2074</v>
      </c>
      <c r="AJ1380" s="2">
        <v>-10188946.82</v>
      </c>
    </row>
    <row r="1381" spans="1:36" hidden="1" x14ac:dyDescent="0.25">
      <c r="A1381" s="8">
        <v>6</v>
      </c>
      <c r="B1381" s="8" t="s">
        <v>6333</v>
      </c>
      <c r="C1381" s="8">
        <v>3060190211800</v>
      </c>
      <c r="D1381" s="8" t="s">
        <v>6334</v>
      </c>
      <c r="F1381" s="8" t="s">
        <v>6335</v>
      </c>
      <c r="G1381" s="10">
        <v>43682</v>
      </c>
      <c r="H1381" s="8" t="s">
        <v>31</v>
      </c>
      <c r="I1381" s="8" t="s">
        <v>38</v>
      </c>
      <c r="J1381" s="9">
        <v>9278.02</v>
      </c>
      <c r="K1381" s="9">
        <v>185.56</v>
      </c>
      <c r="L1381" s="8">
        <v>0</v>
      </c>
      <c r="M1381" s="14">
        <f t="shared" si="63"/>
        <v>9463.58</v>
      </c>
      <c r="N1381" s="8">
        <v>0</v>
      </c>
      <c r="O1381" s="8">
        <v>0</v>
      </c>
      <c r="P1381" s="8" t="s">
        <v>77</v>
      </c>
      <c r="R1381" s="8">
        <v>1</v>
      </c>
      <c r="S1381" s="13">
        <f>_xlfn.XLOOKUP(P1381,rif_fee_schedule!$A$2:$A$84,rif_fee_schedule!C$2:C$84, 0)*1.628</f>
        <v>9769.6279999999988</v>
      </c>
      <c r="T1381" s="13">
        <f>_xlfn.XLOOKUP(P1381,rif_fee_schedule!$A$2:$A$84,rif_fee_schedule!D$2:D$84, 0)</f>
        <v>5674</v>
      </c>
      <c r="U1381" s="14">
        <f t="shared" si="64"/>
        <v>9769.6279999999988</v>
      </c>
      <c r="V1381" s="14">
        <f t="shared" si="65"/>
        <v>5674</v>
      </c>
      <c r="W1381"/>
      <c r="Y1381" s="3">
        <v>43269262.359999999</v>
      </c>
      <c r="Z1381" s="3">
        <v>874367.57</v>
      </c>
      <c r="AA1381" s="3">
        <v>433279.63</v>
      </c>
      <c r="AB1381">
        <v>0</v>
      </c>
      <c r="AC1381" s="3">
        <v>0</v>
      </c>
      <c r="AD1381" s="2">
        <v>374512.67</v>
      </c>
      <c r="AE1381" s="3">
        <v>599122533.62</v>
      </c>
      <c r="AF1381" s="3">
        <v>12164932.65</v>
      </c>
      <c r="AG1381" s="3">
        <v>2628720.44</v>
      </c>
      <c r="AH1381" s="3">
        <v>103699.7</v>
      </c>
      <c r="AI1381" s="3">
        <v>2074</v>
      </c>
      <c r="AJ1381" s="2">
        <v>-10188946.82</v>
      </c>
    </row>
    <row r="1382" spans="1:36" hidden="1" x14ac:dyDescent="0.25">
      <c r="A1382" s="8">
        <v>2</v>
      </c>
      <c r="B1382" s="8" t="s">
        <v>2892</v>
      </c>
      <c r="C1382" s="8">
        <v>3031220261150</v>
      </c>
      <c r="D1382" s="8" t="s">
        <v>2893</v>
      </c>
      <c r="F1382" s="8" t="s">
        <v>2894</v>
      </c>
      <c r="G1382" s="10">
        <v>43684</v>
      </c>
      <c r="H1382" s="8" t="s">
        <v>31</v>
      </c>
      <c r="I1382" s="8" t="s">
        <v>38</v>
      </c>
      <c r="J1382" s="9">
        <v>1969.71</v>
      </c>
      <c r="K1382" s="9">
        <v>39.39</v>
      </c>
      <c r="L1382" s="8">
        <v>0</v>
      </c>
      <c r="M1382" s="14">
        <f t="shared" si="63"/>
        <v>2009.1000000000001</v>
      </c>
      <c r="N1382" s="8">
        <v>0</v>
      </c>
      <c r="O1382" s="8">
        <v>0</v>
      </c>
      <c r="P1382" s="8" t="s">
        <v>77</v>
      </c>
      <c r="R1382" s="8">
        <v>-1</v>
      </c>
      <c r="S1382" s="13">
        <f>_xlfn.XLOOKUP(P1382,rif_fee_schedule!$A$2:$A$84,rif_fee_schedule!C$2:C$84, 0)*1.628</f>
        <v>9769.6279999999988</v>
      </c>
      <c r="T1382" s="13">
        <f>_xlfn.XLOOKUP(P1382,rif_fee_schedule!$A$2:$A$84,rif_fee_schedule!D$2:D$84, 0)</f>
        <v>5674</v>
      </c>
      <c r="U1382" s="14">
        <f t="shared" si="64"/>
        <v>-9769.6279999999988</v>
      </c>
      <c r="V1382" s="14">
        <f t="shared" si="65"/>
        <v>-5674</v>
      </c>
      <c r="W1382"/>
      <c r="Y1382" s="3">
        <v>272008405.74000001</v>
      </c>
      <c r="Z1382" s="3">
        <v>5573244.3300000001</v>
      </c>
      <c r="AA1382" s="3">
        <v>0</v>
      </c>
      <c r="AB1382">
        <v>0</v>
      </c>
      <c r="AC1382" s="3">
        <v>0</v>
      </c>
      <c r="AD1382" s="2">
        <v>-7297347.0099999998</v>
      </c>
      <c r="AE1382" s="3">
        <v>599122533.62</v>
      </c>
      <c r="AF1382" s="3">
        <v>12164932.65</v>
      </c>
      <c r="AG1382" s="3">
        <v>2628720.44</v>
      </c>
      <c r="AH1382" s="3">
        <v>103699.7</v>
      </c>
      <c r="AI1382" s="3">
        <v>2074</v>
      </c>
      <c r="AJ1382" s="2">
        <v>-10188946.82</v>
      </c>
    </row>
    <row r="1383" spans="1:36" hidden="1" x14ac:dyDescent="0.25">
      <c r="A1383" s="8">
        <v>2</v>
      </c>
      <c r="B1383" s="8" t="s">
        <v>2892</v>
      </c>
      <c r="C1383" s="8">
        <v>3031220261150</v>
      </c>
      <c r="D1383" s="8" t="s">
        <v>2893</v>
      </c>
      <c r="F1383" s="8" t="s">
        <v>2894</v>
      </c>
      <c r="G1383" s="10">
        <v>43684</v>
      </c>
      <c r="H1383" s="8" t="s">
        <v>31</v>
      </c>
      <c r="I1383" s="8" t="s">
        <v>38</v>
      </c>
      <c r="J1383" s="9">
        <v>1969.71</v>
      </c>
      <c r="K1383" s="9">
        <v>39.39</v>
      </c>
      <c r="L1383" s="8">
        <v>0</v>
      </c>
      <c r="M1383" s="14">
        <f t="shared" si="63"/>
        <v>2009.1000000000001</v>
      </c>
      <c r="N1383" s="8">
        <v>0</v>
      </c>
      <c r="O1383" s="8">
        <v>0</v>
      </c>
      <c r="P1383" s="8" t="s">
        <v>114</v>
      </c>
      <c r="R1383" s="8">
        <v>2</v>
      </c>
      <c r="S1383" s="13">
        <f>_xlfn.XLOOKUP(P1383,rif_fee_schedule!$A$2:$A$84,rif_fee_schedule!C$2:C$84, 0)*1.628</f>
        <v>4288.152</v>
      </c>
      <c r="T1383" s="13">
        <f>_xlfn.XLOOKUP(P1383,rif_fee_schedule!$A$2:$A$84,rif_fee_schedule!D$2:D$84, 0)</f>
        <v>2490</v>
      </c>
      <c r="U1383" s="14">
        <f t="shared" si="64"/>
        <v>8576.3040000000001</v>
      </c>
      <c r="V1383" s="14">
        <f t="shared" si="65"/>
        <v>4980</v>
      </c>
      <c r="W1383"/>
      <c r="Y1383" s="3">
        <v>272008405.74000001</v>
      </c>
      <c r="Z1383" s="3">
        <v>5573244.3300000001</v>
      </c>
      <c r="AA1383" s="3">
        <v>0</v>
      </c>
      <c r="AB1383">
        <v>0</v>
      </c>
      <c r="AC1383" s="3">
        <v>0</v>
      </c>
      <c r="AD1383" s="2">
        <v>-7297347.0099999998</v>
      </c>
      <c r="AE1383" s="3">
        <v>599122533.62</v>
      </c>
      <c r="AF1383" s="3">
        <v>12164932.65</v>
      </c>
      <c r="AG1383" s="3">
        <v>2628720.44</v>
      </c>
      <c r="AH1383" s="3">
        <v>103699.7</v>
      </c>
      <c r="AI1383" s="3">
        <v>2074</v>
      </c>
      <c r="AJ1383" s="2">
        <v>-10188946.82</v>
      </c>
    </row>
    <row r="1384" spans="1:36" hidden="1" x14ac:dyDescent="0.25">
      <c r="A1384" s="8">
        <v>1</v>
      </c>
      <c r="B1384" s="8" t="s">
        <v>136</v>
      </c>
      <c r="C1384" s="8">
        <v>3030060060130</v>
      </c>
      <c r="D1384" s="8" t="s">
        <v>137</v>
      </c>
      <c r="F1384" s="8" t="s">
        <v>135</v>
      </c>
      <c r="G1384" s="10">
        <v>43683</v>
      </c>
      <c r="H1384" s="8" t="s">
        <v>31</v>
      </c>
      <c r="I1384" s="8" t="s">
        <v>38</v>
      </c>
      <c r="J1384" s="9">
        <v>4917.42</v>
      </c>
      <c r="K1384" s="9">
        <v>98.35</v>
      </c>
      <c r="L1384" s="8">
        <v>0</v>
      </c>
      <c r="M1384" s="14">
        <f t="shared" si="63"/>
        <v>5015.7700000000004</v>
      </c>
      <c r="N1384" s="8">
        <v>0</v>
      </c>
      <c r="O1384" s="8">
        <v>0</v>
      </c>
      <c r="P1384" s="8" t="s">
        <v>43</v>
      </c>
      <c r="R1384" s="11">
        <v>1011</v>
      </c>
      <c r="S1384" s="13">
        <f>_xlfn.XLOOKUP(P1384,rif_fee_schedule!$A$2:$A$84,rif_fee_schedule!C$2:C$84, 0)*1.628</f>
        <v>5.1216879999999998</v>
      </c>
      <c r="T1384" s="13">
        <f>_xlfn.XLOOKUP(P1384,rif_fee_schedule!$A$2:$A$84,rif_fee_schedule!D$2:D$84, 0)</f>
        <v>2.9740000000000002</v>
      </c>
      <c r="U1384" s="14">
        <f t="shared" si="64"/>
        <v>5178.0265680000002</v>
      </c>
      <c r="V1384" s="14">
        <f t="shared" si="65"/>
        <v>3006.7140000000004</v>
      </c>
      <c r="W1384" s="2"/>
      <c r="Y1384" s="3">
        <v>74696854.359999999</v>
      </c>
      <c r="Z1384" s="3">
        <v>1494936.99</v>
      </c>
      <c r="AA1384" s="3">
        <v>1189721.74</v>
      </c>
      <c r="AB1384" s="2">
        <v>103699.7</v>
      </c>
      <c r="AC1384" s="3">
        <v>2074</v>
      </c>
      <c r="AD1384" s="2">
        <v>-3422401.68</v>
      </c>
      <c r="AE1384" s="3">
        <v>599122533.62</v>
      </c>
      <c r="AF1384" s="3">
        <v>12164932.65</v>
      </c>
      <c r="AG1384" s="3">
        <v>2628720.44</v>
      </c>
      <c r="AH1384" s="3">
        <v>103699.7</v>
      </c>
      <c r="AI1384" s="3">
        <v>2074</v>
      </c>
      <c r="AJ1384" s="2">
        <v>-10188946.82</v>
      </c>
    </row>
    <row r="1385" spans="1:36" hidden="1" x14ac:dyDescent="0.25">
      <c r="A1385" s="8">
        <v>2</v>
      </c>
      <c r="B1385" s="8" t="s">
        <v>2800</v>
      </c>
      <c r="C1385" s="8">
        <v>3031150200040</v>
      </c>
      <c r="D1385" s="8" t="s">
        <v>2801</v>
      </c>
      <c r="E1385" s="8" t="s">
        <v>30</v>
      </c>
      <c r="F1385" s="8" t="s">
        <v>2802</v>
      </c>
      <c r="G1385" s="10">
        <v>43711</v>
      </c>
      <c r="H1385" s="8" t="s">
        <v>31</v>
      </c>
      <c r="I1385" s="8" t="s">
        <v>38</v>
      </c>
      <c r="J1385" s="9">
        <v>0</v>
      </c>
      <c r="K1385" s="9">
        <v>0</v>
      </c>
      <c r="L1385" s="8">
        <v>0</v>
      </c>
      <c r="M1385" s="14">
        <f t="shared" si="63"/>
        <v>0</v>
      </c>
      <c r="N1385" s="8">
        <v>0</v>
      </c>
      <c r="O1385" s="8">
        <v>0</v>
      </c>
      <c r="P1385" s="8" t="s">
        <v>77</v>
      </c>
      <c r="R1385" s="8">
        <v>0</v>
      </c>
      <c r="S1385" s="13">
        <f>_xlfn.XLOOKUP(P1385,rif_fee_schedule!$A$2:$A$84,rif_fee_schedule!C$2:C$84, 0)*1.628</f>
        <v>9769.6279999999988</v>
      </c>
      <c r="T1385" s="13">
        <f>_xlfn.XLOOKUP(P1385,rif_fee_schedule!$A$2:$A$84,rif_fee_schedule!D$2:D$84, 0)</f>
        <v>5674</v>
      </c>
      <c r="U1385" s="14">
        <f t="shared" si="64"/>
        <v>0</v>
      </c>
      <c r="V1385" s="14">
        <f t="shared" si="65"/>
        <v>0</v>
      </c>
      <c r="W1385"/>
      <c r="Y1385" s="3">
        <v>272008405.74000001</v>
      </c>
      <c r="Z1385" s="3">
        <v>5573244.3300000001</v>
      </c>
      <c r="AA1385" s="3">
        <v>0</v>
      </c>
      <c r="AB1385">
        <v>0</v>
      </c>
      <c r="AC1385" s="3">
        <v>0</v>
      </c>
      <c r="AD1385" s="2">
        <v>-7297347.0099999998</v>
      </c>
      <c r="AE1385" s="3">
        <v>599122533.62</v>
      </c>
      <c r="AF1385" s="3">
        <v>12164932.65</v>
      </c>
      <c r="AG1385" s="3">
        <v>2628720.44</v>
      </c>
      <c r="AH1385" s="3">
        <v>103699.7</v>
      </c>
      <c r="AI1385" s="3">
        <v>2074</v>
      </c>
      <c r="AJ1385" s="2">
        <v>-10188946.82</v>
      </c>
    </row>
    <row r="1386" spans="1:36" hidden="1" x14ac:dyDescent="0.25">
      <c r="A1386" s="8">
        <v>2</v>
      </c>
      <c r="B1386" s="8" t="s">
        <v>2734</v>
      </c>
      <c r="C1386" s="8">
        <v>3031110240060</v>
      </c>
      <c r="D1386" s="8" t="s">
        <v>2735</v>
      </c>
      <c r="G1386" s="10">
        <v>43748</v>
      </c>
      <c r="H1386" s="8" t="s">
        <v>31</v>
      </c>
      <c r="I1386" s="8" t="s">
        <v>32</v>
      </c>
      <c r="J1386" s="9">
        <v>126985.82</v>
      </c>
      <c r="K1386" s="9">
        <v>2539.7199999999998</v>
      </c>
      <c r="L1386" s="8">
        <v>0</v>
      </c>
      <c r="M1386" s="14">
        <f t="shared" si="63"/>
        <v>129525.54000000001</v>
      </c>
      <c r="N1386" s="8">
        <v>0</v>
      </c>
      <c r="O1386" s="8">
        <v>0</v>
      </c>
      <c r="P1386" s="8" t="s">
        <v>2493</v>
      </c>
      <c r="R1386" s="8">
        <v>24</v>
      </c>
      <c r="S1386" s="13">
        <f>_xlfn.XLOOKUP(P1386,rif_fee_schedule!$A$2:$A$84,rif_fee_schedule!C$2:C$84, 0)*1.628</f>
        <v>0</v>
      </c>
      <c r="T1386" s="13">
        <f>_xlfn.XLOOKUP(P1386,rif_fee_schedule!$A$2:$A$84,rif_fee_schedule!D$2:D$84, 0)</f>
        <v>0</v>
      </c>
      <c r="U1386" s="14">
        <f t="shared" si="64"/>
        <v>0</v>
      </c>
      <c r="V1386" s="14">
        <f t="shared" si="65"/>
        <v>0</v>
      </c>
      <c r="W1386"/>
      <c r="Y1386" s="3">
        <v>272008405.74000001</v>
      </c>
      <c r="Z1386" s="3">
        <v>5573244.3300000001</v>
      </c>
      <c r="AA1386" s="3">
        <v>0</v>
      </c>
      <c r="AB1386">
        <v>0</v>
      </c>
      <c r="AC1386" s="3">
        <v>0</v>
      </c>
      <c r="AD1386" s="2">
        <v>-7297347.0099999998</v>
      </c>
      <c r="AE1386" s="3">
        <v>599122533.62</v>
      </c>
      <c r="AF1386" s="3">
        <v>12164932.65</v>
      </c>
      <c r="AG1386" s="3">
        <v>2628720.44</v>
      </c>
      <c r="AH1386" s="3">
        <v>103699.7</v>
      </c>
      <c r="AI1386" s="3">
        <v>2074</v>
      </c>
      <c r="AJ1386" s="2">
        <v>-10188946.82</v>
      </c>
    </row>
    <row r="1387" spans="1:36" hidden="1" x14ac:dyDescent="0.25">
      <c r="A1387" s="8">
        <v>2</v>
      </c>
      <c r="B1387" s="8" t="s">
        <v>2732</v>
      </c>
      <c r="C1387" s="8">
        <v>3031110240060</v>
      </c>
      <c r="D1387" s="8" t="s">
        <v>2733</v>
      </c>
      <c r="G1387" s="10">
        <v>43748</v>
      </c>
      <c r="H1387" s="8" t="s">
        <v>31</v>
      </c>
      <c r="I1387" s="8" t="s">
        <v>32</v>
      </c>
      <c r="J1387" s="9">
        <v>126985.82</v>
      </c>
      <c r="K1387" s="9">
        <v>2539.7199999999998</v>
      </c>
      <c r="L1387" s="8">
        <v>0</v>
      </c>
      <c r="M1387" s="14">
        <f t="shared" si="63"/>
        <v>129525.54000000001</v>
      </c>
      <c r="N1387" s="8">
        <v>0</v>
      </c>
      <c r="O1387" s="8">
        <v>0</v>
      </c>
      <c r="P1387" s="8" t="s">
        <v>2493</v>
      </c>
      <c r="R1387" s="8">
        <v>24</v>
      </c>
      <c r="S1387" s="13">
        <f>_xlfn.XLOOKUP(P1387,rif_fee_schedule!$A$2:$A$84,rif_fee_schedule!C$2:C$84, 0)*1.628</f>
        <v>0</v>
      </c>
      <c r="T1387" s="13">
        <f>_xlfn.XLOOKUP(P1387,rif_fee_schedule!$A$2:$A$84,rif_fee_schedule!D$2:D$84, 0)</f>
        <v>0</v>
      </c>
      <c r="U1387" s="14">
        <f t="shared" si="64"/>
        <v>0</v>
      </c>
      <c r="V1387" s="14">
        <f t="shared" si="65"/>
        <v>0</v>
      </c>
      <c r="W1387"/>
      <c r="Y1387" s="3">
        <v>272008405.74000001</v>
      </c>
      <c r="Z1387" s="3">
        <v>5573244.3300000001</v>
      </c>
      <c r="AA1387" s="3">
        <v>0</v>
      </c>
      <c r="AB1387">
        <v>0</v>
      </c>
      <c r="AC1387" s="3">
        <v>0</v>
      </c>
      <c r="AD1387" s="2">
        <v>-7297347.0099999998</v>
      </c>
      <c r="AE1387" s="3">
        <v>599122533.62</v>
      </c>
      <c r="AF1387" s="3">
        <v>12164932.65</v>
      </c>
      <c r="AG1387" s="3">
        <v>2628720.44</v>
      </c>
      <c r="AH1387" s="3">
        <v>103699.7</v>
      </c>
      <c r="AI1387" s="3">
        <v>2074</v>
      </c>
      <c r="AJ1387" s="2">
        <v>-10188946.82</v>
      </c>
    </row>
    <row r="1388" spans="1:36" hidden="1" x14ac:dyDescent="0.25">
      <c r="A1388" s="8">
        <v>2</v>
      </c>
      <c r="B1388" s="8" t="s">
        <v>2736</v>
      </c>
      <c r="C1388" s="8">
        <v>3031110240060</v>
      </c>
      <c r="D1388" s="8" t="s">
        <v>2737</v>
      </c>
      <c r="G1388" s="10">
        <v>43748</v>
      </c>
      <c r="H1388" s="8" t="s">
        <v>31</v>
      </c>
      <c r="I1388" s="8" t="s">
        <v>32</v>
      </c>
      <c r="J1388" s="9">
        <v>126985.82</v>
      </c>
      <c r="K1388" s="9">
        <v>2539.7199999999998</v>
      </c>
      <c r="L1388" s="8">
        <v>0</v>
      </c>
      <c r="M1388" s="14">
        <f t="shared" si="63"/>
        <v>129525.54000000001</v>
      </c>
      <c r="N1388" s="8">
        <v>0</v>
      </c>
      <c r="O1388" s="8">
        <v>0</v>
      </c>
      <c r="P1388" s="8" t="s">
        <v>2493</v>
      </c>
      <c r="R1388" s="8">
        <v>24</v>
      </c>
      <c r="S1388" s="13">
        <f>_xlfn.XLOOKUP(P1388,rif_fee_schedule!$A$2:$A$84,rif_fee_schedule!C$2:C$84, 0)*1.628</f>
        <v>0</v>
      </c>
      <c r="T1388" s="13">
        <f>_xlfn.XLOOKUP(P1388,rif_fee_schedule!$A$2:$A$84,rif_fee_schedule!D$2:D$84, 0)</f>
        <v>0</v>
      </c>
      <c r="U1388" s="14">
        <f t="shared" si="64"/>
        <v>0</v>
      </c>
      <c r="V1388" s="14">
        <f t="shared" si="65"/>
        <v>0</v>
      </c>
      <c r="W1388"/>
      <c r="Y1388" s="3">
        <v>272008405.74000001</v>
      </c>
      <c r="Z1388" s="3">
        <v>5573244.3300000001</v>
      </c>
      <c r="AA1388" s="3">
        <v>0</v>
      </c>
      <c r="AB1388">
        <v>0</v>
      </c>
      <c r="AC1388" s="3">
        <v>0</v>
      </c>
      <c r="AD1388" s="2">
        <v>-7297347.0099999998</v>
      </c>
      <c r="AE1388" s="3">
        <v>599122533.62</v>
      </c>
      <c r="AF1388" s="3">
        <v>12164932.65</v>
      </c>
      <c r="AG1388" s="3">
        <v>2628720.44</v>
      </c>
      <c r="AH1388" s="3">
        <v>103699.7</v>
      </c>
      <c r="AI1388" s="3">
        <v>2074</v>
      </c>
      <c r="AJ1388" s="2">
        <v>-10188946.82</v>
      </c>
    </row>
    <row r="1389" spans="1:36" hidden="1" x14ac:dyDescent="0.25">
      <c r="A1389" s="8">
        <v>2</v>
      </c>
      <c r="B1389" s="8" t="s">
        <v>2730</v>
      </c>
      <c r="C1389" s="8">
        <v>3031110240060</v>
      </c>
      <c r="D1389" s="8" t="s">
        <v>2731</v>
      </c>
      <c r="G1389" s="10">
        <v>43748</v>
      </c>
      <c r="H1389" s="8" t="s">
        <v>31</v>
      </c>
      <c r="I1389" s="8" t="s">
        <v>32</v>
      </c>
      <c r="J1389" s="9">
        <v>126985.82</v>
      </c>
      <c r="K1389" s="9">
        <v>2539.7199999999998</v>
      </c>
      <c r="L1389" s="8">
        <v>0</v>
      </c>
      <c r="M1389" s="14">
        <f t="shared" si="63"/>
        <v>129525.54000000001</v>
      </c>
      <c r="N1389" s="8">
        <v>0</v>
      </c>
      <c r="O1389" s="8">
        <v>0</v>
      </c>
      <c r="P1389" s="8" t="s">
        <v>2493</v>
      </c>
      <c r="R1389" s="8">
        <v>24</v>
      </c>
      <c r="S1389" s="13">
        <f>_xlfn.XLOOKUP(P1389,rif_fee_schedule!$A$2:$A$84,rif_fee_schedule!C$2:C$84, 0)*1.628</f>
        <v>0</v>
      </c>
      <c r="T1389" s="13">
        <f>_xlfn.XLOOKUP(P1389,rif_fee_schedule!$A$2:$A$84,rif_fee_schedule!D$2:D$84, 0)</f>
        <v>0</v>
      </c>
      <c r="U1389" s="14">
        <f t="shared" si="64"/>
        <v>0</v>
      </c>
      <c r="V1389" s="14">
        <f t="shared" si="65"/>
        <v>0</v>
      </c>
      <c r="W1389"/>
      <c r="Y1389" s="3">
        <v>272008405.74000001</v>
      </c>
      <c r="Z1389" s="3">
        <v>5573244.3300000001</v>
      </c>
      <c r="AA1389" s="3">
        <v>0</v>
      </c>
      <c r="AB1389">
        <v>0</v>
      </c>
      <c r="AC1389" s="3">
        <v>0</v>
      </c>
      <c r="AD1389" s="2">
        <v>-7297347.0099999998</v>
      </c>
      <c r="AE1389" s="3">
        <v>599122533.62</v>
      </c>
      <c r="AF1389" s="3">
        <v>12164932.65</v>
      </c>
      <c r="AG1389" s="3">
        <v>2628720.44</v>
      </c>
      <c r="AH1389" s="3">
        <v>103699.7</v>
      </c>
      <c r="AI1389" s="3">
        <v>2074</v>
      </c>
      <c r="AJ1389" s="2">
        <v>-10188946.82</v>
      </c>
    </row>
    <row r="1390" spans="1:36" hidden="1" x14ac:dyDescent="0.25">
      <c r="A1390" s="8">
        <v>1.1000000000000001</v>
      </c>
      <c r="B1390" s="8" t="s">
        <v>961</v>
      </c>
      <c r="C1390" s="8">
        <v>3040360050360</v>
      </c>
      <c r="D1390" s="8" t="s">
        <v>962</v>
      </c>
      <c r="F1390" s="8" t="s">
        <v>963</v>
      </c>
      <c r="G1390" s="10">
        <v>43684</v>
      </c>
      <c r="H1390" s="8" t="s">
        <v>31</v>
      </c>
      <c r="I1390" s="8" t="s">
        <v>38</v>
      </c>
      <c r="J1390" s="9">
        <v>0</v>
      </c>
      <c r="K1390" s="9">
        <v>0</v>
      </c>
      <c r="L1390" s="8">
        <v>0</v>
      </c>
      <c r="M1390" s="14">
        <f t="shared" si="63"/>
        <v>0</v>
      </c>
      <c r="N1390" s="8">
        <v>0</v>
      </c>
      <c r="O1390" s="8">
        <v>0</v>
      </c>
      <c r="P1390" s="8" t="s">
        <v>77</v>
      </c>
      <c r="R1390" s="8">
        <v>1</v>
      </c>
      <c r="S1390" s="13">
        <f>_xlfn.XLOOKUP(P1390,rif_fee_schedule!$A$2:$A$84,rif_fee_schedule!C$2:C$84, 0)*1.628</f>
        <v>9769.6279999999988</v>
      </c>
      <c r="T1390" s="13">
        <f>_xlfn.XLOOKUP(P1390,rif_fee_schedule!$A$2:$A$84,rif_fee_schedule!D$2:D$84, 0)</f>
        <v>5674</v>
      </c>
      <c r="U1390" s="14">
        <f t="shared" si="64"/>
        <v>9769.6279999999988</v>
      </c>
      <c r="V1390" s="14">
        <f t="shared" si="65"/>
        <v>5674</v>
      </c>
      <c r="W1390"/>
      <c r="Y1390" s="3">
        <v>13538989.02</v>
      </c>
      <c r="Z1390" s="3">
        <v>280635.13</v>
      </c>
      <c r="AA1390" s="3">
        <v>0</v>
      </c>
      <c r="AB1390">
        <v>0</v>
      </c>
      <c r="AC1390" s="3">
        <v>0</v>
      </c>
      <c r="AD1390" s="2">
        <v>-2316507.67</v>
      </c>
      <c r="AE1390" s="3">
        <v>599122533.62</v>
      </c>
      <c r="AF1390" s="3">
        <v>12164932.65</v>
      </c>
      <c r="AG1390" s="3">
        <v>2628720.44</v>
      </c>
      <c r="AH1390" s="3">
        <v>103699.7</v>
      </c>
      <c r="AI1390" s="3">
        <v>2074</v>
      </c>
      <c r="AJ1390" s="2">
        <v>-10188946.82</v>
      </c>
    </row>
    <row r="1391" spans="1:36" hidden="1" x14ac:dyDescent="0.25">
      <c r="A1391" s="8">
        <v>1.1000000000000001</v>
      </c>
      <c r="B1391" s="8" t="s">
        <v>961</v>
      </c>
      <c r="C1391" s="8">
        <v>3040360050360</v>
      </c>
      <c r="D1391" s="8" t="s">
        <v>962</v>
      </c>
      <c r="F1391" s="8" t="s">
        <v>963</v>
      </c>
      <c r="G1391" s="10">
        <v>43684</v>
      </c>
      <c r="H1391" s="8" t="s">
        <v>31</v>
      </c>
      <c r="I1391" s="8" t="s">
        <v>38</v>
      </c>
      <c r="J1391" s="9">
        <v>0</v>
      </c>
      <c r="K1391" s="9">
        <v>0</v>
      </c>
      <c r="L1391" s="8">
        <v>0</v>
      </c>
      <c r="M1391" s="14">
        <f t="shared" si="63"/>
        <v>0</v>
      </c>
      <c r="N1391" s="8">
        <v>0</v>
      </c>
      <c r="O1391" s="8">
        <v>0</v>
      </c>
      <c r="P1391" s="8" t="s">
        <v>77</v>
      </c>
      <c r="R1391" s="8">
        <v>-1</v>
      </c>
      <c r="S1391" s="13">
        <f>_xlfn.XLOOKUP(P1391,rif_fee_schedule!$A$2:$A$84,rif_fee_schedule!C$2:C$84, 0)*1.628</f>
        <v>9769.6279999999988</v>
      </c>
      <c r="T1391" s="13">
        <f>_xlfn.XLOOKUP(P1391,rif_fee_schedule!$A$2:$A$84,rif_fee_schedule!D$2:D$84, 0)</f>
        <v>5674</v>
      </c>
      <c r="U1391" s="14">
        <f t="shared" si="64"/>
        <v>-9769.6279999999988</v>
      </c>
      <c r="V1391" s="14">
        <f t="shared" si="65"/>
        <v>-5674</v>
      </c>
      <c r="W1391"/>
      <c r="Y1391" s="3">
        <v>13538989.02</v>
      </c>
      <c r="Z1391" s="3">
        <v>280635.13</v>
      </c>
      <c r="AA1391" s="3">
        <v>0</v>
      </c>
      <c r="AB1391">
        <v>0</v>
      </c>
      <c r="AC1391" s="3">
        <v>0</v>
      </c>
      <c r="AD1391" s="2">
        <v>-2316507.67</v>
      </c>
      <c r="AE1391" s="3">
        <v>599122533.62</v>
      </c>
      <c r="AF1391" s="3">
        <v>12164932.65</v>
      </c>
      <c r="AG1391" s="3">
        <v>2628720.44</v>
      </c>
      <c r="AH1391" s="3">
        <v>103699.7</v>
      </c>
      <c r="AI1391" s="3">
        <v>2074</v>
      </c>
      <c r="AJ1391" s="2">
        <v>-10188946.82</v>
      </c>
    </row>
    <row r="1392" spans="1:36" hidden="1" x14ac:dyDescent="0.25">
      <c r="A1392" s="8">
        <v>3</v>
      </c>
      <c r="B1392" s="8" t="s">
        <v>3410</v>
      </c>
      <c r="C1392" s="8">
        <v>3012310290020</v>
      </c>
      <c r="D1392" s="8" t="s">
        <v>3411</v>
      </c>
      <c r="F1392" s="8" t="s">
        <v>3412</v>
      </c>
      <c r="G1392" s="10">
        <v>43684</v>
      </c>
      <c r="H1392" s="8" t="s">
        <v>31</v>
      </c>
      <c r="I1392" s="8" t="s">
        <v>38</v>
      </c>
      <c r="J1392" s="9">
        <v>56802.92</v>
      </c>
      <c r="K1392" s="9">
        <v>1136.06</v>
      </c>
      <c r="L1392" s="8">
        <v>0</v>
      </c>
      <c r="M1392" s="14">
        <f t="shared" si="63"/>
        <v>57938.979999999996</v>
      </c>
      <c r="N1392" s="8">
        <v>0</v>
      </c>
      <c r="O1392" s="8">
        <v>0</v>
      </c>
      <c r="P1392" s="8" t="s">
        <v>376</v>
      </c>
      <c r="R1392" s="8">
        <v>10</v>
      </c>
      <c r="S1392" s="13">
        <f>_xlfn.XLOOKUP(P1392,rif_fee_schedule!$A$2:$A$84,rif_fee_schedule!C$2:C$84, 0)*1.628</f>
        <v>5981.2719999999999</v>
      </c>
      <c r="T1392" s="13">
        <f>_xlfn.XLOOKUP(P1392,rif_fee_schedule!$A$2:$A$84,rif_fee_schedule!D$2:D$84, 0)</f>
        <v>3474</v>
      </c>
      <c r="U1392" s="14">
        <f t="shared" si="64"/>
        <v>59812.72</v>
      </c>
      <c r="V1392" s="14">
        <f t="shared" si="65"/>
        <v>34740</v>
      </c>
      <c r="W1392"/>
      <c r="Y1392" s="3">
        <v>23988344.25</v>
      </c>
      <c r="Z1392" s="3">
        <v>491993.61</v>
      </c>
      <c r="AA1392" s="3">
        <v>633517.25</v>
      </c>
      <c r="AB1392">
        <v>0</v>
      </c>
      <c r="AC1392" s="3">
        <v>0</v>
      </c>
      <c r="AD1392" s="2">
        <v>2811604.2</v>
      </c>
      <c r="AE1392" s="3">
        <v>599122533.62</v>
      </c>
      <c r="AF1392" s="3">
        <v>12164932.65</v>
      </c>
      <c r="AG1392" s="3">
        <v>2628720.44</v>
      </c>
      <c r="AH1392" s="3">
        <v>103699.7</v>
      </c>
      <c r="AI1392" s="3">
        <v>2074</v>
      </c>
      <c r="AJ1392" s="2">
        <v>-10188946.82</v>
      </c>
    </row>
    <row r="1393" spans="1:36" hidden="1" x14ac:dyDescent="0.25">
      <c r="A1393" s="8">
        <v>3</v>
      </c>
      <c r="B1393" s="8" t="s">
        <v>3372</v>
      </c>
      <c r="C1393" s="8">
        <v>3012310290010</v>
      </c>
      <c r="D1393" s="8" t="s">
        <v>3373</v>
      </c>
      <c r="F1393" s="8" t="s">
        <v>3374</v>
      </c>
      <c r="G1393" s="10">
        <v>43683</v>
      </c>
      <c r="H1393" s="8" t="s">
        <v>31</v>
      </c>
      <c r="I1393" s="8" t="s">
        <v>38</v>
      </c>
      <c r="J1393" s="9">
        <v>51122.63</v>
      </c>
      <c r="K1393" s="9">
        <v>1022.45</v>
      </c>
      <c r="L1393" s="8">
        <v>0</v>
      </c>
      <c r="M1393" s="14">
        <f t="shared" si="63"/>
        <v>52145.079999999994</v>
      </c>
      <c r="N1393" s="8">
        <v>0</v>
      </c>
      <c r="O1393" s="8">
        <v>0</v>
      </c>
      <c r="P1393" s="8" t="s">
        <v>376</v>
      </c>
      <c r="R1393" s="8">
        <v>9</v>
      </c>
      <c r="S1393" s="13">
        <f>_xlfn.XLOOKUP(P1393,rif_fee_schedule!$A$2:$A$84,rif_fee_schedule!C$2:C$84, 0)*1.628</f>
        <v>5981.2719999999999</v>
      </c>
      <c r="T1393" s="13">
        <f>_xlfn.XLOOKUP(P1393,rif_fee_schedule!$A$2:$A$84,rif_fee_schedule!D$2:D$84, 0)</f>
        <v>3474</v>
      </c>
      <c r="U1393" s="14">
        <f t="shared" si="64"/>
        <v>53831.447999999997</v>
      </c>
      <c r="V1393" s="14">
        <f t="shared" si="65"/>
        <v>31266</v>
      </c>
      <c r="W1393"/>
      <c r="Y1393" s="3">
        <v>23988344.25</v>
      </c>
      <c r="Z1393" s="3">
        <v>491993.61</v>
      </c>
      <c r="AA1393" s="3">
        <v>633517.25</v>
      </c>
      <c r="AB1393">
        <v>0</v>
      </c>
      <c r="AC1393" s="3">
        <v>0</v>
      </c>
      <c r="AD1393" s="2">
        <v>2811604.2</v>
      </c>
      <c r="AE1393" s="3">
        <v>599122533.62</v>
      </c>
      <c r="AF1393" s="3">
        <v>12164932.65</v>
      </c>
      <c r="AG1393" s="3">
        <v>2628720.44</v>
      </c>
      <c r="AH1393" s="3">
        <v>103699.7</v>
      </c>
      <c r="AI1393" s="3">
        <v>2074</v>
      </c>
      <c r="AJ1393" s="2">
        <v>-10188946.82</v>
      </c>
    </row>
    <row r="1394" spans="1:36" hidden="1" x14ac:dyDescent="0.25">
      <c r="A1394" s="8">
        <v>1</v>
      </c>
      <c r="B1394" s="8" t="s">
        <v>220</v>
      </c>
      <c r="C1394" s="8">
        <v>3040160072483</v>
      </c>
      <c r="D1394" s="8" t="s">
        <v>221</v>
      </c>
      <c r="F1394" s="8" t="s">
        <v>222</v>
      </c>
      <c r="G1394" s="10">
        <v>43783</v>
      </c>
      <c r="H1394" s="8" t="s">
        <v>31</v>
      </c>
      <c r="I1394" s="8" t="s">
        <v>38</v>
      </c>
      <c r="J1394" s="9">
        <v>2082.5700000000002</v>
      </c>
      <c r="K1394" s="9">
        <v>41.65</v>
      </c>
      <c r="L1394" s="8">
        <v>0</v>
      </c>
      <c r="M1394" s="14">
        <f t="shared" si="63"/>
        <v>2124.2200000000003</v>
      </c>
      <c r="N1394" s="8">
        <v>0</v>
      </c>
      <c r="O1394" s="8">
        <v>0</v>
      </c>
      <c r="P1394" s="8" t="s">
        <v>114</v>
      </c>
      <c r="R1394" s="8">
        <v>2</v>
      </c>
      <c r="S1394" s="13">
        <f>_xlfn.XLOOKUP(P1394,rif_fee_schedule!$A$2:$A$84,rif_fee_schedule!C$2:C$84, 0)*1.628</f>
        <v>4288.152</v>
      </c>
      <c r="T1394" s="13">
        <f>_xlfn.XLOOKUP(P1394,rif_fee_schedule!$A$2:$A$84,rif_fee_schedule!D$2:D$84, 0)</f>
        <v>2490</v>
      </c>
      <c r="U1394" s="14">
        <f t="shared" si="64"/>
        <v>8576.3040000000001</v>
      </c>
      <c r="V1394" s="14">
        <f t="shared" si="65"/>
        <v>4980</v>
      </c>
      <c r="W1394"/>
      <c r="Y1394" s="3">
        <v>74696854.359999999</v>
      </c>
      <c r="Z1394" s="3">
        <v>1494936.99</v>
      </c>
      <c r="AA1394" s="3">
        <v>1189721.74</v>
      </c>
      <c r="AB1394" s="2">
        <v>103699.7</v>
      </c>
      <c r="AC1394" s="3">
        <v>2074</v>
      </c>
      <c r="AD1394" s="2">
        <v>-3422401.68</v>
      </c>
      <c r="AE1394" s="3">
        <v>599122533.62</v>
      </c>
      <c r="AF1394" s="3">
        <v>12164932.65</v>
      </c>
      <c r="AG1394" s="3">
        <v>2628720.44</v>
      </c>
      <c r="AH1394" s="3">
        <v>103699.7</v>
      </c>
      <c r="AI1394" s="3">
        <v>2074</v>
      </c>
      <c r="AJ1394" s="2">
        <v>-10188946.82</v>
      </c>
    </row>
    <row r="1395" spans="1:36" hidden="1" x14ac:dyDescent="0.25">
      <c r="A1395" s="8">
        <v>1</v>
      </c>
      <c r="B1395" s="8" t="s">
        <v>220</v>
      </c>
      <c r="C1395" s="8">
        <v>3040160072483</v>
      </c>
      <c r="D1395" s="8" t="s">
        <v>221</v>
      </c>
      <c r="F1395" s="8" t="s">
        <v>222</v>
      </c>
      <c r="G1395" s="10">
        <v>43783</v>
      </c>
      <c r="H1395" s="8" t="s">
        <v>31</v>
      </c>
      <c r="I1395" s="8" t="s">
        <v>38</v>
      </c>
      <c r="J1395" s="9">
        <v>2082.5700000000002</v>
      </c>
      <c r="K1395" s="9">
        <v>41.65</v>
      </c>
      <c r="L1395" s="8">
        <v>0</v>
      </c>
      <c r="M1395" s="14">
        <f t="shared" ref="M1395:M1458" si="66">SUM(J1395:L1395)</f>
        <v>2124.2200000000003</v>
      </c>
      <c r="N1395" s="8">
        <v>0</v>
      </c>
      <c r="O1395" s="8">
        <v>0</v>
      </c>
      <c r="P1395" s="8" t="s">
        <v>77</v>
      </c>
      <c r="R1395" s="8">
        <v>-1</v>
      </c>
      <c r="S1395" s="13">
        <f>_xlfn.XLOOKUP(P1395,rif_fee_schedule!$A$2:$A$84,rif_fee_schedule!C$2:C$84, 0)*1.628</f>
        <v>9769.6279999999988</v>
      </c>
      <c r="T1395" s="13">
        <f>_xlfn.XLOOKUP(P1395,rif_fee_schedule!$A$2:$A$84,rif_fee_schedule!D$2:D$84, 0)</f>
        <v>5674</v>
      </c>
      <c r="U1395" s="14">
        <f t="shared" ref="U1395:U1458" si="67">S1395*R1395</f>
        <v>-9769.6279999999988</v>
      </c>
      <c r="V1395" s="14">
        <f t="shared" ref="V1395:V1458" si="68">T1395*R1395</f>
        <v>-5674</v>
      </c>
      <c r="W1395"/>
      <c r="Y1395" s="3">
        <v>74696854.359999999</v>
      </c>
      <c r="Z1395" s="3">
        <v>1494936.99</v>
      </c>
      <c r="AA1395" s="3">
        <v>1189721.74</v>
      </c>
      <c r="AB1395" s="2">
        <v>103699.7</v>
      </c>
      <c r="AC1395" s="3">
        <v>2074</v>
      </c>
      <c r="AD1395" s="2">
        <v>-3422401.68</v>
      </c>
      <c r="AE1395" s="3">
        <v>599122533.62</v>
      </c>
      <c r="AF1395" s="3">
        <v>12164932.65</v>
      </c>
      <c r="AG1395" s="3">
        <v>2628720.44</v>
      </c>
      <c r="AH1395" s="3">
        <v>103699.7</v>
      </c>
      <c r="AI1395" s="3">
        <v>2074</v>
      </c>
      <c r="AJ1395" s="2">
        <v>-10188946.82</v>
      </c>
    </row>
    <row r="1396" spans="1:36" hidden="1" x14ac:dyDescent="0.25">
      <c r="A1396" s="8">
        <v>6</v>
      </c>
      <c r="B1396" s="8" t="s">
        <v>7056</v>
      </c>
      <c r="C1396" s="8">
        <v>3069120040335</v>
      </c>
      <c r="D1396" s="8" t="s">
        <v>7057</v>
      </c>
      <c r="F1396" s="8" t="s">
        <v>7058</v>
      </c>
      <c r="G1396" s="10">
        <v>43685</v>
      </c>
      <c r="H1396" s="8" t="s">
        <v>31</v>
      </c>
      <c r="I1396" s="8" t="s">
        <v>38</v>
      </c>
      <c r="J1396" s="9">
        <v>0</v>
      </c>
      <c r="K1396" s="9">
        <v>159.4</v>
      </c>
      <c r="L1396" s="8">
        <v>0</v>
      </c>
      <c r="M1396" s="14">
        <f t="shared" si="66"/>
        <v>159.4</v>
      </c>
      <c r="N1396" s="8">
        <v>0</v>
      </c>
      <c r="O1396" s="8">
        <v>0</v>
      </c>
      <c r="P1396" s="8" t="s">
        <v>274</v>
      </c>
      <c r="R1396" s="8">
        <v>1</v>
      </c>
      <c r="S1396" s="13">
        <f>_xlfn.XLOOKUP(P1396,rif_fee_schedule!$A$2:$A$84,rif_fee_schedule!C$2:C$84, 0)*1.628</f>
        <v>0</v>
      </c>
      <c r="T1396" s="13">
        <f>_xlfn.XLOOKUP(P1396,rif_fee_schedule!$A$2:$A$84,rif_fee_schedule!D$2:D$84, 0)</f>
        <v>0</v>
      </c>
      <c r="U1396" s="14">
        <f t="shared" si="67"/>
        <v>0</v>
      </c>
      <c r="V1396" s="14">
        <f t="shared" si="68"/>
        <v>0</v>
      </c>
      <c r="W1396"/>
      <c r="Y1396" s="3">
        <v>43269262.359999999</v>
      </c>
      <c r="Z1396" s="3">
        <v>874367.57</v>
      </c>
      <c r="AA1396" s="3">
        <v>433279.63</v>
      </c>
      <c r="AB1396">
        <v>0</v>
      </c>
      <c r="AC1396" s="3">
        <v>0</v>
      </c>
      <c r="AD1396" s="2">
        <v>374512.67</v>
      </c>
      <c r="AE1396" s="3">
        <v>599122533.62</v>
      </c>
      <c r="AF1396" s="3">
        <v>12164932.65</v>
      </c>
      <c r="AG1396" s="3">
        <v>2628720.44</v>
      </c>
      <c r="AH1396" s="3">
        <v>103699.7</v>
      </c>
      <c r="AI1396" s="3">
        <v>2074</v>
      </c>
      <c r="AJ1396" s="2">
        <v>-10188946.82</v>
      </c>
    </row>
    <row r="1397" spans="1:36" hidden="1" x14ac:dyDescent="0.25">
      <c r="A1397" s="8">
        <v>6</v>
      </c>
      <c r="B1397" s="8" t="s">
        <v>7076</v>
      </c>
      <c r="C1397" s="8">
        <v>3069120040330</v>
      </c>
      <c r="D1397" s="8" t="s">
        <v>7077</v>
      </c>
      <c r="F1397" s="8" t="s">
        <v>7078</v>
      </c>
      <c r="G1397" s="10">
        <v>43763</v>
      </c>
      <c r="H1397" s="8" t="s">
        <v>31</v>
      </c>
      <c r="I1397" s="8" t="s">
        <v>38</v>
      </c>
      <c r="J1397" s="9">
        <v>0</v>
      </c>
      <c r="K1397" s="9">
        <v>159.4</v>
      </c>
      <c r="L1397" s="8">
        <v>0</v>
      </c>
      <c r="M1397" s="14">
        <f t="shared" si="66"/>
        <v>159.4</v>
      </c>
      <c r="N1397" s="8">
        <v>0</v>
      </c>
      <c r="O1397" s="8">
        <v>0</v>
      </c>
      <c r="P1397" s="8" t="s">
        <v>274</v>
      </c>
      <c r="R1397" s="8">
        <v>1</v>
      </c>
      <c r="S1397" s="13">
        <f>_xlfn.XLOOKUP(P1397,rif_fee_schedule!$A$2:$A$84,rif_fee_schedule!C$2:C$84, 0)*1.628</f>
        <v>0</v>
      </c>
      <c r="T1397" s="13">
        <f>_xlfn.XLOOKUP(P1397,rif_fee_schedule!$A$2:$A$84,rif_fee_schedule!D$2:D$84, 0)</f>
        <v>0</v>
      </c>
      <c r="U1397" s="14">
        <f t="shared" si="67"/>
        <v>0</v>
      </c>
      <c r="V1397" s="14">
        <f t="shared" si="68"/>
        <v>0</v>
      </c>
      <c r="W1397"/>
      <c r="Y1397" s="3">
        <v>43269262.359999999</v>
      </c>
      <c r="Z1397" s="3">
        <v>874367.57</v>
      </c>
      <c r="AA1397" s="3">
        <v>433279.63</v>
      </c>
      <c r="AB1397">
        <v>0</v>
      </c>
      <c r="AC1397" s="3">
        <v>0</v>
      </c>
      <c r="AD1397" s="2">
        <v>374512.67</v>
      </c>
      <c r="AE1397" s="3">
        <v>599122533.62</v>
      </c>
      <c r="AF1397" s="3">
        <v>12164932.65</v>
      </c>
      <c r="AG1397" s="3">
        <v>2628720.44</v>
      </c>
      <c r="AH1397" s="3">
        <v>103699.7</v>
      </c>
      <c r="AI1397" s="3">
        <v>2074</v>
      </c>
      <c r="AJ1397" s="2">
        <v>-10188946.82</v>
      </c>
    </row>
    <row r="1398" spans="1:36" hidden="1" x14ac:dyDescent="0.25">
      <c r="A1398" s="8">
        <v>2</v>
      </c>
      <c r="B1398" s="8" t="s">
        <v>2542</v>
      </c>
      <c r="C1398" s="8">
        <v>3022320110410</v>
      </c>
      <c r="D1398" s="8" t="s">
        <v>2543</v>
      </c>
      <c r="F1398" s="8" t="s">
        <v>104</v>
      </c>
      <c r="G1398" s="10">
        <v>43713</v>
      </c>
      <c r="H1398" s="8" t="s">
        <v>31</v>
      </c>
      <c r="I1398" s="8" t="s">
        <v>32</v>
      </c>
      <c r="J1398" s="9">
        <v>0</v>
      </c>
      <c r="K1398" s="9">
        <v>0</v>
      </c>
      <c r="L1398" s="8">
        <v>0</v>
      </c>
      <c r="M1398" s="14">
        <f t="shared" si="66"/>
        <v>0</v>
      </c>
      <c r="N1398" s="8">
        <v>0</v>
      </c>
      <c r="O1398" s="8">
        <v>0</v>
      </c>
      <c r="P1398" s="8" t="s">
        <v>651</v>
      </c>
      <c r="R1398" s="11">
        <v>5400</v>
      </c>
      <c r="S1398" s="13">
        <f>_xlfn.XLOOKUP(P1398,rif_fee_schedule!$A$2:$A$84,rif_fee_schedule!C$2:C$84, 0)*1.628</f>
        <v>20.719556000000001</v>
      </c>
      <c r="T1398" s="13">
        <f>_xlfn.XLOOKUP(P1398,rif_fee_schedule!$A$2:$A$84,rif_fee_schedule!D$2:D$84, 0)</f>
        <v>12.034000000000001</v>
      </c>
      <c r="U1398" s="14">
        <f t="shared" si="67"/>
        <v>111885.6024</v>
      </c>
      <c r="V1398" s="14">
        <f t="shared" si="68"/>
        <v>64983.600000000006</v>
      </c>
      <c r="W1398" s="2"/>
      <c r="Y1398" s="3">
        <v>272008405.74000001</v>
      </c>
      <c r="Z1398" s="3">
        <v>5573244.3300000001</v>
      </c>
      <c r="AA1398" s="3">
        <v>0</v>
      </c>
      <c r="AB1398">
        <v>0</v>
      </c>
      <c r="AC1398" s="3">
        <v>0</v>
      </c>
      <c r="AD1398" s="2">
        <v>-7297347.0099999998</v>
      </c>
      <c r="AE1398" s="3">
        <v>599122533.62</v>
      </c>
      <c r="AF1398" s="3">
        <v>12164932.65</v>
      </c>
      <c r="AG1398" s="3">
        <v>2628720.44</v>
      </c>
      <c r="AH1398" s="3">
        <v>103699.7</v>
      </c>
      <c r="AI1398" s="3">
        <v>2074</v>
      </c>
      <c r="AJ1398" s="2">
        <v>-10188946.82</v>
      </c>
    </row>
    <row r="1399" spans="1:36" hidden="1" x14ac:dyDescent="0.25">
      <c r="A1399" s="8">
        <v>2</v>
      </c>
      <c r="B1399" s="8" t="s">
        <v>2542</v>
      </c>
      <c r="C1399" s="8">
        <v>3022320110410</v>
      </c>
      <c r="D1399" s="8" t="s">
        <v>2543</v>
      </c>
      <c r="F1399" s="8" t="s">
        <v>104</v>
      </c>
      <c r="G1399" s="10">
        <v>43713</v>
      </c>
      <c r="H1399" s="8" t="s">
        <v>31</v>
      </c>
      <c r="I1399" s="8" t="s">
        <v>32</v>
      </c>
      <c r="J1399" s="9">
        <v>0</v>
      </c>
      <c r="K1399" s="9">
        <v>0</v>
      </c>
      <c r="L1399" s="8">
        <v>0</v>
      </c>
      <c r="M1399" s="14">
        <f t="shared" si="66"/>
        <v>0</v>
      </c>
      <c r="N1399" s="8">
        <v>0</v>
      </c>
      <c r="O1399" s="8">
        <v>0</v>
      </c>
      <c r="P1399" s="8" t="s">
        <v>651</v>
      </c>
      <c r="R1399" s="11">
        <v>-5400</v>
      </c>
      <c r="S1399" s="13">
        <f>_xlfn.XLOOKUP(P1399,rif_fee_schedule!$A$2:$A$84,rif_fee_schedule!C$2:C$84, 0)*1.628</f>
        <v>20.719556000000001</v>
      </c>
      <c r="T1399" s="13">
        <f>_xlfn.XLOOKUP(P1399,rif_fee_schedule!$A$2:$A$84,rif_fee_schedule!D$2:D$84, 0)</f>
        <v>12.034000000000001</v>
      </c>
      <c r="U1399" s="14">
        <f t="shared" si="67"/>
        <v>-111885.6024</v>
      </c>
      <c r="V1399" s="14">
        <f t="shared" si="68"/>
        <v>-64983.600000000006</v>
      </c>
      <c r="W1399" s="2"/>
      <c r="Y1399" s="3">
        <v>272008405.74000001</v>
      </c>
      <c r="Z1399" s="3">
        <v>5573244.3300000001</v>
      </c>
      <c r="AA1399" s="3">
        <v>0</v>
      </c>
      <c r="AB1399">
        <v>0</v>
      </c>
      <c r="AC1399" s="3">
        <v>0</v>
      </c>
      <c r="AD1399" s="2">
        <v>-7297347.0099999998</v>
      </c>
      <c r="AE1399" s="3">
        <v>599122533.62</v>
      </c>
      <c r="AF1399" s="3">
        <v>12164932.65</v>
      </c>
      <c r="AG1399" s="3">
        <v>2628720.44</v>
      </c>
      <c r="AH1399" s="3">
        <v>103699.7</v>
      </c>
      <c r="AI1399" s="3">
        <v>2074</v>
      </c>
      <c r="AJ1399" s="2">
        <v>-10188946.82</v>
      </c>
    </row>
    <row r="1400" spans="1:36" hidden="1" x14ac:dyDescent="0.25">
      <c r="A1400" s="8">
        <v>6</v>
      </c>
      <c r="B1400" s="8" t="s">
        <v>7024</v>
      </c>
      <c r="C1400" s="8">
        <v>3069070040160</v>
      </c>
      <c r="D1400" s="8" t="s">
        <v>7025</v>
      </c>
      <c r="F1400" s="8" t="s">
        <v>7026</v>
      </c>
      <c r="G1400" s="10">
        <v>43685</v>
      </c>
      <c r="H1400" s="8" t="s">
        <v>31</v>
      </c>
      <c r="I1400" s="8" t="s">
        <v>38</v>
      </c>
      <c r="J1400" s="9">
        <v>9278.02</v>
      </c>
      <c r="K1400" s="9">
        <v>185.56</v>
      </c>
      <c r="L1400" s="8">
        <v>0</v>
      </c>
      <c r="M1400" s="14">
        <f t="shared" si="66"/>
        <v>9463.58</v>
      </c>
      <c r="N1400" s="8">
        <v>0</v>
      </c>
      <c r="O1400" s="8">
        <v>0</v>
      </c>
      <c r="P1400" s="8" t="s">
        <v>77</v>
      </c>
      <c r="R1400" s="8">
        <v>1</v>
      </c>
      <c r="S1400" s="13">
        <f>_xlfn.XLOOKUP(P1400,rif_fee_schedule!$A$2:$A$84,rif_fee_schedule!C$2:C$84, 0)*1.628</f>
        <v>9769.6279999999988</v>
      </c>
      <c r="T1400" s="13">
        <f>_xlfn.XLOOKUP(P1400,rif_fee_schedule!$A$2:$A$84,rif_fee_schedule!D$2:D$84, 0)</f>
        <v>5674</v>
      </c>
      <c r="U1400" s="14">
        <f t="shared" si="67"/>
        <v>9769.6279999999988</v>
      </c>
      <c r="V1400" s="14">
        <f t="shared" si="68"/>
        <v>5674</v>
      </c>
      <c r="W1400"/>
      <c r="Y1400" s="3">
        <v>43269262.359999999</v>
      </c>
      <c r="Z1400" s="3">
        <v>874367.57</v>
      </c>
      <c r="AA1400" s="3">
        <v>433279.63</v>
      </c>
      <c r="AB1400">
        <v>0</v>
      </c>
      <c r="AC1400" s="3">
        <v>0</v>
      </c>
      <c r="AD1400" s="2">
        <v>374512.67</v>
      </c>
      <c r="AE1400" s="3">
        <v>599122533.62</v>
      </c>
      <c r="AF1400" s="3">
        <v>12164932.65</v>
      </c>
      <c r="AG1400" s="3">
        <v>2628720.44</v>
      </c>
      <c r="AH1400" s="3">
        <v>103699.7</v>
      </c>
      <c r="AI1400" s="3">
        <v>2074</v>
      </c>
      <c r="AJ1400" s="2">
        <v>-10188946.82</v>
      </c>
    </row>
    <row r="1401" spans="1:36" hidden="1" x14ac:dyDescent="0.25">
      <c r="A1401" s="8">
        <v>6</v>
      </c>
      <c r="B1401" s="8" t="s">
        <v>7074</v>
      </c>
      <c r="C1401" s="8">
        <v>3069120040325</v>
      </c>
      <c r="D1401" s="8" t="s">
        <v>7075</v>
      </c>
      <c r="F1401" s="8" t="s">
        <v>7058</v>
      </c>
      <c r="G1401" s="10">
        <v>43686</v>
      </c>
      <c r="H1401" s="8" t="s">
        <v>31</v>
      </c>
      <c r="I1401" s="8" t="s">
        <v>38</v>
      </c>
      <c r="J1401" s="9">
        <v>0</v>
      </c>
      <c r="K1401" s="9">
        <v>159.4</v>
      </c>
      <c r="L1401" s="8">
        <v>0</v>
      </c>
      <c r="M1401" s="14">
        <f t="shared" si="66"/>
        <v>159.4</v>
      </c>
      <c r="N1401" s="8">
        <v>0</v>
      </c>
      <c r="O1401" s="8">
        <v>0</v>
      </c>
      <c r="P1401" s="8" t="s">
        <v>274</v>
      </c>
      <c r="R1401" s="8">
        <v>1</v>
      </c>
      <c r="S1401" s="13">
        <f>_xlfn.XLOOKUP(P1401,rif_fee_schedule!$A$2:$A$84,rif_fee_schedule!C$2:C$84, 0)*1.628</f>
        <v>0</v>
      </c>
      <c r="T1401" s="13">
        <f>_xlfn.XLOOKUP(P1401,rif_fee_schedule!$A$2:$A$84,rif_fee_schedule!D$2:D$84, 0)</f>
        <v>0</v>
      </c>
      <c r="U1401" s="14">
        <f t="shared" si="67"/>
        <v>0</v>
      </c>
      <c r="V1401" s="14">
        <f t="shared" si="68"/>
        <v>0</v>
      </c>
      <c r="W1401"/>
      <c r="Y1401" s="3">
        <v>43269262.359999999</v>
      </c>
      <c r="Z1401" s="3">
        <v>874367.57</v>
      </c>
      <c r="AA1401" s="3">
        <v>433279.63</v>
      </c>
      <c r="AB1401">
        <v>0</v>
      </c>
      <c r="AC1401" s="3">
        <v>0</v>
      </c>
      <c r="AD1401" s="2">
        <v>374512.67</v>
      </c>
      <c r="AE1401" s="3">
        <v>599122533.62</v>
      </c>
      <c r="AF1401" s="3">
        <v>12164932.65</v>
      </c>
      <c r="AG1401" s="3">
        <v>2628720.44</v>
      </c>
      <c r="AH1401" s="3">
        <v>103699.7</v>
      </c>
      <c r="AI1401" s="3">
        <v>2074</v>
      </c>
      <c r="AJ1401" s="2">
        <v>-10188946.82</v>
      </c>
    </row>
    <row r="1402" spans="1:36" hidden="1" x14ac:dyDescent="0.25">
      <c r="A1402" s="8">
        <v>6</v>
      </c>
      <c r="B1402" s="8" t="s">
        <v>7048</v>
      </c>
      <c r="C1402" s="8">
        <v>3069120040240</v>
      </c>
      <c r="D1402" s="8" t="s">
        <v>7049</v>
      </c>
      <c r="F1402" s="8" t="s">
        <v>7050</v>
      </c>
      <c r="G1402" s="10">
        <v>43753</v>
      </c>
      <c r="H1402" s="8" t="s">
        <v>31</v>
      </c>
      <c r="I1402" s="8" t="s">
        <v>38</v>
      </c>
      <c r="J1402" s="9">
        <v>0</v>
      </c>
      <c r="K1402" s="9">
        <v>159.4</v>
      </c>
      <c r="L1402" s="8">
        <v>0</v>
      </c>
      <c r="M1402" s="14">
        <f t="shared" si="66"/>
        <v>159.4</v>
      </c>
      <c r="N1402" s="8">
        <v>0</v>
      </c>
      <c r="O1402" s="8">
        <v>0</v>
      </c>
      <c r="P1402" s="8" t="s">
        <v>274</v>
      </c>
      <c r="R1402" s="8">
        <v>1</v>
      </c>
      <c r="S1402" s="13">
        <f>_xlfn.XLOOKUP(P1402,rif_fee_schedule!$A$2:$A$84,rif_fee_schedule!C$2:C$84, 0)*1.628</f>
        <v>0</v>
      </c>
      <c r="T1402" s="13">
        <f>_xlfn.XLOOKUP(P1402,rif_fee_schedule!$A$2:$A$84,rif_fee_schedule!D$2:D$84, 0)</f>
        <v>0</v>
      </c>
      <c r="U1402" s="14">
        <f t="shared" si="67"/>
        <v>0</v>
      </c>
      <c r="V1402" s="14">
        <f t="shared" si="68"/>
        <v>0</v>
      </c>
      <c r="W1402"/>
      <c r="Y1402" s="3">
        <v>43269262.359999999</v>
      </c>
      <c r="Z1402" s="3">
        <v>874367.57</v>
      </c>
      <c r="AA1402" s="3">
        <v>433279.63</v>
      </c>
      <c r="AB1402">
        <v>0</v>
      </c>
      <c r="AC1402" s="3">
        <v>0</v>
      </c>
      <c r="AD1402" s="2">
        <v>374512.67</v>
      </c>
      <c r="AE1402" s="3">
        <v>599122533.62</v>
      </c>
      <c r="AF1402" s="3">
        <v>12164932.65</v>
      </c>
      <c r="AG1402" s="3">
        <v>2628720.44</v>
      </c>
      <c r="AH1402" s="3">
        <v>103699.7</v>
      </c>
      <c r="AI1402" s="3">
        <v>2074</v>
      </c>
      <c r="AJ1402" s="2">
        <v>-10188946.82</v>
      </c>
    </row>
    <row r="1403" spans="1:36" hidden="1" x14ac:dyDescent="0.25">
      <c r="A1403" s="8">
        <v>6</v>
      </c>
      <c r="B1403" s="8" t="s">
        <v>7045</v>
      </c>
      <c r="C1403" s="8">
        <v>3069120040290</v>
      </c>
      <c r="D1403" s="8" t="s">
        <v>7046</v>
      </c>
      <c r="F1403" s="8" t="s">
        <v>7047</v>
      </c>
      <c r="G1403" s="10">
        <v>43686</v>
      </c>
      <c r="H1403" s="8" t="s">
        <v>31</v>
      </c>
      <c r="I1403" s="8" t="s">
        <v>38</v>
      </c>
      <c r="J1403" s="9">
        <v>0</v>
      </c>
      <c r="K1403" s="9">
        <v>159.4</v>
      </c>
      <c r="L1403" s="8">
        <v>0</v>
      </c>
      <c r="M1403" s="14">
        <f t="shared" si="66"/>
        <v>159.4</v>
      </c>
      <c r="N1403" s="8">
        <v>0</v>
      </c>
      <c r="O1403" s="8">
        <v>0</v>
      </c>
      <c r="P1403" s="8" t="s">
        <v>274</v>
      </c>
      <c r="R1403" s="8">
        <v>1</v>
      </c>
      <c r="S1403" s="13">
        <f>_xlfn.XLOOKUP(P1403,rif_fee_schedule!$A$2:$A$84,rif_fee_schedule!C$2:C$84, 0)*1.628</f>
        <v>0</v>
      </c>
      <c r="T1403" s="13">
        <f>_xlfn.XLOOKUP(P1403,rif_fee_schedule!$A$2:$A$84,rif_fee_schedule!D$2:D$84, 0)</f>
        <v>0</v>
      </c>
      <c r="U1403" s="14">
        <f t="shared" si="67"/>
        <v>0</v>
      </c>
      <c r="V1403" s="14">
        <f t="shared" si="68"/>
        <v>0</v>
      </c>
      <c r="W1403"/>
      <c r="Y1403" s="3">
        <v>43269262.359999999</v>
      </c>
      <c r="Z1403" s="3">
        <v>874367.57</v>
      </c>
      <c r="AA1403" s="3">
        <v>433279.63</v>
      </c>
      <c r="AB1403">
        <v>0</v>
      </c>
      <c r="AC1403" s="3">
        <v>0</v>
      </c>
      <c r="AD1403" s="2">
        <v>374512.67</v>
      </c>
      <c r="AE1403" s="3">
        <v>599122533.62</v>
      </c>
      <c r="AF1403" s="3">
        <v>12164932.65</v>
      </c>
      <c r="AG1403" s="3">
        <v>2628720.44</v>
      </c>
      <c r="AH1403" s="3">
        <v>103699.7</v>
      </c>
      <c r="AI1403" s="3">
        <v>2074</v>
      </c>
      <c r="AJ1403" s="2">
        <v>-10188946.82</v>
      </c>
    </row>
    <row r="1404" spans="1:36" hidden="1" x14ac:dyDescent="0.25">
      <c r="A1404" s="8">
        <v>6</v>
      </c>
      <c r="B1404" s="8" t="s">
        <v>7108</v>
      </c>
      <c r="C1404" s="8">
        <v>3069120040460</v>
      </c>
      <c r="D1404" s="8" t="s">
        <v>7109</v>
      </c>
      <c r="F1404" s="8" t="s">
        <v>7110</v>
      </c>
      <c r="G1404" s="10">
        <v>43689</v>
      </c>
      <c r="H1404" s="8" t="s">
        <v>31</v>
      </c>
      <c r="I1404" s="8" t="s">
        <v>38</v>
      </c>
      <c r="J1404" s="9">
        <v>0</v>
      </c>
      <c r="K1404" s="9">
        <v>159.4</v>
      </c>
      <c r="L1404" s="8">
        <v>0</v>
      </c>
      <c r="M1404" s="14">
        <f t="shared" si="66"/>
        <v>159.4</v>
      </c>
      <c r="N1404" s="8">
        <v>0</v>
      </c>
      <c r="O1404" s="8">
        <v>0</v>
      </c>
      <c r="P1404" s="8" t="s">
        <v>274</v>
      </c>
      <c r="R1404" s="8">
        <v>1</v>
      </c>
      <c r="S1404" s="13">
        <f>_xlfn.XLOOKUP(P1404,rif_fee_schedule!$A$2:$A$84,rif_fee_schedule!C$2:C$84, 0)*1.628</f>
        <v>0</v>
      </c>
      <c r="T1404" s="13">
        <f>_xlfn.XLOOKUP(P1404,rif_fee_schedule!$A$2:$A$84,rif_fee_schedule!D$2:D$84, 0)</f>
        <v>0</v>
      </c>
      <c r="U1404" s="14">
        <f t="shared" si="67"/>
        <v>0</v>
      </c>
      <c r="V1404" s="14">
        <f t="shared" si="68"/>
        <v>0</v>
      </c>
      <c r="W1404"/>
      <c r="Y1404" s="3">
        <v>43269262.359999999</v>
      </c>
      <c r="Z1404" s="3">
        <v>874367.57</v>
      </c>
      <c r="AA1404" s="3">
        <v>433279.63</v>
      </c>
      <c r="AB1404">
        <v>0</v>
      </c>
      <c r="AC1404" s="3">
        <v>0</v>
      </c>
      <c r="AD1404" s="2">
        <v>374512.67</v>
      </c>
      <c r="AE1404" s="3">
        <v>599122533.62</v>
      </c>
      <c r="AF1404" s="3">
        <v>12164932.65</v>
      </c>
      <c r="AG1404" s="3">
        <v>2628720.44</v>
      </c>
      <c r="AH1404" s="3">
        <v>103699.7</v>
      </c>
      <c r="AI1404" s="3">
        <v>2074</v>
      </c>
      <c r="AJ1404" s="2">
        <v>-10188946.82</v>
      </c>
    </row>
    <row r="1405" spans="1:36" hidden="1" x14ac:dyDescent="0.25">
      <c r="A1405" s="8">
        <v>6</v>
      </c>
      <c r="B1405" s="8" t="s">
        <v>7022</v>
      </c>
      <c r="C1405" s="8">
        <v>3069060010010</v>
      </c>
      <c r="D1405" s="8" t="s">
        <v>7023</v>
      </c>
      <c r="G1405" s="10">
        <v>43690</v>
      </c>
      <c r="H1405" s="8" t="s">
        <v>31</v>
      </c>
      <c r="I1405" s="8" t="s">
        <v>32</v>
      </c>
      <c r="J1405" s="9">
        <v>318654.32</v>
      </c>
      <c r="K1405" s="9">
        <v>6373.09</v>
      </c>
      <c r="L1405" s="8">
        <v>0</v>
      </c>
      <c r="M1405" s="14">
        <f t="shared" si="66"/>
        <v>325027.41000000003</v>
      </c>
      <c r="N1405" s="8">
        <v>0</v>
      </c>
      <c r="O1405" s="8">
        <v>0</v>
      </c>
      <c r="P1405" s="8" t="s">
        <v>34</v>
      </c>
      <c r="R1405" s="11">
        <v>5411</v>
      </c>
      <c r="S1405" s="13">
        <f>_xlfn.XLOOKUP(P1405,rif_fee_schedule!$A$2:$A$84,rif_fee_schedule!C$2:C$84, 0)*1.628</f>
        <v>62.01052</v>
      </c>
      <c r="T1405" s="13">
        <f>_xlfn.XLOOKUP(P1405,rif_fee_schedule!$A$2:$A$84,rif_fee_schedule!D$2:D$84, 0)</f>
        <v>36.015000000000001</v>
      </c>
      <c r="U1405" s="14">
        <f t="shared" si="67"/>
        <v>335538.92372000002</v>
      </c>
      <c r="V1405" s="14">
        <f t="shared" si="68"/>
        <v>194877.16500000001</v>
      </c>
      <c r="W1405" s="2"/>
      <c r="Y1405" s="3">
        <v>43269262.359999999</v>
      </c>
      <c r="Z1405" s="3">
        <v>874367.57</v>
      </c>
      <c r="AA1405" s="3">
        <v>433279.63</v>
      </c>
      <c r="AB1405">
        <v>0</v>
      </c>
      <c r="AC1405" s="3">
        <v>0</v>
      </c>
      <c r="AD1405" s="2">
        <v>374512.67</v>
      </c>
      <c r="AE1405" s="3">
        <v>599122533.62</v>
      </c>
      <c r="AF1405" s="3">
        <v>12164932.65</v>
      </c>
      <c r="AG1405" s="3">
        <v>2628720.44</v>
      </c>
      <c r="AH1405" s="3">
        <v>103699.7</v>
      </c>
      <c r="AI1405" s="3">
        <v>2074</v>
      </c>
      <c r="AJ1405" s="2">
        <v>-10188946.82</v>
      </c>
    </row>
    <row r="1406" spans="1:36" hidden="1" x14ac:dyDescent="0.25">
      <c r="A1406" s="8">
        <v>1.1000000000000001</v>
      </c>
      <c r="B1406" s="8" t="s">
        <v>926</v>
      </c>
      <c r="C1406" s="8">
        <v>3040260090560</v>
      </c>
      <c r="D1406" s="8" t="s">
        <v>927</v>
      </c>
      <c r="F1406" s="8" t="s">
        <v>928</v>
      </c>
      <c r="G1406" s="10">
        <v>43690</v>
      </c>
      <c r="H1406" s="8" t="s">
        <v>31</v>
      </c>
      <c r="I1406" s="8" t="s">
        <v>38</v>
      </c>
      <c r="J1406" s="9">
        <v>0</v>
      </c>
      <c r="K1406" s="9">
        <v>0</v>
      </c>
      <c r="L1406" s="8">
        <v>0</v>
      </c>
      <c r="M1406" s="14">
        <f t="shared" si="66"/>
        <v>0</v>
      </c>
      <c r="N1406" s="8">
        <v>0</v>
      </c>
      <c r="O1406" s="8">
        <v>0</v>
      </c>
      <c r="P1406" s="8" t="s">
        <v>77</v>
      </c>
      <c r="R1406" s="8">
        <v>1</v>
      </c>
      <c r="S1406" s="13">
        <f>_xlfn.XLOOKUP(P1406,rif_fee_schedule!$A$2:$A$84,rif_fee_schedule!C$2:C$84, 0)*1.628</f>
        <v>9769.6279999999988</v>
      </c>
      <c r="T1406" s="13">
        <f>_xlfn.XLOOKUP(P1406,rif_fee_schedule!$A$2:$A$84,rif_fee_schedule!D$2:D$84, 0)</f>
        <v>5674</v>
      </c>
      <c r="U1406" s="14">
        <f t="shared" si="67"/>
        <v>9769.6279999999988</v>
      </c>
      <c r="V1406" s="14">
        <f t="shared" si="68"/>
        <v>5674</v>
      </c>
      <c r="W1406"/>
      <c r="Y1406" s="3">
        <v>13538989.02</v>
      </c>
      <c r="Z1406" s="3">
        <v>280635.13</v>
      </c>
      <c r="AA1406" s="3">
        <v>0</v>
      </c>
      <c r="AB1406">
        <v>0</v>
      </c>
      <c r="AC1406" s="3">
        <v>0</v>
      </c>
      <c r="AD1406" s="2">
        <v>-2316507.67</v>
      </c>
      <c r="AE1406" s="3">
        <v>599122533.62</v>
      </c>
      <c r="AF1406" s="3">
        <v>12164932.65</v>
      </c>
      <c r="AG1406" s="3">
        <v>2628720.44</v>
      </c>
      <c r="AH1406" s="3">
        <v>103699.7</v>
      </c>
      <c r="AI1406" s="3">
        <v>2074</v>
      </c>
      <c r="AJ1406" s="2">
        <v>-10188946.82</v>
      </c>
    </row>
    <row r="1407" spans="1:36" hidden="1" x14ac:dyDescent="0.25">
      <c r="A1407" s="8">
        <v>1.1000000000000001</v>
      </c>
      <c r="B1407" s="8" t="s">
        <v>926</v>
      </c>
      <c r="C1407" s="8">
        <v>3040260090560</v>
      </c>
      <c r="D1407" s="8" t="s">
        <v>927</v>
      </c>
      <c r="F1407" s="8" t="s">
        <v>928</v>
      </c>
      <c r="G1407" s="10">
        <v>43690</v>
      </c>
      <c r="H1407" s="8" t="s">
        <v>31</v>
      </c>
      <c r="I1407" s="8" t="s">
        <v>38</v>
      </c>
      <c r="J1407" s="9">
        <v>0</v>
      </c>
      <c r="K1407" s="9">
        <v>0</v>
      </c>
      <c r="L1407" s="8">
        <v>0</v>
      </c>
      <c r="M1407" s="14">
        <f t="shared" si="66"/>
        <v>0</v>
      </c>
      <c r="N1407" s="8">
        <v>0</v>
      </c>
      <c r="O1407" s="8">
        <v>0</v>
      </c>
      <c r="P1407" s="8" t="s">
        <v>77</v>
      </c>
      <c r="R1407" s="8">
        <v>-1</v>
      </c>
      <c r="S1407" s="13">
        <f>_xlfn.XLOOKUP(P1407,rif_fee_schedule!$A$2:$A$84,rif_fee_schedule!C$2:C$84, 0)*1.628</f>
        <v>9769.6279999999988</v>
      </c>
      <c r="T1407" s="13">
        <f>_xlfn.XLOOKUP(P1407,rif_fee_schedule!$A$2:$A$84,rif_fee_schedule!D$2:D$84, 0)</f>
        <v>5674</v>
      </c>
      <c r="U1407" s="14">
        <f t="shared" si="67"/>
        <v>-9769.6279999999988</v>
      </c>
      <c r="V1407" s="14">
        <f t="shared" si="68"/>
        <v>-5674</v>
      </c>
      <c r="W1407"/>
      <c r="Y1407" s="3">
        <v>13538989.02</v>
      </c>
      <c r="Z1407" s="3">
        <v>280635.13</v>
      </c>
      <c r="AA1407" s="3">
        <v>0</v>
      </c>
      <c r="AB1407">
        <v>0</v>
      </c>
      <c r="AC1407" s="3">
        <v>0</v>
      </c>
      <c r="AD1407" s="2">
        <v>-2316507.67</v>
      </c>
      <c r="AE1407" s="3">
        <v>599122533.62</v>
      </c>
      <c r="AF1407" s="3">
        <v>12164932.65</v>
      </c>
      <c r="AG1407" s="3">
        <v>2628720.44</v>
      </c>
      <c r="AH1407" s="3">
        <v>103699.7</v>
      </c>
      <c r="AI1407" s="3">
        <v>2074</v>
      </c>
      <c r="AJ1407" s="2">
        <v>-10188946.82</v>
      </c>
    </row>
    <row r="1408" spans="1:36" hidden="1" x14ac:dyDescent="0.25">
      <c r="A1408" s="8">
        <v>1</v>
      </c>
      <c r="B1408" s="8" t="s">
        <v>263</v>
      </c>
      <c r="C1408" s="8">
        <v>3040200041430</v>
      </c>
      <c r="D1408" s="8" t="s">
        <v>264</v>
      </c>
      <c r="F1408" s="8" t="s">
        <v>265</v>
      </c>
      <c r="G1408" s="10">
        <v>43689</v>
      </c>
      <c r="H1408" s="8" t="s">
        <v>31</v>
      </c>
      <c r="I1408" s="8" t="s">
        <v>38</v>
      </c>
      <c r="J1408" s="9">
        <v>0</v>
      </c>
      <c r="K1408" s="9">
        <v>0</v>
      </c>
      <c r="L1408" s="8">
        <v>0</v>
      </c>
      <c r="M1408" s="14">
        <f t="shared" si="66"/>
        <v>0</v>
      </c>
      <c r="N1408" s="8">
        <v>0</v>
      </c>
      <c r="O1408" s="8">
        <v>0</v>
      </c>
      <c r="P1408" s="8" t="s">
        <v>77</v>
      </c>
      <c r="R1408" s="8">
        <v>0</v>
      </c>
      <c r="S1408" s="13">
        <f>_xlfn.XLOOKUP(P1408,rif_fee_schedule!$A$2:$A$84,rif_fee_schedule!C$2:C$84, 0)*1.628</f>
        <v>9769.6279999999988</v>
      </c>
      <c r="T1408" s="13">
        <f>_xlfn.XLOOKUP(P1408,rif_fee_schedule!$A$2:$A$84,rif_fee_schedule!D$2:D$84, 0)</f>
        <v>5674</v>
      </c>
      <c r="U1408" s="14">
        <f t="shared" si="67"/>
        <v>0</v>
      </c>
      <c r="V1408" s="14">
        <f t="shared" si="68"/>
        <v>0</v>
      </c>
      <c r="W1408"/>
      <c r="Y1408" s="3">
        <v>74696854.359999999</v>
      </c>
      <c r="Z1408" s="3">
        <v>1494936.99</v>
      </c>
      <c r="AA1408" s="3">
        <v>1189721.74</v>
      </c>
      <c r="AB1408" s="2">
        <v>103699.7</v>
      </c>
      <c r="AC1408" s="3">
        <v>2074</v>
      </c>
      <c r="AD1408" s="2">
        <v>-3422401.68</v>
      </c>
      <c r="AE1408" s="3">
        <v>599122533.62</v>
      </c>
      <c r="AF1408" s="3">
        <v>12164932.65</v>
      </c>
      <c r="AG1408" s="3">
        <v>2628720.44</v>
      </c>
      <c r="AH1408" s="3">
        <v>103699.7</v>
      </c>
      <c r="AI1408" s="3">
        <v>2074</v>
      </c>
      <c r="AJ1408" s="2">
        <v>-10188946.82</v>
      </c>
    </row>
    <row r="1409" spans="1:36" hidden="1" x14ac:dyDescent="0.25">
      <c r="A1409" s="8">
        <v>6</v>
      </c>
      <c r="B1409" s="8" t="s">
        <v>7494</v>
      </c>
      <c r="C1409" s="8">
        <v>3069260000120</v>
      </c>
      <c r="D1409" s="8" t="s">
        <v>7495</v>
      </c>
      <c r="F1409" s="8" t="s">
        <v>7496</v>
      </c>
      <c r="G1409" s="10">
        <v>43690</v>
      </c>
      <c r="H1409" s="8" t="s">
        <v>31</v>
      </c>
      <c r="I1409" s="8" t="s">
        <v>38</v>
      </c>
      <c r="J1409" s="9">
        <v>39034.97</v>
      </c>
      <c r="K1409" s="9">
        <v>780.7</v>
      </c>
      <c r="L1409" s="8">
        <v>0</v>
      </c>
      <c r="M1409" s="14">
        <f t="shared" si="66"/>
        <v>39815.67</v>
      </c>
      <c r="N1409" s="8">
        <v>0</v>
      </c>
      <c r="O1409" s="8">
        <v>0</v>
      </c>
      <c r="P1409" s="8" t="s">
        <v>4934</v>
      </c>
      <c r="R1409" s="8">
        <v>8</v>
      </c>
      <c r="S1409" s="13">
        <f>_xlfn.XLOOKUP(P1409,rif_fee_schedule!$A$2:$A$84,rif_fee_schedule!C$2:C$84, 0)*1.628</f>
        <v>0</v>
      </c>
      <c r="T1409" s="13">
        <f>_xlfn.XLOOKUP(P1409,rif_fee_schedule!$A$2:$A$84,rif_fee_schedule!D$2:D$84, 0)</f>
        <v>0</v>
      </c>
      <c r="U1409" s="14">
        <f t="shared" si="67"/>
        <v>0</v>
      </c>
      <c r="V1409" s="14">
        <f t="shared" si="68"/>
        <v>0</v>
      </c>
      <c r="W1409"/>
      <c r="Y1409" s="3">
        <v>43269262.359999999</v>
      </c>
      <c r="Z1409" s="3">
        <v>874367.57</v>
      </c>
      <c r="AA1409" s="3">
        <v>433279.63</v>
      </c>
      <c r="AB1409">
        <v>0</v>
      </c>
      <c r="AC1409" s="3">
        <v>0</v>
      </c>
      <c r="AD1409" s="2">
        <v>374512.67</v>
      </c>
      <c r="AE1409" s="3">
        <v>599122533.62</v>
      </c>
      <c r="AF1409" s="3">
        <v>12164932.65</v>
      </c>
      <c r="AG1409" s="3">
        <v>2628720.44</v>
      </c>
      <c r="AH1409" s="3">
        <v>103699.7</v>
      </c>
      <c r="AI1409" s="3">
        <v>2074</v>
      </c>
      <c r="AJ1409" s="2">
        <v>-10188946.82</v>
      </c>
    </row>
    <row r="1410" spans="1:36" hidden="1" x14ac:dyDescent="0.25">
      <c r="A1410" s="8">
        <v>5</v>
      </c>
      <c r="B1410" s="8" t="s">
        <v>4801</v>
      </c>
      <c r="C1410" s="8">
        <v>3050190020080</v>
      </c>
      <c r="D1410" s="8" t="s">
        <v>4802</v>
      </c>
      <c r="F1410" s="8" t="s">
        <v>4803</v>
      </c>
      <c r="G1410" s="10">
        <v>43691</v>
      </c>
      <c r="H1410" s="8" t="s">
        <v>31</v>
      </c>
      <c r="I1410" s="8" t="s">
        <v>38</v>
      </c>
      <c r="J1410" s="9">
        <v>0</v>
      </c>
      <c r="K1410" s="9">
        <v>0</v>
      </c>
      <c r="L1410" s="8">
        <v>0</v>
      </c>
      <c r="M1410" s="14">
        <f t="shared" si="66"/>
        <v>0</v>
      </c>
      <c r="N1410" s="8">
        <v>0</v>
      </c>
      <c r="O1410" s="8">
        <v>0</v>
      </c>
      <c r="P1410" s="8" t="s">
        <v>77</v>
      </c>
      <c r="R1410" s="8">
        <v>-1</v>
      </c>
      <c r="S1410" s="13">
        <f>_xlfn.XLOOKUP(P1410,rif_fee_schedule!$A$2:$A$84,rif_fee_schedule!C$2:C$84, 0)*1.628</f>
        <v>9769.6279999999988</v>
      </c>
      <c r="T1410" s="13">
        <f>_xlfn.XLOOKUP(P1410,rif_fee_schedule!$A$2:$A$84,rif_fee_schedule!D$2:D$84, 0)</f>
        <v>5674</v>
      </c>
      <c r="U1410" s="14">
        <f t="shared" si="67"/>
        <v>-9769.6279999999988</v>
      </c>
      <c r="V1410" s="14">
        <f t="shared" si="68"/>
        <v>-5674</v>
      </c>
      <c r="W1410"/>
      <c r="Y1410" s="3">
        <v>23913047.239999998</v>
      </c>
      <c r="Z1410" s="3">
        <v>478708.65</v>
      </c>
      <c r="AA1410" s="3">
        <v>0</v>
      </c>
      <c r="AB1410">
        <v>0</v>
      </c>
      <c r="AC1410" s="3">
        <v>0</v>
      </c>
      <c r="AD1410" s="2">
        <v>-227120.25</v>
      </c>
      <c r="AE1410" s="3">
        <v>599122533.62</v>
      </c>
      <c r="AF1410" s="3">
        <v>12164932.65</v>
      </c>
      <c r="AG1410" s="3">
        <v>2628720.44</v>
      </c>
      <c r="AH1410" s="3">
        <v>103699.7</v>
      </c>
      <c r="AI1410" s="3">
        <v>2074</v>
      </c>
      <c r="AJ1410" s="2">
        <v>-10188946.82</v>
      </c>
    </row>
    <row r="1411" spans="1:36" hidden="1" x14ac:dyDescent="0.25">
      <c r="A1411" s="8">
        <v>5</v>
      </c>
      <c r="B1411" s="8" t="s">
        <v>4801</v>
      </c>
      <c r="C1411" s="8">
        <v>3050190020080</v>
      </c>
      <c r="D1411" s="8" t="s">
        <v>4802</v>
      </c>
      <c r="F1411" s="8" t="s">
        <v>4803</v>
      </c>
      <c r="G1411" s="10">
        <v>43691</v>
      </c>
      <c r="H1411" s="8" t="s">
        <v>31</v>
      </c>
      <c r="I1411" s="8" t="s">
        <v>38</v>
      </c>
      <c r="J1411" s="9">
        <v>0</v>
      </c>
      <c r="K1411" s="9">
        <v>0</v>
      </c>
      <c r="L1411" s="8">
        <v>0</v>
      </c>
      <c r="M1411" s="14">
        <f t="shared" si="66"/>
        <v>0</v>
      </c>
      <c r="N1411" s="8">
        <v>0</v>
      </c>
      <c r="O1411" s="8">
        <v>0</v>
      </c>
      <c r="P1411" s="8" t="s">
        <v>77</v>
      </c>
      <c r="R1411" s="8">
        <v>1</v>
      </c>
      <c r="S1411" s="13">
        <f>_xlfn.XLOOKUP(P1411,rif_fee_schedule!$A$2:$A$84,rif_fee_schedule!C$2:C$84, 0)*1.628</f>
        <v>9769.6279999999988</v>
      </c>
      <c r="T1411" s="13">
        <f>_xlfn.XLOOKUP(P1411,rif_fee_schedule!$A$2:$A$84,rif_fee_schedule!D$2:D$84, 0)</f>
        <v>5674</v>
      </c>
      <c r="U1411" s="14">
        <f t="shared" si="67"/>
        <v>9769.6279999999988</v>
      </c>
      <c r="V1411" s="14">
        <f t="shared" si="68"/>
        <v>5674</v>
      </c>
      <c r="W1411"/>
      <c r="Y1411" s="3">
        <v>23913047.239999998</v>
      </c>
      <c r="Z1411" s="3">
        <v>478708.65</v>
      </c>
      <c r="AA1411" s="3">
        <v>0</v>
      </c>
      <c r="AB1411">
        <v>0</v>
      </c>
      <c r="AC1411" s="3">
        <v>0</v>
      </c>
      <c r="AD1411" s="2">
        <v>-227120.25</v>
      </c>
      <c r="AE1411" s="3">
        <v>599122533.62</v>
      </c>
      <c r="AF1411" s="3">
        <v>12164932.65</v>
      </c>
      <c r="AG1411" s="3">
        <v>2628720.44</v>
      </c>
      <c r="AH1411" s="3">
        <v>103699.7</v>
      </c>
      <c r="AI1411" s="3">
        <v>2074</v>
      </c>
      <c r="AJ1411" s="2">
        <v>-10188946.82</v>
      </c>
    </row>
    <row r="1412" spans="1:36" hidden="1" x14ac:dyDescent="0.25">
      <c r="A1412" s="8">
        <v>6</v>
      </c>
      <c r="B1412" s="8" t="s">
        <v>7491</v>
      </c>
      <c r="C1412" s="8">
        <v>3069260000120</v>
      </c>
      <c r="D1412" s="8" t="s">
        <v>7492</v>
      </c>
      <c r="F1412" s="8" t="s">
        <v>7493</v>
      </c>
      <c r="G1412" s="10">
        <v>43690</v>
      </c>
      <c r="H1412" s="8" t="s">
        <v>31</v>
      </c>
      <c r="I1412" s="8" t="s">
        <v>38</v>
      </c>
      <c r="J1412" s="9">
        <v>29276.23</v>
      </c>
      <c r="K1412" s="9">
        <v>585.52</v>
      </c>
      <c r="L1412" s="8">
        <v>0</v>
      </c>
      <c r="M1412" s="14">
        <f t="shared" si="66"/>
        <v>29861.75</v>
      </c>
      <c r="N1412" s="8">
        <v>0</v>
      </c>
      <c r="O1412" s="8">
        <v>0</v>
      </c>
      <c r="P1412" s="8" t="s">
        <v>4934</v>
      </c>
      <c r="R1412" s="8">
        <v>6</v>
      </c>
      <c r="S1412" s="13">
        <f>_xlfn.XLOOKUP(P1412,rif_fee_schedule!$A$2:$A$84,rif_fee_schedule!C$2:C$84, 0)*1.628</f>
        <v>0</v>
      </c>
      <c r="T1412" s="13">
        <f>_xlfn.XLOOKUP(P1412,rif_fee_schedule!$A$2:$A$84,rif_fee_schedule!D$2:D$84, 0)</f>
        <v>0</v>
      </c>
      <c r="U1412" s="14">
        <f t="shared" si="67"/>
        <v>0</v>
      </c>
      <c r="V1412" s="14">
        <f t="shared" si="68"/>
        <v>0</v>
      </c>
      <c r="W1412"/>
      <c r="Y1412" s="3">
        <v>43269262.359999999</v>
      </c>
      <c r="Z1412" s="3">
        <v>874367.57</v>
      </c>
      <c r="AA1412" s="3">
        <v>433279.63</v>
      </c>
      <c r="AB1412">
        <v>0</v>
      </c>
      <c r="AC1412" s="3">
        <v>0</v>
      </c>
      <c r="AD1412" s="2">
        <v>374512.67</v>
      </c>
      <c r="AE1412" s="3">
        <v>599122533.62</v>
      </c>
      <c r="AF1412" s="3">
        <v>12164932.65</v>
      </c>
      <c r="AG1412" s="3">
        <v>2628720.44</v>
      </c>
      <c r="AH1412" s="3">
        <v>103699.7</v>
      </c>
      <c r="AI1412" s="3">
        <v>2074</v>
      </c>
      <c r="AJ1412" s="2">
        <v>-10188946.82</v>
      </c>
    </row>
    <row r="1413" spans="1:36" hidden="1" x14ac:dyDescent="0.25">
      <c r="A1413" s="8">
        <v>6</v>
      </c>
      <c r="B1413" s="8" t="s">
        <v>7506</v>
      </c>
      <c r="C1413" s="8">
        <v>3069260000120</v>
      </c>
      <c r="D1413" s="8" t="s">
        <v>7495</v>
      </c>
      <c r="F1413" s="8" t="s">
        <v>7507</v>
      </c>
      <c r="G1413" s="10">
        <v>43690</v>
      </c>
      <c r="H1413" s="8" t="s">
        <v>31</v>
      </c>
      <c r="I1413" s="8" t="s">
        <v>38</v>
      </c>
      <c r="J1413" s="9">
        <v>29276.23</v>
      </c>
      <c r="K1413" s="9">
        <v>585.52</v>
      </c>
      <c r="L1413" s="8">
        <v>0</v>
      </c>
      <c r="M1413" s="14">
        <f t="shared" si="66"/>
        <v>29861.75</v>
      </c>
      <c r="N1413" s="8">
        <v>0</v>
      </c>
      <c r="O1413" s="8">
        <v>0</v>
      </c>
      <c r="P1413" s="8" t="s">
        <v>4934</v>
      </c>
      <c r="R1413" s="8">
        <v>6</v>
      </c>
      <c r="S1413" s="13">
        <f>_xlfn.XLOOKUP(P1413,rif_fee_schedule!$A$2:$A$84,rif_fee_schedule!C$2:C$84, 0)*1.628</f>
        <v>0</v>
      </c>
      <c r="T1413" s="13">
        <f>_xlfn.XLOOKUP(P1413,rif_fee_schedule!$A$2:$A$84,rif_fee_schedule!D$2:D$84, 0)</f>
        <v>0</v>
      </c>
      <c r="U1413" s="14">
        <f t="shared" si="67"/>
        <v>0</v>
      </c>
      <c r="V1413" s="14">
        <f t="shared" si="68"/>
        <v>0</v>
      </c>
      <c r="W1413"/>
      <c r="Y1413" s="3">
        <v>43269262.359999999</v>
      </c>
      <c r="Z1413" s="3">
        <v>874367.57</v>
      </c>
      <c r="AA1413" s="3">
        <v>433279.63</v>
      </c>
      <c r="AB1413">
        <v>0</v>
      </c>
      <c r="AC1413" s="3">
        <v>0</v>
      </c>
      <c r="AD1413" s="2">
        <v>374512.67</v>
      </c>
      <c r="AE1413" s="3">
        <v>599122533.62</v>
      </c>
      <c r="AF1413" s="3">
        <v>12164932.65</v>
      </c>
      <c r="AG1413" s="3">
        <v>2628720.44</v>
      </c>
      <c r="AH1413" s="3">
        <v>103699.7</v>
      </c>
      <c r="AI1413" s="3">
        <v>2074</v>
      </c>
      <c r="AJ1413" s="2">
        <v>-10188946.82</v>
      </c>
    </row>
    <row r="1414" spans="1:36" hidden="1" x14ac:dyDescent="0.25">
      <c r="A1414" s="8">
        <v>6</v>
      </c>
      <c r="B1414" s="8" t="s">
        <v>7542</v>
      </c>
      <c r="C1414" s="8">
        <v>3069270000276</v>
      </c>
      <c r="D1414" s="8" t="s">
        <v>7543</v>
      </c>
      <c r="F1414" s="8" t="s">
        <v>7544</v>
      </c>
      <c r="G1414" s="10">
        <v>43690</v>
      </c>
      <c r="H1414" s="8" t="s">
        <v>31</v>
      </c>
      <c r="I1414" s="8" t="s">
        <v>38</v>
      </c>
      <c r="J1414" s="9">
        <v>48793.71</v>
      </c>
      <c r="K1414" s="9">
        <v>975.87</v>
      </c>
      <c r="L1414" s="8">
        <v>0</v>
      </c>
      <c r="M1414" s="14">
        <f t="shared" si="66"/>
        <v>49769.58</v>
      </c>
      <c r="N1414" s="8">
        <v>0</v>
      </c>
      <c r="O1414" s="8">
        <v>0</v>
      </c>
      <c r="P1414" s="8" t="s">
        <v>4934</v>
      </c>
      <c r="R1414" s="8">
        <v>10</v>
      </c>
      <c r="S1414" s="13">
        <f>_xlfn.XLOOKUP(P1414,rif_fee_schedule!$A$2:$A$84,rif_fee_schedule!C$2:C$84, 0)*1.628</f>
        <v>0</v>
      </c>
      <c r="T1414" s="13">
        <f>_xlfn.XLOOKUP(P1414,rif_fee_schedule!$A$2:$A$84,rif_fee_schedule!D$2:D$84, 0)</f>
        <v>0</v>
      </c>
      <c r="U1414" s="14">
        <f t="shared" si="67"/>
        <v>0</v>
      </c>
      <c r="V1414" s="14">
        <f t="shared" si="68"/>
        <v>0</v>
      </c>
      <c r="W1414"/>
      <c r="Y1414" s="3">
        <v>43269262.359999999</v>
      </c>
      <c r="Z1414" s="3">
        <v>874367.57</v>
      </c>
      <c r="AA1414" s="3">
        <v>433279.63</v>
      </c>
      <c r="AB1414">
        <v>0</v>
      </c>
      <c r="AC1414" s="3">
        <v>0</v>
      </c>
      <c r="AD1414" s="2">
        <v>374512.67</v>
      </c>
      <c r="AE1414" s="3">
        <v>599122533.62</v>
      </c>
      <c r="AF1414" s="3">
        <v>12164932.65</v>
      </c>
      <c r="AG1414" s="3">
        <v>2628720.44</v>
      </c>
      <c r="AH1414" s="3">
        <v>103699.7</v>
      </c>
      <c r="AI1414" s="3">
        <v>2074</v>
      </c>
      <c r="AJ1414" s="2">
        <v>-10188946.82</v>
      </c>
    </row>
    <row r="1415" spans="1:36" hidden="1" x14ac:dyDescent="0.25">
      <c r="A1415" s="8">
        <v>5</v>
      </c>
      <c r="B1415" s="8" t="s">
        <v>4871</v>
      </c>
      <c r="C1415" s="8">
        <v>3050320040560</v>
      </c>
      <c r="D1415" s="8" t="s">
        <v>4872</v>
      </c>
      <c r="E1415" s="8" t="s">
        <v>30</v>
      </c>
      <c r="F1415" s="8" t="s">
        <v>4873</v>
      </c>
      <c r="G1415" s="10">
        <v>43784</v>
      </c>
      <c r="H1415" s="8" t="s">
        <v>31</v>
      </c>
      <c r="I1415" s="8" t="s">
        <v>38</v>
      </c>
      <c r="J1415" s="9">
        <v>9758.75</v>
      </c>
      <c r="K1415" s="9">
        <v>195.17</v>
      </c>
      <c r="L1415" s="8">
        <v>0</v>
      </c>
      <c r="M1415" s="14">
        <f t="shared" si="66"/>
        <v>9953.92</v>
      </c>
      <c r="N1415" s="8">
        <v>0</v>
      </c>
      <c r="O1415" s="8">
        <v>0</v>
      </c>
      <c r="P1415" s="8" t="s">
        <v>970</v>
      </c>
      <c r="R1415" s="8">
        <v>2</v>
      </c>
      <c r="S1415" s="13">
        <f>_xlfn.XLOOKUP(P1415,rif_fee_schedule!$A$2:$A$84,rif_fee_schedule!C$2:C$84, 0)*1.628</f>
        <v>0</v>
      </c>
      <c r="T1415" s="13">
        <f>_xlfn.XLOOKUP(P1415,rif_fee_schedule!$A$2:$A$84,rif_fee_schedule!D$2:D$84, 0)</f>
        <v>0</v>
      </c>
      <c r="U1415" s="14">
        <f t="shared" si="67"/>
        <v>0</v>
      </c>
      <c r="V1415" s="14">
        <f t="shared" si="68"/>
        <v>0</v>
      </c>
      <c r="W1415"/>
      <c r="Y1415" s="3">
        <v>23913047.239999998</v>
      </c>
      <c r="Z1415" s="3">
        <v>478708.65</v>
      </c>
      <c r="AA1415" s="3">
        <v>0</v>
      </c>
      <c r="AB1415">
        <v>0</v>
      </c>
      <c r="AC1415" s="3">
        <v>0</v>
      </c>
      <c r="AD1415" s="2">
        <v>-227120.25</v>
      </c>
      <c r="AE1415" s="3">
        <v>599122533.62</v>
      </c>
      <c r="AF1415" s="3">
        <v>12164932.65</v>
      </c>
      <c r="AG1415" s="3">
        <v>2628720.44</v>
      </c>
      <c r="AH1415" s="3">
        <v>103699.7</v>
      </c>
      <c r="AI1415" s="3">
        <v>2074</v>
      </c>
      <c r="AJ1415" s="2">
        <v>-10188946.82</v>
      </c>
    </row>
    <row r="1416" spans="1:36" hidden="1" x14ac:dyDescent="0.25">
      <c r="A1416" s="8">
        <v>6</v>
      </c>
      <c r="B1416" s="8" t="s">
        <v>7551</v>
      </c>
      <c r="C1416" s="8">
        <v>3069270000276</v>
      </c>
      <c r="D1416" s="8" t="s">
        <v>7552</v>
      </c>
      <c r="F1416" s="8" t="s">
        <v>7553</v>
      </c>
      <c r="G1416" s="10">
        <v>43690</v>
      </c>
      <c r="H1416" s="8" t="s">
        <v>31</v>
      </c>
      <c r="I1416" s="8" t="s">
        <v>38</v>
      </c>
      <c r="J1416" s="9">
        <v>34155.599999999999</v>
      </c>
      <c r="K1416" s="9">
        <v>683.11</v>
      </c>
      <c r="L1416" s="8">
        <v>0</v>
      </c>
      <c r="M1416" s="14">
        <f t="shared" si="66"/>
        <v>34838.71</v>
      </c>
      <c r="N1416" s="8">
        <v>0</v>
      </c>
      <c r="O1416" s="8">
        <v>0</v>
      </c>
      <c r="P1416" s="8" t="s">
        <v>4934</v>
      </c>
      <c r="R1416" s="8">
        <v>7</v>
      </c>
      <c r="S1416" s="13">
        <f>_xlfn.XLOOKUP(P1416,rif_fee_schedule!$A$2:$A$84,rif_fee_schedule!C$2:C$84, 0)*1.628</f>
        <v>0</v>
      </c>
      <c r="T1416" s="13">
        <f>_xlfn.XLOOKUP(P1416,rif_fee_schedule!$A$2:$A$84,rif_fee_schedule!D$2:D$84, 0)</f>
        <v>0</v>
      </c>
      <c r="U1416" s="14">
        <f t="shared" si="67"/>
        <v>0</v>
      </c>
      <c r="V1416" s="14">
        <f t="shared" si="68"/>
        <v>0</v>
      </c>
      <c r="W1416"/>
      <c r="Y1416" s="3">
        <v>43269262.359999999</v>
      </c>
      <c r="Z1416" s="3">
        <v>874367.57</v>
      </c>
      <c r="AA1416" s="3">
        <v>433279.63</v>
      </c>
      <c r="AB1416">
        <v>0</v>
      </c>
      <c r="AC1416" s="3">
        <v>0</v>
      </c>
      <c r="AD1416" s="2">
        <v>374512.67</v>
      </c>
      <c r="AE1416" s="3">
        <v>599122533.62</v>
      </c>
      <c r="AF1416" s="3">
        <v>12164932.65</v>
      </c>
      <c r="AG1416" s="3">
        <v>2628720.44</v>
      </c>
      <c r="AH1416" s="3">
        <v>103699.7</v>
      </c>
      <c r="AI1416" s="3">
        <v>2074</v>
      </c>
      <c r="AJ1416" s="2">
        <v>-10188946.82</v>
      </c>
    </row>
    <row r="1417" spans="1:36" hidden="1" x14ac:dyDescent="0.25">
      <c r="A1417" s="8">
        <v>6</v>
      </c>
      <c r="B1417" s="8" t="s">
        <v>7533</v>
      </c>
      <c r="C1417" s="8">
        <v>3069270000276</v>
      </c>
      <c r="D1417" s="8" t="s">
        <v>7534</v>
      </c>
      <c r="F1417" s="8" t="s">
        <v>7535</v>
      </c>
      <c r="G1417" s="10">
        <v>43690</v>
      </c>
      <c r="H1417" s="8" t="s">
        <v>31</v>
      </c>
      <c r="I1417" s="8" t="s">
        <v>38</v>
      </c>
      <c r="J1417" s="9">
        <v>48793.71</v>
      </c>
      <c r="K1417" s="9">
        <v>975.87</v>
      </c>
      <c r="L1417" s="8">
        <v>0</v>
      </c>
      <c r="M1417" s="14">
        <f t="shared" si="66"/>
        <v>49769.58</v>
      </c>
      <c r="N1417" s="8">
        <v>0</v>
      </c>
      <c r="O1417" s="8">
        <v>0</v>
      </c>
      <c r="P1417" s="8" t="s">
        <v>4934</v>
      </c>
      <c r="R1417" s="8">
        <v>10</v>
      </c>
      <c r="S1417" s="13">
        <f>_xlfn.XLOOKUP(P1417,rif_fee_schedule!$A$2:$A$84,rif_fee_schedule!C$2:C$84, 0)*1.628</f>
        <v>0</v>
      </c>
      <c r="T1417" s="13">
        <f>_xlfn.XLOOKUP(P1417,rif_fee_schedule!$A$2:$A$84,rif_fee_schedule!D$2:D$84, 0)</f>
        <v>0</v>
      </c>
      <c r="U1417" s="14">
        <f t="shared" si="67"/>
        <v>0</v>
      </c>
      <c r="V1417" s="14">
        <f t="shared" si="68"/>
        <v>0</v>
      </c>
      <c r="W1417"/>
      <c r="Y1417" s="3">
        <v>43269262.359999999</v>
      </c>
      <c r="Z1417" s="3">
        <v>874367.57</v>
      </c>
      <c r="AA1417" s="3">
        <v>433279.63</v>
      </c>
      <c r="AB1417">
        <v>0</v>
      </c>
      <c r="AC1417" s="3">
        <v>0</v>
      </c>
      <c r="AD1417" s="2">
        <v>374512.67</v>
      </c>
      <c r="AE1417" s="3">
        <v>599122533.62</v>
      </c>
      <c r="AF1417" s="3">
        <v>12164932.65</v>
      </c>
      <c r="AG1417" s="3">
        <v>2628720.44</v>
      </c>
      <c r="AH1417" s="3">
        <v>103699.7</v>
      </c>
      <c r="AI1417" s="3">
        <v>2074</v>
      </c>
      <c r="AJ1417" s="2">
        <v>-10188946.82</v>
      </c>
    </row>
    <row r="1418" spans="1:36" hidden="1" x14ac:dyDescent="0.25">
      <c r="A1418" s="8">
        <v>5</v>
      </c>
      <c r="B1418" s="8" t="s">
        <v>4987</v>
      </c>
      <c r="C1418" s="8">
        <v>3059140600010</v>
      </c>
      <c r="D1418" s="8" t="s">
        <v>4988</v>
      </c>
      <c r="G1418" s="10">
        <v>43690</v>
      </c>
      <c r="H1418" s="8" t="s">
        <v>31</v>
      </c>
      <c r="I1418" s="8" t="s">
        <v>32</v>
      </c>
      <c r="J1418" s="9">
        <v>7.0000000000000007E-2</v>
      </c>
      <c r="K1418" s="9">
        <v>0</v>
      </c>
      <c r="L1418" s="8">
        <v>0</v>
      </c>
      <c r="M1418" s="14">
        <f t="shared" si="66"/>
        <v>7.0000000000000007E-2</v>
      </c>
      <c r="N1418" s="8">
        <v>0</v>
      </c>
      <c r="O1418" s="8">
        <v>0</v>
      </c>
      <c r="P1418" s="8" t="s">
        <v>679</v>
      </c>
      <c r="R1418" s="11">
        <v>1846</v>
      </c>
      <c r="S1418" s="13">
        <f>_xlfn.XLOOKUP(P1418,rif_fee_schedule!$A$2:$A$84,rif_fee_schedule!C$2:C$84, 0)*1.628</f>
        <v>6.108255999999999</v>
      </c>
      <c r="T1418" s="13">
        <f>_xlfn.XLOOKUP(P1418,rif_fee_schedule!$A$2:$A$84,rif_fee_schedule!D$2:D$84, 0)</f>
        <v>3.5470000000000002</v>
      </c>
      <c r="U1418" s="14">
        <f t="shared" si="67"/>
        <v>11275.840575999999</v>
      </c>
      <c r="V1418" s="14">
        <f t="shared" si="68"/>
        <v>6547.7620000000006</v>
      </c>
      <c r="W1418" s="2"/>
      <c r="Y1418" s="3">
        <v>23913047.239999998</v>
      </c>
      <c r="Z1418" s="3">
        <v>478708.65</v>
      </c>
      <c r="AA1418" s="3">
        <v>0</v>
      </c>
      <c r="AB1418">
        <v>0</v>
      </c>
      <c r="AC1418" s="3">
        <v>0</v>
      </c>
      <c r="AD1418" s="2">
        <v>-227120.25</v>
      </c>
      <c r="AE1418" s="3">
        <v>599122533.62</v>
      </c>
      <c r="AF1418" s="3">
        <v>12164932.65</v>
      </c>
      <c r="AG1418" s="3">
        <v>2628720.44</v>
      </c>
      <c r="AH1418" s="3">
        <v>103699.7</v>
      </c>
      <c r="AI1418" s="3">
        <v>2074</v>
      </c>
      <c r="AJ1418" s="2">
        <v>-10188946.82</v>
      </c>
    </row>
    <row r="1419" spans="1:36" hidden="1" x14ac:dyDescent="0.25">
      <c r="A1419" s="8">
        <v>5</v>
      </c>
      <c r="B1419" s="8" t="s">
        <v>4987</v>
      </c>
      <c r="C1419" s="8">
        <v>3059140600010</v>
      </c>
      <c r="D1419" s="8" t="s">
        <v>4988</v>
      </c>
      <c r="G1419" s="10">
        <v>43690</v>
      </c>
      <c r="H1419" s="8" t="s">
        <v>31</v>
      </c>
      <c r="I1419" s="8" t="s">
        <v>32</v>
      </c>
      <c r="J1419" s="9">
        <v>7.0000000000000007E-2</v>
      </c>
      <c r="K1419" s="9">
        <v>0</v>
      </c>
      <c r="L1419" s="8">
        <v>0</v>
      </c>
      <c r="M1419" s="14">
        <f t="shared" si="66"/>
        <v>7.0000000000000007E-2</v>
      </c>
      <c r="N1419" s="8">
        <v>0</v>
      </c>
      <c r="O1419" s="8">
        <v>0</v>
      </c>
      <c r="P1419" s="8" t="s">
        <v>72</v>
      </c>
      <c r="R1419" s="8">
        <v>-708.34</v>
      </c>
      <c r="S1419" s="13">
        <f>_xlfn.XLOOKUP(P1419,rif_fee_schedule!$A$2:$A$84,rif_fee_schedule!C$2:C$84, 0)*1.628</f>
        <v>15.918583999999999</v>
      </c>
      <c r="T1419" s="13">
        <f>_xlfn.XLOOKUP(P1419,rif_fee_schedule!$A$2:$A$84,rif_fee_schedule!D$2:D$84, 0)</f>
        <v>9.2460000000000004</v>
      </c>
      <c r="U1419" s="14">
        <f t="shared" si="67"/>
        <v>-11275.76979056</v>
      </c>
      <c r="V1419" s="14">
        <f t="shared" si="68"/>
        <v>-6549.3116400000008</v>
      </c>
      <c r="W1419"/>
      <c r="Y1419" s="3">
        <v>23913047.239999998</v>
      </c>
      <c r="Z1419" s="3">
        <v>478708.65</v>
      </c>
      <c r="AA1419" s="3">
        <v>0</v>
      </c>
      <c r="AB1419">
        <v>0</v>
      </c>
      <c r="AC1419" s="3">
        <v>0</v>
      </c>
      <c r="AD1419" s="2">
        <v>-227120.25</v>
      </c>
      <c r="AE1419" s="3">
        <v>599122533.62</v>
      </c>
      <c r="AF1419" s="3">
        <v>12164932.65</v>
      </c>
      <c r="AG1419" s="3">
        <v>2628720.44</v>
      </c>
      <c r="AH1419" s="3">
        <v>103699.7</v>
      </c>
      <c r="AI1419" s="3">
        <v>2074</v>
      </c>
      <c r="AJ1419" s="2">
        <v>-10188946.82</v>
      </c>
    </row>
    <row r="1420" spans="1:36" hidden="1" x14ac:dyDescent="0.25">
      <c r="A1420" s="8">
        <v>4</v>
      </c>
      <c r="B1420" s="8" t="s">
        <v>4446</v>
      </c>
      <c r="C1420" s="8">
        <v>3049100030390</v>
      </c>
      <c r="D1420" s="8" t="s">
        <v>4447</v>
      </c>
      <c r="F1420" s="8" t="s">
        <v>4448</v>
      </c>
      <c r="G1420" s="10">
        <v>43717</v>
      </c>
      <c r="H1420" s="8" t="s">
        <v>31</v>
      </c>
      <c r="I1420" s="8" t="s">
        <v>38</v>
      </c>
      <c r="J1420" s="9">
        <v>9278.02</v>
      </c>
      <c r="K1420" s="9">
        <v>185.56</v>
      </c>
      <c r="L1420" s="8">
        <v>0</v>
      </c>
      <c r="M1420" s="14">
        <f t="shared" si="66"/>
        <v>9463.58</v>
      </c>
      <c r="N1420" s="8">
        <v>0</v>
      </c>
      <c r="O1420" s="8">
        <v>0</v>
      </c>
      <c r="P1420" s="8" t="s">
        <v>77</v>
      </c>
      <c r="R1420" s="8">
        <v>1</v>
      </c>
      <c r="S1420" s="13">
        <f>_xlfn.XLOOKUP(P1420,rif_fee_schedule!$A$2:$A$84,rif_fee_schedule!C$2:C$84, 0)*1.628</f>
        <v>9769.6279999999988</v>
      </c>
      <c r="T1420" s="13">
        <f>_xlfn.XLOOKUP(P1420,rif_fee_schedule!$A$2:$A$84,rif_fee_schedule!D$2:D$84, 0)</f>
        <v>5674</v>
      </c>
      <c r="U1420" s="14">
        <f t="shared" si="67"/>
        <v>9769.6279999999988</v>
      </c>
      <c r="V1420" s="14">
        <f t="shared" si="68"/>
        <v>5674</v>
      </c>
      <c r="W1420"/>
      <c r="Y1420" s="3">
        <v>3995300.98</v>
      </c>
      <c r="Z1420" s="3">
        <v>83905.98</v>
      </c>
      <c r="AA1420" s="3">
        <v>372201.82</v>
      </c>
      <c r="AB1420">
        <v>0</v>
      </c>
      <c r="AC1420" s="3">
        <v>0</v>
      </c>
      <c r="AD1420" s="2">
        <v>611247.02</v>
      </c>
      <c r="AE1420" s="3">
        <v>599122533.62</v>
      </c>
      <c r="AF1420" s="3">
        <v>12164932.65</v>
      </c>
      <c r="AG1420" s="3">
        <v>2628720.44</v>
      </c>
      <c r="AH1420" s="3">
        <v>103699.7</v>
      </c>
      <c r="AI1420" s="3">
        <v>2074</v>
      </c>
      <c r="AJ1420" s="2">
        <v>-10188946.82</v>
      </c>
    </row>
    <row r="1421" spans="1:36" hidden="1" x14ac:dyDescent="0.25">
      <c r="A1421" s="8">
        <v>2</v>
      </c>
      <c r="B1421" s="8" t="s">
        <v>2932</v>
      </c>
      <c r="C1421" s="8">
        <v>3032060120010</v>
      </c>
      <c r="D1421" s="8" t="s">
        <v>2933</v>
      </c>
      <c r="F1421" s="8" t="s">
        <v>2934</v>
      </c>
      <c r="G1421" s="10">
        <v>43696</v>
      </c>
      <c r="H1421" s="8" t="s">
        <v>31</v>
      </c>
      <c r="I1421" s="8" t="s">
        <v>38</v>
      </c>
      <c r="J1421" s="9">
        <v>1079.1600000000001</v>
      </c>
      <c r="K1421" s="9">
        <v>21.59</v>
      </c>
      <c r="L1421" s="8">
        <v>0</v>
      </c>
      <c r="M1421" s="14">
        <f t="shared" si="66"/>
        <v>1100.75</v>
      </c>
      <c r="N1421" s="8">
        <v>0</v>
      </c>
      <c r="O1421" s="8">
        <v>0</v>
      </c>
      <c r="P1421" s="8" t="s">
        <v>113</v>
      </c>
      <c r="R1421" s="8">
        <v>30</v>
      </c>
      <c r="S1421" s="13">
        <f>_xlfn.XLOOKUP(P1421,rif_fee_schedule!$A$2:$A$84,rif_fee_schedule!C$2:C$84, 0)*1.628</f>
        <v>6860.3919999999998</v>
      </c>
      <c r="T1421" s="13">
        <f>_xlfn.XLOOKUP(P1421,rif_fee_schedule!$A$2:$A$84,rif_fee_schedule!D$2:D$84, 0)</f>
        <v>3984</v>
      </c>
      <c r="U1421" s="14">
        <f t="shared" si="67"/>
        <v>205811.76</v>
      </c>
      <c r="V1421" s="14">
        <f t="shared" si="68"/>
        <v>119520</v>
      </c>
      <c r="W1421"/>
      <c r="Y1421" s="3">
        <v>272008405.74000001</v>
      </c>
      <c r="Z1421" s="3">
        <v>5573244.3300000001</v>
      </c>
      <c r="AA1421" s="3">
        <v>0</v>
      </c>
      <c r="AB1421">
        <v>0</v>
      </c>
      <c r="AC1421" s="3">
        <v>0</v>
      </c>
      <c r="AD1421" s="2">
        <v>-7297347.0099999998</v>
      </c>
      <c r="AE1421" s="3">
        <v>599122533.62</v>
      </c>
      <c r="AF1421" s="3">
        <v>12164932.65</v>
      </c>
      <c r="AG1421" s="3">
        <v>2628720.44</v>
      </c>
      <c r="AH1421" s="3">
        <v>103699.7</v>
      </c>
      <c r="AI1421" s="3">
        <v>2074</v>
      </c>
      <c r="AJ1421" s="2">
        <v>-10188946.82</v>
      </c>
    </row>
    <row r="1422" spans="1:36" hidden="1" x14ac:dyDescent="0.25">
      <c r="A1422" s="8">
        <v>2</v>
      </c>
      <c r="B1422" s="8" t="s">
        <v>2932</v>
      </c>
      <c r="C1422" s="8">
        <v>3032060120010</v>
      </c>
      <c r="D1422" s="8" t="s">
        <v>2933</v>
      </c>
      <c r="F1422" s="8" t="s">
        <v>2934</v>
      </c>
      <c r="G1422" s="10">
        <v>43696</v>
      </c>
      <c r="H1422" s="8" t="s">
        <v>31</v>
      </c>
      <c r="I1422" s="8" t="s">
        <v>38</v>
      </c>
      <c r="J1422" s="9">
        <v>1079.1600000000001</v>
      </c>
      <c r="K1422" s="9">
        <v>21.59</v>
      </c>
      <c r="L1422" s="8">
        <v>0</v>
      </c>
      <c r="M1422" s="14">
        <f t="shared" si="66"/>
        <v>1100.75</v>
      </c>
      <c r="N1422" s="8">
        <v>0</v>
      </c>
      <c r="O1422" s="8">
        <v>0</v>
      </c>
      <c r="P1422" s="8" t="s">
        <v>838</v>
      </c>
      <c r="R1422" s="8">
        <v>-22</v>
      </c>
      <c r="S1422" s="13">
        <f>_xlfn.XLOOKUP(P1422,rif_fee_schedule!$A$2:$A$84,rif_fee_schedule!C$2:C$84, 0)*1.628</f>
        <v>9299.1359999999986</v>
      </c>
      <c r="T1422" s="13">
        <f>_xlfn.XLOOKUP(P1422,rif_fee_schedule!$A$2:$A$84,rif_fee_schedule!D$2:D$84, 0)</f>
        <v>5401</v>
      </c>
      <c r="U1422" s="14">
        <f t="shared" si="67"/>
        <v>-204580.99199999997</v>
      </c>
      <c r="V1422" s="14">
        <f t="shared" si="68"/>
        <v>-118822</v>
      </c>
      <c r="W1422"/>
      <c r="Y1422" s="3">
        <v>272008405.74000001</v>
      </c>
      <c r="Z1422" s="3">
        <v>5573244.3300000001</v>
      </c>
      <c r="AA1422" s="3">
        <v>0</v>
      </c>
      <c r="AB1422">
        <v>0</v>
      </c>
      <c r="AC1422" s="3">
        <v>0</v>
      </c>
      <c r="AD1422" s="2">
        <v>-7297347.0099999998</v>
      </c>
      <c r="AE1422" s="3">
        <v>599122533.62</v>
      </c>
      <c r="AF1422" s="3">
        <v>12164932.65</v>
      </c>
      <c r="AG1422" s="3">
        <v>2628720.44</v>
      </c>
      <c r="AH1422" s="3">
        <v>103699.7</v>
      </c>
      <c r="AI1422" s="3">
        <v>2074</v>
      </c>
      <c r="AJ1422" s="2">
        <v>-10188946.82</v>
      </c>
    </row>
    <row r="1423" spans="1:36" hidden="1" x14ac:dyDescent="0.25">
      <c r="A1423" s="8">
        <v>6</v>
      </c>
      <c r="B1423" s="8" t="s">
        <v>6296</v>
      </c>
      <c r="C1423" s="8">
        <v>3060180031810</v>
      </c>
      <c r="D1423" s="8" t="s">
        <v>6297</v>
      </c>
      <c r="G1423" s="10">
        <v>43692</v>
      </c>
      <c r="H1423" s="8" t="s">
        <v>31</v>
      </c>
      <c r="I1423" s="8" t="s">
        <v>32</v>
      </c>
      <c r="J1423" s="9">
        <v>9278.02</v>
      </c>
      <c r="K1423" s="9">
        <v>185.56</v>
      </c>
      <c r="L1423" s="8">
        <v>0</v>
      </c>
      <c r="M1423" s="14">
        <f t="shared" si="66"/>
        <v>9463.58</v>
      </c>
      <c r="N1423" s="8">
        <v>0</v>
      </c>
      <c r="O1423" s="8">
        <v>0</v>
      </c>
      <c r="P1423" s="8" t="s">
        <v>77</v>
      </c>
      <c r="R1423" s="8">
        <v>1</v>
      </c>
      <c r="S1423" s="13">
        <f>_xlfn.XLOOKUP(P1423,rif_fee_schedule!$A$2:$A$84,rif_fee_schedule!C$2:C$84, 0)*1.628</f>
        <v>9769.6279999999988</v>
      </c>
      <c r="T1423" s="13">
        <f>_xlfn.XLOOKUP(P1423,rif_fee_schedule!$A$2:$A$84,rif_fee_schedule!D$2:D$84, 0)</f>
        <v>5674</v>
      </c>
      <c r="U1423" s="14">
        <f t="shared" si="67"/>
        <v>9769.6279999999988</v>
      </c>
      <c r="V1423" s="14">
        <f t="shared" si="68"/>
        <v>5674</v>
      </c>
      <c r="W1423"/>
      <c r="Y1423" s="3">
        <v>43269262.359999999</v>
      </c>
      <c r="Z1423" s="3">
        <v>874367.57</v>
      </c>
      <c r="AA1423" s="3">
        <v>433279.63</v>
      </c>
      <c r="AB1423">
        <v>0</v>
      </c>
      <c r="AC1423" s="3">
        <v>0</v>
      </c>
      <c r="AD1423" s="2">
        <v>374512.67</v>
      </c>
      <c r="AE1423" s="3">
        <v>599122533.62</v>
      </c>
      <c r="AF1423" s="3">
        <v>12164932.65</v>
      </c>
      <c r="AG1423" s="3">
        <v>2628720.44</v>
      </c>
      <c r="AH1423" s="3">
        <v>103699.7</v>
      </c>
      <c r="AI1423" s="3">
        <v>2074</v>
      </c>
      <c r="AJ1423" s="2">
        <v>-10188946.82</v>
      </c>
    </row>
    <row r="1424" spans="1:36" hidden="1" x14ac:dyDescent="0.25">
      <c r="A1424" s="8">
        <v>5</v>
      </c>
      <c r="B1424" s="8" t="s">
        <v>4929</v>
      </c>
      <c r="C1424" s="8">
        <v>3050320001552</v>
      </c>
      <c r="D1424" s="8" t="s">
        <v>4930</v>
      </c>
      <c r="F1424" s="8" t="s">
        <v>4927</v>
      </c>
      <c r="G1424" s="10">
        <v>43696</v>
      </c>
      <c r="H1424" s="8" t="s">
        <v>31</v>
      </c>
      <c r="I1424" s="8" t="s">
        <v>38</v>
      </c>
      <c r="J1424" s="9">
        <v>329695.95</v>
      </c>
      <c r="K1424" s="9">
        <v>6593.92</v>
      </c>
      <c r="L1424" s="8">
        <v>0</v>
      </c>
      <c r="M1424" s="14">
        <f t="shared" si="66"/>
        <v>336289.87</v>
      </c>
      <c r="N1424" s="8">
        <v>0</v>
      </c>
      <c r="O1424" s="8">
        <v>0</v>
      </c>
      <c r="P1424" s="8" t="s">
        <v>39</v>
      </c>
      <c r="R1424" s="11">
        <v>140384</v>
      </c>
      <c r="S1424" s="13">
        <f>_xlfn.XLOOKUP(P1424,rif_fee_schedule!$A$2:$A$84,rif_fee_schedule!C$2:C$84, 0)*1.628</f>
        <v>2.4729319999999997</v>
      </c>
      <c r="T1424" s="13">
        <f>_xlfn.XLOOKUP(P1424,rif_fee_schedule!$A$2:$A$84,rif_fee_schedule!D$2:D$84, 0)</f>
        <v>1.4359999999999999</v>
      </c>
      <c r="U1424" s="14">
        <f t="shared" si="67"/>
        <v>347160.08588799997</v>
      </c>
      <c r="V1424" s="14">
        <f t="shared" si="68"/>
        <v>201591.424</v>
      </c>
      <c r="W1424" s="2"/>
      <c r="Y1424" s="3">
        <v>23913047.239999998</v>
      </c>
      <c r="Z1424" s="3">
        <v>478708.65</v>
      </c>
      <c r="AA1424" s="3">
        <v>0</v>
      </c>
      <c r="AB1424">
        <v>0</v>
      </c>
      <c r="AC1424" s="3">
        <v>0</v>
      </c>
      <c r="AD1424" s="2">
        <v>-227120.25</v>
      </c>
      <c r="AE1424" s="3">
        <v>599122533.62</v>
      </c>
      <c r="AF1424" s="3">
        <v>12164932.65</v>
      </c>
      <c r="AG1424" s="3">
        <v>2628720.44</v>
      </c>
      <c r="AH1424" s="3">
        <v>103699.7</v>
      </c>
      <c r="AI1424" s="3">
        <v>2074</v>
      </c>
      <c r="AJ1424" s="2">
        <v>-10188946.82</v>
      </c>
    </row>
    <row r="1425" spans="1:36" hidden="1" x14ac:dyDescent="0.25">
      <c r="A1425" s="8">
        <v>6</v>
      </c>
      <c r="B1425" s="8" t="s">
        <v>6306</v>
      </c>
      <c r="C1425" s="8">
        <v>3060180031830</v>
      </c>
      <c r="D1425" s="8" t="s">
        <v>6307</v>
      </c>
      <c r="G1425" s="10">
        <v>43691</v>
      </c>
      <c r="H1425" s="8" t="s">
        <v>31</v>
      </c>
      <c r="I1425" s="8" t="s">
        <v>32</v>
      </c>
      <c r="J1425" s="9">
        <v>9278.02</v>
      </c>
      <c r="K1425" s="9">
        <v>185.56</v>
      </c>
      <c r="L1425" s="8">
        <v>0</v>
      </c>
      <c r="M1425" s="14">
        <f t="shared" si="66"/>
        <v>9463.58</v>
      </c>
      <c r="N1425" s="8">
        <v>0</v>
      </c>
      <c r="O1425" s="8">
        <v>0</v>
      </c>
      <c r="P1425" s="8" t="s">
        <v>77</v>
      </c>
      <c r="R1425" s="8">
        <v>1</v>
      </c>
      <c r="S1425" s="13">
        <f>_xlfn.XLOOKUP(P1425,rif_fee_schedule!$A$2:$A$84,rif_fee_schedule!C$2:C$84, 0)*1.628</f>
        <v>9769.6279999999988</v>
      </c>
      <c r="T1425" s="13">
        <f>_xlfn.XLOOKUP(P1425,rif_fee_schedule!$A$2:$A$84,rif_fee_schedule!D$2:D$84, 0)</f>
        <v>5674</v>
      </c>
      <c r="U1425" s="14">
        <f t="shared" si="67"/>
        <v>9769.6279999999988</v>
      </c>
      <c r="V1425" s="14">
        <f t="shared" si="68"/>
        <v>5674</v>
      </c>
      <c r="W1425"/>
      <c r="Y1425" s="3">
        <v>43269262.359999999</v>
      </c>
      <c r="Z1425" s="3">
        <v>874367.57</v>
      </c>
      <c r="AA1425" s="3">
        <v>433279.63</v>
      </c>
      <c r="AB1425">
        <v>0</v>
      </c>
      <c r="AC1425" s="3">
        <v>0</v>
      </c>
      <c r="AD1425" s="2">
        <v>374512.67</v>
      </c>
      <c r="AE1425" s="3">
        <v>599122533.62</v>
      </c>
      <c r="AF1425" s="3">
        <v>12164932.65</v>
      </c>
      <c r="AG1425" s="3">
        <v>2628720.44</v>
      </c>
      <c r="AH1425" s="3">
        <v>103699.7</v>
      </c>
      <c r="AI1425" s="3">
        <v>2074</v>
      </c>
      <c r="AJ1425" s="2">
        <v>-10188946.82</v>
      </c>
    </row>
    <row r="1426" spans="1:36" hidden="1" x14ac:dyDescent="0.25">
      <c r="A1426" s="8">
        <v>5</v>
      </c>
      <c r="B1426" s="8" t="s">
        <v>4925</v>
      </c>
      <c r="C1426" s="8">
        <v>3050320001552</v>
      </c>
      <c r="D1426" s="8" t="s">
        <v>4926</v>
      </c>
      <c r="F1426" s="8" t="s">
        <v>4927</v>
      </c>
      <c r="G1426" s="10">
        <v>43696</v>
      </c>
      <c r="H1426" s="8" t="s">
        <v>31</v>
      </c>
      <c r="I1426" s="8" t="s">
        <v>38</v>
      </c>
      <c r="J1426" s="9">
        <v>39248.04</v>
      </c>
      <c r="K1426" s="9">
        <v>784.96</v>
      </c>
      <c r="L1426" s="8">
        <v>0</v>
      </c>
      <c r="M1426" s="14">
        <f t="shared" si="66"/>
        <v>40033</v>
      </c>
      <c r="N1426" s="8">
        <v>0</v>
      </c>
      <c r="O1426" s="8">
        <v>0</v>
      </c>
      <c r="P1426" s="8" t="s">
        <v>185</v>
      </c>
      <c r="R1426" s="11">
        <v>2500</v>
      </c>
      <c r="S1426" s="13">
        <f>_xlfn.XLOOKUP(P1426,rif_fee_schedule!$A$2:$A$84,rif_fee_schedule!C$2:C$84, 0)*1.628</f>
        <v>0</v>
      </c>
      <c r="T1426" s="13">
        <f>_xlfn.XLOOKUP(P1426,rif_fee_schedule!$A$2:$A$84,rif_fee_schedule!D$2:D$84, 0)</f>
        <v>0</v>
      </c>
      <c r="U1426" s="14">
        <f t="shared" si="67"/>
        <v>0</v>
      </c>
      <c r="V1426" s="14">
        <f t="shared" si="68"/>
        <v>0</v>
      </c>
      <c r="W1426" s="2"/>
      <c r="Y1426" s="3">
        <v>23913047.239999998</v>
      </c>
      <c r="Z1426" s="3">
        <v>478708.65</v>
      </c>
      <c r="AA1426" s="3">
        <v>0</v>
      </c>
      <c r="AB1426">
        <v>0</v>
      </c>
      <c r="AC1426" s="3">
        <v>0</v>
      </c>
      <c r="AD1426" s="2">
        <v>-227120.25</v>
      </c>
      <c r="AE1426" s="3">
        <v>599122533.62</v>
      </c>
      <c r="AF1426" s="3">
        <v>12164932.65</v>
      </c>
      <c r="AG1426" s="3">
        <v>2628720.44</v>
      </c>
      <c r="AH1426" s="3">
        <v>103699.7</v>
      </c>
      <c r="AI1426" s="3">
        <v>2074</v>
      </c>
      <c r="AJ1426" s="2">
        <v>-10188946.82</v>
      </c>
    </row>
    <row r="1427" spans="1:36" hidden="1" x14ac:dyDescent="0.25">
      <c r="A1427" s="8">
        <v>6</v>
      </c>
      <c r="B1427" s="8" t="s">
        <v>6848</v>
      </c>
      <c r="C1427" s="8">
        <v>3060300010490</v>
      </c>
      <c r="D1427" s="8" t="s">
        <v>6849</v>
      </c>
      <c r="F1427" s="8" t="s">
        <v>6850</v>
      </c>
      <c r="G1427" s="10">
        <v>43692</v>
      </c>
      <c r="H1427" s="8" t="s">
        <v>31</v>
      </c>
      <c r="I1427" s="8" t="s">
        <v>38</v>
      </c>
      <c r="J1427" s="9">
        <v>11360.59</v>
      </c>
      <c r="K1427" s="9">
        <v>227.21</v>
      </c>
      <c r="L1427" s="8">
        <v>0</v>
      </c>
      <c r="M1427" s="14">
        <f t="shared" si="66"/>
        <v>11587.8</v>
      </c>
      <c r="N1427" s="8">
        <v>0</v>
      </c>
      <c r="O1427" s="8">
        <v>0</v>
      </c>
      <c r="P1427" s="8" t="s">
        <v>114</v>
      </c>
      <c r="R1427" s="8">
        <v>2</v>
      </c>
      <c r="S1427" s="13">
        <f>_xlfn.XLOOKUP(P1427,rif_fee_schedule!$A$2:$A$84,rif_fee_schedule!C$2:C$84, 0)*1.628</f>
        <v>4288.152</v>
      </c>
      <c r="T1427" s="13">
        <f>_xlfn.XLOOKUP(P1427,rif_fee_schedule!$A$2:$A$84,rif_fee_schedule!D$2:D$84, 0)</f>
        <v>2490</v>
      </c>
      <c r="U1427" s="14">
        <f t="shared" si="67"/>
        <v>8576.3040000000001</v>
      </c>
      <c r="V1427" s="14">
        <f t="shared" si="68"/>
        <v>4980</v>
      </c>
      <c r="W1427"/>
      <c r="Y1427" s="3">
        <v>43269262.359999999</v>
      </c>
      <c r="Z1427" s="3">
        <v>874367.57</v>
      </c>
      <c r="AA1427" s="3">
        <v>433279.63</v>
      </c>
      <c r="AB1427">
        <v>0</v>
      </c>
      <c r="AC1427" s="3">
        <v>0</v>
      </c>
      <c r="AD1427" s="2">
        <v>374512.67</v>
      </c>
      <c r="AE1427" s="3">
        <v>599122533.62</v>
      </c>
      <c r="AF1427" s="3">
        <v>12164932.65</v>
      </c>
      <c r="AG1427" s="3">
        <v>2628720.44</v>
      </c>
      <c r="AH1427" s="3">
        <v>103699.7</v>
      </c>
      <c r="AI1427" s="3">
        <v>2074</v>
      </c>
      <c r="AJ1427" s="2">
        <v>-10188946.82</v>
      </c>
    </row>
    <row r="1428" spans="1:36" hidden="1" x14ac:dyDescent="0.25">
      <c r="A1428" s="8">
        <v>6</v>
      </c>
      <c r="B1428" s="8" t="s">
        <v>6895</v>
      </c>
      <c r="C1428" s="8">
        <v>3060300010290</v>
      </c>
      <c r="D1428" s="8" t="s">
        <v>6896</v>
      </c>
      <c r="F1428" s="8" t="s">
        <v>6897</v>
      </c>
      <c r="G1428" s="10">
        <v>43691</v>
      </c>
      <c r="H1428" s="8" t="s">
        <v>31</v>
      </c>
      <c r="I1428" s="8" t="s">
        <v>38</v>
      </c>
      <c r="J1428" s="9">
        <v>11360.59</v>
      </c>
      <c r="K1428" s="9">
        <v>227.21</v>
      </c>
      <c r="L1428" s="8">
        <v>0</v>
      </c>
      <c r="M1428" s="14">
        <f t="shared" si="66"/>
        <v>11587.8</v>
      </c>
      <c r="N1428" s="8">
        <v>0</v>
      </c>
      <c r="O1428" s="8">
        <v>0</v>
      </c>
      <c r="P1428" s="8" t="s">
        <v>114</v>
      </c>
      <c r="R1428" s="8">
        <v>2</v>
      </c>
      <c r="S1428" s="13">
        <f>_xlfn.XLOOKUP(P1428,rif_fee_schedule!$A$2:$A$84,rif_fee_schedule!C$2:C$84, 0)*1.628</f>
        <v>4288.152</v>
      </c>
      <c r="T1428" s="13">
        <f>_xlfn.XLOOKUP(P1428,rif_fee_schedule!$A$2:$A$84,rif_fee_schedule!D$2:D$84, 0)</f>
        <v>2490</v>
      </c>
      <c r="U1428" s="14">
        <f t="shared" si="67"/>
        <v>8576.3040000000001</v>
      </c>
      <c r="V1428" s="14">
        <f t="shared" si="68"/>
        <v>4980</v>
      </c>
      <c r="W1428"/>
      <c r="Y1428" s="3">
        <v>43269262.359999999</v>
      </c>
      <c r="Z1428" s="3">
        <v>874367.57</v>
      </c>
      <c r="AA1428" s="3">
        <v>433279.63</v>
      </c>
      <c r="AB1428">
        <v>0</v>
      </c>
      <c r="AC1428" s="3">
        <v>0</v>
      </c>
      <c r="AD1428" s="2">
        <v>374512.67</v>
      </c>
      <c r="AE1428" s="3">
        <v>599122533.62</v>
      </c>
      <c r="AF1428" s="3">
        <v>12164932.65</v>
      </c>
      <c r="AG1428" s="3">
        <v>2628720.44</v>
      </c>
      <c r="AH1428" s="3">
        <v>103699.7</v>
      </c>
      <c r="AI1428" s="3">
        <v>2074</v>
      </c>
      <c r="AJ1428" s="2">
        <v>-10188946.82</v>
      </c>
    </row>
    <row r="1429" spans="1:36" hidden="1" x14ac:dyDescent="0.25">
      <c r="A1429" s="8">
        <v>6</v>
      </c>
      <c r="B1429" s="8" t="s">
        <v>6898</v>
      </c>
      <c r="C1429" s="8">
        <v>3060300010490</v>
      </c>
      <c r="D1429" s="8" t="s">
        <v>6899</v>
      </c>
      <c r="F1429" s="8" t="s">
        <v>6900</v>
      </c>
      <c r="G1429" s="10">
        <v>43691</v>
      </c>
      <c r="H1429" s="8" t="s">
        <v>31</v>
      </c>
      <c r="I1429" s="8" t="s">
        <v>38</v>
      </c>
      <c r="J1429" s="9">
        <v>11360.59</v>
      </c>
      <c r="K1429" s="9">
        <v>227.21</v>
      </c>
      <c r="L1429" s="8">
        <v>0</v>
      </c>
      <c r="M1429" s="14">
        <f t="shared" si="66"/>
        <v>11587.8</v>
      </c>
      <c r="N1429" s="8">
        <v>0</v>
      </c>
      <c r="O1429" s="8">
        <v>0</v>
      </c>
      <c r="P1429" s="8" t="s">
        <v>114</v>
      </c>
      <c r="R1429" s="8">
        <v>2</v>
      </c>
      <c r="S1429" s="13">
        <f>_xlfn.XLOOKUP(P1429,rif_fee_schedule!$A$2:$A$84,rif_fee_schedule!C$2:C$84, 0)*1.628</f>
        <v>4288.152</v>
      </c>
      <c r="T1429" s="13">
        <f>_xlfn.XLOOKUP(P1429,rif_fee_schedule!$A$2:$A$84,rif_fee_schedule!D$2:D$84, 0)</f>
        <v>2490</v>
      </c>
      <c r="U1429" s="14">
        <f t="shared" si="67"/>
        <v>8576.3040000000001</v>
      </c>
      <c r="V1429" s="14">
        <f t="shared" si="68"/>
        <v>4980</v>
      </c>
      <c r="W1429"/>
      <c r="Y1429" s="3">
        <v>43269262.359999999</v>
      </c>
      <c r="Z1429" s="3">
        <v>874367.57</v>
      </c>
      <c r="AA1429" s="3">
        <v>433279.63</v>
      </c>
      <c r="AB1429">
        <v>0</v>
      </c>
      <c r="AC1429" s="3">
        <v>0</v>
      </c>
      <c r="AD1429" s="2">
        <v>374512.67</v>
      </c>
      <c r="AE1429" s="3">
        <v>599122533.62</v>
      </c>
      <c r="AF1429" s="3">
        <v>12164932.65</v>
      </c>
      <c r="AG1429" s="3">
        <v>2628720.44</v>
      </c>
      <c r="AH1429" s="3">
        <v>103699.7</v>
      </c>
      <c r="AI1429" s="3">
        <v>2074</v>
      </c>
      <c r="AJ1429" s="2">
        <v>-10188946.82</v>
      </c>
    </row>
    <row r="1430" spans="1:36" hidden="1" x14ac:dyDescent="0.25">
      <c r="A1430" s="8">
        <v>6</v>
      </c>
      <c r="B1430" s="8" t="s">
        <v>6845</v>
      </c>
      <c r="C1430" s="8">
        <v>3060300010481</v>
      </c>
      <c r="D1430" s="8" t="s">
        <v>6846</v>
      </c>
      <c r="F1430" s="8" t="s">
        <v>6847</v>
      </c>
      <c r="G1430" s="10">
        <v>43692</v>
      </c>
      <c r="H1430" s="8" t="s">
        <v>31</v>
      </c>
      <c r="I1430" s="8" t="s">
        <v>38</v>
      </c>
      <c r="J1430" s="9">
        <v>11360.59</v>
      </c>
      <c r="K1430" s="9">
        <v>227.21</v>
      </c>
      <c r="L1430" s="8">
        <v>0</v>
      </c>
      <c r="M1430" s="14">
        <f t="shared" si="66"/>
        <v>11587.8</v>
      </c>
      <c r="N1430" s="8">
        <v>0</v>
      </c>
      <c r="O1430" s="8">
        <v>0</v>
      </c>
      <c r="P1430" s="8" t="s">
        <v>114</v>
      </c>
      <c r="R1430" s="8">
        <v>2</v>
      </c>
      <c r="S1430" s="13">
        <f>_xlfn.XLOOKUP(P1430,rif_fee_schedule!$A$2:$A$84,rif_fee_schedule!C$2:C$84, 0)*1.628</f>
        <v>4288.152</v>
      </c>
      <c r="T1430" s="13">
        <f>_xlfn.XLOOKUP(P1430,rif_fee_schedule!$A$2:$A$84,rif_fee_schedule!D$2:D$84, 0)</f>
        <v>2490</v>
      </c>
      <c r="U1430" s="14">
        <f t="shared" si="67"/>
        <v>8576.3040000000001</v>
      </c>
      <c r="V1430" s="14">
        <f t="shared" si="68"/>
        <v>4980</v>
      </c>
      <c r="W1430"/>
      <c r="Y1430" s="3">
        <v>43269262.359999999</v>
      </c>
      <c r="Z1430" s="3">
        <v>874367.57</v>
      </c>
      <c r="AA1430" s="3">
        <v>433279.63</v>
      </c>
      <c r="AB1430">
        <v>0</v>
      </c>
      <c r="AC1430" s="3">
        <v>0</v>
      </c>
      <c r="AD1430" s="2">
        <v>374512.67</v>
      </c>
      <c r="AE1430" s="3">
        <v>599122533.62</v>
      </c>
      <c r="AF1430" s="3">
        <v>12164932.65</v>
      </c>
      <c r="AG1430" s="3">
        <v>2628720.44</v>
      </c>
      <c r="AH1430" s="3">
        <v>103699.7</v>
      </c>
      <c r="AI1430" s="3">
        <v>2074</v>
      </c>
      <c r="AJ1430" s="2">
        <v>-10188946.82</v>
      </c>
    </row>
    <row r="1431" spans="1:36" hidden="1" x14ac:dyDescent="0.25">
      <c r="A1431" s="8">
        <v>6</v>
      </c>
      <c r="B1431" s="8" t="s">
        <v>6913</v>
      </c>
      <c r="C1431" s="8">
        <v>3060300010480</v>
      </c>
      <c r="D1431" s="8" t="s">
        <v>6914</v>
      </c>
      <c r="F1431" s="8" t="s">
        <v>6915</v>
      </c>
      <c r="G1431" s="10">
        <v>43691</v>
      </c>
      <c r="H1431" s="8" t="s">
        <v>31</v>
      </c>
      <c r="I1431" s="8" t="s">
        <v>38</v>
      </c>
      <c r="J1431" s="9">
        <v>11360.59</v>
      </c>
      <c r="K1431" s="9">
        <v>227.21</v>
      </c>
      <c r="L1431" s="8">
        <v>0</v>
      </c>
      <c r="M1431" s="14">
        <f t="shared" si="66"/>
        <v>11587.8</v>
      </c>
      <c r="N1431" s="8">
        <v>0</v>
      </c>
      <c r="O1431" s="8">
        <v>0</v>
      </c>
      <c r="P1431" s="8" t="s">
        <v>114</v>
      </c>
      <c r="R1431" s="8">
        <v>2</v>
      </c>
      <c r="S1431" s="13">
        <f>_xlfn.XLOOKUP(P1431,rif_fee_schedule!$A$2:$A$84,rif_fee_schedule!C$2:C$84, 0)*1.628</f>
        <v>4288.152</v>
      </c>
      <c r="T1431" s="13">
        <f>_xlfn.XLOOKUP(P1431,rif_fee_schedule!$A$2:$A$84,rif_fee_schedule!D$2:D$84, 0)</f>
        <v>2490</v>
      </c>
      <c r="U1431" s="14">
        <f t="shared" si="67"/>
        <v>8576.3040000000001</v>
      </c>
      <c r="V1431" s="14">
        <f t="shared" si="68"/>
        <v>4980</v>
      </c>
      <c r="W1431"/>
      <c r="Y1431" s="3">
        <v>43269262.359999999</v>
      </c>
      <c r="Z1431" s="3">
        <v>874367.57</v>
      </c>
      <c r="AA1431" s="3">
        <v>433279.63</v>
      </c>
      <c r="AB1431">
        <v>0</v>
      </c>
      <c r="AC1431" s="3">
        <v>0</v>
      </c>
      <c r="AD1431" s="2">
        <v>374512.67</v>
      </c>
      <c r="AE1431" s="3">
        <v>599122533.62</v>
      </c>
      <c r="AF1431" s="3">
        <v>12164932.65</v>
      </c>
      <c r="AG1431" s="3">
        <v>2628720.44</v>
      </c>
      <c r="AH1431" s="3">
        <v>103699.7</v>
      </c>
      <c r="AI1431" s="3">
        <v>2074</v>
      </c>
      <c r="AJ1431" s="2">
        <v>-10188946.82</v>
      </c>
    </row>
    <row r="1432" spans="1:36" hidden="1" x14ac:dyDescent="0.25">
      <c r="A1432" s="8">
        <v>6</v>
      </c>
      <c r="B1432" s="8" t="s">
        <v>6854</v>
      </c>
      <c r="C1432" s="8">
        <v>3060300010290</v>
      </c>
      <c r="D1432" s="8" t="s">
        <v>6855</v>
      </c>
      <c r="F1432" s="8" t="s">
        <v>6856</v>
      </c>
      <c r="G1432" s="10">
        <v>43691</v>
      </c>
      <c r="H1432" s="8" t="s">
        <v>31</v>
      </c>
      <c r="I1432" s="8" t="s">
        <v>38</v>
      </c>
      <c r="J1432" s="9">
        <v>11360.59</v>
      </c>
      <c r="K1432" s="9">
        <v>227.21</v>
      </c>
      <c r="L1432" s="8">
        <v>0</v>
      </c>
      <c r="M1432" s="14">
        <f t="shared" si="66"/>
        <v>11587.8</v>
      </c>
      <c r="N1432" s="8">
        <v>0</v>
      </c>
      <c r="O1432" s="8">
        <v>0</v>
      </c>
      <c r="P1432" s="8" t="s">
        <v>114</v>
      </c>
      <c r="R1432" s="8">
        <v>2</v>
      </c>
      <c r="S1432" s="13">
        <f>_xlfn.XLOOKUP(P1432,rif_fee_schedule!$A$2:$A$84,rif_fee_schedule!C$2:C$84, 0)*1.628</f>
        <v>4288.152</v>
      </c>
      <c r="T1432" s="13">
        <f>_xlfn.XLOOKUP(P1432,rif_fee_schedule!$A$2:$A$84,rif_fee_schedule!D$2:D$84, 0)</f>
        <v>2490</v>
      </c>
      <c r="U1432" s="14">
        <f t="shared" si="67"/>
        <v>8576.3040000000001</v>
      </c>
      <c r="V1432" s="14">
        <f t="shared" si="68"/>
        <v>4980</v>
      </c>
      <c r="W1432"/>
      <c r="Y1432" s="3">
        <v>43269262.359999999</v>
      </c>
      <c r="Z1432" s="3">
        <v>874367.57</v>
      </c>
      <c r="AA1432" s="3">
        <v>433279.63</v>
      </c>
      <c r="AB1432">
        <v>0</v>
      </c>
      <c r="AC1432" s="3">
        <v>0</v>
      </c>
      <c r="AD1432" s="2">
        <v>374512.67</v>
      </c>
      <c r="AE1432" s="3">
        <v>599122533.62</v>
      </c>
      <c r="AF1432" s="3">
        <v>12164932.65</v>
      </c>
      <c r="AG1432" s="3">
        <v>2628720.44</v>
      </c>
      <c r="AH1432" s="3">
        <v>103699.7</v>
      </c>
      <c r="AI1432" s="3">
        <v>2074</v>
      </c>
      <c r="AJ1432" s="2">
        <v>-10188946.82</v>
      </c>
    </row>
    <row r="1433" spans="1:36" hidden="1" x14ac:dyDescent="0.25">
      <c r="A1433" s="8">
        <v>6</v>
      </c>
      <c r="B1433" s="8" t="s">
        <v>6857</v>
      </c>
      <c r="C1433" s="8">
        <v>3060300010470</v>
      </c>
      <c r="D1433" s="8" t="s">
        <v>6858</v>
      </c>
      <c r="F1433" s="8" t="s">
        <v>6859</v>
      </c>
      <c r="G1433" s="10">
        <v>43691</v>
      </c>
      <c r="H1433" s="8" t="s">
        <v>31</v>
      </c>
      <c r="I1433" s="8" t="s">
        <v>38</v>
      </c>
      <c r="J1433" s="9">
        <v>11360.59</v>
      </c>
      <c r="K1433" s="9">
        <v>227.21</v>
      </c>
      <c r="L1433" s="8">
        <v>0</v>
      </c>
      <c r="M1433" s="14">
        <f t="shared" si="66"/>
        <v>11587.8</v>
      </c>
      <c r="N1433" s="8">
        <v>0</v>
      </c>
      <c r="O1433" s="8">
        <v>0</v>
      </c>
      <c r="P1433" s="8" t="s">
        <v>114</v>
      </c>
      <c r="R1433" s="8">
        <v>2</v>
      </c>
      <c r="S1433" s="13">
        <f>_xlfn.XLOOKUP(P1433,rif_fee_schedule!$A$2:$A$84,rif_fee_schedule!C$2:C$84, 0)*1.628</f>
        <v>4288.152</v>
      </c>
      <c r="T1433" s="13">
        <f>_xlfn.XLOOKUP(P1433,rif_fee_schedule!$A$2:$A$84,rif_fee_schedule!D$2:D$84, 0)</f>
        <v>2490</v>
      </c>
      <c r="U1433" s="14">
        <f t="shared" si="67"/>
        <v>8576.3040000000001</v>
      </c>
      <c r="V1433" s="14">
        <f t="shared" si="68"/>
        <v>4980</v>
      </c>
      <c r="W1433"/>
      <c r="Y1433" s="3">
        <v>43269262.359999999</v>
      </c>
      <c r="Z1433" s="3">
        <v>874367.57</v>
      </c>
      <c r="AA1433" s="3">
        <v>433279.63</v>
      </c>
      <c r="AB1433">
        <v>0</v>
      </c>
      <c r="AC1433" s="3">
        <v>0</v>
      </c>
      <c r="AD1433" s="2">
        <v>374512.67</v>
      </c>
      <c r="AE1433" s="3">
        <v>599122533.62</v>
      </c>
      <c r="AF1433" s="3">
        <v>12164932.65</v>
      </c>
      <c r="AG1433" s="3">
        <v>2628720.44</v>
      </c>
      <c r="AH1433" s="3">
        <v>103699.7</v>
      </c>
      <c r="AI1433" s="3">
        <v>2074</v>
      </c>
      <c r="AJ1433" s="2">
        <v>-10188946.82</v>
      </c>
    </row>
    <row r="1434" spans="1:36" hidden="1" x14ac:dyDescent="0.25">
      <c r="A1434" s="8">
        <v>6</v>
      </c>
      <c r="B1434" s="8" t="s">
        <v>6901</v>
      </c>
      <c r="C1434" s="8">
        <v>3060300010290</v>
      </c>
      <c r="D1434" s="8" t="s">
        <v>6902</v>
      </c>
      <c r="F1434" s="8" t="s">
        <v>6903</v>
      </c>
      <c r="G1434" s="10">
        <v>43691</v>
      </c>
      <c r="H1434" s="8" t="s">
        <v>31</v>
      </c>
      <c r="I1434" s="8" t="s">
        <v>38</v>
      </c>
      <c r="J1434" s="9">
        <v>11360.59</v>
      </c>
      <c r="K1434" s="9">
        <v>227.21</v>
      </c>
      <c r="L1434" s="8">
        <v>0</v>
      </c>
      <c r="M1434" s="14">
        <f t="shared" si="66"/>
        <v>11587.8</v>
      </c>
      <c r="N1434" s="8">
        <v>0</v>
      </c>
      <c r="O1434" s="8">
        <v>0</v>
      </c>
      <c r="P1434" s="8" t="s">
        <v>114</v>
      </c>
      <c r="R1434" s="8">
        <v>2</v>
      </c>
      <c r="S1434" s="13">
        <f>_xlfn.XLOOKUP(P1434,rif_fee_schedule!$A$2:$A$84,rif_fee_schedule!C$2:C$84, 0)*1.628</f>
        <v>4288.152</v>
      </c>
      <c r="T1434" s="13">
        <f>_xlfn.XLOOKUP(P1434,rif_fee_schedule!$A$2:$A$84,rif_fee_schedule!D$2:D$84, 0)</f>
        <v>2490</v>
      </c>
      <c r="U1434" s="14">
        <f t="shared" si="67"/>
        <v>8576.3040000000001</v>
      </c>
      <c r="V1434" s="14">
        <f t="shared" si="68"/>
        <v>4980</v>
      </c>
      <c r="W1434"/>
      <c r="Y1434" s="3">
        <v>43269262.359999999</v>
      </c>
      <c r="Z1434" s="3">
        <v>874367.57</v>
      </c>
      <c r="AA1434" s="3">
        <v>433279.63</v>
      </c>
      <c r="AB1434">
        <v>0</v>
      </c>
      <c r="AC1434" s="3">
        <v>0</v>
      </c>
      <c r="AD1434" s="2">
        <v>374512.67</v>
      </c>
      <c r="AE1434" s="3">
        <v>599122533.62</v>
      </c>
      <c r="AF1434" s="3">
        <v>12164932.65</v>
      </c>
      <c r="AG1434" s="3">
        <v>2628720.44</v>
      </c>
      <c r="AH1434" s="3">
        <v>103699.7</v>
      </c>
      <c r="AI1434" s="3">
        <v>2074</v>
      </c>
      <c r="AJ1434" s="2">
        <v>-10188946.82</v>
      </c>
    </row>
    <row r="1435" spans="1:36" hidden="1" x14ac:dyDescent="0.25">
      <c r="A1435" s="8">
        <v>6</v>
      </c>
      <c r="B1435" s="8" t="s">
        <v>6871</v>
      </c>
      <c r="C1435" s="8">
        <v>3060300010290</v>
      </c>
      <c r="D1435" s="8" t="s">
        <v>6872</v>
      </c>
      <c r="F1435" s="8" t="s">
        <v>6873</v>
      </c>
      <c r="G1435" s="10">
        <v>43691</v>
      </c>
      <c r="H1435" s="8" t="s">
        <v>31</v>
      </c>
      <c r="I1435" s="8" t="s">
        <v>38</v>
      </c>
      <c r="J1435" s="9">
        <v>11360.59</v>
      </c>
      <c r="K1435" s="9">
        <v>227.21</v>
      </c>
      <c r="L1435" s="8">
        <v>0</v>
      </c>
      <c r="M1435" s="14">
        <f t="shared" si="66"/>
        <v>11587.8</v>
      </c>
      <c r="N1435" s="8">
        <v>0</v>
      </c>
      <c r="O1435" s="8">
        <v>0</v>
      </c>
      <c r="P1435" s="8" t="s">
        <v>114</v>
      </c>
      <c r="R1435" s="8">
        <v>2</v>
      </c>
      <c r="S1435" s="13">
        <f>_xlfn.XLOOKUP(P1435,rif_fee_schedule!$A$2:$A$84,rif_fee_schedule!C$2:C$84, 0)*1.628</f>
        <v>4288.152</v>
      </c>
      <c r="T1435" s="13">
        <f>_xlfn.XLOOKUP(P1435,rif_fee_schedule!$A$2:$A$84,rif_fee_schedule!D$2:D$84, 0)</f>
        <v>2490</v>
      </c>
      <c r="U1435" s="14">
        <f t="shared" si="67"/>
        <v>8576.3040000000001</v>
      </c>
      <c r="V1435" s="14">
        <f t="shared" si="68"/>
        <v>4980</v>
      </c>
      <c r="W1435"/>
      <c r="Y1435" s="3">
        <v>43269262.359999999</v>
      </c>
      <c r="Z1435" s="3">
        <v>874367.57</v>
      </c>
      <c r="AA1435" s="3">
        <v>433279.63</v>
      </c>
      <c r="AB1435">
        <v>0</v>
      </c>
      <c r="AC1435" s="3">
        <v>0</v>
      </c>
      <c r="AD1435" s="2">
        <v>374512.67</v>
      </c>
      <c r="AE1435" s="3">
        <v>599122533.62</v>
      </c>
      <c r="AF1435" s="3">
        <v>12164932.65</v>
      </c>
      <c r="AG1435" s="3">
        <v>2628720.44</v>
      </c>
      <c r="AH1435" s="3">
        <v>103699.7</v>
      </c>
      <c r="AI1435" s="3">
        <v>2074</v>
      </c>
      <c r="AJ1435" s="2">
        <v>-10188946.82</v>
      </c>
    </row>
    <row r="1436" spans="1:36" hidden="1" x14ac:dyDescent="0.25">
      <c r="A1436" s="8">
        <v>6</v>
      </c>
      <c r="B1436" s="8" t="s">
        <v>6842</v>
      </c>
      <c r="C1436" s="8">
        <v>3060300010290</v>
      </c>
      <c r="D1436" s="8" t="s">
        <v>6843</v>
      </c>
      <c r="F1436" s="8" t="s">
        <v>6844</v>
      </c>
      <c r="G1436" s="10">
        <v>43692</v>
      </c>
      <c r="H1436" s="8" t="s">
        <v>31</v>
      </c>
      <c r="I1436" s="8" t="s">
        <v>38</v>
      </c>
      <c r="J1436" s="9">
        <v>11360.59</v>
      </c>
      <c r="K1436" s="9">
        <v>227.21</v>
      </c>
      <c r="L1436" s="8">
        <v>0</v>
      </c>
      <c r="M1436" s="14">
        <f t="shared" si="66"/>
        <v>11587.8</v>
      </c>
      <c r="N1436" s="8">
        <v>0</v>
      </c>
      <c r="O1436" s="8">
        <v>0</v>
      </c>
      <c r="P1436" s="8" t="s">
        <v>114</v>
      </c>
      <c r="R1436" s="8">
        <v>2</v>
      </c>
      <c r="S1436" s="13">
        <f>_xlfn.XLOOKUP(P1436,rif_fee_schedule!$A$2:$A$84,rif_fee_schedule!C$2:C$84, 0)*1.628</f>
        <v>4288.152</v>
      </c>
      <c r="T1436" s="13">
        <f>_xlfn.XLOOKUP(P1436,rif_fee_schedule!$A$2:$A$84,rif_fee_schedule!D$2:D$84, 0)</f>
        <v>2490</v>
      </c>
      <c r="U1436" s="14">
        <f t="shared" si="67"/>
        <v>8576.3040000000001</v>
      </c>
      <c r="V1436" s="14">
        <f t="shared" si="68"/>
        <v>4980</v>
      </c>
      <c r="W1436"/>
      <c r="Y1436" s="3">
        <v>43269262.359999999</v>
      </c>
      <c r="Z1436" s="3">
        <v>874367.57</v>
      </c>
      <c r="AA1436" s="3">
        <v>433279.63</v>
      </c>
      <c r="AB1436">
        <v>0</v>
      </c>
      <c r="AC1436" s="3">
        <v>0</v>
      </c>
      <c r="AD1436" s="2">
        <v>374512.67</v>
      </c>
      <c r="AE1436" s="3">
        <v>599122533.62</v>
      </c>
      <c r="AF1436" s="3">
        <v>12164932.65</v>
      </c>
      <c r="AG1436" s="3">
        <v>2628720.44</v>
      </c>
      <c r="AH1436" s="3">
        <v>103699.7</v>
      </c>
      <c r="AI1436" s="3">
        <v>2074</v>
      </c>
      <c r="AJ1436" s="2">
        <v>-10188946.82</v>
      </c>
    </row>
    <row r="1437" spans="1:36" hidden="1" x14ac:dyDescent="0.25">
      <c r="A1437" s="8">
        <v>6</v>
      </c>
      <c r="B1437" s="8" t="s">
        <v>8122</v>
      </c>
      <c r="C1437" s="8">
        <v>3079060060040</v>
      </c>
      <c r="D1437" s="8" t="s">
        <v>8123</v>
      </c>
      <c r="F1437" s="8" t="s">
        <v>8124</v>
      </c>
      <c r="G1437" s="10">
        <v>43691</v>
      </c>
      <c r="H1437" s="8" t="s">
        <v>31</v>
      </c>
      <c r="I1437" s="8" t="s">
        <v>38</v>
      </c>
      <c r="J1437" s="9">
        <v>9278.02</v>
      </c>
      <c r="K1437" s="9">
        <v>185.56</v>
      </c>
      <c r="L1437" s="8">
        <v>0</v>
      </c>
      <c r="M1437" s="14">
        <f t="shared" si="66"/>
        <v>9463.58</v>
      </c>
      <c r="N1437" s="8">
        <v>0</v>
      </c>
      <c r="O1437" s="8">
        <v>0</v>
      </c>
      <c r="P1437" s="8" t="s">
        <v>77</v>
      </c>
      <c r="R1437" s="8">
        <v>1</v>
      </c>
      <c r="S1437" s="13">
        <f>_xlfn.XLOOKUP(P1437,rif_fee_schedule!$A$2:$A$84,rif_fee_schedule!C$2:C$84, 0)*1.628</f>
        <v>9769.6279999999988</v>
      </c>
      <c r="T1437" s="13">
        <f>_xlfn.XLOOKUP(P1437,rif_fee_schedule!$A$2:$A$84,rif_fee_schedule!D$2:D$84, 0)</f>
        <v>5674</v>
      </c>
      <c r="U1437" s="14">
        <f t="shared" si="67"/>
        <v>9769.6279999999988</v>
      </c>
      <c r="V1437" s="14">
        <f t="shared" si="68"/>
        <v>5674</v>
      </c>
      <c r="W1437"/>
      <c r="Y1437" s="3">
        <v>43269262.359999999</v>
      </c>
      <c r="Z1437" s="3">
        <v>874367.57</v>
      </c>
      <c r="AA1437" s="3">
        <v>433279.63</v>
      </c>
      <c r="AB1437">
        <v>0</v>
      </c>
      <c r="AC1437" s="3">
        <v>0</v>
      </c>
      <c r="AD1437" s="2">
        <v>374512.67</v>
      </c>
      <c r="AE1437" s="3">
        <v>599122533.62</v>
      </c>
      <c r="AF1437" s="3">
        <v>12164932.65</v>
      </c>
      <c r="AG1437" s="3">
        <v>2628720.44</v>
      </c>
      <c r="AH1437" s="3">
        <v>103699.7</v>
      </c>
      <c r="AI1437" s="3">
        <v>2074</v>
      </c>
      <c r="AJ1437" s="2">
        <v>-10188946.82</v>
      </c>
    </row>
    <row r="1438" spans="1:36" hidden="1" x14ac:dyDescent="0.25">
      <c r="A1438" s="8">
        <v>6</v>
      </c>
      <c r="B1438" s="8" t="s">
        <v>8139</v>
      </c>
      <c r="C1438" s="8">
        <v>3079060060050</v>
      </c>
      <c r="D1438" s="8" t="s">
        <v>8140</v>
      </c>
      <c r="G1438" s="10">
        <v>43761</v>
      </c>
      <c r="H1438" s="8" t="s">
        <v>31</v>
      </c>
      <c r="I1438" s="8" t="s">
        <v>32</v>
      </c>
      <c r="J1438" s="9">
        <v>9278.02</v>
      </c>
      <c r="K1438" s="9">
        <v>185.56</v>
      </c>
      <c r="L1438" s="8">
        <v>0</v>
      </c>
      <c r="M1438" s="14">
        <f t="shared" si="66"/>
        <v>9463.58</v>
      </c>
      <c r="N1438" s="8">
        <v>0</v>
      </c>
      <c r="O1438" s="8">
        <v>0</v>
      </c>
      <c r="P1438" s="8" t="s">
        <v>77</v>
      </c>
      <c r="R1438" s="8">
        <v>1</v>
      </c>
      <c r="S1438" s="13">
        <f>_xlfn.XLOOKUP(P1438,rif_fee_schedule!$A$2:$A$84,rif_fee_schedule!C$2:C$84, 0)*1.628</f>
        <v>9769.6279999999988</v>
      </c>
      <c r="T1438" s="13">
        <f>_xlfn.XLOOKUP(P1438,rif_fee_schedule!$A$2:$A$84,rif_fee_schedule!D$2:D$84, 0)</f>
        <v>5674</v>
      </c>
      <c r="U1438" s="14">
        <f t="shared" si="67"/>
        <v>9769.6279999999988</v>
      </c>
      <c r="V1438" s="14">
        <f t="shared" si="68"/>
        <v>5674</v>
      </c>
      <c r="W1438"/>
      <c r="Y1438" s="3">
        <v>43269262.359999999</v>
      </c>
      <c r="Z1438" s="3">
        <v>874367.57</v>
      </c>
      <c r="AA1438" s="3">
        <v>433279.63</v>
      </c>
      <c r="AB1438">
        <v>0</v>
      </c>
      <c r="AC1438" s="3">
        <v>0</v>
      </c>
      <c r="AD1438" s="2">
        <v>374512.67</v>
      </c>
      <c r="AE1438" s="3">
        <v>599122533.62</v>
      </c>
      <c r="AF1438" s="3">
        <v>12164932.65</v>
      </c>
      <c r="AG1438" s="3">
        <v>2628720.44</v>
      </c>
      <c r="AH1438" s="3">
        <v>103699.7</v>
      </c>
      <c r="AI1438" s="3">
        <v>2074</v>
      </c>
      <c r="AJ1438" s="2">
        <v>-10188946.82</v>
      </c>
    </row>
    <row r="1439" spans="1:36" hidden="1" x14ac:dyDescent="0.25">
      <c r="A1439" s="8">
        <v>6</v>
      </c>
      <c r="B1439" s="8" t="s">
        <v>7711</v>
      </c>
      <c r="C1439" s="8">
        <v>3069340000150</v>
      </c>
      <c r="D1439" s="8" t="s">
        <v>7712</v>
      </c>
      <c r="F1439" s="8" t="s">
        <v>7713</v>
      </c>
      <c r="G1439" s="10">
        <v>43692</v>
      </c>
      <c r="H1439" s="8" t="s">
        <v>31</v>
      </c>
      <c r="I1439" s="8" t="s">
        <v>38</v>
      </c>
      <c r="J1439" s="9">
        <v>335792.1</v>
      </c>
      <c r="K1439" s="9">
        <v>6715.84</v>
      </c>
      <c r="L1439" s="8">
        <v>0</v>
      </c>
      <c r="M1439" s="14">
        <f t="shared" si="66"/>
        <v>342507.94</v>
      </c>
      <c r="N1439" s="8">
        <v>0</v>
      </c>
      <c r="O1439" s="8">
        <v>0</v>
      </c>
      <c r="P1439" s="8" t="s">
        <v>2493</v>
      </c>
      <c r="R1439" s="8">
        <v>60</v>
      </c>
      <c r="S1439" s="13">
        <f>_xlfn.XLOOKUP(P1439,rif_fee_schedule!$A$2:$A$84,rif_fee_schedule!C$2:C$84, 0)*1.628</f>
        <v>0</v>
      </c>
      <c r="T1439" s="13">
        <f>_xlfn.XLOOKUP(P1439,rif_fee_schedule!$A$2:$A$84,rif_fee_schedule!D$2:D$84, 0)</f>
        <v>0</v>
      </c>
      <c r="U1439" s="14">
        <f t="shared" si="67"/>
        <v>0</v>
      </c>
      <c r="V1439" s="14">
        <f t="shared" si="68"/>
        <v>0</v>
      </c>
      <c r="W1439"/>
      <c r="Y1439" s="3">
        <v>43269262.359999999</v>
      </c>
      <c r="Z1439" s="3">
        <v>874367.57</v>
      </c>
      <c r="AA1439" s="3">
        <v>433279.63</v>
      </c>
      <c r="AB1439">
        <v>0</v>
      </c>
      <c r="AC1439" s="3">
        <v>0</v>
      </c>
      <c r="AD1439" s="2">
        <v>374512.67</v>
      </c>
      <c r="AE1439" s="3">
        <v>599122533.62</v>
      </c>
      <c r="AF1439" s="3">
        <v>12164932.65</v>
      </c>
      <c r="AG1439" s="3">
        <v>2628720.44</v>
      </c>
      <c r="AH1439" s="3">
        <v>103699.7</v>
      </c>
      <c r="AI1439" s="3">
        <v>2074</v>
      </c>
      <c r="AJ1439" s="2">
        <v>-10188946.82</v>
      </c>
    </row>
    <row r="1440" spans="1:36" hidden="1" x14ac:dyDescent="0.25">
      <c r="A1440" s="8">
        <v>6</v>
      </c>
      <c r="B1440" s="8" t="s">
        <v>7329</v>
      </c>
      <c r="C1440" s="8">
        <v>3069140160130</v>
      </c>
      <c r="D1440" s="8" t="s">
        <v>7330</v>
      </c>
      <c r="F1440" s="8" t="s">
        <v>7331</v>
      </c>
      <c r="G1440" s="10">
        <v>43712</v>
      </c>
      <c r="H1440" s="8" t="s">
        <v>31</v>
      </c>
      <c r="I1440" s="8" t="s">
        <v>38</v>
      </c>
      <c r="J1440" s="9">
        <v>9278.02</v>
      </c>
      <c r="K1440" s="9">
        <v>185.56</v>
      </c>
      <c r="L1440" s="8">
        <v>0</v>
      </c>
      <c r="M1440" s="14">
        <f t="shared" si="66"/>
        <v>9463.58</v>
      </c>
      <c r="N1440" s="8">
        <v>0</v>
      </c>
      <c r="O1440" s="8">
        <v>0</v>
      </c>
      <c r="P1440" s="8" t="s">
        <v>77</v>
      </c>
      <c r="R1440" s="8">
        <v>1</v>
      </c>
      <c r="S1440" s="13">
        <f>_xlfn.XLOOKUP(P1440,rif_fee_schedule!$A$2:$A$84,rif_fee_schedule!C$2:C$84, 0)*1.628</f>
        <v>9769.6279999999988</v>
      </c>
      <c r="T1440" s="13">
        <f>_xlfn.XLOOKUP(P1440,rif_fee_schedule!$A$2:$A$84,rif_fee_schedule!D$2:D$84, 0)</f>
        <v>5674</v>
      </c>
      <c r="U1440" s="14">
        <f t="shared" si="67"/>
        <v>9769.6279999999988</v>
      </c>
      <c r="V1440" s="14">
        <f t="shared" si="68"/>
        <v>5674</v>
      </c>
      <c r="W1440"/>
      <c r="Y1440" s="3">
        <v>43269262.359999999</v>
      </c>
      <c r="Z1440" s="3">
        <v>874367.57</v>
      </c>
      <c r="AA1440" s="3">
        <v>433279.63</v>
      </c>
      <c r="AB1440">
        <v>0</v>
      </c>
      <c r="AC1440" s="3">
        <v>0</v>
      </c>
      <c r="AD1440" s="2">
        <v>374512.67</v>
      </c>
      <c r="AE1440" s="3">
        <v>599122533.62</v>
      </c>
      <c r="AF1440" s="3">
        <v>12164932.65</v>
      </c>
      <c r="AG1440" s="3">
        <v>2628720.44</v>
      </c>
      <c r="AH1440" s="3">
        <v>103699.7</v>
      </c>
      <c r="AI1440" s="3">
        <v>2074</v>
      </c>
      <c r="AJ1440" s="2">
        <v>-10188946.82</v>
      </c>
    </row>
    <row r="1441" spans="1:36" hidden="1" x14ac:dyDescent="0.25">
      <c r="A1441" s="8">
        <v>2</v>
      </c>
      <c r="B1441" s="8" t="s">
        <v>2483</v>
      </c>
      <c r="C1441" s="8">
        <v>3021340080170</v>
      </c>
      <c r="D1441" s="8" t="s">
        <v>2484</v>
      </c>
      <c r="F1441" s="8" t="s">
        <v>2485</v>
      </c>
      <c r="G1441" s="10">
        <v>43693</v>
      </c>
      <c r="H1441" s="8" t="s">
        <v>31</v>
      </c>
      <c r="I1441" s="8" t="s">
        <v>38</v>
      </c>
      <c r="J1441" s="9">
        <v>8772.4500000000007</v>
      </c>
      <c r="K1441" s="9">
        <v>175.45</v>
      </c>
      <c r="L1441" s="8">
        <v>0</v>
      </c>
      <c r="M1441" s="14">
        <f t="shared" si="66"/>
        <v>8947.9000000000015</v>
      </c>
      <c r="N1441" s="8">
        <v>0</v>
      </c>
      <c r="O1441" s="8">
        <v>0</v>
      </c>
      <c r="P1441" s="8" t="s">
        <v>77</v>
      </c>
      <c r="R1441" s="8">
        <v>1</v>
      </c>
      <c r="S1441" s="13">
        <f>_xlfn.XLOOKUP(P1441,rif_fee_schedule!$A$2:$A$84,rif_fee_schedule!C$2:C$84, 0)*1.628</f>
        <v>9769.6279999999988</v>
      </c>
      <c r="T1441" s="13">
        <f>_xlfn.XLOOKUP(P1441,rif_fee_schedule!$A$2:$A$84,rif_fee_schedule!D$2:D$84, 0)</f>
        <v>5674</v>
      </c>
      <c r="U1441" s="14">
        <f t="shared" si="67"/>
        <v>9769.6279999999988</v>
      </c>
      <c r="V1441" s="14">
        <f t="shared" si="68"/>
        <v>5674</v>
      </c>
      <c r="W1441"/>
      <c r="Y1441" s="3">
        <v>272008405.74000001</v>
      </c>
      <c r="Z1441" s="3">
        <v>5573244.3300000001</v>
      </c>
      <c r="AA1441" s="3">
        <v>0</v>
      </c>
      <c r="AB1441">
        <v>0</v>
      </c>
      <c r="AC1441" s="3">
        <v>0</v>
      </c>
      <c r="AD1441" s="2">
        <v>-7297347.0099999998</v>
      </c>
      <c r="AE1441" s="3">
        <v>599122533.62</v>
      </c>
      <c r="AF1441" s="3">
        <v>12164932.65</v>
      </c>
      <c r="AG1441" s="3">
        <v>2628720.44</v>
      </c>
      <c r="AH1441" s="3">
        <v>103699.7</v>
      </c>
      <c r="AI1441" s="3">
        <v>2074</v>
      </c>
      <c r="AJ1441" s="2">
        <v>-10188946.82</v>
      </c>
    </row>
    <row r="1442" spans="1:36" hidden="1" x14ac:dyDescent="0.25">
      <c r="A1442" s="8">
        <v>6</v>
      </c>
      <c r="B1442" s="8" t="s">
        <v>7714</v>
      </c>
      <c r="C1442" s="8">
        <v>3069340000150</v>
      </c>
      <c r="D1442" s="8" t="s">
        <v>7715</v>
      </c>
      <c r="F1442" s="8" t="s">
        <v>7716</v>
      </c>
      <c r="G1442" s="10">
        <v>43693</v>
      </c>
      <c r="H1442" s="8" t="s">
        <v>31</v>
      </c>
      <c r="I1442" s="8" t="s">
        <v>38</v>
      </c>
      <c r="J1442" s="9">
        <v>257440.61</v>
      </c>
      <c r="K1442" s="9">
        <v>5148.8100000000004</v>
      </c>
      <c r="L1442" s="8">
        <v>0</v>
      </c>
      <c r="M1442" s="14">
        <f t="shared" si="66"/>
        <v>262589.42</v>
      </c>
      <c r="N1442" s="8">
        <v>0</v>
      </c>
      <c r="O1442" s="8">
        <v>0</v>
      </c>
      <c r="P1442" s="8" t="s">
        <v>2493</v>
      </c>
      <c r="R1442" s="8">
        <v>46</v>
      </c>
      <c r="S1442" s="13">
        <f>_xlfn.XLOOKUP(P1442,rif_fee_schedule!$A$2:$A$84,rif_fee_schedule!C$2:C$84, 0)*1.628</f>
        <v>0</v>
      </c>
      <c r="T1442" s="13">
        <f>_xlfn.XLOOKUP(P1442,rif_fee_schedule!$A$2:$A$84,rif_fee_schedule!D$2:D$84, 0)</f>
        <v>0</v>
      </c>
      <c r="U1442" s="14">
        <f t="shared" si="67"/>
        <v>0</v>
      </c>
      <c r="V1442" s="14">
        <f t="shared" si="68"/>
        <v>0</v>
      </c>
      <c r="W1442"/>
      <c r="Y1442" s="3">
        <v>43269262.359999999</v>
      </c>
      <c r="Z1442" s="3">
        <v>874367.57</v>
      </c>
      <c r="AA1442" s="3">
        <v>433279.63</v>
      </c>
      <c r="AB1442">
        <v>0</v>
      </c>
      <c r="AC1442" s="3">
        <v>0</v>
      </c>
      <c r="AD1442" s="2">
        <v>374512.67</v>
      </c>
      <c r="AE1442" s="3">
        <v>599122533.62</v>
      </c>
      <c r="AF1442" s="3">
        <v>12164932.65</v>
      </c>
      <c r="AG1442" s="3">
        <v>2628720.44</v>
      </c>
      <c r="AH1442" s="3">
        <v>103699.7</v>
      </c>
      <c r="AI1442" s="3">
        <v>2074</v>
      </c>
      <c r="AJ1442" s="2">
        <v>-10188946.82</v>
      </c>
    </row>
    <row r="1443" spans="1:36" hidden="1" x14ac:dyDescent="0.25">
      <c r="A1443" s="8">
        <v>6</v>
      </c>
      <c r="B1443" s="8" t="s">
        <v>7720</v>
      </c>
      <c r="C1443" s="8">
        <v>3069340000150</v>
      </c>
      <c r="D1443" s="8" t="s">
        <v>7721</v>
      </c>
      <c r="F1443" s="8" t="s">
        <v>7722</v>
      </c>
      <c r="G1443" s="10">
        <v>43693</v>
      </c>
      <c r="H1443" s="8" t="s">
        <v>31</v>
      </c>
      <c r="I1443" s="8" t="s">
        <v>38</v>
      </c>
      <c r="J1443" s="9">
        <v>201475.25</v>
      </c>
      <c r="K1443" s="9">
        <v>4029.51</v>
      </c>
      <c r="L1443" s="8">
        <v>0</v>
      </c>
      <c r="M1443" s="14">
        <f t="shared" si="66"/>
        <v>205504.76</v>
      </c>
      <c r="N1443" s="8">
        <v>0</v>
      </c>
      <c r="O1443" s="8">
        <v>0</v>
      </c>
      <c r="P1443" s="8" t="s">
        <v>2493</v>
      </c>
      <c r="R1443" s="8">
        <v>36</v>
      </c>
      <c r="S1443" s="13">
        <f>_xlfn.XLOOKUP(P1443,rif_fee_schedule!$A$2:$A$84,rif_fee_schedule!C$2:C$84, 0)*1.628</f>
        <v>0</v>
      </c>
      <c r="T1443" s="13">
        <f>_xlfn.XLOOKUP(P1443,rif_fee_schedule!$A$2:$A$84,rif_fee_schedule!D$2:D$84, 0)</f>
        <v>0</v>
      </c>
      <c r="U1443" s="14">
        <f t="shared" si="67"/>
        <v>0</v>
      </c>
      <c r="V1443" s="14">
        <f t="shared" si="68"/>
        <v>0</v>
      </c>
      <c r="W1443"/>
      <c r="Y1443" s="3">
        <v>43269262.359999999</v>
      </c>
      <c r="Z1443" s="3">
        <v>874367.57</v>
      </c>
      <c r="AA1443" s="3">
        <v>433279.63</v>
      </c>
      <c r="AB1443">
        <v>0</v>
      </c>
      <c r="AC1443" s="3">
        <v>0</v>
      </c>
      <c r="AD1443" s="2">
        <v>374512.67</v>
      </c>
      <c r="AE1443" s="3">
        <v>599122533.62</v>
      </c>
      <c r="AF1443" s="3">
        <v>12164932.65</v>
      </c>
      <c r="AG1443" s="3">
        <v>2628720.44</v>
      </c>
      <c r="AH1443" s="3">
        <v>103699.7</v>
      </c>
      <c r="AI1443" s="3">
        <v>2074</v>
      </c>
      <c r="AJ1443" s="2">
        <v>-10188946.82</v>
      </c>
    </row>
    <row r="1444" spans="1:36" hidden="1" x14ac:dyDescent="0.25">
      <c r="A1444" s="8">
        <v>6</v>
      </c>
      <c r="B1444" s="8" t="s">
        <v>7717</v>
      </c>
      <c r="C1444" s="8">
        <v>3069340000150</v>
      </c>
      <c r="D1444" s="8" t="s">
        <v>7718</v>
      </c>
      <c r="F1444" s="8" t="s">
        <v>7719</v>
      </c>
      <c r="G1444" s="10">
        <v>43692</v>
      </c>
      <c r="H1444" s="8" t="s">
        <v>31</v>
      </c>
      <c r="I1444" s="8" t="s">
        <v>38</v>
      </c>
      <c r="J1444" s="9">
        <v>268633.68</v>
      </c>
      <c r="K1444" s="9">
        <v>5372.67</v>
      </c>
      <c r="L1444" s="8">
        <v>0</v>
      </c>
      <c r="M1444" s="14">
        <f t="shared" si="66"/>
        <v>274006.34999999998</v>
      </c>
      <c r="N1444" s="8">
        <v>0</v>
      </c>
      <c r="O1444" s="8">
        <v>0</v>
      </c>
      <c r="P1444" s="8" t="s">
        <v>2493</v>
      </c>
      <c r="R1444" s="8">
        <v>48</v>
      </c>
      <c r="S1444" s="13">
        <f>_xlfn.XLOOKUP(P1444,rif_fee_schedule!$A$2:$A$84,rif_fee_schedule!C$2:C$84, 0)*1.628</f>
        <v>0</v>
      </c>
      <c r="T1444" s="13">
        <f>_xlfn.XLOOKUP(P1444,rif_fee_schedule!$A$2:$A$84,rif_fee_schedule!D$2:D$84, 0)</f>
        <v>0</v>
      </c>
      <c r="U1444" s="14">
        <f t="shared" si="67"/>
        <v>0</v>
      </c>
      <c r="V1444" s="14">
        <f t="shared" si="68"/>
        <v>0</v>
      </c>
      <c r="W1444"/>
      <c r="Y1444" s="3">
        <v>43269262.359999999</v>
      </c>
      <c r="Z1444" s="3">
        <v>874367.57</v>
      </c>
      <c r="AA1444" s="3">
        <v>433279.63</v>
      </c>
      <c r="AB1444">
        <v>0</v>
      </c>
      <c r="AC1444" s="3">
        <v>0</v>
      </c>
      <c r="AD1444" s="2">
        <v>374512.67</v>
      </c>
      <c r="AE1444" s="3">
        <v>599122533.62</v>
      </c>
      <c r="AF1444" s="3">
        <v>12164932.65</v>
      </c>
      <c r="AG1444" s="3">
        <v>2628720.44</v>
      </c>
      <c r="AH1444" s="3">
        <v>103699.7</v>
      </c>
      <c r="AI1444" s="3">
        <v>2074</v>
      </c>
      <c r="AJ1444" s="2">
        <v>-10188946.82</v>
      </c>
    </row>
    <row r="1445" spans="1:36" hidden="1" x14ac:dyDescent="0.25">
      <c r="A1445" s="8">
        <v>1</v>
      </c>
      <c r="B1445" s="8" t="s">
        <v>278</v>
      </c>
      <c r="C1445" s="8">
        <v>3040210030050</v>
      </c>
      <c r="D1445" s="8" t="s">
        <v>279</v>
      </c>
      <c r="F1445" s="8" t="s">
        <v>280</v>
      </c>
      <c r="G1445" s="10">
        <v>43692</v>
      </c>
      <c r="H1445" s="8" t="s">
        <v>31</v>
      </c>
      <c r="I1445" s="8" t="s">
        <v>38</v>
      </c>
      <c r="J1445" s="9">
        <v>11460.43</v>
      </c>
      <c r="K1445" s="9">
        <v>229.21</v>
      </c>
      <c r="L1445" s="8">
        <v>0</v>
      </c>
      <c r="M1445" s="14">
        <f t="shared" si="66"/>
        <v>11689.64</v>
      </c>
      <c r="N1445" s="8">
        <v>0</v>
      </c>
      <c r="O1445" s="8">
        <v>0</v>
      </c>
      <c r="P1445" s="8" t="s">
        <v>185</v>
      </c>
      <c r="R1445" s="8">
        <v>730</v>
      </c>
      <c r="S1445" s="13">
        <f>_xlfn.XLOOKUP(P1445,rif_fee_schedule!$A$2:$A$84,rif_fee_schedule!C$2:C$84, 0)*1.628</f>
        <v>0</v>
      </c>
      <c r="T1445" s="13">
        <f>_xlfn.XLOOKUP(P1445,rif_fee_schedule!$A$2:$A$84,rif_fee_schedule!D$2:D$84, 0)</f>
        <v>0</v>
      </c>
      <c r="U1445" s="14">
        <f t="shared" si="67"/>
        <v>0</v>
      </c>
      <c r="V1445" s="14">
        <f t="shared" si="68"/>
        <v>0</v>
      </c>
      <c r="W1445"/>
      <c r="Y1445" s="3">
        <v>74696854.359999999</v>
      </c>
      <c r="Z1445" s="3">
        <v>1494936.99</v>
      </c>
      <c r="AA1445" s="3">
        <v>1189721.74</v>
      </c>
      <c r="AB1445" s="2">
        <v>103699.7</v>
      </c>
      <c r="AC1445" s="3">
        <v>2074</v>
      </c>
      <c r="AD1445" s="2">
        <v>-3422401.68</v>
      </c>
      <c r="AE1445" s="3">
        <v>599122533.62</v>
      </c>
      <c r="AF1445" s="3">
        <v>12164932.65</v>
      </c>
      <c r="AG1445" s="3">
        <v>2628720.44</v>
      </c>
      <c r="AH1445" s="3">
        <v>103699.7</v>
      </c>
      <c r="AI1445" s="3">
        <v>2074</v>
      </c>
      <c r="AJ1445" s="2">
        <v>-10188946.82</v>
      </c>
    </row>
    <row r="1446" spans="1:36" hidden="1" x14ac:dyDescent="0.25">
      <c r="A1446" s="8">
        <v>6</v>
      </c>
      <c r="B1446" s="8" t="s">
        <v>6293</v>
      </c>
      <c r="C1446" s="8">
        <v>3060180031180</v>
      </c>
      <c r="D1446" s="8" t="s">
        <v>6294</v>
      </c>
      <c r="F1446" s="8" t="s">
        <v>6295</v>
      </c>
      <c r="G1446" s="10">
        <v>43696</v>
      </c>
      <c r="H1446" s="8" t="s">
        <v>31</v>
      </c>
      <c r="I1446" s="8" t="s">
        <v>38</v>
      </c>
      <c r="J1446" s="9">
        <v>9278.02</v>
      </c>
      <c r="K1446" s="9">
        <v>185.56</v>
      </c>
      <c r="L1446" s="8">
        <v>0</v>
      </c>
      <c r="M1446" s="14">
        <f t="shared" si="66"/>
        <v>9463.58</v>
      </c>
      <c r="N1446" s="8">
        <v>0</v>
      </c>
      <c r="O1446" s="8">
        <v>0</v>
      </c>
      <c r="P1446" s="8" t="s">
        <v>77</v>
      </c>
      <c r="R1446" s="8">
        <v>1</v>
      </c>
      <c r="S1446" s="13">
        <f>_xlfn.XLOOKUP(P1446,rif_fee_schedule!$A$2:$A$84,rif_fee_schedule!C$2:C$84, 0)*1.628</f>
        <v>9769.6279999999988</v>
      </c>
      <c r="T1446" s="13">
        <f>_xlfn.XLOOKUP(P1446,rif_fee_schedule!$A$2:$A$84,rif_fee_schedule!D$2:D$84, 0)</f>
        <v>5674</v>
      </c>
      <c r="U1446" s="14">
        <f t="shared" si="67"/>
        <v>9769.6279999999988</v>
      </c>
      <c r="V1446" s="14">
        <f t="shared" si="68"/>
        <v>5674</v>
      </c>
      <c r="W1446"/>
      <c r="Y1446" s="3">
        <v>43269262.359999999</v>
      </c>
      <c r="Z1446" s="3">
        <v>874367.57</v>
      </c>
      <c r="AA1446" s="3">
        <v>433279.63</v>
      </c>
      <c r="AB1446">
        <v>0</v>
      </c>
      <c r="AC1446" s="3">
        <v>0</v>
      </c>
      <c r="AD1446" s="2">
        <v>374512.67</v>
      </c>
      <c r="AE1446" s="3">
        <v>599122533.62</v>
      </c>
      <c r="AF1446" s="3">
        <v>12164932.65</v>
      </c>
      <c r="AG1446" s="3">
        <v>2628720.44</v>
      </c>
      <c r="AH1446" s="3">
        <v>103699.7</v>
      </c>
      <c r="AI1446" s="3">
        <v>2074</v>
      </c>
      <c r="AJ1446" s="2">
        <v>-10188946.82</v>
      </c>
    </row>
    <row r="1447" spans="1:36" hidden="1" x14ac:dyDescent="0.25">
      <c r="A1447" s="8">
        <v>9.1</v>
      </c>
      <c r="B1447" s="8" t="s">
        <v>9111</v>
      </c>
      <c r="C1447" s="8">
        <v>3031210280400</v>
      </c>
      <c r="D1447" s="8" t="s">
        <v>9112</v>
      </c>
      <c r="F1447" s="8" t="s">
        <v>2527</v>
      </c>
      <c r="G1447" s="10">
        <v>43693</v>
      </c>
      <c r="H1447" s="8" t="s">
        <v>31</v>
      </c>
      <c r="I1447" s="8" t="s">
        <v>38</v>
      </c>
      <c r="J1447" s="9">
        <v>8772.4500000000007</v>
      </c>
      <c r="K1447" s="9">
        <v>175.45</v>
      </c>
      <c r="L1447" s="8">
        <v>0</v>
      </c>
      <c r="M1447" s="14">
        <f t="shared" si="66"/>
        <v>8947.9000000000015</v>
      </c>
      <c r="N1447" s="8">
        <v>0</v>
      </c>
      <c r="O1447" s="8">
        <v>0</v>
      </c>
      <c r="P1447" s="8" t="s">
        <v>77</v>
      </c>
      <c r="R1447" s="8">
        <v>1</v>
      </c>
      <c r="S1447" s="13">
        <f>_xlfn.XLOOKUP(P1447,rif_fee_schedule!$A$2:$A$84,rif_fee_schedule!C$2:C$84, 0)*1.628</f>
        <v>9769.6279999999988</v>
      </c>
      <c r="T1447" s="13">
        <f>_xlfn.XLOOKUP(P1447,rif_fee_schedule!$A$2:$A$84,rif_fee_schedule!D$2:D$84, 0)</f>
        <v>5674</v>
      </c>
      <c r="U1447" s="14">
        <f t="shared" si="67"/>
        <v>9769.6279999999988</v>
      </c>
      <c r="V1447" s="14">
        <f t="shared" si="68"/>
        <v>5674</v>
      </c>
      <c r="W1447"/>
      <c r="Y1447" s="3">
        <v>13894747.220000001</v>
      </c>
      <c r="Z1447" s="3">
        <v>290518.01</v>
      </c>
      <c r="AA1447" s="3">
        <v>0</v>
      </c>
      <c r="AB1447">
        <v>0</v>
      </c>
      <c r="AC1447" s="3">
        <v>0</v>
      </c>
      <c r="AD1447" s="2">
        <v>-156592.79</v>
      </c>
      <c r="AE1447" s="3">
        <v>599122533.62</v>
      </c>
      <c r="AF1447" s="3">
        <v>12164932.65</v>
      </c>
      <c r="AG1447" s="3">
        <v>2628720.44</v>
      </c>
      <c r="AH1447" s="3">
        <v>103699.7</v>
      </c>
      <c r="AI1447" s="3">
        <v>2074</v>
      </c>
      <c r="AJ1447" s="2">
        <v>-10188946.82</v>
      </c>
    </row>
    <row r="1448" spans="1:36" hidden="1" x14ac:dyDescent="0.25">
      <c r="A1448" s="8">
        <v>2</v>
      </c>
      <c r="B1448" s="8" t="s">
        <v>2525</v>
      </c>
      <c r="C1448" s="8">
        <v>3021360251280</v>
      </c>
      <c r="D1448" s="8" t="s">
        <v>2526</v>
      </c>
      <c r="F1448" s="8" t="s">
        <v>2527</v>
      </c>
      <c r="G1448" s="10">
        <v>43693</v>
      </c>
      <c r="H1448" s="8" t="s">
        <v>31</v>
      </c>
      <c r="I1448" s="8" t="s">
        <v>38</v>
      </c>
      <c r="J1448" s="9">
        <v>0</v>
      </c>
      <c r="K1448" s="9">
        <v>0</v>
      </c>
      <c r="L1448" s="8">
        <v>0</v>
      </c>
      <c r="M1448" s="14">
        <f t="shared" si="66"/>
        <v>0</v>
      </c>
      <c r="N1448" s="8">
        <v>0</v>
      </c>
      <c r="O1448" s="8">
        <v>0</v>
      </c>
      <c r="P1448" s="8" t="s">
        <v>77</v>
      </c>
      <c r="R1448" s="8">
        <v>1</v>
      </c>
      <c r="S1448" s="13">
        <f>_xlfn.XLOOKUP(P1448,rif_fee_schedule!$A$2:$A$84,rif_fee_schedule!C$2:C$84, 0)*1.628</f>
        <v>9769.6279999999988</v>
      </c>
      <c r="T1448" s="13">
        <f>_xlfn.XLOOKUP(P1448,rif_fee_schedule!$A$2:$A$84,rif_fee_schedule!D$2:D$84, 0)</f>
        <v>5674</v>
      </c>
      <c r="U1448" s="14">
        <f t="shared" si="67"/>
        <v>9769.6279999999988</v>
      </c>
      <c r="V1448" s="14">
        <f t="shared" si="68"/>
        <v>5674</v>
      </c>
      <c r="W1448"/>
      <c r="Y1448" s="3">
        <v>272008405.74000001</v>
      </c>
      <c r="Z1448" s="3">
        <v>5573244.3300000001</v>
      </c>
      <c r="AA1448" s="3">
        <v>0</v>
      </c>
      <c r="AB1448">
        <v>0</v>
      </c>
      <c r="AC1448" s="3">
        <v>0</v>
      </c>
      <c r="AD1448" s="2">
        <v>-7297347.0099999998</v>
      </c>
      <c r="AE1448" s="3">
        <v>599122533.62</v>
      </c>
      <c r="AF1448" s="3">
        <v>12164932.65</v>
      </c>
      <c r="AG1448" s="3">
        <v>2628720.44</v>
      </c>
      <c r="AH1448" s="3">
        <v>103699.7</v>
      </c>
      <c r="AI1448" s="3">
        <v>2074</v>
      </c>
      <c r="AJ1448" s="2">
        <v>-10188946.82</v>
      </c>
    </row>
    <row r="1449" spans="1:36" hidden="1" x14ac:dyDescent="0.25">
      <c r="A1449" s="8">
        <v>2</v>
      </c>
      <c r="B1449" s="8" t="s">
        <v>2525</v>
      </c>
      <c r="C1449" s="8">
        <v>3021360251280</v>
      </c>
      <c r="D1449" s="8" t="s">
        <v>2526</v>
      </c>
      <c r="F1449" s="8" t="s">
        <v>2527</v>
      </c>
      <c r="G1449" s="10">
        <v>43693</v>
      </c>
      <c r="H1449" s="8" t="s">
        <v>31</v>
      </c>
      <c r="I1449" s="8" t="s">
        <v>38</v>
      </c>
      <c r="J1449" s="9">
        <v>0</v>
      </c>
      <c r="K1449" s="9">
        <v>0</v>
      </c>
      <c r="L1449" s="8">
        <v>0</v>
      </c>
      <c r="M1449" s="14">
        <f t="shared" si="66"/>
        <v>0</v>
      </c>
      <c r="N1449" s="8">
        <v>0</v>
      </c>
      <c r="O1449" s="8">
        <v>0</v>
      </c>
      <c r="P1449" s="8" t="s">
        <v>77</v>
      </c>
      <c r="R1449" s="8">
        <v>-1</v>
      </c>
      <c r="S1449" s="13">
        <f>_xlfn.XLOOKUP(P1449,rif_fee_schedule!$A$2:$A$84,rif_fee_schedule!C$2:C$84, 0)*1.628</f>
        <v>9769.6279999999988</v>
      </c>
      <c r="T1449" s="13">
        <f>_xlfn.XLOOKUP(P1449,rif_fee_schedule!$A$2:$A$84,rif_fee_schedule!D$2:D$84, 0)</f>
        <v>5674</v>
      </c>
      <c r="U1449" s="14">
        <f t="shared" si="67"/>
        <v>-9769.6279999999988</v>
      </c>
      <c r="V1449" s="14">
        <f t="shared" si="68"/>
        <v>-5674</v>
      </c>
      <c r="W1449"/>
      <c r="Y1449" s="3">
        <v>272008405.74000001</v>
      </c>
      <c r="Z1449" s="3">
        <v>5573244.3300000001</v>
      </c>
      <c r="AA1449" s="3">
        <v>0</v>
      </c>
      <c r="AB1449">
        <v>0</v>
      </c>
      <c r="AC1449" s="3">
        <v>0</v>
      </c>
      <c r="AD1449" s="2">
        <v>-7297347.0099999998</v>
      </c>
      <c r="AE1449" s="3">
        <v>599122533.62</v>
      </c>
      <c r="AF1449" s="3">
        <v>12164932.65</v>
      </c>
      <c r="AG1449" s="3">
        <v>2628720.44</v>
      </c>
      <c r="AH1449" s="3">
        <v>103699.7</v>
      </c>
      <c r="AI1449" s="3">
        <v>2074</v>
      </c>
      <c r="AJ1449" s="2">
        <v>-10188946.82</v>
      </c>
    </row>
    <row r="1450" spans="1:36" hidden="1" x14ac:dyDescent="0.25">
      <c r="A1450" s="8">
        <v>2</v>
      </c>
      <c r="B1450" s="8" t="s">
        <v>2724</v>
      </c>
      <c r="C1450" s="8">
        <v>3031110340321</v>
      </c>
      <c r="D1450" s="8" t="s">
        <v>2725</v>
      </c>
      <c r="F1450" s="8" t="s">
        <v>2726</v>
      </c>
      <c r="G1450" s="10">
        <v>43697</v>
      </c>
      <c r="H1450" s="8" t="s">
        <v>31</v>
      </c>
      <c r="I1450" s="8" t="s">
        <v>38</v>
      </c>
      <c r="J1450" s="9">
        <v>1969.71</v>
      </c>
      <c r="K1450" s="9">
        <v>39.39</v>
      </c>
      <c r="L1450" s="8">
        <v>0</v>
      </c>
      <c r="M1450" s="14">
        <f t="shared" si="66"/>
        <v>2009.1000000000001</v>
      </c>
      <c r="N1450" s="8">
        <v>0</v>
      </c>
      <c r="O1450" s="8">
        <v>0</v>
      </c>
      <c r="P1450" s="8" t="s">
        <v>114</v>
      </c>
      <c r="R1450" s="8">
        <v>2</v>
      </c>
      <c r="S1450" s="13">
        <f>_xlfn.XLOOKUP(P1450,rif_fee_schedule!$A$2:$A$84,rif_fee_schedule!C$2:C$84, 0)*1.628</f>
        <v>4288.152</v>
      </c>
      <c r="T1450" s="13">
        <f>_xlfn.XLOOKUP(P1450,rif_fee_schedule!$A$2:$A$84,rif_fee_schedule!D$2:D$84, 0)</f>
        <v>2490</v>
      </c>
      <c r="U1450" s="14">
        <f t="shared" si="67"/>
        <v>8576.3040000000001</v>
      </c>
      <c r="V1450" s="14">
        <f t="shared" si="68"/>
        <v>4980</v>
      </c>
      <c r="W1450"/>
      <c r="Y1450" s="3">
        <v>272008405.74000001</v>
      </c>
      <c r="Z1450" s="3">
        <v>5573244.3300000001</v>
      </c>
      <c r="AA1450" s="3">
        <v>0</v>
      </c>
      <c r="AB1450">
        <v>0</v>
      </c>
      <c r="AC1450" s="3">
        <v>0</v>
      </c>
      <c r="AD1450" s="2">
        <v>-7297347.0099999998</v>
      </c>
      <c r="AE1450" s="3">
        <v>599122533.62</v>
      </c>
      <c r="AF1450" s="3">
        <v>12164932.65</v>
      </c>
      <c r="AG1450" s="3">
        <v>2628720.44</v>
      </c>
      <c r="AH1450" s="3">
        <v>103699.7</v>
      </c>
      <c r="AI1450" s="3">
        <v>2074</v>
      </c>
      <c r="AJ1450" s="2">
        <v>-10188946.82</v>
      </c>
    </row>
    <row r="1451" spans="1:36" hidden="1" x14ac:dyDescent="0.25">
      <c r="A1451" s="8">
        <v>2</v>
      </c>
      <c r="B1451" s="8" t="s">
        <v>2724</v>
      </c>
      <c r="C1451" s="8">
        <v>3031110340321</v>
      </c>
      <c r="D1451" s="8" t="s">
        <v>2725</v>
      </c>
      <c r="F1451" s="8" t="s">
        <v>2726</v>
      </c>
      <c r="G1451" s="10">
        <v>43697</v>
      </c>
      <c r="H1451" s="8" t="s">
        <v>31</v>
      </c>
      <c r="I1451" s="8" t="s">
        <v>38</v>
      </c>
      <c r="J1451" s="9">
        <v>1969.71</v>
      </c>
      <c r="K1451" s="9">
        <v>39.39</v>
      </c>
      <c r="L1451" s="8">
        <v>0</v>
      </c>
      <c r="M1451" s="14">
        <f t="shared" si="66"/>
        <v>2009.1000000000001</v>
      </c>
      <c r="N1451" s="8">
        <v>0</v>
      </c>
      <c r="O1451" s="8">
        <v>0</v>
      </c>
      <c r="P1451" s="8" t="s">
        <v>77</v>
      </c>
      <c r="R1451" s="8">
        <v>-1</v>
      </c>
      <c r="S1451" s="13">
        <f>_xlfn.XLOOKUP(P1451,rif_fee_schedule!$A$2:$A$84,rif_fee_schedule!C$2:C$84, 0)*1.628</f>
        <v>9769.6279999999988</v>
      </c>
      <c r="T1451" s="13">
        <f>_xlfn.XLOOKUP(P1451,rif_fee_schedule!$A$2:$A$84,rif_fee_schedule!D$2:D$84, 0)</f>
        <v>5674</v>
      </c>
      <c r="U1451" s="14">
        <f t="shared" si="67"/>
        <v>-9769.6279999999988</v>
      </c>
      <c r="V1451" s="14">
        <f t="shared" si="68"/>
        <v>-5674</v>
      </c>
      <c r="W1451"/>
      <c r="Y1451" s="3">
        <v>272008405.74000001</v>
      </c>
      <c r="Z1451" s="3">
        <v>5573244.3300000001</v>
      </c>
      <c r="AA1451" s="3">
        <v>0</v>
      </c>
      <c r="AB1451">
        <v>0</v>
      </c>
      <c r="AC1451" s="3">
        <v>0</v>
      </c>
      <c r="AD1451" s="2">
        <v>-7297347.0099999998</v>
      </c>
      <c r="AE1451" s="3">
        <v>599122533.62</v>
      </c>
      <c r="AF1451" s="3">
        <v>12164932.65</v>
      </c>
      <c r="AG1451" s="3">
        <v>2628720.44</v>
      </c>
      <c r="AH1451" s="3">
        <v>103699.7</v>
      </c>
      <c r="AI1451" s="3">
        <v>2074</v>
      </c>
      <c r="AJ1451" s="2">
        <v>-10188946.82</v>
      </c>
    </row>
    <row r="1452" spans="1:36" hidden="1" x14ac:dyDescent="0.25">
      <c r="A1452" s="8">
        <v>1.1000000000000001</v>
      </c>
      <c r="B1452" s="8" t="s">
        <v>851</v>
      </c>
      <c r="C1452" s="8">
        <v>3040120051131</v>
      </c>
      <c r="D1452" s="8" t="s">
        <v>852</v>
      </c>
      <c r="F1452" s="8" t="s">
        <v>853</v>
      </c>
      <c r="G1452" s="10">
        <v>43693</v>
      </c>
      <c r="H1452" s="8" t="s">
        <v>31</v>
      </c>
      <c r="I1452" s="8" t="s">
        <v>38</v>
      </c>
      <c r="J1452" s="9">
        <v>8772.4500000000007</v>
      </c>
      <c r="K1452" s="9">
        <v>175.45</v>
      </c>
      <c r="L1452" s="8">
        <v>0</v>
      </c>
      <c r="M1452" s="14">
        <f t="shared" si="66"/>
        <v>8947.9000000000015</v>
      </c>
      <c r="N1452" s="8">
        <v>0</v>
      </c>
      <c r="O1452" s="8">
        <v>0</v>
      </c>
      <c r="P1452" s="8" t="s">
        <v>77</v>
      </c>
      <c r="R1452" s="8">
        <v>1</v>
      </c>
      <c r="S1452" s="13">
        <f>_xlfn.XLOOKUP(P1452,rif_fee_schedule!$A$2:$A$84,rif_fee_schedule!C$2:C$84, 0)*1.628</f>
        <v>9769.6279999999988</v>
      </c>
      <c r="T1452" s="13">
        <f>_xlfn.XLOOKUP(P1452,rif_fee_schedule!$A$2:$A$84,rif_fee_schedule!D$2:D$84, 0)</f>
        <v>5674</v>
      </c>
      <c r="U1452" s="14">
        <f t="shared" si="67"/>
        <v>9769.6279999999988</v>
      </c>
      <c r="V1452" s="14">
        <f t="shared" si="68"/>
        <v>5674</v>
      </c>
      <c r="W1452"/>
      <c r="Y1452" s="3">
        <v>13538989.02</v>
      </c>
      <c r="Z1452" s="3">
        <v>280635.13</v>
      </c>
      <c r="AA1452" s="3">
        <v>0</v>
      </c>
      <c r="AB1452">
        <v>0</v>
      </c>
      <c r="AC1452" s="3">
        <v>0</v>
      </c>
      <c r="AD1452" s="2">
        <v>-2316507.67</v>
      </c>
      <c r="AE1452" s="3">
        <v>599122533.62</v>
      </c>
      <c r="AF1452" s="3">
        <v>12164932.65</v>
      </c>
      <c r="AG1452" s="3">
        <v>2628720.44</v>
      </c>
      <c r="AH1452" s="3">
        <v>103699.7</v>
      </c>
      <c r="AI1452" s="3">
        <v>2074</v>
      </c>
      <c r="AJ1452" s="2">
        <v>-10188946.82</v>
      </c>
    </row>
    <row r="1453" spans="1:36" hidden="1" x14ac:dyDescent="0.25">
      <c r="A1453" s="8">
        <v>2</v>
      </c>
      <c r="B1453" s="8" t="s">
        <v>2696</v>
      </c>
      <c r="C1453" s="8">
        <v>3031110100200</v>
      </c>
      <c r="D1453" s="8" t="s">
        <v>2697</v>
      </c>
      <c r="E1453" s="8" t="s">
        <v>30</v>
      </c>
      <c r="F1453" s="8" t="s">
        <v>2698</v>
      </c>
      <c r="G1453" s="10">
        <v>43808</v>
      </c>
      <c r="H1453" s="8" t="s">
        <v>31</v>
      </c>
      <c r="I1453" s="8" t="s">
        <v>38</v>
      </c>
      <c r="J1453" s="9">
        <v>7535.53</v>
      </c>
      <c r="K1453" s="9">
        <v>150.71</v>
      </c>
      <c r="L1453" s="8">
        <v>0</v>
      </c>
      <c r="M1453" s="14">
        <f t="shared" si="66"/>
        <v>7686.24</v>
      </c>
      <c r="N1453" s="8">
        <v>0</v>
      </c>
      <c r="O1453" s="8">
        <v>0</v>
      </c>
      <c r="P1453" s="8" t="s">
        <v>274</v>
      </c>
      <c r="R1453" s="8">
        <v>1</v>
      </c>
      <c r="S1453" s="13">
        <f>_xlfn.XLOOKUP(P1453,rif_fee_schedule!$A$2:$A$84,rif_fee_schedule!C$2:C$84, 0)*1.628</f>
        <v>0</v>
      </c>
      <c r="T1453" s="13">
        <f>_xlfn.XLOOKUP(P1453,rif_fee_schedule!$A$2:$A$84,rif_fee_schedule!D$2:D$84, 0)</f>
        <v>0</v>
      </c>
      <c r="U1453" s="14">
        <f t="shared" si="67"/>
        <v>0</v>
      </c>
      <c r="V1453" s="14">
        <f t="shared" si="68"/>
        <v>0</v>
      </c>
      <c r="W1453"/>
      <c r="Y1453" s="3">
        <v>272008405.74000001</v>
      </c>
      <c r="Z1453" s="3">
        <v>5573244.3300000001</v>
      </c>
      <c r="AA1453" s="3">
        <v>0</v>
      </c>
      <c r="AB1453">
        <v>0</v>
      </c>
      <c r="AC1453" s="3">
        <v>0</v>
      </c>
      <c r="AD1453" s="2">
        <v>-7297347.0099999998</v>
      </c>
      <c r="AE1453" s="3">
        <v>599122533.62</v>
      </c>
      <c r="AF1453" s="3">
        <v>12164932.65</v>
      </c>
      <c r="AG1453" s="3">
        <v>2628720.44</v>
      </c>
      <c r="AH1453" s="3">
        <v>103699.7</v>
      </c>
      <c r="AI1453" s="3">
        <v>2074</v>
      </c>
      <c r="AJ1453" s="2">
        <v>-10188946.82</v>
      </c>
    </row>
    <row r="1454" spans="1:36" hidden="1" x14ac:dyDescent="0.25">
      <c r="A1454" s="8">
        <v>2</v>
      </c>
      <c r="B1454" s="8" t="s">
        <v>2843</v>
      </c>
      <c r="C1454" s="8">
        <v>3031220210500</v>
      </c>
      <c r="D1454" s="8" t="s">
        <v>2844</v>
      </c>
      <c r="F1454" s="8" t="s">
        <v>2845</v>
      </c>
      <c r="G1454" s="10">
        <v>43696</v>
      </c>
      <c r="H1454" s="8" t="s">
        <v>31</v>
      </c>
      <c r="I1454" s="8" t="s">
        <v>38</v>
      </c>
      <c r="J1454" s="9">
        <v>0</v>
      </c>
      <c r="K1454" s="9">
        <v>175.45</v>
      </c>
      <c r="L1454" s="8">
        <v>0</v>
      </c>
      <c r="M1454" s="14">
        <f t="shared" si="66"/>
        <v>175.45</v>
      </c>
      <c r="N1454" s="8">
        <v>0</v>
      </c>
      <c r="O1454" s="8">
        <v>0</v>
      </c>
      <c r="P1454" s="8" t="s">
        <v>77</v>
      </c>
      <c r="R1454" s="8">
        <v>1</v>
      </c>
      <c r="S1454" s="13">
        <f>_xlfn.XLOOKUP(P1454,rif_fee_schedule!$A$2:$A$84,rif_fee_schedule!C$2:C$84, 0)*1.628</f>
        <v>9769.6279999999988</v>
      </c>
      <c r="T1454" s="13">
        <f>_xlfn.XLOOKUP(P1454,rif_fee_schedule!$A$2:$A$84,rif_fee_schedule!D$2:D$84, 0)</f>
        <v>5674</v>
      </c>
      <c r="U1454" s="14">
        <f t="shared" si="67"/>
        <v>9769.6279999999988</v>
      </c>
      <c r="V1454" s="14">
        <f t="shared" si="68"/>
        <v>5674</v>
      </c>
      <c r="W1454"/>
      <c r="Y1454" s="3">
        <v>272008405.74000001</v>
      </c>
      <c r="Z1454" s="3">
        <v>5573244.3300000001</v>
      </c>
      <c r="AA1454" s="3">
        <v>0</v>
      </c>
      <c r="AB1454">
        <v>0</v>
      </c>
      <c r="AC1454" s="3">
        <v>0</v>
      </c>
      <c r="AD1454" s="2">
        <v>-7297347.0099999998</v>
      </c>
      <c r="AE1454" s="3">
        <v>599122533.62</v>
      </c>
      <c r="AF1454" s="3">
        <v>12164932.65</v>
      </c>
      <c r="AG1454" s="3">
        <v>2628720.44</v>
      </c>
      <c r="AH1454" s="3">
        <v>103699.7</v>
      </c>
      <c r="AI1454" s="3">
        <v>2074</v>
      </c>
      <c r="AJ1454" s="2">
        <v>-10188946.82</v>
      </c>
    </row>
    <row r="1455" spans="1:36" hidden="1" x14ac:dyDescent="0.25">
      <c r="A1455" s="8">
        <v>6</v>
      </c>
      <c r="B1455" s="8" t="s">
        <v>7299</v>
      </c>
      <c r="C1455" s="8">
        <v>3069140160180</v>
      </c>
      <c r="D1455" s="8" t="s">
        <v>7300</v>
      </c>
      <c r="F1455" s="8" t="s">
        <v>7301</v>
      </c>
      <c r="G1455" s="10">
        <v>43697</v>
      </c>
      <c r="H1455" s="8" t="s">
        <v>31</v>
      </c>
      <c r="I1455" s="8" t="s">
        <v>38</v>
      </c>
      <c r="J1455" s="9">
        <v>9278.02</v>
      </c>
      <c r="K1455" s="9">
        <v>185.56</v>
      </c>
      <c r="L1455" s="8">
        <v>0</v>
      </c>
      <c r="M1455" s="14">
        <f t="shared" si="66"/>
        <v>9463.58</v>
      </c>
      <c r="N1455" s="8">
        <v>0</v>
      </c>
      <c r="O1455" s="8">
        <v>0</v>
      </c>
      <c r="P1455" s="8" t="s">
        <v>77</v>
      </c>
      <c r="R1455" s="8">
        <v>1</v>
      </c>
      <c r="S1455" s="13">
        <f>_xlfn.XLOOKUP(P1455,rif_fee_schedule!$A$2:$A$84,rif_fee_schedule!C$2:C$84, 0)*1.628</f>
        <v>9769.6279999999988</v>
      </c>
      <c r="T1455" s="13">
        <f>_xlfn.XLOOKUP(P1455,rif_fee_schedule!$A$2:$A$84,rif_fee_schedule!D$2:D$84, 0)</f>
        <v>5674</v>
      </c>
      <c r="U1455" s="14">
        <f t="shared" si="67"/>
        <v>9769.6279999999988</v>
      </c>
      <c r="V1455" s="14">
        <f t="shared" si="68"/>
        <v>5674</v>
      </c>
      <c r="W1455"/>
      <c r="Y1455" s="3">
        <v>43269262.359999999</v>
      </c>
      <c r="Z1455" s="3">
        <v>874367.57</v>
      </c>
      <c r="AA1455" s="3">
        <v>433279.63</v>
      </c>
      <c r="AB1455">
        <v>0</v>
      </c>
      <c r="AC1455" s="3">
        <v>0</v>
      </c>
      <c r="AD1455" s="2">
        <v>374512.67</v>
      </c>
      <c r="AE1455" s="3">
        <v>599122533.62</v>
      </c>
      <c r="AF1455" s="3">
        <v>12164932.65</v>
      </c>
      <c r="AG1455" s="3">
        <v>2628720.44</v>
      </c>
      <c r="AH1455" s="3">
        <v>103699.7</v>
      </c>
      <c r="AI1455" s="3">
        <v>2074</v>
      </c>
      <c r="AJ1455" s="2">
        <v>-10188946.82</v>
      </c>
    </row>
    <row r="1456" spans="1:36" hidden="1" x14ac:dyDescent="0.25">
      <c r="A1456" s="8">
        <v>6</v>
      </c>
      <c r="B1456" s="8" t="s">
        <v>6937</v>
      </c>
      <c r="C1456" s="8">
        <v>3068110002070</v>
      </c>
      <c r="D1456" s="8" t="s">
        <v>6938</v>
      </c>
      <c r="G1456" s="10">
        <v>43693</v>
      </c>
      <c r="H1456" s="8" t="s">
        <v>31</v>
      </c>
      <c r="I1456" s="8" t="s">
        <v>32</v>
      </c>
      <c r="J1456" s="9">
        <v>9278.02</v>
      </c>
      <c r="K1456" s="9">
        <v>185.56</v>
      </c>
      <c r="L1456" s="8">
        <v>0</v>
      </c>
      <c r="M1456" s="14">
        <f t="shared" si="66"/>
        <v>9463.58</v>
      </c>
      <c r="N1456" s="8">
        <v>0</v>
      </c>
      <c r="O1456" s="8">
        <v>0</v>
      </c>
      <c r="P1456" s="8" t="s">
        <v>77</v>
      </c>
      <c r="R1456" s="8">
        <v>1</v>
      </c>
      <c r="S1456" s="13">
        <f>_xlfn.XLOOKUP(P1456,rif_fee_schedule!$A$2:$A$84,rif_fee_schedule!C$2:C$84, 0)*1.628</f>
        <v>9769.6279999999988</v>
      </c>
      <c r="T1456" s="13">
        <f>_xlfn.XLOOKUP(P1456,rif_fee_schedule!$A$2:$A$84,rif_fee_schedule!D$2:D$84, 0)</f>
        <v>5674</v>
      </c>
      <c r="U1456" s="14">
        <f t="shared" si="67"/>
        <v>9769.6279999999988</v>
      </c>
      <c r="V1456" s="14">
        <f t="shared" si="68"/>
        <v>5674</v>
      </c>
      <c r="W1456"/>
      <c r="Y1456" s="3">
        <v>43269262.359999999</v>
      </c>
      <c r="Z1456" s="3">
        <v>874367.57</v>
      </c>
      <c r="AA1456" s="3">
        <v>433279.63</v>
      </c>
      <c r="AB1456">
        <v>0</v>
      </c>
      <c r="AC1456" s="3">
        <v>0</v>
      </c>
      <c r="AD1456" s="2">
        <v>374512.67</v>
      </c>
      <c r="AE1456" s="3">
        <v>599122533.62</v>
      </c>
      <c r="AF1456" s="3">
        <v>12164932.65</v>
      </c>
      <c r="AG1456" s="3">
        <v>2628720.44</v>
      </c>
      <c r="AH1456" s="3">
        <v>103699.7</v>
      </c>
      <c r="AI1456" s="3">
        <v>2074</v>
      </c>
      <c r="AJ1456" s="2">
        <v>-10188946.82</v>
      </c>
    </row>
    <row r="1457" spans="1:36" hidden="1" x14ac:dyDescent="0.25">
      <c r="A1457" s="8">
        <v>2</v>
      </c>
      <c r="B1457" s="8" t="s">
        <v>2699</v>
      </c>
      <c r="C1457" s="8">
        <v>3031110300030</v>
      </c>
      <c r="D1457" s="8" t="s">
        <v>2700</v>
      </c>
      <c r="F1457" s="8" t="s">
        <v>2701</v>
      </c>
      <c r="G1457" s="10">
        <v>43698</v>
      </c>
      <c r="H1457" s="8" t="s">
        <v>31</v>
      </c>
      <c r="I1457" s="8" t="s">
        <v>38</v>
      </c>
      <c r="J1457" s="9">
        <v>7535.53</v>
      </c>
      <c r="K1457" s="9">
        <v>150.71</v>
      </c>
      <c r="L1457" s="8">
        <v>0</v>
      </c>
      <c r="M1457" s="14">
        <f t="shared" si="66"/>
        <v>7686.24</v>
      </c>
      <c r="N1457" s="8">
        <v>0</v>
      </c>
      <c r="O1457" s="8">
        <v>0</v>
      </c>
      <c r="P1457" s="8" t="s">
        <v>274</v>
      </c>
      <c r="R1457" s="8">
        <v>1</v>
      </c>
      <c r="S1457" s="13">
        <f>_xlfn.XLOOKUP(P1457,rif_fee_schedule!$A$2:$A$84,rif_fee_schedule!C$2:C$84, 0)*1.628</f>
        <v>0</v>
      </c>
      <c r="T1457" s="13">
        <f>_xlfn.XLOOKUP(P1457,rif_fee_schedule!$A$2:$A$84,rif_fee_schedule!D$2:D$84, 0)</f>
        <v>0</v>
      </c>
      <c r="U1457" s="14">
        <f t="shared" si="67"/>
        <v>0</v>
      </c>
      <c r="V1457" s="14">
        <f t="shared" si="68"/>
        <v>0</v>
      </c>
      <c r="W1457"/>
      <c r="Y1457" s="3">
        <v>272008405.74000001</v>
      </c>
      <c r="Z1457" s="3">
        <v>5573244.3300000001</v>
      </c>
      <c r="AA1457" s="3">
        <v>0</v>
      </c>
      <c r="AB1457">
        <v>0</v>
      </c>
      <c r="AC1457" s="3">
        <v>0</v>
      </c>
      <c r="AD1457" s="2">
        <v>-7297347.0099999998</v>
      </c>
      <c r="AE1457" s="3">
        <v>599122533.62</v>
      </c>
      <c r="AF1457" s="3">
        <v>12164932.65</v>
      </c>
      <c r="AG1457" s="3">
        <v>2628720.44</v>
      </c>
      <c r="AH1457" s="3">
        <v>103699.7</v>
      </c>
      <c r="AI1457" s="3">
        <v>2074</v>
      </c>
      <c r="AJ1457" s="2">
        <v>-10188946.82</v>
      </c>
    </row>
    <row r="1458" spans="1:36" hidden="1" x14ac:dyDescent="0.25">
      <c r="A1458" s="8">
        <v>2</v>
      </c>
      <c r="B1458" s="8" t="s">
        <v>2478</v>
      </c>
      <c r="C1458" s="8">
        <v>3021340110540</v>
      </c>
      <c r="D1458" s="8" t="s">
        <v>2479</v>
      </c>
      <c r="F1458" s="8" t="s">
        <v>2480</v>
      </c>
      <c r="G1458" s="10">
        <v>43721</v>
      </c>
      <c r="H1458" s="8" t="s">
        <v>31</v>
      </c>
      <c r="I1458" s="8" t="s">
        <v>38</v>
      </c>
      <c r="J1458" s="9">
        <v>2982.64</v>
      </c>
      <c r="K1458" s="9">
        <v>59.65</v>
      </c>
      <c r="L1458" s="8">
        <v>0</v>
      </c>
      <c r="M1458" s="14">
        <f t="shared" si="66"/>
        <v>3042.29</v>
      </c>
      <c r="N1458" s="8">
        <v>0</v>
      </c>
      <c r="O1458" s="8">
        <v>0</v>
      </c>
      <c r="P1458" s="8" t="s">
        <v>77</v>
      </c>
      <c r="R1458" s="8">
        <v>-0.66</v>
      </c>
      <c r="S1458" s="13">
        <f>_xlfn.XLOOKUP(P1458,rif_fee_schedule!$A$2:$A$84,rif_fee_schedule!C$2:C$84, 0)*1.628</f>
        <v>9769.6279999999988</v>
      </c>
      <c r="T1458" s="13">
        <f>_xlfn.XLOOKUP(P1458,rif_fee_schedule!$A$2:$A$84,rif_fee_schedule!D$2:D$84, 0)</f>
        <v>5674</v>
      </c>
      <c r="U1458" s="14">
        <f t="shared" si="67"/>
        <v>-6447.9544799999994</v>
      </c>
      <c r="V1458" s="14">
        <f t="shared" si="68"/>
        <v>-3744.84</v>
      </c>
      <c r="W1458"/>
      <c r="Y1458" s="3">
        <v>272008405.74000001</v>
      </c>
      <c r="Z1458" s="3">
        <v>5573244.3300000001</v>
      </c>
      <c r="AA1458" s="3">
        <v>0</v>
      </c>
      <c r="AB1458">
        <v>0</v>
      </c>
      <c r="AC1458" s="3">
        <v>0</v>
      </c>
      <c r="AD1458" s="2">
        <v>-7297347.0099999998</v>
      </c>
      <c r="AE1458" s="3">
        <v>599122533.62</v>
      </c>
      <c r="AF1458" s="3">
        <v>12164932.65</v>
      </c>
      <c r="AG1458" s="3">
        <v>2628720.44</v>
      </c>
      <c r="AH1458" s="3">
        <v>103699.7</v>
      </c>
      <c r="AI1458" s="3">
        <v>2074</v>
      </c>
      <c r="AJ1458" s="2">
        <v>-10188946.82</v>
      </c>
    </row>
    <row r="1459" spans="1:36" hidden="1" x14ac:dyDescent="0.25">
      <c r="A1459" s="8">
        <v>2</v>
      </c>
      <c r="B1459" s="8" t="s">
        <v>2478</v>
      </c>
      <c r="C1459" s="8">
        <v>3021340110540</v>
      </c>
      <c r="D1459" s="8" t="s">
        <v>2479</v>
      </c>
      <c r="F1459" s="8" t="s">
        <v>2480</v>
      </c>
      <c r="G1459" s="10">
        <v>43721</v>
      </c>
      <c r="H1459" s="8" t="s">
        <v>31</v>
      </c>
      <c r="I1459" s="8" t="s">
        <v>38</v>
      </c>
      <c r="J1459" s="9">
        <v>2982.64</v>
      </c>
      <c r="K1459" s="9">
        <v>59.65</v>
      </c>
      <c r="L1459" s="8">
        <v>0</v>
      </c>
      <c r="M1459" s="14">
        <f t="shared" ref="M1459:M1522" si="69">SUM(J1459:L1459)</f>
        <v>3042.29</v>
      </c>
      <c r="N1459" s="8">
        <v>0</v>
      </c>
      <c r="O1459" s="8">
        <v>0</v>
      </c>
      <c r="P1459" s="8" t="s">
        <v>77</v>
      </c>
      <c r="R1459" s="8">
        <v>1</v>
      </c>
      <c r="S1459" s="13">
        <f>_xlfn.XLOOKUP(P1459,rif_fee_schedule!$A$2:$A$84,rif_fee_schedule!C$2:C$84, 0)*1.628</f>
        <v>9769.6279999999988</v>
      </c>
      <c r="T1459" s="13">
        <f>_xlfn.XLOOKUP(P1459,rif_fee_schedule!$A$2:$A$84,rif_fee_schedule!D$2:D$84, 0)</f>
        <v>5674</v>
      </c>
      <c r="U1459" s="14">
        <f t="shared" ref="U1459:U1522" si="70">S1459*R1459</f>
        <v>9769.6279999999988</v>
      </c>
      <c r="V1459" s="14">
        <f t="shared" ref="V1459:V1522" si="71">T1459*R1459</f>
        <v>5674</v>
      </c>
      <c r="W1459"/>
      <c r="Y1459" s="3">
        <v>272008405.74000001</v>
      </c>
      <c r="Z1459" s="3">
        <v>5573244.3300000001</v>
      </c>
      <c r="AA1459" s="3">
        <v>0</v>
      </c>
      <c r="AB1459">
        <v>0</v>
      </c>
      <c r="AC1459" s="3">
        <v>0</v>
      </c>
      <c r="AD1459" s="2">
        <v>-7297347.0099999998</v>
      </c>
      <c r="AE1459" s="3">
        <v>599122533.62</v>
      </c>
      <c r="AF1459" s="3">
        <v>12164932.65</v>
      </c>
      <c r="AG1459" s="3">
        <v>2628720.44</v>
      </c>
      <c r="AH1459" s="3">
        <v>103699.7</v>
      </c>
      <c r="AI1459" s="3">
        <v>2074</v>
      </c>
      <c r="AJ1459" s="2">
        <v>-10188946.82</v>
      </c>
    </row>
    <row r="1460" spans="1:36" hidden="1" x14ac:dyDescent="0.25">
      <c r="A1460" s="8">
        <v>9.1</v>
      </c>
      <c r="B1460" s="8" t="s">
        <v>9026</v>
      </c>
      <c r="C1460" s="8">
        <v>3031040080050</v>
      </c>
      <c r="D1460" s="8" t="s">
        <v>9027</v>
      </c>
      <c r="F1460" s="8" t="s">
        <v>9028</v>
      </c>
      <c r="G1460" s="10">
        <v>43698</v>
      </c>
      <c r="H1460" s="8" t="s">
        <v>31</v>
      </c>
      <c r="I1460" s="8" t="s">
        <v>38</v>
      </c>
      <c r="J1460" s="9">
        <v>1969.71</v>
      </c>
      <c r="K1460" s="9">
        <v>39.39</v>
      </c>
      <c r="L1460" s="8">
        <v>0</v>
      </c>
      <c r="M1460" s="14">
        <f t="shared" si="69"/>
        <v>2009.1000000000001</v>
      </c>
      <c r="N1460" s="8">
        <v>0</v>
      </c>
      <c r="O1460" s="8">
        <v>0</v>
      </c>
      <c r="P1460" s="8" t="s">
        <v>114</v>
      </c>
      <c r="R1460" s="8">
        <v>2</v>
      </c>
      <c r="S1460" s="13">
        <f>_xlfn.XLOOKUP(P1460,rif_fee_schedule!$A$2:$A$84,rif_fee_schedule!C$2:C$84, 0)*1.628</f>
        <v>4288.152</v>
      </c>
      <c r="T1460" s="13">
        <f>_xlfn.XLOOKUP(P1460,rif_fee_schedule!$A$2:$A$84,rif_fee_schedule!D$2:D$84, 0)</f>
        <v>2490</v>
      </c>
      <c r="U1460" s="14">
        <f t="shared" si="70"/>
        <v>8576.3040000000001</v>
      </c>
      <c r="V1460" s="14">
        <f t="shared" si="71"/>
        <v>4980</v>
      </c>
      <c r="W1460"/>
      <c r="Y1460" s="3">
        <v>13894747.220000001</v>
      </c>
      <c r="Z1460" s="3">
        <v>290518.01</v>
      </c>
      <c r="AA1460" s="3">
        <v>0</v>
      </c>
      <c r="AB1460">
        <v>0</v>
      </c>
      <c r="AC1460" s="3">
        <v>0</v>
      </c>
      <c r="AD1460" s="2">
        <v>-156592.79</v>
      </c>
      <c r="AE1460" s="3">
        <v>599122533.62</v>
      </c>
      <c r="AF1460" s="3">
        <v>12164932.65</v>
      </c>
      <c r="AG1460" s="3">
        <v>2628720.44</v>
      </c>
      <c r="AH1460" s="3">
        <v>103699.7</v>
      </c>
      <c r="AI1460" s="3">
        <v>2074</v>
      </c>
      <c r="AJ1460" s="2">
        <v>-10188946.82</v>
      </c>
    </row>
    <row r="1461" spans="1:36" hidden="1" x14ac:dyDescent="0.25">
      <c r="A1461" s="8">
        <v>9.1</v>
      </c>
      <c r="B1461" s="8" t="s">
        <v>9026</v>
      </c>
      <c r="C1461" s="8">
        <v>3031040080050</v>
      </c>
      <c r="D1461" s="8" t="s">
        <v>9027</v>
      </c>
      <c r="F1461" s="8" t="s">
        <v>9028</v>
      </c>
      <c r="G1461" s="10">
        <v>43698</v>
      </c>
      <c r="H1461" s="8" t="s">
        <v>31</v>
      </c>
      <c r="I1461" s="8" t="s">
        <v>38</v>
      </c>
      <c r="J1461" s="9">
        <v>1969.71</v>
      </c>
      <c r="K1461" s="9">
        <v>39.39</v>
      </c>
      <c r="L1461" s="8">
        <v>0</v>
      </c>
      <c r="M1461" s="14">
        <f t="shared" si="69"/>
        <v>2009.1000000000001</v>
      </c>
      <c r="N1461" s="8">
        <v>0</v>
      </c>
      <c r="O1461" s="8">
        <v>0</v>
      </c>
      <c r="P1461" s="8" t="s">
        <v>77</v>
      </c>
      <c r="R1461" s="8">
        <v>-1</v>
      </c>
      <c r="S1461" s="13">
        <f>_xlfn.XLOOKUP(P1461,rif_fee_schedule!$A$2:$A$84,rif_fee_schedule!C$2:C$84, 0)*1.628</f>
        <v>9769.6279999999988</v>
      </c>
      <c r="T1461" s="13">
        <f>_xlfn.XLOOKUP(P1461,rif_fee_schedule!$A$2:$A$84,rif_fee_schedule!D$2:D$84, 0)</f>
        <v>5674</v>
      </c>
      <c r="U1461" s="14">
        <f t="shared" si="70"/>
        <v>-9769.6279999999988</v>
      </c>
      <c r="V1461" s="14">
        <f t="shared" si="71"/>
        <v>-5674</v>
      </c>
      <c r="W1461"/>
      <c r="Y1461" s="3">
        <v>13894747.220000001</v>
      </c>
      <c r="Z1461" s="3">
        <v>290518.01</v>
      </c>
      <c r="AA1461" s="3">
        <v>0</v>
      </c>
      <c r="AB1461">
        <v>0</v>
      </c>
      <c r="AC1461" s="3">
        <v>0</v>
      </c>
      <c r="AD1461" s="2">
        <v>-156592.79</v>
      </c>
      <c r="AE1461" s="3">
        <v>599122533.62</v>
      </c>
      <c r="AF1461" s="3">
        <v>12164932.65</v>
      </c>
      <c r="AG1461" s="3">
        <v>2628720.44</v>
      </c>
      <c r="AH1461" s="3">
        <v>103699.7</v>
      </c>
      <c r="AI1461" s="3">
        <v>2074</v>
      </c>
      <c r="AJ1461" s="2">
        <v>-10188946.82</v>
      </c>
    </row>
    <row r="1462" spans="1:36" hidden="1" x14ac:dyDescent="0.25">
      <c r="A1462" s="8">
        <v>2</v>
      </c>
      <c r="B1462" s="8" t="s">
        <v>2486</v>
      </c>
      <c r="C1462" s="8">
        <v>3021340110540</v>
      </c>
      <c r="D1462" s="8" t="s">
        <v>2487</v>
      </c>
      <c r="G1462" s="10">
        <v>43697</v>
      </c>
      <c r="H1462" s="8" t="s">
        <v>31</v>
      </c>
      <c r="I1462" s="8" t="s">
        <v>32</v>
      </c>
      <c r="J1462" s="9">
        <v>5877.54</v>
      </c>
      <c r="K1462" s="9">
        <v>117.55</v>
      </c>
      <c r="L1462" s="8">
        <v>0</v>
      </c>
      <c r="M1462" s="14">
        <f t="shared" si="69"/>
        <v>5995.09</v>
      </c>
      <c r="N1462" s="8">
        <v>0</v>
      </c>
      <c r="O1462" s="8">
        <v>0</v>
      </c>
      <c r="P1462" s="8" t="s">
        <v>77</v>
      </c>
      <c r="R1462" s="8">
        <v>-0.33</v>
      </c>
      <c r="S1462" s="13">
        <f>_xlfn.XLOOKUP(P1462,rif_fee_schedule!$A$2:$A$84,rif_fee_schedule!C$2:C$84, 0)*1.628</f>
        <v>9769.6279999999988</v>
      </c>
      <c r="T1462" s="13">
        <f>_xlfn.XLOOKUP(P1462,rif_fee_schedule!$A$2:$A$84,rif_fee_schedule!D$2:D$84, 0)</f>
        <v>5674</v>
      </c>
      <c r="U1462" s="14">
        <f t="shared" si="70"/>
        <v>-3223.9772399999997</v>
      </c>
      <c r="V1462" s="14">
        <f t="shared" si="71"/>
        <v>-1872.42</v>
      </c>
      <c r="W1462"/>
      <c r="Y1462" s="3">
        <v>272008405.74000001</v>
      </c>
      <c r="Z1462" s="3">
        <v>5573244.3300000001</v>
      </c>
      <c r="AA1462" s="3">
        <v>0</v>
      </c>
      <c r="AB1462">
        <v>0</v>
      </c>
      <c r="AC1462" s="3">
        <v>0</v>
      </c>
      <c r="AD1462" s="2">
        <v>-7297347.0099999998</v>
      </c>
      <c r="AE1462" s="3">
        <v>599122533.62</v>
      </c>
      <c r="AF1462" s="3">
        <v>12164932.65</v>
      </c>
      <c r="AG1462" s="3">
        <v>2628720.44</v>
      </c>
      <c r="AH1462" s="3">
        <v>103699.7</v>
      </c>
      <c r="AI1462" s="3">
        <v>2074</v>
      </c>
      <c r="AJ1462" s="2">
        <v>-10188946.82</v>
      </c>
    </row>
    <row r="1463" spans="1:36" hidden="1" x14ac:dyDescent="0.25">
      <c r="A1463" s="8">
        <v>2</v>
      </c>
      <c r="B1463" s="8" t="s">
        <v>2486</v>
      </c>
      <c r="C1463" s="8">
        <v>3021340110540</v>
      </c>
      <c r="D1463" s="8" t="s">
        <v>2487</v>
      </c>
      <c r="G1463" s="10">
        <v>43697</v>
      </c>
      <c r="H1463" s="8" t="s">
        <v>31</v>
      </c>
      <c r="I1463" s="8" t="s">
        <v>32</v>
      </c>
      <c r="J1463" s="9">
        <v>5877.54</v>
      </c>
      <c r="K1463" s="9">
        <v>117.55</v>
      </c>
      <c r="L1463" s="8">
        <v>0</v>
      </c>
      <c r="M1463" s="14">
        <f t="shared" si="69"/>
        <v>5995.09</v>
      </c>
      <c r="N1463" s="8">
        <v>0</v>
      </c>
      <c r="O1463" s="8">
        <v>0</v>
      </c>
      <c r="P1463" s="8" t="s">
        <v>77</v>
      </c>
      <c r="R1463" s="8">
        <v>1</v>
      </c>
      <c r="S1463" s="13">
        <f>_xlfn.XLOOKUP(P1463,rif_fee_schedule!$A$2:$A$84,rif_fee_schedule!C$2:C$84, 0)*1.628</f>
        <v>9769.6279999999988</v>
      </c>
      <c r="T1463" s="13">
        <f>_xlfn.XLOOKUP(P1463,rif_fee_schedule!$A$2:$A$84,rif_fee_schedule!D$2:D$84, 0)</f>
        <v>5674</v>
      </c>
      <c r="U1463" s="14">
        <f t="shared" si="70"/>
        <v>9769.6279999999988</v>
      </c>
      <c r="V1463" s="14">
        <f t="shared" si="71"/>
        <v>5674</v>
      </c>
      <c r="W1463"/>
      <c r="Y1463" s="3">
        <v>272008405.74000001</v>
      </c>
      <c r="Z1463" s="3">
        <v>5573244.3300000001</v>
      </c>
      <c r="AA1463" s="3">
        <v>0</v>
      </c>
      <c r="AB1463">
        <v>0</v>
      </c>
      <c r="AC1463" s="3">
        <v>0</v>
      </c>
      <c r="AD1463" s="2">
        <v>-7297347.0099999998</v>
      </c>
      <c r="AE1463" s="3">
        <v>599122533.62</v>
      </c>
      <c r="AF1463" s="3">
        <v>12164932.65</v>
      </c>
      <c r="AG1463" s="3">
        <v>2628720.44</v>
      </c>
      <c r="AH1463" s="3">
        <v>103699.7</v>
      </c>
      <c r="AI1463" s="3">
        <v>2074</v>
      </c>
      <c r="AJ1463" s="2">
        <v>-10188946.82</v>
      </c>
    </row>
    <row r="1464" spans="1:36" hidden="1" x14ac:dyDescent="0.25">
      <c r="A1464" s="8">
        <v>2</v>
      </c>
      <c r="B1464" s="8" t="s">
        <v>2551</v>
      </c>
      <c r="C1464" s="8">
        <v>3031020120060</v>
      </c>
      <c r="D1464" s="8" t="s">
        <v>2552</v>
      </c>
      <c r="G1464" s="10">
        <v>43721</v>
      </c>
      <c r="H1464" s="8" t="s">
        <v>31</v>
      </c>
      <c r="I1464" s="8" t="s">
        <v>32</v>
      </c>
      <c r="J1464" s="9">
        <v>9227.51</v>
      </c>
      <c r="K1464" s="9">
        <v>184.55</v>
      </c>
      <c r="L1464" s="8">
        <v>0</v>
      </c>
      <c r="M1464" s="14">
        <f t="shared" si="69"/>
        <v>9412.06</v>
      </c>
      <c r="N1464" s="8">
        <v>0</v>
      </c>
      <c r="O1464" s="8">
        <v>0</v>
      </c>
      <c r="P1464" s="8" t="s">
        <v>970</v>
      </c>
      <c r="R1464" s="8">
        <v>2</v>
      </c>
      <c r="S1464" s="13">
        <f>_xlfn.XLOOKUP(P1464,rif_fee_schedule!$A$2:$A$84,rif_fee_schedule!C$2:C$84, 0)*1.628</f>
        <v>0</v>
      </c>
      <c r="T1464" s="13">
        <f>_xlfn.XLOOKUP(P1464,rif_fee_schedule!$A$2:$A$84,rif_fee_schedule!D$2:D$84, 0)</f>
        <v>0</v>
      </c>
      <c r="U1464" s="14">
        <f t="shared" si="70"/>
        <v>0</v>
      </c>
      <c r="V1464" s="14">
        <f t="shared" si="71"/>
        <v>0</v>
      </c>
      <c r="W1464"/>
      <c r="Y1464" s="3">
        <v>272008405.74000001</v>
      </c>
      <c r="Z1464" s="3">
        <v>5573244.3300000001</v>
      </c>
      <c r="AA1464" s="3">
        <v>0</v>
      </c>
      <c r="AB1464">
        <v>0</v>
      </c>
      <c r="AC1464" s="3">
        <v>0</v>
      </c>
      <c r="AD1464" s="2">
        <v>-7297347.0099999998</v>
      </c>
      <c r="AE1464" s="3">
        <v>599122533.62</v>
      </c>
      <c r="AF1464" s="3">
        <v>12164932.65</v>
      </c>
      <c r="AG1464" s="3">
        <v>2628720.44</v>
      </c>
      <c r="AH1464" s="3">
        <v>103699.7</v>
      </c>
      <c r="AI1464" s="3">
        <v>2074</v>
      </c>
      <c r="AJ1464" s="2">
        <v>-10188946.82</v>
      </c>
    </row>
    <row r="1465" spans="1:36" hidden="1" x14ac:dyDescent="0.25">
      <c r="A1465" s="8">
        <v>2</v>
      </c>
      <c r="B1465" s="8" t="s">
        <v>2558</v>
      </c>
      <c r="C1465" s="8">
        <v>3031020120070</v>
      </c>
      <c r="D1465" s="8" t="s">
        <v>2559</v>
      </c>
      <c r="G1465" s="10">
        <v>43692</v>
      </c>
      <c r="H1465" s="8" t="s">
        <v>31</v>
      </c>
      <c r="I1465" s="8" t="s">
        <v>32</v>
      </c>
      <c r="J1465" s="9">
        <v>1969.71</v>
      </c>
      <c r="K1465" s="9">
        <v>39.39</v>
      </c>
      <c r="L1465" s="8">
        <v>0</v>
      </c>
      <c r="M1465" s="14">
        <f t="shared" si="69"/>
        <v>2009.1000000000001</v>
      </c>
      <c r="N1465" s="8">
        <v>0</v>
      </c>
      <c r="O1465" s="8">
        <v>0</v>
      </c>
      <c r="P1465" s="8" t="s">
        <v>77</v>
      </c>
      <c r="R1465" s="8">
        <v>-1</v>
      </c>
      <c r="S1465" s="13">
        <f>_xlfn.XLOOKUP(P1465,rif_fee_schedule!$A$2:$A$84,rif_fee_schedule!C$2:C$84, 0)*1.628</f>
        <v>9769.6279999999988</v>
      </c>
      <c r="T1465" s="13">
        <f>_xlfn.XLOOKUP(P1465,rif_fee_schedule!$A$2:$A$84,rif_fee_schedule!D$2:D$84, 0)</f>
        <v>5674</v>
      </c>
      <c r="U1465" s="14">
        <f t="shared" si="70"/>
        <v>-9769.6279999999988</v>
      </c>
      <c r="V1465" s="14">
        <f t="shared" si="71"/>
        <v>-5674</v>
      </c>
      <c r="W1465"/>
      <c r="Y1465" s="3">
        <v>272008405.74000001</v>
      </c>
      <c r="Z1465" s="3">
        <v>5573244.3300000001</v>
      </c>
      <c r="AA1465" s="3">
        <v>0</v>
      </c>
      <c r="AB1465">
        <v>0</v>
      </c>
      <c r="AC1465" s="3">
        <v>0</v>
      </c>
      <c r="AD1465" s="2">
        <v>-7297347.0099999998</v>
      </c>
      <c r="AE1465" s="3">
        <v>599122533.62</v>
      </c>
      <c r="AF1465" s="3">
        <v>12164932.65</v>
      </c>
      <c r="AG1465" s="3">
        <v>2628720.44</v>
      </c>
      <c r="AH1465" s="3">
        <v>103699.7</v>
      </c>
      <c r="AI1465" s="3">
        <v>2074</v>
      </c>
      <c r="AJ1465" s="2">
        <v>-10188946.82</v>
      </c>
    </row>
    <row r="1466" spans="1:36" hidden="1" x14ac:dyDescent="0.25">
      <c r="A1466" s="8">
        <v>2</v>
      </c>
      <c r="B1466" s="8" t="s">
        <v>2558</v>
      </c>
      <c r="C1466" s="8">
        <v>3031020120070</v>
      </c>
      <c r="D1466" s="8" t="s">
        <v>2559</v>
      </c>
      <c r="G1466" s="10">
        <v>43692</v>
      </c>
      <c r="H1466" s="8" t="s">
        <v>31</v>
      </c>
      <c r="I1466" s="8" t="s">
        <v>32</v>
      </c>
      <c r="J1466" s="9">
        <v>1969.71</v>
      </c>
      <c r="K1466" s="9">
        <v>39.39</v>
      </c>
      <c r="L1466" s="8">
        <v>0</v>
      </c>
      <c r="M1466" s="14">
        <f t="shared" si="69"/>
        <v>2009.1000000000001</v>
      </c>
      <c r="N1466" s="8">
        <v>0</v>
      </c>
      <c r="O1466" s="8">
        <v>0</v>
      </c>
      <c r="P1466" s="8" t="s">
        <v>114</v>
      </c>
      <c r="R1466" s="8">
        <v>2</v>
      </c>
      <c r="S1466" s="13">
        <f>_xlfn.XLOOKUP(P1466,rif_fee_schedule!$A$2:$A$84,rif_fee_schedule!C$2:C$84, 0)*1.628</f>
        <v>4288.152</v>
      </c>
      <c r="T1466" s="13">
        <f>_xlfn.XLOOKUP(P1466,rif_fee_schedule!$A$2:$A$84,rif_fee_schedule!D$2:D$84, 0)</f>
        <v>2490</v>
      </c>
      <c r="U1466" s="14">
        <f t="shared" si="70"/>
        <v>8576.3040000000001</v>
      </c>
      <c r="V1466" s="14">
        <f t="shared" si="71"/>
        <v>4980</v>
      </c>
      <c r="W1466"/>
      <c r="Y1466" s="3">
        <v>272008405.74000001</v>
      </c>
      <c r="Z1466" s="3">
        <v>5573244.3300000001</v>
      </c>
      <c r="AA1466" s="3">
        <v>0</v>
      </c>
      <c r="AB1466">
        <v>0</v>
      </c>
      <c r="AC1466" s="3">
        <v>0</v>
      </c>
      <c r="AD1466" s="2">
        <v>-7297347.0099999998</v>
      </c>
      <c r="AE1466" s="3">
        <v>599122533.62</v>
      </c>
      <c r="AF1466" s="3">
        <v>12164932.65</v>
      </c>
      <c r="AG1466" s="3">
        <v>2628720.44</v>
      </c>
      <c r="AH1466" s="3">
        <v>103699.7</v>
      </c>
      <c r="AI1466" s="3">
        <v>2074</v>
      </c>
      <c r="AJ1466" s="2">
        <v>-10188946.82</v>
      </c>
    </row>
    <row r="1467" spans="1:36" hidden="1" x14ac:dyDescent="0.25">
      <c r="A1467" s="8">
        <v>4</v>
      </c>
      <c r="B1467" s="8" t="s">
        <v>4425</v>
      </c>
      <c r="C1467" s="8">
        <v>3049030030016</v>
      </c>
      <c r="D1467" s="8" t="s">
        <v>4426</v>
      </c>
      <c r="F1467" s="8" t="s">
        <v>4427</v>
      </c>
      <c r="G1467" s="10">
        <v>43699</v>
      </c>
      <c r="H1467" s="8" t="s">
        <v>31</v>
      </c>
      <c r="I1467" s="8" t="s">
        <v>38</v>
      </c>
      <c r="J1467" s="9">
        <v>386802.79</v>
      </c>
      <c r="K1467" s="9">
        <v>7736.06</v>
      </c>
      <c r="L1467" s="8">
        <v>0</v>
      </c>
      <c r="M1467" s="14">
        <f t="shared" si="69"/>
        <v>394538.85</v>
      </c>
      <c r="N1467" s="8">
        <v>0</v>
      </c>
      <c r="O1467" s="8">
        <v>0</v>
      </c>
      <c r="P1467" s="8" t="s">
        <v>39</v>
      </c>
      <c r="R1467" s="11">
        <v>164700</v>
      </c>
      <c r="S1467" s="13">
        <f>_xlfn.XLOOKUP(P1467,rif_fee_schedule!$A$2:$A$84,rif_fee_schedule!C$2:C$84, 0)*1.628</f>
        <v>2.4729319999999997</v>
      </c>
      <c r="T1467" s="13">
        <f>_xlfn.XLOOKUP(P1467,rif_fee_schedule!$A$2:$A$84,rif_fee_schedule!D$2:D$84, 0)</f>
        <v>1.4359999999999999</v>
      </c>
      <c r="U1467" s="14">
        <f t="shared" si="70"/>
        <v>407291.90039999993</v>
      </c>
      <c r="V1467" s="14">
        <f t="shared" si="71"/>
        <v>236509.19999999998</v>
      </c>
      <c r="W1467" s="2"/>
      <c r="Y1467" s="3">
        <v>3995300.98</v>
      </c>
      <c r="Z1467" s="3">
        <v>83905.98</v>
      </c>
      <c r="AA1467" s="3">
        <v>372201.82</v>
      </c>
      <c r="AB1467">
        <v>0</v>
      </c>
      <c r="AC1467" s="3">
        <v>0</v>
      </c>
      <c r="AD1467" s="2">
        <v>611247.02</v>
      </c>
      <c r="AE1467" s="3">
        <v>599122533.62</v>
      </c>
      <c r="AF1467" s="3">
        <v>12164932.65</v>
      </c>
      <c r="AG1467" s="3">
        <v>2628720.44</v>
      </c>
      <c r="AH1467" s="3">
        <v>103699.7</v>
      </c>
      <c r="AI1467" s="3">
        <v>2074</v>
      </c>
      <c r="AJ1467" s="2">
        <v>-10188946.82</v>
      </c>
    </row>
    <row r="1468" spans="1:36" hidden="1" x14ac:dyDescent="0.25">
      <c r="A1468" s="8">
        <v>5</v>
      </c>
      <c r="B1468" s="8" t="s">
        <v>4838</v>
      </c>
      <c r="C1468" s="8">
        <v>3050310370140</v>
      </c>
      <c r="D1468" s="8" t="s">
        <v>4839</v>
      </c>
      <c r="F1468" s="8" t="s">
        <v>4840</v>
      </c>
      <c r="G1468" s="10">
        <v>43698</v>
      </c>
      <c r="H1468" s="8" t="s">
        <v>31</v>
      </c>
      <c r="I1468" s="8" t="s">
        <v>38</v>
      </c>
      <c r="J1468" s="9">
        <v>9278.02</v>
      </c>
      <c r="K1468" s="9">
        <v>185.56</v>
      </c>
      <c r="L1468" s="8">
        <v>0</v>
      </c>
      <c r="M1468" s="14">
        <f t="shared" si="69"/>
        <v>9463.58</v>
      </c>
      <c r="N1468" s="8">
        <v>0</v>
      </c>
      <c r="O1468" s="8">
        <v>0</v>
      </c>
      <c r="P1468" s="8" t="s">
        <v>77</v>
      </c>
      <c r="R1468" s="8">
        <v>1</v>
      </c>
      <c r="S1468" s="13">
        <f>_xlfn.XLOOKUP(P1468,rif_fee_schedule!$A$2:$A$84,rif_fee_schedule!C$2:C$84, 0)*1.628</f>
        <v>9769.6279999999988</v>
      </c>
      <c r="T1468" s="13">
        <f>_xlfn.XLOOKUP(P1468,rif_fee_schedule!$A$2:$A$84,rif_fee_schedule!D$2:D$84, 0)</f>
        <v>5674</v>
      </c>
      <c r="U1468" s="14">
        <f t="shared" si="70"/>
        <v>9769.6279999999988</v>
      </c>
      <c r="V1468" s="14">
        <f t="shared" si="71"/>
        <v>5674</v>
      </c>
      <c r="W1468"/>
      <c r="Y1468" s="3">
        <v>23913047.239999998</v>
      </c>
      <c r="Z1468" s="3">
        <v>478708.65</v>
      </c>
      <c r="AA1468" s="3">
        <v>0</v>
      </c>
      <c r="AB1468">
        <v>0</v>
      </c>
      <c r="AC1468" s="3">
        <v>0</v>
      </c>
      <c r="AD1468" s="2">
        <v>-227120.25</v>
      </c>
      <c r="AE1468" s="3">
        <v>599122533.62</v>
      </c>
      <c r="AF1468" s="3">
        <v>12164932.65</v>
      </c>
      <c r="AG1468" s="3">
        <v>2628720.44</v>
      </c>
      <c r="AH1468" s="3">
        <v>103699.7</v>
      </c>
      <c r="AI1468" s="3">
        <v>2074</v>
      </c>
      <c r="AJ1468" s="2">
        <v>-10188946.82</v>
      </c>
    </row>
    <row r="1469" spans="1:36" hidden="1" x14ac:dyDescent="0.25">
      <c r="A1469" s="8">
        <v>5</v>
      </c>
      <c r="B1469" s="8" t="s">
        <v>4887</v>
      </c>
      <c r="C1469" s="8">
        <v>3050320101300</v>
      </c>
      <c r="D1469" s="8" t="s">
        <v>4888</v>
      </c>
      <c r="G1469" s="10">
        <v>43697</v>
      </c>
      <c r="H1469" s="8" t="s">
        <v>31</v>
      </c>
      <c r="I1469" s="8" t="s">
        <v>32</v>
      </c>
      <c r="J1469" s="9">
        <v>0</v>
      </c>
      <c r="K1469" s="9">
        <v>0</v>
      </c>
      <c r="L1469" s="8">
        <v>0</v>
      </c>
      <c r="M1469" s="14">
        <f t="shared" si="69"/>
        <v>0</v>
      </c>
      <c r="N1469" s="8">
        <v>0</v>
      </c>
      <c r="O1469" s="8">
        <v>0</v>
      </c>
      <c r="P1469" s="8" t="s">
        <v>274</v>
      </c>
      <c r="R1469" s="8">
        <v>-1</v>
      </c>
      <c r="S1469" s="13">
        <f>_xlfn.XLOOKUP(P1469,rif_fee_schedule!$A$2:$A$84,rif_fee_schedule!C$2:C$84, 0)*1.628</f>
        <v>0</v>
      </c>
      <c r="T1469" s="13">
        <f>_xlfn.XLOOKUP(P1469,rif_fee_schedule!$A$2:$A$84,rif_fee_schedule!D$2:D$84, 0)</f>
        <v>0</v>
      </c>
      <c r="U1469" s="14">
        <f t="shared" si="70"/>
        <v>0</v>
      </c>
      <c r="V1469" s="14">
        <f t="shared" si="71"/>
        <v>0</v>
      </c>
      <c r="W1469"/>
      <c r="Y1469" s="3">
        <v>23913047.239999998</v>
      </c>
      <c r="Z1469" s="3">
        <v>478708.65</v>
      </c>
      <c r="AA1469" s="3">
        <v>0</v>
      </c>
      <c r="AB1469">
        <v>0</v>
      </c>
      <c r="AC1469" s="3">
        <v>0</v>
      </c>
      <c r="AD1469" s="2">
        <v>-227120.25</v>
      </c>
      <c r="AE1469" s="3">
        <v>599122533.62</v>
      </c>
      <c r="AF1469" s="3">
        <v>12164932.65</v>
      </c>
      <c r="AG1469" s="3">
        <v>2628720.44</v>
      </c>
      <c r="AH1469" s="3">
        <v>103699.7</v>
      </c>
      <c r="AI1469" s="3">
        <v>2074</v>
      </c>
      <c r="AJ1469" s="2">
        <v>-10188946.82</v>
      </c>
    </row>
    <row r="1470" spans="1:36" hidden="1" x14ac:dyDescent="0.25">
      <c r="A1470" s="8">
        <v>5</v>
      </c>
      <c r="B1470" s="8" t="s">
        <v>4887</v>
      </c>
      <c r="C1470" s="8">
        <v>3050320101300</v>
      </c>
      <c r="D1470" s="8" t="s">
        <v>4888</v>
      </c>
      <c r="G1470" s="10">
        <v>43697</v>
      </c>
      <c r="H1470" s="8" t="s">
        <v>31</v>
      </c>
      <c r="I1470" s="8" t="s">
        <v>32</v>
      </c>
      <c r="J1470" s="9">
        <v>0</v>
      </c>
      <c r="K1470" s="9">
        <v>0</v>
      </c>
      <c r="L1470" s="8">
        <v>0</v>
      </c>
      <c r="M1470" s="14">
        <f t="shared" si="69"/>
        <v>0</v>
      </c>
      <c r="N1470" s="8">
        <v>0</v>
      </c>
      <c r="O1470" s="8">
        <v>0</v>
      </c>
      <c r="P1470" s="8" t="s">
        <v>274</v>
      </c>
      <c r="R1470" s="8">
        <v>1</v>
      </c>
      <c r="S1470" s="13">
        <f>_xlfn.XLOOKUP(P1470,rif_fee_schedule!$A$2:$A$84,rif_fee_schedule!C$2:C$84, 0)*1.628</f>
        <v>0</v>
      </c>
      <c r="T1470" s="13">
        <f>_xlfn.XLOOKUP(P1470,rif_fee_schedule!$A$2:$A$84,rif_fee_schedule!D$2:D$84, 0)</f>
        <v>0</v>
      </c>
      <c r="U1470" s="14">
        <f t="shared" si="70"/>
        <v>0</v>
      </c>
      <c r="V1470" s="14">
        <f t="shared" si="71"/>
        <v>0</v>
      </c>
      <c r="W1470"/>
      <c r="Y1470" s="3">
        <v>23913047.239999998</v>
      </c>
      <c r="Z1470" s="3">
        <v>478708.65</v>
      </c>
      <c r="AA1470" s="3">
        <v>0</v>
      </c>
      <c r="AB1470">
        <v>0</v>
      </c>
      <c r="AC1470" s="3">
        <v>0</v>
      </c>
      <c r="AD1470" s="2">
        <v>-227120.25</v>
      </c>
      <c r="AE1470" s="3">
        <v>599122533.62</v>
      </c>
      <c r="AF1470" s="3">
        <v>12164932.65</v>
      </c>
      <c r="AG1470" s="3">
        <v>2628720.44</v>
      </c>
      <c r="AH1470" s="3">
        <v>103699.7</v>
      </c>
      <c r="AI1470" s="3">
        <v>2074</v>
      </c>
      <c r="AJ1470" s="2">
        <v>-10188946.82</v>
      </c>
    </row>
    <row r="1471" spans="1:36" hidden="1" x14ac:dyDescent="0.25">
      <c r="A1471" s="8">
        <v>6</v>
      </c>
      <c r="B1471" s="8" t="s">
        <v>6468</v>
      </c>
      <c r="C1471" s="8">
        <v>3060190000031</v>
      </c>
      <c r="D1471" s="8" t="s">
        <v>6469</v>
      </c>
      <c r="F1471" s="8" t="s">
        <v>6470</v>
      </c>
      <c r="G1471" s="10">
        <v>43698</v>
      </c>
      <c r="H1471" s="8" t="s">
        <v>31</v>
      </c>
      <c r="I1471" s="8" t="s">
        <v>38</v>
      </c>
      <c r="J1471" s="9">
        <v>9278.02</v>
      </c>
      <c r="K1471" s="9">
        <v>185.56</v>
      </c>
      <c r="L1471" s="8">
        <v>0</v>
      </c>
      <c r="M1471" s="14">
        <f t="shared" si="69"/>
        <v>9463.58</v>
      </c>
      <c r="N1471" s="8">
        <v>0</v>
      </c>
      <c r="O1471" s="8">
        <v>0</v>
      </c>
      <c r="P1471" s="8" t="s">
        <v>77</v>
      </c>
      <c r="R1471" s="8">
        <v>1</v>
      </c>
      <c r="S1471" s="13">
        <f>_xlfn.XLOOKUP(P1471,rif_fee_schedule!$A$2:$A$84,rif_fee_schedule!C$2:C$84, 0)*1.628</f>
        <v>9769.6279999999988</v>
      </c>
      <c r="T1471" s="13">
        <f>_xlfn.XLOOKUP(P1471,rif_fee_schedule!$A$2:$A$84,rif_fee_schedule!D$2:D$84, 0)</f>
        <v>5674</v>
      </c>
      <c r="U1471" s="14">
        <f t="shared" si="70"/>
        <v>9769.6279999999988</v>
      </c>
      <c r="V1471" s="14">
        <f t="shared" si="71"/>
        <v>5674</v>
      </c>
      <c r="W1471"/>
      <c r="Y1471" s="3">
        <v>43269262.359999999</v>
      </c>
      <c r="Z1471" s="3">
        <v>874367.57</v>
      </c>
      <c r="AA1471" s="3">
        <v>433279.63</v>
      </c>
      <c r="AB1471">
        <v>0</v>
      </c>
      <c r="AC1471" s="3">
        <v>0</v>
      </c>
      <c r="AD1471" s="2">
        <v>374512.67</v>
      </c>
      <c r="AE1471" s="3">
        <v>599122533.62</v>
      </c>
      <c r="AF1471" s="3">
        <v>12164932.65</v>
      </c>
      <c r="AG1471" s="3">
        <v>2628720.44</v>
      </c>
      <c r="AH1471" s="3">
        <v>103699.7</v>
      </c>
      <c r="AI1471" s="3">
        <v>2074</v>
      </c>
      <c r="AJ1471" s="2">
        <v>-10188946.82</v>
      </c>
    </row>
    <row r="1472" spans="1:36" hidden="1" x14ac:dyDescent="0.25">
      <c r="A1472" s="8">
        <v>6</v>
      </c>
      <c r="B1472" s="8" t="s">
        <v>6471</v>
      </c>
      <c r="C1472" s="8">
        <v>3060190000031</v>
      </c>
      <c r="D1472" s="8" t="s">
        <v>6472</v>
      </c>
      <c r="F1472" s="8" t="s">
        <v>6473</v>
      </c>
      <c r="G1472" s="10">
        <v>43698</v>
      </c>
      <c r="H1472" s="8" t="s">
        <v>31</v>
      </c>
      <c r="I1472" s="8" t="s">
        <v>38</v>
      </c>
      <c r="J1472" s="9">
        <v>9278.02</v>
      </c>
      <c r="K1472" s="9">
        <v>185.56</v>
      </c>
      <c r="L1472" s="8">
        <v>0</v>
      </c>
      <c r="M1472" s="14">
        <f t="shared" si="69"/>
        <v>9463.58</v>
      </c>
      <c r="N1472" s="8">
        <v>0</v>
      </c>
      <c r="O1472" s="8">
        <v>0</v>
      </c>
      <c r="P1472" s="8" t="s">
        <v>77</v>
      </c>
      <c r="R1472" s="8">
        <v>1</v>
      </c>
      <c r="S1472" s="13">
        <f>_xlfn.XLOOKUP(P1472,rif_fee_schedule!$A$2:$A$84,rif_fee_schedule!C$2:C$84, 0)*1.628</f>
        <v>9769.6279999999988</v>
      </c>
      <c r="T1472" s="13">
        <f>_xlfn.XLOOKUP(P1472,rif_fee_schedule!$A$2:$A$84,rif_fee_schedule!D$2:D$84, 0)</f>
        <v>5674</v>
      </c>
      <c r="U1472" s="14">
        <f t="shared" si="70"/>
        <v>9769.6279999999988</v>
      </c>
      <c r="V1472" s="14">
        <f t="shared" si="71"/>
        <v>5674</v>
      </c>
      <c r="W1472"/>
      <c r="Y1472" s="3">
        <v>43269262.359999999</v>
      </c>
      <c r="Z1472" s="3">
        <v>874367.57</v>
      </c>
      <c r="AA1472" s="3">
        <v>433279.63</v>
      </c>
      <c r="AB1472">
        <v>0</v>
      </c>
      <c r="AC1472" s="3">
        <v>0</v>
      </c>
      <c r="AD1472" s="2">
        <v>374512.67</v>
      </c>
      <c r="AE1472" s="3">
        <v>599122533.62</v>
      </c>
      <c r="AF1472" s="3">
        <v>12164932.65</v>
      </c>
      <c r="AG1472" s="3">
        <v>2628720.44</v>
      </c>
      <c r="AH1472" s="3">
        <v>103699.7</v>
      </c>
      <c r="AI1472" s="3">
        <v>2074</v>
      </c>
      <c r="AJ1472" s="2">
        <v>-10188946.82</v>
      </c>
    </row>
    <row r="1473" spans="1:36" hidden="1" x14ac:dyDescent="0.25">
      <c r="A1473" s="8">
        <v>6</v>
      </c>
      <c r="B1473" s="8" t="s">
        <v>6474</v>
      </c>
      <c r="C1473" s="8">
        <v>3060190000031</v>
      </c>
      <c r="D1473" s="8" t="s">
        <v>6475</v>
      </c>
      <c r="F1473" s="8" t="s">
        <v>6476</v>
      </c>
      <c r="G1473" s="10">
        <v>43698</v>
      </c>
      <c r="H1473" s="8" t="s">
        <v>31</v>
      </c>
      <c r="I1473" s="8" t="s">
        <v>38</v>
      </c>
      <c r="J1473" s="9">
        <v>9278.02</v>
      </c>
      <c r="K1473" s="9">
        <v>185.56</v>
      </c>
      <c r="L1473" s="8">
        <v>0</v>
      </c>
      <c r="M1473" s="14">
        <f t="shared" si="69"/>
        <v>9463.58</v>
      </c>
      <c r="N1473" s="8">
        <v>0</v>
      </c>
      <c r="O1473" s="8">
        <v>0</v>
      </c>
      <c r="P1473" s="8" t="s">
        <v>77</v>
      </c>
      <c r="R1473" s="8">
        <v>1</v>
      </c>
      <c r="S1473" s="13">
        <f>_xlfn.XLOOKUP(P1473,rif_fee_schedule!$A$2:$A$84,rif_fee_schedule!C$2:C$84, 0)*1.628</f>
        <v>9769.6279999999988</v>
      </c>
      <c r="T1473" s="13">
        <f>_xlfn.XLOOKUP(P1473,rif_fee_schedule!$A$2:$A$84,rif_fee_schedule!D$2:D$84, 0)</f>
        <v>5674</v>
      </c>
      <c r="U1473" s="14">
        <f t="shared" si="70"/>
        <v>9769.6279999999988</v>
      </c>
      <c r="V1473" s="14">
        <f t="shared" si="71"/>
        <v>5674</v>
      </c>
      <c r="W1473"/>
      <c r="Y1473" s="3">
        <v>43269262.359999999</v>
      </c>
      <c r="Z1473" s="3">
        <v>874367.57</v>
      </c>
      <c r="AA1473" s="3">
        <v>433279.63</v>
      </c>
      <c r="AB1473">
        <v>0</v>
      </c>
      <c r="AC1473" s="3">
        <v>0</v>
      </c>
      <c r="AD1473" s="2">
        <v>374512.67</v>
      </c>
      <c r="AE1473" s="3">
        <v>599122533.62</v>
      </c>
      <c r="AF1473" s="3">
        <v>12164932.65</v>
      </c>
      <c r="AG1473" s="3">
        <v>2628720.44</v>
      </c>
      <c r="AH1473" s="3">
        <v>103699.7</v>
      </c>
      <c r="AI1473" s="3">
        <v>2074</v>
      </c>
      <c r="AJ1473" s="2">
        <v>-10188946.82</v>
      </c>
    </row>
    <row r="1474" spans="1:36" hidden="1" x14ac:dyDescent="0.25">
      <c r="A1474" s="8">
        <v>6</v>
      </c>
      <c r="B1474" s="8" t="s">
        <v>6477</v>
      </c>
      <c r="C1474" s="8">
        <v>3060190000031</v>
      </c>
      <c r="D1474" s="8" t="s">
        <v>6478</v>
      </c>
      <c r="F1474" s="8" t="s">
        <v>6479</v>
      </c>
      <c r="G1474" s="10">
        <v>43698</v>
      </c>
      <c r="H1474" s="8" t="s">
        <v>31</v>
      </c>
      <c r="I1474" s="8" t="s">
        <v>38</v>
      </c>
      <c r="J1474" s="9">
        <v>9278.02</v>
      </c>
      <c r="K1474" s="9">
        <v>185.56</v>
      </c>
      <c r="L1474" s="8">
        <v>0</v>
      </c>
      <c r="M1474" s="14">
        <f t="shared" si="69"/>
        <v>9463.58</v>
      </c>
      <c r="N1474" s="8">
        <v>0</v>
      </c>
      <c r="O1474" s="8">
        <v>0</v>
      </c>
      <c r="P1474" s="8" t="s">
        <v>77</v>
      </c>
      <c r="R1474" s="8">
        <v>1</v>
      </c>
      <c r="S1474" s="13">
        <f>_xlfn.XLOOKUP(P1474,rif_fee_schedule!$A$2:$A$84,rif_fee_schedule!C$2:C$84, 0)*1.628</f>
        <v>9769.6279999999988</v>
      </c>
      <c r="T1474" s="13">
        <f>_xlfn.XLOOKUP(P1474,rif_fee_schedule!$A$2:$A$84,rif_fee_schedule!D$2:D$84, 0)</f>
        <v>5674</v>
      </c>
      <c r="U1474" s="14">
        <f t="shared" si="70"/>
        <v>9769.6279999999988</v>
      </c>
      <c r="V1474" s="14">
        <f t="shared" si="71"/>
        <v>5674</v>
      </c>
      <c r="W1474"/>
      <c r="Y1474" s="3">
        <v>43269262.359999999</v>
      </c>
      <c r="Z1474" s="3">
        <v>874367.57</v>
      </c>
      <c r="AA1474" s="3">
        <v>433279.63</v>
      </c>
      <c r="AB1474">
        <v>0</v>
      </c>
      <c r="AC1474" s="3">
        <v>0</v>
      </c>
      <c r="AD1474" s="2">
        <v>374512.67</v>
      </c>
      <c r="AE1474" s="3">
        <v>599122533.62</v>
      </c>
      <c r="AF1474" s="3">
        <v>12164932.65</v>
      </c>
      <c r="AG1474" s="3">
        <v>2628720.44</v>
      </c>
      <c r="AH1474" s="3">
        <v>103699.7</v>
      </c>
      <c r="AI1474" s="3">
        <v>2074</v>
      </c>
      <c r="AJ1474" s="2">
        <v>-10188946.82</v>
      </c>
    </row>
    <row r="1475" spans="1:36" hidden="1" x14ac:dyDescent="0.25">
      <c r="A1475" s="8">
        <v>6</v>
      </c>
      <c r="B1475" s="8" t="s">
        <v>6480</v>
      </c>
      <c r="C1475" s="8">
        <v>3060190000031</v>
      </c>
      <c r="D1475" s="8" t="s">
        <v>6481</v>
      </c>
      <c r="F1475" s="8" t="s">
        <v>6482</v>
      </c>
      <c r="G1475" s="10">
        <v>43698</v>
      </c>
      <c r="H1475" s="8" t="s">
        <v>31</v>
      </c>
      <c r="I1475" s="8" t="s">
        <v>38</v>
      </c>
      <c r="J1475" s="9">
        <v>9278.02</v>
      </c>
      <c r="K1475" s="9">
        <v>185.56</v>
      </c>
      <c r="L1475" s="8">
        <v>0</v>
      </c>
      <c r="M1475" s="14">
        <f t="shared" si="69"/>
        <v>9463.58</v>
      </c>
      <c r="N1475" s="8">
        <v>0</v>
      </c>
      <c r="O1475" s="8">
        <v>0</v>
      </c>
      <c r="P1475" s="8" t="s">
        <v>77</v>
      </c>
      <c r="R1475" s="8">
        <v>1</v>
      </c>
      <c r="S1475" s="13">
        <f>_xlfn.XLOOKUP(P1475,rif_fee_schedule!$A$2:$A$84,rif_fee_schedule!C$2:C$84, 0)*1.628</f>
        <v>9769.6279999999988</v>
      </c>
      <c r="T1475" s="13">
        <f>_xlfn.XLOOKUP(P1475,rif_fee_schedule!$A$2:$A$84,rif_fee_schedule!D$2:D$84, 0)</f>
        <v>5674</v>
      </c>
      <c r="U1475" s="14">
        <f t="shared" si="70"/>
        <v>9769.6279999999988</v>
      </c>
      <c r="V1475" s="14">
        <f t="shared" si="71"/>
        <v>5674</v>
      </c>
      <c r="W1475"/>
      <c r="Y1475" s="3">
        <v>43269262.359999999</v>
      </c>
      <c r="Z1475" s="3">
        <v>874367.57</v>
      </c>
      <c r="AA1475" s="3">
        <v>433279.63</v>
      </c>
      <c r="AB1475">
        <v>0</v>
      </c>
      <c r="AC1475" s="3">
        <v>0</v>
      </c>
      <c r="AD1475" s="2">
        <v>374512.67</v>
      </c>
      <c r="AE1475" s="3">
        <v>599122533.62</v>
      </c>
      <c r="AF1475" s="3">
        <v>12164932.65</v>
      </c>
      <c r="AG1475" s="3">
        <v>2628720.44</v>
      </c>
      <c r="AH1475" s="3">
        <v>103699.7</v>
      </c>
      <c r="AI1475" s="3">
        <v>2074</v>
      </c>
      <c r="AJ1475" s="2">
        <v>-10188946.82</v>
      </c>
    </row>
    <row r="1476" spans="1:36" hidden="1" x14ac:dyDescent="0.25">
      <c r="A1476" s="8">
        <v>6</v>
      </c>
      <c r="B1476" s="8" t="s">
        <v>6570</v>
      </c>
      <c r="C1476" s="8">
        <v>3060190000031</v>
      </c>
      <c r="D1476" s="8" t="s">
        <v>6571</v>
      </c>
      <c r="F1476" s="8" t="s">
        <v>6572</v>
      </c>
      <c r="G1476" s="10">
        <v>43698</v>
      </c>
      <c r="H1476" s="8" t="s">
        <v>31</v>
      </c>
      <c r="I1476" s="8" t="s">
        <v>38</v>
      </c>
      <c r="J1476" s="9">
        <v>9278.02</v>
      </c>
      <c r="K1476" s="9">
        <v>185.56</v>
      </c>
      <c r="L1476" s="8">
        <v>0</v>
      </c>
      <c r="M1476" s="14">
        <f t="shared" si="69"/>
        <v>9463.58</v>
      </c>
      <c r="N1476" s="8">
        <v>0</v>
      </c>
      <c r="O1476" s="8">
        <v>0</v>
      </c>
      <c r="P1476" s="8" t="s">
        <v>77</v>
      </c>
      <c r="R1476" s="8">
        <v>1</v>
      </c>
      <c r="S1476" s="13">
        <f>_xlfn.XLOOKUP(P1476,rif_fee_schedule!$A$2:$A$84,rif_fee_schedule!C$2:C$84, 0)*1.628</f>
        <v>9769.6279999999988</v>
      </c>
      <c r="T1476" s="13">
        <f>_xlfn.XLOOKUP(P1476,rif_fee_schedule!$A$2:$A$84,rif_fee_schedule!D$2:D$84, 0)</f>
        <v>5674</v>
      </c>
      <c r="U1476" s="14">
        <f t="shared" si="70"/>
        <v>9769.6279999999988</v>
      </c>
      <c r="V1476" s="14">
        <f t="shared" si="71"/>
        <v>5674</v>
      </c>
      <c r="W1476"/>
      <c r="Y1476" s="3">
        <v>43269262.359999999</v>
      </c>
      <c r="Z1476" s="3">
        <v>874367.57</v>
      </c>
      <c r="AA1476" s="3">
        <v>433279.63</v>
      </c>
      <c r="AB1476">
        <v>0</v>
      </c>
      <c r="AC1476" s="3">
        <v>0</v>
      </c>
      <c r="AD1476" s="2">
        <v>374512.67</v>
      </c>
      <c r="AE1476" s="3">
        <v>599122533.62</v>
      </c>
      <c r="AF1476" s="3">
        <v>12164932.65</v>
      </c>
      <c r="AG1476" s="3">
        <v>2628720.44</v>
      </c>
      <c r="AH1476" s="3">
        <v>103699.7</v>
      </c>
      <c r="AI1476" s="3">
        <v>2074</v>
      </c>
      <c r="AJ1476" s="2">
        <v>-10188946.82</v>
      </c>
    </row>
    <row r="1477" spans="1:36" hidden="1" x14ac:dyDescent="0.25">
      <c r="A1477" s="8">
        <v>6</v>
      </c>
      <c r="B1477" s="8" t="s">
        <v>6408</v>
      </c>
      <c r="C1477" s="8">
        <v>3060190000031</v>
      </c>
      <c r="D1477" s="8" t="s">
        <v>6409</v>
      </c>
      <c r="F1477" s="8" t="s">
        <v>6410</v>
      </c>
      <c r="G1477" s="10">
        <v>43698</v>
      </c>
      <c r="H1477" s="8" t="s">
        <v>31</v>
      </c>
      <c r="I1477" s="8" t="s">
        <v>38</v>
      </c>
      <c r="J1477" s="9">
        <v>9278.02</v>
      </c>
      <c r="K1477" s="9">
        <v>185.56</v>
      </c>
      <c r="L1477" s="8">
        <v>0</v>
      </c>
      <c r="M1477" s="14">
        <f t="shared" si="69"/>
        <v>9463.58</v>
      </c>
      <c r="N1477" s="8">
        <v>0</v>
      </c>
      <c r="O1477" s="8">
        <v>0</v>
      </c>
      <c r="P1477" s="8" t="s">
        <v>77</v>
      </c>
      <c r="R1477" s="8">
        <v>1</v>
      </c>
      <c r="S1477" s="13">
        <f>_xlfn.XLOOKUP(P1477,rif_fee_schedule!$A$2:$A$84,rif_fee_schedule!C$2:C$84, 0)*1.628</f>
        <v>9769.6279999999988</v>
      </c>
      <c r="T1477" s="13">
        <f>_xlfn.XLOOKUP(P1477,rif_fee_schedule!$A$2:$A$84,rif_fee_schedule!D$2:D$84, 0)</f>
        <v>5674</v>
      </c>
      <c r="U1477" s="14">
        <f t="shared" si="70"/>
        <v>9769.6279999999988</v>
      </c>
      <c r="V1477" s="14">
        <f t="shared" si="71"/>
        <v>5674</v>
      </c>
      <c r="W1477"/>
      <c r="Y1477" s="3">
        <v>43269262.359999999</v>
      </c>
      <c r="Z1477" s="3">
        <v>874367.57</v>
      </c>
      <c r="AA1477" s="3">
        <v>433279.63</v>
      </c>
      <c r="AB1477">
        <v>0</v>
      </c>
      <c r="AC1477" s="3">
        <v>0</v>
      </c>
      <c r="AD1477" s="2">
        <v>374512.67</v>
      </c>
      <c r="AE1477" s="3">
        <v>599122533.62</v>
      </c>
      <c r="AF1477" s="3">
        <v>12164932.65</v>
      </c>
      <c r="AG1477" s="3">
        <v>2628720.44</v>
      </c>
      <c r="AH1477" s="3">
        <v>103699.7</v>
      </c>
      <c r="AI1477" s="3">
        <v>2074</v>
      </c>
      <c r="AJ1477" s="2">
        <v>-10188946.82</v>
      </c>
    </row>
    <row r="1478" spans="1:36" hidden="1" x14ac:dyDescent="0.25">
      <c r="A1478" s="8">
        <v>6</v>
      </c>
      <c r="B1478" s="8" t="s">
        <v>6549</v>
      </c>
      <c r="C1478" s="8">
        <v>3060190000031</v>
      </c>
      <c r="D1478" s="8" t="s">
        <v>6550</v>
      </c>
      <c r="F1478" s="8" t="s">
        <v>6551</v>
      </c>
      <c r="G1478" s="10">
        <v>43698</v>
      </c>
      <c r="H1478" s="8" t="s">
        <v>31</v>
      </c>
      <c r="I1478" s="8" t="s">
        <v>38</v>
      </c>
      <c r="J1478" s="9">
        <v>9278.02</v>
      </c>
      <c r="K1478" s="9">
        <v>185.56</v>
      </c>
      <c r="L1478" s="8">
        <v>0</v>
      </c>
      <c r="M1478" s="14">
        <f t="shared" si="69"/>
        <v>9463.58</v>
      </c>
      <c r="N1478" s="8">
        <v>0</v>
      </c>
      <c r="O1478" s="8">
        <v>0</v>
      </c>
      <c r="P1478" s="8" t="s">
        <v>77</v>
      </c>
      <c r="R1478" s="8">
        <v>1</v>
      </c>
      <c r="S1478" s="13">
        <f>_xlfn.XLOOKUP(P1478,rif_fee_schedule!$A$2:$A$84,rif_fee_schedule!C$2:C$84, 0)*1.628</f>
        <v>9769.6279999999988</v>
      </c>
      <c r="T1478" s="13">
        <f>_xlfn.XLOOKUP(P1478,rif_fee_schedule!$A$2:$A$84,rif_fee_schedule!D$2:D$84, 0)</f>
        <v>5674</v>
      </c>
      <c r="U1478" s="14">
        <f t="shared" si="70"/>
        <v>9769.6279999999988</v>
      </c>
      <c r="V1478" s="14">
        <f t="shared" si="71"/>
        <v>5674</v>
      </c>
      <c r="W1478"/>
      <c r="Y1478" s="3">
        <v>43269262.359999999</v>
      </c>
      <c r="Z1478" s="3">
        <v>874367.57</v>
      </c>
      <c r="AA1478" s="3">
        <v>433279.63</v>
      </c>
      <c r="AB1478">
        <v>0</v>
      </c>
      <c r="AC1478" s="3">
        <v>0</v>
      </c>
      <c r="AD1478" s="2">
        <v>374512.67</v>
      </c>
      <c r="AE1478" s="3">
        <v>599122533.62</v>
      </c>
      <c r="AF1478" s="3">
        <v>12164932.65</v>
      </c>
      <c r="AG1478" s="3">
        <v>2628720.44</v>
      </c>
      <c r="AH1478" s="3">
        <v>103699.7</v>
      </c>
      <c r="AI1478" s="3">
        <v>2074</v>
      </c>
      <c r="AJ1478" s="2">
        <v>-10188946.82</v>
      </c>
    </row>
    <row r="1479" spans="1:36" hidden="1" x14ac:dyDescent="0.25">
      <c r="A1479" s="8">
        <v>6</v>
      </c>
      <c r="B1479" s="8" t="s">
        <v>6381</v>
      </c>
      <c r="C1479" s="8">
        <v>3060190000031</v>
      </c>
      <c r="D1479" s="8" t="s">
        <v>6382</v>
      </c>
      <c r="F1479" s="8" t="s">
        <v>6383</v>
      </c>
      <c r="G1479" s="10">
        <v>43698</v>
      </c>
      <c r="H1479" s="8" t="s">
        <v>31</v>
      </c>
      <c r="I1479" s="8" t="s">
        <v>38</v>
      </c>
      <c r="J1479" s="9">
        <v>9278.02</v>
      </c>
      <c r="K1479" s="9">
        <v>185.56</v>
      </c>
      <c r="L1479" s="8">
        <v>0</v>
      </c>
      <c r="M1479" s="14">
        <f t="shared" si="69"/>
        <v>9463.58</v>
      </c>
      <c r="N1479" s="8">
        <v>0</v>
      </c>
      <c r="O1479" s="8">
        <v>0</v>
      </c>
      <c r="P1479" s="8" t="s">
        <v>77</v>
      </c>
      <c r="R1479" s="8">
        <v>1</v>
      </c>
      <c r="S1479" s="13">
        <f>_xlfn.XLOOKUP(P1479,rif_fee_schedule!$A$2:$A$84,rif_fee_schedule!C$2:C$84, 0)*1.628</f>
        <v>9769.6279999999988</v>
      </c>
      <c r="T1479" s="13">
        <f>_xlfn.XLOOKUP(P1479,rif_fee_schedule!$A$2:$A$84,rif_fee_schedule!D$2:D$84, 0)</f>
        <v>5674</v>
      </c>
      <c r="U1479" s="14">
        <f t="shared" si="70"/>
        <v>9769.6279999999988</v>
      </c>
      <c r="V1479" s="14">
        <f t="shared" si="71"/>
        <v>5674</v>
      </c>
      <c r="W1479"/>
      <c r="Y1479" s="3">
        <v>43269262.359999999</v>
      </c>
      <c r="Z1479" s="3">
        <v>874367.57</v>
      </c>
      <c r="AA1479" s="3">
        <v>433279.63</v>
      </c>
      <c r="AB1479">
        <v>0</v>
      </c>
      <c r="AC1479" s="3">
        <v>0</v>
      </c>
      <c r="AD1479" s="2">
        <v>374512.67</v>
      </c>
      <c r="AE1479" s="3">
        <v>599122533.62</v>
      </c>
      <c r="AF1479" s="3">
        <v>12164932.65</v>
      </c>
      <c r="AG1479" s="3">
        <v>2628720.44</v>
      </c>
      <c r="AH1479" s="3">
        <v>103699.7</v>
      </c>
      <c r="AI1479" s="3">
        <v>2074</v>
      </c>
      <c r="AJ1479" s="2">
        <v>-10188946.82</v>
      </c>
    </row>
    <row r="1480" spans="1:36" hidden="1" x14ac:dyDescent="0.25">
      <c r="A1480" s="8">
        <v>6</v>
      </c>
      <c r="B1480" s="8" t="s">
        <v>6384</v>
      </c>
      <c r="C1480" s="8">
        <v>3060190000031</v>
      </c>
      <c r="D1480" s="8" t="s">
        <v>6385</v>
      </c>
      <c r="F1480" s="8" t="s">
        <v>6386</v>
      </c>
      <c r="G1480" s="10">
        <v>43698</v>
      </c>
      <c r="H1480" s="8" t="s">
        <v>31</v>
      </c>
      <c r="I1480" s="8" t="s">
        <v>38</v>
      </c>
      <c r="J1480" s="9">
        <v>9278.02</v>
      </c>
      <c r="K1480" s="9">
        <v>185.56</v>
      </c>
      <c r="L1480" s="8">
        <v>0</v>
      </c>
      <c r="M1480" s="14">
        <f t="shared" si="69"/>
        <v>9463.58</v>
      </c>
      <c r="N1480" s="8">
        <v>0</v>
      </c>
      <c r="O1480" s="8">
        <v>0</v>
      </c>
      <c r="P1480" s="8" t="s">
        <v>77</v>
      </c>
      <c r="R1480" s="8">
        <v>1</v>
      </c>
      <c r="S1480" s="13">
        <f>_xlfn.XLOOKUP(P1480,rif_fee_schedule!$A$2:$A$84,rif_fee_schedule!C$2:C$84, 0)*1.628</f>
        <v>9769.6279999999988</v>
      </c>
      <c r="T1480" s="13">
        <f>_xlfn.XLOOKUP(P1480,rif_fee_schedule!$A$2:$A$84,rif_fee_schedule!D$2:D$84, 0)</f>
        <v>5674</v>
      </c>
      <c r="U1480" s="14">
        <f t="shared" si="70"/>
        <v>9769.6279999999988</v>
      </c>
      <c r="V1480" s="14">
        <f t="shared" si="71"/>
        <v>5674</v>
      </c>
      <c r="W1480"/>
      <c r="Y1480" s="3">
        <v>43269262.359999999</v>
      </c>
      <c r="Z1480" s="3">
        <v>874367.57</v>
      </c>
      <c r="AA1480" s="3">
        <v>433279.63</v>
      </c>
      <c r="AB1480">
        <v>0</v>
      </c>
      <c r="AC1480" s="3">
        <v>0</v>
      </c>
      <c r="AD1480" s="2">
        <v>374512.67</v>
      </c>
      <c r="AE1480" s="3">
        <v>599122533.62</v>
      </c>
      <c r="AF1480" s="3">
        <v>12164932.65</v>
      </c>
      <c r="AG1480" s="3">
        <v>2628720.44</v>
      </c>
      <c r="AH1480" s="3">
        <v>103699.7</v>
      </c>
      <c r="AI1480" s="3">
        <v>2074</v>
      </c>
      <c r="AJ1480" s="2">
        <v>-10188946.82</v>
      </c>
    </row>
    <row r="1481" spans="1:36" hidden="1" x14ac:dyDescent="0.25">
      <c r="A1481" s="8">
        <v>6</v>
      </c>
      <c r="B1481" s="8" t="s">
        <v>6387</v>
      </c>
      <c r="C1481" s="8">
        <v>3060190000031</v>
      </c>
      <c r="D1481" s="8" t="s">
        <v>6388</v>
      </c>
      <c r="F1481" s="8" t="s">
        <v>6389</v>
      </c>
      <c r="G1481" s="10">
        <v>43698</v>
      </c>
      <c r="H1481" s="8" t="s">
        <v>31</v>
      </c>
      <c r="I1481" s="8" t="s">
        <v>38</v>
      </c>
      <c r="J1481" s="9">
        <v>9278.02</v>
      </c>
      <c r="K1481" s="9">
        <v>185.56</v>
      </c>
      <c r="L1481" s="8">
        <v>0</v>
      </c>
      <c r="M1481" s="14">
        <f t="shared" si="69"/>
        <v>9463.58</v>
      </c>
      <c r="N1481" s="8">
        <v>0</v>
      </c>
      <c r="O1481" s="8">
        <v>0</v>
      </c>
      <c r="P1481" s="8" t="s">
        <v>77</v>
      </c>
      <c r="R1481" s="8">
        <v>1</v>
      </c>
      <c r="S1481" s="13">
        <f>_xlfn.XLOOKUP(P1481,rif_fee_schedule!$A$2:$A$84,rif_fee_schedule!C$2:C$84, 0)*1.628</f>
        <v>9769.6279999999988</v>
      </c>
      <c r="T1481" s="13">
        <f>_xlfn.XLOOKUP(P1481,rif_fee_schedule!$A$2:$A$84,rif_fee_schedule!D$2:D$84, 0)</f>
        <v>5674</v>
      </c>
      <c r="U1481" s="14">
        <f t="shared" si="70"/>
        <v>9769.6279999999988</v>
      </c>
      <c r="V1481" s="14">
        <f t="shared" si="71"/>
        <v>5674</v>
      </c>
      <c r="W1481"/>
      <c r="Y1481" s="3">
        <v>43269262.359999999</v>
      </c>
      <c r="Z1481" s="3">
        <v>874367.57</v>
      </c>
      <c r="AA1481" s="3">
        <v>433279.63</v>
      </c>
      <c r="AB1481">
        <v>0</v>
      </c>
      <c r="AC1481" s="3">
        <v>0</v>
      </c>
      <c r="AD1481" s="2">
        <v>374512.67</v>
      </c>
      <c r="AE1481" s="3">
        <v>599122533.62</v>
      </c>
      <c r="AF1481" s="3">
        <v>12164932.65</v>
      </c>
      <c r="AG1481" s="3">
        <v>2628720.44</v>
      </c>
      <c r="AH1481" s="3">
        <v>103699.7</v>
      </c>
      <c r="AI1481" s="3">
        <v>2074</v>
      </c>
      <c r="AJ1481" s="2">
        <v>-10188946.82</v>
      </c>
    </row>
    <row r="1482" spans="1:36" hidden="1" x14ac:dyDescent="0.25">
      <c r="A1482" s="8">
        <v>6</v>
      </c>
      <c r="B1482" s="8" t="s">
        <v>6390</v>
      </c>
      <c r="C1482" s="8">
        <v>3060190000031</v>
      </c>
      <c r="D1482" s="8" t="s">
        <v>6391</v>
      </c>
      <c r="F1482" s="8" t="s">
        <v>6392</v>
      </c>
      <c r="G1482" s="10">
        <v>43698</v>
      </c>
      <c r="H1482" s="8" t="s">
        <v>31</v>
      </c>
      <c r="I1482" s="8" t="s">
        <v>38</v>
      </c>
      <c r="J1482" s="9">
        <v>9278.02</v>
      </c>
      <c r="K1482" s="9">
        <v>185.56</v>
      </c>
      <c r="L1482" s="8">
        <v>0</v>
      </c>
      <c r="M1482" s="14">
        <f t="shared" si="69"/>
        <v>9463.58</v>
      </c>
      <c r="N1482" s="8">
        <v>0</v>
      </c>
      <c r="O1482" s="8">
        <v>0</v>
      </c>
      <c r="P1482" s="8" t="s">
        <v>77</v>
      </c>
      <c r="R1482" s="8">
        <v>1</v>
      </c>
      <c r="S1482" s="13">
        <f>_xlfn.XLOOKUP(P1482,rif_fee_schedule!$A$2:$A$84,rif_fee_schedule!C$2:C$84, 0)*1.628</f>
        <v>9769.6279999999988</v>
      </c>
      <c r="T1482" s="13">
        <f>_xlfn.XLOOKUP(P1482,rif_fee_schedule!$A$2:$A$84,rif_fee_schedule!D$2:D$84, 0)</f>
        <v>5674</v>
      </c>
      <c r="U1482" s="14">
        <f t="shared" si="70"/>
        <v>9769.6279999999988</v>
      </c>
      <c r="V1482" s="14">
        <f t="shared" si="71"/>
        <v>5674</v>
      </c>
      <c r="W1482"/>
      <c r="Y1482" s="3">
        <v>43269262.359999999</v>
      </c>
      <c r="Z1482" s="3">
        <v>874367.57</v>
      </c>
      <c r="AA1482" s="3">
        <v>433279.63</v>
      </c>
      <c r="AB1482">
        <v>0</v>
      </c>
      <c r="AC1482" s="3">
        <v>0</v>
      </c>
      <c r="AD1482" s="2">
        <v>374512.67</v>
      </c>
      <c r="AE1482" s="3">
        <v>599122533.62</v>
      </c>
      <c r="AF1482" s="3">
        <v>12164932.65</v>
      </c>
      <c r="AG1482" s="3">
        <v>2628720.44</v>
      </c>
      <c r="AH1482" s="3">
        <v>103699.7</v>
      </c>
      <c r="AI1482" s="3">
        <v>2074</v>
      </c>
      <c r="AJ1482" s="2">
        <v>-10188946.82</v>
      </c>
    </row>
    <row r="1483" spans="1:36" hidden="1" x14ac:dyDescent="0.25">
      <c r="A1483" s="8">
        <v>6</v>
      </c>
      <c r="B1483" s="8" t="s">
        <v>6393</v>
      </c>
      <c r="C1483" s="8">
        <v>3060190000031</v>
      </c>
      <c r="D1483" s="8" t="s">
        <v>6394</v>
      </c>
      <c r="F1483" s="8" t="s">
        <v>6395</v>
      </c>
      <c r="G1483" s="10">
        <v>43698</v>
      </c>
      <c r="H1483" s="8" t="s">
        <v>31</v>
      </c>
      <c r="I1483" s="8" t="s">
        <v>38</v>
      </c>
      <c r="J1483" s="9">
        <v>9278.02</v>
      </c>
      <c r="K1483" s="9">
        <v>185.56</v>
      </c>
      <c r="L1483" s="8">
        <v>0</v>
      </c>
      <c r="M1483" s="14">
        <f t="shared" si="69"/>
        <v>9463.58</v>
      </c>
      <c r="N1483" s="8">
        <v>0</v>
      </c>
      <c r="O1483" s="8">
        <v>0</v>
      </c>
      <c r="P1483" s="8" t="s">
        <v>77</v>
      </c>
      <c r="R1483" s="8">
        <v>1</v>
      </c>
      <c r="S1483" s="13">
        <f>_xlfn.XLOOKUP(P1483,rif_fee_schedule!$A$2:$A$84,rif_fee_schedule!C$2:C$84, 0)*1.628</f>
        <v>9769.6279999999988</v>
      </c>
      <c r="T1483" s="13">
        <f>_xlfn.XLOOKUP(P1483,rif_fee_schedule!$A$2:$A$84,rif_fee_schedule!D$2:D$84, 0)</f>
        <v>5674</v>
      </c>
      <c r="U1483" s="14">
        <f t="shared" si="70"/>
        <v>9769.6279999999988</v>
      </c>
      <c r="V1483" s="14">
        <f t="shared" si="71"/>
        <v>5674</v>
      </c>
      <c r="W1483"/>
      <c r="Y1483" s="3">
        <v>43269262.359999999</v>
      </c>
      <c r="Z1483" s="3">
        <v>874367.57</v>
      </c>
      <c r="AA1483" s="3">
        <v>433279.63</v>
      </c>
      <c r="AB1483">
        <v>0</v>
      </c>
      <c r="AC1483" s="3">
        <v>0</v>
      </c>
      <c r="AD1483" s="2">
        <v>374512.67</v>
      </c>
      <c r="AE1483" s="3">
        <v>599122533.62</v>
      </c>
      <c r="AF1483" s="3">
        <v>12164932.65</v>
      </c>
      <c r="AG1483" s="3">
        <v>2628720.44</v>
      </c>
      <c r="AH1483" s="3">
        <v>103699.7</v>
      </c>
      <c r="AI1483" s="3">
        <v>2074</v>
      </c>
      <c r="AJ1483" s="2">
        <v>-10188946.82</v>
      </c>
    </row>
    <row r="1484" spans="1:36" hidden="1" x14ac:dyDescent="0.25">
      <c r="A1484" s="8">
        <v>6</v>
      </c>
      <c r="B1484" s="8" t="s">
        <v>6396</v>
      </c>
      <c r="C1484" s="8">
        <v>3060190000031</v>
      </c>
      <c r="D1484" s="8" t="s">
        <v>6397</v>
      </c>
      <c r="F1484" s="8" t="s">
        <v>6398</v>
      </c>
      <c r="G1484" s="10">
        <v>43698</v>
      </c>
      <c r="H1484" s="8" t="s">
        <v>31</v>
      </c>
      <c r="I1484" s="8" t="s">
        <v>38</v>
      </c>
      <c r="J1484" s="9">
        <v>9278.02</v>
      </c>
      <c r="K1484" s="9">
        <v>185.56</v>
      </c>
      <c r="L1484" s="8">
        <v>0</v>
      </c>
      <c r="M1484" s="14">
        <f t="shared" si="69"/>
        <v>9463.58</v>
      </c>
      <c r="N1484" s="8">
        <v>0</v>
      </c>
      <c r="O1484" s="8">
        <v>0</v>
      </c>
      <c r="P1484" s="8" t="s">
        <v>77</v>
      </c>
      <c r="R1484" s="8">
        <v>1</v>
      </c>
      <c r="S1484" s="13">
        <f>_xlfn.XLOOKUP(P1484,rif_fee_schedule!$A$2:$A$84,rif_fee_schedule!C$2:C$84, 0)*1.628</f>
        <v>9769.6279999999988</v>
      </c>
      <c r="T1484" s="13">
        <f>_xlfn.XLOOKUP(P1484,rif_fee_schedule!$A$2:$A$84,rif_fee_schedule!D$2:D$84, 0)</f>
        <v>5674</v>
      </c>
      <c r="U1484" s="14">
        <f t="shared" si="70"/>
        <v>9769.6279999999988</v>
      </c>
      <c r="V1484" s="14">
        <f t="shared" si="71"/>
        <v>5674</v>
      </c>
      <c r="W1484"/>
      <c r="Y1484" s="3">
        <v>43269262.359999999</v>
      </c>
      <c r="Z1484" s="3">
        <v>874367.57</v>
      </c>
      <c r="AA1484" s="3">
        <v>433279.63</v>
      </c>
      <c r="AB1484">
        <v>0</v>
      </c>
      <c r="AC1484" s="3">
        <v>0</v>
      </c>
      <c r="AD1484" s="2">
        <v>374512.67</v>
      </c>
      <c r="AE1484" s="3">
        <v>599122533.62</v>
      </c>
      <c r="AF1484" s="3">
        <v>12164932.65</v>
      </c>
      <c r="AG1484" s="3">
        <v>2628720.44</v>
      </c>
      <c r="AH1484" s="3">
        <v>103699.7</v>
      </c>
      <c r="AI1484" s="3">
        <v>2074</v>
      </c>
      <c r="AJ1484" s="2">
        <v>-10188946.82</v>
      </c>
    </row>
    <row r="1485" spans="1:36" hidden="1" x14ac:dyDescent="0.25">
      <c r="A1485" s="8">
        <v>6</v>
      </c>
      <c r="B1485" s="8" t="s">
        <v>6432</v>
      </c>
      <c r="C1485" s="8">
        <v>3060190000031</v>
      </c>
      <c r="D1485" s="8" t="s">
        <v>6433</v>
      </c>
      <c r="F1485" s="8" t="s">
        <v>6434</v>
      </c>
      <c r="G1485" s="10">
        <v>43699</v>
      </c>
      <c r="H1485" s="8" t="s">
        <v>31</v>
      </c>
      <c r="I1485" s="8" t="s">
        <v>38</v>
      </c>
      <c r="J1485" s="9">
        <v>9278.02</v>
      </c>
      <c r="K1485" s="9">
        <v>185.56</v>
      </c>
      <c r="L1485" s="8">
        <v>0</v>
      </c>
      <c r="M1485" s="14">
        <f t="shared" si="69"/>
        <v>9463.58</v>
      </c>
      <c r="N1485" s="8">
        <v>0</v>
      </c>
      <c r="O1485" s="8">
        <v>0</v>
      </c>
      <c r="P1485" s="8" t="s">
        <v>77</v>
      </c>
      <c r="R1485" s="8">
        <v>1</v>
      </c>
      <c r="S1485" s="13">
        <f>_xlfn.XLOOKUP(P1485,rif_fee_schedule!$A$2:$A$84,rif_fee_schedule!C$2:C$84, 0)*1.628</f>
        <v>9769.6279999999988</v>
      </c>
      <c r="T1485" s="13">
        <f>_xlfn.XLOOKUP(P1485,rif_fee_schedule!$A$2:$A$84,rif_fee_schedule!D$2:D$84, 0)</f>
        <v>5674</v>
      </c>
      <c r="U1485" s="14">
        <f t="shared" si="70"/>
        <v>9769.6279999999988</v>
      </c>
      <c r="V1485" s="14">
        <f t="shared" si="71"/>
        <v>5674</v>
      </c>
      <c r="W1485"/>
      <c r="Y1485" s="3">
        <v>43269262.359999999</v>
      </c>
      <c r="Z1485" s="3">
        <v>874367.57</v>
      </c>
      <c r="AA1485" s="3">
        <v>433279.63</v>
      </c>
      <c r="AB1485">
        <v>0</v>
      </c>
      <c r="AC1485" s="3">
        <v>0</v>
      </c>
      <c r="AD1485" s="2">
        <v>374512.67</v>
      </c>
      <c r="AE1485" s="3">
        <v>599122533.62</v>
      </c>
      <c r="AF1485" s="3">
        <v>12164932.65</v>
      </c>
      <c r="AG1485" s="3">
        <v>2628720.44</v>
      </c>
      <c r="AH1485" s="3">
        <v>103699.7</v>
      </c>
      <c r="AI1485" s="3">
        <v>2074</v>
      </c>
      <c r="AJ1485" s="2">
        <v>-10188946.82</v>
      </c>
    </row>
    <row r="1486" spans="1:36" hidden="1" x14ac:dyDescent="0.25">
      <c r="A1486" s="8">
        <v>6</v>
      </c>
      <c r="B1486" s="8" t="s">
        <v>6435</v>
      </c>
      <c r="C1486" s="8">
        <v>3060190000031</v>
      </c>
      <c r="D1486" s="8" t="s">
        <v>6436</v>
      </c>
      <c r="F1486" s="8" t="s">
        <v>6437</v>
      </c>
      <c r="G1486" s="10">
        <v>43699</v>
      </c>
      <c r="H1486" s="8" t="s">
        <v>31</v>
      </c>
      <c r="I1486" s="8" t="s">
        <v>38</v>
      </c>
      <c r="J1486" s="9">
        <v>9278.02</v>
      </c>
      <c r="K1486" s="9">
        <v>185.56</v>
      </c>
      <c r="L1486" s="8">
        <v>0</v>
      </c>
      <c r="M1486" s="14">
        <f t="shared" si="69"/>
        <v>9463.58</v>
      </c>
      <c r="N1486" s="8">
        <v>0</v>
      </c>
      <c r="O1486" s="8">
        <v>0</v>
      </c>
      <c r="P1486" s="8" t="s">
        <v>77</v>
      </c>
      <c r="R1486" s="8">
        <v>1</v>
      </c>
      <c r="S1486" s="13">
        <f>_xlfn.XLOOKUP(P1486,rif_fee_schedule!$A$2:$A$84,rif_fee_schedule!C$2:C$84, 0)*1.628</f>
        <v>9769.6279999999988</v>
      </c>
      <c r="T1486" s="13">
        <f>_xlfn.XLOOKUP(P1486,rif_fee_schedule!$A$2:$A$84,rif_fee_schedule!D$2:D$84, 0)</f>
        <v>5674</v>
      </c>
      <c r="U1486" s="14">
        <f t="shared" si="70"/>
        <v>9769.6279999999988</v>
      </c>
      <c r="V1486" s="14">
        <f t="shared" si="71"/>
        <v>5674</v>
      </c>
      <c r="W1486"/>
      <c r="Y1486" s="3">
        <v>43269262.359999999</v>
      </c>
      <c r="Z1486" s="3">
        <v>874367.57</v>
      </c>
      <c r="AA1486" s="3">
        <v>433279.63</v>
      </c>
      <c r="AB1486">
        <v>0</v>
      </c>
      <c r="AC1486" s="3">
        <v>0</v>
      </c>
      <c r="AD1486" s="2">
        <v>374512.67</v>
      </c>
      <c r="AE1486" s="3">
        <v>599122533.62</v>
      </c>
      <c r="AF1486" s="3">
        <v>12164932.65</v>
      </c>
      <c r="AG1486" s="3">
        <v>2628720.44</v>
      </c>
      <c r="AH1486" s="3">
        <v>103699.7</v>
      </c>
      <c r="AI1486" s="3">
        <v>2074</v>
      </c>
      <c r="AJ1486" s="2">
        <v>-10188946.82</v>
      </c>
    </row>
    <row r="1487" spans="1:36" hidden="1" x14ac:dyDescent="0.25">
      <c r="A1487" s="8">
        <v>6</v>
      </c>
      <c r="B1487" s="8" t="s">
        <v>6438</v>
      </c>
      <c r="C1487" s="8">
        <v>3060190000031</v>
      </c>
      <c r="D1487" s="8" t="s">
        <v>6439</v>
      </c>
      <c r="F1487" s="8" t="s">
        <v>6440</v>
      </c>
      <c r="G1487" s="10">
        <v>43699</v>
      </c>
      <c r="H1487" s="8" t="s">
        <v>31</v>
      </c>
      <c r="I1487" s="8" t="s">
        <v>38</v>
      </c>
      <c r="J1487" s="9">
        <v>9278.02</v>
      </c>
      <c r="K1487" s="9">
        <v>185.56</v>
      </c>
      <c r="L1487" s="8">
        <v>0</v>
      </c>
      <c r="M1487" s="14">
        <f t="shared" si="69"/>
        <v>9463.58</v>
      </c>
      <c r="N1487" s="8">
        <v>0</v>
      </c>
      <c r="O1487" s="8">
        <v>0</v>
      </c>
      <c r="P1487" s="8" t="s">
        <v>77</v>
      </c>
      <c r="R1487" s="8">
        <v>1</v>
      </c>
      <c r="S1487" s="13">
        <f>_xlfn.XLOOKUP(P1487,rif_fee_schedule!$A$2:$A$84,rif_fee_schedule!C$2:C$84, 0)*1.628</f>
        <v>9769.6279999999988</v>
      </c>
      <c r="T1487" s="13">
        <f>_xlfn.XLOOKUP(P1487,rif_fee_schedule!$A$2:$A$84,rif_fee_schedule!D$2:D$84, 0)</f>
        <v>5674</v>
      </c>
      <c r="U1487" s="14">
        <f t="shared" si="70"/>
        <v>9769.6279999999988</v>
      </c>
      <c r="V1487" s="14">
        <f t="shared" si="71"/>
        <v>5674</v>
      </c>
      <c r="W1487"/>
      <c r="Y1487" s="3">
        <v>43269262.359999999</v>
      </c>
      <c r="Z1487" s="3">
        <v>874367.57</v>
      </c>
      <c r="AA1487" s="3">
        <v>433279.63</v>
      </c>
      <c r="AB1487">
        <v>0</v>
      </c>
      <c r="AC1487" s="3">
        <v>0</v>
      </c>
      <c r="AD1487" s="2">
        <v>374512.67</v>
      </c>
      <c r="AE1487" s="3">
        <v>599122533.62</v>
      </c>
      <c r="AF1487" s="3">
        <v>12164932.65</v>
      </c>
      <c r="AG1487" s="3">
        <v>2628720.44</v>
      </c>
      <c r="AH1487" s="3">
        <v>103699.7</v>
      </c>
      <c r="AI1487" s="3">
        <v>2074</v>
      </c>
      <c r="AJ1487" s="2">
        <v>-10188946.82</v>
      </c>
    </row>
    <row r="1488" spans="1:36" hidden="1" x14ac:dyDescent="0.25">
      <c r="A1488" s="8">
        <v>6</v>
      </c>
      <c r="B1488" s="8" t="s">
        <v>6444</v>
      </c>
      <c r="C1488" s="8">
        <v>3060190000031</v>
      </c>
      <c r="D1488" s="8" t="s">
        <v>6445</v>
      </c>
      <c r="F1488" s="8" t="s">
        <v>6446</v>
      </c>
      <c r="G1488" s="10">
        <v>43699</v>
      </c>
      <c r="H1488" s="8" t="s">
        <v>31</v>
      </c>
      <c r="I1488" s="8" t="s">
        <v>38</v>
      </c>
      <c r="J1488" s="9">
        <v>9278.02</v>
      </c>
      <c r="K1488" s="9">
        <v>185.56</v>
      </c>
      <c r="L1488" s="8">
        <v>0</v>
      </c>
      <c r="M1488" s="14">
        <f t="shared" si="69"/>
        <v>9463.58</v>
      </c>
      <c r="N1488" s="8">
        <v>0</v>
      </c>
      <c r="O1488" s="8">
        <v>0</v>
      </c>
      <c r="P1488" s="8" t="s">
        <v>77</v>
      </c>
      <c r="R1488" s="8">
        <v>1</v>
      </c>
      <c r="S1488" s="13">
        <f>_xlfn.XLOOKUP(P1488,rif_fee_schedule!$A$2:$A$84,rif_fee_schedule!C$2:C$84, 0)*1.628</f>
        <v>9769.6279999999988</v>
      </c>
      <c r="T1488" s="13">
        <f>_xlfn.XLOOKUP(P1488,rif_fee_schedule!$A$2:$A$84,rif_fee_schedule!D$2:D$84, 0)</f>
        <v>5674</v>
      </c>
      <c r="U1488" s="14">
        <f t="shared" si="70"/>
        <v>9769.6279999999988</v>
      </c>
      <c r="V1488" s="14">
        <f t="shared" si="71"/>
        <v>5674</v>
      </c>
      <c r="W1488"/>
      <c r="Y1488" s="3">
        <v>43269262.359999999</v>
      </c>
      <c r="Z1488" s="3">
        <v>874367.57</v>
      </c>
      <c r="AA1488" s="3">
        <v>433279.63</v>
      </c>
      <c r="AB1488">
        <v>0</v>
      </c>
      <c r="AC1488" s="3">
        <v>0</v>
      </c>
      <c r="AD1488" s="2">
        <v>374512.67</v>
      </c>
      <c r="AE1488" s="3">
        <v>599122533.62</v>
      </c>
      <c r="AF1488" s="3">
        <v>12164932.65</v>
      </c>
      <c r="AG1488" s="3">
        <v>2628720.44</v>
      </c>
      <c r="AH1488" s="3">
        <v>103699.7</v>
      </c>
      <c r="AI1488" s="3">
        <v>2074</v>
      </c>
      <c r="AJ1488" s="2">
        <v>-10188946.82</v>
      </c>
    </row>
    <row r="1489" spans="1:36" hidden="1" x14ac:dyDescent="0.25">
      <c r="A1489" s="8">
        <v>6</v>
      </c>
      <c r="B1489" s="8" t="s">
        <v>6441</v>
      </c>
      <c r="C1489" s="8">
        <v>3060190000031</v>
      </c>
      <c r="D1489" s="8" t="s">
        <v>6442</v>
      </c>
      <c r="F1489" s="8" t="s">
        <v>6443</v>
      </c>
      <c r="G1489" s="10">
        <v>43699</v>
      </c>
      <c r="H1489" s="8" t="s">
        <v>31</v>
      </c>
      <c r="I1489" s="8" t="s">
        <v>38</v>
      </c>
      <c r="J1489" s="9">
        <v>9278.02</v>
      </c>
      <c r="K1489" s="9">
        <v>185.56</v>
      </c>
      <c r="L1489" s="8">
        <v>0</v>
      </c>
      <c r="M1489" s="14">
        <f t="shared" si="69"/>
        <v>9463.58</v>
      </c>
      <c r="N1489" s="8">
        <v>0</v>
      </c>
      <c r="O1489" s="8">
        <v>0</v>
      </c>
      <c r="P1489" s="8" t="s">
        <v>77</v>
      </c>
      <c r="R1489" s="8">
        <v>1</v>
      </c>
      <c r="S1489" s="13">
        <f>_xlfn.XLOOKUP(P1489,rif_fee_schedule!$A$2:$A$84,rif_fee_schedule!C$2:C$84, 0)*1.628</f>
        <v>9769.6279999999988</v>
      </c>
      <c r="T1489" s="13">
        <f>_xlfn.XLOOKUP(P1489,rif_fee_schedule!$A$2:$A$84,rif_fee_schedule!D$2:D$84, 0)</f>
        <v>5674</v>
      </c>
      <c r="U1489" s="14">
        <f t="shared" si="70"/>
        <v>9769.6279999999988</v>
      </c>
      <c r="V1489" s="14">
        <f t="shared" si="71"/>
        <v>5674</v>
      </c>
      <c r="W1489"/>
      <c r="Y1489" s="3">
        <v>43269262.359999999</v>
      </c>
      <c r="Z1489" s="3">
        <v>874367.57</v>
      </c>
      <c r="AA1489" s="3">
        <v>433279.63</v>
      </c>
      <c r="AB1489">
        <v>0</v>
      </c>
      <c r="AC1489" s="3">
        <v>0</v>
      </c>
      <c r="AD1489" s="2">
        <v>374512.67</v>
      </c>
      <c r="AE1489" s="3">
        <v>599122533.62</v>
      </c>
      <c r="AF1489" s="3">
        <v>12164932.65</v>
      </c>
      <c r="AG1489" s="3">
        <v>2628720.44</v>
      </c>
      <c r="AH1489" s="3">
        <v>103699.7</v>
      </c>
      <c r="AI1489" s="3">
        <v>2074</v>
      </c>
      <c r="AJ1489" s="2">
        <v>-10188946.82</v>
      </c>
    </row>
    <row r="1490" spans="1:36" hidden="1" x14ac:dyDescent="0.25">
      <c r="A1490" s="8">
        <v>6</v>
      </c>
      <c r="B1490" s="8" t="s">
        <v>6429</v>
      </c>
      <c r="C1490" s="8">
        <v>3060190000031</v>
      </c>
      <c r="D1490" s="8" t="s">
        <v>6430</v>
      </c>
      <c r="F1490" s="8" t="s">
        <v>6431</v>
      </c>
      <c r="G1490" s="10">
        <v>43717</v>
      </c>
      <c r="H1490" s="8" t="s">
        <v>31</v>
      </c>
      <c r="I1490" s="8" t="s">
        <v>38</v>
      </c>
      <c r="J1490" s="9">
        <v>9278.02</v>
      </c>
      <c r="K1490" s="9">
        <v>185.56</v>
      </c>
      <c r="L1490" s="8">
        <v>0</v>
      </c>
      <c r="M1490" s="14">
        <f t="shared" si="69"/>
        <v>9463.58</v>
      </c>
      <c r="N1490" s="8">
        <v>0</v>
      </c>
      <c r="O1490" s="8">
        <v>0</v>
      </c>
      <c r="P1490" s="8" t="s">
        <v>77</v>
      </c>
      <c r="R1490" s="8">
        <v>1</v>
      </c>
      <c r="S1490" s="13">
        <f>_xlfn.XLOOKUP(P1490,rif_fee_schedule!$A$2:$A$84,rif_fee_schedule!C$2:C$84, 0)*1.628</f>
        <v>9769.6279999999988</v>
      </c>
      <c r="T1490" s="13">
        <f>_xlfn.XLOOKUP(P1490,rif_fee_schedule!$A$2:$A$84,rif_fee_schedule!D$2:D$84, 0)</f>
        <v>5674</v>
      </c>
      <c r="U1490" s="14">
        <f t="shared" si="70"/>
        <v>9769.6279999999988</v>
      </c>
      <c r="V1490" s="14">
        <f t="shared" si="71"/>
        <v>5674</v>
      </c>
      <c r="W1490"/>
      <c r="Y1490" s="3">
        <v>43269262.359999999</v>
      </c>
      <c r="Z1490" s="3">
        <v>874367.57</v>
      </c>
      <c r="AA1490" s="3">
        <v>433279.63</v>
      </c>
      <c r="AB1490">
        <v>0</v>
      </c>
      <c r="AC1490" s="3">
        <v>0</v>
      </c>
      <c r="AD1490" s="2">
        <v>374512.67</v>
      </c>
      <c r="AE1490" s="3">
        <v>599122533.62</v>
      </c>
      <c r="AF1490" s="3">
        <v>12164932.65</v>
      </c>
      <c r="AG1490" s="3">
        <v>2628720.44</v>
      </c>
      <c r="AH1490" s="3">
        <v>103699.7</v>
      </c>
      <c r="AI1490" s="3">
        <v>2074</v>
      </c>
      <c r="AJ1490" s="2">
        <v>-10188946.82</v>
      </c>
    </row>
    <row r="1491" spans="1:36" hidden="1" x14ac:dyDescent="0.25">
      <c r="A1491" s="8">
        <v>6</v>
      </c>
      <c r="B1491" s="8" t="s">
        <v>6450</v>
      </c>
      <c r="C1491" s="8">
        <v>3060190000031</v>
      </c>
      <c r="D1491" s="8" t="s">
        <v>6451</v>
      </c>
      <c r="F1491" s="8" t="s">
        <v>6452</v>
      </c>
      <c r="G1491" s="10">
        <v>43699</v>
      </c>
      <c r="H1491" s="8" t="s">
        <v>31</v>
      </c>
      <c r="I1491" s="8" t="s">
        <v>38</v>
      </c>
      <c r="J1491" s="9">
        <v>9278.02</v>
      </c>
      <c r="K1491" s="9">
        <v>185.56</v>
      </c>
      <c r="L1491" s="8">
        <v>0</v>
      </c>
      <c r="M1491" s="14">
        <f t="shared" si="69"/>
        <v>9463.58</v>
      </c>
      <c r="N1491" s="8">
        <v>0</v>
      </c>
      <c r="O1491" s="8">
        <v>0</v>
      </c>
      <c r="P1491" s="8" t="s">
        <v>77</v>
      </c>
      <c r="R1491" s="8">
        <v>1</v>
      </c>
      <c r="S1491" s="13">
        <f>_xlfn.XLOOKUP(P1491,rif_fee_schedule!$A$2:$A$84,rif_fee_schedule!C$2:C$84, 0)*1.628</f>
        <v>9769.6279999999988</v>
      </c>
      <c r="T1491" s="13">
        <f>_xlfn.XLOOKUP(P1491,rif_fee_schedule!$A$2:$A$84,rif_fee_schedule!D$2:D$84, 0)</f>
        <v>5674</v>
      </c>
      <c r="U1491" s="14">
        <f t="shared" si="70"/>
        <v>9769.6279999999988</v>
      </c>
      <c r="V1491" s="14">
        <f t="shared" si="71"/>
        <v>5674</v>
      </c>
      <c r="W1491"/>
      <c r="Y1491" s="3">
        <v>43269262.359999999</v>
      </c>
      <c r="Z1491" s="3">
        <v>874367.57</v>
      </c>
      <c r="AA1491" s="3">
        <v>433279.63</v>
      </c>
      <c r="AB1491">
        <v>0</v>
      </c>
      <c r="AC1491" s="3">
        <v>0</v>
      </c>
      <c r="AD1491" s="2">
        <v>374512.67</v>
      </c>
      <c r="AE1491" s="3">
        <v>599122533.62</v>
      </c>
      <c r="AF1491" s="3">
        <v>12164932.65</v>
      </c>
      <c r="AG1491" s="3">
        <v>2628720.44</v>
      </c>
      <c r="AH1491" s="3">
        <v>103699.7</v>
      </c>
      <c r="AI1491" s="3">
        <v>2074</v>
      </c>
      <c r="AJ1491" s="2">
        <v>-10188946.82</v>
      </c>
    </row>
    <row r="1492" spans="1:36" hidden="1" x14ac:dyDescent="0.25">
      <c r="A1492" s="8">
        <v>6</v>
      </c>
      <c r="B1492" s="8" t="s">
        <v>6447</v>
      </c>
      <c r="C1492" s="8">
        <v>3060190000031</v>
      </c>
      <c r="D1492" s="8" t="s">
        <v>6448</v>
      </c>
      <c r="F1492" s="8" t="s">
        <v>6449</v>
      </c>
      <c r="G1492" s="10">
        <v>43699</v>
      </c>
      <c r="H1492" s="8" t="s">
        <v>31</v>
      </c>
      <c r="I1492" s="8" t="s">
        <v>38</v>
      </c>
      <c r="J1492" s="9">
        <v>9278.02</v>
      </c>
      <c r="K1492" s="9">
        <v>185.56</v>
      </c>
      <c r="L1492" s="8">
        <v>0</v>
      </c>
      <c r="M1492" s="14">
        <f t="shared" si="69"/>
        <v>9463.58</v>
      </c>
      <c r="N1492" s="8">
        <v>0</v>
      </c>
      <c r="O1492" s="8">
        <v>0</v>
      </c>
      <c r="P1492" s="8" t="s">
        <v>77</v>
      </c>
      <c r="R1492" s="8">
        <v>1</v>
      </c>
      <c r="S1492" s="13">
        <f>_xlfn.XLOOKUP(P1492,rif_fee_schedule!$A$2:$A$84,rif_fee_schedule!C$2:C$84, 0)*1.628</f>
        <v>9769.6279999999988</v>
      </c>
      <c r="T1492" s="13">
        <f>_xlfn.XLOOKUP(P1492,rif_fee_schedule!$A$2:$A$84,rif_fee_schedule!D$2:D$84, 0)</f>
        <v>5674</v>
      </c>
      <c r="U1492" s="14">
        <f t="shared" si="70"/>
        <v>9769.6279999999988</v>
      </c>
      <c r="V1492" s="14">
        <f t="shared" si="71"/>
        <v>5674</v>
      </c>
      <c r="W1492"/>
      <c r="Y1492" s="3">
        <v>43269262.359999999</v>
      </c>
      <c r="Z1492" s="3">
        <v>874367.57</v>
      </c>
      <c r="AA1492" s="3">
        <v>433279.63</v>
      </c>
      <c r="AB1492">
        <v>0</v>
      </c>
      <c r="AC1492" s="3">
        <v>0</v>
      </c>
      <c r="AD1492" s="2">
        <v>374512.67</v>
      </c>
      <c r="AE1492" s="3">
        <v>599122533.62</v>
      </c>
      <c r="AF1492" s="3">
        <v>12164932.65</v>
      </c>
      <c r="AG1492" s="3">
        <v>2628720.44</v>
      </c>
      <c r="AH1492" s="3">
        <v>103699.7</v>
      </c>
      <c r="AI1492" s="3">
        <v>2074</v>
      </c>
      <c r="AJ1492" s="2">
        <v>-10188946.82</v>
      </c>
    </row>
    <row r="1493" spans="1:36" hidden="1" x14ac:dyDescent="0.25">
      <c r="A1493" s="8">
        <v>6</v>
      </c>
      <c r="B1493" s="8" t="s">
        <v>6414</v>
      </c>
      <c r="C1493" s="8">
        <v>3060190000031</v>
      </c>
      <c r="D1493" s="8" t="s">
        <v>6415</v>
      </c>
      <c r="F1493" s="8" t="s">
        <v>6416</v>
      </c>
      <c r="G1493" s="10">
        <v>43699</v>
      </c>
      <c r="H1493" s="8" t="s">
        <v>31</v>
      </c>
      <c r="I1493" s="8" t="s">
        <v>38</v>
      </c>
      <c r="J1493" s="9">
        <v>9278.02</v>
      </c>
      <c r="K1493" s="9">
        <v>185.56</v>
      </c>
      <c r="L1493" s="8">
        <v>0</v>
      </c>
      <c r="M1493" s="14">
        <f t="shared" si="69"/>
        <v>9463.58</v>
      </c>
      <c r="N1493" s="8">
        <v>0</v>
      </c>
      <c r="O1493" s="8">
        <v>0</v>
      </c>
      <c r="P1493" s="8" t="s">
        <v>77</v>
      </c>
      <c r="R1493" s="8">
        <v>1</v>
      </c>
      <c r="S1493" s="13">
        <f>_xlfn.XLOOKUP(P1493,rif_fee_schedule!$A$2:$A$84,rif_fee_schedule!C$2:C$84, 0)*1.628</f>
        <v>9769.6279999999988</v>
      </c>
      <c r="T1493" s="13">
        <f>_xlfn.XLOOKUP(P1493,rif_fee_schedule!$A$2:$A$84,rif_fee_schedule!D$2:D$84, 0)</f>
        <v>5674</v>
      </c>
      <c r="U1493" s="14">
        <f t="shared" si="70"/>
        <v>9769.6279999999988</v>
      </c>
      <c r="V1493" s="14">
        <f t="shared" si="71"/>
        <v>5674</v>
      </c>
      <c r="W1493"/>
      <c r="Y1493" s="3">
        <v>43269262.359999999</v>
      </c>
      <c r="Z1493" s="3">
        <v>874367.57</v>
      </c>
      <c r="AA1493" s="3">
        <v>433279.63</v>
      </c>
      <c r="AB1493">
        <v>0</v>
      </c>
      <c r="AC1493" s="3">
        <v>0</v>
      </c>
      <c r="AD1493" s="2">
        <v>374512.67</v>
      </c>
      <c r="AE1493" s="3">
        <v>599122533.62</v>
      </c>
      <c r="AF1493" s="3">
        <v>12164932.65</v>
      </c>
      <c r="AG1493" s="3">
        <v>2628720.44</v>
      </c>
      <c r="AH1493" s="3">
        <v>103699.7</v>
      </c>
      <c r="AI1493" s="3">
        <v>2074</v>
      </c>
      <c r="AJ1493" s="2">
        <v>-10188946.82</v>
      </c>
    </row>
    <row r="1494" spans="1:36" hidden="1" x14ac:dyDescent="0.25">
      <c r="A1494" s="8">
        <v>6</v>
      </c>
      <c r="B1494" s="8" t="s">
        <v>6417</v>
      </c>
      <c r="C1494" s="8">
        <v>3060190000031</v>
      </c>
      <c r="D1494" s="8" t="s">
        <v>6418</v>
      </c>
      <c r="F1494" s="8" t="s">
        <v>6419</v>
      </c>
      <c r="G1494" s="10">
        <v>43699</v>
      </c>
      <c r="H1494" s="8" t="s">
        <v>31</v>
      </c>
      <c r="I1494" s="8" t="s">
        <v>38</v>
      </c>
      <c r="J1494" s="9">
        <v>9278.02</v>
      </c>
      <c r="K1494" s="9">
        <v>185.56</v>
      </c>
      <c r="L1494" s="8">
        <v>0</v>
      </c>
      <c r="M1494" s="14">
        <f t="shared" si="69"/>
        <v>9463.58</v>
      </c>
      <c r="N1494" s="8">
        <v>0</v>
      </c>
      <c r="O1494" s="8">
        <v>0</v>
      </c>
      <c r="P1494" s="8" t="s">
        <v>77</v>
      </c>
      <c r="R1494" s="8">
        <v>1</v>
      </c>
      <c r="S1494" s="13">
        <f>_xlfn.XLOOKUP(P1494,rif_fee_schedule!$A$2:$A$84,rif_fee_schedule!C$2:C$84, 0)*1.628</f>
        <v>9769.6279999999988</v>
      </c>
      <c r="T1494" s="13">
        <f>_xlfn.XLOOKUP(P1494,rif_fee_schedule!$A$2:$A$84,rif_fee_schedule!D$2:D$84, 0)</f>
        <v>5674</v>
      </c>
      <c r="U1494" s="14">
        <f t="shared" si="70"/>
        <v>9769.6279999999988</v>
      </c>
      <c r="V1494" s="14">
        <f t="shared" si="71"/>
        <v>5674</v>
      </c>
      <c r="W1494"/>
      <c r="Y1494" s="3">
        <v>43269262.359999999</v>
      </c>
      <c r="Z1494" s="3">
        <v>874367.57</v>
      </c>
      <c r="AA1494" s="3">
        <v>433279.63</v>
      </c>
      <c r="AB1494">
        <v>0</v>
      </c>
      <c r="AC1494" s="3">
        <v>0</v>
      </c>
      <c r="AD1494" s="2">
        <v>374512.67</v>
      </c>
      <c r="AE1494" s="3">
        <v>599122533.62</v>
      </c>
      <c r="AF1494" s="3">
        <v>12164932.65</v>
      </c>
      <c r="AG1494" s="3">
        <v>2628720.44</v>
      </c>
      <c r="AH1494" s="3">
        <v>103699.7</v>
      </c>
      <c r="AI1494" s="3">
        <v>2074</v>
      </c>
      <c r="AJ1494" s="2">
        <v>-10188946.82</v>
      </c>
    </row>
    <row r="1495" spans="1:36" hidden="1" x14ac:dyDescent="0.25">
      <c r="A1495" s="8">
        <v>6</v>
      </c>
      <c r="B1495" s="8" t="s">
        <v>6420</v>
      </c>
      <c r="C1495" s="8">
        <v>3060190000031</v>
      </c>
      <c r="D1495" s="8" t="s">
        <v>6421</v>
      </c>
      <c r="F1495" s="8" t="s">
        <v>6422</v>
      </c>
      <c r="G1495" s="10">
        <v>43699</v>
      </c>
      <c r="H1495" s="8" t="s">
        <v>31</v>
      </c>
      <c r="I1495" s="8" t="s">
        <v>38</v>
      </c>
      <c r="J1495" s="9">
        <v>9278.02</v>
      </c>
      <c r="K1495" s="9">
        <v>185.56</v>
      </c>
      <c r="L1495" s="8">
        <v>0</v>
      </c>
      <c r="M1495" s="14">
        <f t="shared" si="69"/>
        <v>9463.58</v>
      </c>
      <c r="N1495" s="8">
        <v>0</v>
      </c>
      <c r="O1495" s="8">
        <v>0</v>
      </c>
      <c r="P1495" s="8" t="s">
        <v>77</v>
      </c>
      <c r="R1495" s="8">
        <v>1</v>
      </c>
      <c r="S1495" s="13">
        <f>_xlfn.XLOOKUP(P1495,rif_fee_schedule!$A$2:$A$84,rif_fee_schedule!C$2:C$84, 0)*1.628</f>
        <v>9769.6279999999988</v>
      </c>
      <c r="T1495" s="13">
        <f>_xlfn.XLOOKUP(P1495,rif_fee_schedule!$A$2:$A$84,rif_fee_schedule!D$2:D$84, 0)</f>
        <v>5674</v>
      </c>
      <c r="U1495" s="14">
        <f t="shared" si="70"/>
        <v>9769.6279999999988</v>
      </c>
      <c r="V1495" s="14">
        <f t="shared" si="71"/>
        <v>5674</v>
      </c>
      <c r="W1495"/>
      <c r="Y1495" s="3">
        <v>43269262.359999999</v>
      </c>
      <c r="Z1495" s="3">
        <v>874367.57</v>
      </c>
      <c r="AA1495" s="3">
        <v>433279.63</v>
      </c>
      <c r="AB1495">
        <v>0</v>
      </c>
      <c r="AC1495" s="3">
        <v>0</v>
      </c>
      <c r="AD1495" s="2">
        <v>374512.67</v>
      </c>
      <c r="AE1495" s="3">
        <v>599122533.62</v>
      </c>
      <c r="AF1495" s="3">
        <v>12164932.65</v>
      </c>
      <c r="AG1495" s="3">
        <v>2628720.44</v>
      </c>
      <c r="AH1495" s="3">
        <v>103699.7</v>
      </c>
      <c r="AI1495" s="3">
        <v>2074</v>
      </c>
      <c r="AJ1495" s="2">
        <v>-10188946.82</v>
      </c>
    </row>
    <row r="1496" spans="1:36" hidden="1" x14ac:dyDescent="0.25">
      <c r="A1496" s="8">
        <v>6</v>
      </c>
      <c r="B1496" s="8" t="s">
        <v>6423</v>
      </c>
      <c r="C1496" s="8">
        <v>3060190000031</v>
      </c>
      <c r="D1496" s="8" t="s">
        <v>6424</v>
      </c>
      <c r="F1496" s="8" t="s">
        <v>6425</v>
      </c>
      <c r="G1496" s="10">
        <v>43699</v>
      </c>
      <c r="H1496" s="8" t="s">
        <v>31</v>
      </c>
      <c r="I1496" s="8" t="s">
        <v>38</v>
      </c>
      <c r="J1496" s="9">
        <v>9278.02</v>
      </c>
      <c r="K1496" s="9">
        <v>185.56</v>
      </c>
      <c r="L1496" s="8">
        <v>0</v>
      </c>
      <c r="M1496" s="14">
        <f t="shared" si="69"/>
        <v>9463.58</v>
      </c>
      <c r="N1496" s="8">
        <v>0</v>
      </c>
      <c r="O1496" s="8">
        <v>0</v>
      </c>
      <c r="P1496" s="8" t="s">
        <v>77</v>
      </c>
      <c r="R1496" s="8">
        <v>1</v>
      </c>
      <c r="S1496" s="13">
        <f>_xlfn.XLOOKUP(P1496,rif_fee_schedule!$A$2:$A$84,rif_fee_schedule!C$2:C$84, 0)*1.628</f>
        <v>9769.6279999999988</v>
      </c>
      <c r="T1496" s="13">
        <f>_xlfn.XLOOKUP(P1496,rif_fee_schedule!$A$2:$A$84,rif_fee_schedule!D$2:D$84, 0)</f>
        <v>5674</v>
      </c>
      <c r="U1496" s="14">
        <f t="shared" si="70"/>
        <v>9769.6279999999988</v>
      </c>
      <c r="V1496" s="14">
        <f t="shared" si="71"/>
        <v>5674</v>
      </c>
      <c r="W1496"/>
      <c r="Y1496" s="3">
        <v>43269262.359999999</v>
      </c>
      <c r="Z1496" s="3">
        <v>874367.57</v>
      </c>
      <c r="AA1496" s="3">
        <v>433279.63</v>
      </c>
      <c r="AB1496">
        <v>0</v>
      </c>
      <c r="AC1496" s="3">
        <v>0</v>
      </c>
      <c r="AD1496" s="2">
        <v>374512.67</v>
      </c>
      <c r="AE1496" s="3">
        <v>599122533.62</v>
      </c>
      <c r="AF1496" s="3">
        <v>12164932.65</v>
      </c>
      <c r="AG1496" s="3">
        <v>2628720.44</v>
      </c>
      <c r="AH1496" s="3">
        <v>103699.7</v>
      </c>
      <c r="AI1496" s="3">
        <v>2074</v>
      </c>
      <c r="AJ1496" s="2">
        <v>-10188946.82</v>
      </c>
    </row>
    <row r="1497" spans="1:36" hidden="1" x14ac:dyDescent="0.25">
      <c r="A1497" s="8">
        <v>6</v>
      </c>
      <c r="B1497" s="8" t="s">
        <v>6462</v>
      </c>
      <c r="C1497" s="8">
        <v>3060190211870</v>
      </c>
      <c r="D1497" s="8" t="s">
        <v>6463</v>
      </c>
      <c r="F1497" s="8" t="s">
        <v>6464</v>
      </c>
      <c r="G1497" s="10">
        <v>43742</v>
      </c>
      <c r="H1497" s="8" t="s">
        <v>31</v>
      </c>
      <c r="I1497" s="8" t="s">
        <v>38</v>
      </c>
      <c r="J1497" s="9">
        <v>9278.02</v>
      </c>
      <c r="K1497" s="9">
        <v>185.56</v>
      </c>
      <c r="L1497" s="8">
        <v>0</v>
      </c>
      <c r="M1497" s="14">
        <f t="shared" si="69"/>
        <v>9463.58</v>
      </c>
      <c r="N1497" s="8">
        <v>0</v>
      </c>
      <c r="O1497" s="8">
        <v>0</v>
      </c>
      <c r="P1497" s="8" t="s">
        <v>77</v>
      </c>
      <c r="R1497" s="8">
        <v>1</v>
      </c>
      <c r="S1497" s="13">
        <f>_xlfn.XLOOKUP(P1497,rif_fee_schedule!$A$2:$A$84,rif_fee_schedule!C$2:C$84, 0)*1.628</f>
        <v>9769.6279999999988</v>
      </c>
      <c r="T1497" s="13">
        <f>_xlfn.XLOOKUP(P1497,rif_fee_schedule!$A$2:$A$84,rif_fee_schedule!D$2:D$84, 0)</f>
        <v>5674</v>
      </c>
      <c r="U1497" s="14">
        <f t="shared" si="70"/>
        <v>9769.6279999999988</v>
      </c>
      <c r="V1497" s="14">
        <f t="shared" si="71"/>
        <v>5674</v>
      </c>
      <c r="W1497"/>
      <c r="Y1497" s="3">
        <v>43269262.359999999</v>
      </c>
      <c r="Z1497" s="3">
        <v>874367.57</v>
      </c>
      <c r="AA1497" s="3">
        <v>433279.63</v>
      </c>
      <c r="AB1497">
        <v>0</v>
      </c>
      <c r="AC1497" s="3">
        <v>0</v>
      </c>
      <c r="AD1497" s="2">
        <v>374512.67</v>
      </c>
      <c r="AE1497" s="3">
        <v>599122533.62</v>
      </c>
      <c r="AF1497" s="3">
        <v>12164932.65</v>
      </c>
      <c r="AG1497" s="3">
        <v>2628720.44</v>
      </c>
      <c r="AH1497" s="3">
        <v>103699.7</v>
      </c>
      <c r="AI1497" s="3">
        <v>2074</v>
      </c>
      <c r="AJ1497" s="2">
        <v>-10188946.82</v>
      </c>
    </row>
    <row r="1498" spans="1:36" hidden="1" x14ac:dyDescent="0.25">
      <c r="A1498" s="8">
        <v>1</v>
      </c>
      <c r="B1498" s="8" t="s">
        <v>320</v>
      </c>
      <c r="C1498" s="8">
        <v>3040290030400</v>
      </c>
      <c r="D1498" s="8" t="s">
        <v>321</v>
      </c>
      <c r="G1498" s="10">
        <v>43699</v>
      </c>
      <c r="H1498" s="8" t="s">
        <v>31</v>
      </c>
      <c r="I1498" s="8" t="s">
        <v>32</v>
      </c>
      <c r="J1498" s="9">
        <v>0</v>
      </c>
      <c r="K1498" s="9">
        <v>0</v>
      </c>
      <c r="L1498" s="8">
        <v>0</v>
      </c>
      <c r="M1498" s="14">
        <f t="shared" si="69"/>
        <v>0</v>
      </c>
      <c r="N1498" s="8">
        <v>0</v>
      </c>
      <c r="O1498" s="8">
        <v>0</v>
      </c>
      <c r="P1498" s="8" t="s">
        <v>77</v>
      </c>
      <c r="R1498" s="8">
        <v>0</v>
      </c>
      <c r="S1498" s="13">
        <f>_xlfn.XLOOKUP(P1498,rif_fee_schedule!$A$2:$A$84,rif_fee_schedule!C$2:C$84, 0)*1.628</f>
        <v>9769.6279999999988</v>
      </c>
      <c r="T1498" s="13">
        <f>_xlfn.XLOOKUP(P1498,rif_fee_schedule!$A$2:$A$84,rif_fee_schedule!D$2:D$84, 0)</f>
        <v>5674</v>
      </c>
      <c r="U1498" s="14">
        <f t="shared" si="70"/>
        <v>0</v>
      </c>
      <c r="V1498" s="14">
        <f t="shared" si="71"/>
        <v>0</v>
      </c>
      <c r="W1498"/>
      <c r="Y1498" s="3">
        <v>74696854.359999999</v>
      </c>
      <c r="Z1498" s="3">
        <v>1494936.99</v>
      </c>
      <c r="AA1498" s="3">
        <v>1189721.74</v>
      </c>
      <c r="AB1498" s="2">
        <v>103699.7</v>
      </c>
      <c r="AC1498" s="3">
        <v>2074</v>
      </c>
      <c r="AD1498" s="2">
        <v>-3422401.68</v>
      </c>
      <c r="AE1498" s="3">
        <v>599122533.62</v>
      </c>
      <c r="AF1498" s="3">
        <v>12164932.65</v>
      </c>
      <c r="AG1498" s="3">
        <v>2628720.44</v>
      </c>
      <c r="AH1498" s="3">
        <v>103699.7</v>
      </c>
      <c r="AI1498" s="3">
        <v>2074</v>
      </c>
      <c r="AJ1498" s="2">
        <v>-10188946.82</v>
      </c>
    </row>
    <row r="1499" spans="1:36" hidden="1" x14ac:dyDescent="0.25">
      <c r="A1499" s="8">
        <v>6</v>
      </c>
      <c r="B1499" s="8" t="s">
        <v>6426</v>
      </c>
      <c r="C1499" s="8">
        <v>3060190211820</v>
      </c>
      <c r="D1499" s="8" t="s">
        <v>6427</v>
      </c>
      <c r="F1499" s="8" t="s">
        <v>6428</v>
      </c>
      <c r="G1499" s="10">
        <v>43698</v>
      </c>
      <c r="H1499" s="8" t="s">
        <v>31</v>
      </c>
      <c r="I1499" s="8" t="s">
        <v>38</v>
      </c>
      <c r="J1499" s="9">
        <v>9278.02</v>
      </c>
      <c r="K1499" s="9">
        <v>185.56</v>
      </c>
      <c r="L1499" s="8">
        <v>0</v>
      </c>
      <c r="M1499" s="14">
        <f t="shared" si="69"/>
        <v>9463.58</v>
      </c>
      <c r="N1499" s="8">
        <v>0</v>
      </c>
      <c r="O1499" s="8">
        <v>0</v>
      </c>
      <c r="P1499" s="8" t="s">
        <v>77</v>
      </c>
      <c r="R1499" s="8">
        <v>1</v>
      </c>
      <c r="S1499" s="13">
        <f>_xlfn.XLOOKUP(P1499,rif_fee_schedule!$A$2:$A$84,rif_fee_schedule!C$2:C$84, 0)*1.628</f>
        <v>9769.6279999999988</v>
      </c>
      <c r="T1499" s="13">
        <f>_xlfn.XLOOKUP(P1499,rif_fee_schedule!$A$2:$A$84,rif_fee_schedule!D$2:D$84, 0)</f>
        <v>5674</v>
      </c>
      <c r="U1499" s="14">
        <f t="shared" si="70"/>
        <v>9769.6279999999988</v>
      </c>
      <c r="V1499" s="14">
        <f t="shared" si="71"/>
        <v>5674</v>
      </c>
      <c r="W1499"/>
      <c r="Y1499" s="3">
        <v>43269262.359999999</v>
      </c>
      <c r="Z1499" s="3">
        <v>874367.57</v>
      </c>
      <c r="AA1499" s="3">
        <v>433279.63</v>
      </c>
      <c r="AB1499">
        <v>0</v>
      </c>
      <c r="AC1499" s="3">
        <v>0</v>
      </c>
      <c r="AD1499" s="2">
        <v>374512.67</v>
      </c>
      <c r="AE1499" s="3">
        <v>599122533.62</v>
      </c>
      <c r="AF1499" s="3">
        <v>12164932.65</v>
      </c>
      <c r="AG1499" s="3">
        <v>2628720.44</v>
      </c>
      <c r="AH1499" s="3">
        <v>103699.7</v>
      </c>
      <c r="AI1499" s="3">
        <v>2074</v>
      </c>
      <c r="AJ1499" s="2">
        <v>-10188946.82</v>
      </c>
    </row>
    <row r="1500" spans="1:36" hidden="1" x14ac:dyDescent="0.25">
      <c r="A1500" s="8">
        <v>4</v>
      </c>
      <c r="B1500" s="8" t="s">
        <v>4492</v>
      </c>
      <c r="C1500" s="8">
        <v>3049100030390</v>
      </c>
      <c r="D1500" s="8" t="s">
        <v>528</v>
      </c>
      <c r="F1500" s="8" t="s">
        <v>4493</v>
      </c>
      <c r="G1500" s="10">
        <v>43697</v>
      </c>
      <c r="H1500" s="8" t="s">
        <v>31</v>
      </c>
      <c r="I1500" s="8" t="s">
        <v>38</v>
      </c>
      <c r="J1500" s="9">
        <v>9278.02</v>
      </c>
      <c r="K1500" s="9">
        <v>185.56</v>
      </c>
      <c r="L1500" s="8">
        <v>0</v>
      </c>
      <c r="M1500" s="14">
        <f t="shared" si="69"/>
        <v>9463.58</v>
      </c>
      <c r="N1500" s="8">
        <v>0</v>
      </c>
      <c r="O1500" s="8">
        <v>0</v>
      </c>
      <c r="P1500" s="8" t="s">
        <v>77</v>
      </c>
      <c r="R1500" s="8">
        <v>1</v>
      </c>
      <c r="S1500" s="13">
        <f>_xlfn.XLOOKUP(P1500,rif_fee_schedule!$A$2:$A$84,rif_fee_schedule!C$2:C$84, 0)*1.628</f>
        <v>9769.6279999999988</v>
      </c>
      <c r="T1500" s="13">
        <f>_xlfn.XLOOKUP(P1500,rif_fee_schedule!$A$2:$A$84,rif_fee_schedule!D$2:D$84, 0)</f>
        <v>5674</v>
      </c>
      <c r="U1500" s="14">
        <f t="shared" si="70"/>
        <v>9769.6279999999988</v>
      </c>
      <c r="V1500" s="14">
        <f t="shared" si="71"/>
        <v>5674</v>
      </c>
      <c r="W1500"/>
      <c r="Y1500" s="3">
        <v>3995300.98</v>
      </c>
      <c r="Z1500" s="3">
        <v>83905.98</v>
      </c>
      <c r="AA1500" s="3">
        <v>372201.82</v>
      </c>
      <c r="AB1500">
        <v>0</v>
      </c>
      <c r="AC1500" s="3">
        <v>0</v>
      </c>
      <c r="AD1500" s="2">
        <v>611247.02</v>
      </c>
      <c r="AE1500" s="3">
        <v>599122533.62</v>
      </c>
      <c r="AF1500" s="3">
        <v>12164932.65</v>
      </c>
      <c r="AG1500" s="3">
        <v>2628720.44</v>
      </c>
      <c r="AH1500" s="3">
        <v>103699.7</v>
      </c>
      <c r="AI1500" s="3">
        <v>2074</v>
      </c>
      <c r="AJ1500" s="2">
        <v>-10188946.82</v>
      </c>
    </row>
    <row r="1501" spans="1:36" hidden="1" x14ac:dyDescent="0.25">
      <c r="A1501" s="8">
        <v>1</v>
      </c>
      <c r="B1501" s="8" t="s">
        <v>160</v>
      </c>
      <c r="C1501" s="8">
        <v>3040080000180</v>
      </c>
      <c r="D1501" s="8" t="s">
        <v>161</v>
      </c>
      <c r="F1501" s="8" t="s">
        <v>157</v>
      </c>
      <c r="G1501" s="10">
        <v>43773</v>
      </c>
      <c r="H1501" s="8" t="s">
        <v>31</v>
      </c>
      <c r="I1501" s="8" t="s">
        <v>38</v>
      </c>
      <c r="J1501" s="9">
        <v>4072.37</v>
      </c>
      <c r="K1501" s="9">
        <v>81.45</v>
      </c>
      <c r="L1501" s="8">
        <v>0</v>
      </c>
      <c r="M1501" s="14">
        <f t="shared" si="69"/>
        <v>4153.82</v>
      </c>
      <c r="N1501" s="8">
        <v>0</v>
      </c>
      <c r="O1501" s="8">
        <v>0</v>
      </c>
      <c r="P1501" s="8" t="s">
        <v>117</v>
      </c>
      <c r="R1501" s="8">
        <v>1</v>
      </c>
      <c r="S1501" s="13">
        <f>_xlfn.XLOOKUP(P1501,rif_fee_schedule!$A$2:$A$84,rif_fee_schedule!C$2:C$84, 0)*1.628</f>
        <v>4288.152</v>
      </c>
      <c r="T1501" s="13">
        <f>_xlfn.XLOOKUP(P1501,rif_fee_schedule!$A$2:$A$84,rif_fee_schedule!D$2:D$84, 0)</f>
        <v>2490</v>
      </c>
      <c r="U1501" s="14">
        <f t="shared" si="70"/>
        <v>4288.152</v>
      </c>
      <c r="V1501" s="14">
        <f t="shared" si="71"/>
        <v>2490</v>
      </c>
      <c r="W1501"/>
      <c r="Y1501" s="3">
        <v>74696854.359999999</v>
      </c>
      <c r="Z1501" s="3">
        <v>1494936.99</v>
      </c>
      <c r="AA1501" s="3">
        <v>1189721.74</v>
      </c>
      <c r="AB1501" s="2">
        <v>103699.7</v>
      </c>
      <c r="AC1501" s="3">
        <v>2074</v>
      </c>
      <c r="AD1501" s="2">
        <v>-3422401.68</v>
      </c>
      <c r="AE1501" s="3">
        <v>599122533.62</v>
      </c>
      <c r="AF1501" s="3">
        <v>12164932.65</v>
      </c>
      <c r="AG1501" s="3">
        <v>2628720.44</v>
      </c>
      <c r="AH1501" s="3">
        <v>103699.7</v>
      </c>
      <c r="AI1501" s="3">
        <v>2074</v>
      </c>
      <c r="AJ1501" s="2">
        <v>-10188946.82</v>
      </c>
    </row>
    <row r="1502" spans="1:36" hidden="1" x14ac:dyDescent="0.25">
      <c r="A1502" s="8">
        <v>2</v>
      </c>
      <c r="B1502" s="8" t="s">
        <v>2505</v>
      </c>
      <c r="C1502" s="8">
        <v>3021350140360</v>
      </c>
      <c r="D1502" s="8" t="s">
        <v>2506</v>
      </c>
      <c r="F1502" s="8" t="s">
        <v>2507</v>
      </c>
      <c r="G1502" s="10">
        <v>43700</v>
      </c>
      <c r="H1502" s="8" t="s">
        <v>31</v>
      </c>
      <c r="I1502" s="8" t="s">
        <v>38</v>
      </c>
      <c r="J1502" s="9">
        <v>0</v>
      </c>
      <c r="K1502" s="9">
        <v>0</v>
      </c>
      <c r="L1502" s="8">
        <v>0</v>
      </c>
      <c r="M1502" s="14">
        <f t="shared" si="69"/>
        <v>0</v>
      </c>
      <c r="N1502" s="8">
        <v>0</v>
      </c>
      <c r="O1502" s="8">
        <v>0</v>
      </c>
      <c r="P1502" s="8" t="s">
        <v>77</v>
      </c>
      <c r="R1502" s="8">
        <v>0</v>
      </c>
      <c r="S1502" s="13">
        <f>_xlfn.XLOOKUP(P1502,rif_fee_schedule!$A$2:$A$84,rif_fee_schedule!C$2:C$84, 0)*1.628</f>
        <v>9769.6279999999988</v>
      </c>
      <c r="T1502" s="13">
        <f>_xlfn.XLOOKUP(P1502,rif_fee_schedule!$A$2:$A$84,rif_fee_schedule!D$2:D$84, 0)</f>
        <v>5674</v>
      </c>
      <c r="U1502" s="14">
        <f t="shared" si="70"/>
        <v>0</v>
      </c>
      <c r="V1502" s="14">
        <f t="shared" si="71"/>
        <v>0</v>
      </c>
      <c r="W1502"/>
      <c r="Y1502" s="3">
        <v>272008405.74000001</v>
      </c>
      <c r="Z1502" s="3">
        <v>5573244.3300000001</v>
      </c>
      <c r="AA1502" s="3">
        <v>0</v>
      </c>
      <c r="AB1502">
        <v>0</v>
      </c>
      <c r="AC1502" s="3">
        <v>0</v>
      </c>
      <c r="AD1502" s="2">
        <v>-7297347.0099999998</v>
      </c>
      <c r="AE1502" s="3">
        <v>599122533.62</v>
      </c>
      <c r="AF1502" s="3">
        <v>12164932.65</v>
      </c>
      <c r="AG1502" s="3">
        <v>2628720.44</v>
      </c>
      <c r="AH1502" s="3">
        <v>103699.7</v>
      </c>
      <c r="AI1502" s="3">
        <v>2074</v>
      </c>
      <c r="AJ1502" s="2">
        <v>-10188946.82</v>
      </c>
    </row>
    <row r="1503" spans="1:36" hidden="1" x14ac:dyDescent="0.25">
      <c r="A1503" s="8">
        <v>2</v>
      </c>
      <c r="B1503" s="8" t="s">
        <v>2621</v>
      </c>
      <c r="C1503" s="8">
        <v>3031100560040</v>
      </c>
      <c r="D1503" s="8" t="s">
        <v>2622</v>
      </c>
      <c r="G1503" s="10">
        <v>43703</v>
      </c>
      <c r="H1503" s="8" t="s">
        <v>31</v>
      </c>
      <c r="I1503" s="8" t="s">
        <v>32</v>
      </c>
      <c r="J1503" s="9">
        <v>8772.4500000000007</v>
      </c>
      <c r="K1503" s="9">
        <v>175.45</v>
      </c>
      <c r="L1503" s="8">
        <v>0</v>
      </c>
      <c r="M1503" s="14">
        <f t="shared" si="69"/>
        <v>8947.9000000000015</v>
      </c>
      <c r="N1503" s="8">
        <v>0</v>
      </c>
      <c r="O1503" s="8">
        <v>0</v>
      </c>
      <c r="P1503" s="8" t="s">
        <v>77</v>
      </c>
      <c r="R1503" s="8">
        <v>1</v>
      </c>
      <c r="S1503" s="13">
        <f>_xlfn.XLOOKUP(P1503,rif_fee_schedule!$A$2:$A$84,rif_fee_schedule!C$2:C$84, 0)*1.628</f>
        <v>9769.6279999999988</v>
      </c>
      <c r="T1503" s="13">
        <f>_xlfn.XLOOKUP(P1503,rif_fee_schedule!$A$2:$A$84,rif_fee_schedule!D$2:D$84, 0)</f>
        <v>5674</v>
      </c>
      <c r="U1503" s="14">
        <f t="shared" si="70"/>
        <v>9769.6279999999988</v>
      </c>
      <c r="V1503" s="14">
        <f t="shared" si="71"/>
        <v>5674</v>
      </c>
      <c r="W1503"/>
      <c r="Y1503" s="3">
        <v>272008405.74000001</v>
      </c>
      <c r="Z1503" s="3">
        <v>5573244.3300000001</v>
      </c>
      <c r="AA1503" s="3">
        <v>0</v>
      </c>
      <c r="AB1503">
        <v>0</v>
      </c>
      <c r="AC1503" s="3">
        <v>0</v>
      </c>
      <c r="AD1503" s="2">
        <v>-7297347.0099999998</v>
      </c>
      <c r="AE1503" s="3">
        <v>599122533.62</v>
      </c>
      <c r="AF1503" s="3">
        <v>12164932.65</v>
      </c>
      <c r="AG1503" s="3">
        <v>2628720.44</v>
      </c>
      <c r="AH1503" s="3">
        <v>103699.7</v>
      </c>
      <c r="AI1503" s="3">
        <v>2074</v>
      </c>
      <c r="AJ1503" s="2">
        <v>-10188946.82</v>
      </c>
    </row>
    <row r="1504" spans="1:36" hidden="1" x14ac:dyDescent="0.25">
      <c r="A1504" s="8">
        <v>6</v>
      </c>
      <c r="B1504" s="8" t="s">
        <v>6934</v>
      </c>
      <c r="C1504" s="8">
        <v>3068090000690</v>
      </c>
      <c r="D1504" s="8" t="s">
        <v>6935</v>
      </c>
      <c r="F1504" s="8" t="s">
        <v>6936</v>
      </c>
      <c r="G1504" s="10">
        <v>43700</v>
      </c>
      <c r="H1504" s="8" t="s">
        <v>31</v>
      </c>
      <c r="I1504" s="8" t="s">
        <v>38</v>
      </c>
      <c r="J1504" s="9">
        <v>9278.02</v>
      </c>
      <c r="K1504" s="9">
        <v>185.56</v>
      </c>
      <c r="L1504" s="8">
        <v>0</v>
      </c>
      <c r="M1504" s="14">
        <f t="shared" si="69"/>
        <v>9463.58</v>
      </c>
      <c r="N1504" s="8">
        <v>0</v>
      </c>
      <c r="O1504" s="8">
        <v>0</v>
      </c>
      <c r="P1504" s="8" t="s">
        <v>77</v>
      </c>
      <c r="R1504" s="8">
        <v>1</v>
      </c>
      <c r="S1504" s="13">
        <f>_xlfn.XLOOKUP(P1504,rif_fee_schedule!$A$2:$A$84,rif_fee_schedule!C$2:C$84, 0)*1.628</f>
        <v>9769.6279999999988</v>
      </c>
      <c r="T1504" s="13">
        <f>_xlfn.XLOOKUP(P1504,rif_fee_schedule!$A$2:$A$84,rif_fee_schedule!D$2:D$84, 0)</f>
        <v>5674</v>
      </c>
      <c r="U1504" s="14">
        <f t="shared" si="70"/>
        <v>9769.6279999999988</v>
      </c>
      <c r="V1504" s="14">
        <f t="shared" si="71"/>
        <v>5674</v>
      </c>
      <c r="W1504"/>
      <c r="Y1504" s="3">
        <v>43269262.359999999</v>
      </c>
      <c r="Z1504" s="3">
        <v>874367.57</v>
      </c>
      <c r="AA1504" s="3">
        <v>433279.63</v>
      </c>
      <c r="AB1504">
        <v>0</v>
      </c>
      <c r="AC1504" s="3">
        <v>0</v>
      </c>
      <c r="AD1504" s="2">
        <v>374512.67</v>
      </c>
      <c r="AE1504" s="3">
        <v>599122533.62</v>
      </c>
      <c r="AF1504" s="3">
        <v>12164932.65</v>
      </c>
      <c r="AG1504" s="3">
        <v>2628720.44</v>
      </c>
      <c r="AH1504" s="3">
        <v>103699.7</v>
      </c>
      <c r="AI1504" s="3">
        <v>2074</v>
      </c>
      <c r="AJ1504" s="2">
        <v>-10188946.82</v>
      </c>
    </row>
    <row r="1505" spans="1:36" hidden="1" x14ac:dyDescent="0.25">
      <c r="A1505" s="8">
        <v>4</v>
      </c>
      <c r="B1505" s="8" t="s">
        <v>4398</v>
      </c>
      <c r="C1505" s="8">
        <v>3039360000150</v>
      </c>
      <c r="D1505" s="8" t="s">
        <v>4399</v>
      </c>
      <c r="F1505" s="8" t="s">
        <v>4400</v>
      </c>
      <c r="G1505" s="10">
        <v>43705</v>
      </c>
      <c r="H1505" s="8" t="s">
        <v>31</v>
      </c>
      <c r="I1505" s="8" t="s">
        <v>38</v>
      </c>
      <c r="J1505" s="9">
        <v>429051.38</v>
      </c>
      <c r="K1505" s="9">
        <v>8581.0300000000007</v>
      </c>
      <c r="L1505" s="8">
        <v>0</v>
      </c>
      <c r="M1505" s="14">
        <f t="shared" si="69"/>
        <v>437632.41000000003</v>
      </c>
      <c r="N1505" s="8">
        <v>0</v>
      </c>
      <c r="O1505" s="8">
        <v>0</v>
      </c>
      <c r="P1505" s="8" t="s">
        <v>43</v>
      </c>
      <c r="R1505" s="11">
        <v>88211</v>
      </c>
      <c r="S1505" s="13">
        <f>_xlfn.XLOOKUP(P1505,rif_fee_schedule!$A$2:$A$84,rif_fee_schedule!C$2:C$84, 0)*1.628</f>
        <v>5.1216879999999998</v>
      </c>
      <c r="T1505" s="13">
        <f>_xlfn.XLOOKUP(P1505,rif_fee_schedule!$A$2:$A$84,rif_fee_schedule!D$2:D$84, 0)</f>
        <v>2.9740000000000002</v>
      </c>
      <c r="U1505" s="14">
        <f t="shared" si="70"/>
        <v>451789.22016799997</v>
      </c>
      <c r="V1505" s="14">
        <f t="shared" si="71"/>
        <v>262339.51400000002</v>
      </c>
      <c r="W1505" s="2"/>
      <c r="Y1505" s="3">
        <v>3995300.98</v>
      </c>
      <c r="Z1505" s="3">
        <v>83905.98</v>
      </c>
      <c r="AA1505" s="3">
        <v>372201.82</v>
      </c>
      <c r="AB1505">
        <v>0</v>
      </c>
      <c r="AC1505" s="3">
        <v>0</v>
      </c>
      <c r="AD1505" s="2">
        <v>611247.02</v>
      </c>
      <c r="AE1505" s="3">
        <v>599122533.62</v>
      </c>
      <c r="AF1505" s="3">
        <v>12164932.65</v>
      </c>
      <c r="AG1505" s="3">
        <v>2628720.44</v>
      </c>
      <c r="AH1505" s="3">
        <v>103699.7</v>
      </c>
      <c r="AI1505" s="3">
        <v>2074</v>
      </c>
      <c r="AJ1505" s="2">
        <v>-10188946.82</v>
      </c>
    </row>
    <row r="1506" spans="1:36" hidden="1" x14ac:dyDescent="0.25">
      <c r="A1506" s="8">
        <v>4</v>
      </c>
      <c r="B1506" s="8" t="s">
        <v>4401</v>
      </c>
      <c r="C1506" s="8">
        <v>3039360000150</v>
      </c>
      <c r="D1506" s="8" t="s">
        <v>4402</v>
      </c>
      <c r="F1506" s="8" t="s">
        <v>4400</v>
      </c>
      <c r="G1506" s="10">
        <v>43705</v>
      </c>
      <c r="H1506" s="8" t="s">
        <v>31</v>
      </c>
      <c r="I1506" s="8" t="s">
        <v>38</v>
      </c>
      <c r="J1506" s="9">
        <v>453910.89</v>
      </c>
      <c r="K1506" s="9">
        <v>9078.2199999999993</v>
      </c>
      <c r="L1506" s="8">
        <v>0</v>
      </c>
      <c r="M1506" s="14">
        <f t="shared" si="69"/>
        <v>462989.11</v>
      </c>
      <c r="N1506" s="8">
        <v>0</v>
      </c>
      <c r="O1506" s="8">
        <v>0</v>
      </c>
      <c r="P1506" s="8" t="s">
        <v>43</v>
      </c>
      <c r="R1506" s="11">
        <v>93322</v>
      </c>
      <c r="S1506" s="13">
        <f>_xlfn.XLOOKUP(P1506,rif_fee_schedule!$A$2:$A$84,rif_fee_schedule!C$2:C$84, 0)*1.628</f>
        <v>5.1216879999999998</v>
      </c>
      <c r="T1506" s="13">
        <f>_xlfn.XLOOKUP(P1506,rif_fee_schedule!$A$2:$A$84,rif_fee_schedule!D$2:D$84, 0)</f>
        <v>2.9740000000000002</v>
      </c>
      <c r="U1506" s="14">
        <f t="shared" si="70"/>
        <v>477966.16753599996</v>
      </c>
      <c r="V1506" s="14">
        <f t="shared" si="71"/>
        <v>277539.62800000003</v>
      </c>
      <c r="W1506" s="2"/>
      <c r="Y1506" s="3">
        <v>3995300.98</v>
      </c>
      <c r="Z1506" s="3">
        <v>83905.98</v>
      </c>
      <c r="AA1506" s="3">
        <v>372201.82</v>
      </c>
      <c r="AB1506">
        <v>0</v>
      </c>
      <c r="AC1506" s="3">
        <v>0</v>
      </c>
      <c r="AD1506" s="2">
        <v>611247.02</v>
      </c>
      <c r="AE1506" s="3">
        <v>599122533.62</v>
      </c>
      <c r="AF1506" s="3">
        <v>12164932.65</v>
      </c>
      <c r="AG1506" s="3">
        <v>2628720.44</v>
      </c>
      <c r="AH1506" s="3">
        <v>103699.7</v>
      </c>
      <c r="AI1506" s="3">
        <v>2074</v>
      </c>
      <c r="AJ1506" s="2">
        <v>-10188946.82</v>
      </c>
    </row>
    <row r="1507" spans="1:36" hidden="1" x14ac:dyDescent="0.25">
      <c r="A1507" s="8">
        <v>1.1000000000000001</v>
      </c>
      <c r="B1507" s="8" t="s">
        <v>844</v>
      </c>
      <c r="C1507" s="8">
        <v>3040110000050</v>
      </c>
      <c r="D1507" s="8" t="s">
        <v>845</v>
      </c>
      <c r="G1507" s="10">
        <v>43705</v>
      </c>
      <c r="H1507" s="8" t="s">
        <v>31</v>
      </c>
      <c r="I1507" s="8" t="s">
        <v>32</v>
      </c>
      <c r="J1507" s="9">
        <v>142440.21</v>
      </c>
      <c r="K1507" s="9">
        <v>2848.8</v>
      </c>
      <c r="L1507" s="8">
        <v>0</v>
      </c>
      <c r="M1507" s="14">
        <f t="shared" si="69"/>
        <v>145289.00999999998</v>
      </c>
      <c r="N1507" s="8">
        <v>0</v>
      </c>
      <c r="O1507" s="8">
        <v>0</v>
      </c>
      <c r="P1507" s="8" t="s">
        <v>117</v>
      </c>
      <c r="R1507" s="8">
        <v>37</v>
      </c>
      <c r="S1507" s="13">
        <f>_xlfn.XLOOKUP(P1507,rif_fee_schedule!$A$2:$A$84,rif_fee_schedule!C$2:C$84, 0)*1.628</f>
        <v>4288.152</v>
      </c>
      <c r="T1507" s="13">
        <f>_xlfn.XLOOKUP(P1507,rif_fee_schedule!$A$2:$A$84,rif_fee_schedule!D$2:D$84, 0)</f>
        <v>2490</v>
      </c>
      <c r="U1507" s="14">
        <f t="shared" si="70"/>
        <v>158661.62400000001</v>
      </c>
      <c r="V1507" s="14">
        <f t="shared" si="71"/>
        <v>92130</v>
      </c>
      <c r="Y1507" s="3">
        <v>13538989.02</v>
      </c>
      <c r="Z1507" s="3">
        <v>280635.13</v>
      </c>
      <c r="AA1507" s="3">
        <v>0</v>
      </c>
      <c r="AB1507">
        <v>0</v>
      </c>
      <c r="AC1507" s="3">
        <v>0</v>
      </c>
      <c r="AD1507" s="2">
        <v>-2316507.67</v>
      </c>
      <c r="AE1507" s="3">
        <v>599122533.62</v>
      </c>
      <c r="AF1507" s="3">
        <v>12164932.65</v>
      </c>
      <c r="AG1507" s="3">
        <v>2628720.44</v>
      </c>
      <c r="AH1507" s="3">
        <v>103699.7</v>
      </c>
      <c r="AI1507" s="3">
        <v>2074</v>
      </c>
      <c r="AJ1507" s="2">
        <v>-10188946.82</v>
      </c>
    </row>
    <row r="1508" spans="1:36" hidden="1" x14ac:dyDescent="0.25">
      <c r="A1508" s="8">
        <v>1.1000000000000001</v>
      </c>
      <c r="B1508" s="8" t="s">
        <v>896</v>
      </c>
      <c r="C1508" s="8">
        <v>3040140000070</v>
      </c>
      <c r="D1508" s="8" t="s">
        <v>897</v>
      </c>
      <c r="G1508" s="10">
        <v>43705</v>
      </c>
      <c r="H1508" s="8" t="s">
        <v>31</v>
      </c>
      <c r="I1508" s="8" t="s">
        <v>32</v>
      </c>
      <c r="J1508" s="9">
        <v>166308.57</v>
      </c>
      <c r="K1508" s="9">
        <v>3326.17</v>
      </c>
      <c r="L1508" s="8">
        <v>0</v>
      </c>
      <c r="M1508" s="14">
        <f t="shared" si="69"/>
        <v>169634.74000000002</v>
      </c>
      <c r="N1508" s="8">
        <v>0</v>
      </c>
      <c r="O1508" s="8">
        <v>0</v>
      </c>
      <c r="P1508" s="8" t="s">
        <v>113</v>
      </c>
      <c r="R1508" s="8">
        <v>27</v>
      </c>
      <c r="S1508" s="13">
        <f>_xlfn.XLOOKUP(P1508,rif_fee_schedule!$A$2:$A$84,rif_fee_schedule!C$2:C$84, 0)*1.628</f>
        <v>6860.3919999999998</v>
      </c>
      <c r="T1508" s="13">
        <f>_xlfn.XLOOKUP(P1508,rif_fee_schedule!$A$2:$A$84,rif_fee_schedule!D$2:D$84, 0)</f>
        <v>3984</v>
      </c>
      <c r="U1508" s="14">
        <f t="shared" si="70"/>
        <v>185230.584</v>
      </c>
      <c r="V1508" s="14">
        <f t="shared" si="71"/>
        <v>107568</v>
      </c>
      <c r="Y1508" s="3">
        <v>13538989.02</v>
      </c>
      <c r="Z1508" s="3">
        <v>280635.13</v>
      </c>
      <c r="AA1508" s="3">
        <v>0</v>
      </c>
      <c r="AB1508">
        <v>0</v>
      </c>
      <c r="AC1508" s="3">
        <v>0</v>
      </c>
      <c r="AD1508" s="2">
        <v>-2316507.67</v>
      </c>
      <c r="AE1508" s="3">
        <v>599122533.62</v>
      </c>
      <c r="AF1508" s="3">
        <v>12164932.65</v>
      </c>
      <c r="AG1508" s="3">
        <v>2628720.44</v>
      </c>
      <c r="AH1508" s="3">
        <v>103699.7</v>
      </c>
      <c r="AI1508" s="3">
        <v>2074</v>
      </c>
      <c r="AJ1508" s="2">
        <v>-10188946.82</v>
      </c>
    </row>
    <row r="1509" spans="1:36" hidden="1" x14ac:dyDescent="0.25">
      <c r="A1509" s="8">
        <v>6</v>
      </c>
      <c r="B1509" s="8" t="s">
        <v>7587</v>
      </c>
      <c r="C1509" s="8">
        <v>3069270150010</v>
      </c>
      <c r="D1509" s="8" t="s">
        <v>7588</v>
      </c>
      <c r="G1509" s="10">
        <v>43705</v>
      </c>
      <c r="H1509" s="8" t="s">
        <v>31</v>
      </c>
      <c r="I1509" s="8" t="s">
        <v>32</v>
      </c>
      <c r="J1509" s="9">
        <v>431308.71</v>
      </c>
      <c r="K1509" s="9">
        <v>8626.17</v>
      </c>
      <c r="L1509" s="8">
        <v>0</v>
      </c>
      <c r="M1509" s="14">
        <f t="shared" si="69"/>
        <v>439934.88</v>
      </c>
      <c r="N1509" s="8">
        <v>0</v>
      </c>
      <c r="O1509" s="8">
        <v>0</v>
      </c>
      <c r="P1509" s="8" t="s">
        <v>185</v>
      </c>
      <c r="R1509" s="11">
        <v>1180</v>
      </c>
      <c r="S1509" s="13">
        <f>_xlfn.XLOOKUP(P1509,rif_fee_schedule!$A$2:$A$84,rif_fee_schedule!C$2:C$84, 0)*1.628</f>
        <v>0</v>
      </c>
      <c r="T1509" s="13">
        <f>_xlfn.XLOOKUP(P1509,rif_fee_schedule!$A$2:$A$84,rif_fee_schedule!D$2:D$84, 0)</f>
        <v>0</v>
      </c>
      <c r="U1509" s="14">
        <f t="shared" si="70"/>
        <v>0</v>
      </c>
      <c r="V1509" s="14">
        <f t="shared" si="71"/>
        <v>0</v>
      </c>
      <c r="W1509" s="2"/>
      <c r="Y1509" s="3">
        <v>43269262.359999999</v>
      </c>
      <c r="Z1509" s="3">
        <v>874367.57</v>
      </c>
      <c r="AA1509" s="3">
        <v>433279.63</v>
      </c>
      <c r="AB1509">
        <v>0</v>
      </c>
      <c r="AC1509" s="3">
        <v>0</v>
      </c>
      <c r="AD1509" s="2">
        <v>374512.67</v>
      </c>
      <c r="AE1509" s="3">
        <v>599122533.62</v>
      </c>
      <c r="AF1509" s="3">
        <v>12164932.65</v>
      </c>
      <c r="AG1509" s="3">
        <v>2628720.44</v>
      </c>
      <c r="AH1509" s="3">
        <v>103699.7</v>
      </c>
      <c r="AI1509" s="3">
        <v>2074</v>
      </c>
      <c r="AJ1509" s="2">
        <v>-10188946.82</v>
      </c>
    </row>
    <row r="1510" spans="1:36" hidden="1" x14ac:dyDescent="0.25">
      <c r="A1510" s="8">
        <v>6</v>
      </c>
      <c r="B1510" s="8" t="s">
        <v>7587</v>
      </c>
      <c r="C1510" s="8">
        <v>3069270150010</v>
      </c>
      <c r="D1510" s="8" t="s">
        <v>7588</v>
      </c>
      <c r="G1510" s="10">
        <v>43705</v>
      </c>
      <c r="H1510" s="8" t="s">
        <v>31</v>
      </c>
      <c r="I1510" s="8" t="s">
        <v>32</v>
      </c>
      <c r="J1510" s="9">
        <v>431308.71</v>
      </c>
      <c r="K1510" s="9">
        <v>8626.17</v>
      </c>
      <c r="L1510" s="8">
        <v>0</v>
      </c>
      <c r="M1510" s="14">
        <f t="shared" si="69"/>
        <v>439934.88</v>
      </c>
      <c r="N1510" s="8">
        <v>0</v>
      </c>
      <c r="O1510" s="8">
        <v>0</v>
      </c>
      <c r="P1510" s="8" t="s">
        <v>951</v>
      </c>
      <c r="R1510" s="8">
        <v>118</v>
      </c>
      <c r="S1510" s="13">
        <f>_xlfn.XLOOKUP(P1510,rif_fee_schedule!$A$2:$A$84,rif_fee_schedule!C$2:C$84, 0)*1.628</f>
        <v>0</v>
      </c>
      <c r="T1510" s="13">
        <f>_xlfn.XLOOKUP(P1510,rif_fee_schedule!$A$2:$A$84,rif_fee_schedule!D$2:D$84, 0)</f>
        <v>0</v>
      </c>
      <c r="U1510" s="14">
        <f t="shared" si="70"/>
        <v>0</v>
      </c>
      <c r="V1510" s="14">
        <f t="shared" si="71"/>
        <v>0</v>
      </c>
      <c r="W1510"/>
      <c r="Y1510" s="3">
        <v>43269262.359999999</v>
      </c>
      <c r="Z1510" s="3">
        <v>874367.57</v>
      </c>
      <c r="AA1510" s="3">
        <v>433279.63</v>
      </c>
      <c r="AB1510">
        <v>0</v>
      </c>
      <c r="AC1510" s="3">
        <v>0</v>
      </c>
      <c r="AD1510" s="2">
        <v>374512.67</v>
      </c>
      <c r="AE1510" s="3">
        <v>599122533.62</v>
      </c>
      <c r="AF1510" s="3">
        <v>12164932.65</v>
      </c>
      <c r="AG1510" s="3">
        <v>2628720.44</v>
      </c>
      <c r="AH1510" s="3">
        <v>103699.7</v>
      </c>
      <c r="AI1510" s="3">
        <v>2074</v>
      </c>
      <c r="AJ1510" s="2">
        <v>-10188946.82</v>
      </c>
    </row>
    <row r="1511" spans="1:36" hidden="1" x14ac:dyDescent="0.25">
      <c r="A1511" s="8">
        <v>6</v>
      </c>
      <c r="B1511" s="8" t="s">
        <v>7102</v>
      </c>
      <c r="C1511" s="8">
        <v>3069120041070</v>
      </c>
      <c r="D1511" s="8" t="s">
        <v>7103</v>
      </c>
      <c r="F1511" s="8" t="s">
        <v>7104</v>
      </c>
      <c r="G1511" s="10">
        <v>43705</v>
      </c>
      <c r="H1511" s="8" t="s">
        <v>31</v>
      </c>
      <c r="I1511" s="8" t="s">
        <v>38</v>
      </c>
      <c r="J1511" s="9">
        <v>0</v>
      </c>
      <c r="K1511" s="9">
        <v>159.4</v>
      </c>
      <c r="L1511" s="8">
        <v>0</v>
      </c>
      <c r="M1511" s="14">
        <f t="shared" si="69"/>
        <v>159.4</v>
      </c>
      <c r="N1511" s="8">
        <v>0</v>
      </c>
      <c r="O1511" s="8">
        <v>0</v>
      </c>
      <c r="P1511" s="8" t="s">
        <v>274</v>
      </c>
      <c r="R1511" s="8">
        <v>1</v>
      </c>
      <c r="S1511" s="13">
        <f>_xlfn.XLOOKUP(P1511,rif_fee_schedule!$A$2:$A$84,rif_fee_schedule!C$2:C$84, 0)*1.628</f>
        <v>0</v>
      </c>
      <c r="T1511" s="13">
        <f>_xlfn.XLOOKUP(P1511,rif_fee_schedule!$A$2:$A$84,rif_fee_schedule!D$2:D$84, 0)</f>
        <v>0</v>
      </c>
      <c r="U1511" s="14">
        <f t="shared" si="70"/>
        <v>0</v>
      </c>
      <c r="V1511" s="14">
        <f t="shared" si="71"/>
        <v>0</v>
      </c>
      <c r="W1511"/>
      <c r="Y1511" s="3">
        <v>43269262.359999999</v>
      </c>
      <c r="Z1511" s="3">
        <v>874367.57</v>
      </c>
      <c r="AA1511" s="3">
        <v>433279.63</v>
      </c>
      <c r="AB1511">
        <v>0</v>
      </c>
      <c r="AC1511" s="3">
        <v>0</v>
      </c>
      <c r="AD1511" s="2">
        <v>374512.67</v>
      </c>
      <c r="AE1511" s="3">
        <v>599122533.62</v>
      </c>
      <c r="AF1511" s="3">
        <v>12164932.65</v>
      </c>
      <c r="AG1511" s="3">
        <v>2628720.44</v>
      </c>
      <c r="AH1511" s="3">
        <v>103699.7</v>
      </c>
      <c r="AI1511" s="3">
        <v>2074</v>
      </c>
      <c r="AJ1511" s="2">
        <v>-10188946.82</v>
      </c>
    </row>
    <row r="1512" spans="1:36" hidden="1" x14ac:dyDescent="0.25">
      <c r="A1512" s="8">
        <v>6</v>
      </c>
      <c r="B1512" s="8" t="s">
        <v>7828</v>
      </c>
      <c r="C1512" s="8">
        <v>3069350331680</v>
      </c>
      <c r="D1512" s="8" t="s">
        <v>7829</v>
      </c>
      <c r="F1512" s="8" t="s">
        <v>7730</v>
      </c>
      <c r="G1512" s="10">
        <v>43704</v>
      </c>
      <c r="H1512" s="8" t="s">
        <v>31</v>
      </c>
      <c r="I1512" s="8" t="s">
        <v>38</v>
      </c>
      <c r="J1512" s="9">
        <v>9278.02</v>
      </c>
      <c r="K1512" s="9">
        <v>185.56</v>
      </c>
      <c r="L1512" s="8">
        <v>0</v>
      </c>
      <c r="M1512" s="14">
        <f t="shared" si="69"/>
        <v>9463.58</v>
      </c>
      <c r="N1512" s="8">
        <v>0</v>
      </c>
      <c r="O1512" s="8">
        <v>0</v>
      </c>
      <c r="P1512" s="8" t="s">
        <v>77</v>
      </c>
      <c r="R1512" s="8">
        <v>1</v>
      </c>
      <c r="S1512" s="13">
        <f>_xlfn.XLOOKUP(P1512,rif_fee_schedule!$A$2:$A$84,rif_fee_schedule!C$2:C$84, 0)*1.628</f>
        <v>9769.6279999999988</v>
      </c>
      <c r="T1512" s="13">
        <f>_xlfn.XLOOKUP(P1512,rif_fee_schedule!$A$2:$A$84,rif_fee_schedule!D$2:D$84, 0)</f>
        <v>5674</v>
      </c>
      <c r="U1512" s="14">
        <f t="shared" si="70"/>
        <v>9769.6279999999988</v>
      </c>
      <c r="V1512" s="14">
        <f t="shared" si="71"/>
        <v>5674</v>
      </c>
      <c r="W1512"/>
      <c r="Y1512" s="3">
        <v>43269262.359999999</v>
      </c>
      <c r="Z1512" s="3">
        <v>874367.57</v>
      </c>
      <c r="AA1512" s="3">
        <v>433279.63</v>
      </c>
      <c r="AB1512">
        <v>0</v>
      </c>
      <c r="AC1512" s="3">
        <v>0</v>
      </c>
      <c r="AD1512" s="2">
        <v>374512.67</v>
      </c>
      <c r="AE1512" s="3">
        <v>599122533.62</v>
      </c>
      <c r="AF1512" s="3">
        <v>12164932.65</v>
      </c>
      <c r="AG1512" s="3">
        <v>2628720.44</v>
      </c>
      <c r="AH1512" s="3">
        <v>103699.7</v>
      </c>
      <c r="AI1512" s="3">
        <v>2074</v>
      </c>
      <c r="AJ1512" s="2">
        <v>-10188946.82</v>
      </c>
    </row>
    <row r="1513" spans="1:36" hidden="1" x14ac:dyDescent="0.25">
      <c r="A1513" s="8">
        <v>6</v>
      </c>
      <c r="B1513" s="8" t="s">
        <v>7830</v>
      </c>
      <c r="C1513" s="8">
        <v>3069350331630</v>
      </c>
      <c r="D1513" s="8" t="s">
        <v>7831</v>
      </c>
      <c r="F1513" s="8" t="s">
        <v>7832</v>
      </c>
      <c r="G1513" s="10">
        <v>43704</v>
      </c>
      <c r="H1513" s="8" t="s">
        <v>31</v>
      </c>
      <c r="I1513" s="8" t="s">
        <v>38</v>
      </c>
      <c r="J1513" s="9">
        <v>9278.02</v>
      </c>
      <c r="K1513" s="9">
        <v>185.56</v>
      </c>
      <c r="L1513" s="8">
        <v>0</v>
      </c>
      <c r="M1513" s="14">
        <f t="shared" si="69"/>
        <v>9463.58</v>
      </c>
      <c r="N1513" s="8">
        <v>0</v>
      </c>
      <c r="O1513" s="8">
        <v>0</v>
      </c>
      <c r="P1513" s="8" t="s">
        <v>77</v>
      </c>
      <c r="R1513" s="8">
        <v>1</v>
      </c>
      <c r="S1513" s="13">
        <f>_xlfn.XLOOKUP(P1513,rif_fee_schedule!$A$2:$A$84,rif_fee_schedule!C$2:C$84, 0)*1.628</f>
        <v>9769.6279999999988</v>
      </c>
      <c r="T1513" s="13">
        <f>_xlfn.XLOOKUP(P1513,rif_fee_schedule!$A$2:$A$84,rif_fee_schedule!D$2:D$84, 0)</f>
        <v>5674</v>
      </c>
      <c r="U1513" s="14">
        <f t="shared" si="70"/>
        <v>9769.6279999999988</v>
      </c>
      <c r="V1513" s="14">
        <f t="shared" si="71"/>
        <v>5674</v>
      </c>
      <c r="W1513"/>
      <c r="Y1513" s="3">
        <v>43269262.359999999</v>
      </c>
      <c r="Z1513" s="3">
        <v>874367.57</v>
      </c>
      <c r="AA1513" s="3">
        <v>433279.63</v>
      </c>
      <c r="AB1513">
        <v>0</v>
      </c>
      <c r="AC1513" s="3">
        <v>0</v>
      </c>
      <c r="AD1513" s="2">
        <v>374512.67</v>
      </c>
      <c r="AE1513" s="3">
        <v>599122533.62</v>
      </c>
      <c r="AF1513" s="3">
        <v>12164932.65</v>
      </c>
      <c r="AG1513" s="3">
        <v>2628720.44</v>
      </c>
      <c r="AH1513" s="3">
        <v>103699.7</v>
      </c>
      <c r="AI1513" s="3">
        <v>2074</v>
      </c>
      <c r="AJ1513" s="2">
        <v>-10188946.82</v>
      </c>
    </row>
    <row r="1514" spans="1:36" hidden="1" x14ac:dyDescent="0.25">
      <c r="A1514" s="8">
        <v>6</v>
      </c>
      <c r="B1514" s="8" t="s">
        <v>7864</v>
      </c>
      <c r="C1514" s="8">
        <v>3069350331670</v>
      </c>
      <c r="D1514" s="8" t="s">
        <v>7865</v>
      </c>
      <c r="F1514" s="8" t="s">
        <v>7832</v>
      </c>
      <c r="G1514" s="10">
        <v>43705</v>
      </c>
      <c r="H1514" s="8" t="s">
        <v>31</v>
      </c>
      <c r="I1514" s="8" t="s">
        <v>38</v>
      </c>
      <c r="J1514" s="9">
        <v>9278.02</v>
      </c>
      <c r="K1514" s="9">
        <v>185.56</v>
      </c>
      <c r="L1514" s="8">
        <v>0</v>
      </c>
      <c r="M1514" s="14">
        <f t="shared" si="69"/>
        <v>9463.58</v>
      </c>
      <c r="N1514" s="8">
        <v>0</v>
      </c>
      <c r="O1514" s="8">
        <v>0</v>
      </c>
      <c r="P1514" s="8" t="s">
        <v>77</v>
      </c>
      <c r="R1514" s="8">
        <v>1</v>
      </c>
      <c r="S1514" s="13">
        <f>_xlfn.XLOOKUP(P1514,rif_fee_schedule!$A$2:$A$84,rif_fee_schedule!C$2:C$84, 0)*1.628</f>
        <v>9769.6279999999988</v>
      </c>
      <c r="T1514" s="13">
        <f>_xlfn.XLOOKUP(P1514,rif_fee_schedule!$A$2:$A$84,rif_fee_schedule!D$2:D$84, 0)</f>
        <v>5674</v>
      </c>
      <c r="U1514" s="14">
        <f t="shared" si="70"/>
        <v>9769.6279999999988</v>
      </c>
      <c r="V1514" s="14">
        <f t="shared" si="71"/>
        <v>5674</v>
      </c>
      <c r="W1514"/>
      <c r="Y1514" s="3">
        <v>43269262.359999999</v>
      </c>
      <c r="Z1514" s="3">
        <v>874367.57</v>
      </c>
      <c r="AA1514" s="3">
        <v>433279.63</v>
      </c>
      <c r="AB1514">
        <v>0</v>
      </c>
      <c r="AC1514" s="3">
        <v>0</v>
      </c>
      <c r="AD1514" s="2">
        <v>374512.67</v>
      </c>
      <c r="AE1514" s="3">
        <v>599122533.62</v>
      </c>
      <c r="AF1514" s="3">
        <v>12164932.65</v>
      </c>
      <c r="AG1514" s="3">
        <v>2628720.44</v>
      </c>
      <c r="AH1514" s="3">
        <v>103699.7</v>
      </c>
      <c r="AI1514" s="3">
        <v>2074</v>
      </c>
      <c r="AJ1514" s="2">
        <v>-10188946.82</v>
      </c>
    </row>
    <row r="1515" spans="1:36" hidden="1" x14ac:dyDescent="0.25">
      <c r="A1515" s="8">
        <v>6</v>
      </c>
      <c r="B1515" s="8" t="s">
        <v>7866</v>
      </c>
      <c r="C1515" s="8">
        <v>3069350331560</v>
      </c>
      <c r="D1515" s="8" t="s">
        <v>7867</v>
      </c>
      <c r="F1515" s="8" t="s">
        <v>7832</v>
      </c>
      <c r="G1515" s="10">
        <v>43705</v>
      </c>
      <c r="H1515" s="8" t="s">
        <v>31</v>
      </c>
      <c r="I1515" s="8" t="s">
        <v>38</v>
      </c>
      <c r="J1515" s="9">
        <v>9278.02</v>
      </c>
      <c r="K1515" s="9">
        <v>185.56</v>
      </c>
      <c r="L1515" s="8">
        <v>0</v>
      </c>
      <c r="M1515" s="14">
        <f t="shared" si="69"/>
        <v>9463.58</v>
      </c>
      <c r="N1515" s="8">
        <v>0</v>
      </c>
      <c r="O1515" s="8">
        <v>0</v>
      </c>
      <c r="P1515" s="8" t="s">
        <v>77</v>
      </c>
      <c r="R1515" s="8">
        <v>1</v>
      </c>
      <c r="S1515" s="13">
        <f>_xlfn.XLOOKUP(P1515,rif_fee_schedule!$A$2:$A$84,rif_fee_schedule!C$2:C$84, 0)*1.628</f>
        <v>9769.6279999999988</v>
      </c>
      <c r="T1515" s="13">
        <f>_xlfn.XLOOKUP(P1515,rif_fee_schedule!$A$2:$A$84,rif_fee_schedule!D$2:D$84, 0)</f>
        <v>5674</v>
      </c>
      <c r="U1515" s="14">
        <f t="shared" si="70"/>
        <v>9769.6279999999988</v>
      </c>
      <c r="V1515" s="14">
        <f t="shared" si="71"/>
        <v>5674</v>
      </c>
      <c r="W1515"/>
      <c r="Y1515" s="3">
        <v>43269262.359999999</v>
      </c>
      <c r="Z1515" s="3">
        <v>874367.57</v>
      </c>
      <c r="AA1515" s="3">
        <v>433279.63</v>
      </c>
      <c r="AB1515">
        <v>0</v>
      </c>
      <c r="AC1515" s="3">
        <v>0</v>
      </c>
      <c r="AD1515" s="2">
        <v>374512.67</v>
      </c>
      <c r="AE1515" s="3">
        <v>599122533.62</v>
      </c>
      <c r="AF1515" s="3">
        <v>12164932.65</v>
      </c>
      <c r="AG1515" s="3">
        <v>2628720.44</v>
      </c>
      <c r="AH1515" s="3">
        <v>103699.7</v>
      </c>
      <c r="AI1515" s="3">
        <v>2074</v>
      </c>
      <c r="AJ1515" s="2">
        <v>-10188946.82</v>
      </c>
    </row>
    <row r="1516" spans="1:36" hidden="1" x14ac:dyDescent="0.25">
      <c r="A1516" s="8">
        <v>6</v>
      </c>
      <c r="B1516" s="8" t="s">
        <v>7868</v>
      </c>
      <c r="C1516" s="8">
        <v>3069350331230</v>
      </c>
      <c r="D1516" s="8" t="s">
        <v>7869</v>
      </c>
      <c r="F1516" s="8" t="s">
        <v>7832</v>
      </c>
      <c r="G1516" s="10">
        <v>43705</v>
      </c>
      <c r="H1516" s="8" t="s">
        <v>31</v>
      </c>
      <c r="I1516" s="8" t="s">
        <v>38</v>
      </c>
      <c r="J1516" s="9">
        <v>9278.02</v>
      </c>
      <c r="K1516" s="9">
        <v>185.56</v>
      </c>
      <c r="L1516" s="8">
        <v>0</v>
      </c>
      <c r="M1516" s="14">
        <f t="shared" si="69"/>
        <v>9463.58</v>
      </c>
      <c r="N1516" s="8">
        <v>0</v>
      </c>
      <c r="O1516" s="8">
        <v>0</v>
      </c>
      <c r="P1516" s="8" t="s">
        <v>77</v>
      </c>
      <c r="R1516" s="8">
        <v>1</v>
      </c>
      <c r="S1516" s="13">
        <f>_xlfn.XLOOKUP(P1516,rif_fee_schedule!$A$2:$A$84,rif_fee_schedule!C$2:C$84, 0)*1.628</f>
        <v>9769.6279999999988</v>
      </c>
      <c r="T1516" s="13">
        <f>_xlfn.XLOOKUP(P1516,rif_fee_schedule!$A$2:$A$84,rif_fee_schedule!D$2:D$84, 0)</f>
        <v>5674</v>
      </c>
      <c r="U1516" s="14">
        <f t="shared" si="70"/>
        <v>9769.6279999999988</v>
      </c>
      <c r="V1516" s="14">
        <f t="shared" si="71"/>
        <v>5674</v>
      </c>
      <c r="W1516"/>
      <c r="Y1516" s="3">
        <v>43269262.359999999</v>
      </c>
      <c r="Z1516" s="3">
        <v>874367.57</v>
      </c>
      <c r="AA1516" s="3">
        <v>433279.63</v>
      </c>
      <c r="AB1516">
        <v>0</v>
      </c>
      <c r="AC1516" s="3">
        <v>0</v>
      </c>
      <c r="AD1516" s="2">
        <v>374512.67</v>
      </c>
      <c r="AE1516" s="3">
        <v>599122533.62</v>
      </c>
      <c r="AF1516" s="3">
        <v>12164932.65</v>
      </c>
      <c r="AG1516" s="3">
        <v>2628720.44</v>
      </c>
      <c r="AH1516" s="3">
        <v>103699.7</v>
      </c>
      <c r="AI1516" s="3">
        <v>2074</v>
      </c>
      <c r="AJ1516" s="2">
        <v>-10188946.82</v>
      </c>
    </row>
    <row r="1517" spans="1:36" hidden="1" x14ac:dyDescent="0.25">
      <c r="A1517" s="8">
        <v>6</v>
      </c>
      <c r="B1517" s="8" t="s">
        <v>7870</v>
      </c>
      <c r="C1517" s="8">
        <v>3069350331550</v>
      </c>
      <c r="D1517" s="8" t="s">
        <v>7871</v>
      </c>
      <c r="F1517" s="8" t="s">
        <v>7798</v>
      </c>
      <c r="G1517" s="10">
        <v>43705</v>
      </c>
      <c r="H1517" s="8" t="s">
        <v>31</v>
      </c>
      <c r="I1517" s="8" t="s">
        <v>38</v>
      </c>
      <c r="J1517" s="9">
        <v>9278.02</v>
      </c>
      <c r="K1517" s="9">
        <v>185.56</v>
      </c>
      <c r="L1517" s="8">
        <v>0</v>
      </c>
      <c r="M1517" s="14">
        <f t="shared" si="69"/>
        <v>9463.58</v>
      </c>
      <c r="N1517" s="8">
        <v>0</v>
      </c>
      <c r="O1517" s="8">
        <v>0</v>
      </c>
      <c r="P1517" s="8" t="s">
        <v>77</v>
      </c>
      <c r="R1517" s="8">
        <v>1</v>
      </c>
      <c r="S1517" s="13">
        <f>_xlfn.XLOOKUP(P1517,rif_fee_schedule!$A$2:$A$84,rif_fee_schedule!C$2:C$84, 0)*1.628</f>
        <v>9769.6279999999988</v>
      </c>
      <c r="T1517" s="13">
        <f>_xlfn.XLOOKUP(P1517,rif_fee_schedule!$A$2:$A$84,rif_fee_schedule!D$2:D$84, 0)</f>
        <v>5674</v>
      </c>
      <c r="U1517" s="14">
        <f t="shared" si="70"/>
        <v>9769.6279999999988</v>
      </c>
      <c r="V1517" s="14">
        <f t="shared" si="71"/>
        <v>5674</v>
      </c>
      <c r="W1517"/>
      <c r="Y1517" s="3">
        <v>43269262.359999999</v>
      </c>
      <c r="Z1517" s="3">
        <v>874367.57</v>
      </c>
      <c r="AA1517" s="3">
        <v>433279.63</v>
      </c>
      <c r="AB1517">
        <v>0</v>
      </c>
      <c r="AC1517" s="3">
        <v>0</v>
      </c>
      <c r="AD1517" s="2">
        <v>374512.67</v>
      </c>
      <c r="AE1517" s="3">
        <v>599122533.62</v>
      </c>
      <c r="AF1517" s="3">
        <v>12164932.65</v>
      </c>
      <c r="AG1517" s="3">
        <v>2628720.44</v>
      </c>
      <c r="AH1517" s="3">
        <v>103699.7</v>
      </c>
      <c r="AI1517" s="3">
        <v>2074</v>
      </c>
      <c r="AJ1517" s="2">
        <v>-10188946.82</v>
      </c>
    </row>
    <row r="1518" spans="1:36" hidden="1" x14ac:dyDescent="0.25">
      <c r="A1518" s="8">
        <v>6</v>
      </c>
      <c r="B1518" s="8" t="s">
        <v>7917</v>
      </c>
      <c r="C1518" s="8">
        <v>3069350331640</v>
      </c>
      <c r="D1518" s="8" t="s">
        <v>7918</v>
      </c>
      <c r="F1518" s="8" t="s">
        <v>7798</v>
      </c>
      <c r="G1518" s="10">
        <v>43705</v>
      </c>
      <c r="H1518" s="8" t="s">
        <v>31</v>
      </c>
      <c r="I1518" s="8" t="s">
        <v>38</v>
      </c>
      <c r="J1518" s="9">
        <v>9278.02</v>
      </c>
      <c r="K1518" s="9">
        <v>185.56</v>
      </c>
      <c r="L1518" s="8">
        <v>0</v>
      </c>
      <c r="M1518" s="14">
        <f t="shared" si="69"/>
        <v>9463.58</v>
      </c>
      <c r="N1518" s="8">
        <v>0</v>
      </c>
      <c r="O1518" s="8">
        <v>0</v>
      </c>
      <c r="P1518" s="8" t="s">
        <v>77</v>
      </c>
      <c r="R1518" s="8">
        <v>1</v>
      </c>
      <c r="S1518" s="13">
        <f>_xlfn.XLOOKUP(P1518,rif_fee_schedule!$A$2:$A$84,rif_fee_schedule!C$2:C$84, 0)*1.628</f>
        <v>9769.6279999999988</v>
      </c>
      <c r="T1518" s="13">
        <f>_xlfn.XLOOKUP(P1518,rif_fee_schedule!$A$2:$A$84,rif_fee_schedule!D$2:D$84, 0)</f>
        <v>5674</v>
      </c>
      <c r="U1518" s="14">
        <f t="shared" si="70"/>
        <v>9769.6279999999988</v>
      </c>
      <c r="V1518" s="14">
        <f t="shared" si="71"/>
        <v>5674</v>
      </c>
      <c r="W1518"/>
      <c r="Y1518" s="3">
        <v>43269262.359999999</v>
      </c>
      <c r="Z1518" s="3">
        <v>874367.57</v>
      </c>
      <c r="AA1518" s="3">
        <v>433279.63</v>
      </c>
      <c r="AB1518">
        <v>0</v>
      </c>
      <c r="AC1518" s="3">
        <v>0</v>
      </c>
      <c r="AD1518" s="2">
        <v>374512.67</v>
      </c>
      <c r="AE1518" s="3">
        <v>599122533.62</v>
      </c>
      <c r="AF1518" s="3">
        <v>12164932.65</v>
      </c>
      <c r="AG1518" s="3">
        <v>2628720.44</v>
      </c>
      <c r="AH1518" s="3">
        <v>103699.7</v>
      </c>
      <c r="AI1518" s="3">
        <v>2074</v>
      </c>
      <c r="AJ1518" s="2">
        <v>-10188946.82</v>
      </c>
    </row>
    <row r="1519" spans="1:36" hidden="1" x14ac:dyDescent="0.25">
      <c r="A1519" s="8">
        <v>6</v>
      </c>
      <c r="B1519" s="8" t="s">
        <v>7919</v>
      </c>
      <c r="C1519" s="8">
        <v>3069350331210</v>
      </c>
      <c r="D1519" s="8" t="s">
        <v>7920</v>
      </c>
      <c r="F1519" s="8" t="s">
        <v>7798</v>
      </c>
      <c r="G1519" s="10">
        <v>43705</v>
      </c>
      <c r="H1519" s="8" t="s">
        <v>31</v>
      </c>
      <c r="I1519" s="8" t="s">
        <v>38</v>
      </c>
      <c r="J1519" s="9">
        <v>9278.02</v>
      </c>
      <c r="K1519" s="9">
        <v>185.56</v>
      </c>
      <c r="L1519" s="8">
        <v>0</v>
      </c>
      <c r="M1519" s="14">
        <f t="shared" si="69"/>
        <v>9463.58</v>
      </c>
      <c r="N1519" s="8">
        <v>0</v>
      </c>
      <c r="O1519" s="8">
        <v>0</v>
      </c>
      <c r="P1519" s="8" t="s">
        <v>77</v>
      </c>
      <c r="R1519" s="8">
        <v>1</v>
      </c>
      <c r="S1519" s="13">
        <f>_xlfn.XLOOKUP(P1519,rif_fee_schedule!$A$2:$A$84,rif_fee_schedule!C$2:C$84, 0)*1.628</f>
        <v>9769.6279999999988</v>
      </c>
      <c r="T1519" s="13">
        <f>_xlfn.XLOOKUP(P1519,rif_fee_schedule!$A$2:$A$84,rif_fee_schedule!D$2:D$84, 0)</f>
        <v>5674</v>
      </c>
      <c r="U1519" s="14">
        <f t="shared" si="70"/>
        <v>9769.6279999999988</v>
      </c>
      <c r="V1519" s="14">
        <f t="shared" si="71"/>
        <v>5674</v>
      </c>
      <c r="W1519"/>
      <c r="Y1519" s="3">
        <v>43269262.359999999</v>
      </c>
      <c r="Z1519" s="3">
        <v>874367.57</v>
      </c>
      <c r="AA1519" s="3">
        <v>433279.63</v>
      </c>
      <c r="AB1519">
        <v>0</v>
      </c>
      <c r="AC1519" s="3">
        <v>0</v>
      </c>
      <c r="AD1519" s="2">
        <v>374512.67</v>
      </c>
      <c r="AE1519" s="3">
        <v>599122533.62</v>
      </c>
      <c r="AF1519" s="3">
        <v>12164932.65</v>
      </c>
      <c r="AG1519" s="3">
        <v>2628720.44</v>
      </c>
      <c r="AH1519" s="3">
        <v>103699.7</v>
      </c>
      <c r="AI1519" s="3">
        <v>2074</v>
      </c>
      <c r="AJ1519" s="2">
        <v>-10188946.82</v>
      </c>
    </row>
    <row r="1520" spans="1:36" hidden="1" x14ac:dyDescent="0.25">
      <c r="A1520" s="8">
        <v>6</v>
      </c>
      <c r="B1520" s="8" t="s">
        <v>7882</v>
      </c>
      <c r="C1520" s="8">
        <v>3069350331710</v>
      </c>
      <c r="D1520" s="8" t="s">
        <v>7883</v>
      </c>
      <c r="F1520" s="8" t="s">
        <v>7730</v>
      </c>
      <c r="G1520" s="10">
        <v>43713</v>
      </c>
      <c r="H1520" s="8" t="s">
        <v>31</v>
      </c>
      <c r="I1520" s="8" t="s">
        <v>38</v>
      </c>
      <c r="J1520" s="9">
        <v>9278.02</v>
      </c>
      <c r="K1520" s="9">
        <v>185.56</v>
      </c>
      <c r="L1520" s="8">
        <v>0</v>
      </c>
      <c r="M1520" s="14">
        <f t="shared" si="69"/>
        <v>9463.58</v>
      </c>
      <c r="N1520" s="8">
        <v>0</v>
      </c>
      <c r="O1520" s="8">
        <v>0</v>
      </c>
      <c r="P1520" s="8" t="s">
        <v>77</v>
      </c>
      <c r="R1520" s="8">
        <v>1</v>
      </c>
      <c r="S1520" s="13">
        <f>_xlfn.XLOOKUP(P1520,rif_fee_schedule!$A$2:$A$84,rif_fee_schedule!C$2:C$84, 0)*1.628</f>
        <v>9769.6279999999988</v>
      </c>
      <c r="T1520" s="13">
        <f>_xlfn.XLOOKUP(P1520,rif_fee_schedule!$A$2:$A$84,rif_fee_schedule!D$2:D$84, 0)</f>
        <v>5674</v>
      </c>
      <c r="U1520" s="14">
        <f t="shared" si="70"/>
        <v>9769.6279999999988</v>
      </c>
      <c r="V1520" s="14">
        <f t="shared" si="71"/>
        <v>5674</v>
      </c>
      <c r="W1520"/>
      <c r="Y1520" s="3">
        <v>43269262.359999999</v>
      </c>
      <c r="Z1520" s="3">
        <v>874367.57</v>
      </c>
      <c r="AA1520" s="3">
        <v>433279.63</v>
      </c>
      <c r="AB1520">
        <v>0</v>
      </c>
      <c r="AC1520" s="3">
        <v>0</v>
      </c>
      <c r="AD1520" s="2">
        <v>374512.67</v>
      </c>
      <c r="AE1520" s="3">
        <v>599122533.62</v>
      </c>
      <c r="AF1520" s="3">
        <v>12164932.65</v>
      </c>
      <c r="AG1520" s="3">
        <v>2628720.44</v>
      </c>
      <c r="AH1520" s="3">
        <v>103699.7</v>
      </c>
      <c r="AI1520" s="3">
        <v>2074</v>
      </c>
      <c r="AJ1520" s="2">
        <v>-10188946.82</v>
      </c>
    </row>
    <row r="1521" spans="1:36" hidden="1" x14ac:dyDescent="0.25">
      <c r="A1521" s="8">
        <v>6</v>
      </c>
      <c r="B1521" s="8" t="s">
        <v>7884</v>
      </c>
      <c r="C1521" s="8">
        <v>3069350331590</v>
      </c>
      <c r="D1521" s="8" t="s">
        <v>7885</v>
      </c>
      <c r="F1521" s="8" t="s">
        <v>7730</v>
      </c>
      <c r="G1521" s="10">
        <v>43713</v>
      </c>
      <c r="H1521" s="8" t="s">
        <v>31</v>
      </c>
      <c r="I1521" s="8" t="s">
        <v>38</v>
      </c>
      <c r="J1521" s="9">
        <v>9278.02</v>
      </c>
      <c r="K1521" s="9">
        <v>185.56</v>
      </c>
      <c r="L1521" s="8">
        <v>0</v>
      </c>
      <c r="M1521" s="14">
        <f t="shared" si="69"/>
        <v>9463.58</v>
      </c>
      <c r="N1521" s="8">
        <v>0</v>
      </c>
      <c r="O1521" s="8">
        <v>0</v>
      </c>
      <c r="P1521" s="8" t="s">
        <v>77</v>
      </c>
      <c r="R1521" s="8">
        <v>1</v>
      </c>
      <c r="S1521" s="13">
        <f>_xlfn.XLOOKUP(P1521,rif_fee_schedule!$A$2:$A$84,rif_fee_schedule!C$2:C$84, 0)*1.628</f>
        <v>9769.6279999999988</v>
      </c>
      <c r="T1521" s="13">
        <f>_xlfn.XLOOKUP(P1521,rif_fee_schedule!$A$2:$A$84,rif_fee_schedule!D$2:D$84, 0)</f>
        <v>5674</v>
      </c>
      <c r="U1521" s="14">
        <f t="shared" si="70"/>
        <v>9769.6279999999988</v>
      </c>
      <c r="V1521" s="14">
        <f t="shared" si="71"/>
        <v>5674</v>
      </c>
      <c r="W1521"/>
      <c r="Y1521" s="3">
        <v>43269262.359999999</v>
      </c>
      <c r="Z1521" s="3">
        <v>874367.57</v>
      </c>
      <c r="AA1521" s="3">
        <v>433279.63</v>
      </c>
      <c r="AB1521">
        <v>0</v>
      </c>
      <c r="AC1521" s="3">
        <v>0</v>
      </c>
      <c r="AD1521" s="2">
        <v>374512.67</v>
      </c>
      <c r="AE1521" s="3">
        <v>599122533.62</v>
      </c>
      <c r="AF1521" s="3">
        <v>12164932.65</v>
      </c>
      <c r="AG1521" s="3">
        <v>2628720.44</v>
      </c>
      <c r="AH1521" s="3">
        <v>103699.7</v>
      </c>
      <c r="AI1521" s="3">
        <v>2074</v>
      </c>
      <c r="AJ1521" s="2">
        <v>-10188946.82</v>
      </c>
    </row>
    <row r="1522" spans="1:36" hidden="1" x14ac:dyDescent="0.25">
      <c r="A1522" s="8">
        <v>6</v>
      </c>
      <c r="B1522" s="8" t="s">
        <v>7886</v>
      </c>
      <c r="C1522" s="8">
        <v>3069350331620</v>
      </c>
      <c r="D1522" s="8" t="s">
        <v>7887</v>
      </c>
      <c r="F1522" s="8" t="s">
        <v>7730</v>
      </c>
      <c r="G1522" s="10">
        <v>43713</v>
      </c>
      <c r="H1522" s="8" t="s">
        <v>31</v>
      </c>
      <c r="I1522" s="8" t="s">
        <v>38</v>
      </c>
      <c r="J1522" s="9">
        <v>9278.02</v>
      </c>
      <c r="K1522" s="9">
        <v>185.56</v>
      </c>
      <c r="L1522" s="8">
        <v>0</v>
      </c>
      <c r="M1522" s="14">
        <f t="shared" si="69"/>
        <v>9463.58</v>
      </c>
      <c r="N1522" s="8">
        <v>0</v>
      </c>
      <c r="O1522" s="8">
        <v>0</v>
      </c>
      <c r="P1522" s="8" t="s">
        <v>77</v>
      </c>
      <c r="R1522" s="8">
        <v>1</v>
      </c>
      <c r="S1522" s="13">
        <f>_xlfn.XLOOKUP(P1522,rif_fee_schedule!$A$2:$A$84,rif_fee_schedule!C$2:C$84, 0)*1.628</f>
        <v>9769.6279999999988</v>
      </c>
      <c r="T1522" s="13">
        <f>_xlfn.XLOOKUP(P1522,rif_fee_schedule!$A$2:$A$84,rif_fee_schedule!D$2:D$84, 0)</f>
        <v>5674</v>
      </c>
      <c r="U1522" s="14">
        <f t="shared" si="70"/>
        <v>9769.6279999999988</v>
      </c>
      <c r="V1522" s="14">
        <f t="shared" si="71"/>
        <v>5674</v>
      </c>
      <c r="W1522"/>
      <c r="Y1522" s="3">
        <v>43269262.359999999</v>
      </c>
      <c r="Z1522" s="3">
        <v>874367.57</v>
      </c>
      <c r="AA1522" s="3">
        <v>433279.63</v>
      </c>
      <c r="AB1522">
        <v>0</v>
      </c>
      <c r="AC1522" s="3">
        <v>0</v>
      </c>
      <c r="AD1522" s="2">
        <v>374512.67</v>
      </c>
      <c r="AE1522" s="3">
        <v>599122533.62</v>
      </c>
      <c r="AF1522" s="3">
        <v>12164932.65</v>
      </c>
      <c r="AG1522" s="3">
        <v>2628720.44</v>
      </c>
      <c r="AH1522" s="3">
        <v>103699.7</v>
      </c>
      <c r="AI1522" s="3">
        <v>2074</v>
      </c>
      <c r="AJ1522" s="2">
        <v>-10188946.82</v>
      </c>
    </row>
    <row r="1523" spans="1:36" hidden="1" x14ac:dyDescent="0.25">
      <c r="A1523" s="8">
        <v>6</v>
      </c>
      <c r="B1523" s="8" t="s">
        <v>7951</v>
      </c>
      <c r="C1523" s="8">
        <v>3069350331450</v>
      </c>
      <c r="D1523" s="8" t="s">
        <v>7952</v>
      </c>
      <c r="F1523" s="8" t="s">
        <v>7798</v>
      </c>
      <c r="G1523" s="10">
        <v>43705</v>
      </c>
      <c r="H1523" s="8" t="s">
        <v>31</v>
      </c>
      <c r="I1523" s="8" t="s">
        <v>38</v>
      </c>
      <c r="J1523" s="9">
        <v>9278.02</v>
      </c>
      <c r="K1523" s="9">
        <v>185.56</v>
      </c>
      <c r="L1523" s="8">
        <v>0</v>
      </c>
      <c r="M1523" s="14">
        <f t="shared" ref="M1523:M1586" si="72">SUM(J1523:L1523)</f>
        <v>9463.58</v>
      </c>
      <c r="N1523" s="8">
        <v>0</v>
      </c>
      <c r="O1523" s="8">
        <v>0</v>
      </c>
      <c r="P1523" s="8" t="s">
        <v>77</v>
      </c>
      <c r="R1523" s="8">
        <v>1</v>
      </c>
      <c r="S1523" s="13">
        <f>_xlfn.XLOOKUP(P1523,rif_fee_schedule!$A$2:$A$84,rif_fee_schedule!C$2:C$84, 0)*1.628</f>
        <v>9769.6279999999988</v>
      </c>
      <c r="T1523" s="13">
        <f>_xlfn.XLOOKUP(P1523,rif_fee_schedule!$A$2:$A$84,rif_fee_schedule!D$2:D$84, 0)</f>
        <v>5674</v>
      </c>
      <c r="U1523" s="14">
        <f t="shared" ref="U1523:U1586" si="73">S1523*R1523</f>
        <v>9769.6279999999988</v>
      </c>
      <c r="V1523" s="14">
        <f t="shared" ref="V1523:V1586" si="74">T1523*R1523</f>
        <v>5674</v>
      </c>
      <c r="W1523"/>
      <c r="Y1523" s="3">
        <v>43269262.359999999</v>
      </c>
      <c r="Z1523" s="3">
        <v>874367.57</v>
      </c>
      <c r="AA1523" s="3">
        <v>433279.63</v>
      </c>
      <c r="AB1523">
        <v>0</v>
      </c>
      <c r="AC1523" s="3">
        <v>0</v>
      </c>
      <c r="AD1523" s="2">
        <v>374512.67</v>
      </c>
      <c r="AE1523" s="3">
        <v>599122533.62</v>
      </c>
      <c r="AF1523" s="3">
        <v>12164932.65</v>
      </c>
      <c r="AG1523" s="3">
        <v>2628720.44</v>
      </c>
      <c r="AH1523" s="3">
        <v>103699.7</v>
      </c>
      <c r="AI1523" s="3">
        <v>2074</v>
      </c>
      <c r="AJ1523" s="2">
        <v>-10188946.82</v>
      </c>
    </row>
    <row r="1524" spans="1:36" hidden="1" x14ac:dyDescent="0.25">
      <c r="A1524" s="8">
        <v>6</v>
      </c>
      <c r="B1524" s="8" t="s">
        <v>7735</v>
      </c>
      <c r="C1524" s="8">
        <v>3069350000232</v>
      </c>
      <c r="D1524" s="8" t="s">
        <v>7736</v>
      </c>
      <c r="F1524" s="8" t="s">
        <v>7730</v>
      </c>
      <c r="G1524" s="10">
        <v>43713</v>
      </c>
      <c r="H1524" s="8" t="s">
        <v>31</v>
      </c>
      <c r="I1524" s="8" t="s">
        <v>38</v>
      </c>
      <c r="J1524" s="9">
        <v>9278.02</v>
      </c>
      <c r="K1524" s="9">
        <v>185.56</v>
      </c>
      <c r="L1524" s="8">
        <v>0</v>
      </c>
      <c r="M1524" s="14">
        <f t="shared" si="72"/>
        <v>9463.58</v>
      </c>
      <c r="N1524" s="8">
        <v>0</v>
      </c>
      <c r="O1524" s="8">
        <v>0</v>
      </c>
      <c r="P1524" s="8" t="s">
        <v>77</v>
      </c>
      <c r="R1524" s="8">
        <v>1</v>
      </c>
      <c r="S1524" s="13">
        <f>_xlfn.XLOOKUP(P1524,rif_fee_schedule!$A$2:$A$84,rif_fee_schedule!C$2:C$84, 0)*1.628</f>
        <v>9769.6279999999988</v>
      </c>
      <c r="T1524" s="13">
        <f>_xlfn.XLOOKUP(P1524,rif_fee_schedule!$A$2:$A$84,rif_fee_schedule!D$2:D$84, 0)</f>
        <v>5674</v>
      </c>
      <c r="U1524" s="14">
        <f t="shared" si="73"/>
        <v>9769.6279999999988</v>
      </c>
      <c r="V1524" s="14">
        <f t="shared" si="74"/>
        <v>5674</v>
      </c>
      <c r="W1524"/>
      <c r="Y1524" s="3">
        <v>43269262.359999999</v>
      </c>
      <c r="Z1524" s="3">
        <v>874367.57</v>
      </c>
      <c r="AA1524" s="3">
        <v>433279.63</v>
      </c>
      <c r="AB1524">
        <v>0</v>
      </c>
      <c r="AC1524" s="3">
        <v>0</v>
      </c>
      <c r="AD1524" s="2">
        <v>374512.67</v>
      </c>
      <c r="AE1524" s="3">
        <v>599122533.62</v>
      </c>
      <c r="AF1524" s="3">
        <v>12164932.65</v>
      </c>
      <c r="AG1524" s="3">
        <v>2628720.44</v>
      </c>
      <c r="AH1524" s="3">
        <v>103699.7</v>
      </c>
      <c r="AI1524" s="3">
        <v>2074</v>
      </c>
      <c r="AJ1524" s="2">
        <v>-10188946.82</v>
      </c>
    </row>
    <row r="1525" spans="1:36" hidden="1" x14ac:dyDescent="0.25">
      <c r="A1525" s="8">
        <v>6</v>
      </c>
      <c r="B1525" s="8" t="s">
        <v>7733</v>
      </c>
      <c r="C1525" s="8">
        <v>3069350000232</v>
      </c>
      <c r="D1525" s="8" t="s">
        <v>7734</v>
      </c>
      <c r="F1525" s="8" t="s">
        <v>7730</v>
      </c>
      <c r="G1525" s="10">
        <v>43713</v>
      </c>
      <c r="H1525" s="8" t="s">
        <v>31</v>
      </c>
      <c r="I1525" s="8" t="s">
        <v>38</v>
      </c>
      <c r="J1525" s="9">
        <v>9278.02</v>
      </c>
      <c r="K1525" s="9">
        <v>185.56</v>
      </c>
      <c r="L1525" s="8">
        <v>0</v>
      </c>
      <c r="M1525" s="14">
        <f t="shared" si="72"/>
        <v>9463.58</v>
      </c>
      <c r="N1525" s="8">
        <v>0</v>
      </c>
      <c r="O1525" s="8">
        <v>0</v>
      </c>
      <c r="P1525" s="8" t="s">
        <v>77</v>
      </c>
      <c r="R1525" s="8">
        <v>1</v>
      </c>
      <c r="S1525" s="13">
        <f>_xlfn.XLOOKUP(P1525,rif_fee_schedule!$A$2:$A$84,rif_fee_schedule!C$2:C$84, 0)*1.628</f>
        <v>9769.6279999999988</v>
      </c>
      <c r="T1525" s="13">
        <f>_xlfn.XLOOKUP(P1525,rif_fee_schedule!$A$2:$A$84,rif_fee_schedule!D$2:D$84, 0)</f>
        <v>5674</v>
      </c>
      <c r="U1525" s="14">
        <f t="shared" si="73"/>
        <v>9769.6279999999988</v>
      </c>
      <c r="V1525" s="14">
        <f t="shared" si="74"/>
        <v>5674</v>
      </c>
      <c r="W1525"/>
      <c r="Y1525" s="3">
        <v>43269262.359999999</v>
      </c>
      <c r="Z1525" s="3">
        <v>874367.57</v>
      </c>
      <c r="AA1525" s="3">
        <v>433279.63</v>
      </c>
      <c r="AB1525">
        <v>0</v>
      </c>
      <c r="AC1525" s="3">
        <v>0</v>
      </c>
      <c r="AD1525" s="2">
        <v>374512.67</v>
      </c>
      <c r="AE1525" s="3">
        <v>599122533.62</v>
      </c>
      <c r="AF1525" s="3">
        <v>12164932.65</v>
      </c>
      <c r="AG1525" s="3">
        <v>2628720.44</v>
      </c>
      <c r="AH1525" s="3">
        <v>103699.7</v>
      </c>
      <c r="AI1525" s="3">
        <v>2074</v>
      </c>
      <c r="AJ1525" s="2">
        <v>-10188946.82</v>
      </c>
    </row>
    <row r="1526" spans="1:36" hidden="1" x14ac:dyDescent="0.25">
      <c r="A1526" s="8">
        <v>6</v>
      </c>
      <c r="B1526" s="8" t="s">
        <v>7963</v>
      </c>
      <c r="C1526" s="8">
        <v>3069350000232</v>
      </c>
      <c r="D1526" s="8" t="s">
        <v>7922</v>
      </c>
      <c r="F1526" s="8" t="s">
        <v>7964</v>
      </c>
      <c r="G1526" s="10">
        <v>43713</v>
      </c>
      <c r="H1526" s="8" t="s">
        <v>31</v>
      </c>
      <c r="I1526" s="8" t="s">
        <v>38</v>
      </c>
      <c r="J1526" s="9">
        <v>9278.02</v>
      </c>
      <c r="K1526" s="9">
        <v>185.56</v>
      </c>
      <c r="L1526" s="8">
        <v>0</v>
      </c>
      <c r="M1526" s="14">
        <f t="shared" si="72"/>
        <v>9463.58</v>
      </c>
      <c r="N1526" s="8">
        <v>0</v>
      </c>
      <c r="O1526" s="8">
        <v>0</v>
      </c>
      <c r="P1526" s="8" t="s">
        <v>77</v>
      </c>
      <c r="R1526" s="8">
        <v>1</v>
      </c>
      <c r="S1526" s="13">
        <f>_xlfn.XLOOKUP(P1526,rif_fee_schedule!$A$2:$A$84,rif_fee_schedule!C$2:C$84, 0)*1.628</f>
        <v>9769.6279999999988</v>
      </c>
      <c r="T1526" s="13">
        <f>_xlfn.XLOOKUP(P1526,rif_fee_schedule!$A$2:$A$84,rif_fee_schedule!D$2:D$84, 0)</f>
        <v>5674</v>
      </c>
      <c r="U1526" s="14">
        <f t="shared" si="73"/>
        <v>9769.6279999999988</v>
      </c>
      <c r="V1526" s="14">
        <f t="shared" si="74"/>
        <v>5674</v>
      </c>
      <c r="W1526"/>
      <c r="Y1526" s="3">
        <v>43269262.359999999</v>
      </c>
      <c r="Z1526" s="3">
        <v>874367.57</v>
      </c>
      <c r="AA1526" s="3">
        <v>433279.63</v>
      </c>
      <c r="AB1526">
        <v>0</v>
      </c>
      <c r="AC1526" s="3">
        <v>0</v>
      </c>
      <c r="AD1526" s="2">
        <v>374512.67</v>
      </c>
      <c r="AE1526" s="3">
        <v>599122533.62</v>
      </c>
      <c r="AF1526" s="3">
        <v>12164932.65</v>
      </c>
      <c r="AG1526" s="3">
        <v>2628720.44</v>
      </c>
      <c r="AH1526" s="3">
        <v>103699.7</v>
      </c>
      <c r="AI1526" s="3">
        <v>2074</v>
      </c>
      <c r="AJ1526" s="2">
        <v>-10188946.82</v>
      </c>
    </row>
    <row r="1527" spans="1:36" hidden="1" x14ac:dyDescent="0.25">
      <c r="A1527" s="8">
        <v>6</v>
      </c>
      <c r="B1527" s="8" t="s">
        <v>7838</v>
      </c>
      <c r="C1527" s="8">
        <v>3069350331530</v>
      </c>
      <c r="D1527" s="8" t="s">
        <v>7839</v>
      </c>
      <c r="F1527" s="8" t="s">
        <v>7832</v>
      </c>
      <c r="G1527" s="10">
        <v>43705</v>
      </c>
      <c r="H1527" s="8" t="s">
        <v>31</v>
      </c>
      <c r="I1527" s="8" t="s">
        <v>38</v>
      </c>
      <c r="J1527" s="9">
        <v>9278.02</v>
      </c>
      <c r="K1527" s="9">
        <v>185.56</v>
      </c>
      <c r="L1527" s="8">
        <v>0</v>
      </c>
      <c r="M1527" s="14">
        <f t="shared" si="72"/>
        <v>9463.58</v>
      </c>
      <c r="N1527" s="8">
        <v>0</v>
      </c>
      <c r="O1527" s="8">
        <v>0</v>
      </c>
      <c r="P1527" s="8" t="s">
        <v>77</v>
      </c>
      <c r="R1527" s="8">
        <v>1</v>
      </c>
      <c r="S1527" s="13">
        <f>_xlfn.XLOOKUP(P1527,rif_fee_schedule!$A$2:$A$84,rif_fee_schedule!C$2:C$84, 0)*1.628</f>
        <v>9769.6279999999988</v>
      </c>
      <c r="T1527" s="13">
        <f>_xlfn.XLOOKUP(P1527,rif_fee_schedule!$A$2:$A$84,rif_fee_schedule!D$2:D$84, 0)</f>
        <v>5674</v>
      </c>
      <c r="U1527" s="14">
        <f t="shared" si="73"/>
        <v>9769.6279999999988</v>
      </c>
      <c r="V1527" s="14">
        <f t="shared" si="74"/>
        <v>5674</v>
      </c>
      <c r="W1527"/>
      <c r="Y1527" s="3">
        <v>43269262.359999999</v>
      </c>
      <c r="Z1527" s="3">
        <v>874367.57</v>
      </c>
      <c r="AA1527" s="3">
        <v>433279.63</v>
      </c>
      <c r="AB1527">
        <v>0</v>
      </c>
      <c r="AC1527" s="3">
        <v>0</v>
      </c>
      <c r="AD1527" s="2">
        <v>374512.67</v>
      </c>
      <c r="AE1527" s="3">
        <v>599122533.62</v>
      </c>
      <c r="AF1527" s="3">
        <v>12164932.65</v>
      </c>
      <c r="AG1527" s="3">
        <v>2628720.44</v>
      </c>
      <c r="AH1527" s="3">
        <v>103699.7</v>
      </c>
      <c r="AI1527" s="3">
        <v>2074</v>
      </c>
      <c r="AJ1527" s="2">
        <v>-10188946.82</v>
      </c>
    </row>
    <row r="1528" spans="1:36" hidden="1" x14ac:dyDescent="0.25">
      <c r="A1528" s="8">
        <v>6</v>
      </c>
      <c r="B1528" s="8" t="s">
        <v>7840</v>
      </c>
      <c r="C1528" s="8">
        <v>3069350331600</v>
      </c>
      <c r="D1528" s="8" t="s">
        <v>7841</v>
      </c>
      <c r="F1528" s="8" t="s">
        <v>7832</v>
      </c>
      <c r="G1528" s="10">
        <v>43705</v>
      </c>
      <c r="H1528" s="8" t="s">
        <v>31</v>
      </c>
      <c r="I1528" s="8" t="s">
        <v>38</v>
      </c>
      <c r="J1528" s="9">
        <v>9278.02</v>
      </c>
      <c r="K1528" s="9">
        <v>185.56</v>
      </c>
      <c r="L1528" s="8">
        <v>0</v>
      </c>
      <c r="M1528" s="14">
        <f t="shared" si="72"/>
        <v>9463.58</v>
      </c>
      <c r="N1528" s="8">
        <v>0</v>
      </c>
      <c r="O1528" s="8">
        <v>0</v>
      </c>
      <c r="P1528" s="8" t="s">
        <v>77</v>
      </c>
      <c r="R1528" s="8">
        <v>1</v>
      </c>
      <c r="S1528" s="13">
        <f>_xlfn.XLOOKUP(P1528,rif_fee_schedule!$A$2:$A$84,rif_fee_schedule!C$2:C$84, 0)*1.628</f>
        <v>9769.6279999999988</v>
      </c>
      <c r="T1528" s="13">
        <f>_xlfn.XLOOKUP(P1528,rif_fee_schedule!$A$2:$A$84,rif_fee_schedule!D$2:D$84, 0)</f>
        <v>5674</v>
      </c>
      <c r="U1528" s="14">
        <f t="shared" si="73"/>
        <v>9769.6279999999988</v>
      </c>
      <c r="V1528" s="14">
        <f t="shared" si="74"/>
        <v>5674</v>
      </c>
      <c r="W1528"/>
      <c r="Y1528" s="3">
        <v>43269262.359999999</v>
      </c>
      <c r="Z1528" s="3">
        <v>874367.57</v>
      </c>
      <c r="AA1528" s="3">
        <v>433279.63</v>
      </c>
      <c r="AB1528">
        <v>0</v>
      </c>
      <c r="AC1528" s="3">
        <v>0</v>
      </c>
      <c r="AD1528" s="2">
        <v>374512.67</v>
      </c>
      <c r="AE1528" s="3">
        <v>599122533.62</v>
      </c>
      <c r="AF1528" s="3">
        <v>12164932.65</v>
      </c>
      <c r="AG1528" s="3">
        <v>2628720.44</v>
      </c>
      <c r="AH1528" s="3">
        <v>103699.7</v>
      </c>
      <c r="AI1528" s="3">
        <v>2074</v>
      </c>
      <c r="AJ1528" s="2">
        <v>-10188946.82</v>
      </c>
    </row>
    <row r="1529" spans="1:36" hidden="1" x14ac:dyDescent="0.25">
      <c r="A1529" s="8">
        <v>6</v>
      </c>
      <c r="B1529" s="8" t="s">
        <v>7796</v>
      </c>
      <c r="C1529" s="8">
        <v>3069350331510</v>
      </c>
      <c r="D1529" s="8" t="s">
        <v>7797</v>
      </c>
      <c r="F1529" s="8" t="s">
        <v>7798</v>
      </c>
      <c r="G1529" s="10">
        <v>43705</v>
      </c>
      <c r="H1529" s="8" t="s">
        <v>31</v>
      </c>
      <c r="I1529" s="8" t="s">
        <v>38</v>
      </c>
      <c r="J1529" s="9">
        <v>9278.02</v>
      </c>
      <c r="K1529" s="9">
        <v>185.56</v>
      </c>
      <c r="L1529" s="8">
        <v>0</v>
      </c>
      <c r="M1529" s="14">
        <f t="shared" si="72"/>
        <v>9463.58</v>
      </c>
      <c r="N1529" s="8">
        <v>0</v>
      </c>
      <c r="O1529" s="8">
        <v>0</v>
      </c>
      <c r="P1529" s="8" t="s">
        <v>77</v>
      </c>
      <c r="R1529" s="8">
        <v>1</v>
      </c>
      <c r="S1529" s="13">
        <f>_xlfn.XLOOKUP(P1529,rif_fee_schedule!$A$2:$A$84,rif_fee_schedule!C$2:C$84, 0)*1.628</f>
        <v>9769.6279999999988</v>
      </c>
      <c r="T1529" s="13">
        <f>_xlfn.XLOOKUP(P1529,rif_fee_schedule!$A$2:$A$84,rif_fee_schedule!D$2:D$84, 0)</f>
        <v>5674</v>
      </c>
      <c r="U1529" s="14">
        <f t="shared" si="73"/>
        <v>9769.6279999999988</v>
      </c>
      <c r="V1529" s="14">
        <f t="shared" si="74"/>
        <v>5674</v>
      </c>
      <c r="W1529"/>
      <c r="Y1529" s="3">
        <v>43269262.359999999</v>
      </c>
      <c r="Z1529" s="3">
        <v>874367.57</v>
      </c>
      <c r="AA1529" s="3">
        <v>433279.63</v>
      </c>
      <c r="AB1529">
        <v>0</v>
      </c>
      <c r="AC1529" s="3">
        <v>0</v>
      </c>
      <c r="AD1529" s="2">
        <v>374512.67</v>
      </c>
      <c r="AE1529" s="3">
        <v>599122533.62</v>
      </c>
      <c r="AF1529" s="3">
        <v>12164932.65</v>
      </c>
      <c r="AG1529" s="3">
        <v>2628720.44</v>
      </c>
      <c r="AH1529" s="3">
        <v>103699.7</v>
      </c>
      <c r="AI1529" s="3">
        <v>2074</v>
      </c>
      <c r="AJ1529" s="2">
        <v>-10188946.82</v>
      </c>
    </row>
    <row r="1530" spans="1:36" hidden="1" x14ac:dyDescent="0.25">
      <c r="A1530" s="8">
        <v>6</v>
      </c>
      <c r="B1530" s="8" t="s">
        <v>7947</v>
      </c>
      <c r="C1530" s="8">
        <v>3069350331470</v>
      </c>
      <c r="D1530" s="8" t="s">
        <v>7948</v>
      </c>
      <c r="F1530" s="8" t="s">
        <v>7798</v>
      </c>
      <c r="G1530" s="10">
        <v>43707</v>
      </c>
      <c r="H1530" s="8" t="s">
        <v>31</v>
      </c>
      <c r="I1530" s="8" t="s">
        <v>38</v>
      </c>
      <c r="J1530" s="9">
        <v>9278.02</v>
      </c>
      <c r="K1530" s="9">
        <v>185.56</v>
      </c>
      <c r="L1530" s="8">
        <v>0</v>
      </c>
      <c r="M1530" s="14">
        <f t="shared" si="72"/>
        <v>9463.58</v>
      </c>
      <c r="N1530" s="8">
        <v>0</v>
      </c>
      <c r="O1530" s="8">
        <v>0</v>
      </c>
      <c r="P1530" s="8" t="s">
        <v>77</v>
      </c>
      <c r="R1530" s="8">
        <v>1</v>
      </c>
      <c r="S1530" s="13">
        <f>_xlfn.XLOOKUP(P1530,rif_fee_schedule!$A$2:$A$84,rif_fee_schedule!C$2:C$84, 0)*1.628</f>
        <v>9769.6279999999988</v>
      </c>
      <c r="T1530" s="13">
        <f>_xlfn.XLOOKUP(P1530,rif_fee_schedule!$A$2:$A$84,rif_fee_schedule!D$2:D$84, 0)</f>
        <v>5674</v>
      </c>
      <c r="U1530" s="14">
        <f t="shared" si="73"/>
        <v>9769.6279999999988</v>
      </c>
      <c r="V1530" s="14">
        <f t="shared" si="74"/>
        <v>5674</v>
      </c>
      <c r="W1530"/>
      <c r="Y1530" s="3">
        <v>43269262.359999999</v>
      </c>
      <c r="Z1530" s="3">
        <v>874367.57</v>
      </c>
      <c r="AA1530" s="3">
        <v>433279.63</v>
      </c>
      <c r="AB1530">
        <v>0</v>
      </c>
      <c r="AC1530" s="3">
        <v>0</v>
      </c>
      <c r="AD1530" s="2">
        <v>374512.67</v>
      </c>
      <c r="AE1530" s="3">
        <v>599122533.62</v>
      </c>
      <c r="AF1530" s="3">
        <v>12164932.65</v>
      </c>
      <c r="AG1530" s="3">
        <v>2628720.44</v>
      </c>
      <c r="AH1530" s="3">
        <v>103699.7</v>
      </c>
      <c r="AI1530" s="3">
        <v>2074</v>
      </c>
      <c r="AJ1530" s="2">
        <v>-10188946.82</v>
      </c>
    </row>
    <row r="1531" spans="1:36" hidden="1" x14ac:dyDescent="0.25">
      <c r="A1531" s="8">
        <v>6</v>
      </c>
      <c r="B1531" s="8" t="s">
        <v>7911</v>
      </c>
      <c r="C1531" s="8">
        <v>3069350331520</v>
      </c>
      <c r="D1531" s="8" t="s">
        <v>7912</v>
      </c>
      <c r="F1531" s="8" t="s">
        <v>7730</v>
      </c>
      <c r="G1531" s="10">
        <v>43707</v>
      </c>
      <c r="H1531" s="8" t="s">
        <v>31</v>
      </c>
      <c r="I1531" s="8" t="s">
        <v>38</v>
      </c>
      <c r="J1531" s="9">
        <v>9278.02</v>
      </c>
      <c r="K1531" s="9">
        <v>185.56</v>
      </c>
      <c r="L1531" s="8">
        <v>0</v>
      </c>
      <c r="M1531" s="14">
        <f t="shared" si="72"/>
        <v>9463.58</v>
      </c>
      <c r="N1531" s="8">
        <v>0</v>
      </c>
      <c r="O1531" s="8">
        <v>0</v>
      </c>
      <c r="P1531" s="8" t="s">
        <v>77</v>
      </c>
      <c r="R1531" s="8">
        <v>1</v>
      </c>
      <c r="S1531" s="13">
        <f>_xlfn.XLOOKUP(P1531,rif_fee_schedule!$A$2:$A$84,rif_fee_schedule!C$2:C$84, 0)*1.628</f>
        <v>9769.6279999999988</v>
      </c>
      <c r="T1531" s="13">
        <f>_xlfn.XLOOKUP(P1531,rif_fee_schedule!$A$2:$A$84,rif_fee_schedule!D$2:D$84, 0)</f>
        <v>5674</v>
      </c>
      <c r="U1531" s="14">
        <f t="shared" si="73"/>
        <v>9769.6279999999988</v>
      </c>
      <c r="V1531" s="14">
        <f t="shared" si="74"/>
        <v>5674</v>
      </c>
      <c r="W1531"/>
      <c r="Y1531" s="3">
        <v>43269262.359999999</v>
      </c>
      <c r="Z1531" s="3">
        <v>874367.57</v>
      </c>
      <c r="AA1531" s="3">
        <v>433279.63</v>
      </c>
      <c r="AB1531">
        <v>0</v>
      </c>
      <c r="AC1531" s="3">
        <v>0</v>
      </c>
      <c r="AD1531" s="2">
        <v>374512.67</v>
      </c>
      <c r="AE1531" s="3">
        <v>599122533.62</v>
      </c>
      <c r="AF1531" s="3">
        <v>12164932.65</v>
      </c>
      <c r="AG1531" s="3">
        <v>2628720.44</v>
      </c>
      <c r="AH1531" s="3">
        <v>103699.7</v>
      </c>
      <c r="AI1531" s="3">
        <v>2074</v>
      </c>
      <c r="AJ1531" s="2">
        <v>-10188946.82</v>
      </c>
    </row>
    <row r="1532" spans="1:36" hidden="1" x14ac:dyDescent="0.25">
      <c r="A1532" s="8">
        <v>6</v>
      </c>
      <c r="B1532" s="8" t="s">
        <v>8265</v>
      </c>
      <c r="C1532" s="8">
        <v>3069350000232</v>
      </c>
      <c r="D1532" s="8" t="s">
        <v>8266</v>
      </c>
      <c r="F1532" s="8" t="s">
        <v>7730</v>
      </c>
      <c r="G1532" s="10">
        <v>43713</v>
      </c>
      <c r="H1532" s="8" t="s">
        <v>31</v>
      </c>
      <c r="I1532" s="8" t="s">
        <v>38</v>
      </c>
      <c r="J1532" s="9">
        <v>9278.02</v>
      </c>
      <c r="K1532" s="9">
        <v>185.56</v>
      </c>
      <c r="L1532" s="8">
        <v>0</v>
      </c>
      <c r="M1532" s="14">
        <f t="shared" si="72"/>
        <v>9463.58</v>
      </c>
      <c r="N1532" s="8">
        <v>0</v>
      </c>
      <c r="O1532" s="8">
        <v>0</v>
      </c>
      <c r="P1532" s="8" t="s">
        <v>77</v>
      </c>
      <c r="R1532" s="8">
        <v>1</v>
      </c>
      <c r="S1532" s="13">
        <f>_xlfn.XLOOKUP(P1532,rif_fee_schedule!$A$2:$A$84,rif_fee_schedule!C$2:C$84, 0)*1.628</f>
        <v>9769.6279999999988</v>
      </c>
      <c r="T1532" s="13">
        <f>_xlfn.XLOOKUP(P1532,rif_fee_schedule!$A$2:$A$84,rif_fee_schedule!D$2:D$84, 0)</f>
        <v>5674</v>
      </c>
      <c r="U1532" s="14">
        <f t="shared" si="73"/>
        <v>9769.6279999999988</v>
      </c>
      <c r="V1532" s="14">
        <f t="shared" si="74"/>
        <v>5674</v>
      </c>
      <c r="W1532"/>
      <c r="Y1532" s="3">
        <v>43269262.359999999</v>
      </c>
      <c r="Z1532" s="3">
        <v>874367.57</v>
      </c>
      <c r="AA1532" s="3">
        <v>433279.63</v>
      </c>
      <c r="AB1532">
        <v>0</v>
      </c>
      <c r="AC1532" s="3">
        <v>0</v>
      </c>
      <c r="AD1532" s="2">
        <v>374512.67</v>
      </c>
      <c r="AE1532" s="3">
        <v>599122533.62</v>
      </c>
      <c r="AF1532" s="3">
        <v>12164932.65</v>
      </c>
      <c r="AG1532" s="3">
        <v>2628720.44</v>
      </c>
      <c r="AH1532" s="3">
        <v>103699.7</v>
      </c>
      <c r="AI1532" s="3">
        <v>2074</v>
      </c>
      <c r="AJ1532" s="2">
        <v>-10188946.82</v>
      </c>
    </row>
    <row r="1533" spans="1:36" hidden="1" x14ac:dyDescent="0.25">
      <c r="A1533" s="8">
        <v>6</v>
      </c>
      <c r="B1533" s="8" t="s">
        <v>7728</v>
      </c>
      <c r="C1533" s="8">
        <v>3069350000232</v>
      </c>
      <c r="D1533" s="8" t="s">
        <v>7729</v>
      </c>
      <c r="F1533" s="8" t="s">
        <v>7730</v>
      </c>
      <c r="G1533" s="10">
        <v>43713</v>
      </c>
      <c r="H1533" s="8" t="s">
        <v>31</v>
      </c>
      <c r="I1533" s="8" t="s">
        <v>38</v>
      </c>
      <c r="J1533" s="9">
        <v>9278.02</v>
      </c>
      <c r="K1533" s="9">
        <v>185.56</v>
      </c>
      <c r="L1533" s="8">
        <v>0</v>
      </c>
      <c r="M1533" s="14">
        <f t="shared" si="72"/>
        <v>9463.58</v>
      </c>
      <c r="N1533" s="8">
        <v>0</v>
      </c>
      <c r="O1533" s="8">
        <v>0</v>
      </c>
      <c r="P1533" s="8" t="s">
        <v>77</v>
      </c>
      <c r="R1533" s="8">
        <v>1</v>
      </c>
      <c r="S1533" s="13">
        <f>_xlfn.XLOOKUP(P1533,rif_fee_schedule!$A$2:$A$84,rif_fee_schedule!C$2:C$84, 0)*1.628</f>
        <v>9769.6279999999988</v>
      </c>
      <c r="T1533" s="13">
        <f>_xlfn.XLOOKUP(P1533,rif_fee_schedule!$A$2:$A$84,rif_fee_schedule!D$2:D$84, 0)</f>
        <v>5674</v>
      </c>
      <c r="U1533" s="14">
        <f t="shared" si="73"/>
        <v>9769.6279999999988</v>
      </c>
      <c r="V1533" s="14">
        <f t="shared" si="74"/>
        <v>5674</v>
      </c>
      <c r="W1533"/>
      <c r="Y1533" s="3">
        <v>43269262.359999999</v>
      </c>
      <c r="Z1533" s="3">
        <v>874367.57</v>
      </c>
      <c r="AA1533" s="3">
        <v>433279.63</v>
      </c>
      <c r="AB1533">
        <v>0</v>
      </c>
      <c r="AC1533" s="3">
        <v>0</v>
      </c>
      <c r="AD1533" s="2">
        <v>374512.67</v>
      </c>
      <c r="AE1533" s="3">
        <v>599122533.62</v>
      </c>
      <c r="AF1533" s="3">
        <v>12164932.65</v>
      </c>
      <c r="AG1533" s="3">
        <v>2628720.44</v>
      </c>
      <c r="AH1533" s="3">
        <v>103699.7</v>
      </c>
      <c r="AI1533" s="3">
        <v>2074</v>
      </c>
      <c r="AJ1533" s="2">
        <v>-10188946.82</v>
      </c>
    </row>
    <row r="1534" spans="1:36" hidden="1" x14ac:dyDescent="0.25">
      <c r="A1534" s="8">
        <v>6</v>
      </c>
      <c r="B1534" s="8" t="s">
        <v>7731</v>
      </c>
      <c r="C1534" s="8">
        <v>3069350000232</v>
      </c>
      <c r="D1534" s="8" t="s">
        <v>7732</v>
      </c>
      <c r="F1534" s="8" t="s">
        <v>7730</v>
      </c>
      <c r="G1534" s="10">
        <v>43713</v>
      </c>
      <c r="H1534" s="8" t="s">
        <v>31</v>
      </c>
      <c r="I1534" s="8" t="s">
        <v>38</v>
      </c>
      <c r="J1534" s="9">
        <v>9278.02</v>
      </c>
      <c r="K1534" s="9">
        <v>185.56</v>
      </c>
      <c r="L1534" s="8">
        <v>0</v>
      </c>
      <c r="M1534" s="14">
        <f t="shared" si="72"/>
        <v>9463.58</v>
      </c>
      <c r="N1534" s="8">
        <v>0</v>
      </c>
      <c r="O1534" s="8">
        <v>0</v>
      </c>
      <c r="P1534" s="8" t="s">
        <v>77</v>
      </c>
      <c r="R1534" s="8">
        <v>1</v>
      </c>
      <c r="S1534" s="13">
        <f>_xlfn.XLOOKUP(P1534,rif_fee_schedule!$A$2:$A$84,rif_fee_schedule!C$2:C$84, 0)*1.628</f>
        <v>9769.6279999999988</v>
      </c>
      <c r="T1534" s="13">
        <f>_xlfn.XLOOKUP(P1534,rif_fee_schedule!$A$2:$A$84,rif_fee_schedule!D$2:D$84, 0)</f>
        <v>5674</v>
      </c>
      <c r="U1534" s="14">
        <f t="shared" si="73"/>
        <v>9769.6279999999988</v>
      </c>
      <c r="V1534" s="14">
        <f t="shared" si="74"/>
        <v>5674</v>
      </c>
      <c r="W1534"/>
      <c r="Y1534" s="3">
        <v>43269262.359999999</v>
      </c>
      <c r="Z1534" s="3">
        <v>874367.57</v>
      </c>
      <c r="AA1534" s="3">
        <v>433279.63</v>
      </c>
      <c r="AB1534">
        <v>0</v>
      </c>
      <c r="AC1534" s="3">
        <v>0</v>
      </c>
      <c r="AD1534" s="2">
        <v>374512.67</v>
      </c>
      <c r="AE1534" s="3">
        <v>599122533.62</v>
      </c>
      <c r="AF1534" s="3">
        <v>12164932.65</v>
      </c>
      <c r="AG1534" s="3">
        <v>2628720.44</v>
      </c>
      <c r="AH1534" s="3">
        <v>103699.7</v>
      </c>
      <c r="AI1534" s="3">
        <v>2074</v>
      </c>
      <c r="AJ1534" s="2">
        <v>-10188946.82</v>
      </c>
    </row>
    <row r="1535" spans="1:36" hidden="1" x14ac:dyDescent="0.25">
      <c r="A1535" s="8">
        <v>6</v>
      </c>
      <c r="B1535" s="8" t="s">
        <v>7953</v>
      </c>
      <c r="C1535" s="8">
        <v>3069350331660</v>
      </c>
      <c r="D1535" s="8" t="s">
        <v>7954</v>
      </c>
      <c r="F1535" s="8" t="s">
        <v>7730</v>
      </c>
      <c r="G1535" s="10">
        <v>43713</v>
      </c>
      <c r="H1535" s="8" t="s">
        <v>31</v>
      </c>
      <c r="I1535" s="8" t="s">
        <v>38</v>
      </c>
      <c r="J1535" s="9">
        <v>9278.02</v>
      </c>
      <c r="K1535" s="9">
        <v>185.56</v>
      </c>
      <c r="L1535" s="8">
        <v>0</v>
      </c>
      <c r="M1535" s="14">
        <f t="shared" si="72"/>
        <v>9463.58</v>
      </c>
      <c r="N1535" s="8">
        <v>0</v>
      </c>
      <c r="O1535" s="8">
        <v>0</v>
      </c>
      <c r="P1535" s="8" t="s">
        <v>77</v>
      </c>
      <c r="R1535" s="8">
        <v>1</v>
      </c>
      <c r="S1535" s="13">
        <f>_xlfn.XLOOKUP(P1535,rif_fee_schedule!$A$2:$A$84,rif_fee_schedule!C$2:C$84, 0)*1.628</f>
        <v>9769.6279999999988</v>
      </c>
      <c r="T1535" s="13">
        <f>_xlfn.XLOOKUP(P1535,rif_fee_schedule!$A$2:$A$84,rif_fee_schedule!D$2:D$84, 0)</f>
        <v>5674</v>
      </c>
      <c r="U1535" s="14">
        <f t="shared" si="73"/>
        <v>9769.6279999999988</v>
      </c>
      <c r="V1535" s="14">
        <f t="shared" si="74"/>
        <v>5674</v>
      </c>
      <c r="W1535"/>
      <c r="Y1535" s="3">
        <v>43269262.359999999</v>
      </c>
      <c r="Z1535" s="3">
        <v>874367.57</v>
      </c>
      <c r="AA1535" s="3">
        <v>433279.63</v>
      </c>
      <c r="AB1535">
        <v>0</v>
      </c>
      <c r="AC1535" s="3">
        <v>0</v>
      </c>
      <c r="AD1535" s="2">
        <v>374512.67</v>
      </c>
      <c r="AE1535" s="3">
        <v>599122533.62</v>
      </c>
      <c r="AF1535" s="3">
        <v>12164932.65</v>
      </c>
      <c r="AG1535" s="3">
        <v>2628720.44</v>
      </c>
      <c r="AH1535" s="3">
        <v>103699.7</v>
      </c>
      <c r="AI1535" s="3">
        <v>2074</v>
      </c>
      <c r="AJ1535" s="2">
        <v>-10188946.82</v>
      </c>
    </row>
    <row r="1536" spans="1:36" hidden="1" x14ac:dyDescent="0.25">
      <c r="A1536" s="8">
        <v>6</v>
      </c>
      <c r="B1536" s="8" t="s">
        <v>7955</v>
      </c>
      <c r="C1536" s="8">
        <v>3069350331610</v>
      </c>
      <c r="D1536" s="8" t="s">
        <v>7956</v>
      </c>
      <c r="F1536" s="8" t="s">
        <v>7730</v>
      </c>
      <c r="G1536" s="10">
        <v>43713</v>
      </c>
      <c r="H1536" s="8" t="s">
        <v>31</v>
      </c>
      <c r="I1536" s="8" t="s">
        <v>38</v>
      </c>
      <c r="J1536" s="9">
        <v>9278.02</v>
      </c>
      <c r="K1536" s="9">
        <v>185.56</v>
      </c>
      <c r="L1536" s="8">
        <v>0</v>
      </c>
      <c r="M1536" s="14">
        <f t="shared" si="72"/>
        <v>9463.58</v>
      </c>
      <c r="N1536" s="8">
        <v>0</v>
      </c>
      <c r="O1536" s="8">
        <v>0</v>
      </c>
      <c r="P1536" s="8" t="s">
        <v>77</v>
      </c>
      <c r="R1536" s="8">
        <v>1</v>
      </c>
      <c r="S1536" s="13">
        <f>_xlfn.XLOOKUP(P1536,rif_fee_schedule!$A$2:$A$84,rif_fee_schedule!C$2:C$84, 0)*1.628</f>
        <v>9769.6279999999988</v>
      </c>
      <c r="T1536" s="13">
        <f>_xlfn.XLOOKUP(P1536,rif_fee_schedule!$A$2:$A$84,rif_fee_schedule!D$2:D$84, 0)</f>
        <v>5674</v>
      </c>
      <c r="U1536" s="14">
        <f t="shared" si="73"/>
        <v>9769.6279999999988</v>
      </c>
      <c r="V1536" s="14">
        <f t="shared" si="74"/>
        <v>5674</v>
      </c>
      <c r="W1536"/>
      <c r="Y1536" s="3">
        <v>43269262.359999999</v>
      </c>
      <c r="Z1536" s="3">
        <v>874367.57</v>
      </c>
      <c r="AA1536" s="3">
        <v>433279.63</v>
      </c>
      <c r="AB1536">
        <v>0</v>
      </c>
      <c r="AC1536" s="3">
        <v>0</v>
      </c>
      <c r="AD1536" s="2">
        <v>374512.67</v>
      </c>
      <c r="AE1536" s="3">
        <v>599122533.62</v>
      </c>
      <c r="AF1536" s="3">
        <v>12164932.65</v>
      </c>
      <c r="AG1536" s="3">
        <v>2628720.44</v>
      </c>
      <c r="AH1536" s="3">
        <v>103699.7</v>
      </c>
      <c r="AI1536" s="3">
        <v>2074</v>
      </c>
      <c r="AJ1536" s="2">
        <v>-10188946.82</v>
      </c>
    </row>
    <row r="1537" spans="1:36" hidden="1" x14ac:dyDescent="0.25">
      <c r="A1537" s="8">
        <v>6</v>
      </c>
      <c r="B1537" s="8" t="s">
        <v>7878</v>
      </c>
      <c r="C1537" s="8">
        <v>3069350331530</v>
      </c>
      <c r="D1537" s="8" t="s">
        <v>7879</v>
      </c>
      <c r="F1537" s="8" t="s">
        <v>7730</v>
      </c>
      <c r="G1537" s="10">
        <v>43713</v>
      </c>
      <c r="H1537" s="8" t="s">
        <v>31</v>
      </c>
      <c r="I1537" s="8" t="s">
        <v>38</v>
      </c>
      <c r="J1537" s="9">
        <v>9278.02</v>
      </c>
      <c r="K1537" s="9">
        <v>185.56</v>
      </c>
      <c r="L1537" s="8">
        <v>0</v>
      </c>
      <c r="M1537" s="14">
        <f t="shared" si="72"/>
        <v>9463.58</v>
      </c>
      <c r="N1537" s="8">
        <v>0</v>
      </c>
      <c r="O1537" s="8">
        <v>0</v>
      </c>
      <c r="P1537" s="8" t="s">
        <v>77</v>
      </c>
      <c r="R1537" s="8">
        <v>1</v>
      </c>
      <c r="S1537" s="13">
        <f>_xlfn.XLOOKUP(P1537,rif_fee_schedule!$A$2:$A$84,rif_fee_schedule!C$2:C$84, 0)*1.628</f>
        <v>9769.6279999999988</v>
      </c>
      <c r="T1537" s="13">
        <f>_xlfn.XLOOKUP(P1537,rif_fee_schedule!$A$2:$A$84,rif_fee_schedule!D$2:D$84, 0)</f>
        <v>5674</v>
      </c>
      <c r="U1537" s="14">
        <f t="shared" si="73"/>
        <v>9769.6279999999988</v>
      </c>
      <c r="V1537" s="14">
        <f t="shared" si="74"/>
        <v>5674</v>
      </c>
      <c r="W1537"/>
      <c r="Y1537" s="3">
        <v>43269262.359999999</v>
      </c>
      <c r="Z1537" s="3">
        <v>874367.57</v>
      </c>
      <c r="AA1537" s="3">
        <v>433279.63</v>
      </c>
      <c r="AB1537">
        <v>0</v>
      </c>
      <c r="AC1537" s="3">
        <v>0</v>
      </c>
      <c r="AD1537" s="2">
        <v>374512.67</v>
      </c>
      <c r="AE1537" s="3">
        <v>599122533.62</v>
      </c>
      <c r="AF1537" s="3">
        <v>12164932.65</v>
      </c>
      <c r="AG1537" s="3">
        <v>2628720.44</v>
      </c>
      <c r="AH1537" s="3">
        <v>103699.7</v>
      </c>
      <c r="AI1537" s="3">
        <v>2074</v>
      </c>
      <c r="AJ1537" s="2">
        <v>-10188946.82</v>
      </c>
    </row>
    <row r="1538" spans="1:36" hidden="1" x14ac:dyDescent="0.25">
      <c r="A1538" s="8">
        <v>6</v>
      </c>
      <c r="B1538" s="8" t="s">
        <v>7880</v>
      </c>
      <c r="C1538" s="8">
        <v>3069350331530</v>
      </c>
      <c r="D1538" s="8" t="s">
        <v>7881</v>
      </c>
      <c r="F1538" s="8" t="s">
        <v>7730</v>
      </c>
      <c r="G1538" s="10">
        <v>43713</v>
      </c>
      <c r="H1538" s="8" t="s">
        <v>31</v>
      </c>
      <c r="I1538" s="8" t="s">
        <v>38</v>
      </c>
      <c r="J1538" s="9">
        <v>9278.02</v>
      </c>
      <c r="K1538" s="9">
        <v>185.56</v>
      </c>
      <c r="L1538" s="8">
        <v>0</v>
      </c>
      <c r="M1538" s="14">
        <f t="shared" si="72"/>
        <v>9463.58</v>
      </c>
      <c r="N1538" s="8">
        <v>0</v>
      </c>
      <c r="O1538" s="8">
        <v>0</v>
      </c>
      <c r="P1538" s="8" t="s">
        <v>77</v>
      </c>
      <c r="R1538" s="8">
        <v>1</v>
      </c>
      <c r="S1538" s="13">
        <f>_xlfn.XLOOKUP(P1538,rif_fee_schedule!$A$2:$A$84,rif_fee_schedule!C$2:C$84, 0)*1.628</f>
        <v>9769.6279999999988</v>
      </c>
      <c r="T1538" s="13">
        <f>_xlfn.XLOOKUP(P1538,rif_fee_schedule!$A$2:$A$84,rif_fee_schedule!D$2:D$84, 0)</f>
        <v>5674</v>
      </c>
      <c r="U1538" s="14">
        <f t="shared" si="73"/>
        <v>9769.6279999999988</v>
      </c>
      <c r="V1538" s="14">
        <f t="shared" si="74"/>
        <v>5674</v>
      </c>
      <c r="W1538"/>
      <c r="Y1538" s="3">
        <v>43269262.359999999</v>
      </c>
      <c r="Z1538" s="3">
        <v>874367.57</v>
      </c>
      <c r="AA1538" s="3">
        <v>433279.63</v>
      </c>
      <c r="AB1538">
        <v>0</v>
      </c>
      <c r="AC1538" s="3">
        <v>0</v>
      </c>
      <c r="AD1538" s="2">
        <v>374512.67</v>
      </c>
      <c r="AE1538" s="3">
        <v>599122533.62</v>
      </c>
      <c r="AF1538" s="3">
        <v>12164932.65</v>
      </c>
      <c r="AG1538" s="3">
        <v>2628720.44</v>
      </c>
      <c r="AH1538" s="3">
        <v>103699.7</v>
      </c>
      <c r="AI1538" s="3">
        <v>2074</v>
      </c>
      <c r="AJ1538" s="2">
        <v>-10188946.82</v>
      </c>
    </row>
    <row r="1539" spans="1:36" hidden="1" x14ac:dyDescent="0.25">
      <c r="A1539" s="8">
        <v>6</v>
      </c>
      <c r="B1539" s="8" t="s">
        <v>7363</v>
      </c>
      <c r="C1539" s="8">
        <v>3069140000460</v>
      </c>
      <c r="D1539" s="8" t="s">
        <v>7364</v>
      </c>
      <c r="F1539" s="8" t="s">
        <v>7365</v>
      </c>
      <c r="G1539" s="10">
        <v>43705</v>
      </c>
      <c r="H1539" s="8" t="s">
        <v>31</v>
      </c>
      <c r="I1539" s="8" t="s">
        <v>38</v>
      </c>
      <c r="J1539" s="9">
        <v>9278.02</v>
      </c>
      <c r="K1539" s="9">
        <v>185.56</v>
      </c>
      <c r="L1539" s="8">
        <v>0</v>
      </c>
      <c r="M1539" s="14">
        <f t="shared" si="72"/>
        <v>9463.58</v>
      </c>
      <c r="N1539" s="8">
        <v>0</v>
      </c>
      <c r="O1539" s="8">
        <v>0</v>
      </c>
      <c r="P1539" s="8" t="s">
        <v>77</v>
      </c>
      <c r="R1539" s="8">
        <v>1</v>
      </c>
      <c r="S1539" s="13">
        <f>_xlfn.XLOOKUP(P1539,rif_fee_schedule!$A$2:$A$84,rif_fee_schedule!C$2:C$84, 0)*1.628</f>
        <v>9769.6279999999988</v>
      </c>
      <c r="T1539" s="13">
        <f>_xlfn.XLOOKUP(P1539,rif_fee_schedule!$A$2:$A$84,rif_fee_schedule!D$2:D$84, 0)</f>
        <v>5674</v>
      </c>
      <c r="U1539" s="14">
        <f t="shared" si="73"/>
        <v>9769.6279999999988</v>
      </c>
      <c r="V1539" s="14">
        <f t="shared" si="74"/>
        <v>5674</v>
      </c>
      <c r="W1539"/>
      <c r="Y1539" s="3">
        <v>43269262.359999999</v>
      </c>
      <c r="Z1539" s="3">
        <v>874367.57</v>
      </c>
      <c r="AA1539" s="3">
        <v>433279.63</v>
      </c>
      <c r="AB1539">
        <v>0</v>
      </c>
      <c r="AC1539" s="3">
        <v>0</v>
      </c>
      <c r="AD1539" s="2">
        <v>374512.67</v>
      </c>
      <c r="AE1539" s="3">
        <v>599122533.62</v>
      </c>
      <c r="AF1539" s="3">
        <v>12164932.65</v>
      </c>
      <c r="AG1539" s="3">
        <v>2628720.44</v>
      </c>
      <c r="AH1539" s="3">
        <v>103699.7</v>
      </c>
      <c r="AI1539" s="3">
        <v>2074</v>
      </c>
      <c r="AJ1539" s="2">
        <v>-10188946.82</v>
      </c>
    </row>
    <row r="1540" spans="1:36" hidden="1" x14ac:dyDescent="0.25">
      <c r="A1540" s="8">
        <v>6</v>
      </c>
      <c r="B1540" s="8" t="s">
        <v>7366</v>
      </c>
      <c r="C1540" s="8">
        <v>3069140000460</v>
      </c>
      <c r="D1540" s="8" t="s">
        <v>7367</v>
      </c>
      <c r="F1540" s="8" t="s">
        <v>7368</v>
      </c>
      <c r="G1540" s="10">
        <v>43705</v>
      </c>
      <c r="H1540" s="8" t="s">
        <v>31</v>
      </c>
      <c r="I1540" s="8" t="s">
        <v>38</v>
      </c>
      <c r="J1540" s="9">
        <v>9278.02</v>
      </c>
      <c r="K1540" s="9">
        <v>185.56</v>
      </c>
      <c r="L1540" s="8">
        <v>0</v>
      </c>
      <c r="M1540" s="14">
        <f t="shared" si="72"/>
        <v>9463.58</v>
      </c>
      <c r="N1540" s="8">
        <v>0</v>
      </c>
      <c r="O1540" s="8">
        <v>0</v>
      </c>
      <c r="P1540" s="8" t="s">
        <v>77</v>
      </c>
      <c r="R1540" s="8">
        <v>1</v>
      </c>
      <c r="S1540" s="13">
        <f>_xlfn.XLOOKUP(P1540,rif_fee_schedule!$A$2:$A$84,rif_fee_schedule!C$2:C$84, 0)*1.628</f>
        <v>9769.6279999999988</v>
      </c>
      <c r="T1540" s="13">
        <f>_xlfn.XLOOKUP(P1540,rif_fee_schedule!$A$2:$A$84,rif_fee_schedule!D$2:D$84, 0)</f>
        <v>5674</v>
      </c>
      <c r="U1540" s="14">
        <f t="shared" si="73"/>
        <v>9769.6279999999988</v>
      </c>
      <c r="V1540" s="14">
        <f t="shared" si="74"/>
        <v>5674</v>
      </c>
      <c r="W1540"/>
      <c r="Y1540" s="3">
        <v>43269262.359999999</v>
      </c>
      <c r="Z1540" s="3">
        <v>874367.57</v>
      </c>
      <c r="AA1540" s="3">
        <v>433279.63</v>
      </c>
      <c r="AB1540">
        <v>0</v>
      </c>
      <c r="AC1540" s="3">
        <v>0</v>
      </c>
      <c r="AD1540" s="2">
        <v>374512.67</v>
      </c>
      <c r="AE1540" s="3">
        <v>599122533.62</v>
      </c>
      <c r="AF1540" s="3">
        <v>12164932.65</v>
      </c>
      <c r="AG1540" s="3">
        <v>2628720.44</v>
      </c>
      <c r="AH1540" s="3">
        <v>103699.7</v>
      </c>
      <c r="AI1540" s="3">
        <v>2074</v>
      </c>
      <c r="AJ1540" s="2">
        <v>-10188946.82</v>
      </c>
    </row>
    <row r="1541" spans="1:36" hidden="1" x14ac:dyDescent="0.25">
      <c r="A1541" s="8">
        <v>6</v>
      </c>
      <c r="B1541" s="8" t="s">
        <v>7369</v>
      </c>
      <c r="C1541" s="8">
        <v>3069140000460</v>
      </c>
      <c r="D1541" s="8" t="s">
        <v>7370</v>
      </c>
      <c r="F1541" s="8" t="s">
        <v>7371</v>
      </c>
      <c r="G1541" s="10">
        <v>43705</v>
      </c>
      <c r="H1541" s="8" t="s">
        <v>31</v>
      </c>
      <c r="I1541" s="8" t="s">
        <v>38</v>
      </c>
      <c r="J1541" s="9">
        <v>9278.02</v>
      </c>
      <c r="K1541" s="9">
        <v>185.56</v>
      </c>
      <c r="L1541" s="8">
        <v>0</v>
      </c>
      <c r="M1541" s="14">
        <f t="shared" si="72"/>
        <v>9463.58</v>
      </c>
      <c r="N1541" s="8">
        <v>0</v>
      </c>
      <c r="O1541" s="8">
        <v>0</v>
      </c>
      <c r="P1541" s="8" t="s">
        <v>77</v>
      </c>
      <c r="R1541" s="8">
        <v>1</v>
      </c>
      <c r="S1541" s="13">
        <f>_xlfn.XLOOKUP(P1541,rif_fee_schedule!$A$2:$A$84,rif_fee_schedule!C$2:C$84, 0)*1.628</f>
        <v>9769.6279999999988</v>
      </c>
      <c r="T1541" s="13">
        <f>_xlfn.XLOOKUP(P1541,rif_fee_schedule!$A$2:$A$84,rif_fee_schedule!D$2:D$84, 0)</f>
        <v>5674</v>
      </c>
      <c r="U1541" s="14">
        <f t="shared" si="73"/>
        <v>9769.6279999999988</v>
      </c>
      <c r="V1541" s="14">
        <f t="shared" si="74"/>
        <v>5674</v>
      </c>
      <c r="W1541"/>
      <c r="Y1541" s="3">
        <v>43269262.359999999</v>
      </c>
      <c r="Z1541" s="3">
        <v>874367.57</v>
      </c>
      <c r="AA1541" s="3">
        <v>433279.63</v>
      </c>
      <c r="AB1541">
        <v>0</v>
      </c>
      <c r="AC1541" s="3">
        <v>0</v>
      </c>
      <c r="AD1541" s="2">
        <v>374512.67</v>
      </c>
      <c r="AE1541" s="3">
        <v>599122533.62</v>
      </c>
      <c r="AF1541" s="3">
        <v>12164932.65</v>
      </c>
      <c r="AG1541" s="3">
        <v>2628720.44</v>
      </c>
      <c r="AH1541" s="3">
        <v>103699.7</v>
      </c>
      <c r="AI1541" s="3">
        <v>2074</v>
      </c>
      <c r="AJ1541" s="2">
        <v>-10188946.82</v>
      </c>
    </row>
    <row r="1542" spans="1:36" hidden="1" x14ac:dyDescent="0.25">
      <c r="A1542" s="8">
        <v>6</v>
      </c>
      <c r="B1542" s="8" t="s">
        <v>7372</v>
      </c>
      <c r="C1542" s="8">
        <v>3069140000460</v>
      </c>
      <c r="D1542" s="8" t="s">
        <v>7373</v>
      </c>
      <c r="F1542" s="8" t="s">
        <v>7374</v>
      </c>
      <c r="G1542" s="10">
        <v>43705</v>
      </c>
      <c r="H1542" s="8" t="s">
        <v>31</v>
      </c>
      <c r="I1542" s="8" t="s">
        <v>38</v>
      </c>
      <c r="J1542" s="9">
        <v>9278.02</v>
      </c>
      <c r="K1542" s="9">
        <v>185.56</v>
      </c>
      <c r="L1542" s="8">
        <v>0</v>
      </c>
      <c r="M1542" s="14">
        <f t="shared" si="72"/>
        <v>9463.58</v>
      </c>
      <c r="N1542" s="8">
        <v>0</v>
      </c>
      <c r="O1542" s="8">
        <v>0</v>
      </c>
      <c r="P1542" s="8" t="s">
        <v>77</v>
      </c>
      <c r="R1542" s="8">
        <v>1</v>
      </c>
      <c r="S1542" s="13">
        <f>_xlfn.XLOOKUP(P1542,rif_fee_schedule!$A$2:$A$84,rif_fee_schedule!C$2:C$84, 0)*1.628</f>
        <v>9769.6279999999988</v>
      </c>
      <c r="T1542" s="13">
        <f>_xlfn.XLOOKUP(P1542,rif_fee_schedule!$A$2:$A$84,rif_fee_schedule!D$2:D$84, 0)</f>
        <v>5674</v>
      </c>
      <c r="U1542" s="14">
        <f t="shared" si="73"/>
        <v>9769.6279999999988</v>
      </c>
      <c r="V1542" s="14">
        <f t="shared" si="74"/>
        <v>5674</v>
      </c>
      <c r="W1542"/>
      <c r="Y1542" s="3">
        <v>43269262.359999999</v>
      </c>
      <c r="Z1542" s="3">
        <v>874367.57</v>
      </c>
      <c r="AA1542" s="3">
        <v>433279.63</v>
      </c>
      <c r="AB1542">
        <v>0</v>
      </c>
      <c r="AC1542" s="3">
        <v>0</v>
      </c>
      <c r="AD1542" s="2">
        <v>374512.67</v>
      </c>
      <c r="AE1542" s="3">
        <v>599122533.62</v>
      </c>
      <c r="AF1542" s="3">
        <v>12164932.65</v>
      </c>
      <c r="AG1542" s="3">
        <v>2628720.44</v>
      </c>
      <c r="AH1542" s="3">
        <v>103699.7</v>
      </c>
      <c r="AI1542" s="3">
        <v>2074</v>
      </c>
      <c r="AJ1542" s="2">
        <v>-10188946.82</v>
      </c>
    </row>
    <row r="1543" spans="1:36" hidden="1" x14ac:dyDescent="0.25">
      <c r="A1543" s="8">
        <v>6</v>
      </c>
      <c r="B1543" s="8" t="s">
        <v>7375</v>
      </c>
      <c r="C1543" s="8">
        <v>3069140000460</v>
      </c>
      <c r="D1543" s="8" t="s">
        <v>7376</v>
      </c>
      <c r="F1543" s="8" t="s">
        <v>7377</v>
      </c>
      <c r="G1543" s="10">
        <v>43705</v>
      </c>
      <c r="H1543" s="8" t="s">
        <v>31</v>
      </c>
      <c r="I1543" s="8" t="s">
        <v>38</v>
      </c>
      <c r="J1543" s="9">
        <v>9278.02</v>
      </c>
      <c r="K1543" s="9">
        <v>185.56</v>
      </c>
      <c r="L1543" s="8">
        <v>0</v>
      </c>
      <c r="M1543" s="14">
        <f t="shared" si="72"/>
        <v>9463.58</v>
      </c>
      <c r="N1543" s="8">
        <v>0</v>
      </c>
      <c r="O1543" s="8">
        <v>0</v>
      </c>
      <c r="P1543" s="8" t="s">
        <v>77</v>
      </c>
      <c r="R1543" s="8">
        <v>1</v>
      </c>
      <c r="S1543" s="13">
        <f>_xlfn.XLOOKUP(P1543,rif_fee_schedule!$A$2:$A$84,rif_fee_schedule!C$2:C$84, 0)*1.628</f>
        <v>9769.6279999999988</v>
      </c>
      <c r="T1543" s="13">
        <f>_xlfn.XLOOKUP(P1543,rif_fee_schedule!$A$2:$A$84,rif_fee_schedule!D$2:D$84, 0)</f>
        <v>5674</v>
      </c>
      <c r="U1543" s="14">
        <f t="shared" si="73"/>
        <v>9769.6279999999988</v>
      </c>
      <c r="V1543" s="14">
        <f t="shared" si="74"/>
        <v>5674</v>
      </c>
      <c r="W1543"/>
      <c r="Y1543" s="3">
        <v>43269262.359999999</v>
      </c>
      <c r="Z1543" s="3">
        <v>874367.57</v>
      </c>
      <c r="AA1543" s="3">
        <v>433279.63</v>
      </c>
      <c r="AB1543">
        <v>0</v>
      </c>
      <c r="AC1543" s="3">
        <v>0</v>
      </c>
      <c r="AD1543" s="2">
        <v>374512.67</v>
      </c>
      <c r="AE1543" s="3">
        <v>599122533.62</v>
      </c>
      <c r="AF1543" s="3">
        <v>12164932.65</v>
      </c>
      <c r="AG1543" s="3">
        <v>2628720.44</v>
      </c>
      <c r="AH1543" s="3">
        <v>103699.7</v>
      </c>
      <c r="AI1543" s="3">
        <v>2074</v>
      </c>
      <c r="AJ1543" s="2">
        <v>-10188946.82</v>
      </c>
    </row>
    <row r="1544" spans="1:36" hidden="1" x14ac:dyDescent="0.25">
      <c r="A1544" s="8">
        <v>6</v>
      </c>
      <c r="B1544" s="8" t="s">
        <v>7381</v>
      </c>
      <c r="C1544" s="8">
        <v>3069140000460</v>
      </c>
      <c r="D1544" s="8" t="s">
        <v>7382</v>
      </c>
      <c r="F1544" s="8" t="s">
        <v>7194</v>
      </c>
      <c r="G1544" s="10">
        <v>43706</v>
      </c>
      <c r="H1544" s="8" t="s">
        <v>31</v>
      </c>
      <c r="I1544" s="8" t="s">
        <v>38</v>
      </c>
      <c r="J1544" s="9">
        <v>9278.02</v>
      </c>
      <c r="K1544" s="9">
        <v>185.56</v>
      </c>
      <c r="L1544" s="8">
        <v>0</v>
      </c>
      <c r="M1544" s="14">
        <f t="shared" si="72"/>
        <v>9463.58</v>
      </c>
      <c r="N1544" s="8">
        <v>0</v>
      </c>
      <c r="O1544" s="8">
        <v>0</v>
      </c>
      <c r="P1544" s="8" t="s">
        <v>77</v>
      </c>
      <c r="R1544" s="8">
        <v>1</v>
      </c>
      <c r="S1544" s="13">
        <f>_xlfn.XLOOKUP(P1544,rif_fee_schedule!$A$2:$A$84,rif_fee_schedule!C$2:C$84, 0)*1.628</f>
        <v>9769.6279999999988</v>
      </c>
      <c r="T1544" s="13">
        <f>_xlfn.XLOOKUP(P1544,rif_fee_schedule!$A$2:$A$84,rif_fee_schedule!D$2:D$84, 0)</f>
        <v>5674</v>
      </c>
      <c r="U1544" s="14">
        <f t="shared" si="73"/>
        <v>9769.6279999999988</v>
      </c>
      <c r="V1544" s="14">
        <f t="shared" si="74"/>
        <v>5674</v>
      </c>
      <c r="W1544"/>
      <c r="Y1544" s="3">
        <v>43269262.359999999</v>
      </c>
      <c r="Z1544" s="3">
        <v>874367.57</v>
      </c>
      <c r="AA1544" s="3">
        <v>433279.63</v>
      </c>
      <c r="AB1544">
        <v>0</v>
      </c>
      <c r="AC1544" s="3">
        <v>0</v>
      </c>
      <c r="AD1544" s="2">
        <v>374512.67</v>
      </c>
      <c r="AE1544" s="3">
        <v>599122533.62</v>
      </c>
      <c r="AF1544" s="3">
        <v>12164932.65</v>
      </c>
      <c r="AG1544" s="3">
        <v>2628720.44</v>
      </c>
      <c r="AH1544" s="3">
        <v>103699.7</v>
      </c>
      <c r="AI1544" s="3">
        <v>2074</v>
      </c>
      <c r="AJ1544" s="2">
        <v>-10188946.82</v>
      </c>
    </row>
    <row r="1545" spans="1:36" hidden="1" x14ac:dyDescent="0.25">
      <c r="A1545" s="8">
        <v>6</v>
      </c>
      <c r="B1545" s="8" t="s">
        <v>7383</v>
      </c>
      <c r="C1545" s="8">
        <v>3069140000460</v>
      </c>
      <c r="D1545" s="8" t="s">
        <v>7384</v>
      </c>
      <c r="F1545" s="8" t="s">
        <v>7194</v>
      </c>
      <c r="G1545" s="10">
        <v>43706</v>
      </c>
      <c r="H1545" s="8" t="s">
        <v>31</v>
      </c>
      <c r="I1545" s="8" t="s">
        <v>38</v>
      </c>
      <c r="J1545" s="9">
        <v>9278.02</v>
      </c>
      <c r="K1545" s="9">
        <v>185.56</v>
      </c>
      <c r="L1545" s="8">
        <v>0</v>
      </c>
      <c r="M1545" s="14">
        <f t="shared" si="72"/>
        <v>9463.58</v>
      </c>
      <c r="N1545" s="8">
        <v>0</v>
      </c>
      <c r="O1545" s="8">
        <v>0</v>
      </c>
      <c r="P1545" s="8" t="s">
        <v>77</v>
      </c>
      <c r="R1545" s="8">
        <v>1</v>
      </c>
      <c r="S1545" s="13">
        <f>_xlfn.XLOOKUP(P1545,rif_fee_schedule!$A$2:$A$84,rif_fee_schedule!C$2:C$84, 0)*1.628</f>
        <v>9769.6279999999988</v>
      </c>
      <c r="T1545" s="13">
        <f>_xlfn.XLOOKUP(P1545,rif_fee_schedule!$A$2:$A$84,rif_fee_schedule!D$2:D$84, 0)</f>
        <v>5674</v>
      </c>
      <c r="U1545" s="14">
        <f t="shared" si="73"/>
        <v>9769.6279999999988</v>
      </c>
      <c r="V1545" s="14">
        <f t="shared" si="74"/>
        <v>5674</v>
      </c>
      <c r="W1545"/>
      <c r="Y1545" s="3">
        <v>43269262.359999999</v>
      </c>
      <c r="Z1545" s="3">
        <v>874367.57</v>
      </c>
      <c r="AA1545" s="3">
        <v>433279.63</v>
      </c>
      <c r="AB1545">
        <v>0</v>
      </c>
      <c r="AC1545" s="3">
        <v>0</v>
      </c>
      <c r="AD1545" s="2">
        <v>374512.67</v>
      </c>
      <c r="AE1545" s="3">
        <v>599122533.62</v>
      </c>
      <c r="AF1545" s="3">
        <v>12164932.65</v>
      </c>
      <c r="AG1545" s="3">
        <v>2628720.44</v>
      </c>
      <c r="AH1545" s="3">
        <v>103699.7</v>
      </c>
      <c r="AI1545" s="3">
        <v>2074</v>
      </c>
      <c r="AJ1545" s="2">
        <v>-10188946.82</v>
      </c>
    </row>
    <row r="1546" spans="1:36" hidden="1" x14ac:dyDescent="0.25">
      <c r="A1546" s="8">
        <v>6</v>
      </c>
      <c r="B1546" s="8" t="s">
        <v>7385</v>
      </c>
      <c r="C1546" s="8">
        <v>3069140000460</v>
      </c>
      <c r="D1546" s="8" t="s">
        <v>7386</v>
      </c>
      <c r="F1546" s="8" t="s">
        <v>7334</v>
      </c>
      <c r="G1546" s="10">
        <v>43706</v>
      </c>
      <c r="H1546" s="8" t="s">
        <v>31</v>
      </c>
      <c r="I1546" s="8" t="s">
        <v>38</v>
      </c>
      <c r="J1546" s="9">
        <v>9278.02</v>
      </c>
      <c r="K1546" s="9">
        <v>185.56</v>
      </c>
      <c r="L1546" s="8">
        <v>0</v>
      </c>
      <c r="M1546" s="14">
        <f t="shared" si="72"/>
        <v>9463.58</v>
      </c>
      <c r="N1546" s="8">
        <v>0</v>
      </c>
      <c r="O1546" s="8">
        <v>0</v>
      </c>
      <c r="P1546" s="8" t="s">
        <v>77</v>
      </c>
      <c r="R1546" s="8">
        <v>1</v>
      </c>
      <c r="S1546" s="13">
        <f>_xlfn.XLOOKUP(P1546,rif_fee_schedule!$A$2:$A$84,rif_fee_schedule!C$2:C$84, 0)*1.628</f>
        <v>9769.6279999999988</v>
      </c>
      <c r="T1546" s="13">
        <f>_xlfn.XLOOKUP(P1546,rif_fee_schedule!$A$2:$A$84,rif_fee_schedule!D$2:D$84, 0)</f>
        <v>5674</v>
      </c>
      <c r="U1546" s="14">
        <f t="shared" si="73"/>
        <v>9769.6279999999988</v>
      </c>
      <c r="V1546" s="14">
        <f t="shared" si="74"/>
        <v>5674</v>
      </c>
      <c r="W1546"/>
      <c r="Y1546" s="3">
        <v>43269262.359999999</v>
      </c>
      <c r="Z1546" s="3">
        <v>874367.57</v>
      </c>
      <c r="AA1546" s="3">
        <v>433279.63</v>
      </c>
      <c r="AB1546">
        <v>0</v>
      </c>
      <c r="AC1546" s="3">
        <v>0</v>
      </c>
      <c r="AD1546" s="2">
        <v>374512.67</v>
      </c>
      <c r="AE1546" s="3">
        <v>599122533.62</v>
      </c>
      <c r="AF1546" s="3">
        <v>12164932.65</v>
      </c>
      <c r="AG1546" s="3">
        <v>2628720.44</v>
      </c>
      <c r="AH1546" s="3">
        <v>103699.7</v>
      </c>
      <c r="AI1546" s="3">
        <v>2074</v>
      </c>
      <c r="AJ1546" s="2">
        <v>-10188946.82</v>
      </c>
    </row>
    <row r="1547" spans="1:36" hidden="1" x14ac:dyDescent="0.25">
      <c r="A1547" s="8">
        <v>6</v>
      </c>
      <c r="B1547" s="8" t="s">
        <v>7332</v>
      </c>
      <c r="C1547" s="8">
        <v>3069140000460</v>
      </c>
      <c r="D1547" s="8" t="s">
        <v>7333</v>
      </c>
      <c r="F1547" s="8" t="s">
        <v>7334</v>
      </c>
      <c r="G1547" s="10">
        <v>43706</v>
      </c>
      <c r="H1547" s="8" t="s">
        <v>31</v>
      </c>
      <c r="I1547" s="8" t="s">
        <v>38</v>
      </c>
      <c r="J1547" s="9">
        <v>9278.02</v>
      </c>
      <c r="K1547" s="9">
        <v>185.56</v>
      </c>
      <c r="L1547" s="8">
        <v>0</v>
      </c>
      <c r="M1547" s="14">
        <f t="shared" si="72"/>
        <v>9463.58</v>
      </c>
      <c r="N1547" s="8">
        <v>0</v>
      </c>
      <c r="O1547" s="8">
        <v>0</v>
      </c>
      <c r="P1547" s="8" t="s">
        <v>77</v>
      </c>
      <c r="R1547" s="8">
        <v>1</v>
      </c>
      <c r="S1547" s="13">
        <f>_xlfn.XLOOKUP(P1547,rif_fee_schedule!$A$2:$A$84,rif_fee_schedule!C$2:C$84, 0)*1.628</f>
        <v>9769.6279999999988</v>
      </c>
      <c r="T1547" s="13">
        <f>_xlfn.XLOOKUP(P1547,rif_fee_schedule!$A$2:$A$84,rif_fee_schedule!D$2:D$84, 0)</f>
        <v>5674</v>
      </c>
      <c r="U1547" s="14">
        <f t="shared" si="73"/>
        <v>9769.6279999999988</v>
      </c>
      <c r="V1547" s="14">
        <f t="shared" si="74"/>
        <v>5674</v>
      </c>
      <c r="W1547"/>
      <c r="Y1547" s="3">
        <v>43269262.359999999</v>
      </c>
      <c r="Z1547" s="3">
        <v>874367.57</v>
      </c>
      <c r="AA1547" s="3">
        <v>433279.63</v>
      </c>
      <c r="AB1547">
        <v>0</v>
      </c>
      <c r="AC1547" s="3">
        <v>0</v>
      </c>
      <c r="AD1547" s="2">
        <v>374512.67</v>
      </c>
      <c r="AE1547" s="3">
        <v>599122533.62</v>
      </c>
      <c r="AF1547" s="3">
        <v>12164932.65</v>
      </c>
      <c r="AG1547" s="3">
        <v>2628720.44</v>
      </c>
      <c r="AH1547" s="3">
        <v>103699.7</v>
      </c>
      <c r="AI1547" s="3">
        <v>2074</v>
      </c>
      <c r="AJ1547" s="2">
        <v>-10188946.82</v>
      </c>
    </row>
    <row r="1548" spans="1:36" hidden="1" x14ac:dyDescent="0.25">
      <c r="A1548" s="8">
        <v>6</v>
      </c>
      <c r="B1548" s="8" t="s">
        <v>7335</v>
      </c>
      <c r="C1548" s="8">
        <v>3069140000460</v>
      </c>
      <c r="D1548" s="8" t="s">
        <v>7336</v>
      </c>
      <c r="F1548" s="8" t="s">
        <v>7334</v>
      </c>
      <c r="G1548" s="10">
        <v>43706</v>
      </c>
      <c r="H1548" s="8" t="s">
        <v>31</v>
      </c>
      <c r="I1548" s="8" t="s">
        <v>38</v>
      </c>
      <c r="J1548" s="9">
        <v>9278.02</v>
      </c>
      <c r="K1548" s="9">
        <v>185.56</v>
      </c>
      <c r="L1548" s="8">
        <v>0</v>
      </c>
      <c r="M1548" s="14">
        <f t="shared" si="72"/>
        <v>9463.58</v>
      </c>
      <c r="N1548" s="8">
        <v>0</v>
      </c>
      <c r="O1548" s="8">
        <v>0</v>
      </c>
      <c r="P1548" s="8" t="s">
        <v>77</v>
      </c>
      <c r="R1548" s="8">
        <v>1</v>
      </c>
      <c r="S1548" s="13">
        <f>_xlfn.XLOOKUP(P1548,rif_fee_schedule!$A$2:$A$84,rif_fee_schedule!C$2:C$84, 0)*1.628</f>
        <v>9769.6279999999988</v>
      </c>
      <c r="T1548" s="13">
        <f>_xlfn.XLOOKUP(P1548,rif_fee_schedule!$A$2:$A$84,rif_fee_schedule!D$2:D$84, 0)</f>
        <v>5674</v>
      </c>
      <c r="U1548" s="14">
        <f t="shared" si="73"/>
        <v>9769.6279999999988</v>
      </c>
      <c r="V1548" s="14">
        <f t="shared" si="74"/>
        <v>5674</v>
      </c>
      <c r="W1548"/>
      <c r="Y1548" s="3">
        <v>43269262.359999999</v>
      </c>
      <c r="Z1548" s="3">
        <v>874367.57</v>
      </c>
      <c r="AA1548" s="3">
        <v>433279.63</v>
      </c>
      <c r="AB1548">
        <v>0</v>
      </c>
      <c r="AC1548" s="3">
        <v>0</v>
      </c>
      <c r="AD1548" s="2">
        <v>374512.67</v>
      </c>
      <c r="AE1548" s="3">
        <v>599122533.62</v>
      </c>
      <c r="AF1548" s="3">
        <v>12164932.65</v>
      </c>
      <c r="AG1548" s="3">
        <v>2628720.44</v>
      </c>
      <c r="AH1548" s="3">
        <v>103699.7</v>
      </c>
      <c r="AI1548" s="3">
        <v>2074</v>
      </c>
      <c r="AJ1548" s="2">
        <v>-10188946.82</v>
      </c>
    </row>
    <row r="1549" spans="1:36" hidden="1" x14ac:dyDescent="0.25">
      <c r="A1549" s="8">
        <v>6</v>
      </c>
      <c r="B1549" s="8" t="s">
        <v>7337</v>
      </c>
      <c r="C1549" s="8">
        <v>3069140000460</v>
      </c>
      <c r="D1549" s="8" t="s">
        <v>7338</v>
      </c>
      <c r="F1549" s="8" t="s">
        <v>3214</v>
      </c>
      <c r="G1549" s="10">
        <v>43706</v>
      </c>
      <c r="H1549" s="8" t="s">
        <v>31</v>
      </c>
      <c r="I1549" s="8" t="s">
        <v>38</v>
      </c>
      <c r="J1549" s="9">
        <v>9278.02</v>
      </c>
      <c r="K1549" s="9">
        <v>185.56</v>
      </c>
      <c r="L1549" s="8">
        <v>0</v>
      </c>
      <c r="M1549" s="14">
        <f t="shared" si="72"/>
        <v>9463.58</v>
      </c>
      <c r="N1549" s="8">
        <v>0</v>
      </c>
      <c r="O1549" s="8">
        <v>0</v>
      </c>
      <c r="P1549" s="8" t="s">
        <v>77</v>
      </c>
      <c r="R1549" s="8">
        <v>1</v>
      </c>
      <c r="S1549" s="13">
        <f>_xlfn.XLOOKUP(P1549,rif_fee_schedule!$A$2:$A$84,rif_fee_schedule!C$2:C$84, 0)*1.628</f>
        <v>9769.6279999999988</v>
      </c>
      <c r="T1549" s="13">
        <f>_xlfn.XLOOKUP(P1549,rif_fee_schedule!$A$2:$A$84,rif_fee_schedule!D$2:D$84, 0)</f>
        <v>5674</v>
      </c>
      <c r="U1549" s="14">
        <f t="shared" si="73"/>
        <v>9769.6279999999988</v>
      </c>
      <c r="V1549" s="14">
        <f t="shared" si="74"/>
        <v>5674</v>
      </c>
      <c r="W1549"/>
      <c r="Y1549" s="3">
        <v>43269262.359999999</v>
      </c>
      <c r="Z1549" s="3">
        <v>874367.57</v>
      </c>
      <c r="AA1549" s="3">
        <v>433279.63</v>
      </c>
      <c r="AB1549">
        <v>0</v>
      </c>
      <c r="AC1549" s="3">
        <v>0</v>
      </c>
      <c r="AD1549" s="2">
        <v>374512.67</v>
      </c>
      <c r="AE1549" s="3">
        <v>599122533.62</v>
      </c>
      <c r="AF1549" s="3">
        <v>12164932.65</v>
      </c>
      <c r="AG1549" s="3">
        <v>2628720.44</v>
      </c>
      <c r="AH1549" s="3">
        <v>103699.7</v>
      </c>
      <c r="AI1549" s="3">
        <v>2074</v>
      </c>
      <c r="AJ1549" s="2">
        <v>-10188946.82</v>
      </c>
    </row>
    <row r="1550" spans="1:36" hidden="1" x14ac:dyDescent="0.25">
      <c r="A1550" s="8">
        <v>6</v>
      </c>
      <c r="B1550" s="8" t="s">
        <v>7339</v>
      </c>
      <c r="C1550" s="8">
        <v>3069140000460</v>
      </c>
      <c r="D1550" s="8" t="s">
        <v>7340</v>
      </c>
      <c r="F1550" s="8" t="s">
        <v>7341</v>
      </c>
      <c r="G1550" s="10">
        <v>43706</v>
      </c>
      <c r="H1550" s="8" t="s">
        <v>31</v>
      </c>
      <c r="I1550" s="8" t="s">
        <v>38</v>
      </c>
      <c r="J1550" s="9">
        <v>9278.02</v>
      </c>
      <c r="K1550" s="9">
        <v>185.56</v>
      </c>
      <c r="L1550" s="8">
        <v>0</v>
      </c>
      <c r="M1550" s="14">
        <f t="shared" si="72"/>
        <v>9463.58</v>
      </c>
      <c r="N1550" s="8">
        <v>0</v>
      </c>
      <c r="O1550" s="8">
        <v>0</v>
      </c>
      <c r="P1550" s="8" t="s">
        <v>77</v>
      </c>
      <c r="R1550" s="8">
        <v>1</v>
      </c>
      <c r="S1550" s="13">
        <f>_xlfn.XLOOKUP(P1550,rif_fee_schedule!$A$2:$A$84,rif_fee_schedule!C$2:C$84, 0)*1.628</f>
        <v>9769.6279999999988</v>
      </c>
      <c r="T1550" s="13">
        <f>_xlfn.XLOOKUP(P1550,rif_fee_schedule!$A$2:$A$84,rif_fee_schedule!D$2:D$84, 0)</f>
        <v>5674</v>
      </c>
      <c r="U1550" s="14">
        <f t="shared" si="73"/>
        <v>9769.6279999999988</v>
      </c>
      <c r="V1550" s="14">
        <f t="shared" si="74"/>
        <v>5674</v>
      </c>
      <c r="W1550"/>
      <c r="Y1550" s="3">
        <v>43269262.359999999</v>
      </c>
      <c r="Z1550" s="3">
        <v>874367.57</v>
      </c>
      <c r="AA1550" s="3">
        <v>433279.63</v>
      </c>
      <c r="AB1550">
        <v>0</v>
      </c>
      <c r="AC1550" s="3">
        <v>0</v>
      </c>
      <c r="AD1550" s="2">
        <v>374512.67</v>
      </c>
      <c r="AE1550" s="3">
        <v>599122533.62</v>
      </c>
      <c r="AF1550" s="3">
        <v>12164932.65</v>
      </c>
      <c r="AG1550" s="3">
        <v>2628720.44</v>
      </c>
      <c r="AH1550" s="3">
        <v>103699.7</v>
      </c>
      <c r="AI1550" s="3">
        <v>2074</v>
      </c>
      <c r="AJ1550" s="2">
        <v>-10188946.82</v>
      </c>
    </row>
    <row r="1551" spans="1:36" hidden="1" x14ac:dyDescent="0.25">
      <c r="A1551" s="8">
        <v>6</v>
      </c>
      <c r="B1551" s="8" t="s">
        <v>7342</v>
      </c>
      <c r="C1551" s="8">
        <v>3069140000460</v>
      </c>
      <c r="D1551" s="8" t="s">
        <v>7343</v>
      </c>
      <c r="F1551" s="8" t="s">
        <v>3214</v>
      </c>
      <c r="G1551" s="10">
        <v>43706</v>
      </c>
      <c r="H1551" s="8" t="s">
        <v>31</v>
      </c>
      <c r="I1551" s="8" t="s">
        <v>38</v>
      </c>
      <c r="J1551" s="9">
        <v>9278.02</v>
      </c>
      <c r="K1551" s="9">
        <v>185.56</v>
      </c>
      <c r="L1551" s="8">
        <v>0</v>
      </c>
      <c r="M1551" s="14">
        <f t="shared" si="72"/>
        <v>9463.58</v>
      </c>
      <c r="N1551" s="8">
        <v>0</v>
      </c>
      <c r="O1551" s="8">
        <v>0</v>
      </c>
      <c r="P1551" s="8" t="s">
        <v>77</v>
      </c>
      <c r="R1551" s="8">
        <v>1</v>
      </c>
      <c r="S1551" s="13">
        <f>_xlfn.XLOOKUP(P1551,rif_fee_schedule!$A$2:$A$84,rif_fee_schedule!C$2:C$84, 0)*1.628</f>
        <v>9769.6279999999988</v>
      </c>
      <c r="T1551" s="13">
        <f>_xlfn.XLOOKUP(P1551,rif_fee_schedule!$A$2:$A$84,rif_fee_schedule!D$2:D$84, 0)</f>
        <v>5674</v>
      </c>
      <c r="U1551" s="14">
        <f t="shared" si="73"/>
        <v>9769.6279999999988</v>
      </c>
      <c r="V1551" s="14">
        <f t="shared" si="74"/>
        <v>5674</v>
      </c>
      <c r="W1551"/>
      <c r="Y1551" s="3">
        <v>43269262.359999999</v>
      </c>
      <c r="Z1551" s="3">
        <v>874367.57</v>
      </c>
      <c r="AA1551" s="3">
        <v>433279.63</v>
      </c>
      <c r="AB1551">
        <v>0</v>
      </c>
      <c r="AC1551" s="3">
        <v>0</v>
      </c>
      <c r="AD1551" s="2">
        <v>374512.67</v>
      </c>
      <c r="AE1551" s="3">
        <v>599122533.62</v>
      </c>
      <c r="AF1551" s="3">
        <v>12164932.65</v>
      </c>
      <c r="AG1551" s="3">
        <v>2628720.44</v>
      </c>
      <c r="AH1551" s="3">
        <v>103699.7</v>
      </c>
      <c r="AI1551" s="3">
        <v>2074</v>
      </c>
      <c r="AJ1551" s="2">
        <v>-10188946.82</v>
      </c>
    </row>
    <row r="1552" spans="1:36" hidden="1" x14ac:dyDescent="0.25">
      <c r="A1552" s="8">
        <v>6</v>
      </c>
      <c r="B1552" s="8" t="s">
        <v>7320</v>
      </c>
      <c r="C1552" s="8">
        <v>3069140000460</v>
      </c>
      <c r="D1552" s="8" t="s">
        <v>7321</v>
      </c>
      <c r="F1552" s="8" t="s">
        <v>7322</v>
      </c>
      <c r="G1552" s="10">
        <v>43703</v>
      </c>
      <c r="H1552" s="8" t="s">
        <v>31</v>
      </c>
      <c r="I1552" s="8" t="s">
        <v>38</v>
      </c>
      <c r="J1552" s="9">
        <v>9278.02</v>
      </c>
      <c r="K1552" s="9">
        <v>185.56</v>
      </c>
      <c r="L1552" s="8">
        <v>0</v>
      </c>
      <c r="M1552" s="14">
        <f t="shared" si="72"/>
        <v>9463.58</v>
      </c>
      <c r="N1552" s="8">
        <v>0</v>
      </c>
      <c r="O1552" s="8">
        <v>0</v>
      </c>
      <c r="P1552" s="8" t="s">
        <v>77</v>
      </c>
      <c r="R1552" s="8">
        <v>1</v>
      </c>
      <c r="S1552" s="13">
        <f>_xlfn.XLOOKUP(P1552,rif_fee_schedule!$A$2:$A$84,rif_fee_schedule!C$2:C$84, 0)*1.628</f>
        <v>9769.6279999999988</v>
      </c>
      <c r="T1552" s="13">
        <f>_xlfn.XLOOKUP(P1552,rif_fee_schedule!$A$2:$A$84,rif_fee_schedule!D$2:D$84, 0)</f>
        <v>5674</v>
      </c>
      <c r="U1552" s="14">
        <f t="shared" si="73"/>
        <v>9769.6279999999988</v>
      </c>
      <c r="V1552" s="14">
        <f t="shared" si="74"/>
        <v>5674</v>
      </c>
      <c r="W1552"/>
      <c r="Y1552" s="3">
        <v>43269262.359999999</v>
      </c>
      <c r="Z1552" s="3">
        <v>874367.57</v>
      </c>
      <c r="AA1552" s="3">
        <v>433279.63</v>
      </c>
      <c r="AB1552">
        <v>0</v>
      </c>
      <c r="AC1552" s="3">
        <v>0</v>
      </c>
      <c r="AD1552" s="2">
        <v>374512.67</v>
      </c>
      <c r="AE1552" s="3">
        <v>599122533.62</v>
      </c>
      <c r="AF1552" s="3">
        <v>12164932.65</v>
      </c>
      <c r="AG1552" s="3">
        <v>2628720.44</v>
      </c>
      <c r="AH1552" s="3">
        <v>103699.7</v>
      </c>
      <c r="AI1552" s="3">
        <v>2074</v>
      </c>
      <c r="AJ1552" s="2">
        <v>-10188946.82</v>
      </c>
    </row>
    <row r="1553" spans="1:36" hidden="1" x14ac:dyDescent="0.25">
      <c r="A1553" s="8">
        <v>6</v>
      </c>
      <c r="B1553" s="8" t="s">
        <v>7323</v>
      </c>
      <c r="C1553" s="8">
        <v>3069140000460</v>
      </c>
      <c r="D1553" s="8" t="s">
        <v>7324</v>
      </c>
      <c r="F1553" s="8" t="s">
        <v>7325</v>
      </c>
      <c r="G1553" s="10">
        <v>43703</v>
      </c>
      <c r="H1553" s="8" t="s">
        <v>31</v>
      </c>
      <c r="I1553" s="8" t="s">
        <v>38</v>
      </c>
      <c r="J1553" s="9">
        <v>9278.02</v>
      </c>
      <c r="K1553" s="9">
        <v>185.56</v>
      </c>
      <c r="L1553" s="8">
        <v>0</v>
      </c>
      <c r="M1553" s="14">
        <f t="shared" si="72"/>
        <v>9463.58</v>
      </c>
      <c r="N1553" s="8">
        <v>0</v>
      </c>
      <c r="O1553" s="8">
        <v>0</v>
      </c>
      <c r="P1553" s="8" t="s">
        <v>77</v>
      </c>
      <c r="R1553" s="8">
        <v>1</v>
      </c>
      <c r="S1553" s="13">
        <f>_xlfn.XLOOKUP(P1553,rif_fee_schedule!$A$2:$A$84,rif_fee_schedule!C$2:C$84, 0)*1.628</f>
        <v>9769.6279999999988</v>
      </c>
      <c r="T1553" s="13">
        <f>_xlfn.XLOOKUP(P1553,rif_fee_schedule!$A$2:$A$84,rif_fee_schedule!D$2:D$84, 0)</f>
        <v>5674</v>
      </c>
      <c r="U1553" s="14">
        <f t="shared" si="73"/>
        <v>9769.6279999999988</v>
      </c>
      <c r="V1553" s="14">
        <f t="shared" si="74"/>
        <v>5674</v>
      </c>
      <c r="W1553"/>
      <c r="Y1553" s="3">
        <v>43269262.359999999</v>
      </c>
      <c r="Z1553" s="3">
        <v>874367.57</v>
      </c>
      <c r="AA1553" s="3">
        <v>433279.63</v>
      </c>
      <c r="AB1553">
        <v>0</v>
      </c>
      <c r="AC1553" s="3">
        <v>0</v>
      </c>
      <c r="AD1553" s="2">
        <v>374512.67</v>
      </c>
      <c r="AE1553" s="3">
        <v>599122533.62</v>
      </c>
      <c r="AF1553" s="3">
        <v>12164932.65</v>
      </c>
      <c r="AG1553" s="3">
        <v>2628720.44</v>
      </c>
      <c r="AH1553" s="3">
        <v>103699.7</v>
      </c>
      <c r="AI1553" s="3">
        <v>2074</v>
      </c>
      <c r="AJ1553" s="2">
        <v>-10188946.82</v>
      </c>
    </row>
    <row r="1554" spans="1:36" hidden="1" x14ac:dyDescent="0.25">
      <c r="A1554" s="8">
        <v>6</v>
      </c>
      <c r="B1554" s="8" t="s">
        <v>7241</v>
      </c>
      <c r="C1554" s="8">
        <v>3069140000460</v>
      </c>
      <c r="D1554" s="8" t="s">
        <v>7242</v>
      </c>
      <c r="F1554" s="8" t="s">
        <v>7243</v>
      </c>
      <c r="G1554" s="10">
        <v>43703</v>
      </c>
      <c r="H1554" s="8" t="s">
        <v>31</v>
      </c>
      <c r="I1554" s="8" t="s">
        <v>38</v>
      </c>
      <c r="J1554" s="9">
        <v>9278.02</v>
      </c>
      <c r="K1554" s="9">
        <v>185.56</v>
      </c>
      <c r="L1554" s="8">
        <v>0</v>
      </c>
      <c r="M1554" s="14">
        <f t="shared" si="72"/>
        <v>9463.58</v>
      </c>
      <c r="N1554" s="8">
        <v>0</v>
      </c>
      <c r="O1554" s="8">
        <v>0</v>
      </c>
      <c r="P1554" s="8" t="s">
        <v>77</v>
      </c>
      <c r="R1554" s="8">
        <v>1</v>
      </c>
      <c r="S1554" s="13">
        <f>_xlfn.XLOOKUP(P1554,rif_fee_schedule!$A$2:$A$84,rif_fee_schedule!C$2:C$84, 0)*1.628</f>
        <v>9769.6279999999988</v>
      </c>
      <c r="T1554" s="13">
        <f>_xlfn.XLOOKUP(P1554,rif_fee_schedule!$A$2:$A$84,rif_fee_schedule!D$2:D$84, 0)</f>
        <v>5674</v>
      </c>
      <c r="U1554" s="14">
        <f t="shared" si="73"/>
        <v>9769.6279999999988</v>
      </c>
      <c r="V1554" s="14">
        <f t="shared" si="74"/>
        <v>5674</v>
      </c>
      <c r="W1554"/>
      <c r="Y1554" s="3">
        <v>43269262.359999999</v>
      </c>
      <c r="Z1554" s="3">
        <v>874367.57</v>
      </c>
      <c r="AA1554" s="3">
        <v>433279.63</v>
      </c>
      <c r="AB1554">
        <v>0</v>
      </c>
      <c r="AC1554" s="3">
        <v>0</v>
      </c>
      <c r="AD1554" s="2">
        <v>374512.67</v>
      </c>
      <c r="AE1554" s="3">
        <v>599122533.62</v>
      </c>
      <c r="AF1554" s="3">
        <v>12164932.65</v>
      </c>
      <c r="AG1554" s="3">
        <v>2628720.44</v>
      </c>
      <c r="AH1554" s="3">
        <v>103699.7</v>
      </c>
      <c r="AI1554" s="3">
        <v>2074</v>
      </c>
      <c r="AJ1554" s="2">
        <v>-10188946.82</v>
      </c>
    </row>
    <row r="1555" spans="1:36" hidden="1" x14ac:dyDescent="0.25">
      <c r="A1555" s="8">
        <v>6</v>
      </c>
      <c r="B1555" s="8" t="s">
        <v>7244</v>
      </c>
      <c r="C1555" s="8">
        <v>3069140000460</v>
      </c>
      <c r="D1555" s="8" t="s">
        <v>7245</v>
      </c>
      <c r="F1555" s="8" t="s">
        <v>7246</v>
      </c>
      <c r="G1555" s="10">
        <v>43703</v>
      </c>
      <c r="H1555" s="8" t="s">
        <v>31</v>
      </c>
      <c r="I1555" s="8" t="s">
        <v>38</v>
      </c>
      <c r="J1555" s="9">
        <v>9278.02</v>
      </c>
      <c r="K1555" s="9">
        <v>185.56</v>
      </c>
      <c r="L1555" s="8">
        <v>0</v>
      </c>
      <c r="M1555" s="14">
        <f t="shared" si="72"/>
        <v>9463.58</v>
      </c>
      <c r="N1555" s="8">
        <v>0</v>
      </c>
      <c r="O1555" s="8">
        <v>0</v>
      </c>
      <c r="P1555" s="8" t="s">
        <v>77</v>
      </c>
      <c r="R1555" s="8">
        <v>1</v>
      </c>
      <c r="S1555" s="13">
        <f>_xlfn.XLOOKUP(P1555,rif_fee_schedule!$A$2:$A$84,rif_fee_schedule!C$2:C$84, 0)*1.628</f>
        <v>9769.6279999999988</v>
      </c>
      <c r="T1555" s="13">
        <f>_xlfn.XLOOKUP(P1555,rif_fee_schedule!$A$2:$A$84,rif_fee_schedule!D$2:D$84, 0)</f>
        <v>5674</v>
      </c>
      <c r="U1555" s="14">
        <f t="shared" si="73"/>
        <v>9769.6279999999988</v>
      </c>
      <c r="V1555" s="14">
        <f t="shared" si="74"/>
        <v>5674</v>
      </c>
      <c r="W1555"/>
      <c r="Y1555" s="3">
        <v>43269262.359999999</v>
      </c>
      <c r="Z1555" s="3">
        <v>874367.57</v>
      </c>
      <c r="AA1555" s="3">
        <v>433279.63</v>
      </c>
      <c r="AB1555">
        <v>0</v>
      </c>
      <c r="AC1555" s="3">
        <v>0</v>
      </c>
      <c r="AD1555" s="2">
        <v>374512.67</v>
      </c>
      <c r="AE1555" s="3">
        <v>599122533.62</v>
      </c>
      <c r="AF1555" s="3">
        <v>12164932.65</v>
      </c>
      <c r="AG1555" s="3">
        <v>2628720.44</v>
      </c>
      <c r="AH1555" s="3">
        <v>103699.7</v>
      </c>
      <c r="AI1555" s="3">
        <v>2074</v>
      </c>
      <c r="AJ1555" s="2">
        <v>-10188946.82</v>
      </c>
    </row>
    <row r="1556" spans="1:36" hidden="1" x14ac:dyDescent="0.25">
      <c r="A1556" s="8">
        <v>6</v>
      </c>
      <c r="B1556" s="8" t="s">
        <v>7195</v>
      </c>
      <c r="C1556" s="8">
        <v>3069140000460</v>
      </c>
      <c r="D1556" s="8" t="s">
        <v>7196</v>
      </c>
      <c r="F1556" s="8" t="s">
        <v>7197</v>
      </c>
      <c r="G1556" s="10">
        <v>43703</v>
      </c>
      <c r="H1556" s="8" t="s">
        <v>31</v>
      </c>
      <c r="I1556" s="8" t="s">
        <v>38</v>
      </c>
      <c r="J1556" s="9">
        <v>9278.02</v>
      </c>
      <c r="K1556" s="9">
        <v>185.56</v>
      </c>
      <c r="L1556" s="8">
        <v>0</v>
      </c>
      <c r="M1556" s="14">
        <f t="shared" si="72"/>
        <v>9463.58</v>
      </c>
      <c r="N1556" s="8">
        <v>0</v>
      </c>
      <c r="O1556" s="8">
        <v>0</v>
      </c>
      <c r="P1556" s="8" t="s">
        <v>77</v>
      </c>
      <c r="R1556" s="8">
        <v>1</v>
      </c>
      <c r="S1556" s="13">
        <f>_xlfn.XLOOKUP(P1556,rif_fee_schedule!$A$2:$A$84,rif_fee_schedule!C$2:C$84, 0)*1.628</f>
        <v>9769.6279999999988</v>
      </c>
      <c r="T1556" s="13">
        <f>_xlfn.XLOOKUP(P1556,rif_fee_schedule!$A$2:$A$84,rif_fee_schedule!D$2:D$84, 0)</f>
        <v>5674</v>
      </c>
      <c r="U1556" s="14">
        <f t="shared" si="73"/>
        <v>9769.6279999999988</v>
      </c>
      <c r="V1556" s="14">
        <f t="shared" si="74"/>
        <v>5674</v>
      </c>
      <c r="W1556"/>
      <c r="Y1556" s="3">
        <v>43269262.359999999</v>
      </c>
      <c r="Z1556" s="3">
        <v>874367.57</v>
      </c>
      <c r="AA1556" s="3">
        <v>433279.63</v>
      </c>
      <c r="AB1556">
        <v>0</v>
      </c>
      <c r="AC1556" s="3">
        <v>0</v>
      </c>
      <c r="AD1556" s="2">
        <v>374512.67</v>
      </c>
      <c r="AE1556" s="3">
        <v>599122533.62</v>
      </c>
      <c r="AF1556" s="3">
        <v>12164932.65</v>
      </c>
      <c r="AG1556" s="3">
        <v>2628720.44</v>
      </c>
      <c r="AH1556" s="3">
        <v>103699.7</v>
      </c>
      <c r="AI1556" s="3">
        <v>2074</v>
      </c>
      <c r="AJ1556" s="2">
        <v>-10188946.82</v>
      </c>
    </row>
    <row r="1557" spans="1:36" hidden="1" x14ac:dyDescent="0.25">
      <c r="A1557" s="8">
        <v>6</v>
      </c>
      <c r="B1557" s="8" t="s">
        <v>7198</v>
      </c>
      <c r="C1557" s="8">
        <v>3069140000460</v>
      </c>
      <c r="D1557" s="8" t="s">
        <v>7199</v>
      </c>
      <c r="F1557" s="8" t="s">
        <v>7200</v>
      </c>
      <c r="G1557" s="10">
        <v>43703</v>
      </c>
      <c r="H1557" s="8" t="s">
        <v>31</v>
      </c>
      <c r="I1557" s="8" t="s">
        <v>38</v>
      </c>
      <c r="J1557" s="9">
        <v>9278.02</v>
      </c>
      <c r="K1557" s="9">
        <v>185.56</v>
      </c>
      <c r="L1557" s="8">
        <v>0</v>
      </c>
      <c r="M1557" s="14">
        <f t="shared" si="72"/>
        <v>9463.58</v>
      </c>
      <c r="N1557" s="8">
        <v>0</v>
      </c>
      <c r="O1557" s="8">
        <v>0</v>
      </c>
      <c r="P1557" s="8" t="s">
        <v>77</v>
      </c>
      <c r="R1557" s="8">
        <v>1</v>
      </c>
      <c r="S1557" s="13">
        <f>_xlfn.XLOOKUP(P1557,rif_fee_schedule!$A$2:$A$84,rif_fee_schedule!C$2:C$84, 0)*1.628</f>
        <v>9769.6279999999988</v>
      </c>
      <c r="T1557" s="13">
        <f>_xlfn.XLOOKUP(P1557,rif_fee_schedule!$A$2:$A$84,rif_fee_schedule!D$2:D$84, 0)</f>
        <v>5674</v>
      </c>
      <c r="U1557" s="14">
        <f t="shared" si="73"/>
        <v>9769.6279999999988</v>
      </c>
      <c r="V1557" s="14">
        <f t="shared" si="74"/>
        <v>5674</v>
      </c>
      <c r="W1557"/>
      <c r="Y1557" s="3">
        <v>43269262.359999999</v>
      </c>
      <c r="Z1557" s="3">
        <v>874367.57</v>
      </c>
      <c r="AA1557" s="3">
        <v>433279.63</v>
      </c>
      <c r="AB1557">
        <v>0</v>
      </c>
      <c r="AC1557" s="3">
        <v>0</v>
      </c>
      <c r="AD1557" s="2">
        <v>374512.67</v>
      </c>
      <c r="AE1557" s="3">
        <v>599122533.62</v>
      </c>
      <c r="AF1557" s="3">
        <v>12164932.65</v>
      </c>
      <c r="AG1557" s="3">
        <v>2628720.44</v>
      </c>
      <c r="AH1557" s="3">
        <v>103699.7</v>
      </c>
      <c r="AI1557" s="3">
        <v>2074</v>
      </c>
      <c r="AJ1557" s="2">
        <v>-10188946.82</v>
      </c>
    </row>
    <row r="1558" spans="1:36" hidden="1" x14ac:dyDescent="0.25">
      <c r="A1558" s="8">
        <v>6</v>
      </c>
      <c r="B1558" s="8" t="s">
        <v>7201</v>
      </c>
      <c r="C1558" s="8">
        <v>3069140000460</v>
      </c>
      <c r="D1558" s="8" t="s">
        <v>7202</v>
      </c>
      <c r="F1558" s="8" t="s">
        <v>7203</v>
      </c>
      <c r="G1558" s="10">
        <v>43703</v>
      </c>
      <c r="H1558" s="8" t="s">
        <v>31</v>
      </c>
      <c r="I1558" s="8" t="s">
        <v>38</v>
      </c>
      <c r="J1558" s="9">
        <v>9278.02</v>
      </c>
      <c r="K1558" s="9">
        <v>185.56</v>
      </c>
      <c r="L1558" s="8">
        <v>0</v>
      </c>
      <c r="M1558" s="14">
        <f t="shared" si="72"/>
        <v>9463.58</v>
      </c>
      <c r="N1558" s="8">
        <v>0</v>
      </c>
      <c r="O1558" s="8">
        <v>0</v>
      </c>
      <c r="P1558" s="8" t="s">
        <v>77</v>
      </c>
      <c r="R1558" s="8">
        <v>1</v>
      </c>
      <c r="S1558" s="13">
        <f>_xlfn.XLOOKUP(P1558,rif_fee_schedule!$A$2:$A$84,rif_fee_schedule!C$2:C$84, 0)*1.628</f>
        <v>9769.6279999999988</v>
      </c>
      <c r="T1558" s="13">
        <f>_xlfn.XLOOKUP(P1558,rif_fee_schedule!$A$2:$A$84,rif_fee_schedule!D$2:D$84, 0)</f>
        <v>5674</v>
      </c>
      <c r="U1558" s="14">
        <f t="shared" si="73"/>
        <v>9769.6279999999988</v>
      </c>
      <c r="V1558" s="14">
        <f t="shared" si="74"/>
        <v>5674</v>
      </c>
      <c r="W1558"/>
      <c r="Y1558" s="3">
        <v>43269262.359999999</v>
      </c>
      <c r="Z1558" s="3">
        <v>874367.57</v>
      </c>
      <c r="AA1558" s="3">
        <v>433279.63</v>
      </c>
      <c r="AB1558">
        <v>0</v>
      </c>
      <c r="AC1558" s="3">
        <v>0</v>
      </c>
      <c r="AD1558" s="2">
        <v>374512.67</v>
      </c>
      <c r="AE1558" s="3">
        <v>599122533.62</v>
      </c>
      <c r="AF1558" s="3">
        <v>12164932.65</v>
      </c>
      <c r="AG1558" s="3">
        <v>2628720.44</v>
      </c>
      <c r="AH1558" s="3">
        <v>103699.7</v>
      </c>
      <c r="AI1558" s="3">
        <v>2074</v>
      </c>
      <c r="AJ1558" s="2">
        <v>-10188946.82</v>
      </c>
    </row>
    <row r="1559" spans="1:36" hidden="1" x14ac:dyDescent="0.25">
      <c r="A1559" s="8">
        <v>6</v>
      </c>
      <c r="B1559" s="8" t="s">
        <v>7234</v>
      </c>
      <c r="C1559" s="8">
        <v>3069140000460</v>
      </c>
      <c r="D1559" s="8" t="s">
        <v>7235</v>
      </c>
      <c r="F1559" s="8" t="s">
        <v>7227</v>
      </c>
      <c r="G1559" s="10">
        <v>43704</v>
      </c>
      <c r="H1559" s="8" t="s">
        <v>31</v>
      </c>
      <c r="I1559" s="8" t="s">
        <v>38</v>
      </c>
      <c r="J1559" s="9">
        <v>9278.02</v>
      </c>
      <c r="K1559" s="9">
        <v>185.56</v>
      </c>
      <c r="L1559" s="8">
        <v>0</v>
      </c>
      <c r="M1559" s="14">
        <f t="shared" si="72"/>
        <v>9463.58</v>
      </c>
      <c r="N1559" s="8">
        <v>0</v>
      </c>
      <c r="O1559" s="8">
        <v>0</v>
      </c>
      <c r="P1559" s="8" t="s">
        <v>77</v>
      </c>
      <c r="R1559" s="8">
        <v>1</v>
      </c>
      <c r="S1559" s="13">
        <f>_xlfn.XLOOKUP(P1559,rif_fee_schedule!$A$2:$A$84,rif_fee_schedule!C$2:C$84, 0)*1.628</f>
        <v>9769.6279999999988</v>
      </c>
      <c r="T1559" s="13">
        <f>_xlfn.XLOOKUP(P1559,rif_fee_schedule!$A$2:$A$84,rif_fee_schedule!D$2:D$84, 0)</f>
        <v>5674</v>
      </c>
      <c r="U1559" s="14">
        <f t="shared" si="73"/>
        <v>9769.6279999999988</v>
      </c>
      <c r="V1559" s="14">
        <f t="shared" si="74"/>
        <v>5674</v>
      </c>
      <c r="W1559"/>
      <c r="Y1559" s="3">
        <v>43269262.359999999</v>
      </c>
      <c r="Z1559" s="3">
        <v>874367.57</v>
      </c>
      <c r="AA1559" s="3">
        <v>433279.63</v>
      </c>
      <c r="AB1559">
        <v>0</v>
      </c>
      <c r="AC1559" s="3">
        <v>0</v>
      </c>
      <c r="AD1559" s="2">
        <v>374512.67</v>
      </c>
      <c r="AE1559" s="3">
        <v>599122533.62</v>
      </c>
      <c r="AF1559" s="3">
        <v>12164932.65</v>
      </c>
      <c r="AG1559" s="3">
        <v>2628720.44</v>
      </c>
      <c r="AH1559" s="3">
        <v>103699.7</v>
      </c>
      <c r="AI1559" s="3">
        <v>2074</v>
      </c>
      <c r="AJ1559" s="2">
        <v>-10188946.82</v>
      </c>
    </row>
    <row r="1560" spans="1:36" hidden="1" x14ac:dyDescent="0.25">
      <c r="A1560" s="8">
        <v>6</v>
      </c>
      <c r="B1560" s="8" t="s">
        <v>7236</v>
      </c>
      <c r="C1560" s="8">
        <v>3069140000460</v>
      </c>
      <c r="D1560" s="8" t="s">
        <v>7237</v>
      </c>
      <c r="F1560" s="8" t="s">
        <v>7238</v>
      </c>
      <c r="G1560" s="10">
        <v>43704</v>
      </c>
      <c r="H1560" s="8" t="s">
        <v>31</v>
      </c>
      <c r="I1560" s="8" t="s">
        <v>38</v>
      </c>
      <c r="J1560" s="9">
        <v>9278.02</v>
      </c>
      <c r="K1560" s="9">
        <v>185.56</v>
      </c>
      <c r="L1560" s="8">
        <v>0</v>
      </c>
      <c r="M1560" s="14">
        <f t="shared" si="72"/>
        <v>9463.58</v>
      </c>
      <c r="N1560" s="8">
        <v>0</v>
      </c>
      <c r="O1560" s="8">
        <v>0</v>
      </c>
      <c r="P1560" s="8" t="s">
        <v>77</v>
      </c>
      <c r="R1560" s="8">
        <v>1</v>
      </c>
      <c r="S1560" s="13">
        <f>_xlfn.XLOOKUP(P1560,rif_fee_schedule!$A$2:$A$84,rif_fee_schedule!C$2:C$84, 0)*1.628</f>
        <v>9769.6279999999988</v>
      </c>
      <c r="T1560" s="13">
        <f>_xlfn.XLOOKUP(P1560,rif_fee_schedule!$A$2:$A$84,rif_fee_schedule!D$2:D$84, 0)</f>
        <v>5674</v>
      </c>
      <c r="U1560" s="14">
        <f t="shared" si="73"/>
        <v>9769.6279999999988</v>
      </c>
      <c r="V1560" s="14">
        <f t="shared" si="74"/>
        <v>5674</v>
      </c>
      <c r="W1560"/>
      <c r="Y1560" s="3">
        <v>43269262.359999999</v>
      </c>
      <c r="Z1560" s="3">
        <v>874367.57</v>
      </c>
      <c r="AA1560" s="3">
        <v>433279.63</v>
      </c>
      <c r="AB1560">
        <v>0</v>
      </c>
      <c r="AC1560" s="3">
        <v>0</v>
      </c>
      <c r="AD1560" s="2">
        <v>374512.67</v>
      </c>
      <c r="AE1560" s="3">
        <v>599122533.62</v>
      </c>
      <c r="AF1560" s="3">
        <v>12164932.65</v>
      </c>
      <c r="AG1560" s="3">
        <v>2628720.44</v>
      </c>
      <c r="AH1560" s="3">
        <v>103699.7</v>
      </c>
      <c r="AI1560" s="3">
        <v>2074</v>
      </c>
      <c r="AJ1560" s="2">
        <v>-10188946.82</v>
      </c>
    </row>
    <row r="1561" spans="1:36" hidden="1" x14ac:dyDescent="0.25">
      <c r="A1561" s="8">
        <v>6</v>
      </c>
      <c r="B1561" s="8" t="s">
        <v>7239</v>
      </c>
      <c r="C1561" s="8">
        <v>3069140000460</v>
      </c>
      <c r="D1561" s="8" t="s">
        <v>7240</v>
      </c>
      <c r="F1561" s="8" t="s">
        <v>7227</v>
      </c>
      <c r="G1561" s="10">
        <v>43704</v>
      </c>
      <c r="H1561" s="8" t="s">
        <v>31</v>
      </c>
      <c r="I1561" s="8" t="s">
        <v>38</v>
      </c>
      <c r="J1561" s="9">
        <v>9278.02</v>
      </c>
      <c r="K1561" s="9">
        <v>185.56</v>
      </c>
      <c r="L1561" s="8">
        <v>0</v>
      </c>
      <c r="M1561" s="14">
        <f t="shared" si="72"/>
        <v>9463.58</v>
      </c>
      <c r="N1561" s="8">
        <v>0</v>
      </c>
      <c r="O1561" s="8">
        <v>0</v>
      </c>
      <c r="P1561" s="8" t="s">
        <v>77</v>
      </c>
      <c r="R1561" s="8">
        <v>1</v>
      </c>
      <c r="S1561" s="13">
        <f>_xlfn.XLOOKUP(P1561,rif_fee_schedule!$A$2:$A$84,rif_fee_schedule!C$2:C$84, 0)*1.628</f>
        <v>9769.6279999999988</v>
      </c>
      <c r="T1561" s="13">
        <f>_xlfn.XLOOKUP(P1561,rif_fee_schedule!$A$2:$A$84,rif_fee_schedule!D$2:D$84, 0)</f>
        <v>5674</v>
      </c>
      <c r="U1561" s="14">
        <f t="shared" si="73"/>
        <v>9769.6279999999988</v>
      </c>
      <c r="V1561" s="14">
        <f t="shared" si="74"/>
        <v>5674</v>
      </c>
      <c r="W1561"/>
      <c r="Y1561" s="3">
        <v>43269262.359999999</v>
      </c>
      <c r="Z1561" s="3">
        <v>874367.57</v>
      </c>
      <c r="AA1561" s="3">
        <v>433279.63</v>
      </c>
      <c r="AB1561">
        <v>0</v>
      </c>
      <c r="AC1561" s="3">
        <v>0</v>
      </c>
      <c r="AD1561" s="2">
        <v>374512.67</v>
      </c>
      <c r="AE1561" s="3">
        <v>599122533.62</v>
      </c>
      <c r="AF1561" s="3">
        <v>12164932.65</v>
      </c>
      <c r="AG1561" s="3">
        <v>2628720.44</v>
      </c>
      <c r="AH1561" s="3">
        <v>103699.7</v>
      </c>
      <c r="AI1561" s="3">
        <v>2074</v>
      </c>
      <c r="AJ1561" s="2">
        <v>-10188946.82</v>
      </c>
    </row>
    <row r="1562" spans="1:36" hidden="1" x14ac:dyDescent="0.25">
      <c r="A1562" s="8">
        <v>6</v>
      </c>
      <c r="B1562" s="8" t="s">
        <v>7225</v>
      </c>
      <c r="C1562" s="8">
        <v>3069140000460</v>
      </c>
      <c r="D1562" s="8" t="s">
        <v>7226</v>
      </c>
      <c r="F1562" s="8" t="s">
        <v>7227</v>
      </c>
      <c r="G1562" s="10">
        <v>43704</v>
      </c>
      <c r="H1562" s="8" t="s">
        <v>31</v>
      </c>
      <c r="I1562" s="8" t="s">
        <v>38</v>
      </c>
      <c r="J1562" s="9">
        <v>9278.02</v>
      </c>
      <c r="K1562" s="9">
        <v>185.56</v>
      </c>
      <c r="L1562" s="8">
        <v>0</v>
      </c>
      <c r="M1562" s="14">
        <f t="shared" si="72"/>
        <v>9463.58</v>
      </c>
      <c r="N1562" s="8">
        <v>0</v>
      </c>
      <c r="O1562" s="8">
        <v>0</v>
      </c>
      <c r="P1562" s="8" t="s">
        <v>77</v>
      </c>
      <c r="R1562" s="8">
        <v>1</v>
      </c>
      <c r="S1562" s="13">
        <f>_xlfn.XLOOKUP(P1562,rif_fee_schedule!$A$2:$A$84,rif_fee_schedule!C$2:C$84, 0)*1.628</f>
        <v>9769.6279999999988</v>
      </c>
      <c r="T1562" s="13">
        <f>_xlfn.XLOOKUP(P1562,rif_fee_schedule!$A$2:$A$84,rif_fee_schedule!D$2:D$84, 0)</f>
        <v>5674</v>
      </c>
      <c r="U1562" s="14">
        <f t="shared" si="73"/>
        <v>9769.6279999999988</v>
      </c>
      <c r="V1562" s="14">
        <f t="shared" si="74"/>
        <v>5674</v>
      </c>
      <c r="W1562"/>
      <c r="Y1562" s="3">
        <v>43269262.359999999</v>
      </c>
      <c r="Z1562" s="3">
        <v>874367.57</v>
      </c>
      <c r="AA1562" s="3">
        <v>433279.63</v>
      </c>
      <c r="AB1562">
        <v>0</v>
      </c>
      <c r="AC1562" s="3">
        <v>0</v>
      </c>
      <c r="AD1562" s="2">
        <v>374512.67</v>
      </c>
      <c r="AE1562" s="3">
        <v>599122533.62</v>
      </c>
      <c r="AF1562" s="3">
        <v>12164932.65</v>
      </c>
      <c r="AG1562" s="3">
        <v>2628720.44</v>
      </c>
      <c r="AH1562" s="3">
        <v>103699.7</v>
      </c>
      <c r="AI1562" s="3">
        <v>2074</v>
      </c>
      <c r="AJ1562" s="2">
        <v>-10188946.82</v>
      </c>
    </row>
    <row r="1563" spans="1:36" hidden="1" x14ac:dyDescent="0.25">
      <c r="A1563" s="8">
        <v>3</v>
      </c>
      <c r="B1563" s="8" t="s">
        <v>3519</v>
      </c>
      <c r="C1563" s="8">
        <v>3022070460020</v>
      </c>
      <c r="D1563" s="8" t="s">
        <v>3520</v>
      </c>
      <c r="F1563" s="8" t="s">
        <v>3521</v>
      </c>
      <c r="G1563" s="10">
        <v>43703</v>
      </c>
      <c r="H1563" s="8" t="s">
        <v>31</v>
      </c>
      <c r="I1563" s="8" t="s">
        <v>38</v>
      </c>
      <c r="J1563" s="9">
        <v>0</v>
      </c>
      <c r="K1563" s="9">
        <v>0</v>
      </c>
      <c r="L1563" s="8">
        <v>0</v>
      </c>
      <c r="M1563" s="14">
        <f t="shared" si="72"/>
        <v>0</v>
      </c>
      <c r="N1563" s="8">
        <v>0</v>
      </c>
      <c r="O1563" s="8">
        <v>0</v>
      </c>
      <c r="P1563" s="8" t="s">
        <v>112</v>
      </c>
      <c r="R1563" s="8">
        <v>-402.97</v>
      </c>
      <c r="S1563" s="13">
        <f>_xlfn.XLOOKUP(P1563,rif_fee_schedule!$A$2:$A$84,rif_fee_schedule!C$2:C$84, 0)*1.628</f>
        <v>53.092335999999996</v>
      </c>
      <c r="T1563" s="13">
        <f>_xlfn.XLOOKUP(P1563,rif_fee_schedule!$A$2:$A$84,rif_fee_schedule!D$2:D$84, 0)</f>
        <v>30.835000000000001</v>
      </c>
      <c r="U1563" s="14">
        <f t="shared" si="73"/>
        <v>-21394.618637920001</v>
      </c>
      <c r="V1563" s="14">
        <f t="shared" si="74"/>
        <v>-12425.579950000001</v>
      </c>
      <c r="W1563"/>
      <c r="Y1563" s="3">
        <v>23988344.25</v>
      </c>
      <c r="Z1563" s="3">
        <v>491993.61</v>
      </c>
      <c r="AA1563" s="3">
        <v>633517.25</v>
      </c>
      <c r="AB1563">
        <v>0</v>
      </c>
      <c r="AC1563" s="3">
        <v>0</v>
      </c>
      <c r="AD1563" s="2">
        <v>2811604.2</v>
      </c>
      <c r="AE1563" s="3">
        <v>599122533.62</v>
      </c>
      <c r="AF1563" s="3">
        <v>12164932.65</v>
      </c>
      <c r="AG1563" s="3">
        <v>2628720.44</v>
      </c>
      <c r="AH1563" s="3">
        <v>103699.7</v>
      </c>
      <c r="AI1563" s="3">
        <v>2074</v>
      </c>
      <c r="AJ1563" s="2">
        <v>-10188946.82</v>
      </c>
    </row>
    <row r="1564" spans="1:36" hidden="1" x14ac:dyDescent="0.25">
      <c r="A1564" s="8">
        <v>3</v>
      </c>
      <c r="B1564" s="8" t="s">
        <v>3519</v>
      </c>
      <c r="C1564" s="8">
        <v>3022070460020</v>
      </c>
      <c r="D1564" s="8" t="s">
        <v>3520</v>
      </c>
      <c r="F1564" s="8" t="s">
        <v>3521</v>
      </c>
      <c r="G1564" s="10">
        <v>43703</v>
      </c>
      <c r="H1564" s="8" t="s">
        <v>31</v>
      </c>
      <c r="I1564" s="8" t="s">
        <v>38</v>
      </c>
      <c r="J1564" s="9">
        <v>0</v>
      </c>
      <c r="K1564" s="9">
        <v>0</v>
      </c>
      <c r="L1564" s="8">
        <v>0</v>
      </c>
      <c r="M1564" s="14">
        <f t="shared" si="72"/>
        <v>0</v>
      </c>
      <c r="N1564" s="8">
        <v>0</v>
      </c>
      <c r="O1564" s="8">
        <v>0</v>
      </c>
      <c r="P1564" s="8" t="s">
        <v>106</v>
      </c>
      <c r="R1564" s="8">
        <v>0.03</v>
      </c>
      <c r="S1564" s="13">
        <f>_xlfn.XLOOKUP(P1564,rif_fee_schedule!$A$2:$A$84,rif_fee_schedule!C$2:C$84, 0)*1.628</f>
        <v>0</v>
      </c>
      <c r="T1564" s="13">
        <f>_xlfn.XLOOKUP(P1564,rif_fee_schedule!$A$2:$A$84,rif_fee_schedule!D$2:D$84, 0)</f>
        <v>0</v>
      </c>
      <c r="U1564" s="14">
        <f t="shared" si="73"/>
        <v>0</v>
      </c>
      <c r="V1564" s="14">
        <f t="shared" si="74"/>
        <v>0</v>
      </c>
      <c r="W1564"/>
      <c r="Y1564" s="3">
        <v>23988344.25</v>
      </c>
      <c r="Z1564" s="3">
        <v>491993.61</v>
      </c>
      <c r="AA1564" s="3">
        <v>633517.25</v>
      </c>
      <c r="AB1564">
        <v>0</v>
      </c>
      <c r="AC1564" s="3">
        <v>0</v>
      </c>
      <c r="AD1564" s="2">
        <v>2811604.2</v>
      </c>
      <c r="AE1564" s="3">
        <v>599122533.62</v>
      </c>
      <c r="AF1564" s="3">
        <v>12164932.65</v>
      </c>
      <c r="AG1564" s="3">
        <v>2628720.44</v>
      </c>
      <c r="AH1564" s="3">
        <v>103699.7</v>
      </c>
      <c r="AI1564" s="3">
        <v>2074</v>
      </c>
      <c r="AJ1564" s="2">
        <v>-10188946.82</v>
      </c>
    </row>
    <row r="1565" spans="1:36" hidden="1" x14ac:dyDescent="0.25">
      <c r="A1565" s="8">
        <v>3</v>
      </c>
      <c r="B1565" s="8" t="s">
        <v>3519</v>
      </c>
      <c r="C1565" s="8">
        <v>3022070460020</v>
      </c>
      <c r="D1565" s="8" t="s">
        <v>3520</v>
      </c>
      <c r="F1565" s="8" t="s">
        <v>3521</v>
      </c>
      <c r="G1565" s="10">
        <v>43703</v>
      </c>
      <c r="H1565" s="8" t="s">
        <v>31</v>
      </c>
      <c r="I1565" s="8" t="s">
        <v>38</v>
      </c>
      <c r="J1565" s="9">
        <v>0</v>
      </c>
      <c r="K1565" s="9">
        <v>0</v>
      </c>
      <c r="L1565" s="8">
        <v>0</v>
      </c>
      <c r="M1565" s="14">
        <f t="shared" si="72"/>
        <v>0</v>
      </c>
      <c r="N1565" s="8">
        <v>0</v>
      </c>
      <c r="O1565" s="8">
        <v>0</v>
      </c>
      <c r="P1565" s="8" t="s">
        <v>72</v>
      </c>
      <c r="R1565" s="11">
        <v>1344</v>
      </c>
      <c r="S1565" s="13">
        <f>_xlfn.XLOOKUP(P1565,rif_fee_schedule!$A$2:$A$84,rif_fee_schedule!C$2:C$84, 0)*1.628</f>
        <v>15.918583999999999</v>
      </c>
      <c r="T1565" s="13">
        <f>_xlfn.XLOOKUP(P1565,rif_fee_schedule!$A$2:$A$84,rif_fee_schedule!D$2:D$84, 0)</f>
        <v>9.2460000000000004</v>
      </c>
      <c r="U1565" s="14">
        <f t="shared" si="73"/>
        <v>21394.576895999999</v>
      </c>
      <c r="V1565" s="14">
        <f t="shared" si="74"/>
        <v>12426.624</v>
      </c>
      <c r="W1565" s="2"/>
      <c r="Y1565" s="3">
        <v>23988344.25</v>
      </c>
      <c r="Z1565" s="3">
        <v>491993.61</v>
      </c>
      <c r="AA1565" s="3">
        <v>633517.25</v>
      </c>
      <c r="AB1565">
        <v>0</v>
      </c>
      <c r="AC1565" s="3">
        <v>0</v>
      </c>
      <c r="AD1565" s="2">
        <v>2811604.2</v>
      </c>
      <c r="AE1565" s="3">
        <v>599122533.62</v>
      </c>
      <c r="AF1565" s="3">
        <v>12164932.65</v>
      </c>
      <c r="AG1565" s="3">
        <v>2628720.44</v>
      </c>
      <c r="AH1565" s="3">
        <v>103699.7</v>
      </c>
      <c r="AI1565" s="3">
        <v>2074</v>
      </c>
      <c r="AJ1565" s="2">
        <v>-10188946.82</v>
      </c>
    </row>
    <row r="1566" spans="1:36" hidden="1" x14ac:dyDescent="0.25">
      <c r="A1566" s="8">
        <v>3</v>
      </c>
      <c r="B1566" s="8" t="s">
        <v>3527</v>
      </c>
      <c r="C1566" s="8">
        <v>3022070460020</v>
      </c>
      <c r="D1566" s="8" t="s">
        <v>3520</v>
      </c>
      <c r="F1566" s="8" t="s">
        <v>3528</v>
      </c>
      <c r="G1566" s="10">
        <v>43753</v>
      </c>
      <c r="H1566" s="8" t="s">
        <v>31</v>
      </c>
      <c r="I1566" s="8" t="s">
        <v>38</v>
      </c>
      <c r="J1566" s="9">
        <v>0</v>
      </c>
      <c r="K1566" s="9">
        <v>0</v>
      </c>
      <c r="L1566" s="8">
        <v>0</v>
      </c>
      <c r="M1566" s="14">
        <f t="shared" si="72"/>
        <v>0</v>
      </c>
      <c r="N1566" s="8">
        <v>0</v>
      </c>
      <c r="O1566" s="8">
        <v>0</v>
      </c>
      <c r="P1566" s="8" t="s">
        <v>106</v>
      </c>
      <c r="R1566" s="8">
        <v>0.03</v>
      </c>
      <c r="S1566" s="13">
        <f>_xlfn.XLOOKUP(P1566,rif_fee_schedule!$A$2:$A$84,rif_fee_schedule!C$2:C$84, 0)*1.628</f>
        <v>0</v>
      </c>
      <c r="T1566" s="13">
        <f>_xlfn.XLOOKUP(P1566,rif_fee_schedule!$A$2:$A$84,rif_fee_schedule!D$2:D$84, 0)</f>
        <v>0</v>
      </c>
      <c r="U1566" s="14">
        <f t="shared" si="73"/>
        <v>0</v>
      </c>
      <c r="V1566" s="14">
        <f t="shared" si="74"/>
        <v>0</v>
      </c>
      <c r="W1566"/>
      <c r="Y1566" s="3">
        <v>23988344.25</v>
      </c>
      <c r="Z1566" s="3">
        <v>491993.61</v>
      </c>
      <c r="AA1566" s="3">
        <v>633517.25</v>
      </c>
      <c r="AB1566">
        <v>0</v>
      </c>
      <c r="AC1566" s="3">
        <v>0</v>
      </c>
      <c r="AD1566" s="2">
        <v>2811604.2</v>
      </c>
      <c r="AE1566" s="3">
        <v>599122533.62</v>
      </c>
      <c r="AF1566" s="3">
        <v>12164932.65</v>
      </c>
      <c r="AG1566" s="3">
        <v>2628720.44</v>
      </c>
      <c r="AH1566" s="3">
        <v>103699.7</v>
      </c>
      <c r="AI1566" s="3">
        <v>2074</v>
      </c>
      <c r="AJ1566" s="2">
        <v>-10188946.82</v>
      </c>
    </row>
    <row r="1567" spans="1:36" hidden="1" x14ac:dyDescent="0.25">
      <c r="A1567" s="8">
        <v>3</v>
      </c>
      <c r="B1567" s="8" t="s">
        <v>3527</v>
      </c>
      <c r="C1567" s="8">
        <v>3022070460020</v>
      </c>
      <c r="D1567" s="8" t="s">
        <v>3520</v>
      </c>
      <c r="F1567" s="8" t="s">
        <v>3528</v>
      </c>
      <c r="G1567" s="10">
        <v>43753</v>
      </c>
      <c r="H1567" s="8" t="s">
        <v>31</v>
      </c>
      <c r="I1567" s="8" t="s">
        <v>38</v>
      </c>
      <c r="J1567" s="9">
        <v>0</v>
      </c>
      <c r="K1567" s="9">
        <v>0</v>
      </c>
      <c r="L1567" s="8">
        <v>0</v>
      </c>
      <c r="M1567" s="14">
        <f t="shared" si="72"/>
        <v>0</v>
      </c>
      <c r="N1567" s="8">
        <v>0</v>
      </c>
      <c r="O1567" s="8">
        <v>0</v>
      </c>
      <c r="P1567" s="8" t="s">
        <v>112</v>
      </c>
      <c r="R1567" s="8">
        <v>-402.97</v>
      </c>
      <c r="S1567" s="13">
        <f>_xlfn.XLOOKUP(P1567,rif_fee_schedule!$A$2:$A$84,rif_fee_schedule!C$2:C$84, 0)*1.628</f>
        <v>53.092335999999996</v>
      </c>
      <c r="T1567" s="13">
        <f>_xlfn.XLOOKUP(P1567,rif_fee_schedule!$A$2:$A$84,rif_fee_schedule!D$2:D$84, 0)</f>
        <v>30.835000000000001</v>
      </c>
      <c r="U1567" s="14">
        <f t="shared" si="73"/>
        <v>-21394.618637920001</v>
      </c>
      <c r="V1567" s="14">
        <f t="shared" si="74"/>
        <v>-12425.579950000001</v>
      </c>
      <c r="W1567"/>
      <c r="Y1567" s="3">
        <v>23988344.25</v>
      </c>
      <c r="Z1567" s="3">
        <v>491993.61</v>
      </c>
      <c r="AA1567" s="3">
        <v>633517.25</v>
      </c>
      <c r="AB1567">
        <v>0</v>
      </c>
      <c r="AC1567" s="3">
        <v>0</v>
      </c>
      <c r="AD1567" s="2">
        <v>2811604.2</v>
      </c>
      <c r="AE1567" s="3">
        <v>599122533.62</v>
      </c>
      <c r="AF1567" s="3">
        <v>12164932.65</v>
      </c>
      <c r="AG1567" s="3">
        <v>2628720.44</v>
      </c>
      <c r="AH1567" s="3">
        <v>103699.7</v>
      </c>
      <c r="AI1567" s="3">
        <v>2074</v>
      </c>
      <c r="AJ1567" s="2">
        <v>-10188946.82</v>
      </c>
    </row>
    <row r="1568" spans="1:36" hidden="1" x14ac:dyDescent="0.25">
      <c r="A1568" s="8">
        <v>3</v>
      </c>
      <c r="B1568" s="8" t="s">
        <v>3527</v>
      </c>
      <c r="C1568" s="8">
        <v>3022070460020</v>
      </c>
      <c r="D1568" s="8" t="s">
        <v>3520</v>
      </c>
      <c r="F1568" s="8" t="s">
        <v>3528</v>
      </c>
      <c r="G1568" s="10">
        <v>43753</v>
      </c>
      <c r="H1568" s="8" t="s">
        <v>31</v>
      </c>
      <c r="I1568" s="8" t="s">
        <v>38</v>
      </c>
      <c r="J1568" s="9">
        <v>0</v>
      </c>
      <c r="K1568" s="9">
        <v>0</v>
      </c>
      <c r="L1568" s="8">
        <v>0</v>
      </c>
      <c r="M1568" s="14">
        <f t="shared" si="72"/>
        <v>0</v>
      </c>
      <c r="N1568" s="8">
        <v>0</v>
      </c>
      <c r="O1568" s="8">
        <v>0</v>
      </c>
      <c r="P1568" s="8" t="s">
        <v>72</v>
      </c>
      <c r="R1568" s="11">
        <v>1344</v>
      </c>
      <c r="S1568" s="13">
        <f>_xlfn.XLOOKUP(P1568,rif_fee_schedule!$A$2:$A$84,rif_fee_schedule!C$2:C$84, 0)*1.628</f>
        <v>15.918583999999999</v>
      </c>
      <c r="T1568" s="13">
        <f>_xlfn.XLOOKUP(P1568,rif_fee_schedule!$A$2:$A$84,rif_fee_schedule!D$2:D$84, 0)</f>
        <v>9.2460000000000004</v>
      </c>
      <c r="U1568" s="14">
        <f t="shared" si="73"/>
        <v>21394.576895999999</v>
      </c>
      <c r="V1568" s="14">
        <f t="shared" si="74"/>
        <v>12426.624</v>
      </c>
      <c r="W1568" s="2"/>
      <c r="Y1568" s="3">
        <v>23988344.25</v>
      </c>
      <c r="Z1568" s="3">
        <v>491993.61</v>
      </c>
      <c r="AA1568" s="3">
        <v>633517.25</v>
      </c>
      <c r="AB1568">
        <v>0</v>
      </c>
      <c r="AC1568" s="3">
        <v>0</v>
      </c>
      <c r="AD1568" s="2">
        <v>2811604.2</v>
      </c>
      <c r="AE1568" s="3">
        <v>599122533.62</v>
      </c>
      <c r="AF1568" s="3">
        <v>12164932.65</v>
      </c>
      <c r="AG1568" s="3">
        <v>2628720.44</v>
      </c>
      <c r="AH1568" s="3">
        <v>103699.7</v>
      </c>
      <c r="AI1568" s="3">
        <v>2074</v>
      </c>
      <c r="AJ1568" s="2">
        <v>-10188946.82</v>
      </c>
    </row>
    <row r="1569" spans="1:36" hidden="1" x14ac:dyDescent="0.25">
      <c r="A1569" s="8">
        <v>6</v>
      </c>
      <c r="B1569" s="8" t="s">
        <v>6964</v>
      </c>
      <c r="C1569" s="8">
        <v>3069010090850</v>
      </c>
      <c r="D1569" s="8" t="s">
        <v>6965</v>
      </c>
      <c r="F1569" s="8" t="s">
        <v>6966</v>
      </c>
      <c r="G1569" s="10">
        <v>43704</v>
      </c>
      <c r="H1569" s="8" t="s">
        <v>31</v>
      </c>
      <c r="I1569" s="8" t="s">
        <v>38</v>
      </c>
      <c r="J1569" s="9">
        <v>0</v>
      </c>
      <c r="K1569" s="9">
        <v>0</v>
      </c>
      <c r="L1569" s="8">
        <v>0</v>
      </c>
      <c r="M1569" s="14">
        <f t="shared" si="72"/>
        <v>0</v>
      </c>
      <c r="N1569" s="8">
        <v>0</v>
      </c>
      <c r="O1569" s="8">
        <v>0</v>
      </c>
      <c r="P1569" s="8" t="s">
        <v>77</v>
      </c>
      <c r="R1569" s="8">
        <v>0</v>
      </c>
      <c r="S1569" s="13">
        <f>_xlfn.XLOOKUP(P1569,rif_fee_schedule!$A$2:$A$84,rif_fee_schedule!C$2:C$84, 0)*1.628</f>
        <v>9769.6279999999988</v>
      </c>
      <c r="T1569" s="13">
        <f>_xlfn.XLOOKUP(P1569,rif_fee_schedule!$A$2:$A$84,rif_fee_schedule!D$2:D$84, 0)</f>
        <v>5674</v>
      </c>
      <c r="U1569" s="14">
        <f t="shared" si="73"/>
        <v>0</v>
      </c>
      <c r="V1569" s="14">
        <f t="shared" si="74"/>
        <v>0</v>
      </c>
      <c r="W1569"/>
      <c r="Y1569" s="3">
        <v>43269262.359999999</v>
      </c>
      <c r="Z1569" s="3">
        <v>874367.57</v>
      </c>
      <c r="AA1569" s="3">
        <v>433279.63</v>
      </c>
      <c r="AB1569">
        <v>0</v>
      </c>
      <c r="AC1569" s="3">
        <v>0</v>
      </c>
      <c r="AD1569" s="2">
        <v>374512.67</v>
      </c>
      <c r="AE1569" s="3">
        <v>599122533.62</v>
      </c>
      <c r="AF1569" s="3">
        <v>12164932.65</v>
      </c>
      <c r="AG1569" s="3">
        <v>2628720.44</v>
      </c>
      <c r="AH1569" s="3">
        <v>103699.7</v>
      </c>
      <c r="AI1569" s="3">
        <v>2074</v>
      </c>
      <c r="AJ1569" s="2">
        <v>-10188946.82</v>
      </c>
    </row>
    <row r="1570" spans="1:36" hidden="1" x14ac:dyDescent="0.25">
      <c r="A1570" s="8">
        <v>4</v>
      </c>
      <c r="B1570" s="8" t="s">
        <v>4422</v>
      </c>
      <c r="C1570" s="8">
        <v>3049020000050</v>
      </c>
      <c r="D1570" s="8" t="s">
        <v>4420</v>
      </c>
      <c r="E1570" s="8" t="s">
        <v>30</v>
      </c>
      <c r="F1570" s="8" t="s">
        <v>4423</v>
      </c>
      <c r="G1570" s="10">
        <v>43777</v>
      </c>
      <c r="H1570" s="8" t="s">
        <v>31</v>
      </c>
      <c r="I1570" s="8" t="s">
        <v>38</v>
      </c>
      <c r="J1570" s="9">
        <v>0</v>
      </c>
      <c r="K1570" s="9">
        <v>0</v>
      </c>
      <c r="L1570" s="8">
        <v>0</v>
      </c>
      <c r="M1570" s="14">
        <f t="shared" si="72"/>
        <v>0</v>
      </c>
      <c r="N1570" s="8">
        <v>0</v>
      </c>
      <c r="O1570" s="8">
        <v>0</v>
      </c>
      <c r="P1570" s="8" t="s">
        <v>1765</v>
      </c>
      <c r="R1570" s="8">
        <v>0</v>
      </c>
      <c r="S1570" s="13">
        <f>_xlfn.XLOOKUP(P1570,rif_fee_schedule!$A$2:$A$84,rif_fee_schedule!C$2:C$84, 0)*1.628</f>
        <v>1146.1119999999999</v>
      </c>
      <c r="T1570" s="13">
        <f>_xlfn.XLOOKUP(P1570,rif_fee_schedule!$A$2:$A$84,rif_fee_schedule!D$2:D$84, 0)</f>
        <v>666</v>
      </c>
      <c r="U1570" s="14">
        <f t="shared" si="73"/>
        <v>0</v>
      </c>
      <c r="V1570" s="14">
        <f t="shared" si="74"/>
        <v>0</v>
      </c>
      <c r="W1570"/>
      <c r="Y1570" s="3">
        <v>3995300.98</v>
      </c>
      <c r="Z1570" s="3">
        <v>83905.98</v>
      </c>
      <c r="AA1570" s="3">
        <v>372201.82</v>
      </c>
      <c r="AB1570">
        <v>0</v>
      </c>
      <c r="AC1570" s="3">
        <v>0</v>
      </c>
      <c r="AD1570" s="2">
        <v>611247.02</v>
      </c>
      <c r="AE1570" s="3">
        <v>599122533.62</v>
      </c>
      <c r="AF1570" s="3">
        <v>12164932.65</v>
      </c>
      <c r="AG1570" s="3">
        <v>2628720.44</v>
      </c>
      <c r="AH1570" s="3">
        <v>103699.7</v>
      </c>
      <c r="AI1570" s="3">
        <v>2074</v>
      </c>
      <c r="AJ1570" s="2">
        <v>-10188946.82</v>
      </c>
    </row>
    <row r="1571" spans="1:36" hidden="1" x14ac:dyDescent="0.25">
      <c r="A1571" s="8">
        <v>6</v>
      </c>
      <c r="B1571" s="8" t="s">
        <v>6547</v>
      </c>
      <c r="C1571" s="8">
        <v>3060190211410</v>
      </c>
      <c r="D1571" s="8" t="s">
        <v>6454</v>
      </c>
      <c r="F1571" s="8" t="s">
        <v>6548</v>
      </c>
      <c r="G1571" s="10">
        <v>43711</v>
      </c>
      <c r="H1571" s="8" t="s">
        <v>31</v>
      </c>
      <c r="I1571" s="8" t="s">
        <v>38</v>
      </c>
      <c r="J1571" s="9">
        <v>0</v>
      </c>
      <c r="K1571" s="9">
        <v>0</v>
      </c>
      <c r="L1571" s="8">
        <v>0</v>
      </c>
      <c r="M1571" s="14">
        <f t="shared" si="72"/>
        <v>0</v>
      </c>
      <c r="N1571" s="8">
        <v>0</v>
      </c>
      <c r="O1571" s="8">
        <v>0</v>
      </c>
      <c r="P1571" s="8" t="s">
        <v>77</v>
      </c>
      <c r="R1571" s="8">
        <v>0</v>
      </c>
      <c r="S1571" s="13">
        <f>_xlfn.XLOOKUP(P1571,rif_fee_schedule!$A$2:$A$84,rif_fee_schedule!C$2:C$84, 0)*1.628</f>
        <v>9769.6279999999988</v>
      </c>
      <c r="T1571" s="13">
        <f>_xlfn.XLOOKUP(P1571,rif_fee_schedule!$A$2:$A$84,rif_fee_schedule!D$2:D$84, 0)</f>
        <v>5674</v>
      </c>
      <c r="U1571" s="14">
        <f t="shared" si="73"/>
        <v>0</v>
      </c>
      <c r="V1571" s="14">
        <f t="shared" si="74"/>
        <v>0</v>
      </c>
      <c r="W1571"/>
      <c r="Y1571" s="3">
        <v>43269262.359999999</v>
      </c>
      <c r="Z1571" s="3">
        <v>874367.57</v>
      </c>
      <c r="AA1571" s="3">
        <v>433279.63</v>
      </c>
      <c r="AB1571">
        <v>0</v>
      </c>
      <c r="AC1571" s="3">
        <v>0</v>
      </c>
      <c r="AD1571" s="2">
        <v>374512.67</v>
      </c>
      <c r="AE1571" s="3">
        <v>599122533.62</v>
      </c>
      <c r="AF1571" s="3">
        <v>12164932.65</v>
      </c>
      <c r="AG1571" s="3">
        <v>2628720.44</v>
      </c>
      <c r="AH1571" s="3">
        <v>103699.7</v>
      </c>
      <c r="AI1571" s="3">
        <v>2074</v>
      </c>
      <c r="AJ1571" s="2">
        <v>-10188946.82</v>
      </c>
    </row>
    <row r="1572" spans="1:36" hidden="1" x14ac:dyDescent="0.25">
      <c r="A1572" s="8">
        <v>6</v>
      </c>
      <c r="B1572" s="8" t="s">
        <v>6792</v>
      </c>
      <c r="C1572" s="8">
        <v>3060300010321</v>
      </c>
      <c r="D1572" s="8" t="s">
        <v>6793</v>
      </c>
      <c r="F1572" s="8" t="s">
        <v>6794</v>
      </c>
      <c r="G1572" s="10">
        <v>43713</v>
      </c>
      <c r="H1572" s="8" t="s">
        <v>31</v>
      </c>
      <c r="I1572" s="8" t="s">
        <v>38</v>
      </c>
      <c r="J1572" s="9">
        <v>9278.02</v>
      </c>
      <c r="K1572" s="9">
        <v>185.56</v>
      </c>
      <c r="L1572" s="8">
        <v>0</v>
      </c>
      <c r="M1572" s="14">
        <f t="shared" si="72"/>
        <v>9463.58</v>
      </c>
      <c r="N1572" s="8">
        <v>0</v>
      </c>
      <c r="O1572" s="8">
        <v>0</v>
      </c>
      <c r="P1572" s="8" t="s">
        <v>77</v>
      </c>
      <c r="R1572" s="8">
        <v>1</v>
      </c>
      <c r="S1572" s="13">
        <f>_xlfn.XLOOKUP(P1572,rif_fee_schedule!$A$2:$A$84,rif_fee_schedule!C$2:C$84, 0)*1.628</f>
        <v>9769.6279999999988</v>
      </c>
      <c r="T1572" s="13">
        <f>_xlfn.XLOOKUP(P1572,rif_fee_schedule!$A$2:$A$84,rif_fee_schedule!D$2:D$84, 0)</f>
        <v>5674</v>
      </c>
      <c r="U1572" s="14">
        <f t="shared" si="73"/>
        <v>9769.6279999999988</v>
      </c>
      <c r="V1572" s="14">
        <f t="shared" si="74"/>
        <v>5674</v>
      </c>
      <c r="W1572"/>
      <c r="Y1572" s="3">
        <v>43269262.359999999</v>
      </c>
      <c r="Z1572" s="3">
        <v>874367.57</v>
      </c>
      <c r="AA1572" s="3">
        <v>433279.63</v>
      </c>
      <c r="AB1572">
        <v>0</v>
      </c>
      <c r="AC1572" s="3">
        <v>0</v>
      </c>
      <c r="AD1572" s="2">
        <v>374512.67</v>
      </c>
      <c r="AE1572" s="3">
        <v>599122533.62</v>
      </c>
      <c r="AF1572" s="3">
        <v>12164932.65</v>
      </c>
      <c r="AG1572" s="3">
        <v>2628720.44</v>
      </c>
      <c r="AH1572" s="3">
        <v>103699.7</v>
      </c>
      <c r="AI1572" s="3">
        <v>2074</v>
      </c>
      <c r="AJ1572" s="2">
        <v>-10188946.82</v>
      </c>
    </row>
    <row r="1573" spans="1:36" hidden="1" x14ac:dyDescent="0.25">
      <c r="A1573" s="8">
        <v>6</v>
      </c>
      <c r="B1573" s="8" t="s">
        <v>6605</v>
      </c>
      <c r="C1573" s="8">
        <v>3060300010450</v>
      </c>
      <c r="D1573" s="8" t="s">
        <v>6606</v>
      </c>
      <c r="F1573" s="8" t="s">
        <v>6607</v>
      </c>
      <c r="G1573" s="10">
        <v>43733</v>
      </c>
      <c r="H1573" s="8" t="s">
        <v>31</v>
      </c>
      <c r="I1573" s="8" t="s">
        <v>38</v>
      </c>
      <c r="J1573" s="9">
        <v>9278.02</v>
      </c>
      <c r="K1573" s="9">
        <v>185.56</v>
      </c>
      <c r="L1573" s="8">
        <v>0</v>
      </c>
      <c r="M1573" s="14">
        <f t="shared" si="72"/>
        <v>9463.58</v>
      </c>
      <c r="N1573" s="8">
        <v>0</v>
      </c>
      <c r="O1573" s="8">
        <v>0</v>
      </c>
      <c r="P1573" s="8" t="s">
        <v>77</v>
      </c>
      <c r="R1573" s="8">
        <v>1</v>
      </c>
      <c r="S1573" s="13">
        <f>_xlfn.XLOOKUP(P1573,rif_fee_schedule!$A$2:$A$84,rif_fee_schedule!C$2:C$84, 0)*1.628</f>
        <v>9769.6279999999988</v>
      </c>
      <c r="T1573" s="13">
        <f>_xlfn.XLOOKUP(P1573,rif_fee_schedule!$A$2:$A$84,rif_fee_schedule!D$2:D$84, 0)</f>
        <v>5674</v>
      </c>
      <c r="U1573" s="14">
        <f t="shared" si="73"/>
        <v>9769.6279999999988</v>
      </c>
      <c r="V1573" s="14">
        <f t="shared" si="74"/>
        <v>5674</v>
      </c>
      <c r="W1573"/>
      <c r="Y1573" s="3">
        <v>43269262.359999999</v>
      </c>
      <c r="Z1573" s="3">
        <v>874367.57</v>
      </c>
      <c r="AA1573" s="3">
        <v>433279.63</v>
      </c>
      <c r="AB1573">
        <v>0</v>
      </c>
      <c r="AC1573" s="3">
        <v>0</v>
      </c>
      <c r="AD1573" s="2">
        <v>374512.67</v>
      </c>
      <c r="AE1573" s="3">
        <v>599122533.62</v>
      </c>
      <c r="AF1573" s="3">
        <v>12164932.65</v>
      </c>
      <c r="AG1573" s="3">
        <v>2628720.44</v>
      </c>
      <c r="AH1573" s="3">
        <v>103699.7</v>
      </c>
      <c r="AI1573" s="3">
        <v>2074</v>
      </c>
      <c r="AJ1573" s="2">
        <v>-10188946.82</v>
      </c>
    </row>
    <row r="1574" spans="1:36" hidden="1" x14ac:dyDescent="0.25">
      <c r="A1574" s="8">
        <v>6</v>
      </c>
      <c r="B1574" s="8" t="s">
        <v>6720</v>
      </c>
      <c r="C1574" s="8">
        <v>3060300010113</v>
      </c>
      <c r="D1574" s="8" t="s">
        <v>6721</v>
      </c>
      <c r="F1574" s="8" t="s">
        <v>6722</v>
      </c>
      <c r="G1574" s="10">
        <v>43733</v>
      </c>
      <c r="H1574" s="8" t="s">
        <v>31</v>
      </c>
      <c r="I1574" s="8" t="s">
        <v>38</v>
      </c>
      <c r="J1574" s="9">
        <v>9278.02</v>
      </c>
      <c r="K1574" s="9">
        <v>185.56</v>
      </c>
      <c r="L1574" s="8">
        <v>0</v>
      </c>
      <c r="M1574" s="14">
        <f t="shared" si="72"/>
        <v>9463.58</v>
      </c>
      <c r="N1574" s="8">
        <v>0</v>
      </c>
      <c r="O1574" s="8">
        <v>0</v>
      </c>
      <c r="P1574" s="8" t="s">
        <v>77</v>
      </c>
      <c r="R1574" s="8">
        <v>1</v>
      </c>
      <c r="S1574" s="13">
        <f>_xlfn.XLOOKUP(P1574,rif_fee_schedule!$A$2:$A$84,rif_fee_schedule!C$2:C$84, 0)*1.628</f>
        <v>9769.6279999999988</v>
      </c>
      <c r="T1574" s="13">
        <f>_xlfn.XLOOKUP(P1574,rif_fee_schedule!$A$2:$A$84,rif_fee_schedule!D$2:D$84, 0)</f>
        <v>5674</v>
      </c>
      <c r="U1574" s="14">
        <f t="shared" si="73"/>
        <v>9769.6279999999988</v>
      </c>
      <c r="V1574" s="14">
        <f t="shared" si="74"/>
        <v>5674</v>
      </c>
      <c r="W1574"/>
      <c r="Y1574" s="3">
        <v>43269262.359999999</v>
      </c>
      <c r="Z1574" s="3">
        <v>874367.57</v>
      </c>
      <c r="AA1574" s="3">
        <v>433279.63</v>
      </c>
      <c r="AB1574">
        <v>0</v>
      </c>
      <c r="AC1574" s="3">
        <v>0</v>
      </c>
      <c r="AD1574" s="2">
        <v>374512.67</v>
      </c>
      <c r="AE1574" s="3">
        <v>599122533.62</v>
      </c>
      <c r="AF1574" s="3">
        <v>12164932.65</v>
      </c>
      <c r="AG1574" s="3">
        <v>2628720.44</v>
      </c>
      <c r="AH1574" s="3">
        <v>103699.7</v>
      </c>
      <c r="AI1574" s="3">
        <v>2074</v>
      </c>
      <c r="AJ1574" s="2">
        <v>-10188946.82</v>
      </c>
    </row>
    <row r="1575" spans="1:36" hidden="1" x14ac:dyDescent="0.25">
      <c r="A1575" s="8">
        <v>6</v>
      </c>
      <c r="B1575" s="8" t="s">
        <v>7192</v>
      </c>
      <c r="C1575" s="8">
        <v>3069140000460</v>
      </c>
      <c r="D1575" s="8" t="s">
        <v>7193</v>
      </c>
      <c r="F1575" s="8" t="s">
        <v>7194</v>
      </c>
      <c r="G1575" s="10">
        <v>43721</v>
      </c>
      <c r="H1575" s="8" t="s">
        <v>31</v>
      </c>
      <c r="I1575" s="8" t="s">
        <v>38</v>
      </c>
      <c r="J1575" s="9">
        <v>9278.02</v>
      </c>
      <c r="K1575" s="9">
        <v>185.56</v>
      </c>
      <c r="L1575" s="8">
        <v>0</v>
      </c>
      <c r="M1575" s="14">
        <f t="shared" si="72"/>
        <v>9463.58</v>
      </c>
      <c r="N1575" s="8">
        <v>0</v>
      </c>
      <c r="O1575" s="8">
        <v>0</v>
      </c>
      <c r="P1575" s="8" t="s">
        <v>77</v>
      </c>
      <c r="R1575" s="8">
        <v>1</v>
      </c>
      <c r="S1575" s="13">
        <f>_xlfn.XLOOKUP(P1575,rif_fee_schedule!$A$2:$A$84,rif_fee_schedule!C$2:C$84, 0)*1.628</f>
        <v>9769.6279999999988</v>
      </c>
      <c r="T1575" s="13">
        <f>_xlfn.XLOOKUP(P1575,rif_fee_schedule!$A$2:$A$84,rif_fee_schedule!D$2:D$84, 0)</f>
        <v>5674</v>
      </c>
      <c r="U1575" s="14">
        <f t="shared" si="73"/>
        <v>9769.6279999999988</v>
      </c>
      <c r="V1575" s="14">
        <f t="shared" si="74"/>
        <v>5674</v>
      </c>
      <c r="W1575"/>
      <c r="Y1575" s="3">
        <v>43269262.359999999</v>
      </c>
      <c r="Z1575" s="3">
        <v>874367.57</v>
      </c>
      <c r="AA1575" s="3">
        <v>433279.63</v>
      </c>
      <c r="AB1575">
        <v>0</v>
      </c>
      <c r="AC1575" s="3">
        <v>0</v>
      </c>
      <c r="AD1575" s="2">
        <v>374512.67</v>
      </c>
      <c r="AE1575" s="3">
        <v>599122533.62</v>
      </c>
      <c r="AF1575" s="3">
        <v>12164932.65</v>
      </c>
      <c r="AG1575" s="3">
        <v>2628720.44</v>
      </c>
      <c r="AH1575" s="3">
        <v>103699.7</v>
      </c>
      <c r="AI1575" s="3">
        <v>2074</v>
      </c>
      <c r="AJ1575" s="2">
        <v>-10188946.82</v>
      </c>
    </row>
    <row r="1576" spans="1:36" hidden="1" x14ac:dyDescent="0.25">
      <c r="A1576" s="8">
        <v>6</v>
      </c>
      <c r="B1576" s="8" t="s">
        <v>7405</v>
      </c>
      <c r="C1576" s="8">
        <v>3069140000460</v>
      </c>
      <c r="D1576" s="8" t="s">
        <v>7406</v>
      </c>
      <c r="F1576" s="8" t="s">
        <v>7407</v>
      </c>
      <c r="G1576" s="10">
        <v>43721</v>
      </c>
      <c r="H1576" s="8" t="s">
        <v>31</v>
      </c>
      <c r="I1576" s="8" t="s">
        <v>38</v>
      </c>
      <c r="J1576" s="9">
        <v>9278.02</v>
      </c>
      <c r="K1576" s="9">
        <v>185.56</v>
      </c>
      <c r="L1576" s="8">
        <v>0</v>
      </c>
      <c r="M1576" s="14">
        <f t="shared" si="72"/>
        <v>9463.58</v>
      </c>
      <c r="N1576" s="8">
        <v>0</v>
      </c>
      <c r="O1576" s="8">
        <v>0</v>
      </c>
      <c r="P1576" s="8" t="s">
        <v>77</v>
      </c>
      <c r="R1576" s="8">
        <v>1</v>
      </c>
      <c r="S1576" s="13">
        <f>_xlfn.XLOOKUP(P1576,rif_fee_schedule!$A$2:$A$84,rif_fee_schedule!C$2:C$84, 0)*1.628</f>
        <v>9769.6279999999988</v>
      </c>
      <c r="T1576" s="13">
        <f>_xlfn.XLOOKUP(P1576,rif_fee_schedule!$A$2:$A$84,rif_fee_schedule!D$2:D$84, 0)</f>
        <v>5674</v>
      </c>
      <c r="U1576" s="14">
        <f t="shared" si="73"/>
        <v>9769.6279999999988</v>
      </c>
      <c r="V1576" s="14">
        <f t="shared" si="74"/>
        <v>5674</v>
      </c>
      <c r="W1576"/>
      <c r="Y1576" s="3">
        <v>43269262.359999999</v>
      </c>
      <c r="Z1576" s="3">
        <v>874367.57</v>
      </c>
      <c r="AA1576" s="3">
        <v>433279.63</v>
      </c>
      <c r="AB1576">
        <v>0</v>
      </c>
      <c r="AC1576" s="3">
        <v>0</v>
      </c>
      <c r="AD1576" s="2">
        <v>374512.67</v>
      </c>
      <c r="AE1576" s="3">
        <v>599122533.62</v>
      </c>
      <c r="AF1576" s="3">
        <v>12164932.65</v>
      </c>
      <c r="AG1576" s="3">
        <v>2628720.44</v>
      </c>
      <c r="AH1576" s="3">
        <v>103699.7</v>
      </c>
      <c r="AI1576" s="3">
        <v>2074</v>
      </c>
      <c r="AJ1576" s="2">
        <v>-10188946.82</v>
      </c>
    </row>
    <row r="1577" spans="1:36" hidden="1" x14ac:dyDescent="0.25">
      <c r="A1577" s="8">
        <v>6</v>
      </c>
      <c r="B1577" s="8" t="s">
        <v>7410</v>
      </c>
      <c r="C1577" s="8">
        <v>3069140000460</v>
      </c>
      <c r="D1577" s="8" t="s">
        <v>7411</v>
      </c>
      <c r="F1577" s="8" t="s">
        <v>7407</v>
      </c>
      <c r="G1577" s="10">
        <v>43721</v>
      </c>
      <c r="H1577" s="8" t="s">
        <v>31</v>
      </c>
      <c r="I1577" s="8" t="s">
        <v>38</v>
      </c>
      <c r="J1577" s="9">
        <v>9278.02</v>
      </c>
      <c r="K1577" s="9">
        <v>185.56</v>
      </c>
      <c r="L1577" s="8">
        <v>0</v>
      </c>
      <c r="M1577" s="14">
        <f t="shared" si="72"/>
        <v>9463.58</v>
      </c>
      <c r="N1577" s="8">
        <v>0</v>
      </c>
      <c r="O1577" s="8">
        <v>0</v>
      </c>
      <c r="P1577" s="8" t="s">
        <v>77</v>
      </c>
      <c r="R1577" s="8">
        <v>1</v>
      </c>
      <c r="S1577" s="13">
        <f>_xlfn.XLOOKUP(P1577,rif_fee_schedule!$A$2:$A$84,rif_fee_schedule!C$2:C$84, 0)*1.628</f>
        <v>9769.6279999999988</v>
      </c>
      <c r="T1577" s="13">
        <f>_xlfn.XLOOKUP(P1577,rif_fee_schedule!$A$2:$A$84,rif_fee_schedule!D$2:D$84, 0)</f>
        <v>5674</v>
      </c>
      <c r="U1577" s="14">
        <f t="shared" si="73"/>
        <v>9769.6279999999988</v>
      </c>
      <c r="V1577" s="14">
        <f t="shared" si="74"/>
        <v>5674</v>
      </c>
      <c r="W1577"/>
      <c r="Y1577" s="3">
        <v>43269262.359999999</v>
      </c>
      <c r="Z1577" s="3">
        <v>874367.57</v>
      </c>
      <c r="AA1577" s="3">
        <v>433279.63</v>
      </c>
      <c r="AB1577">
        <v>0</v>
      </c>
      <c r="AC1577" s="3">
        <v>0</v>
      </c>
      <c r="AD1577" s="2">
        <v>374512.67</v>
      </c>
      <c r="AE1577" s="3">
        <v>599122533.62</v>
      </c>
      <c r="AF1577" s="3">
        <v>12164932.65</v>
      </c>
      <c r="AG1577" s="3">
        <v>2628720.44</v>
      </c>
      <c r="AH1577" s="3">
        <v>103699.7</v>
      </c>
      <c r="AI1577" s="3">
        <v>2074</v>
      </c>
      <c r="AJ1577" s="2">
        <v>-10188946.82</v>
      </c>
    </row>
    <row r="1578" spans="1:36" hidden="1" x14ac:dyDescent="0.25">
      <c r="A1578" s="8">
        <v>6</v>
      </c>
      <c r="B1578" s="8" t="s">
        <v>7408</v>
      </c>
      <c r="C1578" s="8">
        <v>3069140000460</v>
      </c>
      <c r="D1578" s="8" t="s">
        <v>7409</v>
      </c>
      <c r="F1578" s="8" t="s">
        <v>7407</v>
      </c>
      <c r="G1578" s="10">
        <v>43721</v>
      </c>
      <c r="H1578" s="8" t="s">
        <v>31</v>
      </c>
      <c r="I1578" s="8" t="s">
        <v>38</v>
      </c>
      <c r="J1578" s="9">
        <v>9278.02</v>
      </c>
      <c r="K1578" s="9">
        <v>185.56</v>
      </c>
      <c r="L1578" s="8">
        <v>0</v>
      </c>
      <c r="M1578" s="14">
        <f t="shared" si="72"/>
        <v>9463.58</v>
      </c>
      <c r="N1578" s="8">
        <v>0</v>
      </c>
      <c r="O1578" s="8">
        <v>0</v>
      </c>
      <c r="P1578" s="8" t="s">
        <v>77</v>
      </c>
      <c r="R1578" s="8">
        <v>1</v>
      </c>
      <c r="S1578" s="13">
        <f>_xlfn.XLOOKUP(P1578,rif_fee_schedule!$A$2:$A$84,rif_fee_schedule!C$2:C$84, 0)*1.628</f>
        <v>9769.6279999999988</v>
      </c>
      <c r="T1578" s="13">
        <f>_xlfn.XLOOKUP(P1578,rif_fee_schedule!$A$2:$A$84,rif_fee_schedule!D$2:D$84, 0)</f>
        <v>5674</v>
      </c>
      <c r="U1578" s="14">
        <f t="shared" si="73"/>
        <v>9769.6279999999988</v>
      </c>
      <c r="V1578" s="14">
        <f t="shared" si="74"/>
        <v>5674</v>
      </c>
      <c r="W1578"/>
      <c r="Y1578" s="3">
        <v>43269262.359999999</v>
      </c>
      <c r="Z1578" s="3">
        <v>874367.57</v>
      </c>
      <c r="AA1578" s="3">
        <v>433279.63</v>
      </c>
      <c r="AB1578">
        <v>0</v>
      </c>
      <c r="AC1578" s="3">
        <v>0</v>
      </c>
      <c r="AD1578" s="2">
        <v>374512.67</v>
      </c>
      <c r="AE1578" s="3">
        <v>599122533.62</v>
      </c>
      <c r="AF1578" s="3">
        <v>12164932.65</v>
      </c>
      <c r="AG1578" s="3">
        <v>2628720.44</v>
      </c>
      <c r="AH1578" s="3">
        <v>103699.7</v>
      </c>
      <c r="AI1578" s="3">
        <v>2074</v>
      </c>
      <c r="AJ1578" s="2">
        <v>-10188946.82</v>
      </c>
    </row>
    <row r="1579" spans="1:36" hidden="1" x14ac:dyDescent="0.25">
      <c r="A1579" s="8">
        <v>6</v>
      </c>
      <c r="B1579" s="8" t="s">
        <v>7412</v>
      </c>
      <c r="C1579" s="8">
        <v>3069140000460</v>
      </c>
      <c r="D1579" s="8" t="s">
        <v>7413</v>
      </c>
      <c r="F1579" s="8" t="s">
        <v>7414</v>
      </c>
      <c r="G1579" s="10">
        <v>43721</v>
      </c>
      <c r="H1579" s="8" t="s">
        <v>31</v>
      </c>
      <c r="I1579" s="8" t="s">
        <v>38</v>
      </c>
      <c r="J1579" s="9">
        <v>9278.02</v>
      </c>
      <c r="K1579" s="9">
        <v>185.56</v>
      </c>
      <c r="L1579" s="8">
        <v>0</v>
      </c>
      <c r="M1579" s="14">
        <f t="shared" si="72"/>
        <v>9463.58</v>
      </c>
      <c r="N1579" s="8">
        <v>0</v>
      </c>
      <c r="O1579" s="8">
        <v>0</v>
      </c>
      <c r="P1579" s="8" t="s">
        <v>77</v>
      </c>
      <c r="R1579" s="8">
        <v>1</v>
      </c>
      <c r="S1579" s="13">
        <f>_xlfn.XLOOKUP(P1579,rif_fee_schedule!$A$2:$A$84,rif_fee_schedule!C$2:C$84, 0)*1.628</f>
        <v>9769.6279999999988</v>
      </c>
      <c r="T1579" s="13">
        <f>_xlfn.XLOOKUP(P1579,rif_fee_schedule!$A$2:$A$84,rif_fee_schedule!D$2:D$84, 0)</f>
        <v>5674</v>
      </c>
      <c r="U1579" s="14">
        <f t="shared" si="73"/>
        <v>9769.6279999999988</v>
      </c>
      <c r="V1579" s="14">
        <f t="shared" si="74"/>
        <v>5674</v>
      </c>
      <c r="W1579"/>
      <c r="Y1579" s="3">
        <v>43269262.359999999</v>
      </c>
      <c r="Z1579" s="3">
        <v>874367.57</v>
      </c>
      <c r="AA1579" s="3">
        <v>433279.63</v>
      </c>
      <c r="AB1579">
        <v>0</v>
      </c>
      <c r="AC1579" s="3">
        <v>0</v>
      </c>
      <c r="AD1579" s="2">
        <v>374512.67</v>
      </c>
      <c r="AE1579" s="3">
        <v>599122533.62</v>
      </c>
      <c r="AF1579" s="3">
        <v>12164932.65</v>
      </c>
      <c r="AG1579" s="3">
        <v>2628720.44</v>
      </c>
      <c r="AH1579" s="3">
        <v>103699.7</v>
      </c>
      <c r="AI1579" s="3">
        <v>2074</v>
      </c>
      <c r="AJ1579" s="2">
        <v>-10188946.82</v>
      </c>
    </row>
    <row r="1580" spans="1:36" hidden="1" x14ac:dyDescent="0.25">
      <c r="A1580" s="8">
        <v>6</v>
      </c>
      <c r="B1580" s="8" t="s">
        <v>7415</v>
      </c>
      <c r="C1580" s="8">
        <v>3069140000460</v>
      </c>
      <c r="D1580" s="8" t="s">
        <v>7416</v>
      </c>
      <c r="F1580" s="8" t="s">
        <v>7414</v>
      </c>
      <c r="G1580" s="10">
        <v>43721</v>
      </c>
      <c r="H1580" s="8" t="s">
        <v>31</v>
      </c>
      <c r="I1580" s="8" t="s">
        <v>38</v>
      </c>
      <c r="J1580" s="9">
        <v>9278.02</v>
      </c>
      <c r="K1580" s="9">
        <v>185.56</v>
      </c>
      <c r="L1580" s="8">
        <v>0</v>
      </c>
      <c r="M1580" s="14">
        <f t="shared" si="72"/>
        <v>9463.58</v>
      </c>
      <c r="N1580" s="8">
        <v>0</v>
      </c>
      <c r="O1580" s="8">
        <v>0</v>
      </c>
      <c r="P1580" s="8" t="s">
        <v>77</v>
      </c>
      <c r="R1580" s="8">
        <v>1</v>
      </c>
      <c r="S1580" s="13">
        <f>_xlfn.XLOOKUP(P1580,rif_fee_schedule!$A$2:$A$84,rif_fee_schedule!C$2:C$84, 0)*1.628</f>
        <v>9769.6279999999988</v>
      </c>
      <c r="T1580" s="13">
        <f>_xlfn.XLOOKUP(P1580,rif_fee_schedule!$A$2:$A$84,rif_fee_schedule!D$2:D$84, 0)</f>
        <v>5674</v>
      </c>
      <c r="U1580" s="14">
        <f t="shared" si="73"/>
        <v>9769.6279999999988</v>
      </c>
      <c r="V1580" s="14">
        <f t="shared" si="74"/>
        <v>5674</v>
      </c>
      <c r="W1580"/>
      <c r="Y1580" s="3">
        <v>43269262.359999999</v>
      </c>
      <c r="Z1580" s="3">
        <v>874367.57</v>
      </c>
      <c r="AA1580" s="3">
        <v>433279.63</v>
      </c>
      <c r="AB1580">
        <v>0</v>
      </c>
      <c r="AC1580" s="3">
        <v>0</v>
      </c>
      <c r="AD1580" s="2">
        <v>374512.67</v>
      </c>
      <c r="AE1580" s="3">
        <v>599122533.62</v>
      </c>
      <c r="AF1580" s="3">
        <v>12164932.65</v>
      </c>
      <c r="AG1580" s="3">
        <v>2628720.44</v>
      </c>
      <c r="AH1580" s="3">
        <v>103699.7</v>
      </c>
      <c r="AI1580" s="3">
        <v>2074</v>
      </c>
      <c r="AJ1580" s="2">
        <v>-10188946.82</v>
      </c>
    </row>
    <row r="1581" spans="1:36" hidden="1" x14ac:dyDescent="0.25">
      <c r="A1581" s="8">
        <v>6</v>
      </c>
      <c r="B1581" s="8" t="s">
        <v>7417</v>
      </c>
      <c r="C1581" s="8">
        <v>3069140000460</v>
      </c>
      <c r="D1581" s="8" t="s">
        <v>7418</v>
      </c>
      <c r="F1581" s="8" t="s">
        <v>7414</v>
      </c>
      <c r="G1581" s="10">
        <v>43721</v>
      </c>
      <c r="H1581" s="8" t="s">
        <v>31</v>
      </c>
      <c r="I1581" s="8" t="s">
        <v>38</v>
      </c>
      <c r="J1581" s="9">
        <v>9278.02</v>
      </c>
      <c r="K1581" s="9">
        <v>185.56</v>
      </c>
      <c r="L1581" s="8">
        <v>0</v>
      </c>
      <c r="M1581" s="14">
        <f t="shared" si="72"/>
        <v>9463.58</v>
      </c>
      <c r="N1581" s="8">
        <v>0</v>
      </c>
      <c r="O1581" s="8">
        <v>0</v>
      </c>
      <c r="P1581" s="8" t="s">
        <v>77</v>
      </c>
      <c r="R1581" s="8">
        <v>1</v>
      </c>
      <c r="S1581" s="13">
        <f>_xlfn.XLOOKUP(P1581,rif_fee_schedule!$A$2:$A$84,rif_fee_schedule!C$2:C$84, 0)*1.628</f>
        <v>9769.6279999999988</v>
      </c>
      <c r="T1581" s="13">
        <f>_xlfn.XLOOKUP(P1581,rif_fee_schedule!$A$2:$A$84,rif_fee_schedule!D$2:D$84, 0)</f>
        <v>5674</v>
      </c>
      <c r="U1581" s="14">
        <f t="shared" si="73"/>
        <v>9769.6279999999988</v>
      </c>
      <c r="V1581" s="14">
        <f t="shared" si="74"/>
        <v>5674</v>
      </c>
      <c r="W1581"/>
      <c r="Y1581" s="3">
        <v>43269262.359999999</v>
      </c>
      <c r="Z1581" s="3">
        <v>874367.57</v>
      </c>
      <c r="AA1581" s="3">
        <v>433279.63</v>
      </c>
      <c r="AB1581">
        <v>0</v>
      </c>
      <c r="AC1581" s="3">
        <v>0</v>
      </c>
      <c r="AD1581" s="2">
        <v>374512.67</v>
      </c>
      <c r="AE1581" s="3">
        <v>599122533.62</v>
      </c>
      <c r="AF1581" s="3">
        <v>12164932.65</v>
      </c>
      <c r="AG1581" s="3">
        <v>2628720.44</v>
      </c>
      <c r="AH1581" s="3">
        <v>103699.7</v>
      </c>
      <c r="AI1581" s="3">
        <v>2074</v>
      </c>
      <c r="AJ1581" s="2">
        <v>-10188946.82</v>
      </c>
    </row>
    <row r="1582" spans="1:36" hidden="1" x14ac:dyDescent="0.25">
      <c r="A1582" s="8">
        <v>6</v>
      </c>
      <c r="B1582" s="8" t="s">
        <v>7419</v>
      </c>
      <c r="C1582" s="8">
        <v>3069140000460</v>
      </c>
      <c r="D1582" s="8" t="s">
        <v>7420</v>
      </c>
      <c r="F1582" s="8" t="s">
        <v>7261</v>
      </c>
      <c r="G1582" s="10">
        <v>43721</v>
      </c>
      <c r="H1582" s="8" t="s">
        <v>31</v>
      </c>
      <c r="I1582" s="8" t="s">
        <v>38</v>
      </c>
      <c r="J1582" s="9">
        <v>9278.02</v>
      </c>
      <c r="K1582" s="9">
        <v>185.56</v>
      </c>
      <c r="L1582" s="8">
        <v>0</v>
      </c>
      <c r="M1582" s="14">
        <f t="shared" si="72"/>
        <v>9463.58</v>
      </c>
      <c r="N1582" s="8">
        <v>0</v>
      </c>
      <c r="O1582" s="8">
        <v>0</v>
      </c>
      <c r="P1582" s="8" t="s">
        <v>77</v>
      </c>
      <c r="R1582" s="8">
        <v>1</v>
      </c>
      <c r="S1582" s="13">
        <f>_xlfn.XLOOKUP(P1582,rif_fee_schedule!$A$2:$A$84,rif_fee_schedule!C$2:C$84, 0)*1.628</f>
        <v>9769.6279999999988</v>
      </c>
      <c r="T1582" s="13">
        <f>_xlfn.XLOOKUP(P1582,rif_fee_schedule!$A$2:$A$84,rif_fee_schedule!D$2:D$84, 0)</f>
        <v>5674</v>
      </c>
      <c r="U1582" s="14">
        <f t="shared" si="73"/>
        <v>9769.6279999999988</v>
      </c>
      <c r="V1582" s="14">
        <f t="shared" si="74"/>
        <v>5674</v>
      </c>
      <c r="W1582"/>
      <c r="Y1582" s="3">
        <v>43269262.359999999</v>
      </c>
      <c r="Z1582" s="3">
        <v>874367.57</v>
      </c>
      <c r="AA1582" s="3">
        <v>433279.63</v>
      </c>
      <c r="AB1582">
        <v>0</v>
      </c>
      <c r="AC1582" s="3">
        <v>0</v>
      </c>
      <c r="AD1582" s="2">
        <v>374512.67</v>
      </c>
      <c r="AE1582" s="3">
        <v>599122533.62</v>
      </c>
      <c r="AF1582" s="3">
        <v>12164932.65</v>
      </c>
      <c r="AG1582" s="3">
        <v>2628720.44</v>
      </c>
      <c r="AH1582" s="3">
        <v>103699.7</v>
      </c>
      <c r="AI1582" s="3">
        <v>2074</v>
      </c>
      <c r="AJ1582" s="2">
        <v>-10188946.82</v>
      </c>
    </row>
    <row r="1583" spans="1:36" hidden="1" x14ac:dyDescent="0.25">
      <c r="A1583" s="8">
        <v>6</v>
      </c>
      <c r="B1583" s="8" t="s">
        <v>7259</v>
      </c>
      <c r="C1583" s="8">
        <v>3069140000460</v>
      </c>
      <c r="D1583" s="8" t="s">
        <v>7260</v>
      </c>
      <c r="F1583" s="8" t="s">
        <v>7261</v>
      </c>
      <c r="G1583" s="10">
        <v>43721</v>
      </c>
      <c r="H1583" s="8" t="s">
        <v>31</v>
      </c>
      <c r="I1583" s="8" t="s">
        <v>38</v>
      </c>
      <c r="J1583" s="9">
        <v>9278.02</v>
      </c>
      <c r="K1583" s="9">
        <v>185.56</v>
      </c>
      <c r="L1583" s="8">
        <v>0</v>
      </c>
      <c r="M1583" s="14">
        <f t="shared" si="72"/>
        <v>9463.58</v>
      </c>
      <c r="N1583" s="8">
        <v>0</v>
      </c>
      <c r="O1583" s="8">
        <v>0</v>
      </c>
      <c r="P1583" s="8" t="s">
        <v>77</v>
      </c>
      <c r="R1583" s="8">
        <v>1</v>
      </c>
      <c r="S1583" s="13">
        <f>_xlfn.XLOOKUP(P1583,rif_fee_schedule!$A$2:$A$84,rif_fee_schedule!C$2:C$84, 0)*1.628</f>
        <v>9769.6279999999988</v>
      </c>
      <c r="T1583" s="13">
        <f>_xlfn.XLOOKUP(P1583,rif_fee_schedule!$A$2:$A$84,rif_fee_schedule!D$2:D$84, 0)</f>
        <v>5674</v>
      </c>
      <c r="U1583" s="14">
        <f t="shared" si="73"/>
        <v>9769.6279999999988</v>
      </c>
      <c r="V1583" s="14">
        <f t="shared" si="74"/>
        <v>5674</v>
      </c>
      <c r="W1583"/>
      <c r="Y1583" s="3">
        <v>43269262.359999999</v>
      </c>
      <c r="Z1583" s="3">
        <v>874367.57</v>
      </c>
      <c r="AA1583" s="3">
        <v>433279.63</v>
      </c>
      <c r="AB1583">
        <v>0</v>
      </c>
      <c r="AC1583" s="3">
        <v>0</v>
      </c>
      <c r="AD1583" s="2">
        <v>374512.67</v>
      </c>
      <c r="AE1583" s="3">
        <v>599122533.62</v>
      </c>
      <c r="AF1583" s="3">
        <v>12164932.65</v>
      </c>
      <c r="AG1583" s="3">
        <v>2628720.44</v>
      </c>
      <c r="AH1583" s="3">
        <v>103699.7</v>
      </c>
      <c r="AI1583" s="3">
        <v>2074</v>
      </c>
      <c r="AJ1583" s="2">
        <v>-10188946.82</v>
      </c>
    </row>
    <row r="1584" spans="1:36" hidden="1" x14ac:dyDescent="0.25">
      <c r="A1584" s="8">
        <v>6</v>
      </c>
      <c r="B1584" s="8" t="s">
        <v>7262</v>
      </c>
      <c r="C1584" s="8">
        <v>3069140000460</v>
      </c>
      <c r="D1584" s="8" t="s">
        <v>7263</v>
      </c>
      <c r="F1584" s="8" t="s">
        <v>7261</v>
      </c>
      <c r="G1584" s="10">
        <v>43721</v>
      </c>
      <c r="H1584" s="8" t="s">
        <v>31</v>
      </c>
      <c r="I1584" s="8" t="s">
        <v>38</v>
      </c>
      <c r="J1584" s="9">
        <v>9278.02</v>
      </c>
      <c r="K1584" s="9">
        <v>185.56</v>
      </c>
      <c r="L1584" s="8">
        <v>0</v>
      </c>
      <c r="M1584" s="14">
        <f t="shared" si="72"/>
        <v>9463.58</v>
      </c>
      <c r="N1584" s="8">
        <v>0</v>
      </c>
      <c r="O1584" s="8">
        <v>0</v>
      </c>
      <c r="P1584" s="8" t="s">
        <v>77</v>
      </c>
      <c r="R1584" s="8">
        <v>1</v>
      </c>
      <c r="S1584" s="13">
        <f>_xlfn.XLOOKUP(P1584,rif_fee_schedule!$A$2:$A$84,rif_fee_schedule!C$2:C$84, 0)*1.628</f>
        <v>9769.6279999999988</v>
      </c>
      <c r="T1584" s="13">
        <f>_xlfn.XLOOKUP(P1584,rif_fee_schedule!$A$2:$A$84,rif_fee_schedule!D$2:D$84, 0)</f>
        <v>5674</v>
      </c>
      <c r="U1584" s="14">
        <f t="shared" si="73"/>
        <v>9769.6279999999988</v>
      </c>
      <c r="V1584" s="14">
        <f t="shared" si="74"/>
        <v>5674</v>
      </c>
      <c r="W1584"/>
      <c r="Y1584" s="3">
        <v>43269262.359999999</v>
      </c>
      <c r="Z1584" s="3">
        <v>874367.57</v>
      </c>
      <c r="AA1584" s="3">
        <v>433279.63</v>
      </c>
      <c r="AB1584">
        <v>0</v>
      </c>
      <c r="AC1584" s="3">
        <v>0</v>
      </c>
      <c r="AD1584" s="2">
        <v>374512.67</v>
      </c>
      <c r="AE1584" s="3">
        <v>599122533.62</v>
      </c>
      <c r="AF1584" s="3">
        <v>12164932.65</v>
      </c>
      <c r="AG1584" s="3">
        <v>2628720.44</v>
      </c>
      <c r="AH1584" s="3">
        <v>103699.7</v>
      </c>
      <c r="AI1584" s="3">
        <v>2074</v>
      </c>
      <c r="AJ1584" s="2">
        <v>-10188946.82</v>
      </c>
    </row>
    <row r="1585" spans="1:36" hidden="1" x14ac:dyDescent="0.25">
      <c r="A1585" s="8">
        <v>6</v>
      </c>
      <c r="B1585" s="8" t="s">
        <v>7264</v>
      </c>
      <c r="C1585" s="8">
        <v>3069140000460</v>
      </c>
      <c r="D1585" s="8" t="s">
        <v>7265</v>
      </c>
      <c r="F1585" s="8" t="s">
        <v>3377</v>
      </c>
      <c r="G1585" s="10">
        <v>43721</v>
      </c>
      <c r="H1585" s="8" t="s">
        <v>31</v>
      </c>
      <c r="I1585" s="8" t="s">
        <v>38</v>
      </c>
      <c r="J1585" s="9">
        <v>9278.02</v>
      </c>
      <c r="K1585" s="9">
        <v>185.56</v>
      </c>
      <c r="L1585" s="8">
        <v>0</v>
      </c>
      <c r="M1585" s="14">
        <f t="shared" si="72"/>
        <v>9463.58</v>
      </c>
      <c r="N1585" s="8">
        <v>0</v>
      </c>
      <c r="O1585" s="8">
        <v>0</v>
      </c>
      <c r="P1585" s="8" t="s">
        <v>77</v>
      </c>
      <c r="R1585" s="8">
        <v>1</v>
      </c>
      <c r="S1585" s="13">
        <f>_xlfn.XLOOKUP(P1585,rif_fee_schedule!$A$2:$A$84,rif_fee_schedule!C$2:C$84, 0)*1.628</f>
        <v>9769.6279999999988</v>
      </c>
      <c r="T1585" s="13">
        <f>_xlfn.XLOOKUP(P1585,rif_fee_schedule!$A$2:$A$84,rif_fee_schedule!D$2:D$84, 0)</f>
        <v>5674</v>
      </c>
      <c r="U1585" s="14">
        <f t="shared" si="73"/>
        <v>9769.6279999999988</v>
      </c>
      <c r="V1585" s="14">
        <f t="shared" si="74"/>
        <v>5674</v>
      </c>
      <c r="W1585"/>
      <c r="Y1585" s="3">
        <v>43269262.359999999</v>
      </c>
      <c r="Z1585" s="3">
        <v>874367.57</v>
      </c>
      <c r="AA1585" s="3">
        <v>433279.63</v>
      </c>
      <c r="AB1585">
        <v>0</v>
      </c>
      <c r="AC1585" s="3">
        <v>0</v>
      </c>
      <c r="AD1585" s="2">
        <v>374512.67</v>
      </c>
      <c r="AE1585" s="3">
        <v>599122533.62</v>
      </c>
      <c r="AF1585" s="3">
        <v>12164932.65</v>
      </c>
      <c r="AG1585" s="3">
        <v>2628720.44</v>
      </c>
      <c r="AH1585" s="3">
        <v>103699.7</v>
      </c>
      <c r="AI1585" s="3">
        <v>2074</v>
      </c>
      <c r="AJ1585" s="2">
        <v>-10188946.82</v>
      </c>
    </row>
    <row r="1586" spans="1:36" hidden="1" x14ac:dyDescent="0.25">
      <c r="A1586" s="8">
        <v>6</v>
      </c>
      <c r="B1586" s="8" t="s">
        <v>7292</v>
      </c>
      <c r="C1586" s="8">
        <v>3069140000460</v>
      </c>
      <c r="D1586" s="8" t="s">
        <v>7293</v>
      </c>
      <c r="F1586" s="8" t="s">
        <v>3377</v>
      </c>
      <c r="G1586" s="10">
        <v>43721</v>
      </c>
      <c r="H1586" s="8" t="s">
        <v>31</v>
      </c>
      <c r="I1586" s="8" t="s">
        <v>38</v>
      </c>
      <c r="J1586" s="9">
        <v>9278.02</v>
      </c>
      <c r="K1586" s="9">
        <v>185.56</v>
      </c>
      <c r="L1586" s="8">
        <v>0</v>
      </c>
      <c r="M1586" s="14">
        <f t="shared" si="72"/>
        <v>9463.58</v>
      </c>
      <c r="N1586" s="8">
        <v>0</v>
      </c>
      <c r="O1586" s="8">
        <v>0</v>
      </c>
      <c r="P1586" s="8" t="s">
        <v>77</v>
      </c>
      <c r="R1586" s="8">
        <v>1</v>
      </c>
      <c r="S1586" s="13">
        <f>_xlfn.XLOOKUP(P1586,rif_fee_schedule!$A$2:$A$84,rif_fee_schedule!C$2:C$84, 0)*1.628</f>
        <v>9769.6279999999988</v>
      </c>
      <c r="T1586" s="13">
        <f>_xlfn.XLOOKUP(P1586,rif_fee_schedule!$A$2:$A$84,rif_fee_schedule!D$2:D$84, 0)</f>
        <v>5674</v>
      </c>
      <c r="U1586" s="14">
        <f t="shared" si="73"/>
        <v>9769.6279999999988</v>
      </c>
      <c r="V1586" s="14">
        <f t="shared" si="74"/>
        <v>5674</v>
      </c>
      <c r="W1586"/>
      <c r="Y1586" s="3">
        <v>43269262.359999999</v>
      </c>
      <c r="Z1586" s="3">
        <v>874367.57</v>
      </c>
      <c r="AA1586" s="3">
        <v>433279.63</v>
      </c>
      <c r="AB1586">
        <v>0</v>
      </c>
      <c r="AC1586" s="3">
        <v>0</v>
      </c>
      <c r="AD1586" s="2">
        <v>374512.67</v>
      </c>
      <c r="AE1586" s="3">
        <v>599122533.62</v>
      </c>
      <c r="AF1586" s="3">
        <v>12164932.65</v>
      </c>
      <c r="AG1586" s="3">
        <v>2628720.44</v>
      </c>
      <c r="AH1586" s="3">
        <v>103699.7</v>
      </c>
      <c r="AI1586" s="3">
        <v>2074</v>
      </c>
      <c r="AJ1586" s="2">
        <v>-10188946.82</v>
      </c>
    </row>
    <row r="1587" spans="1:36" hidden="1" x14ac:dyDescent="0.25">
      <c r="A1587" s="8">
        <v>3.1</v>
      </c>
      <c r="B1587" s="8" t="s">
        <v>4216</v>
      </c>
      <c r="C1587" s="8">
        <v>3021230100240</v>
      </c>
      <c r="D1587" s="8" t="s">
        <v>4217</v>
      </c>
      <c r="G1587" s="10">
        <v>43705</v>
      </c>
      <c r="H1587" s="8" t="s">
        <v>31</v>
      </c>
      <c r="I1587" s="8" t="s">
        <v>32</v>
      </c>
      <c r="J1587" s="9">
        <v>1969.71</v>
      </c>
      <c r="K1587" s="9">
        <v>39.39</v>
      </c>
      <c r="L1587" s="8">
        <v>0</v>
      </c>
      <c r="M1587" s="14">
        <f t="shared" ref="M1587:M1650" si="75">SUM(J1587:L1587)</f>
        <v>2009.1000000000001</v>
      </c>
      <c r="N1587" s="8">
        <v>0</v>
      </c>
      <c r="O1587" s="8">
        <v>0</v>
      </c>
      <c r="P1587" s="8" t="s">
        <v>77</v>
      </c>
      <c r="R1587" s="8">
        <v>-1</v>
      </c>
      <c r="S1587" s="13">
        <f>_xlfn.XLOOKUP(P1587,rif_fee_schedule!$A$2:$A$84,rif_fee_schedule!C$2:C$84, 0)*1.628</f>
        <v>9769.6279999999988</v>
      </c>
      <c r="T1587" s="13">
        <f>_xlfn.XLOOKUP(P1587,rif_fee_schedule!$A$2:$A$84,rif_fee_schedule!D$2:D$84, 0)</f>
        <v>5674</v>
      </c>
      <c r="U1587" s="14">
        <f t="shared" ref="U1587:U1650" si="76">S1587*R1587</f>
        <v>-9769.6279999999988</v>
      </c>
      <c r="V1587" s="14">
        <f t="shared" ref="V1587:V1650" si="77">T1587*R1587</f>
        <v>-5674</v>
      </c>
      <c r="Y1587" s="3">
        <v>34362078.990000002</v>
      </c>
      <c r="Z1587" s="3">
        <v>687512.03</v>
      </c>
      <c r="AA1587" s="3">
        <v>0</v>
      </c>
      <c r="AB1587">
        <v>0</v>
      </c>
      <c r="AC1587" s="3">
        <v>0</v>
      </c>
      <c r="AD1587" s="2">
        <v>-175934.14</v>
      </c>
      <c r="AE1587" s="3">
        <v>599122533.62</v>
      </c>
      <c r="AF1587" s="3">
        <v>12164932.65</v>
      </c>
      <c r="AG1587" s="3">
        <v>2628720.44</v>
      </c>
      <c r="AH1587" s="3">
        <v>103699.7</v>
      </c>
      <c r="AI1587" s="3">
        <v>2074</v>
      </c>
      <c r="AJ1587" s="2">
        <v>-10188946.82</v>
      </c>
    </row>
    <row r="1588" spans="1:36" hidden="1" x14ac:dyDescent="0.25">
      <c r="A1588" s="8">
        <v>3.1</v>
      </c>
      <c r="B1588" s="8" t="s">
        <v>4216</v>
      </c>
      <c r="C1588" s="8">
        <v>3021230100240</v>
      </c>
      <c r="D1588" s="8" t="s">
        <v>4217</v>
      </c>
      <c r="G1588" s="10">
        <v>43705</v>
      </c>
      <c r="H1588" s="8" t="s">
        <v>31</v>
      </c>
      <c r="I1588" s="8" t="s">
        <v>32</v>
      </c>
      <c r="J1588" s="9">
        <v>1969.71</v>
      </c>
      <c r="K1588" s="9">
        <v>39.39</v>
      </c>
      <c r="L1588" s="8">
        <v>0</v>
      </c>
      <c r="M1588" s="14">
        <f t="shared" si="75"/>
        <v>2009.1000000000001</v>
      </c>
      <c r="N1588" s="8">
        <v>0</v>
      </c>
      <c r="O1588" s="8">
        <v>0</v>
      </c>
      <c r="P1588" s="8" t="s">
        <v>114</v>
      </c>
      <c r="R1588" s="8">
        <v>2</v>
      </c>
      <c r="S1588" s="13">
        <f>_xlfn.XLOOKUP(P1588,rif_fee_schedule!$A$2:$A$84,rif_fee_schedule!C$2:C$84, 0)*1.628</f>
        <v>4288.152</v>
      </c>
      <c r="T1588" s="13">
        <f>_xlfn.XLOOKUP(P1588,rif_fee_schedule!$A$2:$A$84,rif_fee_schedule!D$2:D$84, 0)</f>
        <v>2490</v>
      </c>
      <c r="U1588" s="14">
        <f t="shared" si="76"/>
        <v>8576.3040000000001</v>
      </c>
      <c r="V1588" s="14">
        <f t="shared" si="77"/>
        <v>4980</v>
      </c>
      <c r="Y1588" s="3">
        <v>34362078.990000002</v>
      </c>
      <c r="Z1588" s="3">
        <v>687512.03</v>
      </c>
      <c r="AA1588" s="3">
        <v>0</v>
      </c>
      <c r="AB1588">
        <v>0</v>
      </c>
      <c r="AC1588" s="3">
        <v>0</v>
      </c>
      <c r="AD1588" s="2">
        <v>-175934.14</v>
      </c>
      <c r="AE1588" s="3">
        <v>599122533.62</v>
      </c>
      <c r="AF1588" s="3">
        <v>12164932.65</v>
      </c>
      <c r="AG1588" s="3">
        <v>2628720.44</v>
      </c>
      <c r="AH1588" s="3">
        <v>103699.7</v>
      </c>
      <c r="AI1588" s="3">
        <v>2074</v>
      </c>
      <c r="AJ1588" s="2">
        <v>-10188946.82</v>
      </c>
    </row>
    <row r="1589" spans="1:36" hidden="1" x14ac:dyDescent="0.25">
      <c r="A1589" s="8">
        <v>5</v>
      </c>
      <c r="B1589" s="8" t="s">
        <v>4759</v>
      </c>
      <c r="C1589" s="8">
        <v>3050060000673</v>
      </c>
      <c r="D1589" s="8" t="s">
        <v>4760</v>
      </c>
      <c r="F1589" s="8" t="s">
        <v>4761</v>
      </c>
      <c r="G1589" s="10">
        <v>43711</v>
      </c>
      <c r="H1589" s="8" t="s">
        <v>31</v>
      </c>
      <c r="I1589" s="8" t="s">
        <v>38</v>
      </c>
      <c r="J1589" s="9">
        <v>13692.55</v>
      </c>
      <c r="K1589" s="9">
        <v>273.85000000000002</v>
      </c>
      <c r="L1589" s="8">
        <v>0</v>
      </c>
      <c r="M1589" s="14">
        <f t="shared" si="75"/>
        <v>13966.4</v>
      </c>
      <c r="N1589" s="8">
        <v>0</v>
      </c>
      <c r="O1589" s="8">
        <v>0</v>
      </c>
      <c r="P1589" s="8" t="s">
        <v>72</v>
      </c>
      <c r="R1589" s="8">
        <v>-860</v>
      </c>
      <c r="S1589" s="13">
        <f>_xlfn.XLOOKUP(P1589,rif_fee_schedule!$A$2:$A$84,rif_fee_schedule!C$2:C$84, 0)*1.628</f>
        <v>15.918583999999999</v>
      </c>
      <c r="T1589" s="13">
        <f>_xlfn.XLOOKUP(P1589,rif_fee_schedule!$A$2:$A$84,rif_fee_schedule!D$2:D$84, 0)</f>
        <v>9.2460000000000004</v>
      </c>
      <c r="U1589" s="14">
        <f t="shared" si="76"/>
        <v>-13689.982239999999</v>
      </c>
      <c r="V1589" s="14">
        <f t="shared" si="77"/>
        <v>-7951.56</v>
      </c>
      <c r="W1589"/>
      <c r="Y1589" s="3">
        <v>23913047.239999998</v>
      </c>
      <c r="Z1589" s="3">
        <v>478708.65</v>
      </c>
      <c r="AA1589" s="3">
        <v>0</v>
      </c>
      <c r="AB1589">
        <v>0</v>
      </c>
      <c r="AC1589" s="3">
        <v>0</v>
      </c>
      <c r="AD1589" s="2">
        <v>-227120.25</v>
      </c>
      <c r="AE1589" s="3">
        <v>599122533.62</v>
      </c>
      <c r="AF1589" s="3">
        <v>12164932.65</v>
      </c>
      <c r="AG1589" s="3">
        <v>2628720.44</v>
      </c>
      <c r="AH1589" s="3">
        <v>103699.7</v>
      </c>
      <c r="AI1589" s="3">
        <v>2074</v>
      </c>
      <c r="AJ1589" s="2">
        <v>-10188946.82</v>
      </c>
    </row>
    <row r="1590" spans="1:36" hidden="1" x14ac:dyDescent="0.25">
      <c r="A1590" s="8">
        <v>5</v>
      </c>
      <c r="B1590" s="8" t="s">
        <v>4759</v>
      </c>
      <c r="C1590" s="8">
        <v>3050060000673</v>
      </c>
      <c r="D1590" s="8" t="s">
        <v>4760</v>
      </c>
      <c r="F1590" s="8" t="s">
        <v>4761</v>
      </c>
      <c r="G1590" s="10">
        <v>43711</v>
      </c>
      <c r="H1590" s="8" t="s">
        <v>31</v>
      </c>
      <c r="I1590" s="8" t="s">
        <v>38</v>
      </c>
      <c r="J1590" s="9">
        <v>13692.55</v>
      </c>
      <c r="K1590" s="9">
        <v>273.85000000000002</v>
      </c>
      <c r="L1590" s="8">
        <v>0</v>
      </c>
      <c r="M1590" s="14">
        <f t="shared" si="75"/>
        <v>13966.4</v>
      </c>
      <c r="N1590" s="8">
        <v>0</v>
      </c>
      <c r="O1590" s="8">
        <v>0</v>
      </c>
      <c r="P1590" s="8" t="s">
        <v>180</v>
      </c>
      <c r="R1590" s="8">
        <v>860</v>
      </c>
      <c r="S1590" s="13">
        <f>_xlfn.XLOOKUP(P1590,rif_fee_schedule!$A$2:$A$84,rif_fee_schedule!C$2:C$84, 0)*1.628</f>
        <v>32.683728000000002</v>
      </c>
      <c r="T1590" s="13">
        <f>_xlfn.XLOOKUP(P1590,rif_fee_schedule!$A$2:$A$84,rif_fee_schedule!D$2:D$84, 0)</f>
        <v>18.981999999999999</v>
      </c>
      <c r="U1590" s="14">
        <f t="shared" si="76"/>
        <v>28108.006080000003</v>
      </c>
      <c r="V1590" s="14">
        <f t="shared" si="77"/>
        <v>16324.519999999999</v>
      </c>
      <c r="W1590"/>
      <c r="Y1590" s="3">
        <v>23913047.239999998</v>
      </c>
      <c r="Z1590" s="3">
        <v>478708.65</v>
      </c>
      <c r="AA1590" s="3">
        <v>0</v>
      </c>
      <c r="AB1590">
        <v>0</v>
      </c>
      <c r="AC1590" s="3">
        <v>0</v>
      </c>
      <c r="AD1590" s="2">
        <v>-227120.25</v>
      </c>
      <c r="AE1590" s="3">
        <v>599122533.62</v>
      </c>
      <c r="AF1590" s="3">
        <v>12164932.65</v>
      </c>
      <c r="AG1590" s="3">
        <v>2628720.44</v>
      </c>
      <c r="AH1590" s="3">
        <v>103699.7</v>
      </c>
      <c r="AI1590" s="3">
        <v>2074</v>
      </c>
      <c r="AJ1590" s="2">
        <v>-10188946.82</v>
      </c>
    </row>
    <row r="1591" spans="1:36" hidden="1" x14ac:dyDescent="0.25">
      <c r="A1591" s="8">
        <v>1.1000000000000001</v>
      </c>
      <c r="B1591" s="8" t="s">
        <v>955</v>
      </c>
      <c r="C1591" s="8">
        <v>3040360040100</v>
      </c>
      <c r="D1591" s="8" t="s">
        <v>956</v>
      </c>
      <c r="F1591" s="8" t="s">
        <v>957</v>
      </c>
      <c r="G1591" s="10">
        <v>43712</v>
      </c>
      <c r="H1591" s="8" t="s">
        <v>31</v>
      </c>
      <c r="I1591" s="8" t="s">
        <v>38</v>
      </c>
      <c r="J1591" s="9">
        <v>0</v>
      </c>
      <c r="K1591" s="9">
        <v>0</v>
      </c>
      <c r="L1591" s="8">
        <v>0</v>
      </c>
      <c r="M1591" s="14">
        <f t="shared" si="75"/>
        <v>0</v>
      </c>
      <c r="N1591" s="8">
        <v>0</v>
      </c>
      <c r="O1591" s="8">
        <v>0</v>
      </c>
      <c r="P1591" s="8" t="s">
        <v>77</v>
      </c>
      <c r="R1591" s="8">
        <v>1</v>
      </c>
      <c r="S1591" s="13">
        <f>_xlfn.XLOOKUP(P1591,rif_fee_schedule!$A$2:$A$84,rif_fee_schedule!C$2:C$84, 0)*1.628</f>
        <v>9769.6279999999988</v>
      </c>
      <c r="T1591" s="13">
        <f>_xlfn.XLOOKUP(P1591,rif_fee_schedule!$A$2:$A$84,rif_fee_schedule!D$2:D$84, 0)</f>
        <v>5674</v>
      </c>
      <c r="U1591" s="14">
        <f t="shared" si="76"/>
        <v>9769.6279999999988</v>
      </c>
      <c r="V1591" s="14">
        <f t="shared" si="77"/>
        <v>5674</v>
      </c>
      <c r="W1591"/>
      <c r="Y1591" s="3">
        <v>13538989.02</v>
      </c>
      <c r="Z1591" s="3">
        <v>280635.13</v>
      </c>
      <c r="AA1591" s="3">
        <v>0</v>
      </c>
      <c r="AB1591">
        <v>0</v>
      </c>
      <c r="AC1591" s="3">
        <v>0</v>
      </c>
      <c r="AD1591" s="2">
        <v>-2316507.67</v>
      </c>
      <c r="AE1591" s="3">
        <v>599122533.62</v>
      </c>
      <c r="AF1591" s="3">
        <v>12164932.65</v>
      </c>
      <c r="AG1591" s="3">
        <v>2628720.44</v>
      </c>
      <c r="AH1591" s="3">
        <v>103699.7</v>
      </c>
      <c r="AI1591" s="3">
        <v>2074</v>
      </c>
      <c r="AJ1591" s="2">
        <v>-10188946.82</v>
      </c>
    </row>
    <row r="1592" spans="1:36" hidden="1" x14ac:dyDescent="0.25">
      <c r="A1592" s="8">
        <v>1.1000000000000001</v>
      </c>
      <c r="B1592" s="8" t="s">
        <v>955</v>
      </c>
      <c r="C1592" s="8">
        <v>3040360040100</v>
      </c>
      <c r="D1592" s="8" t="s">
        <v>956</v>
      </c>
      <c r="F1592" s="8" t="s">
        <v>957</v>
      </c>
      <c r="G1592" s="10">
        <v>43712</v>
      </c>
      <c r="H1592" s="8" t="s">
        <v>31</v>
      </c>
      <c r="I1592" s="8" t="s">
        <v>38</v>
      </c>
      <c r="J1592" s="9">
        <v>0</v>
      </c>
      <c r="K1592" s="9">
        <v>0</v>
      </c>
      <c r="L1592" s="8">
        <v>0</v>
      </c>
      <c r="M1592" s="14">
        <f t="shared" si="75"/>
        <v>0</v>
      </c>
      <c r="N1592" s="8">
        <v>0</v>
      </c>
      <c r="O1592" s="8">
        <v>0</v>
      </c>
      <c r="P1592" s="8" t="s">
        <v>77</v>
      </c>
      <c r="R1592" s="8">
        <v>-1</v>
      </c>
      <c r="S1592" s="13">
        <f>_xlfn.XLOOKUP(P1592,rif_fee_schedule!$A$2:$A$84,rif_fee_schedule!C$2:C$84, 0)*1.628</f>
        <v>9769.6279999999988</v>
      </c>
      <c r="T1592" s="13">
        <f>_xlfn.XLOOKUP(P1592,rif_fee_schedule!$A$2:$A$84,rif_fee_schedule!D$2:D$84, 0)</f>
        <v>5674</v>
      </c>
      <c r="U1592" s="14">
        <f t="shared" si="76"/>
        <v>-9769.6279999999988</v>
      </c>
      <c r="V1592" s="14">
        <f t="shared" si="77"/>
        <v>-5674</v>
      </c>
      <c r="W1592"/>
      <c r="Y1592" s="3">
        <v>13538989.02</v>
      </c>
      <c r="Z1592" s="3">
        <v>280635.13</v>
      </c>
      <c r="AA1592" s="3">
        <v>0</v>
      </c>
      <c r="AB1592">
        <v>0</v>
      </c>
      <c r="AC1592" s="3">
        <v>0</v>
      </c>
      <c r="AD1592" s="2">
        <v>-2316507.67</v>
      </c>
      <c r="AE1592" s="3">
        <v>599122533.62</v>
      </c>
      <c r="AF1592" s="3">
        <v>12164932.65</v>
      </c>
      <c r="AG1592" s="3">
        <v>2628720.44</v>
      </c>
      <c r="AH1592" s="3">
        <v>103699.7</v>
      </c>
      <c r="AI1592" s="3">
        <v>2074</v>
      </c>
      <c r="AJ1592" s="2">
        <v>-10188946.82</v>
      </c>
    </row>
    <row r="1593" spans="1:36" hidden="1" x14ac:dyDescent="0.25">
      <c r="A1593" s="8">
        <v>5</v>
      </c>
      <c r="B1593" s="8" t="s">
        <v>4889</v>
      </c>
      <c r="C1593" s="8">
        <v>3050320101310</v>
      </c>
      <c r="D1593" s="8" t="s">
        <v>4890</v>
      </c>
      <c r="F1593" s="8" t="s">
        <v>4891</v>
      </c>
      <c r="G1593" s="10">
        <v>43712</v>
      </c>
      <c r="H1593" s="8" t="s">
        <v>31</v>
      </c>
      <c r="I1593" s="8" t="s">
        <v>38</v>
      </c>
      <c r="J1593" s="9">
        <v>0</v>
      </c>
      <c r="K1593" s="9">
        <v>0</v>
      </c>
      <c r="L1593" s="8">
        <v>0</v>
      </c>
      <c r="M1593" s="14">
        <f t="shared" si="75"/>
        <v>0</v>
      </c>
      <c r="N1593" s="8">
        <v>0</v>
      </c>
      <c r="O1593" s="8">
        <v>0</v>
      </c>
      <c r="P1593" s="8" t="s">
        <v>77</v>
      </c>
      <c r="R1593" s="8">
        <v>0</v>
      </c>
      <c r="S1593" s="13">
        <f>_xlfn.XLOOKUP(P1593,rif_fee_schedule!$A$2:$A$84,rif_fee_schedule!C$2:C$84, 0)*1.628</f>
        <v>9769.6279999999988</v>
      </c>
      <c r="T1593" s="13">
        <f>_xlfn.XLOOKUP(P1593,rif_fee_schedule!$A$2:$A$84,rif_fee_schedule!D$2:D$84, 0)</f>
        <v>5674</v>
      </c>
      <c r="U1593" s="14">
        <f t="shared" si="76"/>
        <v>0</v>
      </c>
      <c r="V1593" s="14">
        <f t="shared" si="77"/>
        <v>0</v>
      </c>
      <c r="W1593"/>
      <c r="Y1593" s="3">
        <v>23913047.239999998</v>
      </c>
      <c r="Z1593" s="3">
        <v>478708.65</v>
      </c>
      <c r="AA1593" s="3">
        <v>0</v>
      </c>
      <c r="AB1593">
        <v>0</v>
      </c>
      <c r="AC1593" s="3">
        <v>0</v>
      </c>
      <c r="AD1593" s="2">
        <v>-227120.25</v>
      </c>
      <c r="AE1593" s="3">
        <v>599122533.62</v>
      </c>
      <c r="AF1593" s="3">
        <v>12164932.65</v>
      </c>
      <c r="AG1593" s="3">
        <v>2628720.44</v>
      </c>
      <c r="AH1593" s="3">
        <v>103699.7</v>
      </c>
      <c r="AI1593" s="3">
        <v>2074</v>
      </c>
      <c r="AJ1593" s="2">
        <v>-10188946.82</v>
      </c>
    </row>
    <row r="1594" spans="1:36" hidden="1" x14ac:dyDescent="0.25">
      <c r="A1594" s="8">
        <v>4</v>
      </c>
      <c r="B1594" s="8" t="s">
        <v>4489</v>
      </c>
      <c r="C1594" s="8">
        <v>3049100030390</v>
      </c>
      <c r="D1594" s="8" t="s">
        <v>4490</v>
      </c>
      <c r="F1594" s="8" t="s">
        <v>4491</v>
      </c>
      <c r="G1594" s="10">
        <v>43732</v>
      </c>
      <c r="H1594" s="8" t="s">
        <v>31</v>
      </c>
      <c r="I1594" s="8" t="s">
        <v>38</v>
      </c>
      <c r="J1594" s="9">
        <v>9278.02</v>
      </c>
      <c r="K1594" s="9">
        <v>185.56</v>
      </c>
      <c r="L1594" s="8">
        <v>0</v>
      </c>
      <c r="M1594" s="14">
        <f t="shared" si="75"/>
        <v>9463.58</v>
      </c>
      <c r="N1594" s="8">
        <v>0</v>
      </c>
      <c r="O1594" s="8">
        <v>0</v>
      </c>
      <c r="P1594" s="8" t="s">
        <v>77</v>
      </c>
      <c r="R1594" s="8">
        <v>1</v>
      </c>
      <c r="S1594" s="13">
        <f>_xlfn.XLOOKUP(P1594,rif_fee_schedule!$A$2:$A$84,rif_fee_schedule!C$2:C$84, 0)*1.628</f>
        <v>9769.6279999999988</v>
      </c>
      <c r="T1594" s="13">
        <f>_xlfn.XLOOKUP(P1594,rif_fee_schedule!$A$2:$A$84,rif_fee_schedule!D$2:D$84, 0)</f>
        <v>5674</v>
      </c>
      <c r="U1594" s="14">
        <f t="shared" si="76"/>
        <v>9769.6279999999988</v>
      </c>
      <c r="V1594" s="14">
        <f t="shared" si="77"/>
        <v>5674</v>
      </c>
      <c r="W1594"/>
      <c r="Y1594" s="3">
        <v>3995300.98</v>
      </c>
      <c r="Z1594" s="3">
        <v>83905.98</v>
      </c>
      <c r="AA1594" s="3">
        <v>372201.82</v>
      </c>
      <c r="AB1594">
        <v>0</v>
      </c>
      <c r="AC1594" s="3">
        <v>0</v>
      </c>
      <c r="AD1594" s="2">
        <v>611247.02</v>
      </c>
      <c r="AE1594" s="3">
        <v>599122533.62</v>
      </c>
      <c r="AF1594" s="3">
        <v>12164932.65</v>
      </c>
      <c r="AG1594" s="3">
        <v>2628720.44</v>
      </c>
      <c r="AH1594" s="3">
        <v>103699.7</v>
      </c>
      <c r="AI1594" s="3">
        <v>2074</v>
      </c>
      <c r="AJ1594" s="2">
        <v>-10188946.82</v>
      </c>
    </row>
    <row r="1595" spans="1:36" hidden="1" x14ac:dyDescent="0.25">
      <c r="A1595" s="8">
        <v>1</v>
      </c>
      <c r="B1595" s="8" t="s">
        <v>200</v>
      </c>
      <c r="C1595" s="8">
        <v>3040160090500</v>
      </c>
      <c r="D1595" s="8" t="s">
        <v>201</v>
      </c>
      <c r="F1595" s="8" t="s">
        <v>202</v>
      </c>
      <c r="G1595" s="10">
        <v>43712</v>
      </c>
      <c r="H1595" s="8" t="s">
        <v>31</v>
      </c>
      <c r="I1595" s="8" t="s">
        <v>38</v>
      </c>
      <c r="J1595" s="9">
        <v>6216.27</v>
      </c>
      <c r="K1595" s="9">
        <v>124.33</v>
      </c>
      <c r="L1595" s="8">
        <v>0</v>
      </c>
      <c r="M1595" s="14">
        <f t="shared" si="75"/>
        <v>6340.6</v>
      </c>
      <c r="N1595" s="8">
        <v>0</v>
      </c>
      <c r="O1595" s="8">
        <v>0</v>
      </c>
      <c r="P1595" s="8" t="s">
        <v>77</v>
      </c>
      <c r="R1595" s="8">
        <v>-0.33</v>
      </c>
      <c r="S1595" s="13">
        <f>_xlfn.XLOOKUP(P1595,rif_fee_schedule!$A$2:$A$84,rif_fee_schedule!C$2:C$84, 0)*1.628</f>
        <v>9769.6279999999988</v>
      </c>
      <c r="T1595" s="13">
        <f>_xlfn.XLOOKUP(P1595,rif_fee_schedule!$A$2:$A$84,rif_fee_schedule!D$2:D$84, 0)</f>
        <v>5674</v>
      </c>
      <c r="U1595" s="14">
        <f t="shared" si="76"/>
        <v>-3223.9772399999997</v>
      </c>
      <c r="V1595" s="14">
        <f t="shared" si="77"/>
        <v>-1872.42</v>
      </c>
      <c r="W1595"/>
      <c r="Y1595" s="3">
        <v>74696854.359999999</v>
      </c>
      <c r="Z1595" s="3">
        <v>1494936.99</v>
      </c>
      <c r="AA1595" s="3">
        <v>1189721.74</v>
      </c>
      <c r="AB1595" s="2">
        <v>103699.7</v>
      </c>
      <c r="AC1595" s="3">
        <v>2074</v>
      </c>
      <c r="AD1595" s="2">
        <v>-3422401.68</v>
      </c>
      <c r="AE1595" s="3">
        <v>599122533.62</v>
      </c>
      <c r="AF1595" s="3">
        <v>12164932.65</v>
      </c>
      <c r="AG1595" s="3">
        <v>2628720.44</v>
      </c>
      <c r="AH1595" s="3">
        <v>103699.7</v>
      </c>
      <c r="AI1595" s="3">
        <v>2074</v>
      </c>
      <c r="AJ1595" s="2">
        <v>-10188946.82</v>
      </c>
    </row>
    <row r="1596" spans="1:36" hidden="1" x14ac:dyDescent="0.25">
      <c r="A1596" s="8">
        <v>1</v>
      </c>
      <c r="B1596" s="8" t="s">
        <v>200</v>
      </c>
      <c r="C1596" s="8">
        <v>3040160090500</v>
      </c>
      <c r="D1596" s="8" t="s">
        <v>201</v>
      </c>
      <c r="F1596" s="8" t="s">
        <v>202</v>
      </c>
      <c r="G1596" s="10">
        <v>43712</v>
      </c>
      <c r="H1596" s="8" t="s">
        <v>31</v>
      </c>
      <c r="I1596" s="8" t="s">
        <v>38</v>
      </c>
      <c r="J1596" s="9">
        <v>6216.27</v>
      </c>
      <c r="K1596" s="9">
        <v>124.33</v>
      </c>
      <c r="L1596" s="8">
        <v>0</v>
      </c>
      <c r="M1596" s="14">
        <f t="shared" si="75"/>
        <v>6340.6</v>
      </c>
      <c r="N1596" s="8">
        <v>0</v>
      </c>
      <c r="O1596" s="8">
        <v>0</v>
      </c>
      <c r="P1596" s="8" t="s">
        <v>77</v>
      </c>
      <c r="R1596" s="8">
        <v>1</v>
      </c>
      <c r="S1596" s="13">
        <f>_xlfn.XLOOKUP(P1596,rif_fee_schedule!$A$2:$A$84,rif_fee_schedule!C$2:C$84, 0)*1.628</f>
        <v>9769.6279999999988</v>
      </c>
      <c r="T1596" s="13">
        <f>_xlfn.XLOOKUP(P1596,rif_fee_schedule!$A$2:$A$84,rif_fee_schedule!D$2:D$84, 0)</f>
        <v>5674</v>
      </c>
      <c r="U1596" s="14">
        <f t="shared" si="76"/>
        <v>9769.6279999999988</v>
      </c>
      <c r="V1596" s="14">
        <f t="shared" si="77"/>
        <v>5674</v>
      </c>
      <c r="W1596"/>
      <c r="Y1596" s="3">
        <v>74696854.359999999</v>
      </c>
      <c r="Z1596" s="3">
        <v>1494936.99</v>
      </c>
      <c r="AA1596" s="3">
        <v>1189721.74</v>
      </c>
      <c r="AB1596" s="2">
        <v>103699.7</v>
      </c>
      <c r="AC1596" s="3">
        <v>2074</v>
      </c>
      <c r="AD1596" s="2">
        <v>-3422401.68</v>
      </c>
      <c r="AE1596" s="3">
        <v>599122533.62</v>
      </c>
      <c r="AF1596" s="3">
        <v>12164932.65</v>
      </c>
      <c r="AG1596" s="3">
        <v>2628720.44</v>
      </c>
      <c r="AH1596" s="3">
        <v>103699.7</v>
      </c>
      <c r="AI1596" s="3">
        <v>2074</v>
      </c>
      <c r="AJ1596" s="2">
        <v>-10188946.82</v>
      </c>
    </row>
    <row r="1597" spans="1:36" hidden="1" x14ac:dyDescent="0.25">
      <c r="A1597" s="8">
        <v>5</v>
      </c>
      <c r="B1597" s="8" t="s">
        <v>4994</v>
      </c>
      <c r="C1597" s="8">
        <v>3059140850620</v>
      </c>
      <c r="D1597" s="8" t="s">
        <v>4995</v>
      </c>
      <c r="G1597" s="10">
        <v>43711</v>
      </c>
      <c r="H1597" s="8" t="s">
        <v>31</v>
      </c>
      <c r="I1597" s="8" t="s">
        <v>32</v>
      </c>
      <c r="J1597" s="9">
        <v>18364.25</v>
      </c>
      <c r="K1597" s="9">
        <v>367.28</v>
      </c>
      <c r="L1597" s="8">
        <v>0</v>
      </c>
      <c r="M1597" s="14">
        <f t="shared" si="75"/>
        <v>18731.53</v>
      </c>
      <c r="N1597" s="8">
        <v>0</v>
      </c>
      <c r="O1597" s="8">
        <v>0</v>
      </c>
      <c r="P1597" s="8" t="s">
        <v>72</v>
      </c>
      <c r="R1597" s="11">
        <v>1791</v>
      </c>
      <c r="S1597" s="13">
        <f>_xlfn.XLOOKUP(P1597,rif_fee_schedule!$A$2:$A$84,rif_fee_schedule!C$2:C$84, 0)*1.628</f>
        <v>15.918583999999999</v>
      </c>
      <c r="T1597" s="13">
        <f>_xlfn.XLOOKUP(P1597,rif_fee_schedule!$A$2:$A$84,rif_fee_schedule!D$2:D$84, 0)</f>
        <v>9.2460000000000004</v>
      </c>
      <c r="U1597" s="14">
        <f t="shared" si="76"/>
        <v>28510.183944</v>
      </c>
      <c r="V1597" s="14">
        <f t="shared" si="77"/>
        <v>16559.585999999999</v>
      </c>
      <c r="W1597" s="2"/>
      <c r="Y1597" s="3">
        <v>23913047.239999998</v>
      </c>
      <c r="Z1597" s="3">
        <v>478708.65</v>
      </c>
      <c r="AA1597" s="3">
        <v>0</v>
      </c>
      <c r="AB1597">
        <v>0</v>
      </c>
      <c r="AC1597" s="3">
        <v>0</v>
      </c>
      <c r="AD1597" s="2">
        <v>-227120.25</v>
      </c>
      <c r="AE1597" s="3">
        <v>599122533.62</v>
      </c>
      <c r="AF1597" s="3">
        <v>12164932.65</v>
      </c>
      <c r="AG1597" s="3">
        <v>2628720.44</v>
      </c>
      <c r="AH1597" s="3">
        <v>103699.7</v>
      </c>
      <c r="AI1597" s="3">
        <v>2074</v>
      </c>
      <c r="AJ1597" s="2">
        <v>-10188946.82</v>
      </c>
    </row>
    <row r="1598" spans="1:36" hidden="1" x14ac:dyDescent="0.25">
      <c r="A1598" s="8">
        <v>5</v>
      </c>
      <c r="B1598" s="8" t="s">
        <v>4994</v>
      </c>
      <c r="C1598" s="8">
        <v>3059140850620</v>
      </c>
      <c r="D1598" s="8" t="s">
        <v>4995</v>
      </c>
      <c r="G1598" s="10">
        <v>43711</v>
      </c>
      <c r="H1598" s="8" t="s">
        <v>31</v>
      </c>
      <c r="I1598" s="8" t="s">
        <v>32</v>
      </c>
      <c r="J1598" s="9">
        <v>18364.25</v>
      </c>
      <c r="K1598" s="9">
        <v>367.28</v>
      </c>
      <c r="L1598" s="8">
        <v>0</v>
      </c>
      <c r="M1598" s="14">
        <f t="shared" si="75"/>
        <v>18731.53</v>
      </c>
      <c r="N1598" s="8">
        <v>0</v>
      </c>
      <c r="O1598" s="8">
        <v>0</v>
      </c>
      <c r="P1598" s="8" t="s">
        <v>43</v>
      </c>
      <c r="R1598" s="11">
        <v>-1791</v>
      </c>
      <c r="S1598" s="13">
        <f>_xlfn.XLOOKUP(P1598,rif_fee_schedule!$A$2:$A$84,rif_fee_schedule!C$2:C$84, 0)*1.628</f>
        <v>5.1216879999999998</v>
      </c>
      <c r="T1598" s="13">
        <f>_xlfn.XLOOKUP(P1598,rif_fee_schedule!$A$2:$A$84,rif_fee_schedule!D$2:D$84, 0)</f>
        <v>2.9740000000000002</v>
      </c>
      <c r="U1598" s="14">
        <f t="shared" si="76"/>
        <v>-9172.9432079999988</v>
      </c>
      <c r="V1598" s="14">
        <f t="shared" si="77"/>
        <v>-5326.4340000000002</v>
      </c>
      <c r="W1598" s="2"/>
      <c r="Y1598" s="3">
        <v>23913047.239999998</v>
      </c>
      <c r="Z1598" s="3">
        <v>478708.65</v>
      </c>
      <c r="AA1598" s="3">
        <v>0</v>
      </c>
      <c r="AB1598">
        <v>0</v>
      </c>
      <c r="AC1598" s="3">
        <v>0</v>
      </c>
      <c r="AD1598" s="2">
        <v>-227120.25</v>
      </c>
      <c r="AE1598" s="3">
        <v>599122533.62</v>
      </c>
      <c r="AF1598" s="3">
        <v>12164932.65</v>
      </c>
      <c r="AG1598" s="3">
        <v>2628720.44</v>
      </c>
      <c r="AH1598" s="3">
        <v>103699.7</v>
      </c>
      <c r="AI1598" s="3">
        <v>2074</v>
      </c>
      <c r="AJ1598" s="2">
        <v>-10188946.82</v>
      </c>
    </row>
    <row r="1599" spans="1:36" hidden="1" x14ac:dyDescent="0.25">
      <c r="A1599" s="8">
        <v>6</v>
      </c>
      <c r="B1599" s="8" t="s">
        <v>7222</v>
      </c>
      <c r="C1599" s="8">
        <v>3069140010010</v>
      </c>
      <c r="D1599" s="8" t="s">
        <v>7223</v>
      </c>
      <c r="F1599" s="8" t="s">
        <v>7224</v>
      </c>
      <c r="G1599" s="10">
        <v>43713</v>
      </c>
      <c r="H1599" s="8" t="s">
        <v>31</v>
      </c>
      <c r="I1599" s="8" t="s">
        <v>38</v>
      </c>
      <c r="J1599" s="9">
        <v>17040.87</v>
      </c>
      <c r="K1599" s="9">
        <v>340.82</v>
      </c>
      <c r="L1599" s="8">
        <v>0</v>
      </c>
      <c r="M1599" s="14">
        <f t="shared" si="75"/>
        <v>17381.689999999999</v>
      </c>
      <c r="N1599" s="8">
        <v>0</v>
      </c>
      <c r="O1599" s="8">
        <v>0</v>
      </c>
      <c r="P1599" s="8" t="s">
        <v>376</v>
      </c>
      <c r="R1599" s="8">
        <v>3</v>
      </c>
      <c r="S1599" s="13">
        <f>_xlfn.XLOOKUP(P1599,rif_fee_schedule!$A$2:$A$84,rif_fee_schedule!C$2:C$84, 0)*1.628</f>
        <v>5981.2719999999999</v>
      </c>
      <c r="T1599" s="13">
        <f>_xlfn.XLOOKUP(P1599,rif_fee_schedule!$A$2:$A$84,rif_fee_schedule!D$2:D$84, 0)</f>
        <v>3474</v>
      </c>
      <c r="U1599" s="14">
        <f t="shared" si="76"/>
        <v>17943.815999999999</v>
      </c>
      <c r="V1599" s="14">
        <f t="shared" si="77"/>
        <v>10422</v>
      </c>
      <c r="W1599"/>
      <c r="Y1599" s="3">
        <v>43269262.359999999</v>
      </c>
      <c r="Z1599" s="3">
        <v>874367.57</v>
      </c>
      <c r="AA1599" s="3">
        <v>433279.63</v>
      </c>
      <c r="AB1599">
        <v>0</v>
      </c>
      <c r="AC1599" s="3">
        <v>0</v>
      </c>
      <c r="AD1599" s="2">
        <v>374512.67</v>
      </c>
      <c r="AE1599" s="3">
        <v>599122533.62</v>
      </c>
      <c r="AF1599" s="3">
        <v>12164932.65</v>
      </c>
      <c r="AG1599" s="3">
        <v>2628720.44</v>
      </c>
      <c r="AH1599" s="3">
        <v>103699.7</v>
      </c>
      <c r="AI1599" s="3">
        <v>2074</v>
      </c>
      <c r="AJ1599" s="2">
        <v>-10188946.82</v>
      </c>
    </row>
    <row r="1600" spans="1:36" hidden="1" x14ac:dyDescent="0.25">
      <c r="A1600" s="8">
        <v>6</v>
      </c>
      <c r="B1600" s="8" t="s">
        <v>8128</v>
      </c>
      <c r="C1600" s="8">
        <v>3079060060070</v>
      </c>
      <c r="D1600" s="8" t="s">
        <v>8129</v>
      </c>
      <c r="F1600" s="8" t="s">
        <v>8130</v>
      </c>
      <c r="G1600" s="10">
        <v>43746</v>
      </c>
      <c r="H1600" s="8" t="s">
        <v>31</v>
      </c>
      <c r="I1600" s="8" t="s">
        <v>38</v>
      </c>
      <c r="J1600" s="9">
        <v>9278.02</v>
      </c>
      <c r="K1600" s="9">
        <v>185.56</v>
      </c>
      <c r="L1600" s="8">
        <v>0</v>
      </c>
      <c r="M1600" s="14">
        <f t="shared" si="75"/>
        <v>9463.58</v>
      </c>
      <c r="N1600" s="8">
        <v>0</v>
      </c>
      <c r="O1600" s="8">
        <v>0</v>
      </c>
      <c r="P1600" s="8" t="s">
        <v>77</v>
      </c>
      <c r="R1600" s="8">
        <v>1</v>
      </c>
      <c r="S1600" s="13">
        <f>_xlfn.XLOOKUP(P1600,rif_fee_schedule!$A$2:$A$84,rif_fee_schedule!C$2:C$84, 0)*1.628</f>
        <v>9769.6279999999988</v>
      </c>
      <c r="T1600" s="13">
        <f>_xlfn.XLOOKUP(P1600,rif_fee_schedule!$A$2:$A$84,rif_fee_schedule!D$2:D$84, 0)</f>
        <v>5674</v>
      </c>
      <c r="U1600" s="14">
        <f t="shared" si="76"/>
        <v>9769.6279999999988</v>
      </c>
      <c r="V1600" s="14">
        <f t="shared" si="77"/>
        <v>5674</v>
      </c>
      <c r="W1600"/>
      <c r="Y1600" s="3">
        <v>43269262.359999999</v>
      </c>
      <c r="Z1600" s="3">
        <v>874367.57</v>
      </c>
      <c r="AA1600" s="3">
        <v>433279.63</v>
      </c>
      <c r="AB1600">
        <v>0</v>
      </c>
      <c r="AC1600" s="3">
        <v>0</v>
      </c>
      <c r="AD1600" s="2">
        <v>374512.67</v>
      </c>
      <c r="AE1600" s="3">
        <v>599122533.62</v>
      </c>
      <c r="AF1600" s="3">
        <v>12164932.65</v>
      </c>
      <c r="AG1600" s="3">
        <v>2628720.44</v>
      </c>
      <c r="AH1600" s="3">
        <v>103699.7</v>
      </c>
      <c r="AI1600" s="3">
        <v>2074</v>
      </c>
      <c r="AJ1600" s="2">
        <v>-10188946.82</v>
      </c>
    </row>
    <row r="1601" spans="1:36" hidden="1" x14ac:dyDescent="0.25">
      <c r="A1601" s="8">
        <v>6</v>
      </c>
      <c r="B1601" s="8" t="s">
        <v>8141</v>
      </c>
      <c r="C1601" s="8">
        <v>3079060060030</v>
      </c>
      <c r="D1601" s="8" t="s">
        <v>8142</v>
      </c>
      <c r="F1601" s="8" t="s">
        <v>8143</v>
      </c>
      <c r="G1601" s="10">
        <v>43714</v>
      </c>
      <c r="H1601" s="8" t="s">
        <v>31</v>
      </c>
      <c r="I1601" s="8" t="s">
        <v>38</v>
      </c>
      <c r="J1601" s="9">
        <v>9278.02</v>
      </c>
      <c r="K1601" s="9">
        <v>185.56</v>
      </c>
      <c r="L1601" s="8">
        <v>0</v>
      </c>
      <c r="M1601" s="14">
        <f t="shared" si="75"/>
        <v>9463.58</v>
      </c>
      <c r="N1601" s="8">
        <v>0</v>
      </c>
      <c r="O1601" s="8">
        <v>0</v>
      </c>
      <c r="P1601" s="8" t="s">
        <v>77</v>
      </c>
      <c r="R1601" s="8">
        <v>1</v>
      </c>
      <c r="S1601" s="13">
        <f>_xlfn.XLOOKUP(P1601,rif_fee_schedule!$A$2:$A$84,rif_fee_schedule!C$2:C$84, 0)*1.628</f>
        <v>9769.6279999999988</v>
      </c>
      <c r="T1601" s="13">
        <f>_xlfn.XLOOKUP(P1601,rif_fee_schedule!$A$2:$A$84,rif_fee_schedule!D$2:D$84, 0)</f>
        <v>5674</v>
      </c>
      <c r="U1601" s="14">
        <f t="shared" si="76"/>
        <v>9769.6279999999988</v>
      </c>
      <c r="V1601" s="14">
        <f t="shared" si="77"/>
        <v>5674</v>
      </c>
      <c r="W1601"/>
      <c r="Y1601" s="3">
        <v>43269262.359999999</v>
      </c>
      <c r="Z1601" s="3">
        <v>874367.57</v>
      </c>
      <c r="AA1601" s="3">
        <v>433279.63</v>
      </c>
      <c r="AB1601">
        <v>0</v>
      </c>
      <c r="AC1601" s="3">
        <v>0</v>
      </c>
      <c r="AD1601" s="2">
        <v>374512.67</v>
      </c>
      <c r="AE1601" s="3">
        <v>599122533.62</v>
      </c>
      <c r="AF1601" s="3">
        <v>12164932.65</v>
      </c>
      <c r="AG1601" s="3">
        <v>2628720.44</v>
      </c>
      <c r="AH1601" s="3">
        <v>103699.7</v>
      </c>
      <c r="AI1601" s="3">
        <v>2074</v>
      </c>
      <c r="AJ1601" s="2">
        <v>-10188946.82</v>
      </c>
    </row>
    <row r="1602" spans="1:36" hidden="1" x14ac:dyDescent="0.25">
      <c r="A1602" s="8">
        <v>2</v>
      </c>
      <c r="B1602" s="8" t="s">
        <v>2909</v>
      </c>
      <c r="C1602" s="8">
        <v>3031280010040</v>
      </c>
      <c r="D1602" s="8" t="s">
        <v>2910</v>
      </c>
      <c r="G1602" s="10">
        <v>43721</v>
      </c>
      <c r="H1602" s="8" t="s">
        <v>31</v>
      </c>
      <c r="I1602" s="8" t="s">
        <v>32</v>
      </c>
      <c r="J1602" s="9">
        <v>3880.29</v>
      </c>
      <c r="K1602" s="9">
        <v>77.61</v>
      </c>
      <c r="L1602" s="8">
        <v>0</v>
      </c>
      <c r="M1602" s="14">
        <f t="shared" si="75"/>
        <v>3957.9</v>
      </c>
      <c r="N1602" s="8">
        <v>0</v>
      </c>
      <c r="O1602" s="8">
        <v>0</v>
      </c>
      <c r="P1602" s="8" t="s">
        <v>184</v>
      </c>
      <c r="R1602" s="8">
        <v>316</v>
      </c>
      <c r="S1602" s="13">
        <f>_xlfn.XLOOKUP(P1602,rif_fee_schedule!$A$2:$A$84,rif_fee_schedule!C$2:C$84, 0)*1.628</f>
        <v>0</v>
      </c>
      <c r="T1602" s="13">
        <f>_xlfn.XLOOKUP(P1602,rif_fee_schedule!$A$2:$A$84,rif_fee_schedule!D$2:D$84, 0)</f>
        <v>0</v>
      </c>
      <c r="U1602" s="14">
        <f t="shared" si="76"/>
        <v>0</v>
      </c>
      <c r="V1602" s="14">
        <f t="shared" si="77"/>
        <v>0</v>
      </c>
      <c r="W1602"/>
      <c r="Y1602" s="3">
        <v>272008405.74000001</v>
      </c>
      <c r="Z1602" s="3">
        <v>5573244.3300000001</v>
      </c>
      <c r="AA1602" s="3">
        <v>0</v>
      </c>
      <c r="AB1602">
        <v>0</v>
      </c>
      <c r="AC1602" s="3">
        <v>0</v>
      </c>
      <c r="AD1602" s="2">
        <v>-7297347.0099999998</v>
      </c>
      <c r="AE1602" s="3">
        <v>599122533.62</v>
      </c>
      <c r="AF1602" s="3">
        <v>12164932.65</v>
      </c>
      <c r="AG1602" s="3">
        <v>2628720.44</v>
      </c>
      <c r="AH1602" s="3">
        <v>103699.7</v>
      </c>
      <c r="AI1602" s="3">
        <v>2074</v>
      </c>
      <c r="AJ1602" s="2">
        <v>-10188946.82</v>
      </c>
    </row>
    <row r="1603" spans="1:36" hidden="1" x14ac:dyDescent="0.25">
      <c r="A1603" s="8">
        <v>2</v>
      </c>
      <c r="B1603" s="8" t="s">
        <v>2651</v>
      </c>
      <c r="C1603" s="8">
        <v>3031100000210</v>
      </c>
      <c r="D1603" s="8" t="s">
        <v>2646</v>
      </c>
      <c r="F1603" s="8" t="s">
        <v>2647</v>
      </c>
      <c r="G1603" s="10">
        <v>43812</v>
      </c>
      <c r="H1603" s="8" t="s">
        <v>31</v>
      </c>
      <c r="I1603" s="8" t="s">
        <v>38</v>
      </c>
      <c r="J1603" s="9">
        <v>0</v>
      </c>
      <c r="K1603" s="9">
        <v>4761.97</v>
      </c>
      <c r="L1603" s="8">
        <v>0</v>
      </c>
      <c r="M1603" s="14">
        <f t="shared" si="75"/>
        <v>4761.97</v>
      </c>
      <c r="N1603" s="8">
        <v>0</v>
      </c>
      <c r="O1603" s="8">
        <v>0</v>
      </c>
      <c r="P1603" s="8" t="s">
        <v>951</v>
      </c>
      <c r="R1603" s="8">
        <v>72</v>
      </c>
      <c r="S1603" s="13">
        <f>_xlfn.XLOOKUP(P1603,rif_fee_schedule!$A$2:$A$84,rif_fee_schedule!C$2:C$84, 0)*1.628</f>
        <v>0</v>
      </c>
      <c r="T1603" s="13">
        <f>_xlfn.XLOOKUP(P1603,rif_fee_schedule!$A$2:$A$84,rif_fee_schedule!D$2:D$84, 0)</f>
        <v>0</v>
      </c>
      <c r="U1603" s="14">
        <f t="shared" si="76"/>
        <v>0</v>
      </c>
      <c r="V1603" s="14">
        <f t="shared" si="77"/>
        <v>0</v>
      </c>
      <c r="W1603"/>
      <c r="Y1603" s="3">
        <v>272008405.74000001</v>
      </c>
      <c r="Z1603" s="3">
        <v>5573244.3300000001</v>
      </c>
      <c r="AA1603" s="3">
        <v>0</v>
      </c>
      <c r="AB1603">
        <v>0</v>
      </c>
      <c r="AC1603" s="3">
        <v>0</v>
      </c>
      <c r="AD1603" s="2">
        <v>-7297347.0099999998</v>
      </c>
      <c r="AE1603" s="3">
        <v>599122533.62</v>
      </c>
      <c r="AF1603" s="3">
        <v>12164932.65</v>
      </c>
      <c r="AG1603" s="3">
        <v>2628720.44</v>
      </c>
      <c r="AH1603" s="3">
        <v>103699.7</v>
      </c>
      <c r="AI1603" s="3">
        <v>2074</v>
      </c>
      <c r="AJ1603" s="2">
        <v>-10188946.82</v>
      </c>
    </row>
    <row r="1604" spans="1:36" hidden="1" x14ac:dyDescent="0.25">
      <c r="A1604" s="8">
        <v>2</v>
      </c>
      <c r="B1604" s="8" t="s">
        <v>2645</v>
      </c>
      <c r="C1604" s="8">
        <v>3031100000210</v>
      </c>
      <c r="D1604" s="8" t="s">
        <v>2646</v>
      </c>
      <c r="F1604" s="8" t="s">
        <v>2647</v>
      </c>
      <c r="G1604" s="10">
        <v>43812</v>
      </c>
      <c r="H1604" s="8" t="s">
        <v>31</v>
      </c>
      <c r="I1604" s="8" t="s">
        <v>38</v>
      </c>
      <c r="J1604" s="9">
        <v>40898.519999999997</v>
      </c>
      <c r="K1604" s="9">
        <v>817.97</v>
      </c>
      <c r="L1604" s="8">
        <v>0</v>
      </c>
      <c r="M1604" s="14">
        <f t="shared" si="75"/>
        <v>41716.49</v>
      </c>
      <c r="N1604" s="8">
        <v>0</v>
      </c>
      <c r="O1604" s="8">
        <v>0</v>
      </c>
      <c r="P1604" s="8" t="s">
        <v>185</v>
      </c>
      <c r="R1604" s="11">
        <v>-3988</v>
      </c>
      <c r="S1604" s="13">
        <f>_xlfn.XLOOKUP(P1604,rif_fee_schedule!$A$2:$A$84,rif_fee_schedule!C$2:C$84, 0)*1.628</f>
        <v>0</v>
      </c>
      <c r="T1604" s="13">
        <f>_xlfn.XLOOKUP(P1604,rif_fee_schedule!$A$2:$A$84,rif_fee_schedule!D$2:D$84, 0)</f>
        <v>0</v>
      </c>
      <c r="U1604" s="14">
        <f t="shared" si="76"/>
        <v>0</v>
      </c>
      <c r="V1604" s="14">
        <f t="shared" si="77"/>
        <v>0</v>
      </c>
      <c r="W1604" s="2"/>
      <c r="Y1604" s="3">
        <v>272008405.74000001</v>
      </c>
      <c r="Z1604" s="3">
        <v>5573244.3300000001</v>
      </c>
      <c r="AA1604" s="3">
        <v>0</v>
      </c>
      <c r="AB1604">
        <v>0</v>
      </c>
      <c r="AC1604" s="3">
        <v>0</v>
      </c>
      <c r="AD1604" s="2">
        <v>-7297347.0099999998</v>
      </c>
      <c r="AE1604" s="3">
        <v>599122533.62</v>
      </c>
      <c r="AF1604" s="3">
        <v>12164932.65</v>
      </c>
      <c r="AG1604" s="3">
        <v>2628720.44</v>
      </c>
      <c r="AH1604" s="3">
        <v>103699.7</v>
      </c>
      <c r="AI1604" s="3">
        <v>2074</v>
      </c>
      <c r="AJ1604" s="2">
        <v>-10188946.82</v>
      </c>
    </row>
    <row r="1605" spans="1:36" hidden="1" x14ac:dyDescent="0.25">
      <c r="A1605" s="8">
        <v>2</v>
      </c>
      <c r="B1605" s="8" t="s">
        <v>2645</v>
      </c>
      <c r="C1605" s="8">
        <v>3031100000210</v>
      </c>
      <c r="D1605" s="8" t="s">
        <v>2646</v>
      </c>
      <c r="F1605" s="8" t="s">
        <v>2647</v>
      </c>
      <c r="G1605" s="10">
        <v>43812</v>
      </c>
      <c r="H1605" s="8" t="s">
        <v>31</v>
      </c>
      <c r="I1605" s="8" t="s">
        <v>38</v>
      </c>
      <c r="J1605" s="9">
        <v>40898.519999999997</v>
      </c>
      <c r="K1605" s="9">
        <v>817.97</v>
      </c>
      <c r="L1605" s="8">
        <v>0</v>
      </c>
      <c r="M1605" s="14">
        <f t="shared" si="75"/>
        <v>41716.49</v>
      </c>
      <c r="N1605" s="8">
        <v>0</v>
      </c>
      <c r="O1605" s="8">
        <v>0</v>
      </c>
      <c r="P1605" s="8" t="s">
        <v>951</v>
      </c>
      <c r="R1605" s="8">
        <v>8</v>
      </c>
      <c r="S1605" s="13">
        <f>_xlfn.XLOOKUP(P1605,rif_fee_schedule!$A$2:$A$84,rif_fee_schedule!C$2:C$84, 0)*1.628</f>
        <v>0</v>
      </c>
      <c r="T1605" s="13">
        <f>_xlfn.XLOOKUP(P1605,rif_fee_schedule!$A$2:$A$84,rif_fee_schedule!D$2:D$84, 0)</f>
        <v>0</v>
      </c>
      <c r="U1605" s="14">
        <f t="shared" si="76"/>
        <v>0</v>
      </c>
      <c r="V1605" s="14">
        <f t="shared" si="77"/>
        <v>0</v>
      </c>
      <c r="W1605"/>
      <c r="Y1605" s="3">
        <v>272008405.74000001</v>
      </c>
      <c r="Z1605" s="3">
        <v>5573244.3300000001</v>
      </c>
      <c r="AA1605" s="3">
        <v>0</v>
      </c>
      <c r="AB1605">
        <v>0</v>
      </c>
      <c r="AC1605" s="3">
        <v>0</v>
      </c>
      <c r="AD1605" s="2">
        <v>-7297347.0099999998</v>
      </c>
      <c r="AE1605" s="3">
        <v>599122533.62</v>
      </c>
      <c r="AF1605" s="3">
        <v>12164932.65</v>
      </c>
      <c r="AG1605" s="3">
        <v>2628720.44</v>
      </c>
      <c r="AH1605" s="3">
        <v>103699.7</v>
      </c>
      <c r="AI1605" s="3">
        <v>2074</v>
      </c>
      <c r="AJ1605" s="2">
        <v>-10188946.82</v>
      </c>
    </row>
    <row r="1606" spans="1:36" hidden="1" x14ac:dyDescent="0.25">
      <c r="A1606" s="8">
        <v>2</v>
      </c>
      <c r="B1606" s="8" t="s">
        <v>2645</v>
      </c>
      <c r="C1606" s="8">
        <v>3031100000210</v>
      </c>
      <c r="D1606" s="8" t="s">
        <v>2646</v>
      </c>
      <c r="F1606" s="8" t="s">
        <v>2647</v>
      </c>
      <c r="G1606" s="10">
        <v>43812</v>
      </c>
      <c r="H1606" s="8" t="s">
        <v>31</v>
      </c>
      <c r="I1606" s="8" t="s">
        <v>38</v>
      </c>
      <c r="J1606" s="9">
        <v>40898.519999999997</v>
      </c>
      <c r="K1606" s="9">
        <v>817.97</v>
      </c>
      <c r="L1606" s="8">
        <v>0</v>
      </c>
      <c r="M1606" s="14">
        <f t="shared" si="75"/>
        <v>41716.49</v>
      </c>
      <c r="N1606" s="8">
        <v>0</v>
      </c>
      <c r="O1606" s="8">
        <v>0</v>
      </c>
      <c r="P1606" s="8" t="s">
        <v>185</v>
      </c>
      <c r="R1606" s="11">
        <v>4961</v>
      </c>
      <c r="S1606" s="13">
        <f>_xlfn.XLOOKUP(P1606,rif_fee_schedule!$A$2:$A$84,rif_fee_schedule!C$2:C$84, 0)*1.628</f>
        <v>0</v>
      </c>
      <c r="T1606" s="13">
        <f>_xlfn.XLOOKUP(P1606,rif_fee_schedule!$A$2:$A$84,rif_fee_schedule!D$2:D$84, 0)</f>
        <v>0</v>
      </c>
      <c r="U1606" s="14">
        <f t="shared" si="76"/>
        <v>0</v>
      </c>
      <c r="V1606" s="14">
        <f t="shared" si="77"/>
        <v>0</v>
      </c>
      <c r="W1606" s="2"/>
      <c r="Y1606" s="3">
        <v>272008405.74000001</v>
      </c>
      <c r="Z1606" s="3">
        <v>5573244.3300000001</v>
      </c>
      <c r="AA1606" s="3">
        <v>0</v>
      </c>
      <c r="AB1606">
        <v>0</v>
      </c>
      <c r="AC1606" s="3">
        <v>0</v>
      </c>
      <c r="AD1606" s="2">
        <v>-7297347.0099999998</v>
      </c>
      <c r="AE1606" s="3">
        <v>599122533.62</v>
      </c>
      <c r="AF1606" s="3">
        <v>12164932.65</v>
      </c>
      <c r="AG1606" s="3">
        <v>2628720.44</v>
      </c>
      <c r="AH1606" s="3">
        <v>103699.7</v>
      </c>
      <c r="AI1606" s="3">
        <v>2074</v>
      </c>
      <c r="AJ1606" s="2">
        <v>-10188946.82</v>
      </c>
    </row>
    <row r="1607" spans="1:36" hidden="1" x14ac:dyDescent="0.25">
      <c r="A1607" s="8">
        <v>6</v>
      </c>
      <c r="B1607" s="8" t="s">
        <v>7269</v>
      </c>
      <c r="C1607" s="8">
        <v>3069140010010</v>
      </c>
      <c r="D1607" s="8" t="s">
        <v>7270</v>
      </c>
      <c r="F1607" s="8" t="s">
        <v>5499</v>
      </c>
      <c r="G1607" s="10">
        <v>43714</v>
      </c>
      <c r="H1607" s="8" t="s">
        <v>31</v>
      </c>
      <c r="I1607" s="8" t="s">
        <v>38</v>
      </c>
      <c r="J1607" s="9">
        <v>45442.33</v>
      </c>
      <c r="K1607" s="9">
        <v>908.85</v>
      </c>
      <c r="L1607" s="8">
        <v>0</v>
      </c>
      <c r="M1607" s="14">
        <f t="shared" si="75"/>
        <v>46351.18</v>
      </c>
      <c r="N1607" s="8">
        <v>0</v>
      </c>
      <c r="O1607" s="8">
        <v>0</v>
      </c>
      <c r="P1607" s="8" t="s">
        <v>376</v>
      </c>
      <c r="R1607" s="8">
        <v>8</v>
      </c>
      <c r="S1607" s="13">
        <f>_xlfn.XLOOKUP(P1607,rif_fee_schedule!$A$2:$A$84,rif_fee_schedule!C$2:C$84, 0)*1.628</f>
        <v>5981.2719999999999</v>
      </c>
      <c r="T1607" s="13">
        <f>_xlfn.XLOOKUP(P1607,rif_fee_schedule!$A$2:$A$84,rif_fee_schedule!D$2:D$84, 0)</f>
        <v>3474</v>
      </c>
      <c r="U1607" s="14">
        <f t="shared" si="76"/>
        <v>47850.175999999999</v>
      </c>
      <c r="V1607" s="14">
        <f t="shared" si="77"/>
        <v>27792</v>
      </c>
      <c r="W1607"/>
      <c r="Y1607" s="3">
        <v>43269262.359999999</v>
      </c>
      <c r="Z1607" s="3">
        <v>874367.57</v>
      </c>
      <c r="AA1607" s="3">
        <v>433279.63</v>
      </c>
      <c r="AB1607">
        <v>0</v>
      </c>
      <c r="AC1607" s="3">
        <v>0</v>
      </c>
      <c r="AD1607" s="2">
        <v>374512.67</v>
      </c>
      <c r="AE1607" s="3">
        <v>599122533.62</v>
      </c>
      <c r="AF1607" s="3">
        <v>12164932.65</v>
      </c>
      <c r="AG1607" s="3">
        <v>2628720.44</v>
      </c>
      <c r="AH1607" s="3">
        <v>103699.7</v>
      </c>
      <c r="AI1607" s="3">
        <v>2074</v>
      </c>
      <c r="AJ1607" s="2">
        <v>-10188946.82</v>
      </c>
    </row>
    <row r="1608" spans="1:36" hidden="1" x14ac:dyDescent="0.25">
      <c r="A1608" s="8">
        <v>6</v>
      </c>
      <c r="B1608" s="8" t="s">
        <v>7218</v>
      </c>
      <c r="C1608" s="8">
        <v>3069140010010</v>
      </c>
      <c r="D1608" s="8" t="s">
        <v>7219</v>
      </c>
      <c r="F1608" s="8" t="s">
        <v>5499</v>
      </c>
      <c r="G1608" s="10">
        <v>43714</v>
      </c>
      <c r="H1608" s="8" t="s">
        <v>31</v>
      </c>
      <c r="I1608" s="8" t="s">
        <v>38</v>
      </c>
      <c r="J1608" s="9">
        <v>56802.92</v>
      </c>
      <c r="K1608" s="9">
        <v>1136.06</v>
      </c>
      <c r="L1608" s="8">
        <v>0</v>
      </c>
      <c r="M1608" s="14">
        <f t="shared" si="75"/>
        <v>57938.979999999996</v>
      </c>
      <c r="N1608" s="8">
        <v>0</v>
      </c>
      <c r="O1608" s="8">
        <v>0</v>
      </c>
      <c r="P1608" s="8" t="s">
        <v>376</v>
      </c>
      <c r="R1608" s="8">
        <v>10</v>
      </c>
      <c r="S1608" s="13">
        <f>_xlfn.XLOOKUP(P1608,rif_fee_schedule!$A$2:$A$84,rif_fee_schedule!C$2:C$84, 0)*1.628</f>
        <v>5981.2719999999999</v>
      </c>
      <c r="T1608" s="13">
        <f>_xlfn.XLOOKUP(P1608,rif_fee_schedule!$A$2:$A$84,rif_fee_schedule!D$2:D$84, 0)</f>
        <v>3474</v>
      </c>
      <c r="U1608" s="14">
        <f t="shared" si="76"/>
        <v>59812.72</v>
      </c>
      <c r="V1608" s="14">
        <f t="shared" si="77"/>
        <v>34740</v>
      </c>
      <c r="W1608"/>
      <c r="Y1608" s="3">
        <v>43269262.359999999</v>
      </c>
      <c r="Z1608" s="3">
        <v>874367.57</v>
      </c>
      <c r="AA1608" s="3">
        <v>433279.63</v>
      </c>
      <c r="AB1608">
        <v>0</v>
      </c>
      <c r="AC1608" s="3">
        <v>0</v>
      </c>
      <c r="AD1608" s="2">
        <v>374512.67</v>
      </c>
      <c r="AE1608" s="3">
        <v>599122533.62</v>
      </c>
      <c r="AF1608" s="3">
        <v>12164932.65</v>
      </c>
      <c r="AG1608" s="3">
        <v>2628720.44</v>
      </c>
      <c r="AH1608" s="3">
        <v>103699.7</v>
      </c>
      <c r="AI1608" s="3">
        <v>2074</v>
      </c>
      <c r="AJ1608" s="2">
        <v>-10188946.82</v>
      </c>
    </row>
    <row r="1609" spans="1:36" hidden="1" x14ac:dyDescent="0.25">
      <c r="A1609" s="8">
        <v>6</v>
      </c>
      <c r="B1609" s="8" t="s">
        <v>7210</v>
      </c>
      <c r="C1609" s="8">
        <v>3069140010010</v>
      </c>
      <c r="D1609" s="8" t="s">
        <v>7211</v>
      </c>
      <c r="F1609" s="8" t="s">
        <v>7212</v>
      </c>
      <c r="G1609" s="10">
        <v>43714</v>
      </c>
      <c r="H1609" s="8" t="s">
        <v>31</v>
      </c>
      <c r="I1609" s="8" t="s">
        <v>38</v>
      </c>
      <c r="J1609" s="9">
        <v>34081.75</v>
      </c>
      <c r="K1609" s="9">
        <v>681.64</v>
      </c>
      <c r="L1609" s="8">
        <v>0</v>
      </c>
      <c r="M1609" s="14">
        <f t="shared" si="75"/>
        <v>34763.39</v>
      </c>
      <c r="N1609" s="8">
        <v>0</v>
      </c>
      <c r="O1609" s="8">
        <v>0</v>
      </c>
      <c r="P1609" s="8" t="s">
        <v>376</v>
      </c>
      <c r="R1609" s="8">
        <v>6</v>
      </c>
      <c r="S1609" s="13">
        <f>_xlfn.XLOOKUP(P1609,rif_fee_schedule!$A$2:$A$84,rif_fee_schedule!C$2:C$84, 0)*1.628</f>
        <v>5981.2719999999999</v>
      </c>
      <c r="T1609" s="13">
        <f>_xlfn.XLOOKUP(P1609,rif_fee_schedule!$A$2:$A$84,rif_fee_schedule!D$2:D$84, 0)</f>
        <v>3474</v>
      </c>
      <c r="U1609" s="14">
        <f t="shared" si="76"/>
        <v>35887.631999999998</v>
      </c>
      <c r="V1609" s="14">
        <f t="shared" si="77"/>
        <v>20844</v>
      </c>
      <c r="W1609"/>
      <c r="Y1609" s="3">
        <v>43269262.359999999</v>
      </c>
      <c r="Z1609" s="3">
        <v>874367.57</v>
      </c>
      <c r="AA1609" s="3">
        <v>433279.63</v>
      </c>
      <c r="AB1609">
        <v>0</v>
      </c>
      <c r="AC1609" s="3">
        <v>0</v>
      </c>
      <c r="AD1609" s="2">
        <v>374512.67</v>
      </c>
      <c r="AE1609" s="3">
        <v>599122533.62</v>
      </c>
      <c r="AF1609" s="3">
        <v>12164932.65</v>
      </c>
      <c r="AG1609" s="3">
        <v>2628720.44</v>
      </c>
      <c r="AH1609" s="3">
        <v>103699.7</v>
      </c>
      <c r="AI1609" s="3">
        <v>2074</v>
      </c>
      <c r="AJ1609" s="2">
        <v>-10188946.82</v>
      </c>
    </row>
    <row r="1610" spans="1:36" hidden="1" x14ac:dyDescent="0.25">
      <c r="A1610" s="8">
        <v>6</v>
      </c>
      <c r="B1610" s="8" t="s">
        <v>7220</v>
      </c>
      <c r="C1610" s="8">
        <v>3069140010010</v>
      </c>
      <c r="D1610" s="8" t="s">
        <v>7221</v>
      </c>
      <c r="F1610" s="8" t="s">
        <v>7212</v>
      </c>
      <c r="G1610" s="10">
        <v>43714</v>
      </c>
      <c r="H1610" s="8" t="s">
        <v>31</v>
      </c>
      <c r="I1610" s="8" t="s">
        <v>38</v>
      </c>
      <c r="J1610" s="9">
        <v>39762.050000000003</v>
      </c>
      <c r="K1610" s="9">
        <v>795.24</v>
      </c>
      <c r="L1610" s="8">
        <v>0</v>
      </c>
      <c r="M1610" s="14">
        <f t="shared" si="75"/>
        <v>40557.29</v>
      </c>
      <c r="N1610" s="8">
        <v>0</v>
      </c>
      <c r="O1610" s="8">
        <v>0</v>
      </c>
      <c r="P1610" s="8" t="s">
        <v>376</v>
      </c>
      <c r="R1610" s="8">
        <v>7</v>
      </c>
      <c r="S1610" s="13">
        <f>_xlfn.XLOOKUP(P1610,rif_fee_schedule!$A$2:$A$84,rif_fee_schedule!C$2:C$84, 0)*1.628</f>
        <v>5981.2719999999999</v>
      </c>
      <c r="T1610" s="13">
        <f>_xlfn.XLOOKUP(P1610,rif_fee_schedule!$A$2:$A$84,rif_fee_schedule!D$2:D$84, 0)</f>
        <v>3474</v>
      </c>
      <c r="U1610" s="14">
        <f t="shared" si="76"/>
        <v>41868.904000000002</v>
      </c>
      <c r="V1610" s="14">
        <f t="shared" si="77"/>
        <v>24318</v>
      </c>
      <c r="W1610"/>
      <c r="Y1610" s="3">
        <v>43269262.359999999</v>
      </c>
      <c r="Z1610" s="3">
        <v>874367.57</v>
      </c>
      <c r="AA1610" s="3">
        <v>433279.63</v>
      </c>
      <c r="AB1610">
        <v>0</v>
      </c>
      <c r="AC1610" s="3">
        <v>0</v>
      </c>
      <c r="AD1610" s="2">
        <v>374512.67</v>
      </c>
      <c r="AE1610" s="3">
        <v>599122533.62</v>
      </c>
      <c r="AF1610" s="3">
        <v>12164932.65</v>
      </c>
      <c r="AG1610" s="3">
        <v>2628720.44</v>
      </c>
      <c r="AH1610" s="3">
        <v>103699.7</v>
      </c>
      <c r="AI1610" s="3">
        <v>2074</v>
      </c>
      <c r="AJ1610" s="2">
        <v>-10188946.82</v>
      </c>
    </row>
    <row r="1611" spans="1:36" hidden="1" x14ac:dyDescent="0.25">
      <c r="A1611" s="8">
        <v>6</v>
      </c>
      <c r="B1611" s="8" t="s">
        <v>6281</v>
      </c>
      <c r="C1611" s="8">
        <v>3060180040360</v>
      </c>
      <c r="D1611" s="8" t="s">
        <v>6282</v>
      </c>
      <c r="F1611" s="8" t="s">
        <v>6283</v>
      </c>
      <c r="G1611" s="10">
        <v>43755</v>
      </c>
      <c r="H1611" s="8" t="s">
        <v>31</v>
      </c>
      <c r="I1611" s="8" t="s">
        <v>38</v>
      </c>
      <c r="J1611" s="9">
        <v>9278.02</v>
      </c>
      <c r="K1611" s="9">
        <v>185.56</v>
      </c>
      <c r="L1611" s="8">
        <v>0</v>
      </c>
      <c r="M1611" s="14">
        <f t="shared" si="75"/>
        <v>9463.58</v>
      </c>
      <c r="N1611" s="8">
        <v>0</v>
      </c>
      <c r="O1611" s="8">
        <v>0</v>
      </c>
      <c r="P1611" s="8" t="s">
        <v>77</v>
      </c>
      <c r="R1611" s="8">
        <v>1</v>
      </c>
      <c r="S1611" s="13">
        <f>_xlfn.XLOOKUP(P1611,rif_fee_schedule!$A$2:$A$84,rif_fee_schedule!C$2:C$84, 0)*1.628</f>
        <v>9769.6279999999988</v>
      </c>
      <c r="T1611" s="13">
        <f>_xlfn.XLOOKUP(P1611,rif_fee_schedule!$A$2:$A$84,rif_fee_schedule!D$2:D$84, 0)</f>
        <v>5674</v>
      </c>
      <c r="U1611" s="14">
        <f t="shared" si="76"/>
        <v>9769.6279999999988</v>
      </c>
      <c r="V1611" s="14">
        <f t="shared" si="77"/>
        <v>5674</v>
      </c>
      <c r="W1611"/>
      <c r="Y1611" s="3">
        <v>43269262.359999999</v>
      </c>
      <c r="Z1611" s="3">
        <v>874367.57</v>
      </c>
      <c r="AA1611" s="3">
        <v>433279.63</v>
      </c>
      <c r="AB1611">
        <v>0</v>
      </c>
      <c r="AC1611" s="3">
        <v>0</v>
      </c>
      <c r="AD1611" s="2">
        <v>374512.67</v>
      </c>
      <c r="AE1611" s="3">
        <v>599122533.62</v>
      </c>
      <c r="AF1611" s="3">
        <v>12164932.65</v>
      </c>
      <c r="AG1611" s="3">
        <v>2628720.44</v>
      </c>
      <c r="AH1611" s="3">
        <v>103699.7</v>
      </c>
      <c r="AI1611" s="3">
        <v>2074</v>
      </c>
      <c r="AJ1611" s="2">
        <v>-10188946.82</v>
      </c>
    </row>
    <row r="1612" spans="1:36" hidden="1" x14ac:dyDescent="0.25">
      <c r="A1612" s="8">
        <v>6</v>
      </c>
      <c r="B1612" s="8" t="s">
        <v>7213</v>
      </c>
      <c r="C1612" s="8">
        <v>3069140010010</v>
      </c>
      <c r="D1612" s="8" t="s">
        <v>7214</v>
      </c>
      <c r="F1612" s="8" t="s">
        <v>7212</v>
      </c>
      <c r="G1612" s="10">
        <v>43714</v>
      </c>
      <c r="H1612" s="8" t="s">
        <v>31</v>
      </c>
      <c r="I1612" s="8" t="s">
        <v>38</v>
      </c>
      <c r="J1612" s="9">
        <v>17040.87</v>
      </c>
      <c r="K1612" s="9">
        <v>340.82</v>
      </c>
      <c r="L1612" s="8">
        <v>0</v>
      </c>
      <c r="M1612" s="14">
        <f t="shared" si="75"/>
        <v>17381.689999999999</v>
      </c>
      <c r="N1612" s="8">
        <v>0</v>
      </c>
      <c r="O1612" s="8">
        <v>0</v>
      </c>
      <c r="P1612" s="8" t="s">
        <v>376</v>
      </c>
      <c r="R1612" s="8">
        <v>3</v>
      </c>
      <c r="S1612" s="13">
        <f>_xlfn.XLOOKUP(P1612,rif_fee_schedule!$A$2:$A$84,rif_fee_schedule!C$2:C$84, 0)*1.628</f>
        <v>5981.2719999999999</v>
      </c>
      <c r="T1612" s="13">
        <f>_xlfn.XLOOKUP(P1612,rif_fee_schedule!$A$2:$A$84,rif_fee_schedule!D$2:D$84, 0)</f>
        <v>3474</v>
      </c>
      <c r="U1612" s="14">
        <f t="shared" si="76"/>
        <v>17943.815999999999</v>
      </c>
      <c r="V1612" s="14">
        <f t="shared" si="77"/>
        <v>10422</v>
      </c>
      <c r="W1612"/>
      <c r="Y1612" s="3">
        <v>43269262.359999999</v>
      </c>
      <c r="Z1612" s="3">
        <v>874367.57</v>
      </c>
      <c r="AA1612" s="3">
        <v>433279.63</v>
      </c>
      <c r="AB1612">
        <v>0</v>
      </c>
      <c r="AC1612" s="3">
        <v>0</v>
      </c>
      <c r="AD1612" s="2">
        <v>374512.67</v>
      </c>
      <c r="AE1612" s="3">
        <v>599122533.62</v>
      </c>
      <c r="AF1612" s="3">
        <v>12164932.65</v>
      </c>
      <c r="AG1612" s="3">
        <v>2628720.44</v>
      </c>
      <c r="AH1612" s="3">
        <v>103699.7</v>
      </c>
      <c r="AI1612" s="3">
        <v>2074</v>
      </c>
      <c r="AJ1612" s="2">
        <v>-10188946.82</v>
      </c>
    </row>
    <row r="1613" spans="1:36" hidden="1" x14ac:dyDescent="0.25">
      <c r="A1613" s="8">
        <v>1</v>
      </c>
      <c r="B1613" s="8" t="s">
        <v>162</v>
      </c>
      <c r="C1613" s="8">
        <v>3040080000180</v>
      </c>
      <c r="D1613" s="8" t="s">
        <v>163</v>
      </c>
      <c r="E1613" s="8" t="s">
        <v>30</v>
      </c>
      <c r="F1613" s="8" t="s">
        <v>157</v>
      </c>
      <c r="G1613" s="10">
        <v>43773</v>
      </c>
      <c r="H1613" s="8" t="s">
        <v>31</v>
      </c>
      <c r="I1613" s="8" t="s">
        <v>38</v>
      </c>
      <c r="J1613" s="9">
        <v>4072.37</v>
      </c>
      <c r="K1613" s="9">
        <v>81.45</v>
      </c>
      <c r="L1613" s="8">
        <v>0</v>
      </c>
      <c r="M1613" s="14">
        <f t="shared" si="75"/>
        <v>4153.82</v>
      </c>
      <c r="N1613" s="8">
        <v>0</v>
      </c>
      <c r="O1613" s="8">
        <v>0</v>
      </c>
      <c r="P1613" s="8" t="s">
        <v>117</v>
      </c>
      <c r="R1613" s="8">
        <v>1</v>
      </c>
      <c r="S1613" s="13">
        <f>_xlfn.XLOOKUP(P1613,rif_fee_schedule!$A$2:$A$84,rif_fee_schedule!C$2:C$84, 0)*1.628</f>
        <v>4288.152</v>
      </c>
      <c r="T1613" s="13">
        <f>_xlfn.XLOOKUP(P1613,rif_fee_schedule!$A$2:$A$84,rif_fee_schedule!D$2:D$84, 0)</f>
        <v>2490</v>
      </c>
      <c r="U1613" s="14">
        <f t="shared" si="76"/>
        <v>4288.152</v>
      </c>
      <c r="V1613" s="14">
        <f t="shared" si="77"/>
        <v>2490</v>
      </c>
      <c r="W1613"/>
      <c r="Y1613" s="3">
        <v>74696854.359999999</v>
      </c>
      <c r="Z1613" s="3">
        <v>1494936.99</v>
      </c>
      <c r="AA1613" s="3">
        <v>1189721.74</v>
      </c>
      <c r="AB1613" s="2">
        <v>103699.7</v>
      </c>
      <c r="AC1613" s="3">
        <v>2074</v>
      </c>
      <c r="AD1613" s="2">
        <v>-3422401.68</v>
      </c>
      <c r="AE1613" s="3">
        <v>599122533.62</v>
      </c>
      <c r="AF1613" s="3">
        <v>12164932.65</v>
      </c>
      <c r="AG1613" s="3">
        <v>2628720.44</v>
      </c>
      <c r="AH1613" s="3">
        <v>103699.7</v>
      </c>
      <c r="AI1613" s="3">
        <v>2074</v>
      </c>
      <c r="AJ1613" s="2">
        <v>-10188946.82</v>
      </c>
    </row>
    <row r="1614" spans="1:36" hidden="1" x14ac:dyDescent="0.25">
      <c r="A1614" s="8">
        <v>1</v>
      </c>
      <c r="B1614" s="8" t="s">
        <v>158</v>
      </c>
      <c r="C1614" s="8">
        <v>3040080000180</v>
      </c>
      <c r="D1614" s="8" t="s">
        <v>159</v>
      </c>
      <c r="E1614" s="8" t="s">
        <v>30</v>
      </c>
      <c r="F1614" s="8" t="s">
        <v>157</v>
      </c>
      <c r="G1614" s="10">
        <v>43773</v>
      </c>
      <c r="H1614" s="8" t="s">
        <v>31</v>
      </c>
      <c r="I1614" s="8" t="s">
        <v>38</v>
      </c>
      <c r="J1614" s="9">
        <v>4072.37</v>
      </c>
      <c r="K1614" s="9">
        <v>81.45</v>
      </c>
      <c r="L1614" s="8">
        <v>0</v>
      </c>
      <c r="M1614" s="14">
        <f t="shared" si="75"/>
        <v>4153.82</v>
      </c>
      <c r="N1614" s="8">
        <v>0</v>
      </c>
      <c r="O1614" s="8">
        <v>0</v>
      </c>
      <c r="P1614" s="8" t="s">
        <v>117</v>
      </c>
      <c r="R1614" s="8">
        <v>1</v>
      </c>
      <c r="S1614" s="13">
        <f>_xlfn.XLOOKUP(P1614,rif_fee_schedule!$A$2:$A$84,rif_fee_schedule!C$2:C$84, 0)*1.628</f>
        <v>4288.152</v>
      </c>
      <c r="T1614" s="13">
        <f>_xlfn.XLOOKUP(P1614,rif_fee_schedule!$A$2:$A$84,rif_fee_schedule!D$2:D$84, 0)</f>
        <v>2490</v>
      </c>
      <c r="U1614" s="14">
        <f t="shared" si="76"/>
        <v>4288.152</v>
      </c>
      <c r="V1614" s="14">
        <f t="shared" si="77"/>
        <v>2490</v>
      </c>
      <c r="W1614"/>
      <c r="Y1614" s="3">
        <v>74696854.359999999</v>
      </c>
      <c r="Z1614" s="3">
        <v>1494936.99</v>
      </c>
      <c r="AA1614" s="3">
        <v>1189721.74</v>
      </c>
      <c r="AB1614" s="2">
        <v>103699.7</v>
      </c>
      <c r="AC1614" s="3">
        <v>2074</v>
      </c>
      <c r="AD1614" s="2">
        <v>-3422401.68</v>
      </c>
      <c r="AE1614" s="3">
        <v>599122533.62</v>
      </c>
      <c r="AF1614" s="3">
        <v>12164932.65</v>
      </c>
      <c r="AG1614" s="3">
        <v>2628720.44</v>
      </c>
      <c r="AH1614" s="3">
        <v>103699.7</v>
      </c>
      <c r="AI1614" s="3">
        <v>2074</v>
      </c>
      <c r="AJ1614" s="2">
        <v>-10188946.82</v>
      </c>
    </row>
    <row r="1615" spans="1:36" hidden="1" x14ac:dyDescent="0.25">
      <c r="A1615" s="8">
        <v>1</v>
      </c>
      <c r="B1615" s="8" t="s">
        <v>155</v>
      </c>
      <c r="C1615" s="8">
        <v>3040080000180</v>
      </c>
      <c r="D1615" s="8" t="s">
        <v>156</v>
      </c>
      <c r="E1615" s="8" t="s">
        <v>30</v>
      </c>
      <c r="F1615" s="8" t="s">
        <v>157</v>
      </c>
      <c r="G1615" s="10">
        <v>43773</v>
      </c>
      <c r="H1615" s="8" t="s">
        <v>31</v>
      </c>
      <c r="I1615" s="8" t="s">
        <v>38</v>
      </c>
      <c r="J1615" s="9">
        <v>4072.37</v>
      </c>
      <c r="K1615" s="9">
        <v>81.45</v>
      </c>
      <c r="L1615" s="8">
        <v>0</v>
      </c>
      <c r="M1615" s="14">
        <f t="shared" si="75"/>
        <v>4153.82</v>
      </c>
      <c r="N1615" s="8">
        <v>0</v>
      </c>
      <c r="O1615" s="8">
        <v>0</v>
      </c>
      <c r="P1615" s="8" t="s">
        <v>117</v>
      </c>
      <c r="R1615" s="8">
        <v>1</v>
      </c>
      <c r="S1615" s="13">
        <f>_xlfn.XLOOKUP(P1615,rif_fee_schedule!$A$2:$A$84,rif_fee_schedule!C$2:C$84, 0)*1.628</f>
        <v>4288.152</v>
      </c>
      <c r="T1615" s="13">
        <f>_xlfn.XLOOKUP(P1615,rif_fee_schedule!$A$2:$A$84,rif_fee_schedule!D$2:D$84, 0)</f>
        <v>2490</v>
      </c>
      <c r="U1615" s="14">
        <f t="shared" si="76"/>
        <v>4288.152</v>
      </c>
      <c r="V1615" s="14">
        <f t="shared" si="77"/>
        <v>2490</v>
      </c>
      <c r="W1615"/>
      <c r="Y1615" s="3">
        <v>74696854.359999999</v>
      </c>
      <c r="Z1615" s="3">
        <v>1494936.99</v>
      </c>
      <c r="AA1615" s="3">
        <v>1189721.74</v>
      </c>
      <c r="AB1615" s="2">
        <v>103699.7</v>
      </c>
      <c r="AC1615" s="3">
        <v>2074</v>
      </c>
      <c r="AD1615" s="2">
        <v>-3422401.68</v>
      </c>
      <c r="AE1615" s="3">
        <v>599122533.62</v>
      </c>
      <c r="AF1615" s="3">
        <v>12164932.65</v>
      </c>
      <c r="AG1615" s="3">
        <v>2628720.44</v>
      </c>
      <c r="AH1615" s="3">
        <v>103699.7</v>
      </c>
      <c r="AI1615" s="3">
        <v>2074</v>
      </c>
      <c r="AJ1615" s="2">
        <v>-10188946.82</v>
      </c>
    </row>
    <row r="1616" spans="1:36" hidden="1" x14ac:dyDescent="0.25">
      <c r="A1616" s="8">
        <v>1.1000000000000001</v>
      </c>
      <c r="B1616" s="8" t="s">
        <v>816</v>
      </c>
      <c r="C1616" s="8">
        <v>3030260130100</v>
      </c>
      <c r="D1616" s="8" t="s">
        <v>817</v>
      </c>
      <c r="F1616" s="8" t="s">
        <v>818</v>
      </c>
      <c r="G1616" s="10">
        <v>43718</v>
      </c>
      <c r="H1616" s="8" t="s">
        <v>31</v>
      </c>
      <c r="I1616" s="8" t="s">
        <v>38</v>
      </c>
      <c r="J1616" s="9">
        <v>8067.87</v>
      </c>
      <c r="K1616" s="9">
        <v>161.36000000000001</v>
      </c>
      <c r="L1616" s="8">
        <v>0</v>
      </c>
      <c r="M1616" s="14">
        <f t="shared" si="75"/>
        <v>8229.23</v>
      </c>
      <c r="N1616" s="8">
        <v>0</v>
      </c>
      <c r="O1616" s="8">
        <v>0</v>
      </c>
      <c r="P1616" s="8" t="s">
        <v>43</v>
      </c>
      <c r="R1616" s="8">
        <v>-832</v>
      </c>
      <c r="S1616" s="13">
        <f>_xlfn.XLOOKUP(P1616,rif_fee_schedule!$A$2:$A$84,rif_fee_schedule!C$2:C$84, 0)*1.628</f>
        <v>5.1216879999999998</v>
      </c>
      <c r="T1616" s="13">
        <f>_xlfn.XLOOKUP(P1616,rif_fee_schedule!$A$2:$A$84,rif_fee_schedule!D$2:D$84, 0)</f>
        <v>2.9740000000000002</v>
      </c>
      <c r="U1616" s="14">
        <f t="shared" si="76"/>
        <v>-4261.2444159999995</v>
      </c>
      <c r="V1616" s="14">
        <f t="shared" si="77"/>
        <v>-2474.3680000000004</v>
      </c>
      <c r="W1616"/>
      <c r="Y1616" s="3">
        <v>13538989.02</v>
      </c>
      <c r="Z1616" s="3">
        <v>280635.13</v>
      </c>
      <c r="AA1616" s="3">
        <v>0</v>
      </c>
      <c r="AB1616">
        <v>0</v>
      </c>
      <c r="AC1616" s="3">
        <v>0</v>
      </c>
      <c r="AD1616" s="2">
        <v>-2316507.67</v>
      </c>
      <c r="AE1616" s="3">
        <v>599122533.62</v>
      </c>
      <c r="AF1616" s="3">
        <v>12164932.65</v>
      </c>
      <c r="AG1616" s="3">
        <v>2628720.44</v>
      </c>
      <c r="AH1616" s="3">
        <v>103699.7</v>
      </c>
      <c r="AI1616" s="3">
        <v>2074</v>
      </c>
      <c r="AJ1616" s="2">
        <v>-10188946.82</v>
      </c>
    </row>
    <row r="1617" spans="1:36" hidden="1" x14ac:dyDescent="0.25">
      <c r="A1617" s="8">
        <v>1.1000000000000001</v>
      </c>
      <c r="B1617" s="8" t="s">
        <v>816</v>
      </c>
      <c r="C1617" s="8">
        <v>3030260130100</v>
      </c>
      <c r="D1617" s="8" t="s">
        <v>817</v>
      </c>
      <c r="F1617" s="8" t="s">
        <v>818</v>
      </c>
      <c r="G1617" s="10">
        <v>43718</v>
      </c>
      <c r="H1617" s="8" t="s">
        <v>31</v>
      </c>
      <c r="I1617" s="8" t="s">
        <v>38</v>
      </c>
      <c r="J1617" s="9">
        <v>8067.87</v>
      </c>
      <c r="K1617" s="9">
        <v>161.36000000000001</v>
      </c>
      <c r="L1617" s="8">
        <v>0</v>
      </c>
      <c r="M1617" s="14">
        <f t="shared" si="75"/>
        <v>8229.23</v>
      </c>
      <c r="N1617" s="8">
        <v>0</v>
      </c>
      <c r="O1617" s="8">
        <v>0</v>
      </c>
      <c r="P1617" s="8" t="s">
        <v>72</v>
      </c>
      <c r="R1617" s="8">
        <v>832</v>
      </c>
      <c r="S1617" s="13">
        <f>_xlfn.XLOOKUP(P1617,rif_fee_schedule!$A$2:$A$84,rif_fee_schedule!C$2:C$84, 0)*1.628</f>
        <v>15.918583999999999</v>
      </c>
      <c r="T1617" s="13">
        <f>_xlfn.XLOOKUP(P1617,rif_fee_schedule!$A$2:$A$84,rif_fee_schedule!D$2:D$84, 0)</f>
        <v>9.2460000000000004</v>
      </c>
      <c r="U1617" s="14">
        <f t="shared" si="76"/>
        <v>13244.261887999999</v>
      </c>
      <c r="V1617" s="14">
        <f t="shared" si="77"/>
        <v>7692.6720000000005</v>
      </c>
      <c r="W1617"/>
      <c r="Y1617" s="3">
        <v>13538989.02</v>
      </c>
      <c r="Z1617" s="3">
        <v>280635.13</v>
      </c>
      <c r="AA1617" s="3">
        <v>0</v>
      </c>
      <c r="AB1617">
        <v>0</v>
      </c>
      <c r="AC1617" s="3">
        <v>0</v>
      </c>
      <c r="AD1617" s="2">
        <v>-2316507.67</v>
      </c>
      <c r="AE1617" s="3">
        <v>599122533.62</v>
      </c>
      <c r="AF1617" s="3">
        <v>12164932.65</v>
      </c>
      <c r="AG1617" s="3">
        <v>2628720.44</v>
      </c>
      <c r="AH1617" s="3">
        <v>103699.7</v>
      </c>
      <c r="AI1617" s="3">
        <v>2074</v>
      </c>
      <c r="AJ1617" s="2">
        <v>-10188946.82</v>
      </c>
    </row>
    <row r="1618" spans="1:36" hidden="1" x14ac:dyDescent="0.25">
      <c r="A1618" s="8">
        <v>1.1000000000000001</v>
      </c>
      <c r="B1618" s="8" t="s">
        <v>813</v>
      </c>
      <c r="C1618" s="8">
        <v>3030260130100</v>
      </c>
      <c r="D1618" s="8" t="s">
        <v>814</v>
      </c>
      <c r="F1618" s="8" t="s">
        <v>815</v>
      </c>
      <c r="G1618" s="10">
        <v>43717</v>
      </c>
      <c r="H1618" s="8" t="s">
        <v>31</v>
      </c>
      <c r="I1618" s="8" t="s">
        <v>38</v>
      </c>
      <c r="J1618" s="9">
        <v>756.36</v>
      </c>
      <c r="K1618" s="9">
        <v>15.13</v>
      </c>
      <c r="L1618" s="8">
        <v>0</v>
      </c>
      <c r="M1618" s="14">
        <f t="shared" si="75"/>
        <v>771.49</v>
      </c>
      <c r="N1618" s="8">
        <v>0</v>
      </c>
      <c r="O1618" s="8">
        <v>0</v>
      </c>
      <c r="P1618" s="8" t="s">
        <v>43</v>
      </c>
      <c r="R1618" s="8">
        <v>-78</v>
      </c>
      <c r="S1618" s="13">
        <f>_xlfn.XLOOKUP(P1618,rif_fee_schedule!$A$2:$A$84,rif_fee_schedule!C$2:C$84, 0)*1.628</f>
        <v>5.1216879999999998</v>
      </c>
      <c r="T1618" s="13">
        <f>_xlfn.XLOOKUP(P1618,rif_fee_schedule!$A$2:$A$84,rif_fee_schedule!D$2:D$84, 0)</f>
        <v>2.9740000000000002</v>
      </c>
      <c r="U1618" s="14">
        <f t="shared" si="76"/>
        <v>-399.49166399999996</v>
      </c>
      <c r="V1618" s="14">
        <f t="shared" si="77"/>
        <v>-231.97200000000001</v>
      </c>
      <c r="W1618"/>
      <c r="Y1618" s="3">
        <v>13538989.02</v>
      </c>
      <c r="Z1618" s="3">
        <v>280635.13</v>
      </c>
      <c r="AA1618" s="3">
        <v>0</v>
      </c>
      <c r="AB1618">
        <v>0</v>
      </c>
      <c r="AC1618" s="3">
        <v>0</v>
      </c>
      <c r="AD1618" s="2">
        <v>-2316507.67</v>
      </c>
      <c r="AE1618" s="3">
        <v>599122533.62</v>
      </c>
      <c r="AF1618" s="3">
        <v>12164932.65</v>
      </c>
      <c r="AG1618" s="3">
        <v>2628720.44</v>
      </c>
      <c r="AH1618" s="3">
        <v>103699.7</v>
      </c>
      <c r="AI1618" s="3">
        <v>2074</v>
      </c>
      <c r="AJ1618" s="2">
        <v>-10188946.82</v>
      </c>
    </row>
    <row r="1619" spans="1:36" hidden="1" x14ac:dyDescent="0.25">
      <c r="A1619" s="8">
        <v>1.1000000000000001</v>
      </c>
      <c r="B1619" s="8" t="s">
        <v>813</v>
      </c>
      <c r="C1619" s="8">
        <v>3030260130100</v>
      </c>
      <c r="D1619" s="8" t="s">
        <v>814</v>
      </c>
      <c r="F1619" s="8" t="s">
        <v>815</v>
      </c>
      <c r="G1619" s="10">
        <v>43717</v>
      </c>
      <c r="H1619" s="8" t="s">
        <v>31</v>
      </c>
      <c r="I1619" s="8" t="s">
        <v>38</v>
      </c>
      <c r="J1619" s="9">
        <v>756.36</v>
      </c>
      <c r="K1619" s="9">
        <v>15.13</v>
      </c>
      <c r="L1619" s="8">
        <v>0</v>
      </c>
      <c r="M1619" s="14">
        <f t="shared" si="75"/>
        <v>771.49</v>
      </c>
      <c r="N1619" s="8">
        <v>0</v>
      </c>
      <c r="O1619" s="8">
        <v>0</v>
      </c>
      <c r="P1619" s="8" t="s">
        <v>72</v>
      </c>
      <c r="R1619" s="8">
        <v>78</v>
      </c>
      <c r="S1619" s="13">
        <f>_xlfn.XLOOKUP(P1619,rif_fee_schedule!$A$2:$A$84,rif_fee_schedule!C$2:C$84, 0)*1.628</f>
        <v>15.918583999999999</v>
      </c>
      <c r="T1619" s="13">
        <f>_xlfn.XLOOKUP(P1619,rif_fee_schedule!$A$2:$A$84,rif_fee_schedule!D$2:D$84, 0)</f>
        <v>9.2460000000000004</v>
      </c>
      <c r="U1619" s="14">
        <f t="shared" si="76"/>
        <v>1241.6495519999999</v>
      </c>
      <c r="V1619" s="14">
        <f t="shared" si="77"/>
        <v>721.18799999999999</v>
      </c>
      <c r="W1619"/>
      <c r="Y1619" s="3">
        <v>13538989.02</v>
      </c>
      <c r="Z1619" s="3">
        <v>280635.13</v>
      </c>
      <c r="AA1619" s="3">
        <v>0</v>
      </c>
      <c r="AB1619">
        <v>0</v>
      </c>
      <c r="AC1619" s="3">
        <v>0</v>
      </c>
      <c r="AD1619" s="2">
        <v>-2316507.67</v>
      </c>
      <c r="AE1619" s="3">
        <v>599122533.62</v>
      </c>
      <c r="AF1619" s="3">
        <v>12164932.65</v>
      </c>
      <c r="AG1619" s="3">
        <v>2628720.44</v>
      </c>
      <c r="AH1619" s="3">
        <v>103699.7</v>
      </c>
      <c r="AI1619" s="3">
        <v>2074</v>
      </c>
      <c r="AJ1619" s="2">
        <v>-10188946.82</v>
      </c>
    </row>
    <row r="1620" spans="1:36" hidden="1" x14ac:dyDescent="0.25">
      <c r="A1620" s="8">
        <v>9.1</v>
      </c>
      <c r="B1620" s="8" t="s">
        <v>9064</v>
      </c>
      <c r="C1620" s="8">
        <v>3031160094511</v>
      </c>
      <c r="D1620" s="8" t="s">
        <v>9065</v>
      </c>
      <c r="G1620" s="10">
        <v>43721</v>
      </c>
      <c r="H1620" s="8" t="s">
        <v>31</v>
      </c>
      <c r="I1620" s="8" t="s">
        <v>32</v>
      </c>
      <c r="J1620" s="9">
        <v>7535.53</v>
      </c>
      <c r="K1620" s="9">
        <v>150.71</v>
      </c>
      <c r="L1620" s="8">
        <v>0</v>
      </c>
      <c r="M1620" s="14">
        <f t="shared" si="75"/>
        <v>7686.24</v>
      </c>
      <c r="N1620" s="8">
        <v>0</v>
      </c>
      <c r="O1620" s="8">
        <v>0</v>
      </c>
      <c r="P1620" s="8" t="s">
        <v>274</v>
      </c>
      <c r="R1620" s="8">
        <v>1</v>
      </c>
      <c r="S1620" s="13">
        <f>_xlfn.XLOOKUP(P1620,rif_fee_schedule!$A$2:$A$84,rif_fee_schedule!C$2:C$84, 0)*1.628</f>
        <v>0</v>
      </c>
      <c r="T1620" s="13">
        <f>_xlfn.XLOOKUP(P1620,rif_fee_schedule!$A$2:$A$84,rif_fee_schedule!D$2:D$84, 0)</f>
        <v>0</v>
      </c>
      <c r="U1620" s="14">
        <f t="shared" si="76"/>
        <v>0</v>
      </c>
      <c r="V1620" s="14">
        <f t="shared" si="77"/>
        <v>0</v>
      </c>
      <c r="Y1620" s="3">
        <v>13894747.220000001</v>
      </c>
      <c r="Z1620" s="3">
        <v>290518.01</v>
      </c>
      <c r="AA1620" s="3">
        <v>0</v>
      </c>
      <c r="AB1620">
        <v>0</v>
      </c>
      <c r="AC1620" s="3">
        <v>0</v>
      </c>
      <c r="AD1620" s="2">
        <v>-156592.79</v>
      </c>
      <c r="AE1620" s="3">
        <v>599122533.62</v>
      </c>
      <c r="AF1620" s="3">
        <v>12164932.65</v>
      </c>
      <c r="AG1620" s="3">
        <v>2628720.44</v>
      </c>
      <c r="AH1620" s="3">
        <v>103699.7</v>
      </c>
      <c r="AI1620" s="3">
        <v>2074</v>
      </c>
      <c r="AJ1620" s="2">
        <v>-10188946.82</v>
      </c>
    </row>
    <row r="1621" spans="1:36" hidden="1" x14ac:dyDescent="0.25">
      <c r="A1621" s="8">
        <v>5</v>
      </c>
      <c r="B1621" s="8" t="s">
        <v>4909</v>
      </c>
      <c r="C1621" s="8">
        <v>3050320001190</v>
      </c>
      <c r="D1621" s="8" t="s">
        <v>4910</v>
      </c>
      <c r="G1621" s="10">
        <v>43717</v>
      </c>
      <c r="H1621" s="8" t="s">
        <v>31</v>
      </c>
      <c r="I1621" s="8" t="s">
        <v>32</v>
      </c>
      <c r="J1621" s="9">
        <v>1041.28</v>
      </c>
      <c r="K1621" s="9">
        <v>20.83</v>
      </c>
      <c r="L1621" s="8">
        <v>0</v>
      </c>
      <c r="M1621" s="14">
        <f t="shared" si="75"/>
        <v>1062.1099999999999</v>
      </c>
      <c r="N1621" s="8">
        <v>0</v>
      </c>
      <c r="O1621" s="8">
        <v>0</v>
      </c>
      <c r="P1621" s="8" t="s">
        <v>114</v>
      </c>
      <c r="R1621" s="8">
        <v>1</v>
      </c>
      <c r="S1621" s="13">
        <f>_xlfn.XLOOKUP(P1621,rif_fee_schedule!$A$2:$A$84,rif_fee_schedule!C$2:C$84, 0)*1.628</f>
        <v>4288.152</v>
      </c>
      <c r="T1621" s="13">
        <f>_xlfn.XLOOKUP(P1621,rif_fee_schedule!$A$2:$A$84,rif_fee_schedule!D$2:D$84, 0)</f>
        <v>2490</v>
      </c>
      <c r="U1621" s="14">
        <f t="shared" si="76"/>
        <v>4288.152</v>
      </c>
      <c r="V1621" s="14">
        <f t="shared" si="77"/>
        <v>2490</v>
      </c>
      <c r="W1621"/>
      <c r="Y1621" s="3">
        <v>23913047.239999998</v>
      </c>
      <c r="Z1621" s="3">
        <v>478708.65</v>
      </c>
      <c r="AA1621" s="3">
        <v>0</v>
      </c>
      <c r="AB1621">
        <v>0</v>
      </c>
      <c r="AC1621" s="3">
        <v>0</v>
      </c>
      <c r="AD1621" s="2">
        <v>-227120.25</v>
      </c>
      <c r="AE1621" s="3">
        <v>599122533.62</v>
      </c>
      <c r="AF1621" s="3">
        <v>12164932.65</v>
      </c>
      <c r="AG1621" s="3">
        <v>2628720.44</v>
      </c>
      <c r="AH1621" s="3">
        <v>103699.7</v>
      </c>
      <c r="AI1621" s="3">
        <v>2074</v>
      </c>
      <c r="AJ1621" s="2">
        <v>-10188946.82</v>
      </c>
    </row>
    <row r="1622" spans="1:36" hidden="1" x14ac:dyDescent="0.25">
      <c r="A1622" s="8">
        <v>5</v>
      </c>
      <c r="B1622" s="8" t="s">
        <v>4909</v>
      </c>
      <c r="C1622" s="8">
        <v>3050320001190</v>
      </c>
      <c r="D1622" s="8" t="s">
        <v>4910</v>
      </c>
      <c r="G1622" s="10">
        <v>43717</v>
      </c>
      <c r="H1622" s="8" t="s">
        <v>31</v>
      </c>
      <c r="I1622" s="8" t="s">
        <v>32</v>
      </c>
      <c r="J1622" s="9">
        <v>1041.28</v>
      </c>
      <c r="K1622" s="9">
        <v>20.83</v>
      </c>
      <c r="L1622" s="8">
        <v>0</v>
      </c>
      <c r="M1622" s="14">
        <f t="shared" si="75"/>
        <v>1062.1099999999999</v>
      </c>
      <c r="N1622" s="8">
        <v>0</v>
      </c>
      <c r="O1622" s="8">
        <v>0</v>
      </c>
      <c r="P1622" s="8" t="s">
        <v>77</v>
      </c>
      <c r="R1622" s="8">
        <v>-0.5</v>
      </c>
      <c r="S1622" s="13">
        <f>_xlfn.XLOOKUP(P1622,rif_fee_schedule!$A$2:$A$84,rif_fee_schedule!C$2:C$84, 0)*1.628</f>
        <v>9769.6279999999988</v>
      </c>
      <c r="T1622" s="13">
        <f>_xlfn.XLOOKUP(P1622,rif_fee_schedule!$A$2:$A$84,rif_fee_schedule!D$2:D$84, 0)</f>
        <v>5674</v>
      </c>
      <c r="U1622" s="14">
        <f t="shared" si="76"/>
        <v>-4884.8139999999994</v>
      </c>
      <c r="V1622" s="14">
        <f t="shared" si="77"/>
        <v>-2837</v>
      </c>
      <c r="W1622"/>
      <c r="Y1622" s="3">
        <v>23913047.239999998</v>
      </c>
      <c r="Z1622" s="3">
        <v>478708.65</v>
      </c>
      <c r="AA1622" s="3">
        <v>0</v>
      </c>
      <c r="AB1622">
        <v>0</v>
      </c>
      <c r="AC1622" s="3">
        <v>0</v>
      </c>
      <c r="AD1622" s="2">
        <v>-227120.25</v>
      </c>
      <c r="AE1622" s="3">
        <v>599122533.62</v>
      </c>
      <c r="AF1622" s="3">
        <v>12164932.65</v>
      </c>
      <c r="AG1622" s="3">
        <v>2628720.44</v>
      </c>
      <c r="AH1622" s="3">
        <v>103699.7</v>
      </c>
      <c r="AI1622" s="3">
        <v>2074</v>
      </c>
      <c r="AJ1622" s="2">
        <v>-10188946.82</v>
      </c>
    </row>
    <row r="1623" spans="1:36" hidden="1" x14ac:dyDescent="0.25">
      <c r="A1623" s="8">
        <v>6</v>
      </c>
      <c r="B1623" s="8" t="s">
        <v>7451</v>
      </c>
      <c r="C1623" s="8">
        <v>3069160010800</v>
      </c>
      <c r="D1623" s="8" t="s">
        <v>7452</v>
      </c>
      <c r="G1623" s="10">
        <v>43720</v>
      </c>
      <c r="H1623" s="8" t="s">
        <v>31</v>
      </c>
      <c r="I1623" s="8" t="s">
        <v>32</v>
      </c>
      <c r="J1623" s="9">
        <v>71848.240000000005</v>
      </c>
      <c r="K1623" s="9">
        <v>1436.96</v>
      </c>
      <c r="L1623" s="8">
        <v>0</v>
      </c>
      <c r="M1623" s="14">
        <f t="shared" si="75"/>
        <v>73285.200000000012</v>
      </c>
      <c r="N1623" s="8">
        <v>0</v>
      </c>
      <c r="O1623" s="8">
        <v>0</v>
      </c>
      <c r="P1623" s="8" t="s">
        <v>613</v>
      </c>
      <c r="R1623" s="8">
        <v>42</v>
      </c>
      <c r="S1623" s="13">
        <f>_xlfn.XLOOKUP(P1623,rif_fee_schedule!$A$2:$A$84,rif_fee_schedule!C$2:C$84, 0)*1.628</f>
        <v>1619.86</v>
      </c>
      <c r="T1623" s="13">
        <f>_xlfn.XLOOKUP(P1623,rif_fee_schedule!$A$2:$A$84,rif_fee_schedule!D$2:D$84, 0)</f>
        <v>940</v>
      </c>
      <c r="U1623" s="14">
        <f t="shared" si="76"/>
        <v>68034.12</v>
      </c>
      <c r="V1623" s="14">
        <f t="shared" si="77"/>
        <v>39480</v>
      </c>
      <c r="W1623"/>
      <c r="Y1623" s="3">
        <v>43269262.359999999</v>
      </c>
      <c r="Z1623" s="3">
        <v>874367.57</v>
      </c>
      <c r="AA1623" s="3">
        <v>433279.63</v>
      </c>
      <c r="AB1623">
        <v>0</v>
      </c>
      <c r="AC1623" s="3">
        <v>0</v>
      </c>
      <c r="AD1623" s="2">
        <v>374512.67</v>
      </c>
      <c r="AE1623" s="3">
        <v>599122533.62</v>
      </c>
      <c r="AF1623" s="3">
        <v>12164932.65</v>
      </c>
      <c r="AG1623" s="3">
        <v>2628720.44</v>
      </c>
      <c r="AH1623" s="3">
        <v>103699.7</v>
      </c>
      <c r="AI1623" s="3">
        <v>2074</v>
      </c>
      <c r="AJ1623" s="2">
        <v>-10188946.82</v>
      </c>
    </row>
    <row r="1624" spans="1:36" hidden="1" x14ac:dyDescent="0.25">
      <c r="A1624" s="8">
        <v>6</v>
      </c>
      <c r="B1624" s="8" t="s">
        <v>7451</v>
      </c>
      <c r="C1624" s="8">
        <v>3069160010800</v>
      </c>
      <c r="D1624" s="8" t="s">
        <v>7452</v>
      </c>
      <c r="G1624" s="10">
        <v>43720</v>
      </c>
      <c r="H1624" s="8" t="s">
        <v>31</v>
      </c>
      <c r="I1624" s="8" t="s">
        <v>32</v>
      </c>
      <c r="J1624" s="9">
        <v>71848.240000000005</v>
      </c>
      <c r="K1624" s="9">
        <v>1436.96</v>
      </c>
      <c r="L1624" s="8">
        <v>0</v>
      </c>
      <c r="M1624" s="14">
        <f t="shared" si="75"/>
        <v>73285.200000000012</v>
      </c>
      <c r="N1624" s="8">
        <v>0</v>
      </c>
      <c r="O1624" s="8">
        <v>0</v>
      </c>
      <c r="P1624" s="8" t="s">
        <v>44</v>
      </c>
      <c r="R1624" s="11">
        <v>1932</v>
      </c>
      <c r="S1624" s="13">
        <f>_xlfn.XLOOKUP(P1624,rif_fee_schedule!$A$2:$A$84,rif_fee_schedule!C$2:C$84, 0)*1.628</f>
        <v>3.9446439999999998</v>
      </c>
      <c r="T1624" s="13">
        <f>_xlfn.XLOOKUP(P1624,rif_fee_schedule!$A$2:$A$84,rif_fee_schedule!D$2:D$84, 0)</f>
        <v>2.2909999999999999</v>
      </c>
      <c r="U1624" s="14">
        <f t="shared" si="76"/>
        <v>7621.0522080000001</v>
      </c>
      <c r="V1624" s="14">
        <f t="shared" si="77"/>
        <v>4426.2119999999995</v>
      </c>
      <c r="W1624" s="2"/>
      <c r="Y1624" s="3">
        <v>43269262.359999999</v>
      </c>
      <c r="Z1624" s="3">
        <v>874367.57</v>
      </c>
      <c r="AA1624" s="3">
        <v>433279.63</v>
      </c>
      <c r="AB1624">
        <v>0</v>
      </c>
      <c r="AC1624" s="3">
        <v>0</v>
      </c>
      <c r="AD1624" s="2">
        <v>374512.67</v>
      </c>
      <c r="AE1624" s="3">
        <v>599122533.62</v>
      </c>
      <c r="AF1624" s="3">
        <v>12164932.65</v>
      </c>
      <c r="AG1624" s="3">
        <v>2628720.44</v>
      </c>
      <c r="AH1624" s="3">
        <v>103699.7</v>
      </c>
      <c r="AI1624" s="3">
        <v>2074</v>
      </c>
      <c r="AJ1624" s="2">
        <v>-10188946.82</v>
      </c>
    </row>
    <row r="1625" spans="1:36" hidden="1" x14ac:dyDescent="0.25">
      <c r="A1625" s="8">
        <v>6</v>
      </c>
      <c r="B1625" s="8" t="s">
        <v>8125</v>
      </c>
      <c r="C1625" s="8">
        <v>3079060060090</v>
      </c>
      <c r="D1625" s="8" t="s">
        <v>8126</v>
      </c>
      <c r="F1625" s="8" t="s">
        <v>8127</v>
      </c>
      <c r="G1625" s="10">
        <v>43719</v>
      </c>
      <c r="H1625" s="8" t="s">
        <v>31</v>
      </c>
      <c r="I1625" s="8" t="s">
        <v>38</v>
      </c>
      <c r="J1625" s="9">
        <v>9278.02</v>
      </c>
      <c r="K1625" s="9">
        <v>185.56</v>
      </c>
      <c r="L1625" s="8">
        <v>0</v>
      </c>
      <c r="M1625" s="14">
        <f t="shared" si="75"/>
        <v>9463.58</v>
      </c>
      <c r="N1625" s="8">
        <v>0</v>
      </c>
      <c r="O1625" s="8">
        <v>0</v>
      </c>
      <c r="P1625" s="8" t="s">
        <v>77</v>
      </c>
      <c r="R1625" s="8">
        <v>1</v>
      </c>
      <c r="S1625" s="13">
        <f>_xlfn.XLOOKUP(P1625,rif_fee_schedule!$A$2:$A$84,rif_fee_schedule!C$2:C$84, 0)*1.628</f>
        <v>9769.6279999999988</v>
      </c>
      <c r="T1625" s="13">
        <f>_xlfn.XLOOKUP(P1625,rif_fee_schedule!$A$2:$A$84,rif_fee_schedule!D$2:D$84, 0)</f>
        <v>5674</v>
      </c>
      <c r="U1625" s="14">
        <f t="shared" si="76"/>
        <v>9769.6279999999988</v>
      </c>
      <c r="V1625" s="14">
        <f t="shared" si="77"/>
        <v>5674</v>
      </c>
      <c r="W1625"/>
      <c r="Y1625" s="3">
        <v>43269262.359999999</v>
      </c>
      <c r="Z1625" s="3">
        <v>874367.57</v>
      </c>
      <c r="AA1625" s="3">
        <v>433279.63</v>
      </c>
      <c r="AB1625">
        <v>0</v>
      </c>
      <c r="AC1625" s="3">
        <v>0</v>
      </c>
      <c r="AD1625" s="2">
        <v>374512.67</v>
      </c>
      <c r="AE1625" s="3">
        <v>599122533.62</v>
      </c>
      <c r="AF1625" s="3">
        <v>12164932.65</v>
      </c>
      <c r="AG1625" s="3">
        <v>2628720.44</v>
      </c>
      <c r="AH1625" s="3">
        <v>103699.7</v>
      </c>
      <c r="AI1625" s="3">
        <v>2074</v>
      </c>
      <c r="AJ1625" s="2">
        <v>-10188946.82</v>
      </c>
    </row>
    <row r="1626" spans="1:36" hidden="1" x14ac:dyDescent="0.25">
      <c r="A1626" s="8">
        <v>6</v>
      </c>
      <c r="B1626" s="8" t="s">
        <v>8171</v>
      </c>
      <c r="C1626" s="8">
        <v>3079070140500</v>
      </c>
      <c r="D1626" s="8" t="s">
        <v>8172</v>
      </c>
      <c r="G1626" s="10">
        <v>43718</v>
      </c>
      <c r="H1626" s="8" t="s">
        <v>31</v>
      </c>
      <c r="I1626" s="8" t="s">
        <v>32</v>
      </c>
      <c r="J1626" s="9">
        <v>2082.5700000000002</v>
      </c>
      <c r="K1626" s="9">
        <v>41.65</v>
      </c>
      <c r="L1626" s="8">
        <v>0</v>
      </c>
      <c r="M1626" s="14">
        <f t="shared" si="75"/>
        <v>2124.2200000000003</v>
      </c>
      <c r="N1626" s="8">
        <v>0</v>
      </c>
      <c r="O1626" s="8">
        <v>0</v>
      </c>
      <c r="P1626" s="8" t="s">
        <v>114</v>
      </c>
      <c r="R1626" s="8">
        <v>2</v>
      </c>
      <c r="S1626" s="13">
        <f>_xlfn.XLOOKUP(P1626,rif_fee_schedule!$A$2:$A$84,rif_fee_schedule!C$2:C$84, 0)*1.628</f>
        <v>4288.152</v>
      </c>
      <c r="T1626" s="13">
        <f>_xlfn.XLOOKUP(P1626,rif_fee_schedule!$A$2:$A$84,rif_fee_schedule!D$2:D$84, 0)</f>
        <v>2490</v>
      </c>
      <c r="U1626" s="14">
        <f t="shared" si="76"/>
        <v>8576.3040000000001</v>
      </c>
      <c r="V1626" s="14">
        <f t="shared" si="77"/>
        <v>4980</v>
      </c>
      <c r="W1626"/>
      <c r="Y1626" s="3">
        <v>43269262.359999999</v>
      </c>
      <c r="Z1626" s="3">
        <v>874367.57</v>
      </c>
      <c r="AA1626" s="3">
        <v>433279.63</v>
      </c>
      <c r="AB1626">
        <v>0</v>
      </c>
      <c r="AC1626" s="3">
        <v>0</v>
      </c>
      <c r="AD1626" s="2">
        <v>374512.67</v>
      </c>
      <c r="AE1626" s="3">
        <v>599122533.62</v>
      </c>
      <c r="AF1626" s="3">
        <v>12164932.65</v>
      </c>
      <c r="AG1626" s="3">
        <v>2628720.44</v>
      </c>
      <c r="AH1626" s="3">
        <v>103699.7</v>
      </c>
      <c r="AI1626" s="3">
        <v>2074</v>
      </c>
      <c r="AJ1626" s="2">
        <v>-10188946.82</v>
      </c>
    </row>
    <row r="1627" spans="1:36" hidden="1" x14ac:dyDescent="0.25">
      <c r="A1627" s="8">
        <v>6</v>
      </c>
      <c r="B1627" s="8" t="s">
        <v>8171</v>
      </c>
      <c r="C1627" s="8">
        <v>3079070140500</v>
      </c>
      <c r="D1627" s="8" t="s">
        <v>8172</v>
      </c>
      <c r="G1627" s="10">
        <v>43718</v>
      </c>
      <c r="H1627" s="8" t="s">
        <v>31</v>
      </c>
      <c r="I1627" s="8" t="s">
        <v>32</v>
      </c>
      <c r="J1627" s="9">
        <v>2082.5700000000002</v>
      </c>
      <c r="K1627" s="9">
        <v>41.65</v>
      </c>
      <c r="L1627" s="8">
        <v>0</v>
      </c>
      <c r="M1627" s="14">
        <f t="shared" si="75"/>
        <v>2124.2200000000003</v>
      </c>
      <c r="N1627" s="8">
        <v>0</v>
      </c>
      <c r="O1627" s="8">
        <v>0</v>
      </c>
      <c r="P1627" s="8" t="s">
        <v>77</v>
      </c>
      <c r="R1627" s="8">
        <v>-1</v>
      </c>
      <c r="S1627" s="13">
        <f>_xlfn.XLOOKUP(P1627,rif_fee_schedule!$A$2:$A$84,rif_fee_schedule!C$2:C$84, 0)*1.628</f>
        <v>9769.6279999999988</v>
      </c>
      <c r="T1627" s="13">
        <f>_xlfn.XLOOKUP(P1627,rif_fee_schedule!$A$2:$A$84,rif_fee_schedule!D$2:D$84, 0)</f>
        <v>5674</v>
      </c>
      <c r="U1627" s="14">
        <f t="shared" si="76"/>
        <v>-9769.6279999999988</v>
      </c>
      <c r="V1627" s="14">
        <f t="shared" si="77"/>
        <v>-5674</v>
      </c>
      <c r="W1627"/>
      <c r="Y1627" s="3">
        <v>43269262.359999999</v>
      </c>
      <c r="Z1627" s="3">
        <v>874367.57</v>
      </c>
      <c r="AA1627" s="3">
        <v>433279.63</v>
      </c>
      <c r="AB1627">
        <v>0</v>
      </c>
      <c r="AC1627" s="3">
        <v>0</v>
      </c>
      <c r="AD1627" s="2">
        <v>374512.67</v>
      </c>
      <c r="AE1627" s="3">
        <v>599122533.62</v>
      </c>
      <c r="AF1627" s="3">
        <v>12164932.65</v>
      </c>
      <c r="AG1627" s="3">
        <v>2628720.44</v>
      </c>
      <c r="AH1627" s="3">
        <v>103699.7</v>
      </c>
      <c r="AI1627" s="3">
        <v>2074</v>
      </c>
      <c r="AJ1627" s="2">
        <v>-10188946.82</v>
      </c>
    </row>
    <row r="1628" spans="1:36" hidden="1" x14ac:dyDescent="0.25">
      <c r="A1628" s="8">
        <v>2</v>
      </c>
      <c r="B1628" s="8" t="s">
        <v>2675</v>
      </c>
      <c r="C1628" s="8">
        <v>3031110080030</v>
      </c>
      <c r="D1628" s="8" t="s">
        <v>2676</v>
      </c>
      <c r="F1628" s="8" t="s">
        <v>2677</v>
      </c>
      <c r="G1628" s="10">
        <v>43719</v>
      </c>
      <c r="H1628" s="8" t="s">
        <v>31</v>
      </c>
      <c r="I1628" s="8" t="s">
        <v>38</v>
      </c>
      <c r="J1628" s="9">
        <v>0</v>
      </c>
      <c r="K1628" s="9">
        <v>0</v>
      </c>
      <c r="L1628" s="8">
        <v>0</v>
      </c>
      <c r="M1628" s="14">
        <f t="shared" si="75"/>
        <v>0</v>
      </c>
      <c r="N1628" s="8">
        <v>0</v>
      </c>
      <c r="O1628" s="8">
        <v>0</v>
      </c>
      <c r="P1628" s="8" t="s">
        <v>77</v>
      </c>
      <c r="R1628" s="8">
        <v>1</v>
      </c>
      <c r="S1628" s="13">
        <f>_xlfn.XLOOKUP(P1628,rif_fee_schedule!$A$2:$A$84,rif_fee_schedule!C$2:C$84, 0)*1.628</f>
        <v>9769.6279999999988</v>
      </c>
      <c r="T1628" s="13">
        <f>_xlfn.XLOOKUP(P1628,rif_fee_schedule!$A$2:$A$84,rif_fee_schedule!D$2:D$84, 0)</f>
        <v>5674</v>
      </c>
      <c r="U1628" s="14">
        <f t="shared" si="76"/>
        <v>9769.6279999999988</v>
      </c>
      <c r="V1628" s="14">
        <f t="shared" si="77"/>
        <v>5674</v>
      </c>
      <c r="W1628"/>
      <c r="Y1628" s="3">
        <v>272008405.74000001</v>
      </c>
      <c r="Z1628" s="3">
        <v>5573244.3300000001</v>
      </c>
      <c r="AA1628" s="3">
        <v>0</v>
      </c>
      <c r="AB1628">
        <v>0</v>
      </c>
      <c r="AC1628" s="3">
        <v>0</v>
      </c>
      <c r="AD1628" s="2">
        <v>-7297347.0099999998</v>
      </c>
      <c r="AE1628" s="3">
        <v>599122533.62</v>
      </c>
      <c r="AF1628" s="3">
        <v>12164932.65</v>
      </c>
      <c r="AG1628" s="3">
        <v>2628720.44</v>
      </c>
      <c r="AH1628" s="3">
        <v>103699.7</v>
      </c>
      <c r="AI1628" s="3">
        <v>2074</v>
      </c>
      <c r="AJ1628" s="2">
        <v>-10188946.82</v>
      </c>
    </row>
    <row r="1629" spans="1:36" hidden="1" x14ac:dyDescent="0.25">
      <c r="A1629" s="8">
        <v>2</v>
      </c>
      <c r="B1629" s="8" t="s">
        <v>2675</v>
      </c>
      <c r="C1629" s="8">
        <v>3031110080030</v>
      </c>
      <c r="D1629" s="8" t="s">
        <v>2676</v>
      </c>
      <c r="F1629" s="8" t="s">
        <v>2677</v>
      </c>
      <c r="G1629" s="10">
        <v>43719</v>
      </c>
      <c r="H1629" s="8" t="s">
        <v>31</v>
      </c>
      <c r="I1629" s="8" t="s">
        <v>38</v>
      </c>
      <c r="J1629" s="9">
        <v>0</v>
      </c>
      <c r="K1629" s="9">
        <v>0</v>
      </c>
      <c r="L1629" s="8">
        <v>0</v>
      </c>
      <c r="M1629" s="14">
        <f t="shared" si="75"/>
        <v>0</v>
      </c>
      <c r="N1629" s="8">
        <v>0</v>
      </c>
      <c r="O1629" s="8">
        <v>0</v>
      </c>
      <c r="P1629" s="8" t="s">
        <v>77</v>
      </c>
      <c r="R1629" s="8">
        <v>-1</v>
      </c>
      <c r="S1629" s="13">
        <f>_xlfn.XLOOKUP(P1629,rif_fee_schedule!$A$2:$A$84,rif_fee_schedule!C$2:C$84, 0)*1.628</f>
        <v>9769.6279999999988</v>
      </c>
      <c r="T1629" s="13">
        <f>_xlfn.XLOOKUP(P1629,rif_fee_schedule!$A$2:$A$84,rif_fee_schedule!D$2:D$84, 0)</f>
        <v>5674</v>
      </c>
      <c r="U1629" s="14">
        <f t="shared" si="76"/>
        <v>-9769.6279999999988</v>
      </c>
      <c r="V1629" s="14">
        <f t="shared" si="77"/>
        <v>-5674</v>
      </c>
      <c r="W1629"/>
      <c r="Y1629" s="3">
        <v>272008405.74000001</v>
      </c>
      <c r="Z1629" s="3">
        <v>5573244.3300000001</v>
      </c>
      <c r="AA1629" s="3">
        <v>0</v>
      </c>
      <c r="AB1629">
        <v>0</v>
      </c>
      <c r="AC1629" s="3">
        <v>0</v>
      </c>
      <c r="AD1629" s="2">
        <v>-7297347.0099999998</v>
      </c>
      <c r="AE1629" s="3">
        <v>599122533.62</v>
      </c>
      <c r="AF1629" s="3">
        <v>12164932.65</v>
      </c>
      <c r="AG1629" s="3">
        <v>2628720.44</v>
      </c>
      <c r="AH1629" s="3">
        <v>103699.7</v>
      </c>
      <c r="AI1629" s="3">
        <v>2074</v>
      </c>
      <c r="AJ1629" s="2">
        <v>-10188946.82</v>
      </c>
    </row>
    <row r="1630" spans="1:36" hidden="1" x14ac:dyDescent="0.25">
      <c r="A1630" s="8">
        <v>6</v>
      </c>
      <c r="B1630" s="8" t="s">
        <v>6498</v>
      </c>
      <c r="C1630" s="8">
        <v>3060190211470</v>
      </c>
      <c r="D1630" s="8" t="s">
        <v>6499</v>
      </c>
      <c r="F1630" s="8" t="s">
        <v>6500</v>
      </c>
      <c r="G1630" s="10">
        <v>43718</v>
      </c>
      <c r="H1630" s="8" t="s">
        <v>31</v>
      </c>
      <c r="I1630" s="8" t="s">
        <v>38</v>
      </c>
      <c r="J1630" s="9">
        <v>9278.02</v>
      </c>
      <c r="K1630" s="9">
        <v>185.56</v>
      </c>
      <c r="L1630" s="8">
        <v>0</v>
      </c>
      <c r="M1630" s="14">
        <f t="shared" si="75"/>
        <v>9463.58</v>
      </c>
      <c r="N1630" s="8">
        <v>0</v>
      </c>
      <c r="O1630" s="8">
        <v>0</v>
      </c>
      <c r="P1630" s="8" t="s">
        <v>77</v>
      </c>
      <c r="R1630" s="8">
        <v>1</v>
      </c>
      <c r="S1630" s="13">
        <f>_xlfn.XLOOKUP(P1630,rif_fee_schedule!$A$2:$A$84,rif_fee_schedule!C$2:C$84, 0)*1.628</f>
        <v>9769.6279999999988</v>
      </c>
      <c r="T1630" s="13">
        <f>_xlfn.XLOOKUP(P1630,rif_fee_schedule!$A$2:$A$84,rif_fee_schedule!D$2:D$84, 0)</f>
        <v>5674</v>
      </c>
      <c r="U1630" s="14">
        <f t="shared" si="76"/>
        <v>9769.6279999999988</v>
      </c>
      <c r="V1630" s="14">
        <f t="shared" si="77"/>
        <v>5674</v>
      </c>
      <c r="W1630"/>
      <c r="Y1630" s="3">
        <v>43269262.359999999</v>
      </c>
      <c r="Z1630" s="3">
        <v>874367.57</v>
      </c>
      <c r="AA1630" s="3">
        <v>433279.63</v>
      </c>
      <c r="AB1630">
        <v>0</v>
      </c>
      <c r="AC1630" s="3">
        <v>0</v>
      </c>
      <c r="AD1630" s="2">
        <v>374512.67</v>
      </c>
      <c r="AE1630" s="3">
        <v>599122533.62</v>
      </c>
      <c r="AF1630" s="3">
        <v>12164932.65</v>
      </c>
      <c r="AG1630" s="3">
        <v>2628720.44</v>
      </c>
      <c r="AH1630" s="3">
        <v>103699.7</v>
      </c>
      <c r="AI1630" s="3">
        <v>2074</v>
      </c>
      <c r="AJ1630" s="2">
        <v>-10188946.82</v>
      </c>
    </row>
    <row r="1631" spans="1:36" hidden="1" x14ac:dyDescent="0.25">
      <c r="A1631" s="8">
        <v>5</v>
      </c>
      <c r="B1631" s="8" t="s">
        <v>4841</v>
      </c>
      <c r="C1631" s="8">
        <v>3050310370020</v>
      </c>
      <c r="D1631" s="8" t="s">
        <v>4842</v>
      </c>
      <c r="F1631" s="8" t="s">
        <v>4843</v>
      </c>
      <c r="G1631" s="10">
        <v>43719</v>
      </c>
      <c r="H1631" s="8" t="s">
        <v>31</v>
      </c>
      <c r="I1631" s="8" t="s">
        <v>38</v>
      </c>
      <c r="J1631" s="9">
        <v>9278.02</v>
      </c>
      <c r="K1631" s="9">
        <v>185.56</v>
      </c>
      <c r="L1631" s="8">
        <v>0</v>
      </c>
      <c r="M1631" s="14">
        <f t="shared" si="75"/>
        <v>9463.58</v>
      </c>
      <c r="N1631" s="8">
        <v>0</v>
      </c>
      <c r="O1631" s="8">
        <v>0</v>
      </c>
      <c r="P1631" s="8" t="s">
        <v>77</v>
      </c>
      <c r="R1631" s="8">
        <v>1</v>
      </c>
      <c r="S1631" s="13">
        <f>_xlfn.XLOOKUP(P1631,rif_fee_schedule!$A$2:$A$84,rif_fee_schedule!C$2:C$84, 0)*1.628</f>
        <v>9769.6279999999988</v>
      </c>
      <c r="T1631" s="13">
        <f>_xlfn.XLOOKUP(P1631,rif_fee_schedule!$A$2:$A$84,rif_fee_schedule!D$2:D$84, 0)</f>
        <v>5674</v>
      </c>
      <c r="U1631" s="14">
        <f t="shared" si="76"/>
        <v>9769.6279999999988</v>
      </c>
      <c r="V1631" s="14">
        <f t="shared" si="77"/>
        <v>5674</v>
      </c>
      <c r="W1631"/>
      <c r="Y1631" s="3">
        <v>23913047.239999998</v>
      </c>
      <c r="Z1631" s="3">
        <v>478708.65</v>
      </c>
      <c r="AA1631" s="3">
        <v>0</v>
      </c>
      <c r="AB1631">
        <v>0</v>
      </c>
      <c r="AC1631" s="3">
        <v>0</v>
      </c>
      <c r="AD1631" s="2">
        <v>-227120.25</v>
      </c>
      <c r="AE1631" s="3">
        <v>599122533.62</v>
      </c>
      <c r="AF1631" s="3">
        <v>12164932.65</v>
      </c>
      <c r="AG1631" s="3">
        <v>2628720.44</v>
      </c>
      <c r="AH1631" s="3">
        <v>103699.7</v>
      </c>
      <c r="AI1631" s="3">
        <v>2074</v>
      </c>
      <c r="AJ1631" s="2">
        <v>-10188946.82</v>
      </c>
    </row>
    <row r="1632" spans="1:36" hidden="1" x14ac:dyDescent="0.25">
      <c r="A1632" s="8">
        <v>2</v>
      </c>
      <c r="B1632" s="8" t="s">
        <v>2822</v>
      </c>
      <c r="C1632" s="8">
        <v>3031150180280</v>
      </c>
      <c r="D1632" s="8" t="s">
        <v>2823</v>
      </c>
      <c r="F1632" s="8" t="s">
        <v>2824</v>
      </c>
      <c r="G1632" s="10">
        <v>43719</v>
      </c>
      <c r="H1632" s="8" t="s">
        <v>31</v>
      </c>
      <c r="I1632" s="8" t="s">
        <v>38</v>
      </c>
      <c r="J1632" s="9">
        <v>1969.71</v>
      </c>
      <c r="K1632" s="9">
        <v>39.39</v>
      </c>
      <c r="L1632" s="8">
        <v>0</v>
      </c>
      <c r="M1632" s="14">
        <f t="shared" si="75"/>
        <v>2009.1000000000001</v>
      </c>
      <c r="N1632" s="8">
        <v>0</v>
      </c>
      <c r="O1632" s="8">
        <v>0</v>
      </c>
      <c r="P1632" s="8" t="s">
        <v>114</v>
      </c>
      <c r="R1632" s="8">
        <v>2</v>
      </c>
      <c r="S1632" s="13">
        <f>_xlfn.XLOOKUP(P1632,rif_fee_schedule!$A$2:$A$84,rif_fee_schedule!C$2:C$84, 0)*1.628</f>
        <v>4288.152</v>
      </c>
      <c r="T1632" s="13">
        <f>_xlfn.XLOOKUP(P1632,rif_fee_schedule!$A$2:$A$84,rif_fee_schedule!D$2:D$84, 0)</f>
        <v>2490</v>
      </c>
      <c r="U1632" s="14">
        <f t="shared" si="76"/>
        <v>8576.3040000000001</v>
      </c>
      <c r="V1632" s="14">
        <f t="shared" si="77"/>
        <v>4980</v>
      </c>
      <c r="W1632"/>
      <c r="Y1632" s="3">
        <v>272008405.74000001</v>
      </c>
      <c r="Z1632" s="3">
        <v>5573244.3300000001</v>
      </c>
      <c r="AA1632" s="3">
        <v>0</v>
      </c>
      <c r="AB1632">
        <v>0</v>
      </c>
      <c r="AC1632" s="3">
        <v>0</v>
      </c>
      <c r="AD1632" s="2">
        <v>-7297347.0099999998</v>
      </c>
      <c r="AE1632" s="3">
        <v>599122533.62</v>
      </c>
      <c r="AF1632" s="3">
        <v>12164932.65</v>
      </c>
      <c r="AG1632" s="3">
        <v>2628720.44</v>
      </c>
      <c r="AH1632" s="3">
        <v>103699.7</v>
      </c>
      <c r="AI1632" s="3">
        <v>2074</v>
      </c>
      <c r="AJ1632" s="2">
        <v>-10188946.82</v>
      </c>
    </row>
    <row r="1633" spans="1:36" hidden="1" x14ac:dyDescent="0.25">
      <c r="A1633" s="8">
        <v>2</v>
      </c>
      <c r="B1633" s="8" t="s">
        <v>2822</v>
      </c>
      <c r="C1633" s="8">
        <v>3031150180280</v>
      </c>
      <c r="D1633" s="8" t="s">
        <v>2823</v>
      </c>
      <c r="F1633" s="8" t="s">
        <v>2824</v>
      </c>
      <c r="G1633" s="10">
        <v>43719</v>
      </c>
      <c r="H1633" s="8" t="s">
        <v>31</v>
      </c>
      <c r="I1633" s="8" t="s">
        <v>38</v>
      </c>
      <c r="J1633" s="9">
        <v>1969.71</v>
      </c>
      <c r="K1633" s="9">
        <v>39.39</v>
      </c>
      <c r="L1633" s="8">
        <v>0</v>
      </c>
      <c r="M1633" s="14">
        <f t="shared" si="75"/>
        <v>2009.1000000000001</v>
      </c>
      <c r="N1633" s="8">
        <v>0</v>
      </c>
      <c r="O1633" s="8">
        <v>0</v>
      </c>
      <c r="P1633" s="8" t="s">
        <v>77</v>
      </c>
      <c r="R1633" s="8">
        <v>-1</v>
      </c>
      <c r="S1633" s="13">
        <f>_xlfn.XLOOKUP(P1633,rif_fee_schedule!$A$2:$A$84,rif_fee_schedule!C$2:C$84, 0)*1.628</f>
        <v>9769.6279999999988</v>
      </c>
      <c r="T1633" s="13">
        <f>_xlfn.XLOOKUP(P1633,rif_fee_schedule!$A$2:$A$84,rif_fee_schedule!D$2:D$84, 0)</f>
        <v>5674</v>
      </c>
      <c r="U1633" s="14">
        <f t="shared" si="76"/>
        <v>-9769.6279999999988</v>
      </c>
      <c r="V1633" s="14">
        <f t="shared" si="77"/>
        <v>-5674</v>
      </c>
      <c r="W1633"/>
      <c r="Y1633" s="3">
        <v>272008405.74000001</v>
      </c>
      <c r="Z1633" s="3">
        <v>5573244.3300000001</v>
      </c>
      <c r="AA1633" s="3">
        <v>0</v>
      </c>
      <c r="AB1633">
        <v>0</v>
      </c>
      <c r="AC1633" s="3">
        <v>0</v>
      </c>
      <c r="AD1633" s="2">
        <v>-7297347.0099999998</v>
      </c>
      <c r="AE1633" s="3">
        <v>599122533.62</v>
      </c>
      <c r="AF1633" s="3">
        <v>12164932.65</v>
      </c>
      <c r="AG1633" s="3">
        <v>2628720.44</v>
      </c>
      <c r="AH1633" s="3">
        <v>103699.7</v>
      </c>
      <c r="AI1633" s="3">
        <v>2074</v>
      </c>
      <c r="AJ1633" s="2">
        <v>-10188946.82</v>
      </c>
    </row>
    <row r="1634" spans="1:36" hidden="1" x14ac:dyDescent="0.25">
      <c r="A1634" s="8">
        <v>3.1</v>
      </c>
      <c r="B1634" s="8" t="s">
        <v>4229</v>
      </c>
      <c r="C1634" s="8">
        <v>3022030200270</v>
      </c>
      <c r="D1634" s="8" t="s">
        <v>4227</v>
      </c>
      <c r="F1634" s="8" t="s">
        <v>4230</v>
      </c>
      <c r="G1634" s="10">
        <v>43724</v>
      </c>
      <c r="H1634" s="8" t="s">
        <v>31</v>
      </c>
      <c r="I1634" s="8" t="s">
        <v>38</v>
      </c>
      <c r="J1634" s="9">
        <v>45089.59</v>
      </c>
      <c r="K1634" s="9">
        <v>901.79</v>
      </c>
      <c r="L1634" s="8">
        <v>0</v>
      </c>
      <c r="M1634" s="14">
        <f t="shared" si="75"/>
        <v>45991.38</v>
      </c>
      <c r="N1634" s="8">
        <v>0</v>
      </c>
      <c r="O1634" s="8">
        <v>0</v>
      </c>
      <c r="P1634" s="8" t="s">
        <v>4231</v>
      </c>
      <c r="R1634" s="11">
        <v>1687</v>
      </c>
      <c r="S1634" s="13">
        <f>_xlfn.XLOOKUP(P1634,rif_fee_schedule!$A$2:$A$84,rif_fee_schedule!C$2:C$84, 0)*1.628</f>
        <v>0</v>
      </c>
      <c r="T1634" s="13">
        <f>_xlfn.XLOOKUP(P1634,rif_fee_schedule!$A$2:$A$84,rif_fee_schedule!D$2:D$84, 0)</f>
        <v>0</v>
      </c>
      <c r="U1634" s="14">
        <f t="shared" si="76"/>
        <v>0</v>
      </c>
      <c r="V1634" s="14">
        <f t="shared" si="77"/>
        <v>0</v>
      </c>
      <c r="W1634" s="2"/>
      <c r="Y1634" s="3">
        <v>34362078.990000002</v>
      </c>
      <c r="Z1634" s="3">
        <v>687512.03</v>
      </c>
      <c r="AA1634" s="3">
        <v>0</v>
      </c>
      <c r="AB1634">
        <v>0</v>
      </c>
      <c r="AC1634" s="3">
        <v>0</v>
      </c>
      <c r="AD1634" s="2">
        <v>-175934.14</v>
      </c>
      <c r="AE1634" s="3">
        <v>599122533.62</v>
      </c>
      <c r="AF1634" s="3">
        <v>12164932.65</v>
      </c>
      <c r="AG1634" s="3">
        <v>2628720.44</v>
      </c>
      <c r="AH1634" s="3">
        <v>103699.7</v>
      </c>
      <c r="AI1634" s="3">
        <v>2074</v>
      </c>
      <c r="AJ1634" s="2">
        <v>-10188946.82</v>
      </c>
    </row>
    <row r="1635" spans="1:36" hidden="1" x14ac:dyDescent="0.25">
      <c r="A1635" s="8">
        <v>3.1</v>
      </c>
      <c r="B1635" s="8" t="s">
        <v>4229</v>
      </c>
      <c r="C1635" s="8">
        <v>3022030200270</v>
      </c>
      <c r="D1635" s="8" t="s">
        <v>4227</v>
      </c>
      <c r="F1635" s="8" t="s">
        <v>4230</v>
      </c>
      <c r="G1635" s="10">
        <v>43724</v>
      </c>
      <c r="H1635" s="8" t="s">
        <v>31</v>
      </c>
      <c r="I1635" s="8" t="s">
        <v>38</v>
      </c>
      <c r="J1635" s="9">
        <v>45089.59</v>
      </c>
      <c r="K1635" s="9">
        <v>901.79</v>
      </c>
      <c r="L1635" s="8">
        <v>0</v>
      </c>
      <c r="M1635" s="14">
        <f t="shared" si="75"/>
        <v>45991.38</v>
      </c>
      <c r="N1635" s="8">
        <v>0</v>
      </c>
      <c r="O1635" s="8">
        <v>0</v>
      </c>
      <c r="P1635" s="8" t="s">
        <v>184</v>
      </c>
      <c r="R1635" s="8">
        <v>-408</v>
      </c>
      <c r="S1635" s="13">
        <f>_xlfn.XLOOKUP(P1635,rif_fee_schedule!$A$2:$A$84,rif_fee_schedule!C$2:C$84, 0)*1.628</f>
        <v>0</v>
      </c>
      <c r="T1635" s="13">
        <f>_xlfn.XLOOKUP(P1635,rif_fee_schedule!$A$2:$A$84,rif_fee_schedule!D$2:D$84, 0)</f>
        <v>0</v>
      </c>
      <c r="U1635" s="14">
        <f t="shared" si="76"/>
        <v>0</v>
      </c>
      <c r="V1635" s="14">
        <f t="shared" si="77"/>
        <v>0</v>
      </c>
      <c r="W1635"/>
      <c r="Y1635" s="3">
        <v>34362078.990000002</v>
      </c>
      <c r="Z1635" s="3">
        <v>687512.03</v>
      </c>
      <c r="AA1635" s="3">
        <v>0</v>
      </c>
      <c r="AB1635">
        <v>0</v>
      </c>
      <c r="AC1635" s="3">
        <v>0</v>
      </c>
      <c r="AD1635" s="2">
        <v>-175934.14</v>
      </c>
      <c r="AE1635" s="3">
        <v>599122533.62</v>
      </c>
      <c r="AF1635" s="3">
        <v>12164932.65</v>
      </c>
      <c r="AG1635" s="3">
        <v>2628720.44</v>
      </c>
      <c r="AH1635" s="3">
        <v>103699.7</v>
      </c>
      <c r="AI1635" s="3">
        <v>2074</v>
      </c>
      <c r="AJ1635" s="2">
        <v>-10188946.82</v>
      </c>
    </row>
    <row r="1636" spans="1:36" hidden="1" x14ac:dyDescent="0.25">
      <c r="A1636" s="8">
        <v>3.1</v>
      </c>
      <c r="B1636" s="8" t="s">
        <v>4229</v>
      </c>
      <c r="C1636" s="8">
        <v>3022030200270</v>
      </c>
      <c r="D1636" s="8" t="s">
        <v>4227</v>
      </c>
      <c r="F1636" s="8" t="s">
        <v>4230</v>
      </c>
      <c r="G1636" s="10">
        <v>43724</v>
      </c>
      <c r="H1636" s="8" t="s">
        <v>31</v>
      </c>
      <c r="I1636" s="8" t="s">
        <v>38</v>
      </c>
      <c r="J1636" s="9">
        <v>45089.59</v>
      </c>
      <c r="K1636" s="9">
        <v>901.79</v>
      </c>
      <c r="L1636" s="8">
        <v>0</v>
      </c>
      <c r="M1636" s="14">
        <f t="shared" si="75"/>
        <v>45991.38</v>
      </c>
      <c r="N1636" s="8">
        <v>0</v>
      </c>
      <c r="O1636" s="8">
        <v>0</v>
      </c>
      <c r="P1636" s="8" t="s">
        <v>185</v>
      </c>
      <c r="R1636" s="11">
        <v>-1279</v>
      </c>
      <c r="S1636" s="13">
        <f>_xlfn.XLOOKUP(P1636,rif_fee_schedule!$A$2:$A$84,rif_fee_schedule!C$2:C$84, 0)*1.628</f>
        <v>0</v>
      </c>
      <c r="T1636" s="13">
        <f>_xlfn.XLOOKUP(P1636,rif_fee_schedule!$A$2:$A$84,rif_fee_schedule!D$2:D$84, 0)</f>
        <v>0</v>
      </c>
      <c r="U1636" s="14">
        <f t="shared" si="76"/>
        <v>0</v>
      </c>
      <c r="V1636" s="14">
        <f t="shared" si="77"/>
        <v>0</v>
      </c>
      <c r="W1636" s="2"/>
      <c r="Y1636" s="3">
        <v>34362078.990000002</v>
      </c>
      <c r="Z1636" s="3">
        <v>687512.03</v>
      </c>
      <c r="AA1636" s="3">
        <v>0</v>
      </c>
      <c r="AB1636">
        <v>0</v>
      </c>
      <c r="AC1636" s="3">
        <v>0</v>
      </c>
      <c r="AD1636" s="2">
        <v>-175934.14</v>
      </c>
      <c r="AE1636" s="3">
        <v>599122533.62</v>
      </c>
      <c r="AF1636" s="3">
        <v>12164932.65</v>
      </c>
      <c r="AG1636" s="3">
        <v>2628720.44</v>
      </c>
      <c r="AH1636" s="3">
        <v>103699.7</v>
      </c>
      <c r="AI1636" s="3">
        <v>2074</v>
      </c>
      <c r="AJ1636" s="2">
        <v>-10188946.82</v>
      </c>
    </row>
    <row r="1637" spans="1:36" hidden="1" x14ac:dyDescent="0.25">
      <c r="A1637" s="8">
        <v>9.1</v>
      </c>
      <c r="B1637" s="8" t="s">
        <v>9042</v>
      </c>
      <c r="C1637" s="8">
        <v>3031090410010</v>
      </c>
      <c r="D1637" s="8" t="s">
        <v>9043</v>
      </c>
      <c r="G1637" s="10">
        <v>43725</v>
      </c>
      <c r="H1637" s="8" t="s">
        <v>31</v>
      </c>
      <c r="I1637" s="8" t="s">
        <v>32</v>
      </c>
      <c r="J1637" s="9">
        <v>113865.60000000001</v>
      </c>
      <c r="K1637" s="9">
        <v>2277.31</v>
      </c>
      <c r="L1637" s="8">
        <v>0</v>
      </c>
      <c r="M1637" s="14">
        <f t="shared" si="75"/>
        <v>116142.91</v>
      </c>
      <c r="N1637" s="8">
        <v>0</v>
      </c>
      <c r="O1637" s="8">
        <v>0</v>
      </c>
      <c r="P1637" s="8" t="s">
        <v>651</v>
      </c>
      <c r="R1637" s="11">
        <v>6120</v>
      </c>
      <c r="S1637" s="13">
        <f>_xlfn.XLOOKUP(P1637,rif_fee_schedule!$A$2:$A$84,rif_fee_schedule!C$2:C$84, 0)*1.628</f>
        <v>20.719556000000001</v>
      </c>
      <c r="T1637" s="13">
        <f>_xlfn.XLOOKUP(P1637,rif_fee_schedule!$A$2:$A$84,rif_fee_schedule!D$2:D$84, 0)</f>
        <v>12.034000000000001</v>
      </c>
      <c r="U1637" s="14">
        <f t="shared" si="76"/>
        <v>126803.68272000001</v>
      </c>
      <c r="V1637" s="14">
        <f t="shared" si="77"/>
        <v>73648.08</v>
      </c>
      <c r="Y1637" s="3">
        <v>13894747.220000001</v>
      </c>
      <c r="Z1637" s="3">
        <v>290518.01</v>
      </c>
      <c r="AA1637" s="3">
        <v>0</v>
      </c>
      <c r="AB1637">
        <v>0</v>
      </c>
      <c r="AC1637" s="3">
        <v>0</v>
      </c>
      <c r="AD1637" s="2">
        <v>-156592.79</v>
      </c>
      <c r="AE1637" s="3">
        <v>599122533.62</v>
      </c>
      <c r="AF1637" s="3">
        <v>12164932.65</v>
      </c>
      <c r="AG1637" s="3">
        <v>2628720.44</v>
      </c>
      <c r="AH1637" s="3">
        <v>103699.7</v>
      </c>
      <c r="AI1637" s="3">
        <v>2074</v>
      </c>
      <c r="AJ1637" s="2">
        <v>-10188946.82</v>
      </c>
    </row>
    <row r="1638" spans="1:36" hidden="1" x14ac:dyDescent="0.25">
      <c r="A1638" s="8">
        <v>6</v>
      </c>
      <c r="B1638" s="8" t="s">
        <v>7180</v>
      </c>
      <c r="C1638" s="8">
        <v>3069140160310</v>
      </c>
      <c r="D1638" s="8" t="s">
        <v>7181</v>
      </c>
      <c r="F1638" s="8" t="s">
        <v>7182</v>
      </c>
      <c r="G1638" s="10">
        <v>43762</v>
      </c>
      <c r="H1638" s="8" t="s">
        <v>31</v>
      </c>
      <c r="I1638" s="8" t="s">
        <v>38</v>
      </c>
      <c r="J1638" s="9">
        <v>9278.02</v>
      </c>
      <c r="K1638" s="9">
        <v>185.56</v>
      </c>
      <c r="L1638" s="8">
        <v>0</v>
      </c>
      <c r="M1638" s="14">
        <f t="shared" si="75"/>
        <v>9463.58</v>
      </c>
      <c r="N1638" s="8">
        <v>0</v>
      </c>
      <c r="O1638" s="8">
        <v>0</v>
      </c>
      <c r="P1638" s="8" t="s">
        <v>77</v>
      </c>
      <c r="R1638" s="8">
        <v>1</v>
      </c>
      <c r="S1638" s="13">
        <f>_xlfn.XLOOKUP(P1638,rif_fee_schedule!$A$2:$A$84,rif_fee_schedule!C$2:C$84, 0)*1.628</f>
        <v>9769.6279999999988</v>
      </c>
      <c r="T1638" s="13">
        <f>_xlfn.XLOOKUP(P1638,rif_fee_schedule!$A$2:$A$84,rif_fee_schedule!D$2:D$84, 0)</f>
        <v>5674</v>
      </c>
      <c r="U1638" s="14">
        <f t="shared" si="76"/>
        <v>9769.6279999999988</v>
      </c>
      <c r="V1638" s="14">
        <f t="shared" si="77"/>
        <v>5674</v>
      </c>
      <c r="W1638"/>
      <c r="Y1638" s="3">
        <v>43269262.359999999</v>
      </c>
      <c r="Z1638" s="3">
        <v>874367.57</v>
      </c>
      <c r="AA1638" s="3">
        <v>433279.63</v>
      </c>
      <c r="AB1638">
        <v>0</v>
      </c>
      <c r="AC1638" s="3">
        <v>0</v>
      </c>
      <c r="AD1638" s="2">
        <v>374512.67</v>
      </c>
      <c r="AE1638" s="3">
        <v>599122533.62</v>
      </c>
      <c r="AF1638" s="3">
        <v>12164932.65</v>
      </c>
      <c r="AG1638" s="3">
        <v>2628720.44</v>
      </c>
      <c r="AH1638" s="3">
        <v>103699.7</v>
      </c>
      <c r="AI1638" s="3">
        <v>2074</v>
      </c>
      <c r="AJ1638" s="2">
        <v>-10188946.82</v>
      </c>
    </row>
    <row r="1639" spans="1:36" hidden="1" x14ac:dyDescent="0.25">
      <c r="A1639" s="8">
        <v>6</v>
      </c>
      <c r="B1639" s="8" t="s">
        <v>7361</v>
      </c>
      <c r="C1639" s="8">
        <v>3069140160350</v>
      </c>
      <c r="D1639" s="8" t="s">
        <v>7362</v>
      </c>
      <c r="F1639" s="8" t="s">
        <v>7182</v>
      </c>
      <c r="G1639" s="10">
        <v>43762</v>
      </c>
      <c r="H1639" s="8" t="s">
        <v>31</v>
      </c>
      <c r="I1639" s="8" t="s">
        <v>38</v>
      </c>
      <c r="J1639" s="9">
        <v>9278.02</v>
      </c>
      <c r="K1639" s="9">
        <v>185.56</v>
      </c>
      <c r="L1639" s="8">
        <v>0</v>
      </c>
      <c r="M1639" s="14">
        <f t="shared" si="75"/>
        <v>9463.58</v>
      </c>
      <c r="N1639" s="8">
        <v>0</v>
      </c>
      <c r="O1639" s="8">
        <v>0</v>
      </c>
      <c r="P1639" s="8" t="s">
        <v>77</v>
      </c>
      <c r="R1639" s="8">
        <v>1</v>
      </c>
      <c r="S1639" s="13">
        <f>_xlfn.XLOOKUP(P1639,rif_fee_schedule!$A$2:$A$84,rif_fee_schedule!C$2:C$84, 0)*1.628</f>
        <v>9769.6279999999988</v>
      </c>
      <c r="T1639" s="13">
        <f>_xlfn.XLOOKUP(P1639,rif_fee_schedule!$A$2:$A$84,rif_fee_schedule!D$2:D$84, 0)</f>
        <v>5674</v>
      </c>
      <c r="U1639" s="14">
        <f t="shared" si="76"/>
        <v>9769.6279999999988</v>
      </c>
      <c r="V1639" s="14">
        <f t="shared" si="77"/>
        <v>5674</v>
      </c>
      <c r="W1639"/>
      <c r="Y1639" s="3">
        <v>43269262.359999999</v>
      </c>
      <c r="Z1639" s="3">
        <v>874367.57</v>
      </c>
      <c r="AA1639" s="3">
        <v>433279.63</v>
      </c>
      <c r="AB1639">
        <v>0</v>
      </c>
      <c r="AC1639" s="3">
        <v>0</v>
      </c>
      <c r="AD1639" s="2">
        <v>374512.67</v>
      </c>
      <c r="AE1639" s="3">
        <v>599122533.62</v>
      </c>
      <c r="AF1639" s="3">
        <v>12164932.65</v>
      </c>
      <c r="AG1639" s="3">
        <v>2628720.44</v>
      </c>
      <c r="AH1639" s="3">
        <v>103699.7</v>
      </c>
      <c r="AI1639" s="3">
        <v>2074</v>
      </c>
      <c r="AJ1639" s="2">
        <v>-10188946.82</v>
      </c>
    </row>
    <row r="1640" spans="1:36" hidden="1" x14ac:dyDescent="0.25">
      <c r="A1640" s="8">
        <v>6</v>
      </c>
      <c r="B1640" s="8" t="s">
        <v>7207</v>
      </c>
      <c r="C1640" s="8">
        <v>3069140160340</v>
      </c>
      <c r="D1640" s="8" t="s">
        <v>7208</v>
      </c>
      <c r="F1640" s="8" t="s">
        <v>7209</v>
      </c>
      <c r="G1640" s="10">
        <v>43721</v>
      </c>
      <c r="H1640" s="8" t="s">
        <v>31</v>
      </c>
      <c r="I1640" s="8" t="s">
        <v>38</v>
      </c>
      <c r="J1640" s="9">
        <v>9278.02</v>
      </c>
      <c r="K1640" s="9">
        <v>185.56</v>
      </c>
      <c r="L1640" s="8">
        <v>0</v>
      </c>
      <c r="M1640" s="14">
        <f t="shared" si="75"/>
        <v>9463.58</v>
      </c>
      <c r="N1640" s="8">
        <v>0</v>
      </c>
      <c r="O1640" s="8">
        <v>0</v>
      </c>
      <c r="P1640" s="8" t="s">
        <v>77</v>
      </c>
      <c r="R1640" s="8">
        <v>1</v>
      </c>
      <c r="S1640" s="13">
        <f>_xlfn.XLOOKUP(P1640,rif_fee_schedule!$A$2:$A$84,rif_fee_schedule!C$2:C$84, 0)*1.628</f>
        <v>9769.6279999999988</v>
      </c>
      <c r="T1640" s="13">
        <f>_xlfn.XLOOKUP(P1640,rif_fee_schedule!$A$2:$A$84,rif_fee_schedule!D$2:D$84, 0)</f>
        <v>5674</v>
      </c>
      <c r="U1640" s="14">
        <f t="shared" si="76"/>
        <v>9769.6279999999988</v>
      </c>
      <c r="V1640" s="14">
        <f t="shared" si="77"/>
        <v>5674</v>
      </c>
      <c r="W1640"/>
      <c r="Y1640" s="3">
        <v>43269262.359999999</v>
      </c>
      <c r="Z1640" s="3">
        <v>874367.57</v>
      </c>
      <c r="AA1640" s="3">
        <v>433279.63</v>
      </c>
      <c r="AB1640">
        <v>0</v>
      </c>
      <c r="AC1640" s="3">
        <v>0</v>
      </c>
      <c r="AD1640" s="2">
        <v>374512.67</v>
      </c>
      <c r="AE1640" s="3">
        <v>599122533.62</v>
      </c>
      <c r="AF1640" s="3">
        <v>12164932.65</v>
      </c>
      <c r="AG1640" s="3">
        <v>2628720.44</v>
      </c>
      <c r="AH1640" s="3">
        <v>103699.7</v>
      </c>
      <c r="AI1640" s="3">
        <v>2074</v>
      </c>
      <c r="AJ1640" s="2">
        <v>-10188946.82</v>
      </c>
    </row>
    <row r="1641" spans="1:36" hidden="1" x14ac:dyDescent="0.25">
      <c r="A1641" s="8">
        <v>6</v>
      </c>
      <c r="B1641" s="8" t="s">
        <v>7595</v>
      </c>
      <c r="C1641" s="8">
        <v>3069270130018</v>
      </c>
      <c r="D1641" s="8" t="s">
        <v>528</v>
      </c>
      <c r="G1641" s="10">
        <v>43720</v>
      </c>
      <c r="H1641" s="8" t="s">
        <v>31</v>
      </c>
      <c r="I1641" s="8" t="s">
        <v>32</v>
      </c>
      <c r="J1641" s="9">
        <v>8492.83</v>
      </c>
      <c r="K1641" s="9">
        <v>169.86</v>
      </c>
      <c r="L1641" s="8">
        <v>0</v>
      </c>
      <c r="M1641" s="14">
        <f t="shared" si="75"/>
        <v>8662.69</v>
      </c>
      <c r="N1641" s="8">
        <v>0</v>
      </c>
      <c r="O1641" s="8">
        <v>0</v>
      </c>
      <c r="P1641" s="8" t="s">
        <v>184</v>
      </c>
      <c r="R1641" s="8">
        <v>654</v>
      </c>
      <c r="S1641" s="13">
        <f>_xlfn.XLOOKUP(P1641,rif_fee_schedule!$A$2:$A$84,rif_fee_schedule!C$2:C$84, 0)*1.628</f>
        <v>0</v>
      </c>
      <c r="T1641" s="13">
        <f>_xlfn.XLOOKUP(P1641,rif_fee_schedule!$A$2:$A$84,rif_fee_schedule!D$2:D$84, 0)</f>
        <v>0</v>
      </c>
      <c r="U1641" s="14">
        <f t="shared" si="76"/>
        <v>0</v>
      </c>
      <c r="V1641" s="14">
        <f t="shared" si="77"/>
        <v>0</v>
      </c>
      <c r="W1641"/>
      <c r="Y1641" s="3">
        <v>43269262.359999999</v>
      </c>
      <c r="Z1641" s="3">
        <v>874367.57</v>
      </c>
      <c r="AA1641" s="3">
        <v>433279.63</v>
      </c>
      <c r="AB1641">
        <v>0</v>
      </c>
      <c r="AC1641" s="3">
        <v>0</v>
      </c>
      <c r="AD1641" s="2">
        <v>374512.67</v>
      </c>
      <c r="AE1641" s="3">
        <v>599122533.62</v>
      </c>
      <c r="AF1641" s="3">
        <v>12164932.65</v>
      </c>
      <c r="AG1641" s="3">
        <v>2628720.44</v>
      </c>
      <c r="AH1641" s="3">
        <v>103699.7</v>
      </c>
      <c r="AI1641" s="3">
        <v>2074</v>
      </c>
      <c r="AJ1641" s="2">
        <v>-10188946.82</v>
      </c>
    </row>
    <row r="1642" spans="1:36" hidden="1" x14ac:dyDescent="0.25">
      <c r="A1642" s="8">
        <v>2</v>
      </c>
      <c r="B1642" s="8" t="s">
        <v>2694</v>
      </c>
      <c r="C1642" s="8">
        <v>3031110140032</v>
      </c>
      <c r="D1642" s="8" t="s">
        <v>2695</v>
      </c>
      <c r="G1642" s="10">
        <v>43735</v>
      </c>
      <c r="H1642" s="8" t="s">
        <v>31</v>
      </c>
      <c r="I1642" s="8" t="s">
        <v>32</v>
      </c>
      <c r="J1642" s="9">
        <v>0</v>
      </c>
      <c r="K1642" s="9">
        <v>0</v>
      </c>
      <c r="L1642" s="8">
        <v>0</v>
      </c>
      <c r="M1642" s="14">
        <f t="shared" si="75"/>
        <v>0</v>
      </c>
      <c r="N1642" s="8">
        <v>0</v>
      </c>
      <c r="O1642" s="8">
        <v>0</v>
      </c>
      <c r="P1642" s="8" t="s">
        <v>77</v>
      </c>
      <c r="R1642" s="8">
        <v>-1</v>
      </c>
      <c r="S1642" s="13">
        <f>_xlfn.XLOOKUP(P1642,rif_fee_schedule!$A$2:$A$84,rif_fee_schedule!C$2:C$84, 0)*1.628</f>
        <v>9769.6279999999988</v>
      </c>
      <c r="T1642" s="13">
        <f>_xlfn.XLOOKUP(P1642,rif_fee_schedule!$A$2:$A$84,rif_fee_schedule!D$2:D$84, 0)</f>
        <v>5674</v>
      </c>
      <c r="U1642" s="14">
        <f t="shared" si="76"/>
        <v>-9769.6279999999988</v>
      </c>
      <c r="V1642" s="14">
        <f t="shared" si="77"/>
        <v>-5674</v>
      </c>
      <c r="W1642"/>
      <c r="Y1642" s="3">
        <v>272008405.74000001</v>
      </c>
      <c r="Z1642" s="3">
        <v>5573244.3300000001</v>
      </c>
      <c r="AA1642" s="3">
        <v>0</v>
      </c>
      <c r="AB1642">
        <v>0</v>
      </c>
      <c r="AC1642" s="3">
        <v>0</v>
      </c>
      <c r="AD1642" s="2">
        <v>-7297347.0099999998</v>
      </c>
      <c r="AE1642" s="3">
        <v>599122533.62</v>
      </c>
      <c r="AF1642" s="3">
        <v>12164932.65</v>
      </c>
      <c r="AG1642" s="3">
        <v>2628720.44</v>
      </c>
      <c r="AH1642" s="3">
        <v>103699.7</v>
      </c>
      <c r="AI1642" s="3">
        <v>2074</v>
      </c>
      <c r="AJ1642" s="2">
        <v>-10188946.82</v>
      </c>
    </row>
    <row r="1643" spans="1:36" hidden="1" x14ac:dyDescent="0.25">
      <c r="A1643" s="8">
        <v>2</v>
      </c>
      <c r="B1643" s="8" t="s">
        <v>2694</v>
      </c>
      <c r="C1643" s="8">
        <v>3031110140032</v>
      </c>
      <c r="D1643" s="8" t="s">
        <v>2695</v>
      </c>
      <c r="G1643" s="10">
        <v>43735</v>
      </c>
      <c r="H1643" s="8" t="s">
        <v>31</v>
      </c>
      <c r="I1643" s="8" t="s">
        <v>32</v>
      </c>
      <c r="J1643" s="9">
        <v>0</v>
      </c>
      <c r="K1643" s="9">
        <v>0</v>
      </c>
      <c r="L1643" s="8">
        <v>0</v>
      </c>
      <c r="M1643" s="14">
        <f t="shared" si="75"/>
        <v>0</v>
      </c>
      <c r="N1643" s="8">
        <v>0</v>
      </c>
      <c r="O1643" s="8">
        <v>0</v>
      </c>
      <c r="P1643" s="8" t="s">
        <v>77</v>
      </c>
      <c r="R1643" s="8">
        <v>1</v>
      </c>
      <c r="S1643" s="13">
        <f>_xlfn.XLOOKUP(P1643,rif_fee_schedule!$A$2:$A$84,rif_fee_schedule!C$2:C$84, 0)*1.628</f>
        <v>9769.6279999999988</v>
      </c>
      <c r="T1643" s="13">
        <f>_xlfn.XLOOKUP(P1643,rif_fee_schedule!$A$2:$A$84,rif_fee_schedule!D$2:D$84, 0)</f>
        <v>5674</v>
      </c>
      <c r="U1643" s="14">
        <f t="shared" si="76"/>
        <v>9769.6279999999988</v>
      </c>
      <c r="V1643" s="14">
        <f t="shared" si="77"/>
        <v>5674</v>
      </c>
      <c r="W1643"/>
      <c r="Y1643" s="3">
        <v>272008405.74000001</v>
      </c>
      <c r="Z1643" s="3">
        <v>5573244.3300000001</v>
      </c>
      <c r="AA1643" s="3">
        <v>0</v>
      </c>
      <c r="AB1643">
        <v>0</v>
      </c>
      <c r="AC1643" s="3">
        <v>0</v>
      </c>
      <c r="AD1643" s="2">
        <v>-7297347.0099999998</v>
      </c>
      <c r="AE1643" s="3">
        <v>599122533.62</v>
      </c>
      <c r="AF1643" s="3">
        <v>12164932.65</v>
      </c>
      <c r="AG1643" s="3">
        <v>2628720.44</v>
      </c>
      <c r="AH1643" s="3">
        <v>103699.7</v>
      </c>
      <c r="AI1643" s="3">
        <v>2074</v>
      </c>
      <c r="AJ1643" s="2">
        <v>-10188946.82</v>
      </c>
    </row>
    <row r="1644" spans="1:36" hidden="1" x14ac:dyDescent="0.25">
      <c r="A1644" s="8">
        <v>2</v>
      </c>
      <c r="B1644" s="8" t="s">
        <v>2689</v>
      </c>
      <c r="C1644" s="8">
        <v>3031110120020</v>
      </c>
      <c r="D1644" s="8" t="s">
        <v>2690</v>
      </c>
      <c r="G1644" s="10">
        <v>43734</v>
      </c>
      <c r="H1644" s="8" t="s">
        <v>31</v>
      </c>
      <c r="I1644" s="8" t="s">
        <v>32</v>
      </c>
      <c r="J1644" s="9">
        <v>4386.22</v>
      </c>
      <c r="K1644" s="9">
        <v>87.73</v>
      </c>
      <c r="L1644" s="8">
        <v>0</v>
      </c>
      <c r="M1644" s="14">
        <f t="shared" si="75"/>
        <v>4473.95</v>
      </c>
      <c r="N1644" s="8">
        <v>0</v>
      </c>
      <c r="O1644" s="8">
        <v>0</v>
      </c>
      <c r="P1644" s="8" t="s">
        <v>77</v>
      </c>
      <c r="R1644" s="8">
        <v>-0.5</v>
      </c>
      <c r="S1644" s="13">
        <f>_xlfn.XLOOKUP(P1644,rif_fee_schedule!$A$2:$A$84,rif_fee_schedule!C$2:C$84, 0)*1.628</f>
        <v>9769.6279999999988</v>
      </c>
      <c r="T1644" s="13">
        <f>_xlfn.XLOOKUP(P1644,rif_fee_schedule!$A$2:$A$84,rif_fee_schedule!D$2:D$84, 0)</f>
        <v>5674</v>
      </c>
      <c r="U1644" s="14">
        <f t="shared" si="76"/>
        <v>-4884.8139999999994</v>
      </c>
      <c r="V1644" s="14">
        <f t="shared" si="77"/>
        <v>-2837</v>
      </c>
      <c r="W1644"/>
      <c r="Y1644" s="3">
        <v>272008405.74000001</v>
      </c>
      <c r="Z1644" s="3">
        <v>5573244.3300000001</v>
      </c>
      <c r="AA1644" s="3">
        <v>0</v>
      </c>
      <c r="AB1644">
        <v>0</v>
      </c>
      <c r="AC1644" s="3">
        <v>0</v>
      </c>
      <c r="AD1644" s="2">
        <v>-7297347.0099999998</v>
      </c>
      <c r="AE1644" s="3">
        <v>599122533.62</v>
      </c>
      <c r="AF1644" s="3">
        <v>12164932.65</v>
      </c>
      <c r="AG1644" s="3">
        <v>2628720.44</v>
      </c>
      <c r="AH1644" s="3">
        <v>103699.7</v>
      </c>
      <c r="AI1644" s="3">
        <v>2074</v>
      </c>
      <c r="AJ1644" s="2">
        <v>-10188946.82</v>
      </c>
    </row>
    <row r="1645" spans="1:36" hidden="1" x14ac:dyDescent="0.25">
      <c r="A1645" s="8">
        <v>2</v>
      </c>
      <c r="B1645" s="8" t="s">
        <v>2689</v>
      </c>
      <c r="C1645" s="8">
        <v>3031110120020</v>
      </c>
      <c r="D1645" s="8" t="s">
        <v>2690</v>
      </c>
      <c r="G1645" s="10">
        <v>43734</v>
      </c>
      <c r="H1645" s="8" t="s">
        <v>31</v>
      </c>
      <c r="I1645" s="8" t="s">
        <v>32</v>
      </c>
      <c r="J1645" s="9">
        <v>4386.22</v>
      </c>
      <c r="K1645" s="9">
        <v>87.73</v>
      </c>
      <c r="L1645" s="8">
        <v>0</v>
      </c>
      <c r="M1645" s="14">
        <f t="shared" si="75"/>
        <v>4473.95</v>
      </c>
      <c r="N1645" s="8">
        <v>0</v>
      </c>
      <c r="O1645" s="8">
        <v>0</v>
      </c>
      <c r="P1645" s="8" t="s">
        <v>77</v>
      </c>
      <c r="R1645" s="8">
        <v>1</v>
      </c>
      <c r="S1645" s="13">
        <f>_xlfn.XLOOKUP(P1645,rif_fee_schedule!$A$2:$A$84,rif_fee_schedule!C$2:C$84, 0)*1.628</f>
        <v>9769.6279999999988</v>
      </c>
      <c r="T1645" s="13">
        <f>_xlfn.XLOOKUP(P1645,rif_fee_schedule!$A$2:$A$84,rif_fee_schedule!D$2:D$84, 0)</f>
        <v>5674</v>
      </c>
      <c r="U1645" s="14">
        <f t="shared" si="76"/>
        <v>9769.6279999999988</v>
      </c>
      <c r="V1645" s="14">
        <f t="shared" si="77"/>
        <v>5674</v>
      </c>
      <c r="W1645"/>
      <c r="Y1645" s="3">
        <v>272008405.74000001</v>
      </c>
      <c r="Z1645" s="3">
        <v>5573244.3300000001</v>
      </c>
      <c r="AA1645" s="3">
        <v>0</v>
      </c>
      <c r="AB1645">
        <v>0</v>
      </c>
      <c r="AC1645" s="3">
        <v>0</v>
      </c>
      <c r="AD1645" s="2">
        <v>-7297347.0099999998</v>
      </c>
      <c r="AE1645" s="3">
        <v>599122533.62</v>
      </c>
      <c r="AF1645" s="3">
        <v>12164932.65</v>
      </c>
      <c r="AG1645" s="3">
        <v>2628720.44</v>
      </c>
      <c r="AH1645" s="3">
        <v>103699.7</v>
      </c>
      <c r="AI1645" s="3">
        <v>2074</v>
      </c>
      <c r="AJ1645" s="2">
        <v>-10188946.82</v>
      </c>
    </row>
    <row r="1646" spans="1:36" hidden="1" x14ac:dyDescent="0.25">
      <c r="A1646" s="8">
        <v>1</v>
      </c>
      <c r="B1646" s="8" t="s">
        <v>297</v>
      </c>
      <c r="C1646" s="8">
        <v>3040270000331</v>
      </c>
      <c r="D1646" s="8" t="s">
        <v>298</v>
      </c>
      <c r="G1646" s="10">
        <v>43724</v>
      </c>
      <c r="H1646" s="8" t="s">
        <v>31</v>
      </c>
      <c r="I1646" s="8" t="s">
        <v>32</v>
      </c>
      <c r="J1646" s="9">
        <v>9278.02</v>
      </c>
      <c r="K1646" s="9">
        <v>185.56</v>
      </c>
      <c r="L1646" s="8">
        <v>0</v>
      </c>
      <c r="M1646" s="14">
        <f t="shared" si="75"/>
        <v>9463.58</v>
      </c>
      <c r="N1646" s="8">
        <v>0</v>
      </c>
      <c r="O1646" s="8">
        <v>0</v>
      </c>
      <c r="P1646" s="8" t="s">
        <v>77</v>
      </c>
      <c r="R1646" s="8">
        <v>1</v>
      </c>
      <c r="S1646" s="13">
        <f>_xlfn.XLOOKUP(P1646,rif_fee_schedule!$A$2:$A$84,rif_fee_schedule!C$2:C$84, 0)*1.628</f>
        <v>9769.6279999999988</v>
      </c>
      <c r="T1646" s="13">
        <f>_xlfn.XLOOKUP(P1646,rif_fee_schedule!$A$2:$A$84,rif_fee_schedule!D$2:D$84, 0)</f>
        <v>5674</v>
      </c>
      <c r="U1646" s="14">
        <f t="shared" si="76"/>
        <v>9769.6279999999988</v>
      </c>
      <c r="V1646" s="14">
        <f t="shared" si="77"/>
        <v>5674</v>
      </c>
      <c r="W1646"/>
      <c r="Y1646" s="3">
        <v>74696854.359999999</v>
      </c>
      <c r="Z1646" s="3">
        <v>1494936.99</v>
      </c>
      <c r="AA1646" s="3">
        <v>1189721.74</v>
      </c>
      <c r="AB1646" s="2">
        <v>103699.7</v>
      </c>
      <c r="AC1646" s="3">
        <v>2074</v>
      </c>
      <c r="AD1646" s="2">
        <v>-3422401.68</v>
      </c>
      <c r="AE1646" s="3">
        <v>599122533.62</v>
      </c>
      <c r="AF1646" s="3">
        <v>12164932.65</v>
      </c>
      <c r="AG1646" s="3">
        <v>2628720.44</v>
      </c>
      <c r="AH1646" s="3">
        <v>103699.7</v>
      </c>
      <c r="AI1646" s="3">
        <v>2074</v>
      </c>
      <c r="AJ1646" s="2">
        <v>-10188946.82</v>
      </c>
    </row>
    <row r="1647" spans="1:36" hidden="1" x14ac:dyDescent="0.25">
      <c r="A1647" s="8">
        <v>3</v>
      </c>
      <c r="B1647" s="8" t="s">
        <v>3396</v>
      </c>
      <c r="C1647" s="8">
        <v>3012310290020</v>
      </c>
      <c r="D1647" s="8" t="s">
        <v>3397</v>
      </c>
      <c r="E1647" s="8" t="s">
        <v>30</v>
      </c>
      <c r="F1647" s="8" t="s">
        <v>3398</v>
      </c>
      <c r="G1647" s="10">
        <v>43767</v>
      </c>
      <c r="H1647" s="8" t="s">
        <v>31</v>
      </c>
      <c r="I1647" s="8" t="s">
        <v>38</v>
      </c>
      <c r="J1647" s="9">
        <v>51122.63</v>
      </c>
      <c r="K1647" s="9">
        <v>1022.45</v>
      </c>
      <c r="L1647" s="8">
        <v>0</v>
      </c>
      <c r="M1647" s="14">
        <f t="shared" si="75"/>
        <v>52145.079999999994</v>
      </c>
      <c r="N1647" s="8">
        <v>0</v>
      </c>
      <c r="O1647" s="8">
        <v>0</v>
      </c>
      <c r="P1647" s="8" t="s">
        <v>376</v>
      </c>
      <c r="R1647" s="8">
        <v>9</v>
      </c>
      <c r="S1647" s="13">
        <f>_xlfn.XLOOKUP(P1647,rif_fee_schedule!$A$2:$A$84,rif_fee_schedule!C$2:C$84, 0)*1.628</f>
        <v>5981.2719999999999</v>
      </c>
      <c r="T1647" s="13">
        <f>_xlfn.XLOOKUP(P1647,rif_fee_schedule!$A$2:$A$84,rif_fee_schedule!D$2:D$84, 0)</f>
        <v>3474</v>
      </c>
      <c r="U1647" s="14">
        <f t="shared" si="76"/>
        <v>53831.447999999997</v>
      </c>
      <c r="V1647" s="14">
        <f t="shared" si="77"/>
        <v>31266</v>
      </c>
      <c r="W1647"/>
      <c r="Y1647" s="3">
        <v>23988344.25</v>
      </c>
      <c r="Z1647" s="3">
        <v>491993.61</v>
      </c>
      <c r="AA1647" s="3">
        <v>633517.25</v>
      </c>
      <c r="AB1647">
        <v>0</v>
      </c>
      <c r="AC1647" s="3">
        <v>0</v>
      </c>
      <c r="AD1647" s="2">
        <v>2811604.2</v>
      </c>
      <c r="AE1647" s="3">
        <v>599122533.62</v>
      </c>
      <c r="AF1647" s="3">
        <v>12164932.65</v>
      </c>
      <c r="AG1647" s="3">
        <v>2628720.44</v>
      </c>
      <c r="AH1647" s="3">
        <v>103699.7</v>
      </c>
      <c r="AI1647" s="3">
        <v>2074</v>
      </c>
      <c r="AJ1647" s="2">
        <v>-10188946.82</v>
      </c>
    </row>
    <row r="1648" spans="1:36" hidden="1" x14ac:dyDescent="0.25">
      <c r="A1648" s="8">
        <v>3</v>
      </c>
      <c r="B1648" s="8" t="s">
        <v>3399</v>
      </c>
      <c r="C1648" s="8">
        <v>3012310290020</v>
      </c>
      <c r="D1648" s="8" t="s">
        <v>3400</v>
      </c>
      <c r="E1648" s="8" t="s">
        <v>30</v>
      </c>
      <c r="F1648" s="8" t="s">
        <v>3398</v>
      </c>
      <c r="G1648" s="10">
        <v>43767</v>
      </c>
      <c r="H1648" s="8" t="s">
        <v>31</v>
      </c>
      <c r="I1648" s="8" t="s">
        <v>38</v>
      </c>
      <c r="J1648" s="9">
        <v>51122.63</v>
      </c>
      <c r="K1648" s="9">
        <v>1022.45</v>
      </c>
      <c r="L1648" s="8">
        <v>0</v>
      </c>
      <c r="M1648" s="14">
        <f t="shared" si="75"/>
        <v>52145.079999999994</v>
      </c>
      <c r="N1648" s="8">
        <v>0</v>
      </c>
      <c r="O1648" s="8">
        <v>0</v>
      </c>
      <c r="P1648" s="8" t="s">
        <v>376</v>
      </c>
      <c r="R1648" s="8">
        <v>9</v>
      </c>
      <c r="S1648" s="13">
        <f>_xlfn.XLOOKUP(P1648,rif_fee_schedule!$A$2:$A$84,rif_fee_schedule!C$2:C$84, 0)*1.628</f>
        <v>5981.2719999999999</v>
      </c>
      <c r="T1648" s="13">
        <f>_xlfn.XLOOKUP(P1648,rif_fee_schedule!$A$2:$A$84,rif_fee_schedule!D$2:D$84, 0)</f>
        <v>3474</v>
      </c>
      <c r="U1648" s="14">
        <f t="shared" si="76"/>
        <v>53831.447999999997</v>
      </c>
      <c r="V1648" s="14">
        <f t="shared" si="77"/>
        <v>31266</v>
      </c>
      <c r="W1648"/>
      <c r="Y1648" s="3">
        <v>23988344.25</v>
      </c>
      <c r="Z1648" s="3">
        <v>491993.61</v>
      </c>
      <c r="AA1648" s="3">
        <v>633517.25</v>
      </c>
      <c r="AB1648">
        <v>0</v>
      </c>
      <c r="AC1648" s="3">
        <v>0</v>
      </c>
      <c r="AD1648" s="2">
        <v>2811604.2</v>
      </c>
      <c r="AE1648" s="3">
        <v>599122533.62</v>
      </c>
      <c r="AF1648" s="3">
        <v>12164932.65</v>
      </c>
      <c r="AG1648" s="3">
        <v>2628720.44</v>
      </c>
      <c r="AH1648" s="3">
        <v>103699.7</v>
      </c>
      <c r="AI1648" s="3">
        <v>2074</v>
      </c>
      <c r="AJ1648" s="2">
        <v>-10188946.82</v>
      </c>
    </row>
    <row r="1649" spans="1:36" hidden="1" x14ac:dyDescent="0.25">
      <c r="A1649" s="8">
        <v>6</v>
      </c>
      <c r="B1649" s="8" t="s">
        <v>7171</v>
      </c>
      <c r="C1649" s="8">
        <v>3069130050250</v>
      </c>
      <c r="D1649" s="8" t="s">
        <v>7172</v>
      </c>
      <c r="F1649" s="8" t="s">
        <v>7173</v>
      </c>
      <c r="G1649" s="10">
        <v>43726</v>
      </c>
      <c r="H1649" s="8" t="s">
        <v>31</v>
      </c>
      <c r="I1649" s="8" t="s">
        <v>38</v>
      </c>
      <c r="J1649" s="9">
        <v>0</v>
      </c>
      <c r="K1649" s="9">
        <v>159.4</v>
      </c>
      <c r="L1649" s="8">
        <v>0</v>
      </c>
      <c r="M1649" s="14">
        <f t="shared" si="75"/>
        <v>159.4</v>
      </c>
      <c r="N1649" s="8">
        <v>0</v>
      </c>
      <c r="O1649" s="8">
        <v>0</v>
      </c>
      <c r="P1649" s="8" t="s">
        <v>274</v>
      </c>
      <c r="R1649" s="8">
        <v>1</v>
      </c>
      <c r="S1649" s="13">
        <f>_xlfn.XLOOKUP(P1649,rif_fee_schedule!$A$2:$A$84,rif_fee_schedule!C$2:C$84, 0)*1.628</f>
        <v>0</v>
      </c>
      <c r="T1649" s="13">
        <f>_xlfn.XLOOKUP(P1649,rif_fee_schedule!$A$2:$A$84,rif_fee_schedule!D$2:D$84, 0)</f>
        <v>0</v>
      </c>
      <c r="U1649" s="14">
        <f t="shared" si="76"/>
        <v>0</v>
      </c>
      <c r="V1649" s="14">
        <f t="shared" si="77"/>
        <v>0</v>
      </c>
      <c r="W1649"/>
      <c r="Y1649" s="3">
        <v>43269262.359999999</v>
      </c>
      <c r="Z1649" s="3">
        <v>874367.57</v>
      </c>
      <c r="AA1649" s="3">
        <v>433279.63</v>
      </c>
      <c r="AB1649">
        <v>0</v>
      </c>
      <c r="AC1649" s="3">
        <v>0</v>
      </c>
      <c r="AD1649" s="2">
        <v>374512.67</v>
      </c>
      <c r="AE1649" s="3">
        <v>599122533.62</v>
      </c>
      <c r="AF1649" s="3">
        <v>12164932.65</v>
      </c>
      <c r="AG1649" s="3">
        <v>2628720.44</v>
      </c>
      <c r="AH1649" s="3">
        <v>103699.7</v>
      </c>
      <c r="AI1649" s="3">
        <v>2074</v>
      </c>
      <c r="AJ1649" s="2">
        <v>-10188946.82</v>
      </c>
    </row>
    <row r="1650" spans="1:36" hidden="1" x14ac:dyDescent="0.25">
      <c r="A1650" s="8">
        <v>6</v>
      </c>
      <c r="B1650" s="8" t="s">
        <v>7105</v>
      </c>
      <c r="C1650" s="8">
        <v>3069120040510</v>
      </c>
      <c r="D1650" s="8" t="s">
        <v>7106</v>
      </c>
      <c r="F1650" s="8" t="s">
        <v>7107</v>
      </c>
      <c r="G1650" s="10">
        <v>43726</v>
      </c>
      <c r="H1650" s="8" t="s">
        <v>31</v>
      </c>
      <c r="I1650" s="8" t="s">
        <v>38</v>
      </c>
      <c r="J1650" s="9">
        <v>0</v>
      </c>
      <c r="K1650" s="9">
        <v>0</v>
      </c>
      <c r="L1650" s="8">
        <v>0</v>
      </c>
      <c r="M1650" s="14">
        <f t="shared" si="75"/>
        <v>0</v>
      </c>
      <c r="N1650" s="8">
        <v>0</v>
      </c>
      <c r="O1650" s="8">
        <v>0</v>
      </c>
      <c r="P1650" s="8" t="s">
        <v>77</v>
      </c>
      <c r="R1650" s="8">
        <v>0</v>
      </c>
      <c r="S1650" s="13">
        <f>_xlfn.XLOOKUP(P1650,rif_fee_schedule!$A$2:$A$84,rif_fee_schedule!C$2:C$84, 0)*1.628</f>
        <v>9769.6279999999988</v>
      </c>
      <c r="T1650" s="13">
        <f>_xlfn.XLOOKUP(P1650,rif_fee_schedule!$A$2:$A$84,rif_fee_schedule!D$2:D$84, 0)</f>
        <v>5674</v>
      </c>
      <c r="U1650" s="14">
        <f t="shared" si="76"/>
        <v>0</v>
      </c>
      <c r="V1650" s="14">
        <f t="shared" si="77"/>
        <v>0</v>
      </c>
      <c r="W1650"/>
      <c r="Y1650" s="3">
        <v>43269262.359999999</v>
      </c>
      <c r="Z1650" s="3">
        <v>874367.57</v>
      </c>
      <c r="AA1650" s="3">
        <v>433279.63</v>
      </c>
      <c r="AB1650">
        <v>0</v>
      </c>
      <c r="AC1650" s="3">
        <v>0</v>
      </c>
      <c r="AD1650" s="2">
        <v>374512.67</v>
      </c>
      <c r="AE1650" s="3">
        <v>599122533.62</v>
      </c>
      <c r="AF1650" s="3">
        <v>12164932.65</v>
      </c>
      <c r="AG1650" s="3">
        <v>2628720.44</v>
      </c>
      <c r="AH1650" s="3">
        <v>103699.7</v>
      </c>
      <c r="AI1650" s="3">
        <v>2074</v>
      </c>
      <c r="AJ1650" s="2">
        <v>-10188946.82</v>
      </c>
    </row>
    <row r="1651" spans="1:36" hidden="1" x14ac:dyDescent="0.25">
      <c r="A1651" s="8">
        <v>5</v>
      </c>
      <c r="B1651" s="8" t="s">
        <v>5003</v>
      </c>
      <c r="C1651" s="8">
        <v>3059140950040</v>
      </c>
      <c r="D1651" s="8" t="s">
        <v>5004</v>
      </c>
      <c r="F1651" s="8" t="s">
        <v>5005</v>
      </c>
      <c r="G1651" s="10">
        <v>43724</v>
      </c>
      <c r="H1651" s="8" t="s">
        <v>31</v>
      </c>
      <c r="I1651" s="8" t="s">
        <v>38</v>
      </c>
      <c r="J1651" s="9">
        <v>1361.9</v>
      </c>
      <c r="K1651" s="9">
        <v>27.24</v>
      </c>
      <c r="L1651" s="8">
        <v>0</v>
      </c>
      <c r="M1651" s="14">
        <f t="shared" ref="M1651:M1714" si="78">SUM(J1651:L1651)</f>
        <v>1389.14</v>
      </c>
      <c r="N1651" s="8">
        <v>0</v>
      </c>
      <c r="O1651" s="8">
        <v>0</v>
      </c>
      <c r="P1651" s="8" t="s">
        <v>43</v>
      </c>
      <c r="R1651" s="8">
        <v>280</v>
      </c>
      <c r="S1651" s="13">
        <f>_xlfn.XLOOKUP(P1651,rif_fee_schedule!$A$2:$A$84,rif_fee_schedule!C$2:C$84, 0)*1.628</f>
        <v>5.1216879999999998</v>
      </c>
      <c r="T1651" s="13">
        <f>_xlfn.XLOOKUP(P1651,rif_fee_schedule!$A$2:$A$84,rif_fee_schedule!D$2:D$84, 0)</f>
        <v>2.9740000000000002</v>
      </c>
      <c r="U1651" s="14">
        <f t="shared" ref="U1651:U1714" si="79">S1651*R1651</f>
        <v>1434.0726399999999</v>
      </c>
      <c r="V1651" s="14">
        <f t="shared" ref="V1651:V1714" si="80">T1651*R1651</f>
        <v>832.72</v>
      </c>
      <c r="W1651"/>
      <c r="Y1651" s="3">
        <v>23913047.239999998</v>
      </c>
      <c r="Z1651" s="3">
        <v>478708.65</v>
      </c>
      <c r="AA1651" s="3">
        <v>0</v>
      </c>
      <c r="AB1651">
        <v>0</v>
      </c>
      <c r="AC1651" s="3">
        <v>0</v>
      </c>
      <c r="AD1651" s="2">
        <v>-227120.25</v>
      </c>
      <c r="AE1651" s="3">
        <v>599122533.62</v>
      </c>
      <c r="AF1651" s="3">
        <v>12164932.65</v>
      </c>
      <c r="AG1651" s="3">
        <v>2628720.44</v>
      </c>
      <c r="AH1651" s="3">
        <v>103699.7</v>
      </c>
      <c r="AI1651" s="3">
        <v>2074</v>
      </c>
      <c r="AJ1651" s="2">
        <v>-10188946.82</v>
      </c>
    </row>
    <row r="1652" spans="1:36" hidden="1" x14ac:dyDescent="0.25">
      <c r="A1652" s="8">
        <v>3.1</v>
      </c>
      <c r="B1652" s="8" t="s">
        <v>4246</v>
      </c>
      <c r="C1652" s="8">
        <v>3022040000450</v>
      </c>
      <c r="D1652" s="8" t="s">
        <v>4247</v>
      </c>
      <c r="E1652" s="8" t="s">
        <v>30</v>
      </c>
      <c r="G1652" s="10">
        <v>43830</v>
      </c>
      <c r="H1652" s="8" t="s">
        <v>31</v>
      </c>
      <c r="I1652" s="8" t="s">
        <v>32</v>
      </c>
      <c r="J1652" s="9">
        <v>350791.46</v>
      </c>
      <c r="K1652" s="9">
        <v>7015.83</v>
      </c>
      <c r="L1652" s="8">
        <v>0</v>
      </c>
      <c r="M1652" s="14">
        <f t="shared" si="78"/>
        <v>357807.29000000004</v>
      </c>
      <c r="N1652" s="8">
        <v>0</v>
      </c>
      <c r="O1652" s="8">
        <v>0</v>
      </c>
      <c r="P1652" s="8" t="s">
        <v>4248</v>
      </c>
      <c r="R1652" s="8">
        <v>168</v>
      </c>
      <c r="S1652" s="13">
        <f>_xlfn.XLOOKUP(P1652,rif_fee_schedule!$A$2:$A$84,rif_fee_schedule!C$2:C$84, 0)*1.628</f>
        <v>0</v>
      </c>
      <c r="T1652" s="13">
        <f>_xlfn.XLOOKUP(P1652,rif_fee_schedule!$A$2:$A$84,rif_fee_schedule!D$2:D$84, 0)</f>
        <v>0</v>
      </c>
      <c r="U1652" s="14">
        <f t="shared" si="79"/>
        <v>0</v>
      </c>
      <c r="V1652" s="14">
        <f t="shared" si="80"/>
        <v>0</v>
      </c>
      <c r="Y1652" s="3">
        <v>34362078.990000002</v>
      </c>
      <c r="Z1652" s="3">
        <v>687512.03</v>
      </c>
      <c r="AA1652" s="3">
        <v>0</v>
      </c>
      <c r="AB1652">
        <v>0</v>
      </c>
      <c r="AC1652" s="3">
        <v>0</v>
      </c>
      <c r="AD1652" s="2">
        <v>-175934.14</v>
      </c>
      <c r="AE1652" s="3">
        <v>599122533.62</v>
      </c>
      <c r="AF1652" s="3">
        <v>12164932.65</v>
      </c>
      <c r="AG1652" s="3">
        <v>2628720.44</v>
      </c>
      <c r="AH1652" s="3">
        <v>103699.7</v>
      </c>
      <c r="AI1652" s="3">
        <v>2074</v>
      </c>
      <c r="AJ1652" s="2">
        <v>-10188946.82</v>
      </c>
    </row>
    <row r="1653" spans="1:36" hidden="1" x14ac:dyDescent="0.25">
      <c r="A1653" s="8">
        <v>3.1</v>
      </c>
      <c r="B1653" s="8" t="s">
        <v>4246</v>
      </c>
      <c r="C1653" s="8">
        <v>3022040000450</v>
      </c>
      <c r="D1653" s="8" t="s">
        <v>4247</v>
      </c>
      <c r="E1653" s="8" t="s">
        <v>30</v>
      </c>
      <c r="G1653" s="10">
        <v>43830</v>
      </c>
      <c r="H1653" s="8" t="s">
        <v>31</v>
      </c>
      <c r="I1653" s="8" t="s">
        <v>32</v>
      </c>
      <c r="J1653" s="9">
        <v>350791.46</v>
      </c>
      <c r="K1653" s="9">
        <v>7015.83</v>
      </c>
      <c r="L1653" s="8">
        <v>0</v>
      </c>
      <c r="M1653" s="14">
        <f t="shared" si="78"/>
        <v>357807.29000000004</v>
      </c>
      <c r="N1653" s="8">
        <v>0</v>
      </c>
      <c r="O1653" s="8">
        <v>0</v>
      </c>
      <c r="P1653" s="8" t="s">
        <v>274</v>
      </c>
      <c r="R1653" s="8">
        <v>-1</v>
      </c>
      <c r="S1653" s="13">
        <f>_xlfn.XLOOKUP(P1653,rif_fee_schedule!$A$2:$A$84,rif_fee_schedule!C$2:C$84, 0)*1.628</f>
        <v>0</v>
      </c>
      <c r="T1653" s="13">
        <f>_xlfn.XLOOKUP(P1653,rif_fee_schedule!$A$2:$A$84,rif_fee_schedule!D$2:D$84, 0)</f>
        <v>0</v>
      </c>
      <c r="U1653" s="14">
        <f t="shared" si="79"/>
        <v>0</v>
      </c>
      <c r="V1653" s="14">
        <f t="shared" si="80"/>
        <v>0</v>
      </c>
      <c r="Y1653" s="3">
        <v>34362078.990000002</v>
      </c>
      <c r="Z1653" s="3">
        <v>687512.03</v>
      </c>
      <c r="AA1653" s="3">
        <v>0</v>
      </c>
      <c r="AB1653">
        <v>0</v>
      </c>
      <c r="AC1653" s="3">
        <v>0</v>
      </c>
      <c r="AD1653" s="2">
        <v>-175934.14</v>
      </c>
      <c r="AE1653" s="3">
        <v>599122533.62</v>
      </c>
      <c r="AF1653" s="3">
        <v>12164932.65</v>
      </c>
      <c r="AG1653" s="3">
        <v>2628720.44</v>
      </c>
      <c r="AH1653" s="3">
        <v>103699.7</v>
      </c>
      <c r="AI1653" s="3">
        <v>2074</v>
      </c>
      <c r="AJ1653" s="2">
        <v>-10188946.82</v>
      </c>
    </row>
    <row r="1654" spans="1:36" hidden="1" x14ac:dyDescent="0.25">
      <c r="A1654" s="8">
        <v>3.1</v>
      </c>
      <c r="B1654" s="8" t="s">
        <v>4299</v>
      </c>
      <c r="C1654" s="8">
        <v>3022320060480</v>
      </c>
      <c r="D1654" s="8" t="s">
        <v>4300</v>
      </c>
      <c r="G1654" s="10">
        <v>43725</v>
      </c>
      <c r="H1654" s="8" t="s">
        <v>31</v>
      </c>
      <c r="I1654" s="8" t="s">
        <v>32</v>
      </c>
      <c r="J1654" s="9">
        <v>1969.71</v>
      </c>
      <c r="K1654" s="9">
        <v>39.39</v>
      </c>
      <c r="L1654" s="8">
        <v>0</v>
      </c>
      <c r="M1654" s="14">
        <f t="shared" si="78"/>
        <v>2009.1000000000001</v>
      </c>
      <c r="N1654" s="8">
        <v>0</v>
      </c>
      <c r="O1654" s="8">
        <v>0</v>
      </c>
      <c r="P1654" s="8" t="s">
        <v>77</v>
      </c>
      <c r="R1654" s="8">
        <v>-1</v>
      </c>
      <c r="S1654" s="13">
        <f>_xlfn.XLOOKUP(P1654,rif_fee_schedule!$A$2:$A$84,rif_fee_schedule!C$2:C$84, 0)*1.628</f>
        <v>9769.6279999999988</v>
      </c>
      <c r="T1654" s="13">
        <f>_xlfn.XLOOKUP(P1654,rif_fee_schedule!$A$2:$A$84,rif_fee_schedule!D$2:D$84, 0)</f>
        <v>5674</v>
      </c>
      <c r="U1654" s="14">
        <f t="shared" si="79"/>
        <v>-9769.6279999999988</v>
      </c>
      <c r="V1654" s="14">
        <f t="shared" si="80"/>
        <v>-5674</v>
      </c>
      <c r="Y1654" s="3">
        <v>34362078.990000002</v>
      </c>
      <c r="Z1654" s="3">
        <v>687512.03</v>
      </c>
      <c r="AA1654" s="3">
        <v>0</v>
      </c>
      <c r="AB1654">
        <v>0</v>
      </c>
      <c r="AC1654" s="3">
        <v>0</v>
      </c>
      <c r="AD1654" s="2">
        <v>-175934.14</v>
      </c>
      <c r="AE1654" s="3">
        <v>599122533.62</v>
      </c>
      <c r="AF1654" s="3">
        <v>12164932.65</v>
      </c>
      <c r="AG1654" s="3">
        <v>2628720.44</v>
      </c>
      <c r="AH1654" s="3">
        <v>103699.7</v>
      </c>
      <c r="AI1654" s="3">
        <v>2074</v>
      </c>
      <c r="AJ1654" s="2">
        <v>-10188946.82</v>
      </c>
    </row>
    <row r="1655" spans="1:36" hidden="1" x14ac:dyDescent="0.25">
      <c r="A1655" s="8">
        <v>3.1</v>
      </c>
      <c r="B1655" s="8" t="s">
        <v>4299</v>
      </c>
      <c r="C1655" s="8">
        <v>3022320060480</v>
      </c>
      <c r="D1655" s="8" t="s">
        <v>4300</v>
      </c>
      <c r="G1655" s="10">
        <v>43725</v>
      </c>
      <c r="H1655" s="8" t="s">
        <v>31</v>
      </c>
      <c r="I1655" s="8" t="s">
        <v>32</v>
      </c>
      <c r="J1655" s="9">
        <v>1969.71</v>
      </c>
      <c r="K1655" s="9">
        <v>39.39</v>
      </c>
      <c r="L1655" s="8">
        <v>0</v>
      </c>
      <c r="M1655" s="14">
        <f t="shared" si="78"/>
        <v>2009.1000000000001</v>
      </c>
      <c r="N1655" s="8">
        <v>0</v>
      </c>
      <c r="O1655" s="8">
        <v>0</v>
      </c>
      <c r="P1655" s="8" t="s">
        <v>114</v>
      </c>
      <c r="R1655" s="8">
        <v>2</v>
      </c>
      <c r="S1655" s="13">
        <f>_xlfn.XLOOKUP(P1655,rif_fee_schedule!$A$2:$A$84,rif_fee_schedule!C$2:C$84, 0)*1.628</f>
        <v>4288.152</v>
      </c>
      <c r="T1655" s="13">
        <f>_xlfn.XLOOKUP(P1655,rif_fee_schedule!$A$2:$A$84,rif_fee_schedule!D$2:D$84, 0)</f>
        <v>2490</v>
      </c>
      <c r="U1655" s="14">
        <f t="shared" si="79"/>
        <v>8576.3040000000001</v>
      </c>
      <c r="V1655" s="14">
        <f t="shared" si="80"/>
        <v>4980</v>
      </c>
      <c r="Y1655" s="3">
        <v>34362078.990000002</v>
      </c>
      <c r="Z1655" s="3">
        <v>687512.03</v>
      </c>
      <c r="AA1655" s="3">
        <v>0</v>
      </c>
      <c r="AB1655">
        <v>0</v>
      </c>
      <c r="AC1655" s="3">
        <v>0</v>
      </c>
      <c r="AD1655" s="2">
        <v>-175934.14</v>
      </c>
      <c r="AE1655" s="3">
        <v>599122533.62</v>
      </c>
      <c r="AF1655" s="3">
        <v>12164932.65</v>
      </c>
      <c r="AG1655" s="3">
        <v>2628720.44</v>
      </c>
      <c r="AH1655" s="3">
        <v>103699.7</v>
      </c>
      <c r="AI1655" s="3">
        <v>2074</v>
      </c>
      <c r="AJ1655" s="2">
        <v>-10188946.82</v>
      </c>
    </row>
    <row r="1656" spans="1:36" hidden="1" x14ac:dyDescent="0.25">
      <c r="A1656" s="8">
        <v>3</v>
      </c>
      <c r="B1656" s="8" t="s">
        <v>3375</v>
      </c>
      <c r="C1656" s="8">
        <v>3012310290010</v>
      </c>
      <c r="D1656" s="8" t="s">
        <v>3376</v>
      </c>
      <c r="F1656" s="8" t="s">
        <v>3377</v>
      </c>
      <c r="G1656" s="10">
        <v>43725</v>
      </c>
      <c r="H1656" s="8" t="s">
        <v>31</v>
      </c>
      <c r="I1656" s="8" t="s">
        <v>38</v>
      </c>
      <c r="J1656" s="9">
        <v>34081.75</v>
      </c>
      <c r="K1656" s="9">
        <v>681.64</v>
      </c>
      <c r="L1656" s="8">
        <v>0</v>
      </c>
      <c r="M1656" s="14">
        <f t="shared" si="78"/>
        <v>34763.39</v>
      </c>
      <c r="N1656" s="8">
        <v>0</v>
      </c>
      <c r="O1656" s="8">
        <v>0</v>
      </c>
      <c r="P1656" s="8" t="s">
        <v>376</v>
      </c>
      <c r="R1656" s="8">
        <v>6</v>
      </c>
      <c r="S1656" s="13">
        <f>_xlfn.XLOOKUP(P1656,rif_fee_schedule!$A$2:$A$84,rif_fee_schedule!C$2:C$84, 0)*1.628</f>
        <v>5981.2719999999999</v>
      </c>
      <c r="T1656" s="13">
        <f>_xlfn.XLOOKUP(P1656,rif_fee_schedule!$A$2:$A$84,rif_fee_schedule!D$2:D$84, 0)</f>
        <v>3474</v>
      </c>
      <c r="U1656" s="14">
        <f t="shared" si="79"/>
        <v>35887.631999999998</v>
      </c>
      <c r="V1656" s="14">
        <f t="shared" si="80"/>
        <v>20844</v>
      </c>
      <c r="W1656"/>
      <c r="Y1656" s="3">
        <v>23988344.25</v>
      </c>
      <c r="Z1656" s="3">
        <v>491993.61</v>
      </c>
      <c r="AA1656" s="3">
        <v>633517.25</v>
      </c>
      <c r="AB1656">
        <v>0</v>
      </c>
      <c r="AC1656" s="3">
        <v>0</v>
      </c>
      <c r="AD1656" s="2">
        <v>2811604.2</v>
      </c>
      <c r="AE1656" s="3">
        <v>599122533.62</v>
      </c>
      <c r="AF1656" s="3">
        <v>12164932.65</v>
      </c>
      <c r="AG1656" s="3">
        <v>2628720.44</v>
      </c>
      <c r="AH1656" s="3">
        <v>103699.7</v>
      </c>
      <c r="AI1656" s="3">
        <v>2074</v>
      </c>
      <c r="AJ1656" s="2">
        <v>-10188946.82</v>
      </c>
    </row>
    <row r="1657" spans="1:36" hidden="1" x14ac:dyDescent="0.25">
      <c r="A1657" s="8">
        <v>2</v>
      </c>
      <c r="B1657" s="8" t="s">
        <v>2544</v>
      </c>
      <c r="C1657" s="8">
        <v>3031010030810</v>
      </c>
      <c r="D1657" s="8" t="s">
        <v>2545</v>
      </c>
      <c r="G1657" s="10">
        <v>43754</v>
      </c>
      <c r="H1657" s="8" t="s">
        <v>31</v>
      </c>
      <c r="I1657" s="8" t="s">
        <v>32</v>
      </c>
      <c r="J1657" s="9">
        <v>1969.71</v>
      </c>
      <c r="K1657" s="9">
        <v>39.39</v>
      </c>
      <c r="L1657" s="8">
        <v>0</v>
      </c>
      <c r="M1657" s="14">
        <f t="shared" si="78"/>
        <v>2009.1000000000001</v>
      </c>
      <c r="N1657" s="8">
        <v>0</v>
      </c>
      <c r="O1657" s="8">
        <v>0</v>
      </c>
      <c r="P1657" s="8" t="s">
        <v>114</v>
      </c>
      <c r="R1657" s="8">
        <v>2</v>
      </c>
      <c r="S1657" s="13">
        <f>_xlfn.XLOOKUP(P1657,rif_fee_schedule!$A$2:$A$84,rif_fee_schedule!C$2:C$84, 0)*1.628</f>
        <v>4288.152</v>
      </c>
      <c r="T1657" s="13">
        <f>_xlfn.XLOOKUP(P1657,rif_fee_schedule!$A$2:$A$84,rif_fee_schedule!D$2:D$84, 0)</f>
        <v>2490</v>
      </c>
      <c r="U1657" s="14">
        <f t="shared" si="79"/>
        <v>8576.3040000000001</v>
      </c>
      <c r="V1657" s="14">
        <f t="shared" si="80"/>
        <v>4980</v>
      </c>
      <c r="W1657"/>
      <c r="Y1657" s="3">
        <v>272008405.74000001</v>
      </c>
      <c r="Z1657" s="3">
        <v>5573244.3300000001</v>
      </c>
      <c r="AA1657" s="3">
        <v>0</v>
      </c>
      <c r="AB1657">
        <v>0</v>
      </c>
      <c r="AC1657" s="3">
        <v>0</v>
      </c>
      <c r="AD1657" s="2">
        <v>-7297347.0099999998</v>
      </c>
      <c r="AE1657" s="3">
        <v>599122533.62</v>
      </c>
      <c r="AF1657" s="3">
        <v>12164932.65</v>
      </c>
      <c r="AG1657" s="3">
        <v>2628720.44</v>
      </c>
      <c r="AH1657" s="3">
        <v>103699.7</v>
      </c>
      <c r="AI1657" s="3">
        <v>2074</v>
      </c>
      <c r="AJ1657" s="2">
        <v>-10188946.82</v>
      </c>
    </row>
    <row r="1658" spans="1:36" hidden="1" x14ac:dyDescent="0.25">
      <c r="A1658" s="8">
        <v>2</v>
      </c>
      <c r="B1658" s="8" t="s">
        <v>2544</v>
      </c>
      <c r="C1658" s="8">
        <v>3031010030810</v>
      </c>
      <c r="D1658" s="8" t="s">
        <v>2545</v>
      </c>
      <c r="G1658" s="10">
        <v>43754</v>
      </c>
      <c r="H1658" s="8" t="s">
        <v>31</v>
      </c>
      <c r="I1658" s="8" t="s">
        <v>32</v>
      </c>
      <c r="J1658" s="9">
        <v>1969.71</v>
      </c>
      <c r="K1658" s="9">
        <v>39.39</v>
      </c>
      <c r="L1658" s="8">
        <v>0</v>
      </c>
      <c r="M1658" s="14">
        <f t="shared" si="78"/>
        <v>2009.1000000000001</v>
      </c>
      <c r="N1658" s="8">
        <v>0</v>
      </c>
      <c r="O1658" s="8">
        <v>0</v>
      </c>
      <c r="P1658" s="8" t="s">
        <v>77</v>
      </c>
      <c r="R1658" s="8">
        <v>-1</v>
      </c>
      <c r="S1658" s="13">
        <f>_xlfn.XLOOKUP(P1658,rif_fee_schedule!$A$2:$A$84,rif_fee_schedule!C$2:C$84, 0)*1.628</f>
        <v>9769.6279999999988</v>
      </c>
      <c r="T1658" s="13">
        <f>_xlfn.XLOOKUP(P1658,rif_fee_schedule!$A$2:$A$84,rif_fee_schedule!D$2:D$84, 0)</f>
        <v>5674</v>
      </c>
      <c r="U1658" s="14">
        <f t="shared" si="79"/>
        <v>-9769.6279999999988</v>
      </c>
      <c r="V1658" s="14">
        <f t="shared" si="80"/>
        <v>-5674</v>
      </c>
      <c r="W1658"/>
      <c r="Y1658" s="3">
        <v>272008405.74000001</v>
      </c>
      <c r="Z1658" s="3">
        <v>5573244.3300000001</v>
      </c>
      <c r="AA1658" s="3">
        <v>0</v>
      </c>
      <c r="AB1658">
        <v>0</v>
      </c>
      <c r="AC1658" s="3">
        <v>0</v>
      </c>
      <c r="AD1658" s="2">
        <v>-7297347.0099999998</v>
      </c>
      <c r="AE1658" s="3">
        <v>599122533.62</v>
      </c>
      <c r="AF1658" s="3">
        <v>12164932.65</v>
      </c>
      <c r="AG1658" s="3">
        <v>2628720.44</v>
      </c>
      <c r="AH1658" s="3">
        <v>103699.7</v>
      </c>
      <c r="AI1658" s="3">
        <v>2074</v>
      </c>
      <c r="AJ1658" s="2">
        <v>-10188946.82</v>
      </c>
    </row>
    <row r="1659" spans="1:36" hidden="1" x14ac:dyDescent="0.25">
      <c r="A1659" s="8">
        <v>2</v>
      </c>
      <c r="B1659" s="8" t="s">
        <v>2597</v>
      </c>
      <c r="C1659" s="8">
        <v>3031030130190</v>
      </c>
      <c r="D1659" s="8" t="s">
        <v>2598</v>
      </c>
      <c r="G1659" s="10">
        <v>43726</v>
      </c>
      <c r="H1659" s="8" t="s">
        <v>31</v>
      </c>
      <c r="I1659" s="8" t="s">
        <v>32</v>
      </c>
      <c r="J1659" s="9">
        <v>1969.71</v>
      </c>
      <c r="K1659" s="9">
        <v>39.39</v>
      </c>
      <c r="L1659" s="8">
        <v>0</v>
      </c>
      <c r="M1659" s="14">
        <f t="shared" si="78"/>
        <v>2009.1000000000001</v>
      </c>
      <c r="N1659" s="8">
        <v>0</v>
      </c>
      <c r="O1659" s="8">
        <v>0</v>
      </c>
      <c r="P1659" s="8" t="s">
        <v>114</v>
      </c>
      <c r="R1659" s="8">
        <v>2</v>
      </c>
      <c r="S1659" s="13">
        <f>_xlfn.XLOOKUP(P1659,rif_fee_schedule!$A$2:$A$84,rif_fee_schedule!C$2:C$84, 0)*1.628</f>
        <v>4288.152</v>
      </c>
      <c r="T1659" s="13">
        <f>_xlfn.XLOOKUP(P1659,rif_fee_schedule!$A$2:$A$84,rif_fee_schedule!D$2:D$84, 0)</f>
        <v>2490</v>
      </c>
      <c r="U1659" s="14">
        <f t="shared" si="79"/>
        <v>8576.3040000000001</v>
      </c>
      <c r="V1659" s="14">
        <f t="shared" si="80"/>
        <v>4980</v>
      </c>
      <c r="W1659"/>
      <c r="Y1659" s="3">
        <v>272008405.74000001</v>
      </c>
      <c r="Z1659" s="3">
        <v>5573244.3300000001</v>
      </c>
      <c r="AA1659" s="3">
        <v>0</v>
      </c>
      <c r="AB1659">
        <v>0</v>
      </c>
      <c r="AC1659" s="3">
        <v>0</v>
      </c>
      <c r="AD1659" s="2">
        <v>-7297347.0099999998</v>
      </c>
      <c r="AE1659" s="3">
        <v>599122533.62</v>
      </c>
      <c r="AF1659" s="3">
        <v>12164932.65</v>
      </c>
      <c r="AG1659" s="3">
        <v>2628720.44</v>
      </c>
      <c r="AH1659" s="3">
        <v>103699.7</v>
      </c>
      <c r="AI1659" s="3">
        <v>2074</v>
      </c>
      <c r="AJ1659" s="2">
        <v>-10188946.82</v>
      </c>
    </row>
    <row r="1660" spans="1:36" hidden="1" x14ac:dyDescent="0.25">
      <c r="A1660" s="8">
        <v>2</v>
      </c>
      <c r="B1660" s="8" t="s">
        <v>2597</v>
      </c>
      <c r="C1660" s="8">
        <v>3031030130190</v>
      </c>
      <c r="D1660" s="8" t="s">
        <v>2598</v>
      </c>
      <c r="G1660" s="10">
        <v>43726</v>
      </c>
      <c r="H1660" s="8" t="s">
        <v>31</v>
      </c>
      <c r="I1660" s="8" t="s">
        <v>32</v>
      </c>
      <c r="J1660" s="9">
        <v>1969.71</v>
      </c>
      <c r="K1660" s="9">
        <v>39.39</v>
      </c>
      <c r="L1660" s="8">
        <v>0</v>
      </c>
      <c r="M1660" s="14">
        <f t="shared" si="78"/>
        <v>2009.1000000000001</v>
      </c>
      <c r="N1660" s="8">
        <v>0</v>
      </c>
      <c r="O1660" s="8">
        <v>0</v>
      </c>
      <c r="P1660" s="8" t="s">
        <v>77</v>
      </c>
      <c r="R1660" s="8">
        <v>-1</v>
      </c>
      <c r="S1660" s="13">
        <f>_xlfn.XLOOKUP(P1660,rif_fee_schedule!$A$2:$A$84,rif_fee_schedule!C$2:C$84, 0)*1.628</f>
        <v>9769.6279999999988</v>
      </c>
      <c r="T1660" s="13">
        <f>_xlfn.XLOOKUP(P1660,rif_fee_schedule!$A$2:$A$84,rif_fee_schedule!D$2:D$84, 0)</f>
        <v>5674</v>
      </c>
      <c r="U1660" s="14">
        <f t="shared" si="79"/>
        <v>-9769.6279999999988</v>
      </c>
      <c r="V1660" s="14">
        <f t="shared" si="80"/>
        <v>-5674</v>
      </c>
      <c r="W1660"/>
      <c r="Y1660" s="3">
        <v>272008405.74000001</v>
      </c>
      <c r="Z1660" s="3">
        <v>5573244.3300000001</v>
      </c>
      <c r="AA1660" s="3">
        <v>0</v>
      </c>
      <c r="AB1660">
        <v>0</v>
      </c>
      <c r="AC1660" s="3">
        <v>0</v>
      </c>
      <c r="AD1660" s="2">
        <v>-7297347.0099999998</v>
      </c>
      <c r="AE1660" s="3">
        <v>599122533.62</v>
      </c>
      <c r="AF1660" s="3">
        <v>12164932.65</v>
      </c>
      <c r="AG1660" s="3">
        <v>2628720.44</v>
      </c>
      <c r="AH1660" s="3">
        <v>103699.7</v>
      </c>
      <c r="AI1660" s="3">
        <v>2074</v>
      </c>
      <c r="AJ1660" s="2">
        <v>-10188946.82</v>
      </c>
    </row>
    <row r="1661" spans="1:36" hidden="1" x14ac:dyDescent="0.25">
      <c r="A1661" s="8">
        <v>5</v>
      </c>
      <c r="B1661" s="8" t="s">
        <v>4914</v>
      </c>
      <c r="C1661" s="8">
        <v>3050320100320</v>
      </c>
      <c r="D1661" s="8" t="s">
        <v>4915</v>
      </c>
      <c r="F1661" s="8" t="s">
        <v>4916</v>
      </c>
      <c r="G1661" s="10">
        <v>43728</v>
      </c>
      <c r="H1661" s="8" t="s">
        <v>31</v>
      </c>
      <c r="I1661" s="8" t="s">
        <v>38</v>
      </c>
      <c r="J1661" s="9">
        <v>9758.75</v>
      </c>
      <c r="K1661" s="9">
        <v>195.17</v>
      </c>
      <c r="L1661" s="8">
        <v>0</v>
      </c>
      <c r="M1661" s="14">
        <f t="shared" si="78"/>
        <v>9953.92</v>
      </c>
      <c r="N1661" s="8">
        <v>0</v>
      </c>
      <c r="O1661" s="8">
        <v>0</v>
      </c>
      <c r="P1661" s="8" t="s">
        <v>970</v>
      </c>
      <c r="R1661" s="8">
        <v>2</v>
      </c>
      <c r="S1661" s="13">
        <f>_xlfn.XLOOKUP(P1661,rif_fee_schedule!$A$2:$A$84,rif_fee_schedule!C$2:C$84, 0)*1.628</f>
        <v>0</v>
      </c>
      <c r="T1661" s="13">
        <f>_xlfn.XLOOKUP(P1661,rif_fee_schedule!$A$2:$A$84,rif_fee_schedule!D$2:D$84, 0)</f>
        <v>0</v>
      </c>
      <c r="U1661" s="14">
        <f t="shared" si="79"/>
        <v>0</v>
      </c>
      <c r="V1661" s="14">
        <f t="shared" si="80"/>
        <v>0</v>
      </c>
      <c r="W1661"/>
      <c r="Y1661" s="3">
        <v>23913047.239999998</v>
      </c>
      <c r="Z1661" s="3">
        <v>478708.65</v>
      </c>
      <c r="AA1661" s="3">
        <v>0</v>
      </c>
      <c r="AB1661">
        <v>0</v>
      </c>
      <c r="AC1661" s="3">
        <v>0</v>
      </c>
      <c r="AD1661" s="2">
        <v>-227120.25</v>
      </c>
      <c r="AE1661" s="3">
        <v>599122533.62</v>
      </c>
      <c r="AF1661" s="3">
        <v>12164932.65</v>
      </c>
      <c r="AG1661" s="3">
        <v>2628720.44</v>
      </c>
      <c r="AH1661" s="3">
        <v>103699.7</v>
      </c>
      <c r="AI1661" s="3">
        <v>2074</v>
      </c>
      <c r="AJ1661" s="2">
        <v>-10188946.82</v>
      </c>
    </row>
    <row r="1662" spans="1:36" hidden="1" x14ac:dyDescent="0.25">
      <c r="A1662" s="8">
        <v>3</v>
      </c>
      <c r="B1662" s="8" t="s">
        <v>3491</v>
      </c>
      <c r="C1662" s="8">
        <v>3020110160010</v>
      </c>
      <c r="D1662" s="8" t="s">
        <v>3492</v>
      </c>
      <c r="G1662" s="10">
        <v>43728</v>
      </c>
      <c r="H1662" s="8" t="s">
        <v>31</v>
      </c>
      <c r="I1662" s="8" t="s">
        <v>32</v>
      </c>
      <c r="J1662" s="9">
        <v>17305.64</v>
      </c>
      <c r="K1662" s="9">
        <v>346.12</v>
      </c>
      <c r="L1662" s="8">
        <v>0</v>
      </c>
      <c r="M1662" s="14">
        <f t="shared" si="78"/>
        <v>17651.759999999998</v>
      </c>
      <c r="N1662" s="8">
        <v>0</v>
      </c>
      <c r="O1662" s="8">
        <v>0</v>
      </c>
      <c r="P1662" s="8" t="s">
        <v>349</v>
      </c>
      <c r="R1662" s="11">
        <v>4495</v>
      </c>
      <c r="S1662" s="13">
        <f>_xlfn.XLOOKUP(P1662,rif_fee_schedule!$A$2:$A$84,rif_fee_schedule!C$2:C$84, 0)*1.628</f>
        <v>13.701248</v>
      </c>
      <c r="T1662" s="13">
        <f>_xlfn.XLOOKUP(P1662,rif_fee_schedule!$A$2:$A$84,rif_fee_schedule!D$2:D$84, 0)</f>
        <v>7.9569999999999999</v>
      </c>
      <c r="U1662" s="14">
        <f t="shared" si="79"/>
        <v>61587.109759999999</v>
      </c>
      <c r="V1662" s="14">
        <f t="shared" si="80"/>
        <v>35766.714999999997</v>
      </c>
      <c r="W1662" s="2"/>
      <c r="Y1662" s="3">
        <v>23988344.25</v>
      </c>
      <c r="Z1662" s="3">
        <v>491993.61</v>
      </c>
      <c r="AA1662" s="3">
        <v>633517.25</v>
      </c>
      <c r="AB1662">
        <v>0</v>
      </c>
      <c r="AC1662" s="3">
        <v>0</v>
      </c>
      <c r="AD1662" s="2">
        <v>2811604.2</v>
      </c>
      <c r="AE1662" s="3">
        <v>599122533.62</v>
      </c>
      <c r="AF1662" s="3">
        <v>12164932.65</v>
      </c>
      <c r="AG1662" s="3">
        <v>2628720.44</v>
      </c>
      <c r="AH1662" s="3">
        <v>103699.7</v>
      </c>
      <c r="AI1662" s="3">
        <v>2074</v>
      </c>
      <c r="AJ1662" s="2">
        <v>-10188946.82</v>
      </c>
    </row>
    <row r="1663" spans="1:36" hidden="1" x14ac:dyDescent="0.25">
      <c r="A1663" s="8">
        <v>3</v>
      </c>
      <c r="B1663" s="8" t="s">
        <v>3491</v>
      </c>
      <c r="C1663" s="8">
        <v>3020110160010</v>
      </c>
      <c r="D1663" s="8" t="s">
        <v>3492</v>
      </c>
      <c r="G1663" s="10">
        <v>43728</v>
      </c>
      <c r="H1663" s="8" t="s">
        <v>31</v>
      </c>
      <c r="I1663" s="8" t="s">
        <v>32</v>
      </c>
      <c r="J1663" s="9">
        <v>17305.64</v>
      </c>
      <c r="K1663" s="9">
        <v>346.12</v>
      </c>
      <c r="L1663" s="8">
        <v>0</v>
      </c>
      <c r="M1663" s="14">
        <f t="shared" si="78"/>
        <v>17651.759999999998</v>
      </c>
      <c r="N1663" s="8">
        <v>0</v>
      </c>
      <c r="O1663" s="8">
        <v>0</v>
      </c>
      <c r="P1663" s="8" t="s">
        <v>349</v>
      </c>
      <c r="R1663" s="11">
        <v>-3165</v>
      </c>
      <c r="S1663" s="13">
        <f>_xlfn.XLOOKUP(P1663,rif_fee_schedule!$A$2:$A$84,rif_fee_schedule!C$2:C$84, 0)*1.628</f>
        <v>13.701248</v>
      </c>
      <c r="T1663" s="13">
        <f>_xlfn.XLOOKUP(P1663,rif_fee_schedule!$A$2:$A$84,rif_fee_schedule!D$2:D$84, 0)</f>
        <v>7.9569999999999999</v>
      </c>
      <c r="U1663" s="14">
        <f t="shared" si="79"/>
        <v>-43364.449919999999</v>
      </c>
      <c r="V1663" s="14">
        <f t="shared" si="80"/>
        <v>-25183.904999999999</v>
      </c>
      <c r="W1663" s="2"/>
      <c r="Y1663" s="3">
        <v>23988344.25</v>
      </c>
      <c r="Z1663" s="3">
        <v>491993.61</v>
      </c>
      <c r="AA1663" s="3">
        <v>633517.25</v>
      </c>
      <c r="AB1663">
        <v>0</v>
      </c>
      <c r="AC1663" s="3">
        <v>0</v>
      </c>
      <c r="AD1663" s="2">
        <v>2811604.2</v>
      </c>
      <c r="AE1663" s="3">
        <v>599122533.62</v>
      </c>
      <c r="AF1663" s="3">
        <v>12164932.65</v>
      </c>
      <c r="AG1663" s="3">
        <v>2628720.44</v>
      </c>
      <c r="AH1663" s="3">
        <v>103699.7</v>
      </c>
      <c r="AI1663" s="3">
        <v>2074</v>
      </c>
      <c r="AJ1663" s="2">
        <v>-10188946.82</v>
      </c>
    </row>
    <row r="1664" spans="1:36" hidden="1" x14ac:dyDescent="0.25">
      <c r="A1664" s="8">
        <v>9.1</v>
      </c>
      <c r="B1664" s="8" t="s">
        <v>9192</v>
      </c>
      <c r="C1664" s="8">
        <v>3031210280030</v>
      </c>
      <c r="D1664" s="8" t="s">
        <v>9193</v>
      </c>
      <c r="F1664" s="8" t="s">
        <v>9194</v>
      </c>
      <c r="G1664" s="10">
        <v>43727</v>
      </c>
      <c r="H1664" s="8" t="s">
        <v>31</v>
      </c>
      <c r="I1664" s="8" t="s">
        <v>38</v>
      </c>
      <c r="J1664" s="9">
        <v>8772.4500000000007</v>
      </c>
      <c r="K1664" s="9">
        <v>175.45</v>
      </c>
      <c r="L1664" s="8">
        <v>0</v>
      </c>
      <c r="M1664" s="14">
        <f t="shared" si="78"/>
        <v>8947.9000000000015</v>
      </c>
      <c r="N1664" s="8">
        <v>0</v>
      </c>
      <c r="O1664" s="8">
        <v>0</v>
      </c>
      <c r="P1664" s="8" t="s">
        <v>77</v>
      </c>
      <c r="R1664" s="8">
        <v>1</v>
      </c>
      <c r="S1664" s="13">
        <f>_xlfn.XLOOKUP(P1664,rif_fee_schedule!$A$2:$A$84,rif_fee_schedule!C$2:C$84, 0)*1.628</f>
        <v>9769.6279999999988</v>
      </c>
      <c r="T1664" s="13">
        <f>_xlfn.XLOOKUP(P1664,rif_fee_schedule!$A$2:$A$84,rif_fee_schedule!D$2:D$84, 0)</f>
        <v>5674</v>
      </c>
      <c r="U1664" s="14">
        <f t="shared" si="79"/>
        <v>9769.6279999999988</v>
      </c>
      <c r="V1664" s="14">
        <f t="shared" si="80"/>
        <v>5674</v>
      </c>
      <c r="W1664"/>
      <c r="Y1664" s="3">
        <v>13894747.220000001</v>
      </c>
      <c r="Z1664" s="3">
        <v>290518.01</v>
      </c>
      <c r="AA1664" s="3">
        <v>0</v>
      </c>
      <c r="AB1664">
        <v>0</v>
      </c>
      <c r="AC1664" s="3">
        <v>0</v>
      </c>
      <c r="AD1664" s="2">
        <v>-156592.79</v>
      </c>
      <c r="AE1664" s="3">
        <v>599122533.62</v>
      </c>
      <c r="AF1664" s="3">
        <v>12164932.65</v>
      </c>
      <c r="AG1664" s="3">
        <v>2628720.44</v>
      </c>
      <c r="AH1664" s="3">
        <v>103699.7</v>
      </c>
      <c r="AI1664" s="3">
        <v>2074</v>
      </c>
      <c r="AJ1664" s="2">
        <v>-10188946.82</v>
      </c>
    </row>
    <row r="1665" spans="1:36" hidden="1" x14ac:dyDescent="0.25">
      <c r="A1665" s="8">
        <v>3.1</v>
      </c>
      <c r="B1665" s="8" t="s">
        <v>4190</v>
      </c>
      <c r="C1665" s="8">
        <v>3012340031230</v>
      </c>
      <c r="D1665" s="8" t="s">
        <v>4191</v>
      </c>
      <c r="G1665" s="10">
        <v>43731</v>
      </c>
      <c r="H1665" s="8" t="s">
        <v>31</v>
      </c>
      <c r="I1665" s="8" t="s">
        <v>32</v>
      </c>
      <c r="J1665" s="9">
        <v>180484.16</v>
      </c>
      <c r="K1665" s="9">
        <v>3609.68</v>
      </c>
      <c r="L1665" s="8">
        <v>0</v>
      </c>
      <c r="M1665" s="14">
        <f t="shared" si="78"/>
        <v>184093.84</v>
      </c>
      <c r="N1665" s="8">
        <v>0</v>
      </c>
      <c r="O1665" s="8">
        <v>0</v>
      </c>
      <c r="P1665" s="8" t="s">
        <v>77</v>
      </c>
      <c r="R1665" s="8">
        <v>-3</v>
      </c>
      <c r="S1665" s="13">
        <f>_xlfn.XLOOKUP(P1665,rif_fee_schedule!$A$2:$A$84,rif_fee_schedule!C$2:C$84, 0)*1.628</f>
        <v>9769.6279999999988</v>
      </c>
      <c r="T1665" s="13">
        <f>_xlfn.XLOOKUP(P1665,rif_fee_schedule!$A$2:$A$84,rif_fee_schedule!D$2:D$84, 0)</f>
        <v>5674</v>
      </c>
      <c r="U1665" s="14">
        <f t="shared" si="79"/>
        <v>-29308.883999999998</v>
      </c>
      <c r="V1665" s="14">
        <f t="shared" si="80"/>
        <v>-17022</v>
      </c>
      <c r="Y1665" s="3">
        <v>34362078.990000002</v>
      </c>
      <c r="Z1665" s="3">
        <v>687512.03</v>
      </c>
      <c r="AA1665" s="3">
        <v>0</v>
      </c>
      <c r="AB1665">
        <v>0</v>
      </c>
      <c r="AC1665" s="3">
        <v>0</v>
      </c>
      <c r="AD1665" s="2">
        <v>-175934.14</v>
      </c>
      <c r="AE1665" s="3">
        <v>599122533.62</v>
      </c>
      <c r="AF1665" s="3">
        <v>12164932.65</v>
      </c>
      <c r="AG1665" s="3">
        <v>2628720.44</v>
      </c>
      <c r="AH1665" s="3">
        <v>103699.7</v>
      </c>
      <c r="AI1665" s="3">
        <v>2074</v>
      </c>
      <c r="AJ1665" s="2">
        <v>-10188946.82</v>
      </c>
    </row>
    <row r="1666" spans="1:36" hidden="1" x14ac:dyDescent="0.25">
      <c r="A1666" s="8">
        <v>3.1</v>
      </c>
      <c r="B1666" s="8" t="s">
        <v>4190</v>
      </c>
      <c r="C1666" s="8">
        <v>3012340031230</v>
      </c>
      <c r="D1666" s="8" t="s">
        <v>4191</v>
      </c>
      <c r="G1666" s="10">
        <v>43731</v>
      </c>
      <c r="H1666" s="8" t="s">
        <v>31</v>
      </c>
      <c r="I1666" s="8" t="s">
        <v>32</v>
      </c>
      <c r="J1666" s="9">
        <v>180484.16</v>
      </c>
      <c r="K1666" s="9">
        <v>3609.68</v>
      </c>
      <c r="L1666" s="8">
        <v>0</v>
      </c>
      <c r="M1666" s="14">
        <f t="shared" si="78"/>
        <v>184093.84</v>
      </c>
      <c r="N1666" s="8">
        <v>0</v>
      </c>
      <c r="O1666" s="8">
        <v>0</v>
      </c>
      <c r="P1666" s="8" t="s">
        <v>170</v>
      </c>
      <c r="R1666" s="11">
        <v>29174</v>
      </c>
      <c r="S1666" s="13">
        <f>_xlfn.XLOOKUP(P1666,rif_fee_schedule!$A$2:$A$84,rif_fee_schedule!C$2:C$84, 0)*1.628</f>
        <v>8.3027999999999995</v>
      </c>
      <c r="T1666" s="13">
        <f>_xlfn.XLOOKUP(P1666,rif_fee_schedule!$A$2:$A$84,rif_fee_schedule!D$2:D$84, 0)</f>
        <v>4.8230000000000004</v>
      </c>
      <c r="U1666" s="14">
        <f t="shared" si="79"/>
        <v>242225.8872</v>
      </c>
      <c r="V1666" s="14">
        <f t="shared" si="80"/>
        <v>140706.20200000002</v>
      </c>
      <c r="Y1666" s="3">
        <v>34362078.990000002</v>
      </c>
      <c r="Z1666" s="3">
        <v>687512.03</v>
      </c>
      <c r="AA1666" s="3">
        <v>0</v>
      </c>
      <c r="AB1666">
        <v>0</v>
      </c>
      <c r="AC1666" s="3">
        <v>0</v>
      </c>
      <c r="AD1666" s="2">
        <v>-175934.14</v>
      </c>
      <c r="AE1666" s="3">
        <v>599122533.62</v>
      </c>
      <c r="AF1666" s="3">
        <v>12164932.65</v>
      </c>
      <c r="AG1666" s="3">
        <v>2628720.44</v>
      </c>
      <c r="AH1666" s="3">
        <v>103699.7</v>
      </c>
      <c r="AI1666" s="3">
        <v>2074</v>
      </c>
      <c r="AJ1666" s="2">
        <v>-10188946.82</v>
      </c>
    </row>
    <row r="1667" spans="1:36" hidden="1" x14ac:dyDescent="0.25">
      <c r="A1667" s="8">
        <v>3.1</v>
      </c>
      <c r="B1667" s="8" t="s">
        <v>4190</v>
      </c>
      <c r="C1667" s="8">
        <v>3012340031230</v>
      </c>
      <c r="D1667" s="8" t="s">
        <v>4191</v>
      </c>
      <c r="G1667" s="10">
        <v>43731</v>
      </c>
      <c r="H1667" s="8" t="s">
        <v>31</v>
      </c>
      <c r="I1667" s="8" t="s">
        <v>32</v>
      </c>
      <c r="J1667" s="9">
        <v>180484.16</v>
      </c>
      <c r="K1667" s="9">
        <v>3609.68</v>
      </c>
      <c r="L1667" s="8">
        <v>0</v>
      </c>
      <c r="M1667" s="14">
        <f t="shared" si="78"/>
        <v>184093.84</v>
      </c>
      <c r="N1667" s="8">
        <v>0</v>
      </c>
      <c r="O1667" s="8">
        <v>0</v>
      </c>
      <c r="P1667" s="8" t="s">
        <v>114</v>
      </c>
      <c r="R1667" s="8">
        <v>-2</v>
      </c>
      <c r="S1667" s="13">
        <f>_xlfn.XLOOKUP(P1667,rif_fee_schedule!$A$2:$A$84,rif_fee_schedule!C$2:C$84, 0)*1.628</f>
        <v>4288.152</v>
      </c>
      <c r="T1667" s="13">
        <f>_xlfn.XLOOKUP(P1667,rif_fee_schedule!$A$2:$A$84,rif_fee_schedule!D$2:D$84, 0)</f>
        <v>2490</v>
      </c>
      <c r="U1667" s="14">
        <f t="shared" si="79"/>
        <v>-8576.3040000000001</v>
      </c>
      <c r="V1667" s="14">
        <f t="shared" si="80"/>
        <v>-4980</v>
      </c>
      <c r="Y1667" s="3">
        <v>34362078.990000002</v>
      </c>
      <c r="Z1667" s="3">
        <v>687512.03</v>
      </c>
      <c r="AA1667" s="3">
        <v>0</v>
      </c>
      <c r="AB1667">
        <v>0</v>
      </c>
      <c r="AC1667" s="3">
        <v>0</v>
      </c>
      <c r="AD1667" s="2">
        <v>-175934.14</v>
      </c>
      <c r="AE1667" s="3">
        <v>599122533.62</v>
      </c>
      <c r="AF1667" s="3">
        <v>12164932.65</v>
      </c>
      <c r="AG1667" s="3">
        <v>2628720.44</v>
      </c>
      <c r="AH1667" s="3">
        <v>103699.7</v>
      </c>
      <c r="AI1667" s="3">
        <v>2074</v>
      </c>
      <c r="AJ1667" s="2">
        <v>-10188946.82</v>
      </c>
    </row>
    <row r="1668" spans="1:36" hidden="1" x14ac:dyDescent="0.25">
      <c r="A1668" s="8">
        <v>4</v>
      </c>
      <c r="B1668" s="8" t="s">
        <v>4408</v>
      </c>
      <c r="C1668" s="8">
        <v>3049020000046</v>
      </c>
      <c r="D1668" s="8" t="s">
        <v>4409</v>
      </c>
      <c r="E1668" s="8" t="s">
        <v>30</v>
      </c>
      <c r="F1668" s="8" t="s">
        <v>4410</v>
      </c>
      <c r="G1668" s="10">
        <v>43782</v>
      </c>
      <c r="H1668" s="8" t="s">
        <v>31</v>
      </c>
      <c r="I1668" s="8" t="s">
        <v>38</v>
      </c>
      <c r="J1668" s="9">
        <v>9278.02</v>
      </c>
      <c r="K1668" s="9">
        <v>185.56</v>
      </c>
      <c r="L1668" s="8">
        <v>0</v>
      </c>
      <c r="M1668" s="14">
        <f t="shared" si="78"/>
        <v>9463.58</v>
      </c>
      <c r="N1668" s="8">
        <v>0</v>
      </c>
      <c r="O1668" s="8">
        <v>0</v>
      </c>
      <c r="P1668" s="8" t="s">
        <v>77</v>
      </c>
      <c r="R1668" s="8">
        <v>1</v>
      </c>
      <c r="S1668" s="13">
        <f>_xlfn.XLOOKUP(P1668,rif_fee_schedule!$A$2:$A$84,rif_fee_schedule!C$2:C$84, 0)*1.628</f>
        <v>9769.6279999999988</v>
      </c>
      <c r="T1668" s="13">
        <f>_xlfn.XLOOKUP(P1668,rif_fee_schedule!$A$2:$A$84,rif_fee_schedule!D$2:D$84, 0)</f>
        <v>5674</v>
      </c>
      <c r="U1668" s="14">
        <f t="shared" si="79"/>
        <v>9769.6279999999988</v>
      </c>
      <c r="V1668" s="14">
        <f t="shared" si="80"/>
        <v>5674</v>
      </c>
      <c r="W1668"/>
      <c r="Y1668" s="3">
        <v>3995300.98</v>
      </c>
      <c r="Z1668" s="3">
        <v>83905.98</v>
      </c>
      <c r="AA1668" s="3">
        <v>372201.82</v>
      </c>
      <c r="AB1668">
        <v>0</v>
      </c>
      <c r="AC1668" s="3">
        <v>0</v>
      </c>
      <c r="AD1668" s="2">
        <v>611247.02</v>
      </c>
      <c r="AE1668" s="3">
        <v>599122533.62</v>
      </c>
      <c r="AF1668" s="3">
        <v>12164932.65</v>
      </c>
      <c r="AG1668" s="3">
        <v>2628720.44</v>
      </c>
      <c r="AH1668" s="3">
        <v>103699.7</v>
      </c>
      <c r="AI1668" s="3">
        <v>2074</v>
      </c>
      <c r="AJ1668" s="2">
        <v>-10188946.82</v>
      </c>
    </row>
    <row r="1669" spans="1:36" hidden="1" x14ac:dyDescent="0.25">
      <c r="A1669" s="8">
        <v>7</v>
      </c>
      <c r="B1669" s="8" t="s">
        <v>8508</v>
      </c>
      <c r="C1669" s="8">
        <v>3041310220020</v>
      </c>
      <c r="D1669" s="8" t="s">
        <v>8509</v>
      </c>
      <c r="F1669" s="8" t="s">
        <v>8510</v>
      </c>
      <c r="G1669" s="10">
        <v>43731</v>
      </c>
      <c r="H1669" s="8" t="s">
        <v>31</v>
      </c>
      <c r="I1669" s="8" t="s">
        <v>38</v>
      </c>
      <c r="J1669" s="9">
        <v>0</v>
      </c>
      <c r="K1669" s="9">
        <v>0</v>
      </c>
      <c r="L1669" s="8">
        <v>0</v>
      </c>
      <c r="M1669" s="14">
        <f t="shared" si="78"/>
        <v>0</v>
      </c>
      <c r="N1669" s="8">
        <v>0</v>
      </c>
      <c r="O1669" s="8">
        <v>0</v>
      </c>
      <c r="P1669" s="8" t="s">
        <v>77</v>
      </c>
      <c r="R1669" s="8">
        <v>0</v>
      </c>
      <c r="S1669" s="13">
        <f>_xlfn.XLOOKUP(P1669,rif_fee_schedule!$A$2:$A$84,rif_fee_schedule!C$2:C$84, 0)*1.628</f>
        <v>9769.6279999999988</v>
      </c>
      <c r="T1669" s="13">
        <f>_xlfn.XLOOKUP(P1669,rif_fee_schedule!$A$2:$A$84,rif_fee_schedule!D$2:D$84, 0)</f>
        <v>5674</v>
      </c>
      <c r="U1669" s="14">
        <f t="shared" si="79"/>
        <v>0</v>
      </c>
      <c r="V1669" s="14">
        <f t="shared" si="80"/>
        <v>0</v>
      </c>
      <c r="W1669"/>
      <c r="Y1669" s="3">
        <v>53911680.950000003</v>
      </c>
      <c r="Z1669" s="3">
        <v>1078233.76</v>
      </c>
      <c r="AA1669" s="3">
        <v>0</v>
      </c>
      <c r="AB1669">
        <v>0</v>
      </c>
      <c r="AC1669" s="3">
        <v>0</v>
      </c>
      <c r="AD1669" s="2">
        <v>-682358.32</v>
      </c>
      <c r="AE1669" s="3">
        <v>599122533.62</v>
      </c>
      <c r="AF1669" s="3">
        <v>12164932.65</v>
      </c>
      <c r="AG1669" s="3">
        <v>2628720.44</v>
      </c>
      <c r="AH1669" s="3">
        <v>103699.7</v>
      </c>
      <c r="AI1669" s="3">
        <v>2074</v>
      </c>
      <c r="AJ1669" s="2">
        <v>-10188946.82</v>
      </c>
    </row>
    <row r="1670" spans="1:36" hidden="1" x14ac:dyDescent="0.25">
      <c r="A1670" s="8">
        <v>6</v>
      </c>
      <c r="B1670" s="8" t="s">
        <v>8106</v>
      </c>
      <c r="C1670" s="8">
        <v>3079030131930</v>
      </c>
      <c r="D1670" s="8" t="s">
        <v>8107</v>
      </c>
      <c r="G1670" s="10">
        <v>43731</v>
      </c>
      <c r="H1670" s="8" t="s">
        <v>31</v>
      </c>
      <c r="I1670" s="8" t="s">
        <v>32</v>
      </c>
      <c r="J1670" s="9">
        <v>0</v>
      </c>
      <c r="K1670" s="9">
        <v>0</v>
      </c>
      <c r="L1670" s="8">
        <v>0</v>
      </c>
      <c r="M1670" s="14">
        <f t="shared" si="78"/>
        <v>0</v>
      </c>
      <c r="N1670" s="8">
        <v>0</v>
      </c>
      <c r="O1670" s="8">
        <v>0</v>
      </c>
      <c r="P1670" s="8" t="s">
        <v>376</v>
      </c>
      <c r="R1670" s="8">
        <v>-2</v>
      </c>
      <c r="S1670" s="13">
        <f>_xlfn.XLOOKUP(P1670,rif_fee_schedule!$A$2:$A$84,rif_fee_schedule!C$2:C$84, 0)*1.628</f>
        <v>5981.2719999999999</v>
      </c>
      <c r="T1670" s="13">
        <f>_xlfn.XLOOKUP(P1670,rif_fee_schedule!$A$2:$A$84,rif_fee_schedule!D$2:D$84, 0)</f>
        <v>3474</v>
      </c>
      <c r="U1670" s="14">
        <f t="shared" si="79"/>
        <v>-11962.544</v>
      </c>
      <c r="V1670" s="14">
        <f t="shared" si="80"/>
        <v>-6948</v>
      </c>
      <c r="W1670"/>
      <c r="Y1670" s="3">
        <v>43269262.359999999</v>
      </c>
      <c r="Z1670" s="3">
        <v>874367.57</v>
      </c>
      <c r="AA1670" s="3">
        <v>433279.63</v>
      </c>
      <c r="AB1670">
        <v>0</v>
      </c>
      <c r="AC1670" s="3">
        <v>0</v>
      </c>
      <c r="AD1670" s="2">
        <v>374512.67</v>
      </c>
      <c r="AE1670" s="3">
        <v>599122533.62</v>
      </c>
      <c r="AF1670" s="3">
        <v>12164932.65</v>
      </c>
      <c r="AG1670" s="3">
        <v>2628720.44</v>
      </c>
      <c r="AH1670" s="3">
        <v>103699.7</v>
      </c>
      <c r="AI1670" s="3">
        <v>2074</v>
      </c>
      <c r="AJ1670" s="2">
        <v>-10188946.82</v>
      </c>
    </row>
    <row r="1671" spans="1:36" hidden="1" x14ac:dyDescent="0.25">
      <c r="A1671" s="8">
        <v>6</v>
      </c>
      <c r="B1671" s="8" t="s">
        <v>8106</v>
      </c>
      <c r="C1671" s="8">
        <v>3079030131930</v>
      </c>
      <c r="D1671" s="8" t="s">
        <v>8107</v>
      </c>
      <c r="G1671" s="10">
        <v>43731</v>
      </c>
      <c r="H1671" s="8" t="s">
        <v>31</v>
      </c>
      <c r="I1671" s="8" t="s">
        <v>32</v>
      </c>
      <c r="J1671" s="9">
        <v>0</v>
      </c>
      <c r="K1671" s="9">
        <v>0</v>
      </c>
      <c r="L1671" s="8">
        <v>0</v>
      </c>
      <c r="M1671" s="14">
        <f t="shared" si="78"/>
        <v>0</v>
      </c>
      <c r="N1671" s="8">
        <v>0</v>
      </c>
      <c r="O1671" s="8">
        <v>0</v>
      </c>
      <c r="P1671" s="8" t="s">
        <v>114</v>
      </c>
      <c r="R1671" s="8">
        <v>2</v>
      </c>
      <c r="S1671" s="13">
        <f>_xlfn.XLOOKUP(P1671,rif_fee_schedule!$A$2:$A$84,rif_fee_schedule!C$2:C$84, 0)*1.628</f>
        <v>4288.152</v>
      </c>
      <c r="T1671" s="13">
        <f>_xlfn.XLOOKUP(P1671,rif_fee_schedule!$A$2:$A$84,rif_fee_schedule!D$2:D$84, 0)</f>
        <v>2490</v>
      </c>
      <c r="U1671" s="14">
        <f t="shared" si="79"/>
        <v>8576.3040000000001</v>
      </c>
      <c r="V1671" s="14">
        <f t="shared" si="80"/>
        <v>4980</v>
      </c>
      <c r="W1671"/>
      <c r="Y1671" s="3">
        <v>43269262.359999999</v>
      </c>
      <c r="Z1671" s="3">
        <v>874367.57</v>
      </c>
      <c r="AA1671" s="3">
        <v>433279.63</v>
      </c>
      <c r="AB1671">
        <v>0</v>
      </c>
      <c r="AC1671" s="3">
        <v>0</v>
      </c>
      <c r="AD1671" s="2">
        <v>374512.67</v>
      </c>
      <c r="AE1671" s="3">
        <v>599122533.62</v>
      </c>
      <c r="AF1671" s="3">
        <v>12164932.65</v>
      </c>
      <c r="AG1671" s="3">
        <v>2628720.44</v>
      </c>
      <c r="AH1671" s="3">
        <v>103699.7</v>
      </c>
      <c r="AI1671" s="3">
        <v>2074</v>
      </c>
      <c r="AJ1671" s="2">
        <v>-10188946.82</v>
      </c>
    </row>
    <row r="1672" spans="1:36" hidden="1" x14ac:dyDescent="0.25">
      <c r="A1672" s="8">
        <v>5</v>
      </c>
      <c r="B1672" s="8" t="s">
        <v>4683</v>
      </c>
      <c r="C1672" s="8">
        <v>3040310011160</v>
      </c>
      <c r="D1672" s="8" t="s">
        <v>4684</v>
      </c>
      <c r="F1672" s="8" t="s">
        <v>4685</v>
      </c>
      <c r="G1672" s="10">
        <v>43733</v>
      </c>
      <c r="H1672" s="8" t="s">
        <v>31</v>
      </c>
      <c r="I1672" s="8" t="s">
        <v>38</v>
      </c>
      <c r="J1672" s="9">
        <v>0</v>
      </c>
      <c r="K1672" s="9">
        <v>0</v>
      </c>
      <c r="L1672" s="8">
        <v>0</v>
      </c>
      <c r="M1672" s="14">
        <f t="shared" si="78"/>
        <v>0</v>
      </c>
      <c r="N1672" s="8">
        <v>0</v>
      </c>
      <c r="O1672" s="8">
        <v>0</v>
      </c>
      <c r="P1672" s="8" t="s">
        <v>77</v>
      </c>
      <c r="R1672" s="8">
        <v>1</v>
      </c>
      <c r="S1672" s="13">
        <f>_xlfn.XLOOKUP(P1672,rif_fee_schedule!$A$2:$A$84,rif_fee_schedule!C$2:C$84, 0)*1.628</f>
        <v>9769.6279999999988</v>
      </c>
      <c r="T1672" s="13">
        <f>_xlfn.XLOOKUP(P1672,rif_fee_schedule!$A$2:$A$84,rif_fee_schedule!D$2:D$84, 0)</f>
        <v>5674</v>
      </c>
      <c r="U1672" s="14">
        <f t="shared" si="79"/>
        <v>9769.6279999999988</v>
      </c>
      <c r="V1672" s="14">
        <f t="shared" si="80"/>
        <v>5674</v>
      </c>
      <c r="W1672"/>
      <c r="Y1672" s="3">
        <v>23913047.239999998</v>
      </c>
      <c r="Z1672" s="3">
        <v>478708.65</v>
      </c>
      <c r="AA1672" s="3">
        <v>0</v>
      </c>
      <c r="AB1672">
        <v>0</v>
      </c>
      <c r="AC1672" s="3">
        <v>0</v>
      </c>
      <c r="AD1672" s="2">
        <v>-227120.25</v>
      </c>
      <c r="AE1672" s="3">
        <v>599122533.62</v>
      </c>
      <c r="AF1672" s="3">
        <v>12164932.65</v>
      </c>
      <c r="AG1672" s="3">
        <v>2628720.44</v>
      </c>
      <c r="AH1672" s="3">
        <v>103699.7</v>
      </c>
      <c r="AI1672" s="3">
        <v>2074</v>
      </c>
      <c r="AJ1672" s="2">
        <v>-10188946.82</v>
      </c>
    </row>
    <row r="1673" spans="1:36" hidden="1" x14ac:dyDescent="0.25">
      <c r="A1673" s="8">
        <v>5</v>
      </c>
      <c r="B1673" s="8" t="s">
        <v>4683</v>
      </c>
      <c r="C1673" s="8">
        <v>3040310011160</v>
      </c>
      <c r="D1673" s="8" t="s">
        <v>4684</v>
      </c>
      <c r="F1673" s="8" t="s">
        <v>4685</v>
      </c>
      <c r="G1673" s="10">
        <v>43733</v>
      </c>
      <c r="H1673" s="8" t="s">
        <v>31</v>
      </c>
      <c r="I1673" s="8" t="s">
        <v>38</v>
      </c>
      <c r="J1673" s="9">
        <v>0</v>
      </c>
      <c r="K1673" s="9">
        <v>0</v>
      </c>
      <c r="L1673" s="8">
        <v>0</v>
      </c>
      <c r="M1673" s="14">
        <f t="shared" si="78"/>
        <v>0</v>
      </c>
      <c r="N1673" s="8">
        <v>0</v>
      </c>
      <c r="O1673" s="8">
        <v>0</v>
      </c>
      <c r="P1673" s="8" t="s">
        <v>77</v>
      </c>
      <c r="R1673" s="8">
        <v>-1</v>
      </c>
      <c r="S1673" s="13">
        <f>_xlfn.XLOOKUP(P1673,rif_fee_schedule!$A$2:$A$84,rif_fee_schedule!C$2:C$84, 0)*1.628</f>
        <v>9769.6279999999988</v>
      </c>
      <c r="T1673" s="13">
        <f>_xlfn.XLOOKUP(P1673,rif_fee_schedule!$A$2:$A$84,rif_fee_schedule!D$2:D$84, 0)</f>
        <v>5674</v>
      </c>
      <c r="U1673" s="14">
        <f t="shared" si="79"/>
        <v>-9769.6279999999988</v>
      </c>
      <c r="V1673" s="14">
        <f t="shared" si="80"/>
        <v>-5674</v>
      </c>
      <c r="W1673"/>
      <c r="Y1673" s="3">
        <v>23913047.239999998</v>
      </c>
      <c r="Z1673" s="3">
        <v>478708.65</v>
      </c>
      <c r="AA1673" s="3">
        <v>0</v>
      </c>
      <c r="AB1673">
        <v>0</v>
      </c>
      <c r="AC1673" s="3">
        <v>0</v>
      </c>
      <c r="AD1673" s="2">
        <v>-227120.25</v>
      </c>
      <c r="AE1673" s="3">
        <v>599122533.62</v>
      </c>
      <c r="AF1673" s="3">
        <v>12164932.65</v>
      </c>
      <c r="AG1673" s="3">
        <v>2628720.44</v>
      </c>
      <c r="AH1673" s="3">
        <v>103699.7</v>
      </c>
      <c r="AI1673" s="3">
        <v>2074</v>
      </c>
      <c r="AJ1673" s="2">
        <v>-10188946.82</v>
      </c>
    </row>
    <row r="1674" spans="1:36" hidden="1" x14ac:dyDescent="0.25">
      <c r="A1674" s="8">
        <v>1.1000000000000001</v>
      </c>
      <c r="B1674" s="8" t="s">
        <v>835</v>
      </c>
      <c r="C1674" s="8">
        <v>3031310150010</v>
      </c>
      <c r="D1674" s="8" t="s">
        <v>836</v>
      </c>
      <c r="F1674" s="8" t="s">
        <v>837</v>
      </c>
      <c r="G1674" s="10">
        <v>43753</v>
      </c>
      <c r="H1674" s="8" t="s">
        <v>31</v>
      </c>
      <c r="I1674" s="8" t="s">
        <v>38</v>
      </c>
      <c r="J1674" s="9">
        <v>0</v>
      </c>
      <c r="K1674" s="9">
        <v>0</v>
      </c>
      <c r="L1674" s="8">
        <v>0</v>
      </c>
      <c r="M1674" s="14">
        <f t="shared" si="78"/>
        <v>0</v>
      </c>
      <c r="N1674" s="8">
        <v>0</v>
      </c>
      <c r="O1674" s="8">
        <v>0</v>
      </c>
      <c r="P1674" s="8" t="s">
        <v>106</v>
      </c>
      <c r="R1674" s="8">
        <v>8.58</v>
      </c>
      <c r="S1674" s="13">
        <f>_xlfn.XLOOKUP(P1674,rif_fee_schedule!$A$2:$A$84,rif_fee_schedule!C$2:C$84, 0)*1.628</f>
        <v>0</v>
      </c>
      <c r="T1674" s="13">
        <f>_xlfn.XLOOKUP(P1674,rif_fee_schedule!$A$2:$A$84,rif_fee_schedule!D$2:D$84, 0)</f>
        <v>0</v>
      </c>
      <c r="U1674" s="14">
        <f t="shared" si="79"/>
        <v>0</v>
      </c>
      <c r="V1674" s="14">
        <f t="shared" si="80"/>
        <v>0</v>
      </c>
      <c r="W1674"/>
      <c r="Y1674" s="3">
        <v>13538989.02</v>
      </c>
      <c r="Z1674" s="3">
        <v>280635.13</v>
      </c>
      <c r="AA1674" s="3">
        <v>0</v>
      </c>
      <c r="AB1674">
        <v>0</v>
      </c>
      <c r="AC1674" s="3">
        <v>0</v>
      </c>
      <c r="AD1674" s="2">
        <v>-2316507.67</v>
      </c>
      <c r="AE1674" s="3">
        <v>599122533.62</v>
      </c>
      <c r="AF1674" s="3">
        <v>12164932.65</v>
      </c>
      <c r="AG1674" s="3">
        <v>2628720.44</v>
      </c>
      <c r="AH1674" s="3">
        <v>103699.7</v>
      </c>
      <c r="AI1674" s="3">
        <v>2074</v>
      </c>
      <c r="AJ1674" s="2">
        <v>-10188946.82</v>
      </c>
    </row>
    <row r="1675" spans="1:36" hidden="1" x14ac:dyDescent="0.25">
      <c r="A1675" s="8">
        <v>1.1000000000000001</v>
      </c>
      <c r="B1675" s="8" t="s">
        <v>835</v>
      </c>
      <c r="C1675" s="8">
        <v>3031310150010</v>
      </c>
      <c r="D1675" s="8" t="s">
        <v>836</v>
      </c>
      <c r="F1675" s="8" t="s">
        <v>837</v>
      </c>
      <c r="G1675" s="10">
        <v>43753</v>
      </c>
      <c r="H1675" s="8" t="s">
        <v>31</v>
      </c>
      <c r="I1675" s="8" t="s">
        <v>38</v>
      </c>
      <c r="J1675" s="9">
        <v>0</v>
      </c>
      <c r="K1675" s="9">
        <v>0</v>
      </c>
      <c r="L1675" s="8">
        <v>0</v>
      </c>
      <c r="M1675" s="14">
        <f t="shared" si="78"/>
        <v>0</v>
      </c>
      <c r="N1675" s="8">
        <v>0</v>
      </c>
      <c r="O1675" s="8">
        <v>0</v>
      </c>
      <c r="P1675" s="8" t="s">
        <v>78</v>
      </c>
      <c r="R1675" s="8">
        <v>218</v>
      </c>
      <c r="S1675" s="13">
        <f>_xlfn.XLOOKUP(P1675,rif_fee_schedule!$A$2:$A$84,rif_fee_schedule!C$2:C$84, 0)*1.628</f>
        <v>9105.4039999999986</v>
      </c>
      <c r="T1675" s="13">
        <f>_xlfn.XLOOKUP(P1675,rif_fee_schedule!$A$2:$A$84,rif_fee_schedule!D$2:D$84, 0)</f>
        <v>5288</v>
      </c>
      <c r="U1675" s="14">
        <f t="shared" si="79"/>
        <v>1984978.0719999997</v>
      </c>
      <c r="V1675" s="14">
        <f t="shared" si="80"/>
        <v>1152784</v>
      </c>
      <c r="W1675"/>
      <c r="Y1675" s="3">
        <v>13538989.02</v>
      </c>
      <c r="Z1675" s="3">
        <v>280635.13</v>
      </c>
      <c r="AA1675" s="3">
        <v>0</v>
      </c>
      <c r="AB1675">
        <v>0</v>
      </c>
      <c r="AC1675" s="3">
        <v>0</v>
      </c>
      <c r="AD1675" s="2">
        <v>-2316507.67</v>
      </c>
      <c r="AE1675" s="3">
        <v>599122533.62</v>
      </c>
      <c r="AF1675" s="3">
        <v>12164932.65</v>
      </c>
      <c r="AG1675" s="3">
        <v>2628720.44</v>
      </c>
      <c r="AH1675" s="3">
        <v>103699.7</v>
      </c>
      <c r="AI1675" s="3">
        <v>2074</v>
      </c>
      <c r="AJ1675" s="2">
        <v>-10188946.82</v>
      </c>
    </row>
    <row r="1676" spans="1:36" hidden="1" x14ac:dyDescent="0.25">
      <c r="A1676" s="8">
        <v>1.1000000000000001</v>
      </c>
      <c r="B1676" s="8" t="s">
        <v>835</v>
      </c>
      <c r="C1676" s="8">
        <v>3031310150010</v>
      </c>
      <c r="D1676" s="8" t="s">
        <v>836</v>
      </c>
      <c r="F1676" s="8" t="s">
        <v>837</v>
      </c>
      <c r="G1676" s="10">
        <v>43753</v>
      </c>
      <c r="H1676" s="8" t="s">
        <v>31</v>
      </c>
      <c r="I1676" s="8" t="s">
        <v>38</v>
      </c>
      <c r="J1676" s="9">
        <v>0</v>
      </c>
      <c r="K1676" s="9">
        <v>0</v>
      </c>
      <c r="L1676" s="8">
        <v>0</v>
      </c>
      <c r="M1676" s="14">
        <f t="shared" si="78"/>
        <v>0</v>
      </c>
      <c r="N1676" s="8">
        <v>0</v>
      </c>
      <c r="O1676" s="8">
        <v>0</v>
      </c>
      <c r="P1676" s="8" t="s">
        <v>838</v>
      </c>
      <c r="R1676" s="8">
        <v>-213.44</v>
      </c>
      <c r="S1676" s="13">
        <f>_xlfn.XLOOKUP(P1676,rif_fee_schedule!$A$2:$A$84,rif_fee_schedule!C$2:C$84, 0)*1.628</f>
        <v>9299.1359999999986</v>
      </c>
      <c r="T1676" s="13">
        <f>_xlfn.XLOOKUP(P1676,rif_fee_schedule!$A$2:$A$84,rif_fee_schedule!D$2:D$84, 0)</f>
        <v>5401</v>
      </c>
      <c r="U1676" s="14">
        <f t="shared" si="79"/>
        <v>-1984807.5878399997</v>
      </c>
      <c r="V1676" s="14">
        <f t="shared" si="80"/>
        <v>-1152789.44</v>
      </c>
      <c r="W1676"/>
      <c r="Y1676" s="3">
        <v>13538989.02</v>
      </c>
      <c r="Z1676" s="3">
        <v>280635.13</v>
      </c>
      <c r="AA1676" s="3">
        <v>0</v>
      </c>
      <c r="AB1676">
        <v>0</v>
      </c>
      <c r="AC1676" s="3">
        <v>0</v>
      </c>
      <c r="AD1676" s="2">
        <v>-2316507.67</v>
      </c>
      <c r="AE1676" s="3">
        <v>599122533.62</v>
      </c>
      <c r="AF1676" s="3">
        <v>12164932.65</v>
      </c>
      <c r="AG1676" s="3">
        <v>2628720.44</v>
      </c>
      <c r="AH1676" s="3">
        <v>103699.7</v>
      </c>
      <c r="AI1676" s="3">
        <v>2074</v>
      </c>
      <c r="AJ1676" s="2">
        <v>-10188946.82</v>
      </c>
    </row>
    <row r="1677" spans="1:36" hidden="1" x14ac:dyDescent="0.25">
      <c r="A1677" s="8">
        <v>5</v>
      </c>
      <c r="B1677" s="8" t="s">
        <v>5047</v>
      </c>
      <c r="C1677" s="8">
        <v>3059220710030</v>
      </c>
      <c r="D1677" s="8" t="s">
        <v>5048</v>
      </c>
      <c r="G1677" s="10">
        <v>43735</v>
      </c>
      <c r="H1677" s="8" t="s">
        <v>31</v>
      </c>
      <c r="I1677" s="8" t="s">
        <v>32</v>
      </c>
      <c r="J1677" s="9">
        <v>48681</v>
      </c>
      <c r="K1677" s="9">
        <v>973.62</v>
      </c>
      <c r="L1677" s="8">
        <v>0</v>
      </c>
      <c r="M1677" s="14">
        <f t="shared" si="78"/>
        <v>49654.62</v>
      </c>
      <c r="N1677" s="8">
        <v>0</v>
      </c>
      <c r="O1677" s="8">
        <v>0</v>
      </c>
      <c r="P1677" s="8" t="s">
        <v>679</v>
      </c>
      <c r="R1677" s="11">
        <v>8392</v>
      </c>
      <c r="S1677" s="13">
        <f>_xlfn.XLOOKUP(P1677,rif_fee_schedule!$A$2:$A$84,rif_fee_schedule!C$2:C$84, 0)*1.628</f>
        <v>6.108255999999999</v>
      </c>
      <c r="T1677" s="13">
        <f>_xlfn.XLOOKUP(P1677,rif_fee_schedule!$A$2:$A$84,rif_fee_schedule!D$2:D$84, 0)</f>
        <v>3.5470000000000002</v>
      </c>
      <c r="U1677" s="14">
        <f t="shared" si="79"/>
        <v>51260.484351999992</v>
      </c>
      <c r="V1677" s="14">
        <f t="shared" si="80"/>
        <v>29766.424000000003</v>
      </c>
      <c r="W1677" s="2"/>
      <c r="Y1677" s="3">
        <v>23913047.239999998</v>
      </c>
      <c r="Z1677" s="3">
        <v>478708.65</v>
      </c>
      <c r="AA1677" s="3">
        <v>0</v>
      </c>
      <c r="AB1677">
        <v>0</v>
      </c>
      <c r="AC1677" s="3">
        <v>0</v>
      </c>
      <c r="AD1677" s="2">
        <v>-227120.25</v>
      </c>
      <c r="AE1677" s="3">
        <v>599122533.62</v>
      </c>
      <c r="AF1677" s="3">
        <v>12164932.65</v>
      </c>
      <c r="AG1677" s="3">
        <v>2628720.44</v>
      </c>
      <c r="AH1677" s="3">
        <v>103699.7</v>
      </c>
      <c r="AI1677" s="3">
        <v>2074</v>
      </c>
      <c r="AJ1677" s="2">
        <v>-10188946.82</v>
      </c>
    </row>
    <row r="1678" spans="1:36" hidden="1" x14ac:dyDescent="0.25">
      <c r="A1678" s="8">
        <v>1</v>
      </c>
      <c r="B1678" s="8" t="s">
        <v>269</v>
      </c>
      <c r="C1678" s="8">
        <v>3040200055300</v>
      </c>
      <c r="D1678" s="8" t="s">
        <v>270</v>
      </c>
      <c r="G1678" s="10">
        <v>43731</v>
      </c>
      <c r="H1678" s="8" t="s">
        <v>31</v>
      </c>
      <c r="I1678" s="8" t="s">
        <v>32</v>
      </c>
      <c r="J1678" s="9">
        <v>260.20999999999998</v>
      </c>
      <c r="K1678" s="9">
        <v>5.2</v>
      </c>
      <c r="L1678" s="8">
        <v>0</v>
      </c>
      <c r="M1678" s="14">
        <f t="shared" si="78"/>
        <v>265.40999999999997</v>
      </c>
      <c r="N1678" s="8">
        <v>0</v>
      </c>
      <c r="O1678" s="8">
        <v>0</v>
      </c>
      <c r="P1678" s="8" t="s">
        <v>170</v>
      </c>
      <c r="R1678" s="8">
        <v>33</v>
      </c>
      <c r="S1678" s="13">
        <f>_xlfn.XLOOKUP(P1678,rif_fee_schedule!$A$2:$A$84,rif_fee_schedule!C$2:C$84, 0)*1.628</f>
        <v>8.3027999999999995</v>
      </c>
      <c r="T1678" s="13">
        <f>_xlfn.XLOOKUP(P1678,rif_fee_schedule!$A$2:$A$84,rif_fee_schedule!D$2:D$84, 0)</f>
        <v>4.8230000000000004</v>
      </c>
      <c r="U1678" s="14">
        <f t="shared" si="79"/>
        <v>273.99239999999998</v>
      </c>
      <c r="V1678" s="14">
        <f t="shared" si="80"/>
        <v>159.15900000000002</v>
      </c>
      <c r="W1678"/>
      <c r="Y1678" s="3">
        <v>74696854.359999999</v>
      </c>
      <c r="Z1678" s="3">
        <v>1494936.99</v>
      </c>
      <c r="AA1678" s="3">
        <v>1189721.74</v>
      </c>
      <c r="AB1678" s="2">
        <v>103699.7</v>
      </c>
      <c r="AC1678" s="3">
        <v>2074</v>
      </c>
      <c r="AD1678" s="2">
        <v>-3422401.68</v>
      </c>
      <c r="AE1678" s="3">
        <v>599122533.62</v>
      </c>
      <c r="AF1678" s="3">
        <v>12164932.65</v>
      </c>
      <c r="AG1678" s="3">
        <v>2628720.44</v>
      </c>
      <c r="AH1678" s="3">
        <v>103699.7</v>
      </c>
      <c r="AI1678" s="3">
        <v>2074</v>
      </c>
      <c r="AJ1678" s="2">
        <v>-10188946.82</v>
      </c>
    </row>
    <row r="1679" spans="1:36" hidden="1" x14ac:dyDescent="0.25">
      <c r="A1679" s="8">
        <v>1</v>
      </c>
      <c r="B1679" s="8" t="s">
        <v>171</v>
      </c>
      <c r="C1679" s="8">
        <v>3040150052121</v>
      </c>
      <c r="D1679" s="8" t="s">
        <v>172</v>
      </c>
      <c r="F1679" s="8" t="s">
        <v>173</v>
      </c>
      <c r="G1679" s="10">
        <v>43731</v>
      </c>
      <c r="H1679" s="8" t="s">
        <v>31</v>
      </c>
      <c r="I1679" s="8" t="s">
        <v>38</v>
      </c>
      <c r="J1679" s="9">
        <v>0</v>
      </c>
      <c r="K1679" s="9">
        <v>0</v>
      </c>
      <c r="L1679" s="8">
        <v>0</v>
      </c>
      <c r="M1679" s="14">
        <f t="shared" si="78"/>
        <v>0</v>
      </c>
      <c r="N1679" s="8">
        <v>0</v>
      </c>
      <c r="O1679" s="8">
        <v>0</v>
      </c>
      <c r="P1679" s="8" t="s">
        <v>77</v>
      </c>
      <c r="R1679" s="8">
        <v>-1</v>
      </c>
      <c r="S1679" s="13">
        <f>_xlfn.XLOOKUP(P1679,rif_fee_schedule!$A$2:$A$84,rif_fee_schedule!C$2:C$84, 0)*1.628</f>
        <v>9769.6279999999988</v>
      </c>
      <c r="T1679" s="13">
        <f>_xlfn.XLOOKUP(P1679,rif_fee_schedule!$A$2:$A$84,rif_fee_schedule!D$2:D$84, 0)</f>
        <v>5674</v>
      </c>
      <c r="U1679" s="14">
        <f t="shared" si="79"/>
        <v>-9769.6279999999988</v>
      </c>
      <c r="V1679" s="14">
        <f t="shared" si="80"/>
        <v>-5674</v>
      </c>
      <c r="W1679"/>
      <c r="Y1679" s="3">
        <v>74696854.359999999</v>
      </c>
      <c r="Z1679" s="3">
        <v>1494936.99</v>
      </c>
      <c r="AA1679" s="3">
        <v>1189721.74</v>
      </c>
      <c r="AB1679" s="2">
        <v>103699.7</v>
      </c>
      <c r="AC1679" s="3">
        <v>2074</v>
      </c>
      <c r="AD1679" s="2">
        <v>-3422401.68</v>
      </c>
      <c r="AE1679" s="3">
        <v>599122533.62</v>
      </c>
      <c r="AF1679" s="3">
        <v>12164932.65</v>
      </c>
      <c r="AG1679" s="3">
        <v>2628720.44</v>
      </c>
      <c r="AH1679" s="3">
        <v>103699.7</v>
      </c>
      <c r="AI1679" s="3">
        <v>2074</v>
      </c>
      <c r="AJ1679" s="2">
        <v>-10188946.82</v>
      </c>
    </row>
    <row r="1680" spans="1:36" hidden="1" x14ac:dyDescent="0.25">
      <c r="A1680" s="8">
        <v>1</v>
      </c>
      <c r="B1680" s="8" t="s">
        <v>171</v>
      </c>
      <c r="C1680" s="8">
        <v>3040150052121</v>
      </c>
      <c r="D1680" s="8" t="s">
        <v>172</v>
      </c>
      <c r="F1680" s="8" t="s">
        <v>173</v>
      </c>
      <c r="G1680" s="10">
        <v>43731</v>
      </c>
      <c r="H1680" s="8" t="s">
        <v>31</v>
      </c>
      <c r="I1680" s="8" t="s">
        <v>38</v>
      </c>
      <c r="J1680" s="9">
        <v>0</v>
      </c>
      <c r="K1680" s="9">
        <v>0</v>
      </c>
      <c r="L1680" s="8">
        <v>0</v>
      </c>
      <c r="M1680" s="14">
        <f t="shared" si="78"/>
        <v>0</v>
      </c>
      <c r="N1680" s="8">
        <v>0</v>
      </c>
      <c r="O1680" s="8">
        <v>0</v>
      </c>
      <c r="P1680" s="8" t="s">
        <v>77</v>
      </c>
      <c r="R1680" s="8">
        <v>1</v>
      </c>
      <c r="S1680" s="13">
        <f>_xlfn.XLOOKUP(P1680,rif_fee_schedule!$A$2:$A$84,rif_fee_schedule!C$2:C$84, 0)*1.628</f>
        <v>9769.6279999999988</v>
      </c>
      <c r="T1680" s="13">
        <f>_xlfn.XLOOKUP(P1680,rif_fee_schedule!$A$2:$A$84,rif_fee_schedule!D$2:D$84, 0)</f>
        <v>5674</v>
      </c>
      <c r="U1680" s="14">
        <f t="shared" si="79"/>
        <v>9769.6279999999988</v>
      </c>
      <c r="V1680" s="14">
        <f t="shared" si="80"/>
        <v>5674</v>
      </c>
      <c r="W1680"/>
      <c r="Y1680" s="3">
        <v>74696854.359999999</v>
      </c>
      <c r="Z1680" s="3">
        <v>1494936.99</v>
      </c>
      <c r="AA1680" s="3">
        <v>1189721.74</v>
      </c>
      <c r="AB1680" s="2">
        <v>103699.7</v>
      </c>
      <c r="AC1680" s="3">
        <v>2074</v>
      </c>
      <c r="AD1680" s="2">
        <v>-3422401.68</v>
      </c>
      <c r="AE1680" s="3">
        <v>599122533.62</v>
      </c>
      <c r="AF1680" s="3">
        <v>12164932.65</v>
      </c>
      <c r="AG1680" s="3">
        <v>2628720.44</v>
      </c>
      <c r="AH1680" s="3">
        <v>103699.7</v>
      </c>
      <c r="AI1680" s="3">
        <v>2074</v>
      </c>
      <c r="AJ1680" s="2">
        <v>-10188946.82</v>
      </c>
    </row>
    <row r="1681" spans="1:36" hidden="1" x14ac:dyDescent="0.25">
      <c r="A1681" s="8">
        <v>2</v>
      </c>
      <c r="B1681" s="8" t="s">
        <v>2608</v>
      </c>
      <c r="C1681" s="8">
        <v>3031100110180</v>
      </c>
      <c r="D1681" s="8" t="s">
        <v>2609</v>
      </c>
      <c r="F1681" s="8" t="s">
        <v>2610</v>
      </c>
      <c r="G1681" s="10">
        <v>43731</v>
      </c>
      <c r="H1681" s="8" t="s">
        <v>31</v>
      </c>
      <c r="I1681" s="8" t="s">
        <v>38</v>
      </c>
      <c r="J1681" s="9">
        <v>8772.4500000000007</v>
      </c>
      <c r="K1681" s="9">
        <v>175.45</v>
      </c>
      <c r="L1681" s="8">
        <v>0</v>
      </c>
      <c r="M1681" s="14">
        <f t="shared" si="78"/>
        <v>8947.9000000000015</v>
      </c>
      <c r="N1681" s="8">
        <v>0</v>
      </c>
      <c r="O1681" s="8">
        <v>0</v>
      </c>
      <c r="P1681" s="8" t="s">
        <v>77</v>
      </c>
      <c r="R1681" s="8">
        <v>1</v>
      </c>
      <c r="S1681" s="13">
        <f>_xlfn.XLOOKUP(P1681,rif_fee_schedule!$A$2:$A$84,rif_fee_schedule!C$2:C$84, 0)*1.628</f>
        <v>9769.6279999999988</v>
      </c>
      <c r="T1681" s="13">
        <f>_xlfn.XLOOKUP(P1681,rif_fee_schedule!$A$2:$A$84,rif_fee_schedule!D$2:D$84, 0)</f>
        <v>5674</v>
      </c>
      <c r="U1681" s="14">
        <f t="shared" si="79"/>
        <v>9769.6279999999988</v>
      </c>
      <c r="V1681" s="14">
        <f t="shared" si="80"/>
        <v>5674</v>
      </c>
      <c r="W1681"/>
      <c r="Y1681" s="3">
        <v>272008405.74000001</v>
      </c>
      <c r="Z1681" s="3">
        <v>5573244.3300000001</v>
      </c>
      <c r="AA1681" s="3">
        <v>0</v>
      </c>
      <c r="AB1681">
        <v>0</v>
      </c>
      <c r="AC1681" s="3">
        <v>0</v>
      </c>
      <c r="AD1681" s="2">
        <v>-7297347.0099999998</v>
      </c>
      <c r="AE1681" s="3">
        <v>599122533.62</v>
      </c>
      <c r="AF1681" s="3">
        <v>12164932.65</v>
      </c>
      <c r="AG1681" s="3">
        <v>2628720.44</v>
      </c>
      <c r="AH1681" s="3">
        <v>103699.7</v>
      </c>
      <c r="AI1681" s="3">
        <v>2074</v>
      </c>
      <c r="AJ1681" s="2">
        <v>-10188946.82</v>
      </c>
    </row>
    <row r="1682" spans="1:36" hidden="1" x14ac:dyDescent="0.25">
      <c r="A1682" s="8">
        <v>9.1</v>
      </c>
      <c r="B1682" s="8" t="s">
        <v>9189</v>
      </c>
      <c r="C1682" s="8">
        <v>3031210190040</v>
      </c>
      <c r="D1682" s="8" t="s">
        <v>9190</v>
      </c>
      <c r="F1682" s="8" t="s">
        <v>9191</v>
      </c>
      <c r="G1682" s="10">
        <v>43732</v>
      </c>
      <c r="H1682" s="8" t="s">
        <v>31</v>
      </c>
      <c r="I1682" s="8" t="s">
        <v>38</v>
      </c>
      <c r="J1682" s="9">
        <v>4386.22</v>
      </c>
      <c r="K1682" s="9">
        <v>87.73</v>
      </c>
      <c r="L1682" s="8">
        <v>0</v>
      </c>
      <c r="M1682" s="14">
        <f t="shared" si="78"/>
        <v>4473.95</v>
      </c>
      <c r="N1682" s="8">
        <v>0</v>
      </c>
      <c r="O1682" s="8">
        <v>0</v>
      </c>
      <c r="P1682" s="8" t="s">
        <v>77</v>
      </c>
      <c r="R1682" s="8">
        <v>-0.5</v>
      </c>
      <c r="S1682" s="13">
        <f>_xlfn.XLOOKUP(P1682,rif_fee_schedule!$A$2:$A$84,rif_fee_schedule!C$2:C$84, 0)*1.628</f>
        <v>9769.6279999999988</v>
      </c>
      <c r="T1682" s="13">
        <f>_xlfn.XLOOKUP(P1682,rif_fee_schedule!$A$2:$A$84,rif_fee_schedule!D$2:D$84, 0)</f>
        <v>5674</v>
      </c>
      <c r="U1682" s="14">
        <f t="shared" si="79"/>
        <v>-4884.8139999999994</v>
      </c>
      <c r="V1682" s="14">
        <f t="shared" si="80"/>
        <v>-2837</v>
      </c>
      <c r="W1682"/>
      <c r="Y1682" s="3">
        <v>13894747.220000001</v>
      </c>
      <c r="Z1682" s="3">
        <v>290518.01</v>
      </c>
      <c r="AA1682" s="3">
        <v>0</v>
      </c>
      <c r="AB1682">
        <v>0</v>
      </c>
      <c r="AC1682" s="3">
        <v>0</v>
      </c>
      <c r="AD1682" s="2">
        <v>-156592.79</v>
      </c>
      <c r="AE1682" s="3">
        <v>599122533.62</v>
      </c>
      <c r="AF1682" s="3">
        <v>12164932.65</v>
      </c>
      <c r="AG1682" s="3">
        <v>2628720.44</v>
      </c>
      <c r="AH1682" s="3">
        <v>103699.7</v>
      </c>
      <c r="AI1682" s="3">
        <v>2074</v>
      </c>
      <c r="AJ1682" s="2">
        <v>-10188946.82</v>
      </c>
    </row>
    <row r="1683" spans="1:36" hidden="1" x14ac:dyDescent="0.25">
      <c r="A1683" s="8">
        <v>9.1</v>
      </c>
      <c r="B1683" s="8" t="s">
        <v>9189</v>
      </c>
      <c r="C1683" s="8">
        <v>3031210190040</v>
      </c>
      <c r="D1683" s="8" t="s">
        <v>9190</v>
      </c>
      <c r="F1683" s="8" t="s">
        <v>9191</v>
      </c>
      <c r="G1683" s="10">
        <v>43732</v>
      </c>
      <c r="H1683" s="8" t="s">
        <v>31</v>
      </c>
      <c r="I1683" s="8" t="s">
        <v>38</v>
      </c>
      <c r="J1683" s="9">
        <v>4386.22</v>
      </c>
      <c r="K1683" s="9">
        <v>87.73</v>
      </c>
      <c r="L1683" s="8">
        <v>0</v>
      </c>
      <c r="M1683" s="14">
        <f t="shared" si="78"/>
        <v>4473.95</v>
      </c>
      <c r="N1683" s="8">
        <v>0</v>
      </c>
      <c r="O1683" s="8">
        <v>0</v>
      </c>
      <c r="P1683" s="8" t="s">
        <v>77</v>
      </c>
      <c r="R1683" s="8">
        <v>1</v>
      </c>
      <c r="S1683" s="13">
        <f>_xlfn.XLOOKUP(P1683,rif_fee_schedule!$A$2:$A$84,rif_fee_schedule!C$2:C$84, 0)*1.628</f>
        <v>9769.6279999999988</v>
      </c>
      <c r="T1683" s="13">
        <f>_xlfn.XLOOKUP(P1683,rif_fee_schedule!$A$2:$A$84,rif_fee_schedule!D$2:D$84, 0)</f>
        <v>5674</v>
      </c>
      <c r="U1683" s="14">
        <f t="shared" si="79"/>
        <v>9769.6279999999988</v>
      </c>
      <c r="V1683" s="14">
        <f t="shared" si="80"/>
        <v>5674</v>
      </c>
      <c r="W1683"/>
      <c r="Y1683" s="3">
        <v>13894747.220000001</v>
      </c>
      <c r="Z1683" s="3">
        <v>290518.01</v>
      </c>
      <c r="AA1683" s="3">
        <v>0</v>
      </c>
      <c r="AB1683">
        <v>0</v>
      </c>
      <c r="AC1683" s="3">
        <v>0</v>
      </c>
      <c r="AD1683" s="2">
        <v>-156592.79</v>
      </c>
      <c r="AE1683" s="3">
        <v>599122533.62</v>
      </c>
      <c r="AF1683" s="3">
        <v>12164932.65</v>
      </c>
      <c r="AG1683" s="3">
        <v>2628720.44</v>
      </c>
      <c r="AH1683" s="3">
        <v>103699.7</v>
      </c>
      <c r="AI1683" s="3">
        <v>2074</v>
      </c>
      <c r="AJ1683" s="2">
        <v>-10188946.82</v>
      </c>
    </row>
    <row r="1684" spans="1:36" hidden="1" x14ac:dyDescent="0.25">
      <c r="A1684" s="8">
        <v>2</v>
      </c>
      <c r="B1684" s="8" t="s">
        <v>2540</v>
      </c>
      <c r="C1684" s="8">
        <v>3022320150570</v>
      </c>
      <c r="D1684" s="8" t="s">
        <v>2541</v>
      </c>
      <c r="G1684" s="10">
        <v>43735</v>
      </c>
      <c r="H1684" s="8" t="s">
        <v>31</v>
      </c>
      <c r="I1684" s="8" t="s">
        <v>32</v>
      </c>
      <c r="J1684" s="9">
        <v>163695.69</v>
      </c>
      <c r="K1684" s="9">
        <v>3273.91</v>
      </c>
      <c r="L1684" s="8">
        <v>0</v>
      </c>
      <c r="M1684" s="14">
        <f t="shared" si="78"/>
        <v>166969.60000000001</v>
      </c>
      <c r="N1684" s="8">
        <v>0</v>
      </c>
      <c r="O1684" s="8">
        <v>0</v>
      </c>
      <c r="P1684" s="8" t="s">
        <v>77</v>
      </c>
      <c r="R1684" s="8">
        <v>-1</v>
      </c>
      <c r="S1684" s="13">
        <f>_xlfn.XLOOKUP(P1684,rif_fee_schedule!$A$2:$A$84,rif_fee_schedule!C$2:C$84, 0)*1.628</f>
        <v>9769.6279999999988</v>
      </c>
      <c r="T1684" s="13">
        <f>_xlfn.XLOOKUP(P1684,rif_fee_schedule!$A$2:$A$84,rif_fee_schedule!D$2:D$84, 0)</f>
        <v>5674</v>
      </c>
      <c r="U1684" s="14">
        <f t="shared" si="79"/>
        <v>-9769.6279999999988</v>
      </c>
      <c r="V1684" s="14">
        <f t="shared" si="80"/>
        <v>-5674</v>
      </c>
      <c r="W1684"/>
      <c r="Y1684" s="3">
        <v>272008405.74000001</v>
      </c>
      <c r="Z1684" s="3">
        <v>5573244.3300000001</v>
      </c>
      <c r="AA1684" s="3">
        <v>0</v>
      </c>
      <c r="AB1684">
        <v>0</v>
      </c>
      <c r="AC1684" s="3">
        <v>0</v>
      </c>
      <c r="AD1684" s="2">
        <v>-7297347.0099999998</v>
      </c>
      <c r="AE1684" s="3">
        <v>599122533.62</v>
      </c>
      <c r="AF1684" s="3">
        <v>12164932.65</v>
      </c>
      <c r="AG1684" s="3">
        <v>2628720.44</v>
      </c>
      <c r="AH1684" s="3">
        <v>103699.7</v>
      </c>
      <c r="AI1684" s="3">
        <v>2074</v>
      </c>
      <c r="AJ1684" s="2">
        <v>-10188946.82</v>
      </c>
    </row>
    <row r="1685" spans="1:36" hidden="1" x14ac:dyDescent="0.25">
      <c r="A1685" s="8">
        <v>2</v>
      </c>
      <c r="B1685" s="8" t="s">
        <v>2540</v>
      </c>
      <c r="C1685" s="8">
        <v>3022320150570</v>
      </c>
      <c r="D1685" s="8" t="s">
        <v>2541</v>
      </c>
      <c r="G1685" s="10">
        <v>43735</v>
      </c>
      <c r="H1685" s="8" t="s">
        <v>31</v>
      </c>
      <c r="I1685" s="8" t="s">
        <v>32</v>
      </c>
      <c r="J1685" s="9">
        <v>163695.69</v>
      </c>
      <c r="K1685" s="9">
        <v>3273.91</v>
      </c>
      <c r="L1685" s="8">
        <v>0</v>
      </c>
      <c r="M1685" s="14">
        <f t="shared" si="78"/>
        <v>166969.60000000001</v>
      </c>
      <c r="N1685" s="8">
        <v>0</v>
      </c>
      <c r="O1685" s="8">
        <v>0</v>
      </c>
      <c r="P1685" s="8" t="s">
        <v>113</v>
      </c>
      <c r="R1685" s="8">
        <v>28</v>
      </c>
      <c r="S1685" s="13">
        <f>_xlfn.XLOOKUP(P1685,rif_fee_schedule!$A$2:$A$84,rif_fee_schedule!C$2:C$84, 0)*1.628</f>
        <v>6860.3919999999998</v>
      </c>
      <c r="T1685" s="13">
        <f>_xlfn.XLOOKUP(P1685,rif_fee_schedule!$A$2:$A$84,rif_fee_schedule!D$2:D$84, 0)</f>
        <v>3984</v>
      </c>
      <c r="U1685" s="14">
        <f t="shared" si="79"/>
        <v>192090.976</v>
      </c>
      <c r="V1685" s="14">
        <f t="shared" si="80"/>
        <v>111552</v>
      </c>
      <c r="W1685"/>
      <c r="Y1685" s="3">
        <v>272008405.74000001</v>
      </c>
      <c r="Z1685" s="3">
        <v>5573244.3300000001</v>
      </c>
      <c r="AA1685" s="3">
        <v>0</v>
      </c>
      <c r="AB1685">
        <v>0</v>
      </c>
      <c r="AC1685" s="3">
        <v>0</v>
      </c>
      <c r="AD1685" s="2">
        <v>-7297347.0099999998</v>
      </c>
      <c r="AE1685" s="3">
        <v>599122533.62</v>
      </c>
      <c r="AF1685" s="3">
        <v>12164932.65</v>
      </c>
      <c r="AG1685" s="3">
        <v>2628720.44</v>
      </c>
      <c r="AH1685" s="3">
        <v>103699.7</v>
      </c>
      <c r="AI1685" s="3">
        <v>2074</v>
      </c>
      <c r="AJ1685" s="2">
        <v>-10188946.82</v>
      </c>
    </row>
    <row r="1686" spans="1:36" hidden="1" x14ac:dyDescent="0.25">
      <c r="A1686" s="8">
        <v>3.1</v>
      </c>
      <c r="B1686" s="8" t="s">
        <v>4249</v>
      </c>
      <c r="C1686" s="8">
        <v>3022040090700</v>
      </c>
      <c r="D1686" s="8" t="s">
        <v>4250</v>
      </c>
      <c r="F1686" s="8" t="s">
        <v>4251</v>
      </c>
      <c r="G1686" s="10">
        <v>43732</v>
      </c>
      <c r="H1686" s="8" t="s">
        <v>31</v>
      </c>
      <c r="I1686" s="8" t="s">
        <v>38</v>
      </c>
      <c r="J1686" s="9">
        <v>0</v>
      </c>
      <c r="K1686" s="9">
        <v>0</v>
      </c>
      <c r="L1686" s="8">
        <v>0</v>
      </c>
      <c r="M1686" s="14">
        <f t="shared" si="78"/>
        <v>0</v>
      </c>
      <c r="N1686" s="8">
        <v>0</v>
      </c>
      <c r="O1686" s="8">
        <v>0</v>
      </c>
      <c r="P1686" s="8" t="s">
        <v>170</v>
      </c>
      <c r="R1686" s="8">
        <v>0</v>
      </c>
      <c r="S1686" s="13">
        <f>_xlfn.XLOOKUP(P1686,rif_fee_schedule!$A$2:$A$84,rif_fee_schedule!C$2:C$84, 0)*1.628</f>
        <v>8.3027999999999995</v>
      </c>
      <c r="T1686" s="13">
        <f>_xlfn.XLOOKUP(P1686,rif_fee_schedule!$A$2:$A$84,rif_fee_schedule!D$2:D$84, 0)</f>
        <v>4.8230000000000004</v>
      </c>
      <c r="U1686" s="14">
        <f t="shared" si="79"/>
        <v>0</v>
      </c>
      <c r="V1686" s="14">
        <f t="shared" si="80"/>
        <v>0</v>
      </c>
      <c r="W1686"/>
      <c r="Y1686" s="3">
        <v>34362078.990000002</v>
      </c>
      <c r="Z1686" s="3">
        <v>687512.03</v>
      </c>
      <c r="AA1686" s="3">
        <v>0</v>
      </c>
      <c r="AB1686">
        <v>0</v>
      </c>
      <c r="AC1686" s="3">
        <v>0</v>
      </c>
      <c r="AD1686" s="2">
        <v>-175934.14</v>
      </c>
      <c r="AE1686" s="3">
        <v>599122533.62</v>
      </c>
      <c r="AF1686" s="3">
        <v>12164932.65</v>
      </c>
      <c r="AG1686" s="3">
        <v>2628720.44</v>
      </c>
      <c r="AH1686" s="3">
        <v>103699.7</v>
      </c>
      <c r="AI1686" s="3">
        <v>2074</v>
      </c>
      <c r="AJ1686" s="2">
        <v>-10188946.82</v>
      </c>
    </row>
    <row r="1687" spans="1:36" hidden="1" x14ac:dyDescent="0.25">
      <c r="A1687" s="8">
        <v>9.1</v>
      </c>
      <c r="B1687" s="8" t="s">
        <v>9023</v>
      </c>
      <c r="C1687" s="8">
        <v>3031040051710</v>
      </c>
      <c r="D1687" s="8" t="s">
        <v>9024</v>
      </c>
      <c r="F1687" s="8" t="s">
        <v>9025</v>
      </c>
      <c r="G1687" s="10">
        <v>43733</v>
      </c>
      <c r="H1687" s="8" t="s">
        <v>31</v>
      </c>
      <c r="I1687" s="8" t="s">
        <v>38</v>
      </c>
      <c r="J1687" s="9">
        <v>0</v>
      </c>
      <c r="K1687" s="9">
        <v>0</v>
      </c>
      <c r="L1687" s="8">
        <v>0</v>
      </c>
      <c r="M1687" s="14">
        <f t="shared" si="78"/>
        <v>0</v>
      </c>
      <c r="N1687" s="8">
        <v>0</v>
      </c>
      <c r="O1687" s="8">
        <v>0</v>
      </c>
      <c r="P1687" s="8" t="s">
        <v>77</v>
      </c>
      <c r="R1687" s="8">
        <v>-1</v>
      </c>
      <c r="S1687" s="13">
        <f>_xlfn.XLOOKUP(P1687,rif_fee_schedule!$A$2:$A$84,rif_fee_schedule!C$2:C$84, 0)*1.628</f>
        <v>9769.6279999999988</v>
      </c>
      <c r="T1687" s="13">
        <f>_xlfn.XLOOKUP(P1687,rif_fee_schedule!$A$2:$A$84,rif_fee_schedule!D$2:D$84, 0)</f>
        <v>5674</v>
      </c>
      <c r="U1687" s="14">
        <f t="shared" si="79"/>
        <v>-9769.6279999999988</v>
      </c>
      <c r="V1687" s="14">
        <f t="shared" si="80"/>
        <v>-5674</v>
      </c>
      <c r="W1687"/>
      <c r="Y1687" s="3">
        <v>13894747.220000001</v>
      </c>
      <c r="Z1687" s="3">
        <v>290518.01</v>
      </c>
      <c r="AA1687" s="3">
        <v>0</v>
      </c>
      <c r="AB1687">
        <v>0</v>
      </c>
      <c r="AC1687" s="3">
        <v>0</v>
      </c>
      <c r="AD1687" s="2">
        <v>-156592.79</v>
      </c>
      <c r="AE1687" s="3">
        <v>599122533.62</v>
      </c>
      <c r="AF1687" s="3">
        <v>12164932.65</v>
      </c>
      <c r="AG1687" s="3">
        <v>2628720.44</v>
      </c>
      <c r="AH1687" s="3">
        <v>103699.7</v>
      </c>
      <c r="AI1687" s="3">
        <v>2074</v>
      </c>
      <c r="AJ1687" s="2">
        <v>-10188946.82</v>
      </c>
    </row>
    <row r="1688" spans="1:36" hidden="1" x14ac:dyDescent="0.25">
      <c r="A1688" s="8">
        <v>9.1</v>
      </c>
      <c r="B1688" s="8" t="s">
        <v>9023</v>
      </c>
      <c r="C1688" s="8">
        <v>3031040051710</v>
      </c>
      <c r="D1688" s="8" t="s">
        <v>9024</v>
      </c>
      <c r="F1688" s="8" t="s">
        <v>9025</v>
      </c>
      <c r="G1688" s="10">
        <v>43733</v>
      </c>
      <c r="H1688" s="8" t="s">
        <v>31</v>
      </c>
      <c r="I1688" s="8" t="s">
        <v>38</v>
      </c>
      <c r="J1688" s="9">
        <v>0</v>
      </c>
      <c r="K1688" s="9">
        <v>0</v>
      </c>
      <c r="L1688" s="8">
        <v>0</v>
      </c>
      <c r="M1688" s="14">
        <f t="shared" si="78"/>
        <v>0</v>
      </c>
      <c r="N1688" s="8">
        <v>0</v>
      </c>
      <c r="O1688" s="8">
        <v>0</v>
      </c>
      <c r="P1688" s="8" t="s">
        <v>77</v>
      </c>
      <c r="R1688" s="8">
        <v>1</v>
      </c>
      <c r="S1688" s="13">
        <f>_xlfn.XLOOKUP(P1688,rif_fee_schedule!$A$2:$A$84,rif_fee_schedule!C$2:C$84, 0)*1.628</f>
        <v>9769.6279999999988</v>
      </c>
      <c r="T1688" s="13">
        <f>_xlfn.XLOOKUP(P1688,rif_fee_schedule!$A$2:$A$84,rif_fee_schedule!D$2:D$84, 0)</f>
        <v>5674</v>
      </c>
      <c r="U1688" s="14">
        <f t="shared" si="79"/>
        <v>9769.6279999999988</v>
      </c>
      <c r="V1688" s="14">
        <f t="shared" si="80"/>
        <v>5674</v>
      </c>
      <c r="W1688"/>
      <c r="Y1688" s="3">
        <v>13894747.220000001</v>
      </c>
      <c r="Z1688" s="3">
        <v>290518.01</v>
      </c>
      <c r="AA1688" s="3">
        <v>0</v>
      </c>
      <c r="AB1688">
        <v>0</v>
      </c>
      <c r="AC1688" s="3">
        <v>0</v>
      </c>
      <c r="AD1688" s="2">
        <v>-156592.79</v>
      </c>
      <c r="AE1688" s="3">
        <v>599122533.62</v>
      </c>
      <c r="AF1688" s="3">
        <v>12164932.65</v>
      </c>
      <c r="AG1688" s="3">
        <v>2628720.44</v>
      </c>
      <c r="AH1688" s="3">
        <v>103699.7</v>
      </c>
      <c r="AI1688" s="3">
        <v>2074</v>
      </c>
      <c r="AJ1688" s="2">
        <v>-10188946.82</v>
      </c>
    </row>
    <row r="1689" spans="1:36" hidden="1" x14ac:dyDescent="0.25">
      <c r="A1689" s="8">
        <v>5</v>
      </c>
      <c r="B1689" s="8" t="s">
        <v>5000</v>
      </c>
      <c r="C1689" s="8">
        <v>3059140800010</v>
      </c>
      <c r="D1689" s="8" t="s">
        <v>5001</v>
      </c>
      <c r="F1689" s="8" t="s">
        <v>5002</v>
      </c>
      <c r="G1689" s="10">
        <v>43741</v>
      </c>
      <c r="H1689" s="8" t="s">
        <v>31</v>
      </c>
      <c r="I1689" s="8" t="s">
        <v>38</v>
      </c>
      <c r="J1689" s="9">
        <v>280179.56</v>
      </c>
      <c r="K1689" s="9">
        <v>5603.59</v>
      </c>
      <c r="L1689" s="8">
        <v>0</v>
      </c>
      <c r="M1689" s="14">
        <f t="shared" si="78"/>
        <v>285783.15000000002</v>
      </c>
      <c r="N1689" s="8">
        <v>0</v>
      </c>
      <c r="O1689" s="8">
        <v>0</v>
      </c>
      <c r="P1689" s="8" t="s">
        <v>39</v>
      </c>
      <c r="R1689" s="11">
        <v>119300</v>
      </c>
      <c r="S1689" s="13">
        <f>_xlfn.XLOOKUP(P1689,rif_fee_schedule!$A$2:$A$84,rif_fee_schedule!C$2:C$84, 0)*1.628</f>
        <v>2.4729319999999997</v>
      </c>
      <c r="T1689" s="13">
        <f>_xlfn.XLOOKUP(P1689,rif_fee_schedule!$A$2:$A$84,rif_fee_schedule!D$2:D$84, 0)</f>
        <v>1.4359999999999999</v>
      </c>
      <c r="U1689" s="14">
        <f t="shared" si="79"/>
        <v>295020.78759999998</v>
      </c>
      <c r="V1689" s="14">
        <f t="shared" si="80"/>
        <v>171314.8</v>
      </c>
      <c r="W1689" s="2"/>
      <c r="Y1689" s="3">
        <v>23913047.239999998</v>
      </c>
      <c r="Z1689" s="3">
        <v>478708.65</v>
      </c>
      <c r="AA1689" s="3">
        <v>0</v>
      </c>
      <c r="AB1689">
        <v>0</v>
      </c>
      <c r="AC1689" s="3">
        <v>0</v>
      </c>
      <c r="AD1689" s="2">
        <v>-227120.25</v>
      </c>
      <c r="AE1689" s="3">
        <v>599122533.62</v>
      </c>
      <c r="AF1689" s="3">
        <v>12164932.65</v>
      </c>
      <c r="AG1689" s="3">
        <v>2628720.44</v>
      </c>
      <c r="AH1689" s="3">
        <v>103699.7</v>
      </c>
      <c r="AI1689" s="3">
        <v>2074</v>
      </c>
      <c r="AJ1689" s="2">
        <v>-10188946.82</v>
      </c>
    </row>
    <row r="1690" spans="1:36" hidden="1" x14ac:dyDescent="0.25">
      <c r="A1690" s="8">
        <v>2</v>
      </c>
      <c r="B1690" s="8" t="s">
        <v>2481</v>
      </c>
      <c r="C1690" s="8">
        <v>3021340130230</v>
      </c>
      <c r="D1690" s="8" t="s">
        <v>2482</v>
      </c>
      <c r="G1690" s="10">
        <v>43733</v>
      </c>
      <c r="H1690" s="8" t="s">
        <v>31</v>
      </c>
      <c r="I1690" s="8" t="s">
        <v>32</v>
      </c>
      <c r="J1690" s="9">
        <v>8772.4500000000007</v>
      </c>
      <c r="K1690" s="9">
        <v>175.45</v>
      </c>
      <c r="L1690" s="8">
        <v>0</v>
      </c>
      <c r="M1690" s="14">
        <f t="shared" si="78"/>
        <v>8947.9000000000015</v>
      </c>
      <c r="N1690" s="8">
        <v>0</v>
      </c>
      <c r="O1690" s="8">
        <v>0</v>
      </c>
      <c r="P1690" s="8" t="s">
        <v>77</v>
      </c>
      <c r="R1690" s="8">
        <v>1</v>
      </c>
      <c r="S1690" s="13">
        <f>_xlfn.XLOOKUP(P1690,rif_fee_schedule!$A$2:$A$84,rif_fee_schedule!C$2:C$84, 0)*1.628</f>
        <v>9769.6279999999988</v>
      </c>
      <c r="T1690" s="13">
        <f>_xlfn.XLOOKUP(P1690,rif_fee_schedule!$A$2:$A$84,rif_fee_schedule!D$2:D$84, 0)</f>
        <v>5674</v>
      </c>
      <c r="U1690" s="14">
        <f t="shared" si="79"/>
        <v>9769.6279999999988</v>
      </c>
      <c r="V1690" s="14">
        <f t="shared" si="80"/>
        <v>5674</v>
      </c>
      <c r="W1690"/>
      <c r="Y1690" s="3">
        <v>272008405.74000001</v>
      </c>
      <c r="Z1690" s="3">
        <v>5573244.3300000001</v>
      </c>
      <c r="AA1690" s="3">
        <v>0</v>
      </c>
      <c r="AB1690">
        <v>0</v>
      </c>
      <c r="AC1690" s="3">
        <v>0</v>
      </c>
      <c r="AD1690" s="2">
        <v>-7297347.0099999998</v>
      </c>
      <c r="AE1690" s="3">
        <v>599122533.62</v>
      </c>
      <c r="AF1690" s="3">
        <v>12164932.65</v>
      </c>
      <c r="AG1690" s="3">
        <v>2628720.44</v>
      </c>
      <c r="AH1690" s="3">
        <v>103699.7</v>
      </c>
      <c r="AI1690" s="3">
        <v>2074</v>
      </c>
      <c r="AJ1690" s="2">
        <v>-10188946.82</v>
      </c>
    </row>
    <row r="1691" spans="1:36" hidden="1" x14ac:dyDescent="0.25">
      <c r="A1691" s="8">
        <v>1.1000000000000001</v>
      </c>
      <c r="B1691" s="8" t="s">
        <v>910</v>
      </c>
      <c r="C1691" s="8">
        <v>3040230570080</v>
      </c>
      <c r="D1691" s="8" t="s">
        <v>911</v>
      </c>
      <c r="F1691" s="8" t="s">
        <v>912</v>
      </c>
      <c r="G1691" s="10">
        <v>43776</v>
      </c>
      <c r="H1691" s="8" t="s">
        <v>31</v>
      </c>
      <c r="I1691" s="8" t="s">
        <v>38</v>
      </c>
      <c r="J1691" s="9">
        <v>4335.95</v>
      </c>
      <c r="K1691" s="9">
        <v>86.72</v>
      </c>
      <c r="L1691" s="8">
        <v>0</v>
      </c>
      <c r="M1691" s="14">
        <f t="shared" si="78"/>
        <v>4422.67</v>
      </c>
      <c r="N1691" s="8">
        <v>0</v>
      </c>
      <c r="O1691" s="8">
        <v>0</v>
      </c>
      <c r="P1691" s="8" t="s">
        <v>43</v>
      </c>
      <c r="R1691" s="8">
        <v>943</v>
      </c>
      <c r="S1691" s="13">
        <f>_xlfn.XLOOKUP(P1691,rif_fee_schedule!$A$2:$A$84,rif_fee_schedule!C$2:C$84, 0)*1.628</f>
        <v>5.1216879999999998</v>
      </c>
      <c r="T1691" s="13">
        <f>_xlfn.XLOOKUP(P1691,rif_fee_schedule!$A$2:$A$84,rif_fee_schedule!D$2:D$84, 0)</f>
        <v>2.9740000000000002</v>
      </c>
      <c r="U1691" s="14">
        <f t="shared" si="79"/>
        <v>4829.751784</v>
      </c>
      <c r="V1691" s="14">
        <f t="shared" si="80"/>
        <v>2804.482</v>
      </c>
      <c r="W1691"/>
      <c r="Y1691" s="3">
        <v>13538989.02</v>
      </c>
      <c r="Z1691" s="3">
        <v>280635.13</v>
      </c>
      <c r="AA1691" s="3">
        <v>0</v>
      </c>
      <c r="AB1691">
        <v>0</v>
      </c>
      <c r="AC1691" s="3">
        <v>0</v>
      </c>
      <c r="AD1691" s="2">
        <v>-2316507.67</v>
      </c>
      <c r="AE1691" s="3">
        <v>599122533.62</v>
      </c>
      <c r="AF1691" s="3">
        <v>12164932.65</v>
      </c>
      <c r="AG1691" s="3">
        <v>2628720.44</v>
      </c>
      <c r="AH1691" s="3">
        <v>103699.7</v>
      </c>
      <c r="AI1691" s="3">
        <v>2074</v>
      </c>
      <c r="AJ1691" s="2">
        <v>-10188946.82</v>
      </c>
    </row>
    <row r="1692" spans="1:36" hidden="1" x14ac:dyDescent="0.25">
      <c r="A1692" s="8">
        <v>6</v>
      </c>
      <c r="B1692" s="8" t="s">
        <v>6932</v>
      </c>
      <c r="C1692" s="8">
        <v>3068030000170</v>
      </c>
      <c r="D1692" s="8" t="s">
        <v>6933</v>
      </c>
      <c r="E1692" s="8" t="s">
        <v>30</v>
      </c>
      <c r="G1692" s="10">
        <v>43815</v>
      </c>
      <c r="H1692" s="8" t="s">
        <v>31</v>
      </c>
      <c r="I1692" s="8" t="s">
        <v>32</v>
      </c>
      <c r="J1692" s="9">
        <v>9278.02</v>
      </c>
      <c r="K1692" s="9">
        <v>185.56</v>
      </c>
      <c r="L1692" s="8">
        <v>0</v>
      </c>
      <c r="M1692" s="14">
        <f t="shared" si="78"/>
        <v>9463.58</v>
      </c>
      <c r="N1692" s="8">
        <v>0</v>
      </c>
      <c r="O1692" s="8">
        <v>0</v>
      </c>
      <c r="P1692" s="8" t="s">
        <v>77</v>
      </c>
      <c r="R1692" s="8">
        <v>1</v>
      </c>
      <c r="S1692" s="13">
        <f>_xlfn.XLOOKUP(P1692,rif_fee_schedule!$A$2:$A$84,rif_fee_schedule!C$2:C$84, 0)*1.628</f>
        <v>9769.6279999999988</v>
      </c>
      <c r="T1692" s="13">
        <f>_xlfn.XLOOKUP(P1692,rif_fee_schedule!$A$2:$A$84,rif_fee_schedule!D$2:D$84, 0)</f>
        <v>5674</v>
      </c>
      <c r="U1692" s="14">
        <f t="shared" si="79"/>
        <v>9769.6279999999988</v>
      </c>
      <c r="V1692" s="14">
        <f t="shared" si="80"/>
        <v>5674</v>
      </c>
      <c r="W1692"/>
      <c r="Y1692" s="3">
        <v>43269262.359999999</v>
      </c>
      <c r="Z1692" s="3">
        <v>874367.57</v>
      </c>
      <c r="AA1692" s="3">
        <v>433279.63</v>
      </c>
      <c r="AB1692">
        <v>0</v>
      </c>
      <c r="AC1692" s="3">
        <v>0</v>
      </c>
      <c r="AD1692" s="2">
        <v>374512.67</v>
      </c>
      <c r="AE1692" s="3">
        <v>599122533.62</v>
      </c>
      <c r="AF1692" s="3">
        <v>12164932.65</v>
      </c>
      <c r="AG1692" s="3">
        <v>2628720.44</v>
      </c>
      <c r="AH1692" s="3">
        <v>103699.7</v>
      </c>
      <c r="AI1692" s="3">
        <v>2074</v>
      </c>
      <c r="AJ1692" s="2">
        <v>-10188946.82</v>
      </c>
    </row>
    <row r="1693" spans="1:36" hidden="1" x14ac:dyDescent="0.25">
      <c r="A1693" s="8">
        <v>6</v>
      </c>
      <c r="B1693" s="8" t="s">
        <v>7100</v>
      </c>
      <c r="C1693" s="8">
        <v>3069120040190</v>
      </c>
      <c r="D1693" s="8" t="s">
        <v>7101</v>
      </c>
      <c r="G1693" s="10">
        <v>43738</v>
      </c>
      <c r="H1693" s="8" t="s">
        <v>31</v>
      </c>
      <c r="I1693" s="8" t="s">
        <v>32</v>
      </c>
      <c r="J1693" s="9">
        <v>7969.81</v>
      </c>
      <c r="K1693" s="9">
        <v>159.4</v>
      </c>
      <c r="L1693" s="8">
        <v>0</v>
      </c>
      <c r="M1693" s="14">
        <f t="shared" si="78"/>
        <v>8129.21</v>
      </c>
      <c r="N1693" s="8">
        <v>0</v>
      </c>
      <c r="O1693" s="8">
        <v>0</v>
      </c>
      <c r="P1693" s="8" t="s">
        <v>274</v>
      </c>
      <c r="R1693" s="8">
        <v>1</v>
      </c>
      <c r="S1693" s="13">
        <f>_xlfn.XLOOKUP(P1693,rif_fee_schedule!$A$2:$A$84,rif_fee_schedule!C$2:C$84, 0)*1.628</f>
        <v>0</v>
      </c>
      <c r="T1693" s="13">
        <f>_xlfn.XLOOKUP(P1693,rif_fee_schedule!$A$2:$A$84,rif_fee_schedule!D$2:D$84, 0)</f>
        <v>0</v>
      </c>
      <c r="U1693" s="14">
        <f t="shared" si="79"/>
        <v>0</v>
      </c>
      <c r="V1693" s="14">
        <f t="shared" si="80"/>
        <v>0</v>
      </c>
      <c r="W1693"/>
      <c r="Y1693" s="3">
        <v>43269262.359999999</v>
      </c>
      <c r="Z1693" s="3">
        <v>874367.57</v>
      </c>
      <c r="AA1693" s="3">
        <v>433279.63</v>
      </c>
      <c r="AB1693">
        <v>0</v>
      </c>
      <c r="AC1693" s="3">
        <v>0</v>
      </c>
      <c r="AD1693" s="2">
        <v>374512.67</v>
      </c>
      <c r="AE1693" s="3">
        <v>599122533.62</v>
      </c>
      <c r="AF1693" s="3">
        <v>12164932.65</v>
      </c>
      <c r="AG1693" s="3">
        <v>2628720.44</v>
      </c>
      <c r="AH1693" s="3">
        <v>103699.7</v>
      </c>
      <c r="AI1693" s="3">
        <v>2074</v>
      </c>
      <c r="AJ1693" s="2">
        <v>-10188946.82</v>
      </c>
    </row>
    <row r="1694" spans="1:36" hidden="1" x14ac:dyDescent="0.25">
      <c r="A1694" s="8">
        <v>2</v>
      </c>
      <c r="B1694" s="8" t="s">
        <v>2825</v>
      </c>
      <c r="C1694" s="8">
        <v>3031150190380</v>
      </c>
      <c r="D1694" s="8" t="s">
        <v>2826</v>
      </c>
      <c r="F1694" s="8" t="s">
        <v>2827</v>
      </c>
      <c r="G1694" s="10">
        <v>43738</v>
      </c>
      <c r="H1694" s="8" t="s">
        <v>31</v>
      </c>
      <c r="I1694" s="8" t="s">
        <v>38</v>
      </c>
      <c r="J1694" s="9">
        <v>1969.71</v>
      </c>
      <c r="K1694" s="9">
        <v>39.39</v>
      </c>
      <c r="L1694" s="8">
        <v>0</v>
      </c>
      <c r="M1694" s="14">
        <f t="shared" si="78"/>
        <v>2009.1000000000001</v>
      </c>
      <c r="N1694" s="8">
        <v>0</v>
      </c>
      <c r="O1694" s="8">
        <v>0</v>
      </c>
      <c r="P1694" s="8" t="s">
        <v>114</v>
      </c>
      <c r="R1694" s="8">
        <v>2</v>
      </c>
      <c r="S1694" s="13">
        <f>_xlfn.XLOOKUP(P1694,rif_fee_schedule!$A$2:$A$84,rif_fee_schedule!C$2:C$84, 0)*1.628</f>
        <v>4288.152</v>
      </c>
      <c r="T1694" s="13">
        <f>_xlfn.XLOOKUP(P1694,rif_fee_schedule!$A$2:$A$84,rif_fee_schedule!D$2:D$84, 0)</f>
        <v>2490</v>
      </c>
      <c r="U1694" s="14">
        <f t="shared" si="79"/>
        <v>8576.3040000000001</v>
      </c>
      <c r="V1694" s="14">
        <f t="shared" si="80"/>
        <v>4980</v>
      </c>
      <c r="W1694"/>
      <c r="Y1694" s="3">
        <v>272008405.74000001</v>
      </c>
      <c r="Z1694" s="3">
        <v>5573244.3300000001</v>
      </c>
      <c r="AA1694" s="3">
        <v>0</v>
      </c>
      <c r="AB1694">
        <v>0</v>
      </c>
      <c r="AC1694" s="3">
        <v>0</v>
      </c>
      <c r="AD1694" s="2">
        <v>-7297347.0099999998</v>
      </c>
      <c r="AE1694" s="3">
        <v>599122533.62</v>
      </c>
      <c r="AF1694" s="3">
        <v>12164932.65</v>
      </c>
      <c r="AG1694" s="3">
        <v>2628720.44</v>
      </c>
      <c r="AH1694" s="3">
        <v>103699.7</v>
      </c>
      <c r="AI1694" s="3">
        <v>2074</v>
      </c>
      <c r="AJ1694" s="2">
        <v>-10188946.82</v>
      </c>
    </row>
    <row r="1695" spans="1:36" hidden="1" x14ac:dyDescent="0.25">
      <c r="A1695" s="8">
        <v>2</v>
      </c>
      <c r="B1695" s="8" t="s">
        <v>2825</v>
      </c>
      <c r="C1695" s="8">
        <v>3031150190380</v>
      </c>
      <c r="D1695" s="8" t="s">
        <v>2826</v>
      </c>
      <c r="F1695" s="8" t="s">
        <v>2827</v>
      </c>
      <c r="G1695" s="10">
        <v>43738</v>
      </c>
      <c r="H1695" s="8" t="s">
        <v>31</v>
      </c>
      <c r="I1695" s="8" t="s">
        <v>38</v>
      </c>
      <c r="J1695" s="9">
        <v>1969.71</v>
      </c>
      <c r="K1695" s="9">
        <v>39.39</v>
      </c>
      <c r="L1695" s="8">
        <v>0</v>
      </c>
      <c r="M1695" s="14">
        <f t="shared" si="78"/>
        <v>2009.1000000000001</v>
      </c>
      <c r="N1695" s="8">
        <v>0</v>
      </c>
      <c r="O1695" s="8">
        <v>0</v>
      </c>
      <c r="P1695" s="8" t="s">
        <v>77</v>
      </c>
      <c r="R1695" s="8">
        <v>-1</v>
      </c>
      <c r="S1695" s="13">
        <f>_xlfn.XLOOKUP(P1695,rif_fee_schedule!$A$2:$A$84,rif_fee_schedule!C$2:C$84, 0)*1.628</f>
        <v>9769.6279999999988</v>
      </c>
      <c r="T1695" s="13">
        <f>_xlfn.XLOOKUP(P1695,rif_fee_schedule!$A$2:$A$84,rif_fee_schedule!D$2:D$84, 0)</f>
        <v>5674</v>
      </c>
      <c r="U1695" s="14">
        <f t="shared" si="79"/>
        <v>-9769.6279999999988</v>
      </c>
      <c r="V1695" s="14">
        <f t="shared" si="80"/>
        <v>-5674</v>
      </c>
      <c r="W1695"/>
      <c r="Y1695" s="3">
        <v>272008405.74000001</v>
      </c>
      <c r="Z1695" s="3">
        <v>5573244.3300000001</v>
      </c>
      <c r="AA1695" s="3">
        <v>0</v>
      </c>
      <c r="AB1695">
        <v>0</v>
      </c>
      <c r="AC1695" s="3">
        <v>0</v>
      </c>
      <c r="AD1695" s="2">
        <v>-7297347.0099999998</v>
      </c>
      <c r="AE1695" s="3">
        <v>599122533.62</v>
      </c>
      <c r="AF1695" s="3">
        <v>12164932.65</v>
      </c>
      <c r="AG1695" s="3">
        <v>2628720.44</v>
      </c>
      <c r="AH1695" s="3">
        <v>103699.7</v>
      </c>
      <c r="AI1695" s="3">
        <v>2074</v>
      </c>
      <c r="AJ1695" s="2">
        <v>-10188946.82</v>
      </c>
    </row>
    <row r="1696" spans="1:36" hidden="1" x14ac:dyDescent="0.25">
      <c r="A1696" s="8">
        <v>5</v>
      </c>
      <c r="B1696" s="8" t="s">
        <v>5011</v>
      </c>
      <c r="C1696" s="8">
        <v>3059210250010</v>
      </c>
      <c r="D1696" s="8" t="s">
        <v>5012</v>
      </c>
      <c r="F1696" s="8" t="s">
        <v>5013</v>
      </c>
      <c r="G1696" s="10">
        <v>43740</v>
      </c>
      <c r="H1696" s="8" t="s">
        <v>31</v>
      </c>
      <c r="I1696" s="8" t="s">
        <v>38</v>
      </c>
      <c r="J1696" s="9">
        <v>187449.64</v>
      </c>
      <c r="K1696" s="9">
        <v>3748.99</v>
      </c>
      <c r="L1696" s="8">
        <v>0</v>
      </c>
      <c r="M1696" s="14">
        <f t="shared" si="78"/>
        <v>191198.63</v>
      </c>
      <c r="N1696" s="8">
        <v>0</v>
      </c>
      <c r="O1696" s="8">
        <v>0</v>
      </c>
      <c r="P1696" s="8" t="s">
        <v>376</v>
      </c>
      <c r="R1696" s="8">
        <v>33</v>
      </c>
      <c r="S1696" s="13">
        <f>_xlfn.XLOOKUP(P1696,rif_fee_schedule!$A$2:$A$84,rif_fee_schedule!C$2:C$84, 0)*1.628</f>
        <v>5981.2719999999999</v>
      </c>
      <c r="T1696" s="13">
        <f>_xlfn.XLOOKUP(P1696,rif_fee_schedule!$A$2:$A$84,rif_fee_schedule!D$2:D$84, 0)</f>
        <v>3474</v>
      </c>
      <c r="U1696" s="14">
        <f t="shared" si="79"/>
        <v>197381.976</v>
      </c>
      <c r="V1696" s="14">
        <f t="shared" si="80"/>
        <v>114642</v>
      </c>
      <c r="W1696"/>
      <c r="Y1696" s="3">
        <v>23913047.239999998</v>
      </c>
      <c r="Z1696" s="3">
        <v>478708.65</v>
      </c>
      <c r="AA1696" s="3">
        <v>0</v>
      </c>
      <c r="AB1696">
        <v>0</v>
      </c>
      <c r="AC1696" s="3">
        <v>0</v>
      </c>
      <c r="AD1696" s="2">
        <v>-227120.25</v>
      </c>
      <c r="AE1696" s="3">
        <v>599122533.62</v>
      </c>
      <c r="AF1696" s="3">
        <v>12164932.65</v>
      </c>
      <c r="AG1696" s="3">
        <v>2628720.44</v>
      </c>
      <c r="AH1696" s="3">
        <v>103699.7</v>
      </c>
      <c r="AI1696" s="3">
        <v>2074</v>
      </c>
      <c r="AJ1696" s="2">
        <v>-10188946.82</v>
      </c>
    </row>
    <row r="1697" spans="1:36" hidden="1" x14ac:dyDescent="0.25">
      <c r="A1697" s="8">
        <v>4</v>
      </c>
      <c r="B1697" s="8" t="s">
        <v>4494</v>
      </c>
      <c r="C1697" s="8">
        <v>3049100030131</v>
      </c>
      <c r="D1697" s="8" t="s">
        <v>4495</v>
      </c>
      <c r="F1697" s="8" t="s">
        <v>4496</v>
      </c>
      <c r="G1697" s="10">
        <v>43755</v>
      </c>
      <c r="H1697" s="8" t="s">
        <v>31</v>
      </c>
      <c r="I1697" s="8" t="s">
        <v>38</v>
      </c>
      <c r="J1697" s="9">
        <v>9278.02</v>
      </c>
      <c r="K1697" s="9">
        <v>185.56</v>
      </c>
      <c r="L1697" s="8">
        <v>0</v>
      </c>
      <c r="M1697" s="14">
        <f t="shared" si="78"/>
        <v>9463.58</v>
      </c>
      <c r="N1697" s="8">
        <v>0</v>
      </c>
      <c r="O1697" s="8">
        <v>0</v>
      </c>
      <c r="P1697" s="8" t="s">
        <v>77</v>
      </c>
      <c r="R1697" s="8">
        <v>1</v>
      </c>
      <c r="S1697" s="13">
        <f>_xlfn.XLOOKUP(P1697,rif_fee_schedule!$A$2:$A$84,rif_fee_schedule!C$2:C$84, 0)*1.628</f>
        <v>9769.6279999999988</v>
      </c>
      <c r="T1697" s="13">
        <f>_xlfn.XLOOKUP(P1697,rif_fee_schedule!$A$2:$A$84,rif_fee_schedule!D$2:D$84, 0)</f>
        <v>5674</v>
      </c>
      <c r="U1697" s="14">
        <f t="shared" si="79"/>
        <v>9769.6279999999988</v>
      </c>
      <c r="V1697" s="14">
        <f t="shared" si="80"/>
        <v>5674</v>
      </c>
      <c r="W1697"/>
      <c r="Y1697" s="3">
        <v>3995300.98</v>
      </c>
      <c r="Z1697" s="3">
        <v>83905.98</v>
      </c>
      <c r="AA1697" s="3">
        <v>372201.82</v>
      </c>
      <c r="AB1697">
        <v>0</v>
      </c>
      <c r="AC1697" s="3">
        <v>0</v>
      </c>
      <c r="AD1697" s="2">
        <v>611247.02</v>
      </c>
      <c r="AE1697" s="3">
        <v>599122533.62</v>
      </c>
      <c r="AF1697" s="3">
        <v>12164932.65</v>
      </c>
      <c r="AG1697" s="3">
        <v>2628720.44</v>
      </c>
      <c r="AH1697" s="3">
        <v>103699.7</v>
      </c>
      <c r="AI1697" s="3">
        <v>2074</v>
      </c>
      <c r="AJ1697" s="2">
        <v>-10188946.82</v>
      </c>
    </row>
    <row r="1698" spans="1:36" hidden="1" x14ac:dyDescent="0.25">
      <c r="A1698" s="8">
        <v>4</v>
      </c>
      <c r="B1698" s="8" t="s">
        <v>4550</v>
      </c>
      <c r="C1698" s="8">
        <v>3049100030390</v>
      </c>
      <c r="D1698" s="8" t="s">
        <v>4551</v>
      </c>
      <c r="F1698" s="8" t="s">
        <v>4552</v>
      </c>
      <c r="G1698" s="10">
        <v>43760</v>
      </c>
      <c r="H1698" s="8" t="s">
        <v>31</v>
      </c>
      <c r="I1698" s="8" t="s">
        <v>38</v>
      </c>
      <c r="J1698" s="9">
        <v>9278.02</v>
      </c>
      <c r="K1698" s="9">
        <v>185.56</v>
      </c>
      <c r="L1698" s="8">
        <v>0</v>
      </c>
      <c r="M1698" s="14">
        <f t="shared" si="78"/>
        <v>9463.58</v>
      </c>
      <c r="N1698" s="8">
        <v>0</v>
      </c>
      <c r="O1698" s="8">
        <v>0</v>
      </c>
      <c r="P1698" s="8" t="s">
        <v>77</v>
      </c>
      <c r="R1698" s="8">
        <v>1</v>
      </c>
      <c r="S1698" s="13">
        <f>_xlfn.XLOOKUP(P1698,rif_fee_schedule!$A$2:$A$84,rif_fee_schedule!C$2:C$84, 0)*1.628</f>
        <v>9769.6279999999988</v>
      </c>
      <c r="T1698" s="13">
        <f>_xlfn.XLOOKUP(P1698,rif_fee_schedule!$A$2:$A$84,rif_fee_schedule!D$2:D$84, 0)</f>
        <v>5674</v>
      </c>
      <c r="U1698" s="14">
        <f t="shared" si="79"/>
        <v>9769.6279999999988</v>
      </c>
      <c r="V1698" s="14">
        <f t="shared" si="80"/>
        <v>5674</v>
      </c>
      <c r="W1698"/>
      <c r="Y1698" s="3">
        <v>3995300.98</v>
      </c>
      <c r="Z1698" s="3">
        <v>83905.98</v>
      </c>
      <c r="AA1698" s="3">
        <v>372201.82</v>
      </c>
      <c r="AB1698">
        <v>0</v>
      </c>
      <c r="AC1698" s="3">
        <v>0</v>
      </c>
      <c r="AD1698" s="2">
        <v>611247.02</v>
      </c>
      <c r="AE1698" s="3">
        <v>599122533.62</v>
      </c>
      <c r="AF1698" s="3">
        <v>12164932.65</v>
      </c>
      <c r="AG1698" s="3">
        <v>2628720.44</v>
      </c>
      <c r="AH1698" s="3">
        <v>103699.7</v>
      </c>
      <c r="AI1698" s="3">
        <v>2074</v>
      </c>
      <c r="AJ1698" s="2">
        <v>-10188946.82</v>
      </c>
    </row>
    <row r="1699" spans="1:36" hidden="1" x14ac:dyDescent="0.25">
      <c r="A1699" s="8">
        <v>4</v>
      </c>
      <c r="B1699" s="8" t="s">
        <v>4474</v>
      </c>
      <c r="C1699" s="8">
        <v>3049100030390</v>
      </c>
      <c r="D1699" s="8" t="s">
        <v>4475</v>
      </c>
      <c r="F1699" s="8" t="s">
        <v>4476</v>
      </c>
      <c r="G1699" s="10">
        <v>43759</v>
      </c>
      <c r="H1699" s="8" t="s">
        <v>31</v>
      </c>
      <c r="I1699" s="8" t="s">
        <v>38</v>
      </c>
      <c r="J1699" s="9">
        <v>9278.02</v>
      </c>
      <c r="K1699" s="9">
        <v>185.56</v>
      </c>
      <c r="L1699" s="8">
        <v>0</v>
      </c>
      <c r="M1699" s="14">
        <f t="shared" si="78"/>
        <v>9463.58</v>
      </c>
      <c r="N1699" s="8">
        <v>0</v>
      </c>
      <c r="O1699" s="8">
        <v>0</v>
      </c>
      <c r="P1699" s="8" t="s">
        <v>77</v>
      </c>
      <c r="R1699" s="8">
        <v>1</v>
      </c>
      <c r="S1699" s="13">
        <f>_xlfn.XLOOKUP(P1699,rif_fee_schedule!$A$2:$A$84,rif_fee_schedule!C$2:C$84, 0)*1.628</f>
        <v>9769.6279999999988</v>
      </c>
      <c r="T1699" s="13">
        <f>_xlfn.XLOOKUP(P1699,rif_fee_schedule!$A$2:$A$84,rif_fee_schedule!D$2:D$84, 0)</f>
        <v>5674</v>
      </c>
      <c r="U1699" s="14">
        <f t="shared" si="79"/>
        <v>9769.6279999999988</v>
      </c>
      <c r="V1699" s="14">
        <f t="shared" si="80"/>
        <v>5674</v>
      </c>
      <c r="W1699"/>
      <c r="Y1699" s="3">
        <v>3995300.98</v>
      </c>
      <c r="Z1699" s="3">
        <v>83905.98</v>
      </c>
      <c r="AA1699" s="3">
        <v>372201.82</v>
      </c>
      <c r="AB1699">
        <v>0</v>
      </c>
      <c r="AC1699" s="3">
        <v>0</v>
      </c>
      <c r="AD1699" s="2">
        <v>611247.02</v>
      </c>
      <c r="AE1699" s="3">
        <v>599122533.62</v>
      </c>
      <c r="AF1699" s="3">
        <v>12164932.65</v>
      </c>
      <c r="AG1699" s="3">
        <v>2628720.44</v>
      </c>
      <c r="AH1699" s="3">
        <v>103699.7</v>
      </c>
      <c r="AI1699" s="3">
        <v>2074</v>
      </c>
      <c r="AJ1699" s="2">
        <v>-10188946.82</v>
      </c>
    </row>
    <row r="1700" spans="1:36" hidden="1" x14ac:dyDescent="0.25">
      <c r="A1700" s="8">
        <v>7</v>
      </c>
      <c r="B1700" s="8" t="s">
        <v>8524</v>
      </c>
      <c r="C1700" s="8">
        <v>3041310180380</v>
      </c>
      <c r="D1700" s="8" t="s">
        <v>8525</v>
      </c>
      <c r="F1700" s="8" t="s">
        <v>8526</v>
      </c>
      <c r="G1700" s="10">
        <v>43741</v>
      </c>
      <c r="H1700" s="8" t="s">
        <v>31</v>
      </c>
      <c r="I1700" s="8" t="s">
        <v>38</v>
      </c>
      <c r="J1700" s="9">
        <v>66865.27</v>
      </c>
      <c r="K1700" s="9">
        <v>1337.31</v>
      </c>
      <c r="L1700" s="8">
        <v>0</v>
      </c>
      <c r="M1700" s="14">
        <f t="shared" si="78"/>
        <v>68202.58</v>
      </c>
      <c r="N1700" s="8">
        <v>0</v>
      </c>
      <c r="O1700" s="8">
        <v>0</v>
      </c>
      <c r="P1700" s="8" t="s">
        <v>8527</v>
      </c>
      <c r="R1700" s="11">
        <v>15035</v>
      </c>
      <c r="S1700" s="13">
        <f>_xlfn.XLOOKUP(P1700,rif_fee_schedule!$A$2:$A$84,rif_fee_schedule!C$2:C$84, 0)*1.628</f>
        <v>11.400884</v>
      </c>
      <c r="T1700" s="13">
        <f>_xlfn.XLOOKUP(P1700,rif_fee_schedule!$A$2:$A$84,rif_fee_schedule!D$2:D$84, 0)</f>
        <v>6.6210000000000004</v>
      </c>
      <c r="U1700" s="14">
        <f t="shared" si="79"/>
        <v>171412.29094000001</v>
      </c>
      <c r="V1700" s="14">
        <f t="shared" si="80"/>
        <v>99546.735000000001</v>
      </c>
      <c r="W1700" s="2"/>
      <c r="Y1700" s="3">
        <v>53911680.950000003</v>
      </c>
      <c r="Z1700" s="3">
        <v>1078233.76</v>
      </c>
      <c r="AA1700" s="3">
        <v>0</v>
      </c>
      <c r="AB1700">
        <v>0</v>
      </c>
      <c r="AC1700" s="3">
        <v>0</v>
      </c>
      <c r="AD1700" s="2">
        <v>-682358.32</v>
      </c>
      <c r="AE1700" s="3">
        <v>599122533.62</v>
      </c>
      <c r="AF1700" s="3">
        <v>12164932.65</v>
      </c>
      <c r="AG1700" s="3">
        <v>2628720.44</v>
      </c>
      <c r="AH1700" s="3">
        <v>103699.7</v>
      </c>
      <c r="AI1700" s="3">
        <v>2074</v>
      </c>
      <c r="AJ1700" s="2">
        <v>-10188946.82</v>
      </c>
    </row>
    <row r="1701" spans="1:36" hidden="1" x14ac:dyDescent="0.25">
      <c r="A1701" s="8">
        <v>7</v>
      </c>
      <c r="B1701" s="8" t="s">
        <v>8524</v>
      </c>
      <c r="C1701" s="8">
        <v>3041310180380</v>
      </c>
      <c r="D1701" s="8" t="s">
        <v>8525</v>
      </c>
      <c r="F1701" s="8" t="s">
        <v>8526</v>
      </c>
      <c r="G1701" s="10">
        <v>43741</v>
      </c>
      <c r="H1701" s="8" t="s">
        <v>31</v>
      </c>
      <c r="I1701" s="8" t="s">
        <v>38</v>
      </c>
      <c r="J1701" s="9">
        <v>66865.27</v>
      </c>
      <c r="K1701" s="9">
        <v>1337.31</v>
      </c>
      <c r="L1701" s="8">
        <v>0</v>
      </c>
      <c r="M1701" s="14">
        <f t="shared" si="78"/>
        <v>68202.58</v>
      </c>
      <c r="N1701" s="8">
        <v>0</v>
      </c>
      <c r="O1701" s="8">
        <v>0</v>
      </c>
      <c r="P1701" s="8" t="s">
        <v>8527</v>
      </c>
      <c r="R1701" s="11">
        <v>-8503</v>
      </c>
      <c r="S1701" s="13">
        <f>_xlfn.XLOOKUP(P1701,rif_fee_schedule!$A$2:$A$84,rif_fee_schedule!C$2:C$84, 0)*1.628</f>
        <v>11.400884</v>
      </c>
      <c r="T1701" s="13">
        <f>_xlfn.XLOOKUP(P1701,rif_fee_schedule!$A$2:$A$84,rif_fee_schedule!D$2:D$84, 0)</f>
        <v>6.6210000000000004</v>
      </c>
      <c r="U1701" s="14">
        <f t="shared" si="79"/>
        <v>-96941.716652000003</v>
      </c>
      <c r="V1701" s="14">
        <f t="shared" si="80"/>
        <v>-56298.363000000005</v>
      </c>
      <c r="W1701" s="2"/>
      <c r="Y1701" s="3">
        <v>53911680.950000003</v>
      </c>
      <c r="Z1701" s="3">
        <v>1078233.76</v>
      </c>
      <c r="AA1701" s="3">
        <v>0</v>
      </c>
      <c r="AB1701">
        <v>0</v>
      </c>
      <c r="AC1701" s="3">
        <v>0</v>
      </c>
      <c r="AD1701" s="2">
        <v>-682358.32</v>
      </c>
      <c r="AE1701" s="3">
        <v>599122533.62</v>
      </c>
      <c r="AF1701" s="3">
        <v>12164932.65</v>
      </c>
      <c r="AG1701" s="3">
        <v>2628720.44</v>
      </c>
      <c r="AH1701" s="3">
        <v>103699.7</v>
      </c>
      <c r="AI1701" s="3">
        <v>2074</v>
      </c>
      <c r="AJ1701" s="2">
        <v>-10188946.82</v>
      </c>
    </row>
    <row r="1702" spans="1:36" hidden="1" x14ac:dyDescent="0.25">
      <c r="A1702" s="8">
        <v>4</v>
      </c>
      <c r="B1702" s="8" t="s">
        <v>4534</v>
      </c>
      <c r="C1702" s="8">
        <v>3049100030395</v>
      </c>
      <c r="D1702" s="8" t="s">
        <v>4535</v>
      </c>
      <c r="F1702" s="8" t="s">
        <v>4536</v>
      </c>
      <c r="G1702" s="10">
        <v>43760</v>
      </c>
      <c r="H1702" s="8" t="s">
        <v>31</v>
      </c>
      <c r="I1702" s="8" t="s">
        <v>38</v>
      </c>
      <c r="J1702" s="9">
        <v>9278.02</v>
      </c>
      <c r="K1702" s="9">
        <v>185.56</v>
      </c>
      <c r="L1702" s="8">
        <v>0</v>
      </c>
      <c r="M1702" s="14">
        <f t="shared" si="78"/>
        <v>9463.58</v>
      </c>
      <c r="N1702" s="8">
        <v>0</v>
      </c>
      <c r="O1702" s="8">
        <v>0</v>
      </c>
      <c r="P1702" s="8" t="s">
        <v>77</v>
      </c>
      <c r="R1702" s="8">
        <v>1</v>
      </c>
      <c r="S1702" s="13">
        <f>_xlfn.XLOOKUP(P1702,rif_fee_schedule!$A$2:$A$84,rif_fee_schedule!C$2:C$84, 0)*1.628</f>
        <v>9769.6279999999988</v>
      </c>
      <c r="T1702" s="13">
        <f>_xlfn.XLOOKUP(P1702,rif_fee_schedule!$A$2:$A$84,rif_fee_schedule!D$2:D$84, 0)</f>
        <v>5674</v>
      </c>
      <c r="U1702" s="14">
        <f t="shared" si="79"/>
        <v>9769.6279999999988</v>
      </c>
      <c r="V1702" s="14">
        <f t="shared" si="80"/>
        <v>5674</v>
      </c>
      <c r="W1702"/>
      <c r="Y1702" s="3">
        <v>3995300.98</v>
      </c>
      <c r="Z1702" s="3">
        <v>83905.98</v>
      </c>
      <c r="AA1702" s="3">
        <v>372201.82</v>
      </c>
      <c r="AB1702">
        <v>0</v>
      </c>
      <c r="AC1702" s="3">
        <v>0</v>
      </c>
      <c r="AD1702" s="2">
        <v>611247.02</v>
      </c>
      <c r="AE1702" s="3">
        <v>599122533.62</v>
      </c>
      <c r="AF1702" s="3">
        <v>12164932.65</v>
      </c>
      <c r="AG1702" s="3">
        <v>2628720.44</v>
      </c>
      <c r="AH1702" s="3">
        <v>103699.7</v>
      </c>
      <c r="AI1702" s="3">
        <v>2074</v>
      </c>
      <c r="AJ1702" s="2">
        <v>-10188946.82</v>
      </c>
    </row>
    <row r="1703" spans="1:36" hidden="1" x14ac:dyDescent="0.25">
      <c r="A1703" s="8">
        <v>4</v>
      </c>
      <c r="B1703" s="8" t="s">
        <v>4392</v>
      </c>
      <c r="C1703" s="8">
        <v>3039360000031</v>
      </c>
      <c r="D1703" s="8" t="s">
        <v>4393</v>
      </c>
      <c r="F1703" s="8" t="s">
        <v>4394</v>
      </c>
      <c r="G1703" s="10">
        <v>43741</v>
      </c>
      <c r="H1703" s="8" t="s">
        <v>31</v>
      </c>
      <c r="I1703" s="8" t="s">
        <v>38</v>
      </c>
      <c r="J1703" s="9">
        <v>249710.79</v>
      </c>
      <c r="K1703" s="9">
        <v>4994.21</v>
      </c>
      <c r="L1703" s="8">
        <v>0</v>
      </c>
      <c r="M1703" s="14">
        <f t="shared" si="78"/>
        <v>254705</v>
      </c>
      <c r="N1703" s="8">
        <v>0</v>
      </c>
      <c r="O1703" s="8">
        <v>0</v>
      </c>
      <c r="P1703" s="8" t="s">
        <v>45</v>
      </c>
      <c r="R1703" s="11">
        <v>1094</v>
      </c>
      <c r="S1703" s="13">
        <f>_xlfn.XLOOKUP(P1703,rif_fee_schedule!$A$2:$A$84,rif_fee_schedule!C$2:C$84, 0)*1.628</f>
        <v>19.244587999999997</v>
      </c>
      <c r="T1703" s="13">
        <f>_xlfn.XLOOKUP(P1703,rif_fee_schedule!$A$2:$A$84,rif_fee_schedule!D$2:D$84, 0)</f>
        <v>11.177</v>
      </c>
      <c r="U1703" s="14">
        <f t="shared" si="79"/>
        <v>21053.579271999995</v>
      </c>
      <c r="V1703" s="14">
        <f t="shared" si="80"/>
        <v>12227.637999999999</v>
      </c>
      <c r="W1703" s="2"/>
      <c r="Y1703" s="3">
        <v>3995300.98</v>
      </c>
      <c r="Z1703" s="3">
        <v>83905.98</v>
      </c>
      <c r="AA1703" s="3">
        <v>372201.82</v>
      </c>
      <c r="AB1703">
        <v>0</v>
      </c>
      <c r="AC1703" s="3">
        <v>0</v>
      </c>
      <c r="AD1703" s="2">
        <v>611247.02</v>
      </c>
      <c r="AE1703" s="3">
        <v>599122533.62</v>
      </c>
      <c r="AF1703" s="3">
        <v>12164932.65</v>
      </c>
      <c r="AG1703" s="3">
        <v>2628720.44</v>
      </c>
      <c r="AH1703" s="3">
        <v>103699.7</v>
      </c>
      <c r="AI1703" s="3">
        <v>2074</v>
      </c>
      <c r="AJ1703" s="2">
        <v>-10188946.82</v>
      </c>
    </row>
    <row r="1704" spans="1:36" hidden="1" x14ac:dyDescent="0.25">
      <c r="A1704" s="8">
        <v>4</v>
      </c>
      <c r="B1704" s="8" t="s">
        <v>4392</v>
      </c>
      <c r="C1704" s="8">
        <v>3039360000031</v>
      </c>
      <c r="D1704" s="8" t="s">
        <v>4393</v>
      </c>
      <c r="F1704" s="8" t="s">
        <v>4394</v>
      </c>
      <c r="G1704" s="10">
        <v>43741</v>
      </c>
      <c r="H1704" s="8" t="s">
        <v>31</v>
      </c>
      <c r="I1704" s="8" t="s">
        <v>38</v>
      </c>
      <c r="J1704" s="9">
        <v>249710.79</v>
      </c>
      <c r="K1704" s="9">
        <v>4994.21</v>
      </c>
      <c r="L1704" s="8">
        <v>0</v>
      </c>
      <c r="M1704" s="14">
        <f t="shared" si="78"/>
        <v>254705</v>
      </c>
      <c r="N1704" s="8">
        <v>0</v>
      </c>
      <c r="O1704" s="8">
        <v>0</v>
      </c>
      <c r="P1704" s="8" t="s">
        <v>112</v>
      </c>
      <c r="R1704" s="11">
        <v>4556</v>
      </c>
      <c r="S1704" s="13">
        <f>_xlfn.XLOOKUP(P1704,rif_fee_schedule!$A$2:$A$84,rif_fee_schedule!C$2:C$84, 0)*1.628</f>
        <v>53.092335999999996</v>
      </c>
      <c r="T1704" s="13">
        <f>_xlfn.XLOOKUP(P1704,rif_fee_schedule!$A$2:$A$84,rif_fee_schedule!D$2:D$84, 0)</f>
        <v>30.835000000000001</v>
      </c>
      <c r="U1704" s="14">
        <f t="shared" si="79"/>
        <v>241888.68281599999</v>
      </c>
      <c r="V1704" s="14">
        <f t="shared" si="80"/>
        <v>140484.26</v>
      </c>
      <c r="W1704" s="2"/>
      <c r="Y1704" s="3">
        <v>3995300.98</v>
      </c>
      <c r="Z1704" s="3">
        <v>83905.98</v>
      </c>
      <c r="AA1704" s="3">
        <v>372201.82</v>
      </c>
      <c r="AB1704">
        <v>0</v>
      </c>
      <c r="AC1704" s="3">
        <v>0</v>
      </c>
      <c r="AD1704" s="2">
        <v>611247.02</v>
      </c>
      <c r="AE1704" s="3">
        <v>599122533.62</v>
      </c>
      <c r="AF1704" s="3">
        <v>12164932.65</v>
      </c>
      <c r="AG1704" s="3">
        <v>2628720.44</v>
      </c>
      <c r="AH1704" s="3">
        <v>103699.7</v>
      </c>
      <c r="AI1704" s="3">
        <v>2074</v>
      </c>
      <c r="AJ1704" s="2">
        <v>-10188946.82</v>
      </c>
    </row>
    <row r="1705" spans="1:36" hidden="1" x14ac:dyDescent="0.25">
      <c r="A1705" s="8">
        <v>1</v>
      </c>
      <c r="B1705" s="8" t="s">
        <v>141</v>
      </c>
      <c r="C1705" s="8">
        <v>3030150010020</v>
      </c>
      <c r="D1705" s="8" t="s">
        <v>142</v>
      </c>
      <c r="G1705" s="10">
        <v>43746</v>
      </c>
      <c r="H1705" s="8" t="s">
        <v>31</v>
      </c>
      <c r="I1705" s="8" t="s">
        <v>32</v>
      </c>
      <c r="J1705" s="9">
        <v>194420.35</v>
      </c>
      <c r="K1705" s="9">
        <v>3888.41</v>
      </c>
      <c r="L1705" s="8">
        <v>0</v>
      </c>
      <c r="M1705" s="14">
        <f t="shared" si="78"/>
        <v>198308.76</v>
      </c>
      <c r="N1705" s="8">
        <v>0</v>
      </c>
      <c r="O1705" s="8">
        <v>0</v>
      </c>
      <c r="P1705" s="8" t="s">
        <v>72</v>
      </c>
      <c r="R1705" s="11">
        <v>5329</v>
      </c>
      <c r="S1705" s="13">
        <f>_xlfn.XLOOKUP(P1705,rif_fee_schedule!$A$2:$A$84,rif_fee_schedule!C$2:C$84, 0)*1.628</f>
        <v>15.918583999999999</v>
      </c>
      <c r="T1705" s="13">
        <f>_xlfn.XLOOKUP(P1705,rif_fee_schedule!$A$2:$A$84,rif_fee_schedule!D$2:D$84, 0)</f>
        <v>9.2460000000000004</v>
      </c>
      <c r="U1705" s="14">
        <f t="shared" si="79"/>
        <v>84830.134135999993</v>
      </c>
      <c r="V1705" s="14">
        <f t="shared" si="80"/>
        <v>49271.934000000001</v>
      </c>
      <c r="W1705" s="2"/>
      <c r="Y1705" s="3">
        <v>74696854.359999999</v>
      </c>
      <c r="Z1705" s="3">
        <v>1494936.99</v>
      </c>
      <c r="AA1705" s="3">
        <v>1189721.74</v>
      </c>
      <c r="AB1705" s="2">
        <v>103699.7</v>
      </c>
      <c r="AC1705" s="3">
        <v>2074</v>
      </c>
      <c r="AD1705" s="2">
        <v>-3422401.68</v>
      </c>
      <c r="AE1705" s="3">
        <v>599122533.62</v>
      </c>
      <c r="AF1705" s="3">
        <v>12164932.65</v>
      </c>
      <c r="AG1705" s="3">
        <v>2628720.44</v>
      </c>
      <c r="AH1705" s="3">
        <v>103699.7</v>
      </c>
      <c r="AI1705" s="3">
        <v>2074</v>
      </c>
      <c r="AJ1705" s="2">
        <v>-10188946.82</v>
      </c>
    </row>
    <row r="1706" spans="1:36" hidden="1" x14ac:dyDescent="0.25">
      <c r="A1706" s="8">
        <v>1</v>
      </c>
      <c r="B1706" s="8" t="s">
        <v>141</v>
      </c>
      <c r="C1706" s="8">
        <v>3030150010020</v>
      </c>
      <c r="D1706" s="8" t="s">
        <v>142</v>
      </c>
      <c r="G1706" s="10">
        <v>43746</v>
      </c>
      <c r="H1706" s="8" t="s">
        <v>31</v>
      </c>
      <c r="I1706" s="8" t="s">
        <v>32</v>
      </c>
      <c r="J1706" s="9">
        <v>194420.35</v>
      </c>
      <c r="K1706" s="9">
        <v>3888.41</v>
      </c>
      <c r="L1706" s="8">
        <v>0</v>
      </c>
      <c r="M1706" s="14">
        <f t="shared" si="78"/>
        <v>198308.76</v>
      </c>
      <c r="N1706" s="8">
        <v>0</v>
      </c>
      <c r="O1706" s="8">
        <v>0</v>
      </c>
      <c r="P1706" s="8" t="s">
        <v>43</v>
      </c>
      <c r="R1706" s="11">
        <v>15830</v>
      </c>
      <c r="S1706" s="13">
        <f>_xlfn.XLOOKUP(P1706,rif_fee_schedule!$A$2:$A$84,rif_fee_schedule!C$2:C$84, 0)*1.628</f>
        <v>5.1216879999999998</v>
      </c>
      <c r="T1706" s="13">
        <f>_xlfn.XLOOKUP(P1706,rif_fee_schedule!$A$2:$A$84,rif_fee_schedule!D$2:D$84, 0)</f>
        <v>2.9740000000000002</v>
      </c>
      <c r="U1706" s="14">
        <f t="shared" si="79"/>
        <v>81076.321039999995</v>
      </c>
      <c r="V1706" s="14">
        <f t="shared" si="80"/>
        <v>47078.420000000006</v>
      </c>
      <c r="W1706" s="2"/>
      <c r="Y1706" s="3">
        <v>74696854.359999999</v>
      </c>
      <c r="Z1706" s="3">
        <v>1494936.99</v>
      </c>
      <c r="AA1706" s="3">
        <v>1189721.74</v>
      </c>
      <c r="AB1706" s="2">
        <v>103699.7</v>
      </c>
      <c r="AC1706" s="3">
        <v>2074</v>
      </c>
      <c r="AD1706" s="2">
        <v>-3422401.68</v>
      </c>
      <c r="AE1706" s="3">
        <v>599122533.62</v>
      </c>
      <c r="AF1706" s="3">
        <v>12164932.65</v>
      </c>
      <c r="AG1706" s="3">
        <v>2628720.44</v>
      </c>
      <c r="AH1706" s="3">
        <v>103699.7</v>
      </c>
      <c r="AI1706" s="3">
        <v>2074</v>
      </c>
      <c r="AJ1706" s="2">
        <v>-10188946.82</v>
      </c>
    </row>
    <row r="1707" spans="1:36" hidden="1" x14ac:dyDescent="0.25">
      <c r="A1707" s="8">
        <v>1</v>
      </c>
      <c r="B1707" s="8" t="s">
        <v>141</v>
      </c>
      <c r="C1707" s="8">
        <v>3030150010020</v>
      </c>
      <c r="D1707" s="8" t="s">
        <v>142</v>
      </c>
      <c r="G1707" s="10">
        <v>43746</v>
      </c>
      <c r="H1707" s="8" t="s">
        <v>31</v>
      </c>
      <c r="I1707" s="8" t="s">
        <v>32</v>
      </c>
      <c r="J1707" s="9">
        <v>194420.35</v>
      </c>
      <c r="K1707" s="9">
        <v>3888.41</v>
      </c>
      <c r="L1707" s="8">
        <v>0</v>
      </c>
      <c r="M1707" s="14">
        <f t="shared" si="78"/>
        <v>198308.76</v>
      </c>
      <c r="N1707" s="8">
        <v>0</v>
      </c>
      <c r="O1707" s="8">
        <v>0</v>
      </c>
      <c r="P1707" s="8" t="s">
        <v>45</v>
      </c>
      <c r="R1707" s="11">
        <v>2017</v>
      </c>
      <c r="S1707" s="13">
        <f>_xlfn.XLOOKUP(P1707,rif_fee_schedule!$A$2:$A$84,rif_fee_schedule!C$2:C$84, 0)*1.628</f>
        <v>19.244587999999997</v>
      </c>
      <c r="T1707" s="13">
        <f>_xlfn.XLOOKUP(P1707,rif_fee_schedule!$A$2:$A$84,rif_fee_schedule!D$2:D$84, 0)</f>
        <v>11.177</v>
      </c>
      <c r="U1707" s="14">
        <f t="shared" si="79"/>
        <v>38816.333995999994</v>
      </c>
      <c r="V1707" s="14">
        <f t="shared" si="80"/>
        <v>22544.008999999998</v>
      </c>
      <c r="W1707" s="2"/>
      <c r="Y1707" s="3">
        <v>74696854.359999999</v>
      </c>
      <c r="Z1707" s="3">
        <v>1494936.99</v>
      </c>
      <c r="AA1707" s="3">
        <v>1189721.74</v>
      </c>
      <c r="AB1707" s="2">
        <v>103699.7</v>
      </c>
      <c r="AC1707" s="3">
        <v>2074</v>
      </c>
      <c r="AD1707" s="2">
        <v>-3422401.68</v>
      </c>
      <c r="AE1707" s="3">
        <v>599122533.62</v>
      </c>
      <c r="AF1707" s="3">
        <v>12164932.65</v>
      </c>
      <c r="AG1707" s="3">
        <v>2628720.44</v>
      </c>
      <c r="AH1707" s="3">
        <v>103699.7</v>
      </c>
      <c r="AI1707" s="3">
        <v>2074</v>
      </c>
      <c r="AJ1707" s="2">
        <v>-10188946.82</v>
      </c>
    </row>
    <row r="1708" spans="1:36" hidden="1" x14ac:dyDescent="0.25">
      <c r="A1708" s="8">
        <v>6</v>
      </c>
      <c r="B1708" s="8" t="s">
        <v>7511</v>
      </c>
      <c r="C1708" s="8">
        <v>3069260290290</v>
      </c>
      <c r="D1708" s="8" t="s">
        <v>7512</v>
      </c>
      <c r="E1708" s="8" t="s">
        <v>30</v>
      </c>
      <c r="G1708" s="10">
        <v>43803</v>
      </c>
      <c r="H1708" s="8" t="s">
        <v>31</v>
      </c>
      <c r="I1708" s="8" t="s">
        <v>32</v>
      </c>
      <c r="J1708" s="9">
        <v>9278.02</v>
      </c>
      <c r="K1708" s="9">
        <v>185.56</v>
      </c>
      <c r="L1708" s="8">
        <v>0</v>
      </c>
      <c r="M1708" s="14">
        <f t="shared" si="78"/>
        <v>9463.58</v>
      </c>
      <c r="N1708" s="8">
        <v>0</v>
      </c>
      <c r="O1708" s="8">
        <v>0</v>
      </c>
      <c r="P1708" s="8" t="s">
        <v>77</v>
      </c>
      <c r="R1708" s="8">
        <v>1</v>
      </c>
      <c r="S1708" s="13">
        <f>_xlfn.XLOOKUP(P1708,rif_fee_schedule!$A$2:$A$84,rif_fee_schedule!C$2:C$84, 0)*1.628</f>
        <v>9769.6279999999988</v>
      </c>
      <c r="T1708" s="13">
        <f>_xlfn.XLOOKUP(P1708,rif_fee_schedule!$A$2:$A$84,rif_fee_schedule!D$2:D$84, 0)</f>
        <v>5674</v>
      </c>
      <c r="U1708" s="14">
        <f t="shared" si="79"/>
        <v>9769.6279999999988</v>
      </c>
      <c r="V1708" s="14">
        <f t="shared" si="80"/>
        <v>5674</v>
      </c>
      <c r="W1708"/>
      <c r="Y1708" s="3">
        <v>43269262.359999999</v>
      </c>
      <c r="Z1708" s="3">
        <v>874367.57</v>
      </c>
      <c r="AA1708" s="3">
        <v>433279.63</v>
      </c>
      <c r="AB1708">
        <v>0</v>
      </c>
      <c r="AC1708" s="3">
        <v>0</v>
      </c>
      <c r="AD1708" s="2">
        <v>374512.67</v>
      </c>
      <c r="AE1708" s="3">
        <v>599122533.62</v>
      </c>
      <c r="AF1708" s="3">
        <v>12164932.65</v>
      </c>
      <c r="AG1708" s="3">
        <v>2628720.44</v>
      </c>
      <c r="AH1708" s="3">
        <v>103699.7</v>
      </c>
      <c r="AI1708" s="3">
        <v>2074</v>
      </c>
      <c r="AJ1708" s="2">
        <v>-10188946.82</v>
      </c>
    </row>
    <row r="1709" spans="1:36" hidden="1" x14ac:dyDescent="0.25">
      <c r="A1709" s="8">
        <v>4</v>
      </c>
      <c r="B1709" s="8" t="s">
        <v>4565</v>
      </c>
      <c r="C1709" s="8">
        <v>3049150011256</v>
      </c>
      <c r="D1709" s="8" t="s">
        <v>4566</v>
      </c>
      <c r="G1709" s="10">
        <v>43740</v>
      </c>
      <c r="H1709" s="8" t="s">
        <v>31</v>
      </c>
      <c r="I1709" s="8" t="s">
        <v>32</v>
      </c>
      <c r="J1709" s="9">
        <v>9278.02</v>
      </c>
      <c r="K1709" s="9">
        <v>185.56</v>
      </c>
      <c r="L1709" s="8">
        <v>0</v>
      </c>
      <c r="M1709" s="14">
        <f t="shared" si="78"/>
        <v>9463.58</v>
      </c>
      <c r="N1709" s="8">
        <v>0</v>
      </c>
      <c r="O1709" s="8">
        <v>0</v>
      </c>
      <c r="P1709" s="8" t="s">
        <v>77</v>
      </c>
      <c r="R1709" s="8">
        <v>1</v>
      </c>
      <c r="S1709" s="13">
        <f>_xlfn.XLOOKUP(P1709,rif_fee_schedule!$A$2:$A$84,rif_fee_schedule!C$2:C$84, 0)*1.628</f>
        <v>9769.6279999999988</v>
      </c>
      <c r="T1709" s="13">
        <f>_xlfn.XLOOKUP(P1709,rif_fee_schedule!$A$2:$A$84,rif_fee_schedule!D$2:D$84, 0)</f>
        <v>5674</v>
      </c>
      <c r="U1709" s="14">
        <f t="shared" si="79"/>
        <v>9769.6279999999988</v>
      </c>
      <c r="V1709" s="14">
        <f t="shared" si="80"/>
        <v>5674</v>
      </c>
      <c r="W1709"/>
      <c r="Y1709" s="3">
        <v>3995300.98</v>
      </c>
      <c r="Z1709" s="3">
        <v>83905.98</v>
      </c>
      <c r="AA1709" s="3">
        <v>372201.82</v>
      </c>
      <c r="AB1709">
        <v>0</v>
      </c>
      <c r="AC1709" s="3">
        <v>0</v>
      </c>
      <c r="AD1709" s="2">
        <v>611247.02</v>
      </c>
      <c r="AE1709" s="3">
        <v>599122533.62</v>
      </c>
      <c r="AF1709" s="3">
        <v>12164932.65</v>
      </c>
      <c r="AG1709" s="3">
        <v>2628720.44</v>
      </c>
      <c r="AH1709" s="3">
        <v>103699.7</v>
      </c>
      <c r="AI1709" s="3">
        <v>2074</v>
      </c>
      <c r="AJ1709" s="2">
        <v>-10188946.82</v>
      </c>
    </row>
    <row r="1710" spans="1:36" hidden="1" x14ac:dyDescent="0.25">
      <c r="A1710" s="8">
        <v>5</v>
      </c>
      <c r="B1710" s="8" t="s">
        <v>4960</v>
      </c>
      <c r="C1710" s="8">
        <v>3059100350030</v>
      </c>
      <c r="D1710" s="8" t="s">
        <v>4961</v>
      </c>
      <c r="G1710" s="10">
        <v>43739</v>
      </c>
      <c r="H1710" s="8" t="s">
        <v>31</v>
      </c>
      <c r="I1710" s="8" t="s">
        <v>32</v>
      </c>
      <c r="J1710" s="9">
        <v>67824.61</v>
      </c>
      <c r="K1710" s="9">
        <v>1356.49</v>
      </c>
      <c r="L1710" s="8">
        <v>0</v>
      </c>
      <c r="M1710" s="14">
        <f t="shared" si="78"/>
        <v>69181.100000000006</v>
      </c>
      <c r="N1710" s="8">
        <v>0</v>
      </c>
      <c r="O1710" s="8">
        <v>0</v>
      </c>
      <c r="P1710" s="8" t="s">
        <v>1765</v>
      </c>
      <c r="R1710" s="8">
        <v>95</v>
      </c>
      <c r="S1710" s="13">
        <f>_xlfn.XLOOKUP(P1710,rif_fee_schedule!$A$2:$A$84,rif_fee_schedule!C$2:C$84, 0)*1.628</f>
        <v>1146.1119999999999</v>
      </c>
      <c r="T1710" s="13">
        <f>_xlfn.XLOOKUP(P1710,rif_fee_schedule!$A$2:$A$84,rif_fee_schedule!D$2:D$84, 0)</f>
        <v>666</v>
      </c>
      <c r="U1710" s="14">
        <f t="shared" si="79"/>
        <v>108880.63999999998</v>
      </c>
      <c r="V1710" s="14">
        <f t="shared" si="80"/>
        <v>63270</v>
      </c>
      <c r="W1710"/>
      <c r="Y1710" s="3">
        <v>23913047.239999998</v>
      </c>
      <c r="Z1710" s="3">
        <v>478708.65</v>
      </c>
      <c r="AA1710" s="3">
        <v>0</v>
      </c>
      <c r="AB1710">
        <v>0</v>
      </c>
      <c r="AC1710" s="3">
        <v>0</v>
      </c>
      <c r="AD1710" s="2">
        <v>-227120.25</v>
      </c>
      <c r="AE1710" s="3">
        <v>599122533.62</v>
      </c>
      <c r="AF1710" s="3">
        <v>12164932.65</v>
      </c>
      <c r="AG1710" s="3">
        <v>2628720.44</v>
      </c>
      <c r="AH1710" s="3">
        <v>103699.7</v>
      </c>
      <c r="AI1710" s="3">
        <v>2074</v>
      </c>
      <c r="AJ1710" s="2">
        <v>-10188946.82</v>
      </c>
    </row>
    <row r="1711" spans="1:36" hidden="1" x14ac:dyDescent="0.25">
      <c r="A1711" s="8">
        <v>5</v>
      </c>
      <c r="B1711" s="8" t="s">
        <v>4960</v>
      </c>
      <c r="C1711" s="8">
        <v>3059100350030</v>
      </c>
      <c r="D1711" s="8" t="s">
        <v>4961</v>
      </c>
      <c r="G1711" s="10">
        <v>43739</v>
      </c>
      <c r="H1711" s="8" t="s">
        <v>31</v>
      </c>
      <c r="I1711" s="8" t="s">
        <v>32</v>
      </c>
      <c r="J1711" s="9">
        <v>67824.61</v>
      </c>
      <c r="K1711" s="9">
        <v>1356.49</v>
      </c>
      <c r="L1711" s="8">
        <v>0</v>
      </c>
      <c r="M1711" s="14">
        <f t="shared" si="78"/>
        <v>69181.100000000006</v>
      </c>
      <c r="N1711" s="8">
        <v>0</v>
      </c>
      <c r="O1711" s="8">
        <v>0</v>
      </c>
      <c r="P1711" s="8" t="s">
        <v>170</v>
      </c>
      <c r="R1711" s="11">
        <v>-4512</v>
      </c>
      <c r="S1711" s="13">
        <f>_xlfn.XLOOKUP(P1711,rif_fee_schedule!$A$2:$A$84,rif_fee_schedule!C$2:C$84, 0)*1.628</f>
        <v>8.3027999999999995</v>
      </c>
      <c r="T1711" s="13">
        <f>_xlfn.XLOOKUP(P1711,rif_fee_schedule!$A$2:$A$84,rif_fee_schedule!D$2:D$84, 0)</f>
        <v>4.8230000000000004</v>
      </c>
      <c r="U1711" s="14">
        <f t="shared" si="79"/>
        <v>-37462.2336</v>
      </c>
      <c r="V1711" s="14">
        <f t="shared" si="80"/>
        <v>-21761.376</v>
      </c>
      <c r="W1711" s="2"/>
      <c r="Y1711" s="3">
        <v>23913047.239999998</v>
      </c>
      <c r="Z1711" s="3">
        <v>478708.65</v>
      </c>
      <c r="AA1711" s="3">
        <v>0</v>
      </c>
      <c r="AB1711">
        <v>0</v>
      </c>
      <c r="AC1711" s="3">
        <v>0</v>
      </c>
      <c r="AD1711" s="2">
        <v>-227120.25</v>
      </c>
      <c r="AE1711" s="3">
        <v>599122533.62</v>
      </c>
      <c r="AF1711" s="3">
        <v>12164932.65</v>
      </c>
      <c r="AG1711" s="3">
        <v>2628720.44</v>
      </c>
      <c r="AH1711" s="3">
        <v>103699.7</v>
      </c>
      <c r="AI1711" s="3">
        <v>2074</v>
      </c>
      <c r="AJ1711" s="2">
        <v>-10188946.82</v>
      </c>
    </row>
    <row r="1712" spans="1:36" hidden="1" x14ac:dyDescent="0.25">
      <c r="A1712" s="8">
        <v>3.1</v>
      </c>
      <c r="B1712" s="8" t="s">
        <v>4269</v>
      </c>
      <c r="C1712" s="8">
        <v>3022180032330</v>
      </c>
      <c r="D1712" s="8" t="s">
        <v>4270</v>
      </c>
      <c r="F1712" s="8" t="s">
        <v>4271</v>
      </c>
      <c r="G1712" s="10">
        <v>43739</v>
      </c>
      <c r="H1712" s="8" t="s">
        <v>31</v>
      </c>
      <c r="I1712" s="8" t="s">
        <v>38</v>
      </c>
      <c r="J1712" s="9">
        <v>0</v>
      </c>
      <c r="K1712" s="9">
        <v>0</v>
      </c>
      <c r="L1712" s="8">
        <v>0</v>
      </c>
      <c r="M1712" s="14">
        <f t="shared" si="78"/>
        <v>0</v>
      </c>
      <c r="N1712" s="8">
        <v>0</v>
      </c>
      <c r="O1712" s="8">
        <v>0</v>
      </c>
      <c r="P1712" s="8" t="s">
        <v>77</v>
      </c>
      <c r="R1712" s="8">
        <v>0</v>
      </c>
      <c r="S1712" s="13">
        <f>_xlfn.XLOOKUP(P1712,rif_fee_schedule!$A$2:$A$84,rif_fee_schedule!C$2:C$84, 0)*1.628</f>
        <v>9769.6279999999988</v>
      </c>
      <c r="T1712" s="13">
        <f>_xlfn.XLOOKUP(P1712,rif_fee_schedule!$A$2:$A$84,rif_fee_schedule!D$2:D$84, 0)</f>
        <v>5674</v>
      </c>
      <c r="U1712" s="14">
        <f t="shared" si="79"/>
        <v>0</v>
      </c>
      <c r="V1712" s="14">
        <f t="shared" si="80"/>
        <v>0</v>
      </c>
      <c r="W1712"/>
      <c r="Y1712" s="3">
        <v>34362078.990000002</v>
      </c>
      <c r="Z1712" s="3">
        <v>687512.03</v>
      </c>
      <c r="AA1712" s="3">
        <v>0</v>
      </c>
      <c r="AB1712">
        <v>0</v>
      </c>
      <c r="AC1712" s="3">
        <v>0</v>
      </c>
      <c r="AD1712" s="2">
        <v>-175934.14</v>
      </c>
      <c r="AE1712" s="3">
        <v>599122533.62</v>
      </c>
      <c r="AF1712" s="3">
        <v>12164932.65</v>
      </c>
      <c r="AG1712" s="3">
        <v>2628720.44</v>
      </c>
      <c r="AH1712" s="3">
        <v>103699.7</v>
      </c>
      <c r="AI1712" s="3">
        <v>2074</v>
      </c>
      <c r="AJ1712" s="2">
        <v>-10188946.82</v>
      </c>
    </row>
    <row r="1713" spans="1:36" hidden="1" x14ac:dyDescent="0.25">
      <c r="A1713" s="8">
        <v>1</v>
      </c>
      <c r="B1713" s="8" t="s">
        <v>289</v>
      </c>
      <c r="C1713" s="8">
        <v>3040220180160</v>
      </c>
      <c r="D1713" s="8" t="s">
        <v>290</v>
      </c>
      <c r="G1713" s="10">
        <v>43741</v>
      </c>
      <c r="H1713" s="8" t="s">
        <v>31</v>
      </c>
      <c r="I1713" s="8" t="s">
        <v>32</v>
      </c>
      <c r="J1713" s="9">
        <v>0</v>
      </c>
      <c r="K1713" s="9">
        <v>0</v>
      </c>
      <c r="L1713" s="8">
        <v>0</v>
      </c>
      <c r="M1713" s="14">
        <f t="shared" si="78"/>
        <v>0</v>
      </c>
      <c r="N1713" s="8">
        <v>0</v>
      </c>
      <c r="O1713" s="8">
        <v>0</v>
      </c>
      <c r="P1713" s="8" t="s">
        <v>77</v>
      </c>
      <c r="R1713" s="8">
        <v>1</v>
      </c>
      <c r="S1713" s="13">
        <f>_xlfn.XLOOKUP(P1713,rif_fee_schedule!$A$2:$A$84,rif_fee_schedule!C$2:C$84, 0)*1.628</f>
        <v>9769.6279999999988</v>
      </c>
      <c r="T1713" s="13">
        <f>_xlfn.XLOOKUP(P1713,rif_fee_schedule!$A$2:$A$84,rif_fee_schedule!D$2:D$84, 0)</f>
        <v>5674</v>
      </c>
      <c r="U1713" s="14">
        <f t="shared" si="79"/>
        <v>9769.6279999999988</v>
      </c>
      <c r="V1713" s="14">
        <f t="shared" si="80"/>
        <v>5674</v>
      </c>
      <c r="W1713"/>
      <c r="Y1713" s="3">
        <v>74696854.359999999</v>
      </c>
      <c r="Z1713" s="3">
        <v>1494936.99</v>
      </c>
      <c r="AA1713" s="3">
        <v>1189721.74</v>
      </c>
      <c r="AB1713" s="2">
        <v>103699.7</v>
      </c>
      <c r="AC1713" s="3">
        <v>2074</v>
      </c>
      <c r="AD1713" s="2">
        <v>-3422401.68</v>
      </c>
      <c r="AE1713" s="3">
        <v>599122533.62</v>
      </c>
      <c r="AF1713" s="3">
        <v>12164932.65</v>
      </c>
      <c r="AG1713" s="3">
        <v>2628720.44</v>
      </c>
      <c r="AH1713" s="3">
        <v>103699.7</v>
      </c>
      <c r="AI1713" s="3">
        <v>2074</v>
      </c>
      <c r="AJ1713" s="2">
        <v>-10188946.82</v>
      </c>
    </row>
    <row r="1714" spans="1:36" hidden="1" x14ac:dyDescent="0.25">
      <c r="A1714" s="8">
        <v>1</v>
      </c>
      <c r="B1714" s="8" t="s">
        <v>289</v>
      </c>
      <c r="C1714" s="8">
        <v>3040220180160</v>
      </c>
      <c r="D1714" s="8" t="s">
        <v>290</v>
      </c>
      <c r="G1714" s="10">
        <v>43741</v>
      </c>
      <c r="H1714" s="8" t="s">
        <v>31</v>
      </c>
      <c r="I1714" s="8" t="s">
        <v>32</v>
      </c>
      <c r="J1714" s="9">
        <v>0</v>
      </c>
      <c r="K1714" s="9">
        <v>0</v>
      </c>
      <c r="L1714" s="8">
        <v>0</v>
      </c>
      <c r="M1714" s="14">
        <f t="shared" si="78"/>
        <v>0</v>
      </c>
      <c r="N1714" s="8">
        <v>0</v>
      </c>
      <c r="O1714" s="8">
        <v>0</v>
      </c>
      <c r="P1714" s="8" t="s">
        <v>77</v>
      </c>
      <c r="R1714" s="8">
        <v>-1</v>
      </c>
      <c r="S1714" s="13">
        <f>_xlfn.XLOOKUP(P1714,rif_fee_schedule!$A$2:$A$84,rif_fee_schedule!C$2:C$84, 0)*1.628</f>
        <v>9769.6279999999988</v>
      </c>
      <c r="T1714" s="13">
        <f>_xlfn.XLOOKUP(P1714,rif_fee_schedule!$A$2:$A$84,rif_fee_schedule!D$2:D$84, 0)</f>
        <v>5674</v>
      </c>
      <c r="U1714" s="14">
        <f t="shared" si="79"/>
        <v>-9769.6279999999988</v>
      </c>
      <c r="V1714" s="14">
        <f t="shared" si="80"/>
        <v>-5674</v>
      </c>
      <c r="W1714"/>
      <c r="Y1714" s="3">
        <v>74696854.359999999</v>
      </c>
      <c r="Z1714" s="3">
        <v>1494936.99</v>
      </c>
      <c r="AA1714" s="3">
        <v>1189721.74</v>
      </c>
      <c r="AB1714" s="2">
        <v>103699.7</v>
      </c>
      <c r="AC1714" s="3">
        <v>2074</v>
      </c>
      <c r="AD1714" s="2">
        <v>-3422401.68</v>
      </c>
      <c r="AE1714" s="3">
        <v>599122533.62</v>
      </c>
      <c r="AF1714" s="3">
        <v>12164932.65</v>
      </c>
      <c r="AG1714" s="3">
        <v>2628720.44</v>
      </c>
      <c r="AH1714" s="3">
        <v>103699.7</v>
      </c>
      <c r="AI1714" s="3">
        <v>2074</v>
      </c>
      <c r="AJ1714" s="2">
        <v>-10188946.82</v>
      </c>
    </row>
    <row r="1715" spans="1:36" hidden="1" x14ac:dyDescent="0.25">
      <c r="A1715" s="8">
        <v>6</v>
      </c>
      <c r="B1715" s="8" t="s">
        <v>6319</v>
      </c>
      <c r="C1715" s="8">
        <v>3060180030030</v>
      </c>
      <c r="D1715" s="8" t="s">
        <v>6320</v>
      </c>
      <c r="F1715" s="8" t="s">
        <v>6321</v>
      </c>
      <c r="G1715" s="10">
        <v>43741</v>
      </c>
      <c r="H1715" s="8" t="s">
        <v>31</v>
      </c>
      <c r="I1715" s="8" t="s">
        <v>38</v>
      </c>
      <c r="J1715" s="9">
        <v>9278.02</v>
      </c>
      <c r="K1715" s="9">
        <v>185.56</v>
      </c>
      <c r="L1715" s="8">
        <v>0</v>
      </c>
      <c r="M1715" s="14">
        <f t="shared" ref="M1715:M1778" si="81">SUM(J1715:L1715)</f>
        <v>9463.58</v>
      </c>
      <c r="N1715" s="8">
        <v>0</v>
      </c>
      <c r="O1715" s="8">
        <v>0</v>
      </c>
      <c r="P1715" s="8" t="s">
        <v>77</v>
      </c>
      <c r="R1715" s="8">
        <v>1</v>
      </c>
      <c r="S1715" s="13">
        <f>_xlfn.XLOOKUP(P1715,rif_fee_schedule!$A$2:$A$84,rif_fee_schedule!C$2:C$84, 0)*1.628</f>
        <v>9769.6279999999988</v>
      </c>
      <c r="T1715" s="13">
        <f>_xlfn.XLOOKUP(P1715,rif_fee_schedule!$A$2:$A$84,rif_fee_schedule!D$2:D$84, 0)</f>
        <v>5674</v>
      </c>
      <c r="U1715" s="14">
        <f t="shared" ref="U1715:U1778" si="82">S1715*R1715</f>
        <v>9769.6279999999988</v>
      </c>
      <c r="V1715" s="14">
        <f t="shared" ref="V1715:V1778" si="83">T1715*R1715</f>
        <v>5674</v>
      </c>
      <c r="W1715"/>
      <c r="Y1715" s="3">
        <v>43269262.359999999</v>
      </c>
      <c r="Z1715" s="3">
        <v>874367.57</v>
      </c>
      <c r="AA1715" s="3">
        <v>433279.63</v>
      </c>
      <c r="AB1715">
        <v>0</v>
      </c>
      <c r="AC1715" s="3">
        <v>0</v>
      </c>
      <c r="AD1715" s="2">
        <v>374512.67</v>
      </c>
      <c r="AE1715" s="3">
        <v>599122533.62</v>
      </c>
      <c r="AF1715" s="3">
        <v>12164932.65</v>
      </c>
      <c r="AG1715" s="3">
        <v>2628720.44</v>
      </c>
      <c r="AH1715" s="3">
        <v>103699.7</v>
      </c>
      <c r="AI1715" s="3">
        <v>2074</v>
      </c>
      <c r="AJ1715" s="2">
        <v>-10188946.82</v>
      </c>
    </row>
    <row r="1716" spans="1:36" hidden="1" x14ac:dyDescent="0.25">
      <c r="A1716" s="8">
        <v>2</v>
      </c>
      <c r="B1716" s="8" t="s">
        <v>2868</v>
      </c>
      <c r="C1716" s="8">
        <v>3031220260920</v>
      </c>
      <c r="D1716" s="8" t="s">
        <v>2869</v>
      </c>
      <c r="F1716" s="8" t="s">
        <v>2870</v>
      </c>
      <c r="G1716" s="10">
        <v>43740</v>
      </c>
      <c r="H1716" s="8" t="s">
        <v>31</v>
      </c>
      <c r="I1716" s="8" t="s">
        <v>38</v>
      </c>
      <c r="J1716" s="9">
        <v>0</v>
      </c>
      <c r="K1716" s="9">
        <v>0</v>
      </c>
      <c r="L1716" s="8">
        <v>0</v>
      </c>
      <c r="M1716" s="14">
        <f t="shared" si="81"/>
        <v>0</v>
      </c>
      <c r="N1716" s="8">
        <v>0</v>
      </c>
      <c r="O1716" s="8">
        <v>0</v>
      </c>
      <c r="P1716" s="8" t="s">
        <v>77</v>
      </c>
      <c r="R1716" s="8">
        <v>-1</v>
      </c>
      <c r="S1716" s="13">
        <f>_xlfn.XLOOKUP(P1716,rif_fee_schedule!$A$2:$A$84,rif_fee_schedule!C$2:C$84, 0)*1.628</f>
        <v>9769.6279999999988</v>
      </c>
      <c r="T1716" s="13">
        <f>_xlfn.XLOOKUP(P1716,rif_fee_schedule!$A$2:$A$84,rif_fee_schedule!D$2:D$84, 0)</f>
        <v>5674</v>
      </c>
      <c r="U1716" s="14">
        <f t="shared" si="82"/>
        <v>-9769.6279999999988</v>
      </c>
      <c r="V1716" s="14">
        <f t="shared" si="83"/>
        <v>-5674</v>
      </c>
      <c r="W1716"/>
      <c r="Y1716" s="3">
        <v>272008405.74000001</v>
      </c>
      <c r="Z1716" s="3">
        <v>5573244.3300000001</v>
      </c>
      <c r="AA1716" s="3">
        <v>0</v>
      </c>
      <c r="AB1716">
        <v>0</v>
      </c>
      <c r="AC1716" s="3">
        <v>0</v>
      </c>
      <c r="AD1716" s="2">
        <v>-7297347.0099999998</v>
      </c>
      <c r="AE1716" s="3">
        <v>599122533.62</v>
      </c>
      <c r="AF1716" s="3">
        <v>12164932.65</v>
      </c>
      <c r="AG1716" s="3">
        <v>2628720.44</v>
      </c>
      <c r="AH1716" s="3">
        <v>103699.7</v>
      </c>
      <c r="AI1716" s="3">
        <v>2074</v>
      </c>
      <c r="AJ1716" s="2">
        <v>-10188946.82</v>
      </c>
    </row>
    <row r="1717" spans="1:36" hidden="1" x14ac:dyDescent="0.25">
      <c r="A1717" s="8">
        <v>2</v>
      </c>
      <c r="B1717" s="8" t="s">
        <v>2868</v>
      </c>
      <c r="C1717" s="8">
        <v>3031220260920</v>
      </c>
      <c r="D1717" s="8" t="s">
        <v>2869</v>
      </c>
      <c r="F1717" s="8" t="s">
        <v>2870</v>
      </c>
      <c r="G1717" s="10">
        <v>43740</v>
      </c>
      <c r="H1717" s="8" t="s">
        <v>31</v>
      </c>
      <c r="I1717" s="8" t="s">
        <v>38</v>
      </c>
      <c r="J1717" s="9">
        <v>0</v>
      </c>
      <c r="K1717" s="9">
        <v>0</v>
      </c>
      <c r="L1717" s="8">
        <v>0</v>
      </c>
      <c r="M1717" s="14">
        <f t="shared" si="81"/>
        <v>0</v>
      </c>
      <c r="N1717" s="8">
        <v>0</v>
      </c>
      <c r="O1717" s="8">
        <v>0</v>
      </c>
      <c r="P1717" s="8" t="s">
        <v>77</v>
      </c>
      <c r="R1717" s="8">
        <v>1</v>
      </c>
      <c r="S1717" s="13">
        <f>_xlfn.XLOOKUP(P1717,rif_fee_schedule!$A$2:$A$84,rif_fee_schedule!C$2:C$84, 0)*1.628</f>
        <v>9769.6279999999988</v>
      </c>
      <c r="T1717" s="13">
        <f>_xlfn.XLOOKUP(P1717,rif_fee_schedule!$A$2:$A$84,rif_fee_schedule!D$2:D$84, 0)</f>
        <v>5674</v>
      </c>
      <c r="U1717" s="14">
        <f t="shared" si="82"/>
        <v>9769.6279999999988</v>
      </c>
      <c r="V1717" s="14">
        <f t="shared" si="83"/>
        <v>5674</v>
      </c>
      <c r="W1717"/>
      <c r="Y1717" s="3">
        <v>272008405.74000001</v>
      </c>
      <c r="Z1717" s="3">
        <v>5573244.3300000001</v>
      </c>
      <c r="AA1717" s="3">
        <v>0</v>
      </c>
      <c r="AB1717">
        <v>0</v>
      </c>
      <c r="AC1717" s="3">
        <v>0</v>
      </c>
      <c r="AD1717" s="2">
        <v>-7297347.0099999998</v>
      </c>
      <c r="AE1717" s="3">
        <v>599122533.62</v>
      </c>
      <c r="AF1717" s="3">
        <v>12164932.65</v>
      </c>
      <c r="AG1717" s="3">
        <v>2628720.44</v>
      </c>
      <c r="AH1717" s="3">
        <v>103699.7</v>
      </c>
      <c r="AI1717" s="3">
        <v>2074</v>
      </c>
      <c r="AJ1717" s="2">
        <v>-10188946.82</v>
      </c>
    </row>
    <row r="1718" spans="1:36" hidden="1" x14ac:dyDescent="0.25">
      <c r="A1718" s="8">
        <v>3</v>
      </c>
      <c r="B1718" s="8" t="s">
        <v>3461</v>
      </c>
      <c r="C1718" s="8">
        <v>3012310290010</v>
      </c>
      <c r="D1718" s="8" t="s">
        <v>3462</v>
      </c>
      <c r="F1718" s="8" t="s">
        <v>3463</v>
      </c>
      <c r="G1718" s="10">
        <v>43740</v>
      </c>
      <c r="H1718" s="8" t="s">
        <v>31</v>
      </c>
      <c r="I1718" s="8" t="s">
        <v>38</v>
      </c>
      <c r="J1718" s="9">
        <v>34081.75</v>
      </c>
      <c r="K1718" s="9">
        <v>681.64</v>
      </c>
      <c r="L1718" s="8">
        <v>0</v>
      </c>
      <c r="M1718" s="14">
        <f t="shared" si="81"/>
        <v>34763.39</v>
      </c>
      <c r="N1718" s="8">
        <v>0</v>
      </c>
      <c r="O1718" s="8">
        <v>0</v>
      </c>
      <c r="P1718" s="8" t="s">
        <v>376</v>
      </c>
      <c r="R1718" s="8">
        <v>6</v>
      </c>
      <c r="S1718" s="13">
        <f>_xlfn.XLOOKUP(P1718,rif_fee_schedule!$A$2:$A$84,rif_fee_schedule!C$2:C$84, 0)*1.628</f>
        <v>5981.2719999999999</v>
      </c>
      <c r="T1718" s="13">
        <f>_xlfn.XLOOKUP(P1718,rif_fee_schedule!$A$2:$A$84,rif_fee_schedule!D$2:D$84, 0)</f>
        <v>3474</v>
      </c>
      <c r="U1718" s="14">
        <f t="shared" si="82"/>
        <v>35887.631999999998</v>
      </c>
      <c r="V1718" s="14">
        <f t="shared" si="83"/>
        <v>20844</v>
      </c>
      <c r="W1718"/>
      <c r="Y1718" s="3">
        <v>23988344.25</v>
      </c>
      <c r="Z1718" s="3">
        <v>491993.61</v>
      </c>
      <c r="AA1718" s="3">
        <v>633517.25</v>
      </c>
      <c r="AB1718">
        <v>0</v>
      </c>
      <c r="AC1718" s="3">
        <v>0</v>
      </c>
      <c r="AD1718" s="2">
        <v>2811604.2</v>
      </c>
      <c r="AE1718" s="3">
        <v>599122533.62</v>
      </c>
      <c r="AF1718" s="3">
        <v>12164932.65</v>
      </c>
      <c r="AG1718" s="3">
        <v>2628720.44</v>
      </c>
      <c r="AH1718" s="3">
        <v>103699.7</v>
      </c>
      <c r="AI1718" s="3">
        <v>2074</v>
      </c>
      <c r="AJ1718" s="2">
        <v>-10188946.82</v>
      </c>
    </row>
    <row r="1719" spans="1:36" hidden="1" x14ac:dyDescent="0.25">
      <c r="A1719" s="8">
        <v>6</v>
      </c>
      <c r="B1719" s="8" t="s">
        <v>7602</v>
      </c>
      <c r="C1719" s="8">
        <v>3069280000440</v>
      </c>
      <c r="D1719" s="8" t="s">
        <v>7603</v>
      </c>
      <c r="F1719" s="8" t="s">
        <v>7604</v>
      </c>
      <c r="G1719" s="10">
        <v>43741</v>
      </c>
      <c r="H1719" s="8" t="s">
        <v>31</v>
      </c>
      <c r="I1719" s="8" t="s">
        <v>38</v>
      </c>
      <c r="J1719" s="9">
        <v>9278.02</v>
      </c>
      <c r="K1719" s="9">
        <v>185.56</v>
      </c>
      <c r="L1719" s="8">
        <v>0</v>
      </c>
      <c r="M1719" s="14">
        <f t="shared" si="81"/>
        <v>9463.58</v>
      </c>
      <c r="N1719" s="8">
        <v>0</v>
      </c>
      <c r="O1719" s="8">
        <v>0</v>
      </c>
      <c r="P1719" s="8" t="s">
        <v>77</v>
      </c>
      <c r="R1719" s="8">
        <v>1</v>
      </c>
      <c r="S1719" s="13">
        <f>_xlfn.XLOOKUP(P1719,rif_fee_schedule!$A$2:$A$84,rif_fee_schedule!C$2:C$84, 0)*1.628</f>
        <v>9769.6279999999988</v>
      </c>
      <c r="T1719" s="13">
        <f>_xlfn.XLOOKUP(P1719,rif_fee_schedule!$A$2:$A$84,rif_fee_schedule!D$2:D$84, 0)</f>
        <v>5674</v>
      </c>
      <c r="U1719" s="14">
        <f t="shared" si="82"/>
        <v>9769.6279999999988</v>
      </c>
      <c r="V1719" s="14">
        <f t="shared" si="83"/>
        <v>5674</v>
      </c>
      <c r="W1719"/>
      <c r="Y1719" s="3">
        <v>43269262.359999999</v>
      </c>
      <c r="Z1719" s="3">
        <v>874367.57</v>
      </c>
      <c r="AA1719" s="3">
        <v>433279.63</v>
      </c>
      <c r="AB1719">
        <v>0</v>
      </c>
      <c r="AC1719" s="3">
        <v>0</v>
      </c>
      <c r="AD1719" s="2">
        <v>374512.67</v>
      </c>
      <c r="AE1719" s="3">
        <v>599122533.62</v>
      </c>
      <c r="AF1719" s="3">
        <v>12164932.65</v>
      </c>
      <c r="AG1719" s="3">
        <v>2628720.44</v>
      </c>
      <c r="AH1719" s="3">
        <v>103699.7</v>
      </c>
      <c r="AI1719" s="3">
        <v>2074</v>
      </c>
      <c r="AJ1719" s="2">
        <v>-10188946.82</v>
      </c>
    </row>
    <row r="1720" spans="1:36" hidden="1" x14ac:dyDescent="0.25">
      <c r="A1720" s="8">
        <v>5</v>
      </c>
      <c r="B1720" s="8" t="s">
        <v>4832</v>
      </c>
      <c r="C1720" s="8">
        <v>3050310370010</v>
      </c>
      <c r="D1720" s="8" t="s">
        <v>4833</v>
      </c>
      <c r="F1720" s="8" t="s">
        <v>4834</v>
      </c>
      <c r="G1720" s="10">
        <v>43742</v>
      </c>
      <c r="H1720" s="8" t="s">
        <v>31</v>
      </c>
      <c r="I1720" s="8" t="s">
        <v>38</v>
      </c>
      <c r="J1720" s="9">
        <v>9278.02</v>
      </c>
      <c r="K1720" s="9">
        <v>185.56</v>
      </c>
      <c r="L1720" s="8">
        <v>0</v>
      </c>
      <c r="M1720" s="14">
        <f t="shared" si="81"/>
        <v>9463.58</v>
      </c>
      <c r="N1720" s="8">
        <v>0</v>
      </c>
      <c r="O1720" s="8">
        <v>0</v>
      </c>
      <c r="P1720" s="8" t="s">
        <v>77</v>
      </c>
      <c r="R1720" s="8">
        <v>1</v>
      </c>
      <c r="S1720" s="13">
        <f>_xlfn.XLOOKUP(P1720,rif_fee_schedule!$A$2:$A$84,rif_fee_schedule!C$2:C$84, 0)*1.628</f>
        <v>9769.6279999999988</v>
      </c>
      <c r="T1720" s="13">
        <f>_xlfn.XLOOKUP(P1720,rif_fee_schedule!$A$2:$A$84,rif_fee_schedule!D$2:D$84, 0)</f>
        <v>5674</v>
      </c>
      <c r="U1720" s="14">
        <f t="shared" si="82"/>
        <v>9769.6279999999988</v>
      </c>
      <c r="V1720" s="14">
        <f t="shared" si="83"/>
        <v>5674</v>
      </c>
      <c r="W1720"/>
      <c r="Y1720" s="3">
        <v>23913047.239999998</v>
      </c>
      <c r="Z1720" s="3">
        <v>478708.65</v>
      </c>
      <c r="AA1720" s="3">
        <v>0</v>
      </c>
      <c r="AB1720">
        <v>0</v>
      </c>
      <c r="AC1720" s="3">
        <v>0</v>
      </c>
      <c r="AD1720" s="2">
        <v>-227120.25</v>
      </c>
      <c r="AE1720" s="3">
        <v>599122533.62</v>
      </c>
      <c r="AF1720" s="3">
        <v>12164932.65</v>
      </c>
      <c r="AG1720" s="3">
        <v>2628720.44</v>
      </c>
      <c r="AH1720" s="3">
        <v>103699.7</v>
      </c>
      <c r="AI1720" s="3">
        <v>2074</v>
      </c>
      <c r="AJ1720" s="2">
        <v>-10188946.82</v>
      </c>
    </row>
    <row r="1721" spans="1:36" hidden="1" x14ac:dyDescent="0.25">
      <c r="A1721" s="8">
        <v>5</v>
      </c>
      <c r="B1721" s="8" t="s">
        <v>4853</v>
      </c>
      <c r="C1721" s="8">
        <v>3050310370100</v>
      </c>
      <c r="D1721" s="8" t="s">
        <v>4854</v>
      </c>
      <c r="F1721" s="8" t="s">
        <v>4855</v>
      </c>
      <c r="G1721" s="10">
        <v>43742</v>
      </c>
      <c r="H1721" s="8" t="s">
        <v>31</v>
      </c>
      <c r="I1721" s="8" t="s">
        <v>38</v>
      </c>
      <c r="J1721" s="9">
        <v>9278.02</v>
      </c>
      <c r="K1721" s="9">
        <v>185.56</v>
      </c>
      <c r="L1721" s="8">
        <v>0</v>
      </c>
      <c r="M1721" s="14">
        <f t="shared" si="81"/>
        <v>9463.58</v>
      </c>
      <c r="N1721" s="8">
        <v>0</v>
      </c>
      <c r="O1721" s="8">
        <v>0</v>
      </c>
      <c r="P1721" s="8" t="s">
        <v>77</v>
      </c>
      <c r="R1721" s="8">
        <v>1</v>
      </c>
      <c r="S1721" s="13">
        <f>_xlfn.XLOOKUP(P1721,rif_fee_schedule!$A$2:$A$84,rif_fee_schedule!C$2:C$84, 0)*1.628</f>
        <v>9769.6279999999988</v>
      </c>
      <c r="T1721" s="13">
        <f>_xlfn.XLOOKUP(P1721,rif_fee_schedule!$A$2:$A$84,rif_fee_schedule!D$2:D$84, 0)</f>
        <v>5674</v>
      </c>
      <c r="U1721" s="14">
        <f t="shared" si="82"/>
        <v>9769.6279999999988</v>
      </c>
      <c r="V1721" s="14">
        <f t="shared" si="83"/>
        <v>5674</v>
      </c>
      <c r="W1721"/>
      <c r="Y1721" s="3">
        <v>23913047.239999998</v>
      </c>
      <c r="Z1721" s="3">
        <v>478708.65</v>
      </c>
      <c r="AA1721" s="3">
        <v>0</v>
      </c>
      <c r="AB1721">
        <v>0</v>
      </c>
      <c r="AC1721" s="3">
        <v>0</v>
      </c>
      <c r="AD1721" s="2">
        <v>-227120.25</v>
      </c>
      <c r="AE1721" s="3">
        <v>599122533.62</v>
      </c>
      <c r="AF1721" s="3">
        <v>12164932.65</v>
      </c>
      <c r="AG1721" s="3">
        <v>2628720.44</v>
      </c>
      <c r="AH1721" s="3">
        <v>103699.7</v>
      </c>
      <c r="AI1721" s="3">
        <v>2074</v>
      </c>
      <c r="AJ1721" s="2">
        <v>-10188946.82</v>
      </c>
    </row>
    <row r="1722" spans="1:36" hidden="1" x14ac:dyDescent="0.25">
      <c r="A1722" s="8">
        <v>3</v>
      </c>
      <c r="B1722" s="8" t="s">
        <v>3505</v>
      </c>
      <c r="C1722" s="8">
        <v>3020130290010</v>
      </c>
      <c r="D1722" s="8" t="s">
        <v>3506</v>
      </c>
      <c r="G1722" s="10">
        <v>43741</v>
      </c>
      <c r="H1722" s="8" t="s">
        <v>31</v>
      </c>
      <c r="I1722" s="8" t="s">
        <v>32</v>
      </c>
      <c r="J1722" s="9">
        <v>3464.68</v>
      </c>
      <c r="K1722" s="9">
        <v>69.290000000000006</v>
      </c>
      <c r="L1722" s="8">
        <v>0</v>
      </c>
      <c r="M1722" s="14">
        <f t="shared" si="81"/>
        <v>3533.97</v>
      </c>
      <c r="N1722" s="8">
        <v>0</v>
      </c>
      <c r="O1722" s="8">
        <v>0</v>
      </c>
      <c r="P1722" s="8" t="s">
        <v>43</v>
      </c>
      <c r="R1722" s="8">
        <v>690</v>
      </c>
      <c r="S1722" s="13">
        <f>_xlfn.XLOOKUP(P1722,rif_fee_schedule!$A$2:$A$84,rif_fee_schedule!C$2:C$84, 0)*1.628</f>
        <v>5.1216879999999998</v>
      </c>
      <c r="T1722" s="13">
        <f>_xlfn.XLOOKUP(P1722,rif_fee_schedule!$A$2:$A$84,rif_fee_schedule!D$2:D$84, 0)</f>
        <v>2.9740000000000002</v>
      </c>
      <c r="U1722" s="14">
        <f t="shared" si="82"/>
        <v>3533.9647199999999</v>
      </c>
      <c r="V1722" s="14">
        <f t="shared" si="83"/>
        <v>2052.06</v>
      </c>
      <c r="W1722"/>
      <c r="Y1722" s="3">
        <v>23988344.25</v>
      </c>
      <c r="Z1722" s="3">
        <v>491993.61</v>
      </c>
      <c r="AA1722" s="3">
        <v>633517.25</v>
      </c>
      <c r="AB1722">
        <v>0</v>
      </c>
      <c r="AC1722" s="3">
        <v>0</v>
      </c>
      <c r="AD1722" s="2">
        <v>2811604.2</v>
      </c>
      <c r="AE1722" s="3">
        <v>599122533.62</v>
      </c>
      <c r="AF1722" s="3">
        <v>12164932.65</v>
      </c>
      <c r="AG1722" s="3">
        <v>2628720.44</v>
      </c>
      <c r="AH1722" s="3">
        <v>103699.7</v>
      </c>
      <c r="AI1722" s="3">
        <v>2074</v>
      </c>
      <c r="AJ1722" s="2">
        <v>-10188946.82</v>
      </c>
    </row>
    <row r="1723" spans="1:36" hidden="1" x14ac:dyDescent="0.25">
      <c r="A1723" s="8">
        <v>1.1000000000000001</v>
      </c>
      <c r="B1723" s="8" t="s">
        <v>972</v>
      </c>
      <c r="C1723" s="8">
        <v>3040360050181</v>
      </c>
      <c r="D1723" s="8" t="s">
        <v>973</v>
      </c>
      <c r="G1723" s="10">
        <v>43747</v>
      </c>
      <c r="H1723" s="8" t="s">
        <v>31</v>
      </c>
      <c r="I1723" s="8" t="s">
        <v>32</v>
      </c>
      <c r="J1723" s="9">
        <v>4762.96</v>
      </c>
      <c r="K1723" s="9">
        <v>95.26</v>
      </c>
      <c r="L1723" s="8">
        <v>0</v>
      </c>
      <c r="M1723" s="14">
        <f t="shared" si="81"/>
        <v>4858.22</v>
      </c>
      <c r="N1723" s="8">
        <v>0</v>
      </c>
      <c r="O1723" s="8">
        <v>0</v>
      </c>
      <c r="P1723" s="8" t="s">
        <v>970</v>
      </c>
      <c r="R1723" s="8">
        <v>2</v>
      </c>
      <c r="S1723" s="13">
        <f>_xlfn.XLOOKUP(P1723,rif_fee_schedule!$A$2:$A$84,rif_fee_schedule!C$2:C$84, 0)*1.628</f>
        <v>0</v>
      </c>
      <c r="T1723" s="13">
        <f>_xlfn.XLOOKUP(P1723,rif_fee_schedule!$A$2:$A$84,rif_fee_schedule!D$2:D$84, 0)</f>
        <v>0</v>
      </c>
      <c r="U1723" s="14">
        <f t="shared" si="82"/>
        <v>0</v>
      </c>
      <c r="V1723" s="14">
        <f t="shared" si="83"/>
        <v>0</v>
      </c>
      <c r="Y1723" s="3">
        <v>13538989.02</v>
      </c>
      <c r="Z1723" s="3">
        <v>280635.13</v>
      </c>
      <c r="AA1723" s="3">
        <v>0</v>
      </c>
      <c r="AB1723">
        <v>0</v>
      </c>
      <c r="AC1723" s="3">
        <v>0</v>
      </c>
      <c r="AD1723" s="2">
        <v>-2316507.67</v>
      </c>
      <c r="AE1723" s="3">
        <v>599122533.62</v>
      </c>
      <c r="AF1723" s="3">
        <v>12164932.65</v>
      </c>
      <c r="AG1723" s="3">
        <v>2628720.44</v>
      </c>
      <c r="AH1723" s="3">
        <v>103699.7</v>
      </c>
      <c r="AI1723" s="3">
        <v>2074</v>
      </c>
      <c r="AJ1723" s="2">
        <v>-10188946.82</v>
      </c>
    </row>
    <row r="1724" spans="1:36" hidden="1" x14ac:dyDescent="0.25">
      <c r="A1724" s="8">
        <v>1.1000000000000001</v>
      </c>
      <c r="B1724" s="8" t="s">
        <v>972</v>
      </c>
      <c r="C1724" s="8">
        <v>3040360050181</v>
      </c>
      <c r="D1724" s="8" t="s">
        <v>973</v>
      </c>
      <c r="G1724" s="10">
        <v>43747</v>
      </c>
      <c r="H1724" s="8" t="s">
        <v>31</v>
      </c>
      <c r="I1724" s="8" t="s">
        <v>32</v>
      </c>
      <c r="J1724" s="9">
        <v>4762.96</v>
      </c>
      <c r="K1724" s="9">
        <v>95.26</v>
      </c>
      <c r="L1724" s="8">
        <v>0</v>
      </c>
      <c r="M1724" s="14">
        <f t="shared" si="81"/>
        <v>4858.22</v>
      </c>
      <c r="N1724" s="8">
        <v>0</v>
      </c>
      <c r="O1724" s="8">
        <v>0</v>
      </c>
      <c r="P1724" s="8" t="s">
        <v>970</v>
      </c>
      <c r="R1724" s="8">
        <v>-1</v>
      </c>
      <c r="S1724" s="13">
        <f>_xlfn.XLOOKUP(P1724,rif_fee_schedule!$A$2:$A$84,rif_fee_schedule!C$2:C$84, 0)*1.628</f>
        <v>0</v>
      </c>
      <c r="T1724" s="13">
        <f>_xlfn.XLOOKUP(P1724,rif_fee_schedule!$A$2:$A$84,rif_fee_schedule!D$2:D$84, 0)</f>
        <v>0</v>
      </c>
      <c r="U1724" s="14">
        <f t="shared" si="82"/>
        <v>0</v>
      </c>
      <c r="V1724" s="14">
        <f t="shared" si="83"/>
        <v>0</v>
      </c>
      <c r="Y1724" s="3">
        <v>13538989.02</v>
      </c>
      <c r="Z1724" s="3">
        <v>280635.13</v>
      </c>
      <c r="AA1724" s="3">
        <v>0</v>
      </c>
      <c r="AB1724">
        <v>0</v>
      </c>
      <c r="AC1724" s="3">
        <v>0</v>
      </c>
      <c r="AD1724" s="2">
        <v>-2316507.67</v>
      </c>
      <c r="AE1724" s="3">
        <v>599122533.62</v>
      </c>
      <c r="AF1724" s="3">
        <v>12164932.65</v>
      </c>
      <c r="AG1724" s="3">
        <v>2628720.44</v>
      </c>
      <c r="AH1724" s="3">
        <v>103699.7</v>
      </c>
      <c r="AI1724" s="3">
        <v>2074</v>
      </c>
      <c r="AJ1724" s="2">
        <v>-10188946.82</v>
      </c>
    </row>
    <row r="1725" spans="1:36" hidden="1" x14ac:dyDescent="0.25">
      <c r="A1725" s="8">
        <v>1.1000000000000001</v>
      </c>
      <c r="B1725" s="8" t="s">
        <v>971</v>
      </c>
      <c r="C1725" s="8">
        <v>3040360050182</v>
      </c>
      <c r="D1725" s="8" t="s">
        <v>968</v>
      </c>
      <c r="G1725" s="10">
        <v>43742</v>
      </c>
      <c r="H1725" s="8" t="s">
        <v>31</v>
      </c>
      <c r="I1725" s="8" t="s">
        <v>32</v>
      </c>
      <c r="J1725" s="9">
        <v>0</v>
      </c>
      <c r="K1725" s="9">
        <v>0</v>
      </c>
      <c r="L1725" s="8">
        <v>0</v>
      </c>
      <c r="M1725" s="14">
        <f t="shared" si="81"/>
        <v>0</v>
      </c>
      <c r="N1725" s="8">
        <v>0</v>
      </c>
      <c r="O1725" s="8">
        <v>0</v>
      </c>
      <c r="P1725" s="8" t="s">
        <v>970</v>
      </c>
      <c r="R1725" s="8">
        <v>2</v>
      </c>
      <c r="S1725" s="13">
        <f>_xlfn.XLOOKUP(P1725,rif_fee_schedule!$A$2:$A$84,rif_fee_schedule!C$2:C$84, 0)*1.628</f>
        <v>0</v>
      </c>
      <c r="T1725" s="13">
        <f>_xlfn.XLOOKUP(P1725,rif_fee_schedule!$A$2:$A$84,rif_fee_schedule!D$2:D$84, 0)</f>
        <v>0</v>
      </c>
      <c r="U1725" s="14">
        <f t="shared" si="82"/>
        <v>0</v>
      </c>
      <c r="V1725" s="14">
        <f t="shared" si="83"/>
        <v>0</v>
      </c>
      <c r="Y1725" s="3">
        <v>13538989.02</v>
      </c>
      <c r="Z1725" s="3">
        <v>280635.13</v>
      </c>
      <c r="AA1725" s="3">
        <v>0</v>
      </c>
      <c r="AB1725">
        <v>0</v>
      </c>
      <c r="AC1725" s="3">
        <v>0</v>
      </c>
      <c r="AD1725" s="2">
        <v>-2316507.67</v>
      </c>
      <c r="AE1725" s="3">
        <v>599122533.62</v>
      </c>
      <c r="AF1725" s="3">
        <v>12164932.65</v>
      </c>
      <c r="AG1725" s="3">
        <v>2628720.44</v>
      </c>
      <c r="AH1725" s="3">
        <v>103699.7</v>
      </c>
      <c r="AI1725" s="3">
        <v>2074</v>
      </c>
      <c r="AJ1725" s="2">
        <v>-10188946.82</v>
      </c>
    </row>
    <row r="1726" spans="1:36" hidden="1" x14ac:dyDescent="0.25">
      <c r="A1726" s="8">
        <v>1.1000000000000001</v>
      </c>
      <c r="B1726" s="8" t="s">
        <v>971</v>
      </c>
      <c r="C1726" s="8">
        <v>3040360050182</v>
      </c>
      <c r="D1726" s="8" t="s">
        <v>968</v>
      </c>
      <c r="G1726" s="10">
        <v>43742</v>
      </c>
      <c r="H1726" s="8" t="s">
        <v>31</v>
      </c>
      <c r="I1726" s="8" t="s">
        <v>32</v>
      </c>
      <c r="J1726" s="9">
        <v>0</v>
      </c>
      <c r="K1726" s="9">
        <v>0</v>
      </c>
      <c r="L1726" s="8">
        <v>0</v>
      </c>
      <c r="M1726" s="14">
        <f t="shared" si="81"/>
        <v>0</v>
      </c>
      <c r="N1726" s="8">
        <v>0</v>
      </c>
      <c r="O1726" s="8">
        <v>0</v>
      </c>
      <c r="P1726" s="8" t="s">
        <v>970</v>
      </c>
      <c r="R1726" s="8">
        <v>-2</v>
      </c>
      <c r="S1726" s="13">
        <f>_xlfn.XLOOKUP(P1726,rif_fee_schedule!$A$2:$A$84,rif_fee_schedule!C$2:C$84, 0)*1.628</f>
        <v>0</v>
      </c>
      <c r="T1726" s="13">
        <f>_xlfn.XLOOKUP(P1726,rif_fee_schedule!$A$2:$A$84,rif_fee_schedule!D$2:D$84, 0)</f>
        <v>0</v>
      </c>
      <c r="U1726" s="14">
        <f t="shared" si="82"/>
        <v>0</v>
      </c>
      <c r="V1726" s="14">
        <f t="shared" si="83"/>
        <v>0</v>
      </c>
      <c r="Y1726" s="3">
        <v>13538989.02</v>
      </c>
      <c r="Z1726" s="3">
        <v>280635.13</v>
      </c>
      <c r="AA1726" s="3">
        <v>0</v>
      </c>
      <c r="AB1726">
        <v>0</v>
      </c>
      <c r="AC1726" s="3">
        <v>0</v>
      </c>
      <c r="AD1726" s="2">
        <v>-2316507.67</v>
      </c>
      <c r="AE1726" s="3">
        <v>599122533.62</v>
      </c>
      <c r="AF1726" s="3">
        <v>12164932.65</v>
      </c>
      <c r="AG1726" s="3">
        <v>2628720.44</v>
      </c>
      <c r="AH1726" s="3">
        <v>103699.7</v>
      </c>
      <c r="AI1726" s="3">
        <v>2074</v>
      </c>
      <c r="AJ1726" s="2">
        <v>-10188946.82</v>
      </c>
    </row>
    <row r="1727" spans="1:36" hidden="1" x14ac:dyDescent="0.25">
      <c r="A1727" s="8">
        <v>6</v>
      </c>
      <c r="B1727" s="8" t="s">
        <v>7136</v>
      </c>
      <c r="C1727" s="8">
        <v>3069130111870</v>
      </c>
      <c r="D1727" s="8" t="s">
        <v>7137</v>
      </c>
      <c r="F1727" s="8" t="s">
        <v>7138</v>
      </c>
      <c r="G1727" s="10">
        <v>43742</v>
      </c>
      <c r="H1727" s="8" t="s">
        <v>31</v>
      </c>
      <c r="I1727" s="8" t="s">
        <v>38</v>
      </c>
      <c r="J1727" s="9">
        <v>9578.07</v>
      </c>
      <c r="K1727" s="9">
        <v>191.56</v>
      </c>
      <c r="L1727" s="8">
        <v>0</v>
      </c>
      <c r="M1727" s="14">
        <f t="shared" si="81"/>
        <v>9769.6299999999992</v>
      </c>
      <c r="N1727" s="8">
        <v>0</v>
      </c>
      <c r="O1727" s="8">
        <v>0</v>
      </c>
      <c r="P1727" s="8" t="s">
        <v>77</v>
      </c>
      <c r="R1727" s="8">
        <v>1</v>
      </c>
      <c r="S1727" s="13">
        <f>_xlfn.XLOOKUP(P1727,rif_fee_schedule!$A$2:$A$84,rif_fee_schedule!C$2:C$84, 0)*1.628</f>
        <v>9769.6279999999988</v>
      </c>
      <c r="T1727" s="13">
        <f>_xlfn.XLOOKUP(P1727,rif_fee_schedule!$A$2:$A$84,rif_fee_schedule!D$2:D$84, 0)</f>
        <v>5674</v>
      </c>
      <c r="U1727" s="14">
        <f t="shared" si="82"/>
        <v>9769.6279999999988</v>
      </c>
      <c r="V1727" s="14">
        <f t="shared" si="83"/>
        <v>5674</v>
      </c>
      <c r="W1727"/>
      <c r="Y1727" s="3">
        <v>43269262.359999999</v>
      </c>
      <c r="Z1727" s="3">
        <v>874367.57</v>
      </c>
      <c r="AA1727" s="3">
        <v>433279.63</v>
      </c>
      <c r="AB1727">
        <v>0</v>
      </c>
      <c r="AC1727" s="3">
        <v>0</v>
      </c>
      <c r="AD1727" s="2">
        <v>374512.67</v>
      </c>
      <c r="AE1727" s="3">
        <v>599122533.62</v>
      </c>
      <c r="AF1727" s="3">
        <v>12164932.65</v>
      </c>
      <c r="AG1727" s="3">
        <v>2628720.44</v>
      </c>
      <c r="AH1727" s="3">
        <v>103699.7</v>
      </c>
      <c r="AI1727" s="3">
        <v>2074</v>
      </c>
      <c r="AJ1727" s="2">
        <v>-10188946.82</v>
      </c>
    </row>
    <row r="1728" spans="1:36" hidden="1" x14ac:dyDescent="0.25">
      <c r="A1728" s="8">
        <v>2</v>
      </c>
      <c r="B1728" s="8" t="s">
        <v>2904</v>
      </c>
      <c r="C1728" s="8">
        <v>3031280020120</v>
      </c>
      <c r="D1728" s="8" t="s">
        <v>2905</v>
      </c>
      <c r="G1728" s="10">
        <v>43742</v>
      </c>
      <c r="H1728" s="8" t="s">
        <v>31</v>
      </c>
      <c r="I1728" s="8" t="s">
        <v>32</v>
      </c>
      <c r="J1728" s="9">
        <v>2033.4</v>
      </c>
      <c r="K1728" s="9">
        <v>40.67</v>
      </c>
      <c r="L1728" s="8">
        <v>0</v>
      </c>
      <c r="M1728" s="14">
        <f t="shared" si="81"/>
        <v>2074.0700000000002</v>
      </c>
      <c r="N1728" s="8">
        <v>0</v>
      </c>
      <c r="O1728" s="8">
        <v>0</v>
      </c>
      <c r="P1728" s="8" t="s">
        <v>114</v>
      </c>
      <c r="R1728" s="8">
        <v>2</v>
      </c>
      <c r="S1728" s="13">
        <f>_xlfn.XLOOKUP(P1728,rif_fee_schedule!$A$2:$A$84,rif_fee_schedule!C$2:C$84, 0)*1.628</f>
        <v>4288.152</v>
      </c>
      <c r="T1728" s="13">
        <f>_xlfn.XLOOKUP(P1728,rif_fee_schedule!$A$2:$A$84,rif_fee_schedule!D$2:D$84, 0)</f>
        <v>2490</v>
      </c>
      <c r="U1728" s="14">
        <f t="shared" si="82"/>
        <v>8576.3040000000001</v>
      </c>
      <c r="V1728" s="14">
        <f t="shared" si="83"/>
        <v>4980</v>
      </c>
      <c r="W1728"/>
      <c r="Y1728" s="3">
        <v>272008405.74000001</v>
      </c>
      <c r="Z1728" s="3">
        <v>5573244.3300000001</v>
      </c>
      <c r="AA1728" s="3">
        <v>0</v>
      </c>
      <c r="AB1728">
        <v>0</v>
      </c>
      <c r="AC1728" s="3">
        <v>0</v>
      </c>
      <c r="AD1728" s="2">
        <v>-7297347.0099999998</v>
      </c>
      <c r="AE1728" s="3">
        <v>599122533.62</v>
      </c>
      <c r="AF1728" s="3">
        <v>12164932.65</v>
      </c>
      <c r="AG1728" s="3">
        <v>2628720.44</v>
      </c>
      <c r="AH1728" s="3">
        <v>103699.7</v>
      </c>
      <c r="AI1728" s="3">
        <v>2074</v>
      </c>
      <c r="AJ1728" s="2">
        <v>-10188946.82</v>
      </c>
    </row>
    <row r="1729" spans="1:36" hidden="1" x14ac:dyDescent="0.25">
      <c r="A1729" s="8">
        <v>2</v>
      </c>
      <c r="B1729" s="8" t="s">
        <v>2904</v>
      </c>
      <c r="C1729" s="8">
        <v>3031280020120</v>
      </c>
      <c r="D1729" s="8" t="s">
        <v>2905</v>
      </c>
      <c r="G1729" s="10">
        <v>43742</v>
      </c>
      <c r="H1729" s="8" t="s">
        <v>31</v>
      </c>
      <c r="I1729" s="8" t="s">
        <v>32</v>
      </c>
      <c r="J1729" s="9">
        <v>2033.4</v>
      </c>
      <c r="K1729" s="9">
        <v>40.67</v>
      </c>
      <c r="L1729" s="8">
        <v>0</v>
      </c>
      <c r="M1729" s="14">
        <f t="shared" si="81"/>
        <v>2074.0700000000002</v>
      </c>
      <c r="N1729" s="8">
        <v>0</v>
      </c>
      <c r="O1729" s="8">
        <v>0</v>
      </c>
      <c r="P1729" s="8" t="s">
        <v>77</v>
      </c>
      <c r="R1729" s="8">
        <v>-1</v>
      </c>
      <c r="S1729" s="13">
        <f>_xlfn.XLOOKUP(P1729,rif_fee_schedule!$A$2:$A$84,rif_fee_schedule!C$2:C$84, 0)*1.628</f>
        <v>9769.6279999999988</v>
      </c>
      <c r="T1729" s="13">
        <f>_xlfn.XLOOKUP(P1729,rif_fee_schedule!$A$2:$A$84,rif_fee_schedule!D$2:D$84, 0)</f>
        <v>5674</v>
      </c>
      <c r="U1729" s="14">
        <f t="shared" si="82"/>
        <v>-9769.6279999999988</v>
      </c>
      <c r="V1729" s="14">
        <f t="shared" si="83"/>
        <v>-5674</v>
      </c>
      <c r="W1729"/>
      <c r="Y1729" s="3">
        <v>272008405.74000001</v>
      </c>
      <c r="Z1729" s="3">
        <v>5573244.3300000001</v>
      </c>
      <c r="AA1729" s="3">
        <v>0</v>
      </c>
      <c r="AB1729">
        <v>0</v>
      </c>
      <c r="AC1729" s="3">
        <v>0</v>
      </c>
      <c r="AD1729" s="2">
        <v>-7297347.0099999998</v>
      </c>
      <c r="AE1729" s="3">
        <v>599122533.62</v>
      </c>
      <c r="AF1729" s="3">
        <v>12164932.65</v>
      </c>
      <c r="AG1729" s="3">
        <v>2628720.44</v>
      </c>
      <c r="AH1729" s="3">
        <v>103699.7</v>
      </c>
      <c r="AI1729" s="3">
        <v>2074</v>
      </c>
      <c r="AJ1729" s="2">
        <v>-10188946.82</v>
      </c>
    </row>
    <row r="1730" spans="1:36" hidden="1" x14ac:dyDescent="0.25">
      <c r="A1730" s="8">
        <v>6</v>
      </c>
      <c r="B1730" s="8" t="s">
        <v>6278</v>
      </c>
      <c r="C1730" s="8">
        <v>3060170000051</v>
      </c>
      <c r="D1730" s="8" t="s">
        <v>6279</v>
      </c>
      <c r="F1730" s="8" t="s">
        <v>6280</v>
      </c>
      <c r="G1730" s="10">
        <v>43745</v>
      </c>
      <c r="H1730" s="8" t="s">
        <v>31</v>
      </c>
      <c r="I1730" s="8" t="s">
        <v>38</v>
      </c>
      <c r="J1730" s="9">
        <v>21849.06</v>
      </c>
      <c r="K1730" s="9">
        <v>436.98</v>
      </c>
      <c r="L1730" s="8">
        <v>0</v>
      </c>
      <c r="M1730" s="14">
        <f t="shared" si="81"/>
        <v>22286.04</v>
      </c>
      <c r="N1730" s="8">
        <v>0</v>
      </c>
      <c r="O1730" s="8">
        <v>0</v>
      </c>
      <c r="P1730" s="8" t="s">
        <v>72</v>
      </c>
      <c r="R1730" s="11">
        <v>1400</v>
      </c>
      <c r="S1730" s="13">
        <f>_xlfn.XLOOKUP(P1730,rif_fee_schedule!$A$2:$A$84,rif_fee_schedule!C$2:C$84, 0)*1.628</f>
        <v>15.918583999999999</v>
      </c>
      <c r="T1730" s="13">
        <f>_xlfn.XLOOKUP(P1730,rif_fee_schedule!$A$2:$A$84,rif_fee_schedule!D$2:D$84, 0)</f>
        <v>9.2460000000000004</v>
      </c>
      <c r="U1730" s="14">
        <f t="shared" si="82"/>
        <v>22286.017599999999</v>
      </c>
      <c r="V1730" s="14">
        <f t="shared" si="83"/>
        <v>12944.400000000001</v>
      </c>
      <c r="W1730" s="2"/>
      <c r="Y1730" s="3">
        <v>43269262.359999999</v>
      </c>
      <c r="Z1730" s="3">
        <v>874367.57</v>
      </c>
      <c r="AA1730" s="3">
        <v>433279.63</v>
      </c>
      <c r="AB1730">
        <v>0</v>
      </c>
      <c r="AC1730" s="3">
        <v>0</v>
      </c>
      <c r="AD1730" s="2">
        <v>374512.67</v>
      </c>
      <c r="AE1730" s="3">
        <v>599122533.62</v>
      </c>
      <c r="AF1730" s="3">
        <v>12164932.65</v>
      </c>
      <c r="AG1730" s="3">
        <v>2628720.44</v>
      </c>
      <c r="AH1730" s="3">
        <v>103699.7</v>
      </c>
      <c r="AI1730" s="3">
        <v>2074</v>
      </c>
      <c r="AJ1730" s="2">
        <v>-10188946.82</v>
      </c>
    </row>
    <row r="1731" spans="1:36" hidden="1" x14ac:dyDescent="0.25">
      <c r="A1731" s="8">
        <v>1</v>
      </c>
      <c r="B1731" s="8" t="s">
        <v>258</v>
      </c>
      <c r="C1731" s="8">
        <v>3040190090622</v>
      </c>
      <c r="D1731" s="8" t="s">
        <v>259</v>
      </c>
      <c r="G1731" s="10">
        <v>43748</v>
      </c>
      <c r="H1731" s="8" t="s">
        <v>31</v>
      </c>
      <c r="I1731" s="8" t="s">
        <v>32</v>
      </c>
      <c r="J1731" s="9">
        <v>105707.26</v>
      </c>
      <c r="K1731" s="9">
        <v>2114.14</v>
      </c>
      <c r="L1731" s="8">
        <v>0</v>
      </c>
      <c r="M1731" s="14">
        <f t="shared" si="81"/>
        <v>107821.4</v>
      </c>
      <c r="N1731" s="8">
        <v>0</v>
      </c>
      <c r="O1731" s="8">
        <v>0</v>
      </c>
      <c r="P1731" s="8" t="s">
        <v>72</v>
      </c>
      <c r="R1731" s="11">
        <v>7680</v>
      </c>
      <c r="S1731" s="13">
        <f>_xlfn.XLOOKUP(P1731,rif_fee_schedule!$A$2:$A$84,rif_fee_schedule!C$2:C$84, 0)*1.628</f>
        <v>15.918583999999999</v>
      </c>
      <c r="T1731" s="13">
        <f>_xlfn.XLOOKUP(P1731,rif_fee_schedule!$A$2:$A$84,rif_fee_schedule!D$2:D$84, 0)</f>
        <v>9.2460000000000004</v>
      </c>
      <c r="U1731" s="14">
        <f t="shared" si="82"/>
        <v>122254.72511999999</v>
      </c>
      <c r="V1731" s="14">
        <f t="shared" si="83"/>
        <v>71009.279999999999</v>
      </c>
      <c r="W1731" s="2"/>
      <c r="Y1731" s="3">
        <v>74696854.359999999</v>
      </c>
      <c r="Z1731" s="3">
        <v>1494936.99</v>
      </c>
      <c r="AA1731" s="3">
        <v>1189721.74</v>
      </c>
      <c r="AB1731" s="2">
        <v>103699.7</v>
      </c>
      <c r="AC1731" s="3">
        <v>2074</v>
      </c>
      <c r="AD1731" s="2">
        <v>-3422401.68</v>
      </c>
      <c r="AE1731" s="3">
        <v>599122533.62</v>
      </c>
      <c r="AF1731" s="3">
        <v>12164932.65</v>
      </c>
      <c r="AG1731" s="3">
        <v>2628720.44</v>
      </c>
      <c r="AH1731" s="3">
        <v>103699.7</v>
      </c>
      <c r="AI1731" s="3">
        <v>2074</v>
      </c>
      <c r="AJ1731" s="2">
        <v>-10188946.82</v>
      </c>
    </row>
    <row r="1732" spans="1:36" hidden="1" x14ac:dyDescent="0.25">
      <c r="A1732" s="8">
        <v>1</v>
      </c>
      <c r="B1732" s="8" t="s">
        <v>258</v>
      </c>
      <c r="C1732" s="8">
        <v>3040190090622</v>
      </c>
      <c r="D1732" s="8" t="s">
        <v>259</v>
      </c>
      <c r="G1732" s="10">
        <v>43748</v>
      </c>
      <c r="H1732" s="8" t="s">
        <v>31</v>
      </c>
      <c r="I1732" s="8" t="s">
        <v>32</v>
      </c>
      <c r="J1732" s="9">
        <v>105707.26</v>
      </c>
      <c r="K1732" s="9">
        <v>2114.14</v>
      </c>
      <c r="L1732" s="8">
        <v>0</v>
      </c>
      <c r="M1732" s="14">
        <f t="shared" si="81"/>
        <v>107821.4</v>
      </c>
      <c r="N1732" s="8">
        <v>0</v>
      </c>
      <c r="O1732" s="8">
        <v>0</v>
      </c>
      <c r="P1732" s="8" t="s">
        <v>45</v>
      </c>
      <c r="R1732" s="8">
        <v>-750</v>
      </c>
      <c r="S1732" s="13">
        <f>_xlfn.XLOOKUP(P1732,rif_fee_schedule!$A$2:$A$84,rif_fee_schedule!C$2:C$84, 0)*1.628</f>
        <v>19.244587999999997</v>
      </c>
      <c r="T1732" s="13">
        <f>_xlfn.XLOOKUP(P1732,rif_fee_schedule!$A$2:$A$84,rif_fee_schedule!D$2:D$84, 0)</f>
        <v>11.177</v>
      </c>
      <c r="U1732" s="14">
        <f t="shared" si="82"/>
        <v>-14433.440999999997</v>
      </c>
      <c r="V1732" s="14">
        <f t="shared" si="83"/>
        <v>-8382.75</v>
      </c>
      <c r="W1732"/>
      <c r="Y1732" s="3">
        <v>74696854.359999999</v>
      </c>
      <c r="Z1732" s="3">
        <v>1494936.99</v>
      </c>
      <c r="AA1732" s="3">
        <v>1189721.74</v>
      </c>
      <c r="AB1732" s="2">
        <v>103699.7</v>
      </c>
      <c r="AC1732" s="3">
        <v>2074</v>
      </c>
      <c r="AD1732" s="2">
        <v>-3422401.68</v>
      </c>
      <c r="AE1732" s="3">
        <v>599122533.62</v>
      </c>
      <c r="AF1732" s="3">
        <v>12164932.65</v>
      </c>
      <c r="AG1732" s="3">
        <v>2628720.44</v>
      </c>
      <c r="AH1732" s="3">
        <v>103699.7</v>
      </c>
      <c r="AI1732" s="3">
        <v>2074</v>
      </c>
      <c r="AJ1732" s="2">
        <v>-10188946.82</v>
      </c>
    </row>
    <row r="1733" spans="1:36" hidden="1" x14ac:dyDescent="0.25">
      <c r="A1733" s="8">
        <v>5</v>
      </c>
      <c r="B1733" s="8" t="s">
        <v>4884</v>
      </c>
      <c r="C1733" s="8">
        <v>3050320780060</v>
      </c>
      <c r="D1733" s="8" t="s">
        <v>4885</v>
      </c>
      <c r="F1733" s="8" t="s">
        <v>4886</v>
      </c>
      <c r="G1733" s="10">
        <v>43746</v>
      </c>
      <c r="H1733" s="8" t="s">
        <v>31</v>
      </c>
      <c r="I1733" s="8" t="s">
        <v>38</v>
      </c>
      <c r="J1733" s="9">
        <v>6417.5</v>
      </c>
      <c r="K1733" s="9">
        <v>128.35</v>
      </c>
      <c r="L1733" s="8">
        <v>0</v>
      </c>
      <c r="M1733" s="14">
        <f t="shared" si="81"/>
        <v>6545.85</v>
      </c>
      <c r="N1733" s="8">
        <v>0</v>
      </c>
      <c r="O1733" s="8">
        <v>0</v>
      </c>
      <c r="P1733" s="8" t="s">
        <v>274</v>
      </c>
      <c r="R1733" s="8">
        <v>-0.22</v>
      </c>
      <c r="S1733" s="13">
        <f>_xlfn.XLOOKUP(P1733,rif_fee_schedule!$A$2:$A$84,rif_fee_schedule!C$2:C$84, 0)*1.628</f>
        <v>0</v>
      </c>
      <c r="T1733" s="13">
        <f>_xlfn.XLOOKUP(P1733,rif_fee_schedule!$A$2:$A$84,rif_fee_schedule!D$2:D$84, 0)</f>
        <v>0</v>
      </c>
      <c r="U1733" s="14">
        <f t="shared" si="82"/>
        <v>0</v>
      </c>
      <c r="V1733" s="14">
        <f t="shared" si="83"/>
        <v>0</v>
      </c>
      <c r="W1733"/>
      <c r="Y1733" s="3">
        <v>23913047.239999998</v>
      </c>
      <c r="Z1733" s="3">
        <v>478708.65</v>
      </c>
      <c r="AA1733" s="3">
        <v>0</v>
      </c>
      <c r="AB1733">
        <v>0</v>
      </c>
      <c r="AC1733" s="3">
        <v>0</v>
      </c>
      <c r="AD1733" s="2">
        <v>-227120.25</v>
      </c>
      <c r="AE1733" s="3">
        <v>599122533.62</v>
      </c>
      <c r="AF1733" s="3">
        <v>12164932.65</v>
      </c>
      <c r="AG1733" s="3">
        <v>2628720.44</v>
      </c>
      <c r="AH1733" s="3">
        <v>103699.7</v>
      </c>
      <c r="AI1733" s="3">
        <v>2074</v>
      </c>
      <c r="AJ1733" s="2">
        <v>-10188946.82</v>
      </c>
    </row>
    <row r="1734" spans="1:36" hidden="1" x14ac:dyDescent="0.25">
      <c r="A1734" s="8">
        <v>5</v>
      </c>
      <c r="B1734" s="8" t="s">
        <v>4884</v>
      </c>
      <c r="C1734" s="8">
        <v>3050320780060</v>
      </c>
      <c r="D1734" s="8" t="s">
        <v>4885</v>
      </c>
      <c r="F1734" s="8" t="s">
        <v>4886</v>
      </c>
      <c r="G1734" s="10">
        <v>43746</v>
      </c>
      <c r="H1734" s="8" t="s">
        <v>31</v>
      </c>
      <c r="I1734" s="8" t="s">
        <v>38</v>
      </c>
      <c r="J1734" s="9">
        <v>6417.5</v>
      </c>
      <c r="K1734" s="9">
        <v>128.35</v>
      </c>
      <c r="L1734" s="8">
        <v>0</v>
      </c>
      <c r="M1734" s="14">
        <f t="shared" si="81"/>
        <v>6545.85</v>
      </c>
      <c r="N1734" s="8">
        <v>0</v>
      </c>
      <c r="O1734" s="8">
        <v>0</v>
      </c>
      <c r="P1734" s="8" t="s">
        <v>274</v>
      </c>
      <c r="R1734" s="8">
        <v>1</v>
      </c>
      <c r="S1734" s="13">
        <f>_xlfn.XLOOKUP(P1734,rif_fee_schedule!$A$2:$A$84,rif_fee_schedule!C$2:C$84, 0)*1.628</f>
        <v>0</v>
      </c>
      <c r="T1734" s="13">
        <f>_xlfn.XLOOKUP(P1734,rif_fee_schedule!$A$2:$A$84,rif_fee_schedule!D$2:D$84, 0)</f>
        <v>0</v>
      </c>
      <c r="U1734" s="14">
        <f t="shared" si="82"/>
        <v>0</v>
      </c>
      <c r="V1734" s="14">
        <f t="shared" si="83"/>
        <v>0</v>
      </c>
      <c r="W1734"/>
      <c r="Y1734" s="3">
        <v>23913047.239999998</v>
      </c>
      <c r="Z1734" s="3">
        <v>478708.65</v>
      </c>
      <c r="AA1734" s="3">
        <v>0</v>
      </c>
      <c r="AB1734">
        <v>0</v>
      </c>
      <c r="AC1734" s="3">
        <v>0</v>
      </c>
      <c r="AD1734" s="2">
        <v>-227120.25</v>
      </c>
      <c r="AE1734" s="3">
        <v>599122533.62</v>
      </c>
      <c r="AF1734" s="3">
        <v>12164932.65</v>
      </c>
      <c r="AG1734" s="3">
        <v>2628720.44</v>
      </c>
      <c r="AH1734" s="3">
        <v>103699.7</v>
      </c>
      <c r="AI1734" s="3">
        <v>2074</v>
      </c>
      <c r="AJ1734" s="2">
        <v>-10188946.82</v>
      </c>
    </row>
    <row r="1735" spans="1:36" hidden="1" x14ac:dyDescent="0.25">
      <c r="A1735" s="8">
        <v>5</v>
      </c>
      <c r="B1735" s="8" t="s">
        <v>4894</v>
      </c>
      <c r="C1735" s="8">
        <v>3050320780050</v>
      </c>
      <c r="D1735" s="8" t="s">
        <v>4895</v>
      </c>
      <c r="F1735" s="8" t="s">
        <v>4896</v>
      </c>
      <c r="G1735" s="10">
        <v>43746</v>
      </c>
      <c r="H1735" s="8" t="s">
        <v>31</v>
      </c>
      <c r="I1735" s="8" t="s">
        <v>38</v>
      </c>
      <c r="J1735" s="9">
        <v>6417.5</v>
      </c>
      <c r="K1735" s="9">
        <v>128.35</v>
      </c>
      <c r="L1735" s="8">
        <v>0</v>
      </c>
      <c r="M1735" s="14">
        <f t="shared" si="81"/>
        <v>6545.85</v>
      </c>
      <c r="N1735" s="8">
        <v>0</v>
      </c>
      <c r="O1735" s="8">
        <v>0</v>
      </c>
      <c r="P1735" s="8" t="s">
        <v>274</v>
      </c>
      <c r="R1735" s="8">
        <v>-0.22</v>
      </c>
      <c r="S1735" s="13">
        <f>_xlfn.XLOOKUP(P1735,rif_fee_schedule!$A$2:$A$84,rif_fee_schedule!C$2:C$84, 0)*1.628</f>
        <v>0</v>
      </c>
      <c r="T1735" s="13">
        <f>_xlfn.XLOOKUP(P1735,rif_fee_schedule!$A$2:$A$84,rif_fee_schedule!D$2:D$84, 0)</f>
        <v>0</v>
      </c>
      <c r="U1735" s="14">
        <f t="shared" si="82"/>
        <v>0</v>
      </c>
      <c r="V1735" s="14">
        <f t="shared" si="83"/>
        <v>0</v>
      </c>
      <c r="W1735"/>
      <c r="Y1735" s="3">
        <v>23913047.239999998</v>
      </c>
      <c r="Z1735" s="3">
        <v>478708.65</v>
      </c>
      <c r="AA1735" s="3">
        <v>0</v>
      </c>
      <c r="AB1735">
        <v>0</v>
      </c>
      <c r="AC1735" s="3">
        <v>0</v>
      </c>
      <c r="AD1735" s="2">
        <v>-227120.25</v>
      </c>
      <c r="AE1735" s="3">
        <v>599122533.62</v>
      </c>
      <c r="AF1735" s="3">
        <v>12164932.65</v>
      </c>
      <c r="AG1735" s="3">
        <v>2628720.44</v>
      </c>
      <c r="AH1735" s="3">
        <v>103699.7</v>
      </c>
      <c r="AI1735" s="3">
        <v>2074</v>
      </c>
      <c r="AJ1735" s="2">
        <v>-10188946.82</v>
      </c>
    </row>
    <row r="1736" spans="1:36" hidden="1" x14ac:dyDescent="0.25">
      <c r="A1736" s="8">
        <v>5</v>
      </c>
      <c r="B1736" s="8" t="s">
        <v>4894</v>
      </c>
      <c r="C1736" s="8">
        <v>3050320780050</v>
      </c>
      <c r="D1736" s="8" t="s">
        <v>4895</v>
      </c>
      <c r="F1736" s="8" t="s">
        <v>4896</v>
      </c>
      <c r="G1736" s="10">
        <v>43746</v>
      </c>
      <c r="H1736" s="8" t="s">
        <v>31</v>
      </c>
      <c r="I1736" s="8" t="s">
        <v>38</v>
      </c>
      <c r="J1736" s="9">
        <v>6417.5</v>
      </c>
      <c r="K1736" s="9">
        <v>128.35</v>
      </c>
      <c r="L1736" s="8">
        <v>0</v>
      </c>
      <c r="M1736" s="14">
        <f t="shared" si="81"/>
        <v>6545.85</v>
      </c>
      <c r="N1736" s="8">
        <v>0</v>
      </c>
      <c r="O1736" s="8">
        <v>0</v>
      </c>
      <c r="P1736" s="8" t="s">
        <v>274</v>
      </c>
      <c r="R1736" s="8">
        <v>1</v>
      </c>
      <c r="S1736" s="13">
        <f>_xlfn.XLOOKUP(P1736,rif_fee_schedule!$A$2:$A$84,rif_fee_schedule!C$2:C$84, 0)*1.628</f>
        <v>0</v>
      </c>
      <c r="T1736" s="13">
        <f>_xlfn.XLOOKUP(P1736,rif_fee_schedule!$A$2:$A$84,rif_fee_schedule!D$2:D$84, 0)</f>
        <v>0</v>
      </c>
      <c r="U1736" s="14">
        <f t="shared" si="82"/>
        <v>0</v>
      </c>
      <c r="V1736" s="14">
        <f t="shared" si="83"/>
        <v>0</v>
      </c>
      <c r="W1736"/>
      <c r="Y1736" s="3">
        <v>23913047.239999998</v>
      </c>
      <c r="Z1736" s="3">
        <v>478708.65</v>
      </c>
      <c r="AA1736" s="3">
        <v>0</v>
      </c>
      <c r="AB1736">
        <v>0</v>
      </c>
      <c r="AC1736" s="3">
        <v>0</v>
      </c>
      <c r="AD1736" s="2">
        <v>-227120.25</v>
      </c>
      <c r="AE1736" s="3">
        <v>599122533.62</v>
      </c>
      <c r="AF1736" s="3">
        <v>12164932.65</v>
      </c>
      <c r="AG1736" s="3">
        <v>2628720.44</v>
      </c>
      <c r="AH1736" s="3">
        <v>103699.7</v>
      </c>
      <c r="AI1736" s="3">
        <v>2074</v>
      </c>
      <c r="AJ1736" s="2">
        <v>-10188946.82</v>
      </c>
    </row>
    <row r="1737" spans="1:36" hidden="1" x14ac:dyDescent="0.25">
      <c r="A1737" s="8">
        <v>6</v>
      </c>
      <c r="B1737" s="8" t="s">
        <v>7274</v>
      </c>
      <c r="C1737" s="8">
        <v>3069140160160</v>
      </c>
      <c r="D1737" s="8" t="s">
        <v>7275</v>
      </c>
      <c r="F1737" s="8" t="s">
        <v>7276</v>
      </c>
      <c r="G1737" s="10">
        <v>43747</v>
      </c>
      <c r="H1737" s="8" t="s">
        <v>31</v>
      </c>
      <c r="I1737" s="8" t="s">
        <v>38</v>
      </c>
      <c r="J1737" s="9">
        <v>9578.07</v>
      </c>
      <c r="K1737" s="9">
        <v>191.56</v>
      </c>
      <c r="L1737" s="8">
        <v>0</v>
      </c>
      <c r="M1737" s="14">
        <f t="shared" si="81"/>
        <v>9769.6299999999992</v>
      </c>
      <c r="N1737" s="8">
        <v>0</v>
      </c>
      <c r="O1737" s="8">
        <v>0</v>
      </c>
      <c r="P1737" s="8" t="s">
        <v>77</v>
      </c>
      <c r="R1737" s="8">
        <v>1</v>
      </c>
      <c r="S1737" s="13">
        <f>_xlfn.XLOOKUP(P1737,rif_fee_schedule!$A$2:$A$84,rif_fee_schedule!C$2:C$84, 0)*1.628</f>
        <v>9769.6279999999988</v>
      </c>
      <c r="T1737" s="13">
        <f>_xlfn.XLOOKUP(P1737,rif_fee_schedule!$A$2:$A$84,rif_fee_schedule!D$2:D$84, 0)</f>
        <v>5674</v>
      </c>
      <c r="U1737" s="14">
        <f t="shared" si="82"/>
        <v>9769.6279999999988</v>
      </c>
      <c r="V1737" s="14">
        <f t="shared" si="83"/>
        <v>5674</v>
      </c>
      <c r="W1737"/>
      <c r="Y1737" s="3">
        <v>43269262.359999999</v>
      </c>
      <c r="Z1737" s="3">
        <v>874367.57</v>
      </c>
      <c r="AA1737" s="3">
        <v>433279.63</v>
      </c>
      <c r="AB1737">
        <v>0</v>
      </c>
      <c r="AC1737" s="3">
        <v>0</v>
      </c>
      <c r="AD1737" s="2">
        <v>374512.67</v>
      </c>
      <c r="AE1737" s="3">
        <v>599122533.62</v>
      </c>
      <c r="AF1737" s="3">
        <v>12164932.65</v>
      </c>
      <c r="AG1737" s="3">
        <v>2628720.44</v>
      </c>
      <c r="AH1737" s="3">
        <v>103699.7</v>
      </c>
      <c r="AI1737" s="3">
        <v>2074</v>
      </c>
      <c r="AJ1737" s="2">
        <v>-10188946.82</v>
      </c>
    </row>
    <row r="1738" spans="1:36" hidden="1" x14ac:dyDescent="0.25">
      <c r="A1738" s="8">
        <v>6</v>
      </c>
      <c r="B1738" s="8" t="s">
        <v>7280</v>
      </c>
      <c r="C1738" s="8">
        <v>3069140160170</v>
      </c>
      <c r="D1738" s="8" t="s">
        <v>7281</v>
      </c>
      <c r="F1738" s="8" t="s">
        <v>7282</v>
      </c>
      <c r="G1738" s="10">
        <v>43747</v>
      </c>
      <c r="H1738" s="8" t="s">
        <v>31</v>
      </c>
      <c r="I1738" s="8" t="s">
        <v>38</v>
      </c>
      <c r="J1738" s="9">
        <v>9578.07</v>
      </c>
      <c r="K1738" s="9">
        <v>191.56</v>
      </c>
      <c r="L1738" s="8">
        <v>0</v>
      </c>
      <c r="M1738" s="14">
        <f t="shared" si="81"/>
        <v>9769.6299999999992</v>
      </c>
      <c r="N1738" s="8">
        <v>0</v>
      </c>
      <c r="O1738" s="8">
        <v>0</v>
      </c>
      <c r="P1738" s="8" t="s">
        <v>77</v>
      </c>
      <c r="R1738" s="8">
        <v>1</v>
      </c>
      <c r="S1738" s="13">
        <f>_xlfn.XLOOKUP(P1738,rif_fee_schedule!$A$2:$A$84,rif_fee_schedule!C$2:C$84, 0)*1.628</f>
        <v>9769.6279999999988</v>
      </c>
      <c r="T1738" s="13">
        <f>_xlfn.XLOOKUP(P1738,rif_fee_schedule!$A$2:$A$84,rif_fee_schedule!D$2:D$84, 0)</f>
        <v>5674</v>
      </c>
      <c r="U1738" s="14">
        <f t="shared" si="82"/>
        <v>9769.6279999999988</v>
      </c>
      <c r="V1738" s="14">
        <f t="shared" si="83"/>
        <v>5674</v>
      </c>
      <c r="W1738"/>
      <c r="Y1738" s="3">
        <v>43269262.359999999</v>
      </c>
      <c r="Z1738" s="3">
        <v>874367.57</v>
      </c>
      <c r="AA1738" s="3">
        <v>433279.63</v>
      </c>
      <c r="AB1738">
        <v>0</v>
      </c>
      <c r="AC1738" s="3">
        <v>0</v>
      </c>
      <c r="AD1738" s="2">
        <v>374512.67</v>
      </c>
      <c r="AE1738" s="3">
        <v>599122533.62</v>
      </c>
      <c r="AF1738" s="3">
        <v>12164932.65</v>
      </c>
      <c r="AG1738" s="3">
        <v>2628720.44</v>
      </c>
      <c r="AH1738" s="3">
        <v>103699.7</v>
      </c>
      <c r="AI1738" s="3">
        <v>2074</v>
      </c>
      <c r="AJ1738" s="2">
        <v>-10188946.82</v>
      </c>
    </row>
    <row r="1739" spans="1:36" hidden="1" x14ac:dyDescent="0.25">
      <c r="A1739" s="8">
        <v>6</v>
      </c>
      <c r="B1739" s="8" t="s">
        <v>7358</v>
      </c>
      <c r="C1739" s="8">
        <v>3069140160320</v>
      </c>
      <c r="D1739" s="8" t="s">
        <v>7359</v>
      </c>
      <c r="F1739" s="8" t="s">
        <v>7360</v>
      </c>
      <c r="G1739" s="10">
        <v>43747</v>
      </c>
      <c r="H1739" s="8" t="s">
        <v>31</v>
      </c>
      <c r="I1739" s="8" t="s">
        <v>38</v>
      </c>
      <c r="J1739" s="9">
        <v>9578.07</v>
      </c>
      <c r="K1739" s="9">
        <v>191.56</v>
      </c>
      <c r="L1739" s="8">
        <v>0</v>
      </c>
      <c r="M1739" s="14">
        <f t="shared" si="81"/>
        <v>9769.6299999999992</v>
      </c>
      <c r="N1739" s="8">
        <v>0</v>
      </c>
      <c r="O1739" s="8">
        <v>0</v>
      </c>
      <c r="P1739" s="8" t="s">
        <v>77</v>
      </c>
      <c r="R1739" s="8">
        <v>1</v>
      </c>
      <c r="S1739" s="13">
        <f>_xlfn.XLOOKUP(P1739,rif_fee_schedule!$A$2:$A$84,rif_fee_schedule!C$2:C$84, 0)*1.628</f>
        <v>9769.6279999999988</v>
      </c>
      <c r="T1739" s="13">
        <f>_xlfn.XLOOKUP(P1739,rif_fee_schedule!$A$2:$A$84,rif_fee_schedule!D$2:D$84, 0)</f>
        <v>5674</v>
      </c>
      <c r="U1739" s="14">
        <f t="shared" si="82"/>
        <v>9769.6279999999988</v>
      </c>
      <c r="V1739" s="14">
        <f t="shared" si="83"/>
        <v>5674</v>
      </c>
      <c r="W1739"/>
      <c r="Y1739" s="3">
        <v>43269262.359999999</v>
      </c>
      <c r="Z1739" s="3">
        <v>874367.57</v>
      </c>
      <c r="AA1739" s="3">
        <v>433279.63</v>
      </c>
      <c r="AB1739">
        <v>0</v>
      </c>
      <c r="AC1739" s="3">
        <v>0</v>
      </c>
      <c r="AD1739" s="2">
        <v>374512.67</v>
      </c>
      <c r="AE1739" s="3">
        <v>599122533.62</v>
      </c>
      <c r="AF1739" s="3">
        <v>12164932.65</v>
      </c>
      <c r="AG1739" s="3">
        <v>2628720.44</v>
      </c>
      <c r="AH1739" s="3">
        <v>103699.7</v>
      </c>
      <c r="AI1739" s="3">
        <v>2074</v>
      </c>
      <c r="AJ1739" s="2">
        <v>-10188946.82</v>
      </c>
    </row>
    <row r="1740" spans="1:36" hidden="1" x14ac:dyDescent="0.25">
      <c r="A1740" s="8">
        <v>6</v>
      </c>
      <c r="B1740" s="8" t="s">
        <v>7317</v>
      </c>
      <c r="C1740" s="8">
        <v>3069140160140</v>
      </c>
      <c r="D1740" s="8" t="s">
        <v>7318</v>
      </c>
      <c r="F1740" s="8" t="s">
        <v>7319</v>
      </c>
      <c r="G1740" s="10">
        <v>43747</v>
      </c>
      <c r="H1740" s="8" t="s">
        <v>31</v>
      </c>
      <c r="I1740" s="8" t="s">
        <v>38</v>
      </c>
      <c r="J1740" s="9">
        <v>9578.07</v>
      </c>
      <c r="K1740" s="9">
        <v>191.56</v>
      </c>
      <c r="L1740" s="8">
        <v>0</v>
      </c>
      <c r="M1740" s="14">
        <f t="shared" si="81"/>
        <v>9769.6299999999992</v>
      </c>
      <c r="N1740" s="8">
        <v>0</v>
      </c>
      <c r="O1740" s="8">
        <v>0</v>
      </c>
      <c r="P1740" s="8" t="s">
        <v>77</v>
      </c>
      <c r="R1740" s="8">
        <v>1</v>
      </c>
      <c r="S1740" s="13">
        <f>_xlfn.XLOOKUP(P1740,rif_fee_schedule!$A$2:$A$84,rif_fee_schedule!C$2:C$84, 0)*1.628</f>
        <v>9769.6279999999988</v>
      </c>
      <c r="T1740" s="13">
        <f>_xlfn.XLOOKUP(P1740,rif_fee_schedule!$A$2:$A$84,rif_fee_schedule!D$2:D$84, 0)</f>
        <v>5674</v>
      </c>
      <c r="U1740" s="14">
        <f t="shared" si="82"/>
        <v>9769.6279999999988</v>
      </c>
      <c r="V1740" s="14">
        <f t="shared" si="83"/>
        <v>5674</v>
      </c>
      <c r="W1740"/>
      <c r="Y1740" s="3">
        <v>43269262.359999999</v>
      </c>
      <c r="Z1740" s="3">
        <v>874367.57</v>
      </c>
      <c r="AA1740" s="3">
        <v>433279.63</v>
      </c>
      <c r="AB1740">
        <v>0</v>
      </c>
      <c r="AC1740" s="3">
        <v>0</v>
      </c>
      <c r="AD1740" s="2">
        <v>374512.67</v>
      </c>
      <c r="AE1740" s="3">
        <v>599122533.62</v>
      </c>
      <c r="AF1740" s="3">
        <v>12164932.65</v>
      </c>
      <c r="AG1740" s="3">
        <v>2628720.44</v>
      </c>
      <c r="AH1740" s="3">
        <v>103699.7</v>
      </c>
      <c r="AI1740" s="3">
        <v>2074</v>
      </c>
      <c r="AJ1740" s="2">
        <v>-10188946.82</v>
      </c>
    </row>
    <row r="1741" spans="1:36" hidden="1" x14ac:dyDescent="0.25">
      <c r="A1741" s="8">
        <v>1.1000000000000001</v>
      </c>
      <c r="B1741" s="8" t="s">
        <v>904</v>
      </c>
      <c r="C1741" s="8">
        <v>3040230550090</v>
      </c>
      <c r="D1741" s="8" t="s">
        <v>905</v>
      </c>
      <c r="F1741" s="8" t="s">
        <v>906</v>
      </c>
      <c r="G1741" s="10">
        <v>43763</v>
      </c>
      <c r="H1741" s="8" t="s">
        <v>31</v>
      </c>
      <c r="I1741" s="8" t="s">
        <v>38</v>
      </c>
      <c r="J1741" s="9">
        <v>2932.76</v>
      </c>
      <c r="K1741" s="9">
        <v>58.65</v>
      </c>
      <c r="L1741" s="8">
        <v>0</v>
      </c>
      <c r="M1741" s="14">
        <f t="shared" si="81"/>
        <v>2991.4100000000003</v>
      </c>
      <c r="N1741" s="8">
        <v>0</v>
      </c>
      <c r="O1741" s="8">
        <v>0</v>
      </c>
      <c r="P1741" s="8" t="s">
        <v>43</v>
      </c>
      <c r="R1741" s="8">
        <v>-224</v>
      </c>
      <c r="S1741" s="13">
        <f>_xlfn.XLOOKUP(P1741,rif_fee_schedule!$A$2:$A$84,rif_fee_schedule!C$2:C$84, 0)*1.628</f>
        <v>5.1216879999999998</v>
      </c>
      <c r="T1741" s="13">
        <f>_xlfn.XLOOKUP(P1741,rif_fee_schedule!$A$2:$A$84,rif_fee_schedule!D$2:D$84, 0)</f>
        <v>2.9740000000000002</v>
      </c>
      <c r="U1741" s="14">
        <f t="shared" si="82"/>
        <v>-1147.258112</v>
      </c>
      <c r="V1741" s="14">
        <f t="shared" si="83"/>
        <v>-666.17600000000004</v>
      </c>
      <c r="W1741"/>
      <c r="Y1741" s="3">
        <v>13538989.02</v>
      </c>
      <c r="Z1741" s="3">
        <v>280635.13</v>
      </c>
      <c r="AA1741" s="3">
        <v>0</v>
      </c>
      <c r="AB1741">
        <v>0</v>
      </c>
      <c r="AC1741" s="3">
        <v>0</v>
      </c>
      <c r="AD1741" s="2">
        <v>-2316507.67</v>
      </c>
      <c r="AE1741" s="3">
        <v>599122533.62</v>
      </c>
      <c r="AF1741" s="3">
        <v>12164932.65</v>
      </c>
      <c r="AG1741" s="3">
        <v>2628720.44</v>
      </c>
      <c r="AH1741" s="3">
        <v>103699.7</v>
      </c>
      <c r="AI1741" s="3">
        <v>2074</v>
      </c>
      <c r="AJ1741" s="2">
        <v>-10188946.82</v>
      </c>
    </row>
    <row r="1742" spans="1:36" hidden="1" x14ac:dyDescent="0.25">
      <c r="A1742" s="8">
        <v>1.1000000000000001</v>
      </c>
      <c r="B1742" s="8" t="s">
        <v>904</v>
      </c>
      <c r="C1742" s="8">
        <v>3040230550090</v>
      </c>
      <c r="D1742" s="8" t="s">
        <v>905</v>
      </c>
      <c r="F1742" s="8" t="s">
        <v>906</v>
      </c>
      <c r="G1742" s="10">
        <v>43763</v>
      </c>
      <c r="H1742" s="8" t="s">
        <v>31</v>
      </c>
      <c r="I1742" s="8" t="s">
        <v>38</v>
      </c>
      <c r="J1742" s="9">
        <v>2932.76</v>
      </c>
      <c r="K1742" s="9">
        <v>58.65</v>
      </c>
      <c r="L1742" s="8">
        <v>0</v>
      </c>
      <c r="M1742" s="14">
        <f t="shared" si="81"/>
        <v>2991.4100000000003</v>
      </c>
      <c r="N1742" s="8">
        <v>0</v>
      </c>
      <c r="O1742" s="8">
        <v>0</v>
      </c>
      <c r="P1742" s="8" t="s">
        <v>45</v>
      </c>
      <c r="R1742" s="8">
        <v>224</v>
      </c>
      <c r="S1742" s="13">
        <f>_xlfn.XLOOKUP(P1742,rif_fee_schedule!$A$2:$A$84,rif_fee_schedule!C$2:C$84, 0)*1.628</f>
        <v>19.244587999999997</v>
      </c>
      <c r="T1742" s="13">
        <f>_xlfn.XLOOKUP(P1742,rif_fee_schedule!$A$2:$A$84,rif_fee_schedule!D$2:D$84, 0)</f>
        <v>11.177</v>
      </c>
      <c r="U1742" s="14">
        <f t="shared" si="82"/>
        <v>4310.7877119999994</v>
      </c>
      <c r="V1742" s="14">
        <f t="shared" si="83"/>
        <v>2503.6480000000001</v>
      </c>
      <c r="W1742"/>
      <c r="Y1742" s="3">
        <v>13538989.02</v>
      </c>
      <c r="Z1742" s="3">
        <v>280635.13</v>
      </c>
      <c r="AA1742" s="3">
        <v>0</v>
      </c>
      <c r="AB1742">
        <v>0</v>
      </c>
      <c r="AC1742" s="3">
        <v>0</v>
      </c>
      <c r="AD1742" s="2">
        <v>-2316507.67</v>
      </c>
      <c r="AE1742" s="3">
        <v>599122533.62</v>
      </c>
      <c r="AF1742" s="3">
        <v>12164932.65</v>
      </c>
      <c r="AG1742" s="3">
        <v>2628720.44</v>
      </c>
      <c r="AH1742" s="3">
        <v>103699.7</v>
      </c>
      <c r="AI1742" s="3">
        <v>2074</v>
      </c>
      <c r="AJ1742" s="2">
        <v>-10188946.82</v>
      </c>
    </row>
    <row r="1743" spans="1:36" hidden="1" x14ac:dyDescent="0.25">
      <c r="A1743" s="8">
        <v>6</v>
      </c>
      <c r="B1743" s="8" t="s">
        <v>6824</v>
      </c>
      <c r="C1743" s="8">
        <v>3060300010500</v>
      </c>
      <c r="D1743" s="8" t="s">
        <v>6825</v>
      </c>
      <c r="E1743" s="8" t="s">
        <v>30</v>
      </c>
      <c r="F1743" s="8" t="s">
        <v>6826</v>
      </c>
      <c r="G1743" s="10">
        <v>43788</v>
      </c>
      <c r="H1743" s="8" t="s">
        <v>31</v>
      </c>
      <c r="I1743" s="8" t="s">
        <v>38</v>
      </c>
      <c r="J1743" s="9">
        <v>3714.08</v>
      </c>
      <c r="K1743" s="9">
        <v>74.28</v>
      </c>
      <c r="L1743" s="8">
        <v>0</v>
      </c>
      <c r="M1743" s="14">
        <f t="shared" si="81"/>
        <v>3788.36</v>
      </c>
      <c r="N1743" s="8">
        <v>0</v>
      </c>
      <c r="O1743" s="8">
        <v>0</v>
      </c>
      <c r="P1743" s="8" t="s">
        <v>77</v>
      </c>
      <c r="R1743" s="8">
        <v>1</v>
      </c>
      <c r="S1743" s="13">
        <f>_xlfn.XLOOKUP(P1743,rif_fee_schedule!$A$2:$A$84,rif_fee_schedule!C$2:C$84, 0)*1.628</f>
        <v>9769.6279999999988</v>
      </c>
      <c r="T1743" s="13">
        <f>_xlfn.XLOOKUP(P1743,rif_fee_schedule!$A$2:$A$84,rif_fee_schedule!D$2:D$84, 0)</f>
        <v>5674</v>
      </c>
      <c r="U1743" s="14">
        <f t="shared" si="82"/>
        <v>9769.6279999999988</v>
      </c>
      <c r="V1743" s="14">
        <f t="shared" si="83"/>
        <v>5674</v>
      </c>
      <c r="W1743"/>
      <c r="Y1743" s="3">
        <v>43269262.359999999</v>
      </c>
      <c r="Z1743" s="3">
        <v>874367.57</v>
      </c>
      <c r="AA1743" s="3">
        <v>433279.63</v>
      </c>
      <c r="AB1743">
        <v>0</v>
      </c>
      <c r="AC1743" s="3">
        <v>0</v>
      </c>
      <c r="AD1743" s="2">
        <v>374512.67</v>
      </c>
      <c r="AE1743" s="3">
        <v>599122533.62</v>
      </c>
      <c r="AF1743" s="3">
        <v>12164932.65</v>
      </c>
      <c r="AG1743" s="3">
        <v>2628720.44</v>
      </c>
      <c r="AH1743" s="3">
        <v>103699.7</v>
      </c>
      <c r="AI1743" s="3">
        <v>2074</v>
      </c>
      <c r="AJ1743" s="2">
        <v>-10188946.82</v>
      </c>
    </row>
    <row r="1744" spans="1:36" hidden="1" x14ac:dyDescent="0.25">
      <c r="A1744" s="8">
        <v>6</v>
      </c>
      <c r="B1744" s="8" t="s">
        <v>6824</v>
      </c>
      <c r="C1744" s="8">
        <v>3060300010500</v>
      </c>
      <c r="D1744" s="8" t="s">
        <v>6825</v>
      </c>
      <c r="E1744" s="8" t="s">
        <v>30</v>
      </c>
      <c r="F1744" s="8" t="s">
        <v>6826</v>
      </c>
      <c r="G1744" s="10">
        <v>43788</v>
      </c>
      <c r="H1744" s="8" t="s">
        <v>31</v>
      </c>
      <c r="I1744" s="8" t="s">
        <v>38</v>
      </c>
      <c r="J1744" s="9">
        <v>3714.08</v>
      </c>
      <c r="K1744" s="9">
        <v>74.28</v>
      </c>
      <c r="L1744" s="8">
        <v>0</v>
      </c>
      <c r="M1744" s="14">
        <f t="shared" si="81"/>
        <v>3788.36</v>
      </c>
      <c r="N1744" s="8">
        <v>0</v>
      </c>
      <c r="O1744" s="8">
        <v>0</v>
      </c>
      <c r="P1744" s="8" t="s">
        <v>376</v>
      </c>
      <c r="R1744" s="8">
        <v>-1</v>
      </c>
      <c r="S1744" s="13">
        <f>_xlfn.XLOOKUP(P1744,rif_fee_schedule!$A$2:$A$84,rif_fee_schedule!C$2:C$84, 0)*1.628</f>
        <v>5981.2719999999999</v>
      </c>
      <c r="T1744" s="13">
        <f>_xlfn.XLOOKUP(P1744,rif_fee_schedule!$A$2:$A$84,rif_fee_schedule!D$2:D$84, 0)</f>
        <v>3474</v>
      </c>
      <c r="U1744" s="14">
        <f t="shared" si="82"/>
        <v>-5981.2719999999999</v>
      </c>
      <c r="V1744" s="14">
        <f t="shared" si="83"/>
        <v>-3474</v>
      </c>
      <c r="W1744"/>
      <c r="Y1744" s="3">
        <v>43269262.359999999</v>
      </c>
      <c r="Z1744" s="3">
        <v>874367.57</v>
      </c>
      <c r="AA1744" s="3">
        <v>433279.63</v>
      </c>
      <c r="AB1744">
        <v>0</v>
      </c>
      <c r="AC1744" s="3">
        <v>0</v>
      </c>
      <c r="AD1744" s="2">
        <v>374512.67</v>
      </c>
      <c r="AE1744" s="3">
        <v>599122533.62</v>
      </c>
      <c r="AF1744" s="3">
        <v>12164932.65</v>
      </c>
      <c r="AG1744" s="3">
        <v>2628720.44</v>
      </c>
      <c r="AH1744" s="3">
        <v>103699.7</v>
      </c>
      <c r="AI1744" s="3">
        <v>2074</v>
      </c>
      <c r="AJ1744" s="2">
        <v>-10188946.82</v>
      </c>
    </row>
    <row r="1745" spans="1:36" hidden="1" x14ac:dyDescent="0.25">
      <c r="A1745" s="8">
        <v>1.1000000000000001</v>
      </c>
      <c r="B1745" s="8" t="s">
        <v>952</v>
      </c>
      <c r="C1745" s="8">
        <v>3040360050030</v>
      </c>
      <c r="D1745" s="8" t="s">
        <v>953</v>
      </c>
      <c r="F1745" s="8" t="s">
        <v>954</v>
      </c>
      <c r="G1745" s="10">
        <v>43746</v>
      </c>
      <c r="H1745" s="8" t="s">
        <v>31</v>
      </c>
      <c r="I1745" s="8" t="s">
        <v>38</v>
      </c>
      <c r="J1745" s="9">
        <v>0</v>
      </c>
      <c r="K1745" s="9">
        <v>0</v>
      </c>
      <c r="L1745" s="8">
        <v>0</v>
      </c>
      <c r="M1745" s="14">
        <f t="shared" si="81"/>
        <v>0</v>
      </c>
      <c r="N1745" s="8">
        <v>0</v>
      </c>
      <c r="O1745" s="8">
        <v>0</v>
      </c>
      <c r="P1745" s="8" t="s">
        <v>77</v>
      </c>
      <c r="R1745" s="8">
        <v>0</v>
      </c>
      <c r="S1745" s="13">
        <f>_xlfn.XLOOKUP(P1745,rif_fee_schedule!$A$2:$A$84,rif_fee_schedule!C$2:C$84, 0)*1.628</f>
        <v>9769.6279999999988</v>
      </c>
      <c r="T1745" s="13">
        <f>_xlfn.XLOOKUP(P1745,rif_fee_schedule!$A$2:$A$84,rif_fee_schedule!D$2:D$84, 0)</f>
        <v>5674</v>
      </c>
      <c r="U1745" s="14">
        <f t="shared" si="82"/>
        <v>0</v>
      </c>
      <c r="V1745" s="14">
        <f t="shared" si="83"/>
        <v>0</v>
      </c>
      <c r="W1745"/>
      <c r="Y1745" s="3">
        <v>13538989.02</v>
      </c>
      <c r="Z1745" s="3">
        <v>280635.13</v>
      </c>
      <c r="AA1745" s="3">
        <v>0</v>
      </c>
      <c r="AB1745">
        <v>0</v>
      </c>
      <c r="AC1745" s="3">
        <v>0</v>
      </c>
      <c r="AD1745" s="2">
        <v>-2316507.67</v>
      </c>
      <c r="AE1745" s="3">
        <v>599122533.62</v>
      </c>
      <c r="AF1745" s="3">
        <v>12164932.65</v>
      </c>
      <c r="AG1745" s="3">
        <v>2628720.44</v>
      </c>
      <c r="AH1745" s="3">
        <v>103699.7</v>
      </c>
      <c r="AI1745" s="3">
        <v>2074</v>
      </c>
      <c r="AJ1745" s="2">
        <v>-10188946.82</v>
      </c>
    </row>
    <row r="1746" spans="1:36" hidden="1" x14ac:dyDescent="0.25">
      <c r="A1746" s="8">
        <v>5</v>
      </c>
      <c r="B1746" s="8" t="s">
        <v>4950</v>
      </c>
      <c r="C1746" s="8">
        <v>3058260000023</v>
      </c>
      <c r="D1746" s="8" t="s">
        <v>4951</v>
      </c>
      <c r="F1746" s="8" t="s">
        <v>4952</v>
      </c>
      <c r="G1746" s="10">
        <v>43749</v>
      </c>
      <c r="H1746" s="8" t="s">
        <v>31</v>
      </c>
      <c r="I1746" s="8" t="s">
        <v>38</v>
      </c>
      <c r="J1746" s="9">
        <v>9578.07</v>
      </c>
      <c r="K1746" s="9">
        <v>191.56</v>
      </c>
      <c r="L1746" s="8">
        <v>0</v>
      </c>
      <c r="M1746" s="14">
        <f t="shared" si="81"/>
        <v>9769.6299999999992</v>
      </c>
      <c r="N1746" s="8">
        <v>0</v>
      </c>
      <c r="O1746" s="8">
        <v>0</v>
      </c>
      <c r="P1746" s="8" t="s">
        <v>77</v>
      </c>
      <c r="R1746" s="8">
        <v>1</v>
      </c>
      <c r="S1746" s="13">
        <f>_xlfn.XLOOKUP(P1746,rif_fee_schedule!$A$2:$A$84,rif_fee_schedule!C$2:C$84, 0)*1.628</f>
        <v>9769.6279999999988</v>
      </c>
      <c r="T1746" s="13">
        <f>_xlfn.XLOOKUP(P1746,rif_fee_schedule!$A$2:$A$84,rif_fee_schedule!D$2:D$84, 0)</f>
        <v>5674</v>
      </c>
      <c r="U1746" s="14">
        <f t="shared" si="82"/>
        <v>9769.6279999999988</v>
      </c>
      <c r="V1746" s="14">
        <f t="shared" si="83"/>
        <v>5674</v>
      </c>
      <c r="W1746"/>
      <c r="Y1746" s="3">
        <v>23913047.239999998</v>
      </c>
      <c r="Z1746" s="3">
        <v>478708.65</v>
      </c>
      <c r="AA1746" s="3">
        <v>0</v>
      </c>
      <c r="AB1746">
        <v>0</v>
      </c>
      <c r="AC1746" s="3">
        <v>0</v>
      </c>
      <c r="AD1746" s="2">
        <v>-227120.25</v>
      </c>
      <c r="AE1746" s="3">
        <v>599122533.62</v>
      </c>
      <c r="AF1746" s="3">
        <v>12164932.65</v>
      </c>
      <c r="AG1746" s="3">
        <v>2628720.44</v>
      </c>
      <c r="AH1746" s="3">
        <v>103699.7</v>
      </c>
      <c r="AI1746" s="3">
        <v>2074</v>
      </c>
      <c r="AJ1746" s="2">
        <v>-10188946.82</v>
      </c>
    </row>
    <row r="1747" spans="1:36" hidden="1" x14ac:dyDescent="0.25">
      <c r="A1747" s="8">
        <v>4</v>
      </c>
      <c r="B1747" s="8" t="s">
        <v>4648</v>
      </c>
      <c r="C1747" s="8">
        <v>3049160620580</v>
      </c>
      <c r="D1747" s="8" t="s">
        <v>4649</v>
      </c>
      <c r="E1747" s="8" t="s">
        <v>30</v>
      </c>
      <c r="F1747" s="8" t="s">
        <v>4650</v>
      </c>
      <c r="G1747" s="10">
        <v>43766</v>
      </c>
      <c r="H1747" s="8" t="s">
        <v>31</v>
      </c>
      <c r="I1747" s="8" t="s">
        <v>38</v>
      </c>
      <c r="J1747" s="9">
        <v>0</v>
      </c>
      <c r="K1747" s="9">
        <v>0</v>
      </c>
      <c r="L1747" s="8">
        <v>0</v>
      </c>
      <c r="M1747" s="14">
        <f t="shared" si="81"/>
        <v>0</v>
      </c>
      <c r="N1747" s="8">
        <v>0</v>
      </c>
      <c r="O1747" s="8">
        <v>0</v>
      </c>
      <c r="P1747" s="8" t="s">
        <v>77</v>
      </c>
      <c r="R1747" s="8">
        <v>1</v>
      </c>
      <c r="S1747" s="13">
        <f>_xlfn.XLOOKUP(P1747,rif_fee_schedule!$A$2:$A$84,rif_fee_schedule!C$2:C$84, 0)*1.628</f>
        <v>9769.6279999999988</v>
      </c>
      <c r="T1747" s="13">
        <f>_xlfn.XLOOKUP(P1747,rif_fee_schedule!$A$2:$A$84,rif_fee_schedule!D$2:D$84, 0)</f>
        <v>5674</v>
      </c>
      <c r="U1747" s="14">
        <f t="shared" si="82"/>
        <v>9769.6279999999988</v>
      </c>
      <c r="V1747" s="14">
        <f t="shared" si="83"/>
        <v>5674</v>
      </c>
      <c r="W1747"/>
      <c r="Y1747" s="3">
        <v>3995300.98</v>
      </c>
      <c r="Z1747" s="3">
        <v>83905.98</v>
      </c>
      <c r="AA1747" s="3">
        <v>372201.82</v>
      </c>
      <c r="AB1747">
        <v>0</v>
      </c>
      <c r="AC1747" s="3">
        <v>0</v>
      </c>
      <c r="AD1747" s="2">
        <v>611247.02</v>
      </c>
      <c r="AE1747" s="3">
        <v>599122533.62</v>
      </c>
      <c r="AF1747" s="3">
        <v>12164932.65</v>
      </c>
      <c r="AG1747" s="3">
        <v>2628720.44</v>
      </c>
      <c r="AH1747" s="3">
        <v>103699.7</v>
      </c>
      <c r="AI1747" s="3">
        <v>2074</v>
      </c>
      <c r="AJ1747" s="2">
        <v>-10188946.82</v>
      </c>
    </row>
    <row r="1748" spans="1:36" hidden="1" x14ac:dyDescent="0.25">
      <c r="A1748" s="8">
        <v>4</v>
      </c>
      <c r="B1748" s="8" t="s">
        <v>4648</v>
      </c>
      <c r="C1748" s="8">
        <v>3049160620580</v>
      </c>
      <c r="D1748" s="8" t="s">
        <v>4649</v>
      </c>
      <c r="E1748" s="8" t="s">
        <v>30</v>
      </c>
      <c r="F1748" s="8" t="s">
        <v>4650</v>
      </c>
      <c r="G1748" s="10">
        <v>43766</v>
      </c>
      <c r="H1748" s="8" t="s">
        <v>31</v>
      </c>
      <c r="I1748" s="8" t="s">
        <v>38</v>
      </c>
      <c r="J1748" s="9">
        <v>0</v>
      </c>
      <c r="K1748" s="9">
        <v>0</v>
      </c>
      <c r="L1748" s="8">
        <v>0</v>
      </c>
      <c r="M1748" s="14">
        <f t="shared" si="81"/>
        <v>0</v>
      </c>
      <c r="N1748" s="8">
        <v>0</v>
      </c>
      <c r="O1748" s="8">
        <v>0</v>
      </c>
      <c r="P1748" s="8" t="s">
        <v>77</v>
      </c>
      <c r="R1748" s="8">
        <v>-1</v>
      </c>
      <c r="S1748" s="13">
        <f>_xlfn.XLOOKUP(P1748,rif_fee_schedule!$A$2:$A$84,rif_fee_schedule!C$2:C$84, 0)*1.628</f>
        <v>9769.6279999999988</v>
      </c>
      <c r="T1748" s="13">
        <f>_xlfn.XLOOKUP(P1748,rif_fee_schedule!$A$2:$A$84,rif_fee_schedule!D$2:D$84, 0)</f>
        <v>5674</v>
      </c>
      <c r="U1748" s="14">
        <f t="shared" si="82"/>
        <v>-9769.6279999999988</v>
      </c>
      <c r="V1748" s="14">
        <f t="shared" si="83"/>
        <v>-5674</v>
      </c>
      <c r="W1748"/>
      <c r="Y1748" s="3">
        <v>3995300.98</v>
      </c>
      <c r="Z1748" s="3">
        <v>83905.98</v>
      </c>
      <c r="AA1748" s="3">
        <v>372201.82</v>
      </c>
      <c r="AB1748">
        <v>0</v>
      </c>
      <c r="AC1748" s="3">
        <v>0</v>
      </c>
      <c r="AD1748" s="2">
        <v>611247.02</v>
      </c>
      <c r="AE1748" s="3">
        <v>599122533.62</v>
      </c>
      <c r="AF1748" s="3">
        <v>12164932.65</v>
      </c>
      <c r="AG1748" s="3">
        <v>2628720.44</v>
      </c>
      <c r="AH1748" s="3">
        <v>103699.7</v>
      </c>
      <c r="AI1748" s="3">
        <v>2074</v>
      </c>
      <c r="AJ1748" s="2">
        <v>-10188946.82</v>
      </c>
    </row>
    <row r="1749" spans="1:36" hidden="1" x14ac:dyDescent="0.25">
      <c r="A1749" s="8">
        <v>6</v>
      </c>
      <c r="B1749" s="8" t="s">
        <v>8131</v>
      </c>
      <c r="C1749" s="8">
        <v>3079060060020</v>
      </c>
      <c r="D1749" s="8" t="s">
        <v>8132</v>
      </c>
      <c r="G1749" s="10">
        <v>43749</v>
      </c>
      <c r="H1749" s="8" t="s">
        <v>31</v>
      </c>
      <c r="I1749" s="8" t="s">
        <v>32</v>
      </c>
      <c r="J1749" s="9">
        <v>9578.07</v>
      </c>
      <c r="K1749" s="9">
        <v>191.56</v>
      </c>
      <c r="L1749" s="8">
        <v>0</v>
      </c>
      <c r="M1749" s="14">
        <f t="shared" si="81"/>
        <v>9769.6299999999992</v>
      </c>
      <c r="N1749" s="8">
        <v>0</v>
      </c>
      <c r="O1749" s="8">
        <v>0</v>
      </c>
      <c r="P1749" s="8" t="s">
        <v>77</v>
      </c>
      <c r="R1749" s="8">
        <v>1</v>
      </c>
      <c r="S1749" s="13">
        <f>_xlfn.XLOOKUP(P1749,rif_fee_schedule!$A$2:$A$84,rif_fee_schedule!C$2:C$84, 0)*1.628</f>
        <v>9769.6279999999988</v>
      </c>
      <c r="T1749" s="13">
        <f>_xlfn.XLOOKUP(P1749,rif_fee_schedule!$A$2:$A$84,rif_fee_schedule!D$2:D$84, 0)</f>
        <v>5674</v>
      </c>
      <c r="U1749" s="14">
        <f t="shared" si="82"/>
        <v>9769.6279999999988</v>
      </c>
      <c r="V1749" s="14">
        <f t="shared" si="83"/>
        <v>5674</v>
      </c>
      <c r="W1749"/>
      <c r="Y1749" s="3">
        <v>43269262.359999999</v>
      </c>
      <c r="Z1749" s="3">
        <v>874367.57</v>
      </c>
      <c r="AA1749" s="3">
        <v>433279.63</v>
      </c>
      <c r="AB1749">
        <v>0</v>
      </c>
      <c r="AC1749" s="3">
        <v>0</v>
      </c>
      <c r="AD1749" s="2">
        <v>374512.67</v>
      </c>
      <c r="AE1749" s="3">
        <v>599122533.62</v>
      </c>
      <c r="AF1749" s="3">
        <v>12164932.65</v>
      </c>
      <c r="AG1749" s="3">
        <v>2628720.44</v>
      </c>
      <c r="AH1749" s="3">
        <v>103699.7</v>
      </c>
      <c r="AI1749" s="3">
        <v>2074</v>
      </c>
      <c r="AJ1749" s="2">
        <v>-10188946.82</v>
      </c>
    </row>
    <row r="1750" spans="1:36" hidden="1" x14ac:dyDescent="0.25">
      <c r="A1750" s="8">
        <v>6</v>
      </c>
      <c r="B1750" s="8" t="s">
        <v>8135</v>
      </c>
      <c r="C1750" s="8">
        <v>3079060060160</v>
      </c>
      <c r="D1750" s="8" t="s">
        <v>8136</v>
      </c>
      <c r="G1750" s="10">
        <v>43749</v>
      </c>
      <c r="H1750" s="8" t="s">
        <v>31</v>
      </c>
      <c r="I1750" s="8" t="s">
        <v>32</v>
      </c>
      <c r="J1750" s="9">
        <v>9578.07</v>
      </c>
      <c r="K1750" s="9">
        <v>191.56</v>
      </c>
      <c r="L1750" s="8">
        <v>0</v>
      </c>
      <c r="M1750" s="14">
        <f t="shared" si="81"/>
        <v>9769.6299999999992</v>
      </c>
      <c r="N1750" s="8">
        <v>0</v>
      </c>
      <c r="O1750" s="8">
        <v>0</v>
      </c>
      <c r="P1750" s="8" t="s">
        <v>77</v>
      </c>
      <c r="R1750" s="8">
        <v>1</v>
      </c>
      <c r="S1750" s="13">
        <f>_xlfn.XLOOKUP(P1750,rif_fee_schedule!$A$2:$A$84,rif_fee_schedule!C$2:C$84, 0)*1.628</f>
        <v>9769.6279999999988</v>
      </c>
      <c r="T1750" s="13">
        <f>_xlfn.XLOOKUP(P1750,rif_fee_schedule!$A$2:$A$84,rif_fee_schedule!D$2:D$84, 0)</f>
        <v>5674</v>
      </c>
      <c r="U1750" s="14">
        <f t="shared" si="82"/>
        <v>9769.6279999999988</v>
      </c>
      <c r="V1750" s="14">
        <f t="shared" si="83"/>
        <v>5674</v>
      </c>
      <c r="W1750"/>
      <c r="Y1750" s="3">
        <v>43269262.359999999</v>
      </c>
      <c r="Z1750" s="3">
        <v>874367.57</v>
      </c>
      <c r="AA1750" s="3">
        <v>433279.63</v>
      </c>
      <c r="AB1750">
        <v>0</v>
      </c>
      <c r="AC1750" s="3">
        <v>0</v>
      </c>
      <c r="AD1750" s="2">
        <v>374512.67</v>
      </c>
      <c r="AE1750" s="3">
        <v>599122533.62</v>
      </c>
      <c r="AF1750" s="3">
        <v>12164932.65</v>
      </c>
      <c r="AG1750" s="3">
        <v>2628720.44</v>
      </c>
      <c r="AH1750" s="3">
        <v>103699.7</v>
      </c>
      <c r="AI1750" s="3">
        <v>2074</v>
      </c>
      <c r="AJ1750" s="2">
        <v>-10188946.82</v>
      </c>
    </row>
    <row r="1751" spans="1:36" hidden="1" x14ac:dyDescent="0.25">
      <c r="A1751" s="8">
        <v>9.1</v>
      </c>
      <c r="B1751" s="8" t="s">
        <v>9144</v>
      </c>
      <c r="C1751" s="8">
        <v>3031210260770</v>
      </c>
      <c r="D1751" s="8" t="s">
        <v>9145</v>
      </c>
      <c r="G1751" s="10">
        <v>43754</v>
      </c>
      <c r="H1751" s="8" t="s">
        <v>31</v>
      </c>
      <c r="I1751" s="8" t="s">
        <v>32</v>
      </c>
      <c r="J1751" s="9">
        <v>9056.15</v>
      </c>
      <c r="K1751" s="9">
        <v>181.12</v>
      </c>
      <c r="L1751" s="8">
        <v>0</v>
      </c>
      <c r="M1751" s="14">
        <f t="shared" si="81"/>
        <v>9237.27</v>
      </c>
      <c r="N1751" s="8">
        <v>0</v>
      </c>
      <c r="O1751" s="8">
        <v>0</v>
      </c>
      <c r="P1751" s="8" t="s">
        <v>77</v>
      </c>
      <c r="R1751" s="8">
        <v>1</v>
      </c>
      <c r="S1751" s="13">
        <f>_xlfn.XLOOKUP(P1751,rif_fee_schedule!$A$2:$A$84,rif_fee_schedule!C$2:C$84, 0)*1.628</f>
        <v>9769.6279999999988</v>
      </c>
      <c r="T1751" s="13">
        <f>_xlfn.XLOOKUP(P1751,rif_fee_schedule!$A$2:$A$84,rif_fee_schedule!D$2:D$84, 0)</f>
        <v>5674</v>
      </c>
      <c r="U1751" s="14">
        <f t="shared" si="82"/>
        <v>9769.6279999999988</v>
      </c>
      <c r="V1751" s="14">
        <f t="shared" si="83"/>
        <v>5674</v>
      </c>
      <c r="Y1751" s="3">
        <v>13894747.220000001</v>
      </c>
      <c r="Z1751" s="3">
        <v>290518.01</v>
      </c>
      <c r="AA1751" s="3">
        <v>0</v>
      </c>
      <c r="AB1751">
        <v>0</v>
      </c>
      <c r="AC1751" s="3">
        <v>0</v>
      </c>
      <c r="AD1751" s="2">
        <v>-156592.79</v>
      </c>
      <c r="AE1751" s="3">
        <v>599122533.62</v>
      </c>
      <c r="AF1751" s="3">
        <v>12164932.65</v>
      </c>
      <c r="AG1751" s="3">
        <v>2628720.44</v>
      </c>
      <c r="AH1751" s="3">
        <v>103699.7</v>
      </c>
      <c r="AI1751" s="3">
        <v>2074</v>
      </c>
      <c r="AJ1751" s="2">
        <v>-10188946.82</v>
      </c>
    </row>
    <row r="1752" spans="1:36" hidden="1" x14ac:dyDescent="0.25">
      <c r="A1752" s="8">
        <v>5</v>
      </c>
      <c r="B1752" s="8" t="s">
        <v>4946</v>
      </c>
      <c r="C1752" s="8">
        <v>3058260000420</v>
      </c>
      <c r="D1752" s="8" t="s">
        <v>4947</v>
      </c>
      <c r="G1752" s="10">
        <v>43760</v>
      </c>
      <c r="H1752" s="8" t="s">
        <v>31</v>
      </c>
      <c r="I1752" s="8" t="s">
        <v>32</v>
      </c>
      <c r="J1752" s="9">
        <v>9578.07</v>
      </c>
      <c r="K1752" s="9">
        <v>191.56</v>
      </c>
      <c r="L1752" s="8">
        <v>0</v>
      </c>
      <c r="M1752" s="14">
        <f t="shared" si="81"/>
        <v>9769.6299999999992</v>
      </c>
      <c r="N1752" s="8">
        <v>0</v>
      </c>
      <c r="O1752" s="8">
        <v>0</v>
      </c>
      <c r="P1752" s="8" t="s">
        <v>77</v>
      </c>
      <c r="R1752" s="8">
        <v>1</v>
      </c>
      <c r="S1752" s="13">
        <f>_xlfn.XLOOKUP(P1752,rif_fee_schedule!$A$2:$A$84,rif_fee_schedule!C$2:C$84, 0)*1.628</f>
        <v>9769.6279999999988</v>
      </c>
      <c r="T1752" s="13">
        <f>_xlfn.XLOOKUP(P1752,rif_fee_schedule!$A$2:$A$84,rif_fee_schedule!D$2:D$84, 0)</f>
        <v>5674</v>
      </c>
      <c r="U1752" s="14">
        <f t="shared" si="82"/>
        <v>9769.6279999999988</v>
      </c>
      <c r="V1752" s="14">
        <f t="shared" si="83"/>
        <v>5674</v>
      </c>
      <c r="W1752"/>
      <c r="Y1752" s="3">
        <v>23913047.239999998</v>
      </c>
      <c r="Z1752" s="3">
        <v>478708.65</v>
      </c>
      <c r="AA1752" s="3">
        <v>0</v>
      </c>
      <c r="AB1752">
        <v>0</v>
      </c>
      <c r="AC1752" s="3">
        <v>0</v>
      </c>
      <c r="AD1752" s="2">
        <v>-227120.25</v>
      </c>
      <c r="AE1752" s="3">
        <v>599122533.62</v>
      </c>
      <c r="AF1752" s="3">
        <v>12164932.65</v>
      </c>
      <c r="AG1752" s="3">
        <v>2628720.44</v>
      </c>
      <c r="AH1752" s="3">
        <v>103699.7</v>
      </c>
      <c r="AI1752" s="3">
        <v>2074</v>
      </c>
      <c r="AJ1752" s="2">
        <v>-10188946.82</v>
      </c>
    </row>
    <row r="1753" spans="1:36" hidden="1" x14ac:dyDescent="0.25">
      <c r="A1753" s="8">
        <v>1.1000000000000001</v>
      </c>
      <c r="B1753" s="8" t="s">
        <v>967</v>
      </c>
      <c r="C1753" s="8">
        <v>3040360050182</v>
      </c>
      <c r="D1753" s="8" t="s">
        <v>968</v>
      </c>
      <c r="F1753" s="8" t="s">
        <v>969</v>
      </c>
      <c r="G1753" s="10">
        <v>43753</v>
      </c>
      <c r="H1753" s="8" t="s">
        <v>31</v>
      </c>
      <c r="I1753" s="8" t="s">
        <v>38</v>
      </c>
      <c r="J1753" s="9">
        <v>4762.96</v>
      </c>
      <c r="K1753" s="9">
        <v>95.26</v>
      </c>
      <c r="L1753" s="8">
        <v>0</v>
      </c>
      <c r="M1753" s="14">
        <f t="shared" si="81"/>
        <v>4858.22</v>
      </c>
      <c r="N1753" s="8">
        <v>0</v>
      </c>
      <c r="O1753" s="8">
        <v>0</v>
      </c>
      <c r="P1753" s="8" t="s">
        <v>970</v>
      </c>
      <c r="R1753" s="8">
        <v>2</v>
      </c>
      <c r="S1753" s="13">
        <f>_xlfn.XLOOKUP(P1753,rif_fee_schedule!$A$2:$A$84,rif_fee_schedule!C$2:C$84, 0)*1.628</f>
        <v>0</v>
      </c>
      <c r="T1753" s="13">
        <f>_xlfn.XLOOKUP(P1753,rif_fee_schedule!$A$2:$A$84,rif_fee_schedule!D$2:D$84, 0)</f>
        <v>0</v>
      </c>
      <c r="U1753" s="14">
        <f t="shared" si="82"/>
        <v>0</v>
      </c>
      <c r="V1753" s="14">
        <f t="shared" si="83"/>
        <v>0</v>
      </c>
      <c r="W1753"/>
      <c r="Y1753" s="3">
        <v>13538989.02</v>
      </c>
      <c r="Z1753" s="3">
        <v>280635.13</v>
      </c>
      <c r="AA1753" s="3">
        <v>0</v>
      </c>
      <c r="AB1753">
        <v>0</v>
      </c>
      <c r="AC1753" s="3">
        <v>0</v>
      </c>
      <c r="AD1753" s="2">
        <v>-2316507.67</v>
      </c>
      <c r="AE1753" s="3">
        <v>599122533.62</v>
      </c>
      <c r="AF1753" s="3">
        <v>12164932.65</v>
      </c>
      <c r="AG1753" s="3">
        <v>2628720.44</v>
      </c>
      <c r="AH1753" s="3">
        <v>103699.7</v>
      </c>
      <c r="AI1753" s="3">
        <v>2074</v>
      </c>
      <c r="AJ1753" s="2">
        <v>-10188946.82</v>
      </c>
    </row>
    <row r="1754" spans="1:36" hidden="1" x14ac:dyDescent="0.25">
      <c r="A1754" s="8">
        <v>1.1000000000000001</v>
      </c>
      <c r="B1754" s="8" t="s">
        <v>967</v>
      </c>
      <c r="C1754" s="8">
        <v>3040360050182</v>
      </c>
      <c r="D1754" s="8" t="s">
        <v>968</v>
      </c>
      <c r="F1754" s="8" t="s">
        <v>969</v>
      </c>
      <c r="G1754" s="10">
        <v>43753</v>
      </c>
      <c r="H1754" s="8" t="s">
        <v>31</v>
      </c>
      <c r="I1754" s="8" t="s">
        <v>38</v>
      </c>
      <c r="J1754" s="9">
        <v>4762.96</v>
      </c>
      <c r="K1754" s="9">
        <v>95.26</v>
      </c>
      <c r="L1754" s="8">
        <v>0</v>
      </c>
      <c r="M1754" s="14">
        <f t="shared" si="81"/>
        <v>4858.22</v>
      </c>
      <c r="N1754" s="8">
        <v>0</v>
      </c>
      <c r="O1754" s="8">
        <v>0</v>
      </c>
      <c r="P1754" s="8" t="s">
        <v>970</v>
      </c>
      <c r="R1754" s="8">
        <v>-1</v>
      </c>
      <c r="S1754" s="13">
        <f>_xlfn.XLOOKUP(P1754,rif_fee_schedule!$A$2:$A$84,rif_fee_schedule!C$2:C$84, 0)*1.628</f>
        <v>0</v>
      </c>
      <c r="T1754" s="13">
        <f>_xlfn.XLOOKUP(P1754,rif_fee_schedule!$A$2:$A$84,rif_fee_schedule!D$2:D$84, 0)</f>
        <v>0</v>
      </c>
      <c r="U1754" s="14">
        <f t="shared" si="82"/>
        <v>0</v>
      </c>
      <c r="V1754" s="14">
        <f t="shared" si="83"/>
        <v>0</v>
      </c>
      <c r="W1754"/>
      <c r="Y1754" s="3">
        <v>13538989.02</v>
      </c>
      <c r="Z1754" s="3">
        <v>280635.13</v>
      </c>
      <c r="AA1754" s="3">
        <v>0</v>
      </c>
      <c r="AB1754">
        <v>0</v>
      </c>
      <c r="AC1754" s="3">
        <v>0</v>
      </c>
      <c r="AD1754" s="2">
        <v>-2316507.67</v>
      </c>
      <c r="AE1754" s="3">
        <v>599122533.62</v>
      </c>
      <c r="AF1754" s="3">
        <v>12164932.65</v>
      </c>
      <c r="AG1754" s="3">
        <v>2628720.44</v>
      </c>
      <c r="AH1754" s="3">
        <v>103699.7</v>
      </c>
      <c r="AI1754" s="3">
        <v>2074</v>
      </c>
      <c r="AJ1754" s="2">
        <v>-10188946.82</v>
      </c>
    </row>
    <row r="1755" spans="1:36" hidden="1" x14ac:dyDescent="0.25">
      <c r="A1755" s="8">
        <v>2</v>
      </c>
      <c r="B1755" s="8" t="s">
        <v>2563</v>
      </c>
      <c r="C1755" s="8">
        <v>3031020060211</v>
      </c>
      <c r="D1755" s="8" t="s">
        <v>2564</v>
      </c>
      <c r="F1755" s="8" t="s">
        <v>2565</v>
      </c>
      <c r="G1755" s="10">
        <v>43754</v>
      </c>
      <c r="H1755" s="8" t="s">
        <v>31</v>
      </c>
      <c r="I1755" s="8" t="s">
        <v>38</v>
      </c>
      <c r="J1755" s="9">
        <v>11089.55</v>
      </c>
      <c r="K1755" s="9">
        <v>221.79</v>
      </c>
      <c r="L1755" s="8">
        <v>0</v>
      </c>
      <c r="M1755" s="14">
        <f t="shared" si="81"/>
        <v>11311.34</v>
      </c>
      <c r="N1755" s="8">
        <v>0</v>
      </c>
      <c r="O1755" s="8">
        <v>0</v>
      </c>
      <c r="P1755" s="8" t="s">
        <v>114</v>
      </c>
      <c r="R1755" s="8">
        <v>2</v>
      </c>
      <c r="S1755" s="13">
        <f>_xlfn.XLOOKUP(P1755,rif_fee_schedule!$A$2:$A$84,rif_fee_schedule!C$2:C$84, 0)*1.628</f>
        <v>4288.152</v>
      </c>
      <c r="T1755" s="13">
        <f>_xlfn.XLOOKUP(P1755,rif_fee_schedule!$A$2:$A$84,rif_fee_schedule!D$2:D$84, 0)</f>
        <v>2490</v>
      </c>
      <c r="U1755" s="14">
        <f t="shared" si="82"/>
        <v>8576.3040000000001</v>
      </c>
      <c r="V1755" s="14">
        <f t="shared" si="83"/>
        <v>4980</v>
      </c>
      <c r="W1755"/>
      <c r="Y1755" s="3">
        <v>272008405.74000001</v>
      </c>
      <c r="Z1755" s="3">
        <v>5573244.3300000001</v>
      </c>
      <c r="AA1755" s="3">
        <v>0</v>
      </c>
      <c r="AB1755">
        <v>0</v>
      </c>
      <c r="AC1755" s="3">
        <v>0</v>
      </c>
      <c r="AD1755" s="2">
        <v>-7297347.0099999998</v>
      </c>
      <c r="AE1755" s="3">
        <v>599122533.62</v>
      </c>
      <c r="AF1755" s="3">
        <v>12164932.65</v>
      </c>
      <c r="AG1755" s="3">
        <v>2628720.44</v>
      </c>
      <c r="AH1755" s="3">
        <v>103699.7</v>
      </c>
      <c r="AI1755" s="3">
        <v>2074</v>
      </c>
      <c r="AJ1755" s="2">
        <v>-10188946.82</v>
      </c>
    </row>
    <row r="1756" spans="1:36" hidden="1" x14ac:dyDescent="0.25">
      <c r="A1756" s="8">
        <v>6</v>
      </c>
      <c r="B1756" s="8" t="s">
        <v>6366</v>
      </c>
      <c r="C1756" s="8">
        <v>3060190211760</v>
      </c>
      <c r="D1756" s="8" t="s">
        <v>6367</v>
      </c>
      <c r="F1756" s="8" t="s">
        <v>6368</v>
      </c>
      <c r="G1756" s="10">
        <v>43753</v>
      </c>
      <c r="H1756" s="8" t="s">
        <v>31</v>
      </c>
      <c r="I1756" s="8" t="s">
        <v>38</v>
      </c>
      <c r="J1756" s="9">
        <v>9578.07</v>
      </c>
      <c r="K1756" s="9">
        <v>191.56</v>
      </c>
      <c r="L1756" s="8">
        <v>0</v>
      </c>
      <c r="M1756" s="14">
        <f t="shared" si="81"/>
        <v>9769.6299999999992</v>
      </c>
      <c r="N1756" s="8">
        <v>0</v>
      </c>
      <c r="O1756" s="8">
        <v>0</v>
      </c>
      <c r="P1756" s="8" t="s">
        <v>77</v>
      </c>
      <c r="R1756" s="8">
        <v>1</v>
      </c>
      <c r="S1756" s="13">
        <f>_xlfn.XLOOKUP(P1756,rif_fee_schedule!$A$2:$A$84,rif_fee_schedule!C$2:C$84, 0)*1.628</f>
        <v>9769.6279999999988</v>
      </c>
      <c r="T1756" s="13">
        <f>_xlfn.XLOOKUP(P1756,rif_fee_schedule!$A$2:$A$84,rif_fee_schedule!D$2:D$84, 0)</f>
        <v>5674</v>
      </c>
      <c r="U1756" s="14">
        <f t="shared" si="82"/>
        <v>9769.6279999999988</v>
      </c>
      <c r="V1756" s="14">
        <f t="shared" si="83"/>
        <v>5674</v>
      </c>
      <c r="W1756"/>
      <c r="Y1756" s="3">
        <v>43269262.359999999</v>
      </c>
      <c r="Z1756" s="3">
        <v>874367.57</v>
      </c>
      <c r="AA1756" s="3">
        <v>433279.63</v>
      </c>
      <c r="AB1756">
        <v>0</v>
      </c>
      <c r="AC1756" s="3">
        <v>0</v>
      </c>
      <c r="AD1756" s="2">
        <v>374512.67</v>
      </c>
      <c r="AE1756" s="3">
        <v>599122533.62</v>
      </c>
      <c r="AF1756" s="3">
        <v>12164932.65</v>
      </c>
      <c r="AG1756" s="3">
        <v>2628720.44</v>
      </c>
      <c r="AH1756" s="3">
        <v>103699.7</v>
      </c>
      <c r="AI1756" s="3">
        <v>2074</v>
      </c>
      <c r="AJ1756" s="2">
        <v>-10188946.82</v>
      </c>
    </row>
    <row r="1757" spans="1:36" hidden="1" x14ac:dyDescent="0.25">
      <c r="A1757" s="8">
        <v>5</v>
      </c>
      <c r="B1757" s="8" t="s">
        <v>4739</v>
      </c>
      <c r="C1757" s="8">
        <v>3050040000630</v>
      </c>
      <c r="D1757" s="8" t="s">
        <v>4740</v>
      </c>
      <c r="F1757" s="8" t="s">
        <v>4741</v>
      </c>
      <c r="G1757" s="10">
        <v>43755</v>
      </c>
      <c r="H1757" s="8" t="s">
        <v>31</v>
      </c>
      <c r="I1757" s="8" t="s">
        <v>38</v>
      </c>
      <c r="J1757" s="9">
        <v>0</v>
      </c>
      <c r="K1757" s="9">
        <v>0</v>
      </c>
      <c r="L1757" s="8">
        <v>0</v>
      </c>
      <c r="M1757" s="14">
        <f t="shared" si="81"/>
        <v>0</v>
      </c>
      <c r="N1757" s="8">
        <v>0</v>
      </c>
      <c r="O1757" s="8">
        <v>0</v>
      </c>
      <c r="P1757" s="8" t="s">
        <v>77</v>
      </c>
      <c r="R1757" s="8">
        <v>0</v>
      </c>
      <c r="S1757" s="13">
        <f>_xlfn.XLOOKUP(P1757,rif_fee_schedule!$A$2:$A$84,rif_fee_schedule!C$2:C$84, 0)*1.628</f>
        <v>9769.6279999999988</v>
      </c>
      <c r="T1757" s="13">
        <f>_xlfn.XLOOKUP(P1757,rif_fee_schedule!$A$2:$A$84,rif_fee_schedule!D$2:D$84, 0)</f>
        <v>5674</v>
      </c>
      <c r="U1757" s="14">
        <f t="shared" si="82"/>
        <v>0</v>
      </c>
      <c r="V1757" s="14">
        <f t="shared" si="83"/>
        <v>0</v>
      </c>
      <c r="W1757"/>
      <c r="Y1757" s="3">
        <v>23913047.239999998</v>
      </c>
      <c r="Z1757" s="3">
        <v>478708.65</v>
      </c>
      <c r="AA1757" s="3">
        <v>0</v>
      </c>
      <c r="AB1757">
        <v>0</v>
      </c>
      <c r="AC1757" s="3">
        <v>0</v>
      </c>
      <c r="AD1757" s="2">
        <v>-227120.25</v>
      </c>
      <c r="AE1757" s="3">
        <v>599122533.62</v>
      </c>
      <c r="AF1757" s="3">
        <v>12164932.65</v>
      </c>
      <c r="AG1757" s="3">
        <v>2628720.44</v>
      </c>
      <c r="AH1757" s="3">
        <v>103699.7</v>
      </c>
      <c r="AI1757" s="3">
        <v>2074</v>
      </c>
      <c r="AJ1757" s="2">
        <v>-10188946.82</v>
      </c>
    </row>
    <row r="1758" spans="1:36" hidden="1" x14ac:dyDescent="0.25">
      <c r="A1758" s="8">
        <v>3.1</v>
      </c>
      <c r="B1758" s="8" t="s">
        <v>4266</v>
      </c>
      <c r="C1758" s="8">
        <v>3022180020941</v>
      </c>
      <c r="D1758" s="8" t="s">
        <v>4267</v>
      </c>
      <c r="F1758" s="8" t="s">
        <v>4268</v>
      </c>
      <c r="G1758" s="10">
        <v>43755</v>
      </c>
      <c r="H1758" s="8" t="s">
        <v>31</v>
      </c>
      <c r="I1758" s="8" t="s">
        <v>38</v>
      </c>
      <c r="J1758" s="9">
        <v>9056.15</v>
      </c>
      <c r="K1758" s="9">
        <v>181.12</v>
      </c>
      <c r="L1758" s="8">
        <v>0</v>
      </c>
      <c r="M1758" s="14">
        <f t="shared" si="81"/>
        <v>9237.27</v>
      </c>
      <c r="N1758" s="8">
        <v>0</v>
      </c>
      <c r="O1758" s="8">
        <v>0</v>
      </c>
      <c r="P1758" s="8" t="s">
        <v>77</v>
      </c>
      <c r="R1758" s="8">
        <v>1</v>
      </c>
      <c r="S1758" s="13">
        <f>_xlfn.XLOOKUP(P1758,rif_fee_schedule!$A$2:$A$84,rif_fee_schedule!C$2:C$84, 0)*1.628</f>
        <v>9769.6279999999988</v>
      </c>
      <c r="T1758" s="13">
        <f>_xlfn.XLOOKUP(P1758,rif_fee_schedule!$A$2:$A$84,rif_fee_schedule!D$2:D$84, 0)</f>
        <v>5674</v>
      </c>
      <c r="U1758" s="14">
        <f t="shared" si="82"/>
        <v>9769.6279999999988</v>
      </c>
      <c r="V1758" s="14">
        <f t="shared" si="83"/>
        <v>5674</v>
      </c>
      <c r="W1758"/>
      <c r="Y1758" s="3">
        <v>34362078.990000002</v>
      </c>
      <c r="Z1758" s="3">
        <v>687512.03</v>
      </c>
      <c r="AA1758" s="3">
        <v>0</v>
      </c>
      <c r="AB1758">
        <v>0</v>
      </c>
      <c r="AC1758" s="3">
        <v>0</v>
      </c>
      <c r="AD1758" s="2">
        <v>-175934.14</v>
      </c>
      <c r="AE1758" s="3">
        <v>599122533.62</v>
      </c>
      <c r="AF1758" s="3">
        <v>12164932.65</v>
      </c>
      <c r="AG1758" s="3">
        <v>2628720.44</v>
      </c>
      <c r="AH1758" s="3">
        <v>103699.7</v>
      </c>
      <c r="AI1758" s="3">
        <v>2074</v>
      </c>
      <c r="AJ1758" s="2">
        <v>-10188946.82</v>
      </c>
    </row>
    <row r="1759" spans="1:36" hidden="1" x14ac:dyDescent="0.25">
      <c r="A1759" s="8">
        <v>3</v>
      </c>
      <c r="B1759" s="8" t="s">
        <v>3488</v>
      </c>
      <c r="C1759" s="8">
        <v>3020100000022</v>
      </c>
      <c r="D1759" s="8" t="s">
        <v>3489</v>
      </c>
      <c r="E1759" s="8" t="s">
        <v>30</v>
      </c>
      <c r="F1759" s="8" t="s">
        <v>3490</v>
      </c>
      <c r="G1759" s="10">
        <v>43773</v>
      </c>
      <c r="H1759" s="8" t="s">
        <v>31</v>
      </c>
      <c r="I1759" s="8" t="s">
        <v>38</v>
      </c>
      <c r="J1759" s="9">
        <v>41275.14</v>
      </c>
      <c r="K1759" s="9">
        <v>825.5</v>
      </c>
      <c r="L1759" s="8">
        <v>0</v>
      </c>
      <c r="M1759" s="14">
        <f t="shared" si="81"/>
        <v>42100.639999999999</v>
      </c>
      <c r="N1759" s="8">
        <v>0</v>
      </c>
      <c r="O1759" s="8">
        <v>0</v>
      </c>
      <c r="P1759" s="8" t="s">
        <v>34</v>
      </c>
      <c r="R1759" s="11">
        <v>2021</v>
      </c>
      <c r="S1759" s="13">
        <f>_xlfn.XLOOKUP(P1759,rif_fee_schedule!$A$2:$A$84,rif_fee_schedule!C$2:C$84, 0)*1.628</f>
        <v>62.01052</v>
      </c>
      <c r="T1759" s="13">
        <f>_xlfn.XLOOKUP(P1759,rif_fee_schedule!$A$2:$A$84,rif_fee_schedule!D$2:D$84, 0)</f>
        <v>36.015000000000001</v>
      </c>
      <c r="U1759" s="14">
        <f t="shared" si="82"/>
        <v>125323.26092</v>
      </c>
      <c r="V1759" s="14">
        <f t="shared" si="83"/>
        <v>72786.315000000002</v>
      </c>
      <c r="W1759" s="2"/>
      <c r="Y1759" s="3">
        <v>23988344.25</v>
      </c>
      <c r="Z1759" s="3">
        <v>491993.61</v>
      </c>
      <c r="AA1759" s="3">
        <v>633517.25</v>
      </c>
      <c r="AB1759">
        <v>0</v>
      </c>
      <c r="AC1759" s="3">
        <v>0</v>
      </c>
      <c r="AD1759" s="2">
        <v>2811604.2</v>
      </c>
      <c r="AE1759" s="3">
        <v>599122533.62</v>
      </c>
      <c r="AF1759" s="3">
        <v>12164932.65</v>
      </c>
      <c r="AG1759" s="3">
        <v>2628720.44</v>
      </c>
      <c r="AH1759" s="3">
        <v>103699.7</v>
      </c>
      <c r="AI1759" s="3">
        <v>2074</v>
      </c>
      <c r="AJ1759" s="2">
        <v>-10188946.82</v>
      </c>
    </row>
    <row r="1760" spans="1:36" hidden="1" x14ac:dyDescent="0.25">
      <c r="A1760" s="8">
        <v>3</v>
      </c>
      <c r="B1760" s="8" t="s">
        <v>3488</v>
      </c>
      <c r="C1760" s="8">
        <v>3020100000022</v>
      </c>
      <c r="D1760" s="8" t="s">
        <v>3489</v>
      </c>
      <c r="E1760" s="8" t="s">
        <v>30</v>
      </c>
      <c r="F1760" s="8" t="s">
        <v>3490</v>
      </c>
      <c r="G1760" s="10">
        <v>43773</v>
      </c>
      <c r="H1760" s="8" t="s">
        <v>31</v>
      </c>
      <c r="I1760" s="8" t="s">
        <v>38</v>
      </c>
      <c r="J1760" s="9">
        <v>41275.14</v>
      </c>
      <c r="K1760" s="9">
        <v>825.5</v>
      </c>
      <c r="L1760" s="8">
        <v>0</v>
      </c>
      <c r="M1760" s="14">
        <f t="shared" si="81"/>
        <v>42100.639999999999</v>
      </c>
      <c r="N1760" s="8">
        <v>0</v>
      </c>
      <c r="O1760" s="8">
        <v>0</v>
      </c>
      <c r="P1760" s="8" t="s">
        <v>43</v>
      </c>
      <c r="R1760" s="8">
        <v>337</v>
      </c>
      <c r="S1760" s="13">
        <f>_xlfn.XLOOKUP(P1760,rif_fee_schedule!$A$2:$A$84,rif_fee_schedule!C$2:C$84, 0)*1.628</f>
        <v>5.1216879999999998</v>
      </c>
      <c r="T1760" s="13">
        <f>_xlfn.XLOOKUP(P1760,rif_fee_schedule!$A$2:$A$84,rif_fee_schedule!D$2:D$84, 0)</f>
        <v>2.9740000000000002</v>
      </c>
      <c r="U1760" s="14">
        <f t="shared" si="82"/>
        <v>1726.0088559999999</v>
      </c>
      <c r="V1760" s="14">
        <f t="shared" si="83"/>
        <v>1002.2380000000001</v>
      </c>
      <c r="W1760"/>
      <c r="Y1760" s="3">
        <v>23988344.25</v>
      </c>
      <c r="Z1760" s="3">
        <v>491993.61</v>
      </c>
      <c r="AA1760" s="3">
        <v>633517.25</v>
      </c>
      <c r="AB1760">
        <v>0</v>
      </c>
      <c r="AC1760" s="3">
        <v>0</v>
      </c>
      <c r="AD1760" s="2">
        <v>2811604.2</v>
      </c>
      <c r="AE1760" s="3">
        <v>599122533.62</v>
      </c>
      <c r="AF1760" s="3">
        <v>12164932.65</v>
      </c>
      <c r="AG1760" s="3">
        <v>2628720.44</v>
      </c>
      <c r="AH1760" s="3">
        <v>103699.7</v>
      </c>
      <c r="AI1760" s="3">
        <v>2074</v>
      </c>
      <c r="AJ1760" s="2">
        <v>-10188946.82</v>
      </c>
    </row>
    <row r="1761" spans="1:36" hidden="1" x14ac:dyDescent="0.25">
      <c r="A1761" s="8">
        <v>3</v>
      </c>
      <c r="B1761" s="8" t="s">
        <v>3488</v>
      </c>
      <c r="C1761" s="8">
        <v>3020100000022</v>
      </c>
      <c r="D1761" s="8" t="s">
        <v>3489</v>
      </c>
      <c r="E1761" s="8" t="s">
        <v>30</v>
      </c>
      <c r="F1761" s="8" t="s">
        <v>3490</v>
      </c>
      <c r="G1761" s="10">
        <v>43773</v>
      </c>
      <c r="H1761" s="8" t="s">
        <v>31</v>
      </c>
      <c r="I1761" s="8" t="s">
        <v>38</v>
      </c>
      <c r="J1761" s="9">
        <v>41275.14</v>
      </c>
      <c r="K1761" s="9">
        <v>825.5</v>
      </c>
      <c r="L1761" s="8">
        <v>0</v>
      </c>
      <c r="M1761" s="14">
        <f t="shared" si="81"/>
        <v>42100.639999999999</v>
      </c>
      <c r="N1761" s="8">
        <v>0</v>
      </c>
      <c r="O1761" s="8">
        <v>0</v>
      </c>
      <c r="P1761" s="8" t="s">
        <v>34</v>
      </c>
      <c r="R1761" s="11">
        <v>-1325</v>
      </c>
      <c r="S1761" s="13">
        <f>_xlfn.XLOOKUP(P1761,rif_fee_schedule!$A$2:$A$84,rif_fee_schedule!C$2:C$84, 0)*1.628</f>
        <v>62.01052</v>
      </c>
      <c r="T1761" s="13">
        <f>_xlfn.XLOOKUP(P1761,rif_fee_schedule!$A$2:$A$84,rif_fee_schedule!D$2:D$84, 0)</f>
        <v>36.015000000000001</v>
      </c>
      <c r="U1761" s="14">
        <f t="shared" si="82"/>
        <v>-82163.938999999998</v>
      </c>
      <c r="V1761" s="14">
        <f t="shared" si="83"/>
        <v>-47719.875</v>
      </c>
      <c r="W1761" s="2"/>
      <c r="Y1761" s="3">
        <v>23988344.25</v>
      </c>
      <c r="Z1761" s="3">
        <v>491993.61</v>
      </c>
      <c r="AA1761" s="3">
        <v>633517.25</v>
      </c>
      <c r="AB1761">
        <v>0</v>
      </c>
      <c r="AC1761" s="3">
        <v>0</v>
      </c>
      <c r="AD1761" s="2">
        <v>2811604.2</v>
      </c>
      <c r="AE1761" s="3">
        <v>599122533.62</v>
      </c>
      <c r="AF1761" s="3">
        <v>12164932.65</v>
      </c>
      <c r="AG1761" s="3">
        <v>2628720.44</v>
      </c>
      <c r="AH1761" s="3">
        <v>103699.7</v>
      </c>
      <c r="AI1761" s="3">
        <v>2074</v>
      </c>
      <c r="AJ1761" s="2">
        <v>-10188946.82</v>
      </c>
    </row>
    <row r="1762" spans="1:36" hidden="1" x14ac:dyDescent="0.25">
      <c r="A1762" s="8">
        <v>3</v>
      </c>
      <c r="B1762" s="8" t="s">
        <v>3522</v>
      </c>
      <c r="C1762" s="8">
        <v>3022070460020</v>
      </c>
      <c r="D1762" s="8" t="s">
        <v>3520</v>
      </c>
      <c r="F1762" s="8" t="s">
        <v>3523</v>
      </c>
      <c r="G1762" s="10">
        <v>43753</v>
      </c>
      <c r="H1762" s="8" t="s">
        <v>31</v>
      </c>
      <c r="I1762" s="8" t="s">
        <v>38</v>
      </c>
      <c r="J1762" s="9">
        <v>0</v>
      </c>
      <c r="K1762" s="9">
        <v>0</v>
      </c>
      <c r="L1762" s="8">
        <v>0</v>
      </c>
      <c r="M1762" s="14">
        <f t="shared" si="81"/>
        <v>0</v>
      </c>
      <c r="N1762" s="8">
        <v>0</v>
      </c>
      <c r="O1762" s="8">
        <v>0</v>
      </c>
      <c r="P1762" s="8" t="s">
        <v>72</v>
      </c>
      <c r="R1762" s="11">
        <v>1344</v>
      </c>
      <c r="S1762" s="13">
        <f>_xlfn.XLOOKUP(P1762,rif_fee_schedule!$A$2:$A$84,rif_fee_schedule!C$2:C$84, 0)*1.628</f>
        <v>15.918583999999999</v>
      </c>
      <c r="T1762" s="13">
        <f>_xlfn.XLOOKUP(P1762,rif_fee_schedule!$A$2:$A$84,rif_fee_schedule!D$2:D$84, 0)</f>
        <v>9.2460000000000004</v>
      </c>
      <c r="U1762" s="14">
        <f t="shared" si="82"/>
        <v>21394.576895999999</v>
      </c>
      <c r="V1762" s="14">
        <f t="shared" si="83"/>
        <v>12426.624</v>
      </c>
      <c r="W1762" s="2"/>
      <c r="Y1762" s="3">
        <v>23988344.25</v>
      </c>
      <c r="Z1762" s="3">
        <v>491993.61</v>
      </c>
      <c r="AA1762" s="3">
        <v>633517.25</v>
      </c>
      <c r="AB1762">
        <v>0</v>
      </c>
      <c r="AC1762" s="3">
        <v>0</v>
      </c>
      <c r="AD1762" s="2">
        <v>2811604.2</v>
      </c>
      <c r="AE1762" s="3">
        <v>599122533.62</v>
      </c>
      <c r="AF1762" s="3">
        <v>12164932.65</v>
      </c>
      <c r="AG1762" s="3">
        <v>2628720.44</v>
      </c>
      <c r="AH1762" s="3">
        <v>103699.7</v>
      </c>
      <c r="AI1762" s="3">
        <v>2074</v>
      </c>
      <c r="AJ1762" s="2">
        <v>-10188946.82</v>
      </c>
    </row>
    <row r="1763" spans="1:36" hidden="1" x14ac:dyDescent="0.25">
      <c r="A1763" s="8">
        <v>3</v>
      </c>
      <c r="B1763" s="8" t="s">
        <v>3522</v>
      </c>
      <c r="C1763" s="8">
        <v>3022070460020</v>
      </c>
      <c r="D1763" s="8" t="s">
        <v>3520</v>
      </c>
      <c r="F1763" s="8" t="s">
        <v>3523</v>
      </c>
      <c r="G1763" s="10">
        <v>43753</v>
      </c>
      <c r="H1763" s="8" t="s">
        <v>31</v>
      </c>
      <c r="I1763" s="8" t="s">
        <v>38</v>
      </c>
      <c r="J1763" s="9">
        <v>0</v>
      </c>
      <c r="K1763" s="9">
        <v>0</v>
      </c>
      <c r="L1763" s="8">
        <v>0</v>
      </c>
      <c r="M1763" s="14">
        <f t="shared" si="81"/>
        <v>0</v>
      </c>
      <c r="N1763" s="8">
        <v>0</v>
      </c>
      <c r="O1763" s="8">
        <v>0</v>
      </c>
      <c r="P1763" s="8" t="s">
        <v>112</v>
      </c>
      <c r="R1763" s="8">
        <v>-402.97</v>
      </c>
      <c r="S1763" s="13">
        <f>_xlfn.XLOOKUP(P1763,rif_fee_schedule!$A$2:$A$84,rif_fee_schedule!C$2:C$84, 0)*1.628</f>
        <v>53.092335999999996</v>
      </c>
      <c r="T1763" s="13">
        <f>_xlfn.XLOOKUP(P1763,rif_fee_schedule!$A$2:$A$84,rif_fee_schedule!D$2:D$84, 0)</f>
        <v>30.835000000000001</v>
      </c>
      <c r="U1763" s="14">
        <f t="shared" si="82"/>
        <v>-21394.618637920001</v>
      </c>
      <c r="V1763" s="14">
        <f t="shared" si="83"/>
        <v>-12425.579950000001</v>
      </c>
      <c r="W1763"/>
      <c r="Y1763" s="3">
        <v>23988344.25</v>
      </c>
      <c r="Z1763" s="3">
        <v>491993.61</v>
      </c>
      <c r="AA1763" s="3">
        <v>633517.25</v>
      </c>
      <c r="AB1763">
        <v>0</v>
      </c>
      <c r="AC1763" s="3">
        <v>0</v>
      </c>
      <c r="AD1763" s="2">
        <v>2811604.2</v>
      </c>
      <c r="AE1763" s="3">
        <v>599122533.62</v>
      </c>
      <c r="AF1763" s="3">
        <v>12164932.65</v>
      </c>
      <c r="AG1763" s="3">
        <v>2628720.44</v>
      </c>
      <c r="AH1763" s="3">
        <v>103699.7</v>
      </c>
      <c r="AI1763" s="3">
        <v>2074</v>
      </c>
      <c r="AJ1763" s="2">
        <v>-10188946.82</v>
      </c>
    </row>
    <row r="1764" spans="1:36" hidden="1" x14ac:dyDescent="0.25">
      <c r="A1764" s="8">
        <v>6</v>
      </c>
      <c r="B1764" s="8" t="s">
        <v>7626</v>
      </c>
      <c r="C1764" s="8">
        <v>3069320150160</v>
      </c>
      <c r="D1764" s="8" t="s">
        <v>7627</v>
      </c>
      <c r="F1764" s="8" t="s">
        <v>7628</v>
      </c>
      <c r="G1764" s="10">
        <v>43759</v>
      </c>
      <c r="H1764" s="8" t="s">
        <v>31</v>
      </c>
      <c r="I1764" s="8" t="s">
        <v>38</v>
      </c>
      <c r="J1764" s="9">
        <v>9578.07</v>
      </c>
      <c r="K1764" s="9">
        <v>191.56</v>
      </c>
      <c r="L1764" s="8">
        <v>0</v>
      </c>
      <c r="M1764" s="14">
        <f t="shared" si="81"/>
        <v>9769.6299999999992</v>
      </c>
      <c r="N1764" s="8">
        <v>0</v>
      </c>
      <c r="O1764" s="8">
        <v>0</v>
      </c>
      <c r="P1764" s="8" t="s">
        <v>77</v>
      </c>
      <c r="R1764" s="8">
        <v>1</v>
      </c>
      <c r="S1764" s="13">
        <f>_xlfn.XLOOKUP(P1764,rif_fee_schedule!$A$2:$A$84,rif_fee_schedule!C$2:C$84, 0)*1.628</f>
        <v>9769.6279999999988</v>
      </c>
      <c r="T1764" s="13">
        <f>_xlfn.XLOOKUP(P1764,rif_fee_schedule!$A$2:$A$84,rif_fee_schedule!D$2:D$84, 0)</f>
        <v>5674</v>
      </c>
      <c r="U1764" s="14">
        <f t="shared" si="82"/>
        <v>9769.6279999999988</v>
      </c>
      <c r="V1764" s="14">
        <f t="shared" si="83"/>
        <v>5674</v>
      </c>
      <c r="W1764"/>
      <c r="Y1764" s="3">
        <v>43269262.359999999</v>
      </c>
      <c r="Z1764" s="3">
        <v>874367.57</v>
      </c>
      <c r="AA1764" s="3">
        <v>433279.63</v>
      </c>
      <c r="AB1764">
        <v>0</v>
      </c>
      <c r="AC1764" s="3">
        <v>0</v>
      </c>
      <c r="AD1764" s="2">
        <v>374512.67</v>
      </c>
      <c r="AE1764" s="3">
        <v>599122533.62</v>
      </c>
      <c r="AF1764" s="3">
        <v>12164932.65</v>
      </c>
      <c r="AG1764" s="3">
        <v>2628720.44</v>
      </c>
      <c r="AH1764" s="3">
        <v>103699.7</v>
      </c>
      <c r="AI1764" s="3">
        <v>2074</v>
      </c>
      <c r="AJ1764" s="2">
        <v>-10188946.82</v>
      </c>
    </row>
    <row r="1765" spans="1:36" hidden="1" x14ac:dyDescent="0.25">
      <c r="A1765" s="8">
        <v>5</v>
      </c>
      <c r="B1765" s="8" t="s">
        <v>4938</v>
      </c>
      <c r="C1765" s="8">
        <v>3058010000035</v>
      </c>
      <c r="D1765" s="8" t="s">
        <v>4939</v>
      </c>
      <c r="E1765" s="8" t="s">
        <v>30</v>
      </c>
      <c r="F1765" s="8" t="s">
        <v>4940</v>
      </c>
      <c r="G1765" s="10">
        <v>43803</v>
      </c>
      <c r="H1765" s="8" t="s">
        <v>31</v>
      </c>
      <c r="I1765" s="8" t="s">
        <v>38</v>
      </c>
      <c r="J1765" s="9">
        <v>9578.07</v>
      </c>
      <c r="K1765" s="9">
        <v>191.56</v>
      </c>
      <c r="L1765" s="8">
        <v>0</v>
      </c>
      <c r="M1765" s="14">
        <f t="shared" si="81"/>
        <v>9769.6299999999992</v>
      </c>
      <c r="N1765" s="8">
        <v>0</v>
      </c>
      <c r="O1765" s="8">
        <v>0</v>
      </c>
      <c r="P1765" s="8" t="s">
        <v>77</v>
      </c>
      <c r="R1765" s="8">
        <v>1</v>
      </c>
      <c r="S1765" s="13">
        <f>_xlfn.XLOOKUP(P1765,rif_fee_schedule!$A$2:$A$84,rif_fee_schedule!C$2:C$84, 0)*1.628</f>
        <v>9769.6279999999988</v>
      </c>
      <c r="T1765" s="13">
        <f>_xlfn.XLOOKUP(P1765,rif_fee_schedule!$A$2:$A$84,rif_fee_schedule!D$2:D$84, 0)</f>
        <v>5674</v>
      </c>
      <c r="U1765" s="14">
        <f t="shared" si="82"/>
        <v>9769.6279999999988</v>
      </c>
      <c r="V1765" s="14">
        <f t="shared" si="83"/>
        <v>5674</v>
      </c>
      <c r="W1765"/>
      <c r="Y1765" s="3">
        <v>23913047.239999998</v>
      </c>
      <c r="Z1765" s="3">
        <v>478708.65</v>
      </c>
      <c r="AA1765" s="3">
        <v>0</v>
      </c>
      <c r="AB1765">
        <v>0</v>
      </c>
      <c r="AC1765" s="3">
        <v>0</v>
      </c>
      <c r="AD1765" s="2">
        <v>-227120.25</v>
      </c>
      <c r="AE1765" s="3">
        <v>599122533.62</v>
      </c>
      <c r="AF1765" s="3">
        <v>12164932.65</v>
      </c>
      <c r="AG1765" s="3">
        <v>2628720.44</v>
      </c>
      <c r="AH1765" s="3">
        <v>103699.7</v>
      </c>
      <c r="AI1765" s="3">
        <v>2074</v>
      </c>
      <c r="AJ1765" s="2">
        <v>-10188946.82</v>
      </c>
    </row>
    <row r="1766" spans="1:36" hidden="1" x14ac:dyDescent="0.25">
      <c r="A1766" s="8">
        <v>2</v>
      </c>
      <c r="B1766" s="8" t="s">
        <v>2921</v>
      </c>
      <c r="C1766" s="8">
        <v>3021350020620</v>
      </c>
      <c r="D1766" s="8" t="s">
        <v>2922</v>
      </c>
      <c r="F1766" s="8" t="s">
        <v>2510</v>
      </c>
      <c r="G1766" s="10">
        <v>43760</v>
      </c>
      <c r="H1766" s="8" t="s">
        <v>31</v>
      </c>
      <c r="I1766" s="8" t="s">
        <v>38</v>
      </c>
      <c r="J1766" s="9">
        <v>4528.07</v>
      </c>
      <c r="K1766" s="9">
        <v>90.56</v>
      </c>
      <c r="L1766" s="8">
        <v>0</v>
      </c>
      <c r="M1766" s="14">
        <f t="shared" si="81"/>
        <v>4618.63</v>
      </c>
      <c r="N1766" s="8">
        <v>0</v>
      </c>
      <c r="O1766" s="8">
        <v>0</v>
      </c>
      <c r="P1766" s="8" t="s">
        <v>77</v>
      </c>
      <c r="R1766" s="8">
        <v>-0.5</v>
      </c>
      <c r="S1766" s="13">
        <f>_xlfn.XLOOKUP(P1766,rif_fee_schedule!$A$2:$A$84,rif_fee_schedule!C$2:C$84, 0)*1.628</f>
        <v>9769.6279999999988</v>
      </c>
      <c r="T1766" s="13">
        <f>_xlfn.XLOOKUP(P1766,rif_fee_schedule!$A$2:$A$84,rif_fee_schedule!D$2:D$84, 0)</f>
        <v>5674</v>
      </c>
      <c r="U1766" s="14">
        <f t="shared" si="82"/>
        <v>-4884.8139999999994</v>
      </c>
      <c r="V1766" s="14">
        <f t="shared" si="83"/>
        <v>-2837</v>
      </c>
      <c r="W1766"/>
      <c r="Y1766" s="3">
        <v>272008405.74000001</v>
      </c>
      <c r="Z1766" s="3">
        <v>5573244.3300000001</v>
      </c>
      <c r="AA1766" s="3">
        <v>0</v>
      </c>
      <c r="AB1766">
        <v>0</v>
      </c>
      <c r="AC1766" s="3">
        <v>0</v>
      </c>
      <c r="AD1766" s="2">
        <v>-7297347.0099999998</v>
      </c>
      <c r="AE1766" s="3">
        <v>599122533.62</v>
      </c>
      <c r="AF1766" s="3">
        <v>12164932.65</v>
      </c>
      <c r="AG1766" s="3">
        <v>2628720.44</v>
      </c>
      <c r="AH1766" s="3">
        <v>103699.7</v>
      </c>
      <c r="AI1766" s="3">
        <v>2074</v>
      </c>
      <c r="AJ1766" s="2">
        <v>-10188946.82</v>
      </c>
    </row>
    <row r="1767" spans="1:36" hidden="1" x14ac:dyDescent="0.25">
      <c r="A1767" s="8">
        <v>2</v>
      </c>
      <c r="B1767" s="8" t="s">
        <v>2921</v>
      </c>
      <c r="C1767" s="8">
        <v>3021350020620</v>
      </c>
      <c r="D1767" s="8" t="s">
        <v>2922</v>
      </c>
      <c r="F1767" s="8" t="s">
        <v>2510</v>
      </c>
      <c r="G1767" s="10">
        <v>43760</v>
      </c>
      <c r="H1767" s="8" t="s">
        <v>31</v>
      </c>
      <c r="I1767" s="8" t="s">
        <v>38</v>
      </c>
      <c r="J1767" s="9">
        <v>4528.07</v>
      </c>
      <c r="K1767" s="9">
        <v>90.56</v>
      </c>
      <c r="L1767" s="8">
        <v>0</v>
      </c>
      <c r="M1767" s="14">
        <f t="shared" si="81"/>
        <v>4618.63</v>
      </c>
      <c r="N1767" s="8">
        <v>0</v>
      </c>
      <c r="O1767" s="8">
        <v>0</v>
      </c>
      <c r="P1767" s="8" t="s">
        <v>77</v>
      </c>
      <c r="R1767" s="8">
        <v>1</v>
      </c>
      <c r="S1767" s="13">
        <f>_xlfn.XLOOKUP(P1767,rif_fee_schedule!$A$2:$A$84,rif_fee_schedule!C$2:C$84, 0)*1.628</f>
        <v>9769.6279999999988</v>
      </c>
      <c r="T1767" s="13">
        <f>_xlfn.XLOOKUP(P1767,rif_fee_schedule!$A$2:$A$84,rif_fee_schedule!D$2:D$84, 0)</f>
        <v>5674</v>
      </c>
      <c r="U1767" s="14">
        <f t="shared" si="82"/>
        <v>9769.6279999999988</v>
      </c>
      <c r="V1767" s="14">
        <f t="shared" si="83"/>
        <v>5674</v>
      </c>
      <c r="W1767"/>
      <c r="Y1767" s="3">
        <v>272008405.74000001</v>
      </c>
      <c r="Z1767" s="3">
        <v>5573244.3300000001</v>
      </c>
      <c r="AA1767" s="3">
        <v>0</v>
      </c>
      <c r="AB1767">
        <v>0</v>
      </c>
      <c r="AC1767" s="3">
        <v>0</v>
      </c>
      <c r="AD1767" s="2">
        <v>-7297347.0099999998</v>
      </c>
      <c r="AE1767" s="3">
        <v>599122533.62</v>
      </c>
      <c r="AF1767" s="3">
        <v>12164932.65</v>
      </c>
      <c r="AG1767" s="3">
        <v>2628720.44</v>
      </c>
      <c r="AH1767" s="3">
        <v>103699.7</v>
      </c>
      <c r="AI1767" s="3">
        <v>2074</v>
      </c>
      <c r="AJ1767" s="2">
        <v>-10188946.82</v>
      </c>
    </row>
    <row r="1768" spans="1:36" hidden="1" x14ac:dyDescent="0.25">
      <c r="A1768" s="8">
        <v>2</v>
      </c>
      <c r="B1768" s="8" t="s">
        <v>2508</v>
      </c>
      <c r="C1768" s="8">
        <v>3021350020620</v>
      </c>
      <c r="D1768" s="8" t="s">
        <v>2509</v>
      </c>
      <c r="F1768" s="8" t="s">
        <v>2510</v>
      </c>
      <c r="G1768" s="10">
        <v>43761</v>
      </c>
      <c r="H1768" s="8" t="s">
        <v>31</v>
      </c>
      <c r="I1768" s="8" t="s">
        <v>38</v>
      </c>
      <c r="J1768" s="9">
        <v>4528.07</v>
      </c>
      <c r="K1768" s="9">
        <v>90.56</v>
      </c>
      <c r="L1768" s="8">
        <v>0</v>
      </c>
      <c r="M1768" s="14">
        <f t="shared" si="81"/>
        <v>4618.63</v>
      </c>
      <c r="N1768" s="8">
        <v>0</v>
      </c>
      <c r="O1768" s="8">
        <v>0</v>
      </c>
      <c r="P1768" s="8" t="s">
        <v>77</v>
      </c>
      <c r="R1768" s="8">
        <v>1</v>
      </c>
      <c r="S1768" s="13">
        <f>_xlfn.XLOOKUP(P1768,rif_fee_schedule!$A$2:$A$84,rif_fee_schedule!C$2:C$84, 0)*1.628</f>
        <v>9769.6279999999988</v>
      </c>
      <c r="T1768" s="13">
        <f>_xlfn.XLOOKUP(P1768,rif_fee_schedule!$A$2:$A$84,rif_fee_schedule!D$2:D$84, 0)</f>
        <v>5674</v>
      </c>
      <c r="U1768" s="14">
        <f t="shared" si="82"/>
        <v>9769.6279999999988</v>
      </c>
      <c r="V1768" s="14">
        <f t="shared" si="83"/>
        <v>5674</v>
      </c>
      <c r="W1768"/>
      <c r="Y1768" s="3">
        <v>272008405.74000001</v>
      </c>
      <c r="Z1768" s="3">
        <v>5573244.3300000001</v>
      </c>
      <c r="AA1768" s="3">
        <v>0</v>
      </c>
      <c r="AB1768">
        <v>0</v>
      </c>
      <c r="AC1768" s="3">
        <v>0</v>
      </c>
      <c r="AD1768" s="2">
        <v>-7297347.0099999998</v>
      </c>
      <c r="AE1768" s="3">
        <v>599122533.62</v>
      </c>
      <c r="AF1768" s="3">
        <v>12164932.65</v>
      </c>
      <c r="AG1768" s="3">
        <v>2628720.44</v>
      </c>
      <c r="AH1768" s="3">
        <v>103699.7</v>
      </c>
      <c r="AI1768" s="3">
        <v>2074</v>
      </c>
      <c r="AJ1768" s="2">
        <v>-10188946.82</v>
      </c>
    </row>
    <row r="1769" spans="1:36" hidden="1" x14ac:dyDescent="0.25">
      <c r="A1769" s="8">
        <v>2</v>
      </c>
      <c r="B1769" s="8" t="s">
        <v>2508</v>
      </c>
      <c r="C1769" s="8">
        <v>3021350020620</v>
      </c>
      <c r="D1769" s="8" t="s">
        <v>2509</v>
      </c>
      <c r="F1769" s="8" t="s">
        <v>2510</v>
      </c>
      <c r="G1769" s="10">
        <v>43761</v>
      </c>
      <c r="H1769" s="8" t="s">
        <v>31</v>
      </c>
      <c r="I1769" s="8" t="s">
        <v>38</v>
      </c>
      <c r="J1769" s="9">
        <v>4528.07</v>
      </c>
      <c r="K1769" s="9">
        <v>90.56</v>
      </c>
      <c r="L1769" s="8">
        <v>0</v>
      </c>
      <c r="M1769" s="14">
        <f t="shared" si="81"/>
        <v>4618.63</v>
      </c>
      <c r="N1769" s="8">
        <v>0</v>
      </c>
      <c r="O1769" s="8">
        <v>0</v>
      </c>
      <c r="P1769" s="8" t="s">
        <v>77</v>
      </c>
      <c r="R1769" s="8">
        <v>-0.5</v>
      </c>
      <c r="S1769" s="13">
        <f>_xlfn.XLOOKUP(P1769,rif_fee_schedule!$A$2:$A$84,rif_fee_schedule!C$2:C$84, 0)*1.628</f>
        <v>9769.6279999999988</v>
      </c>
      <c r="T1769" s="13">
        <f>_xlfn.XLOOKUP(P1769,rif_fee_schedule!$A$2:$A$84,rif_fee_schedule!D$2:D$84, 0)</f>
        <v>5674</v>
      </c>
      <c r="U1769" s="14">
        <f t="shared" si="82"/>
        <v>-4884.8139999999994</v>
      </c>
      <c r="V1769" s="14">
        <f t="shared" si="83"/>
        <v>-2837</v>
      </c>
      <c r="W1769"/>
      <c r="Y1769" s="3">
        <v>272008405.74000001</v>
      </c>
      <c r="Z1769" s="3">
        <v>5573244.3300000001</v>
      </c>
      <c r="AA1769" s="3">
        <v>0</v>
      </c>
      <c r="AB1769">
        <v>0</v>
      </c>
      <c r="AC1769" s="3">
        <v>0</v>
      </c>
      <c r="AD1769" s="2">
        <v>-7297347.0099999998</v>
      </c>
      <c r="AE1769" s="3">
        <v>599122533.62</v>
      </c>
      <c r="AF1769" s="3">
        <v>12164932.65</v>
      </c>
      <c r="AG1769" s="3">
        <v>2628720.44</v>
      </c>
      <c r="AH1769" s="3">
        <v>103699.7</v>
      </c>
      <c r="AI1769" s="3">
        <v>2074</v>
      </c>
      <c r="AJ1769" s="2">
        <v>-10188946.82</v>
      </c>
    </row>
    <row r="1770" spans="1:36" hidden="1" x14ac:dyDescent="0.25">
      <c r="A1770" s="8">
        <v>6</v>
      </c>
      <c r="B1770" s="8" t="s">
        <v>7781</v>
      </c>
      <c r="C1770" s="8">
        <v>3069350331440</v>
      </c>
      <c r="D1770" s="8" t="s">
        <v>7782</v>
      </c>
      <c r="E1770" s="8" t="s">
        <v>30</v>
      </c>
      <c r="F1770" s="8" t="s">
        <v>7778</v>
      </c>
      <c r="G1770" s="10">
        <v>43768</v>
      </c>
      <c r="H1770" s="8" t="s">
        <v>31</v>
      </c>
      <c r="I1770" s="8" t="s">
        <v>38</v>
      </c>
      <c r="J1770" s="9">
        <v>9578.07</v>
      </c>
      <c r="K1770" s="9">
        <v>191.56</v>
      </c>
      <c r="L1770" s="8">
        <v>0</v>
      </c>
      <c r="M1770" s="14">
        <f t="shared" si="81"/>
        <v>9769.6299999999992</v>
      </c>
      <c r="N1770" s="8">
        <v>0</v>
      </c>
      <c r="O1770" s="8">
        <v>0</v>
      </c>
      <c r="P1770" s="8" t="s">
        <v>77</v>
      </c>
      <c r="R1770" s="8">
        <v>1</v>
      </c>
      <c r="S1770" s="13">
        <f>_xlfn.XLOOKUP(P1770,rif_fee_schedule!$A$2:$A$84,rif_fee_schedule!C$2:C$84, 0)*1.628</f>
        <v>9769.6279999999988</v>
      </c>
      <c r="T1770" s="13">
        <f>_xlfn.XLOOKUP(P1770,rif_fee_schedule!$A$2:$A$84,rif_fee_schedule!D$2:D$84, 0)</f>
        <v>5674</v>
      </c>
      <c r="U1770" s="14">
        <f t="shared" si="82"/>
        <v>9769.6279999999988</v>
      </c>
      <c r="V1770" s="14">
        <f t="shared" si="83"/>
        <v>5674</v>
      </c>
      <c r="W1770"/>
      <c r="Y1770" s="3">
        <v>43269262.359999999</v>
      </c>
      <c r="Z1770" s="3">
        <v>874367.57</v>
      </c>
      <c r="AA1770" s="3">
        <v>433279.63</v>
      </c>
      <c r="AB1770">
        <v>0</v>
      </c>
      <c r="AC1770" s="3">
        <v>0</v>
      </c>
      <c r="AD1770" s="2">
        <v>374512.67</v>
      </c>
      <c r="AE1770" s="3">
        <v>599122533.62</v>
      </c>
      <c r="AF1770" s="3">
        <v>12164932.65</v>
      </c>
      <c r="AG1770" s="3">
        <v>2628720.44</v>
      </c>
      <c r="AH1770" s="3">
        <v>103699.7</v>
      </c>
      <c r="AI1770" s="3">
        <v>2074</v>
      </c>
      <c r="AJ1770" s="2">
        <v>-10188946.82</v>
      </c>
    </row>
    <row r="1771" spans="1:36" hidden="1" x14ac:dyDescent="0.25">
      <c r="A1771" s="8">
        <v>2</v>
      </c>
      <c r="B1771" s="8" t="s">
        <v>2534</v>
      </c>
      <c r="C1771" s="8">
        <v>3021360320730</v>
      </c>
      <c r="D1771" s="8" t="s">
        <v>2535</v>
      </c>
      <c r="F1771" s="8" t="s">
        <v>2536</v>
      </c>
      <c r="G1771" s="10">
        <v>43761</v>
      </c>
      <c r="H1771" s="8" t="s">
        <v>31</v>
      </c>
      <c r="I1771" s="8" t="s">
        <v>38</v>
      </c>
      <c r="J1771" s="9">
        <v>1452.51</v>
      </c>
      <c r="K1771" s="9">
        <v>29.05</v>
      </c>
      <c r="L1771" s="8">
        <v>0</v>
      </c>
      <c r="M1771" s="14">
        <f t="shared" si="81"/>
        <v>1481.56</v>
      </c>
      <c r="N1771" s="8">
        <v>0</v>
      </c>
      <c r="O1771" s="8">
        <v>0</v>
      </c>
      <c r="P1771" s="8" t="s">
        <v>43</v>
      </c>
      <c r="R1771" s="8">
        <v>306</v>
      </c>
      <c r="S1771" s="13">
        <f>_xlfn.XLOOKUP(P1771,rif_fee_schedule!$A$2:$A$84,rif_fee_schedule!C$2:C$84, 0)*1.628</f>
        <v>5.1216879999999998</v>
      </c>
      <c r="T1771" s="13">
        <f>_xlfn.XLOOKUP(P1771,rif_fee_schedule!$A$2:$A$84,rif_fee_schedule!D$2:D$84, 0)</f>
        <v>2.9740000000000002</v>
      </c>
      <c r="U1771" s="14">
        <f t="shared" si="82"/>
        <v>1567.2365279999999</v>
      </c>
      <c r="V1771" s="14">
        <f t="shared" si="83"/>
        <v>910.0440000000001</v>
      </c>
      <c r="W1771"/>
      <c r="Y1771" s="3">
        <v>272008405.74000001</v>
      </c>
      <c r="Z1771" s="3">
        <v>5573244.3300000001</v>
      </c>
      <c r="AA1771" s="3">
        <v>0</v>
      </c>
      <c r="AB1771">
        <v>0</v>
      </c>
      <c r="AC1771" s="3">
        <v>0</v>
      </c>
      <c r="AD1771" s="2">
        <v>-7297347.0099999998</v>
      </c>
      <c r="AE1771" s="3">
        <v>599122533.62</v>
      </c>
      <c r="AF1771" s="3">
        <v>12164932.65</v>
      </c>
      <c r="AG1771" s="3">
        <v>2628720.44</v>
      </c>
      <c r="AH1771" s="3">
        <v>103699.7</v>
      </c>
      <c r="AI1771" s="3">
        <v>2074</v>
      </c>
      <c r="AJ1771" s="2">
        <v>-10188946.82</v>
      </c>
    </row>
    <row r="1772" spans="1:36" hidden="1" x14ac:dyDescent="0.25">
      <c r="A1772" s="8">
        <v>4</v>
      </c>
      <c r="B1772" s="8" t="s">
        <v>4382</v>
      </c>
      <c r="C1772" s="8">
        <v>3039350040180</v>
      </c>
      <c r="D1772" s="8" t="s">
        <v>4383</v>
      </c>
      <c r="G1772" s="10">
        <v>43763</v>
      </c>
      <c r="H1772" s="8" t="s">
        <v>31</v>
      </c>
      <c r="I1772" s="8" t="s">
        <v>32</v>
      </c>
      <c r="J1772" s="9">
        <v>20975.1</v>
      </c>
      <c r="K1772" s="9">
        <v>419.5</v>
      </c>
      <c r="L1772" s="8">
        <v>0</v>
      </c>
      <c r="M1772" s="14">
        <f t="shared" si="81"/>
        <v>21394.6</v>
      </c>
      <c r="N1772" s="8">
        <v>0</v>
      </c>
      <c r="O1772" s="8">
        <v>0</v>
      </c>
      <c r="P1772" s="8" t="s">
        <v>72</v>
      </c>
      <c r="R1772" s="11">
        <v>1344</v>
      </c>
      <c r="S1772" s="13">
        <f>_xlfn.XLOOKUP(P1772,rif_fee_schedule!$A$2:$A$84,rif_fee_schedule!C$2:C$84, 0)*1.628</f>
        <v>15.918583999999999</v>
      </c>
      <c r="T1772" s="13">
        <f>_xlfn.XLOOKUP(P1772,rif_fee_schedule!$A$2:$A$84,rif_fee_schedule!D$2:D$84, 0)</f>
        <v>9.2460000000000004</v>
      </c>
      <c r="U1772" s="14">
        <f t="shared" si="82"/>
        <v>21394.576895999999</v>
      </c>
      <c r="V1772" s="14">
        <f t="shared" si="83"/>
        <v>12426.624</v>
      </c>
      <c r="W1772" s="2"/>
      <c r="Y1772" s="3">
        <v>3995300.98</v>
      </c>
      <c r="Z1772" s="3">
        <v>83905.98</v>
      </c>
      <c r="AA1772" s="3">
        <v>372201.82</v>
      </c>
      <c r="AB1772">
        <v>0</v>
      </c>
      <c r="AC1772" s="3">
        <v>0</v>
      </c>
      <c r="AD1772" s="2">
        <v>611247.02</v>
      </c>
      <c r="AE1772" s="3">
        <v>599122533.62</v>
      </c>
      <c r="AF1772" s="3">
        <v>12164932.65</v>
      </c>
      <c r="AG1772" s="3">
        <v>2628720.44</v>
      </c>
      <c r="AH1772" s="3">
        <v>103699.7</v>
      </c>
      <c r="AI1772" s="3">
        <v>2074</v>
      </c>
      <c r="AJ1772" s="2">
        <v>-10188946.82</v>
      </c>
    </row>
    <row r="1773" spans="1:36" hidden="1" x14ac:dyDescent="0.25">
      <c r="A1773" s="8">
        <v>3.1</v>
      </c>
      <c r="B1773" s="8" t="s">
        <v>4278</v>
      </c>
      <c r="C1773" s="8">
        <v>3022180070360</v>
      </c>
      <c r="D1773" s="8" t="s">
        <v>4279</v>
      </c>
      <c r="E1773" s="8" t="s">
        <v>30</v>
      </c>
      <c r="G1773" s="10">
        <v>43767</v>
      </c>
      <c r="H1773" s="8" t="s">
        <v>31</v>
      </c>
      <c r="I1773" s="8" t="s">
        <v>32</v>
      </c>
      <c r="J1773" s="9">
        <v>37159.49</v>
      </c>
      <c r="K1773" s="9">
        <v>743.19</v>
      </c>
      <c r="L1773" s="8">
        <v>0</v>
      </c>
      <c r="M1773" s="14">
        <f t="shared" si="81"/>
        <v>37902.68</v>
      </c>
      <c r="N1773" s="8">
        <v>0</v>
      </c>
      <c r="O1773" s="8">
        <v>0</v>
      </c>
      <c r="P1773" s="8" t="s">
        <v>45</v>
      </c>
      <c r="R1773" s="11">
        <v>-3637</v>
      </c>
      <c r="S1773" s="13">
        <f>_xlfn.XLOOKUP(P1773,rif_fee_schedule!$A$2:$A$84,rif_fee_schedule!C$2:C$84, 0)*1.628</f>
        <v>19.244587999999997</v>
      </c>
      <c r="T1773" s="13">
        <f>_xlfn.XLOOKUP(P1773,rif_fee_schedule!$A$2:$A$84,rif_fee_schedule!D$2:D$84, 0)</f>
        <v>11.177</v>
      </c>
      <c r="U1773" s="14">
        <f t="shared" si="82"/>
        <v>-69992.566555999991</v>
      </c>
      <c r="V1773" s="14">
        <f t="shared" si="83"/>
        <v>-40650.748999999996</v>
      </c>
      <c r="Y1773" s="3">
        <v>34362078.990000002</v>
      </c>
      <c r="Z1773" s="3">
        <v>687512.03</v>
      </c>
      <c r="AA1773" s="3">
        <v>0</v>
      </c>
      <c r="AB1773">
        <v>0</v>
      </c>
      <c r="AC1773" s="3">
        <v>0</v>
      </c>
      <c r="AD1773" s="2">
        <v>-175934.14</v>
      </c>
      <c r="AE1773" s="3">
        <v>599122533.62</v>
      </c>
      <c r="AF1773" s="3">
        <v>12164932.65</v>
      </c>
      <c r="AG1773" s="3">
        <v>2628720.44</v>
      </c>
      <c r="AH1773" s="3">
        <v>103699.7</v>
      </c>
      <c r="AI1773" s="3">
        <v>2074</v>
      </c>
      <c r="AJ1773" s="2">
        <v>-10188946.82</v>
      </c>
    </row>
    <row r="1774" spans="1:36" hidden="1" x14ac:dyDescent="0.25">
      <c r="A1774" s="8">
        <v>3.1</v>
      </c>
      <c r="B1774" s="8" t="s">
        <v>4278</v>
      </c>
      <c r="C1774" s="8">
        <v>3022180070360</v>
      </c>
      <c r="D1774" s="8" t="s">
        <v>4279</v>
      </c>
      <c r="E1774" s="8" t="s">
        <v>30</v>
      </c>
      <c r="G1774" s="10">
        <v>43767</v>
      </c>
      <c r="H1774" s="8" t="s">
        <v>31</v>
      </c>
      <c r="I1774" s="8" t="s">
        <v>32</v>
      </c>
      <c r="J1774" s="9">
        <v>37159.49</v>
      </c>
      <c r="K1774" s="9">
        <v>743.19</v>
      </c>
      <c r="L1774" s="8">
        <v>0</v>
      </c>
      <c r="M1774" s="14">
        <f t="shared" si="81"/>
        <v>37902.68</v>
      </c>
      <c r="N1774" s="8">
        <v>0</v>
      </c>
      <c r="O1774" s="8">
        <v>0</v>
      </c>
      <c r="P1774" s="8" t="s">
        <v>45</v>
      </c>
      <c r="R1774" s="11">
        <v>5720</v>
      </c>
      <c r="S1774" s="13">
        <f>_xlfn.XLOOKUP(P1774,rif_fee_schedule!$A$2:$A$84,rif_fee_schedule!C$2:C$84, 0)*1.628</f>
        <v>19.244587999999997</v>
      </c>
      <c r="T1774" s="13">
        <f>_xlfn.XLOOKUP(P1774,rif_fee_schedule!$A$2:$A$84,rif_fee_schedule!D$2:D$84, 0)</f>
        <v>11.177</v>
      </c>
      <c r="U1774" s="14">
        <f t="shared" si="82"/>
        <v>110079.04335999998</v>
      </c>
      <c r="V1774" s="14">
        <f t="shared" si="83"/>
        <v>63932.439999999995</v>
      </c>
      <c r="Y1774" s="3">
        <v>34362078.990000002</v>
      </c>
      <c r="Z1774" s="3">
        <v>687512.03</v>
      </c>
      <c r="AA1774" s="3">
        <v>0</v>
      </c>
      <c r="AB1774">
        <v>0</v>
      </c>
      <c r="AC1774" s="3">
        <v>0</v>
      </c>
      <c r="AD1774" s="2">
        <v>-175934.14</v>
      </c>
      <c r="AE1774" s="3">
        <v>599122533.62</v>
      </c>
      <c r="AF1774" s="3">
        <v>12164932.65</v>
      </c>
      <c r="AG1774" s="3">
        <v>2628720.44</v>
      </c>
      <c r="AH1774" s="3">
        <v>103699.7</v>
      </c>
      <c r="AI1774" s="3">
        <v>2074</v>
      </c>
      <c r="AJ1774" s="2">
        <v>-10188946.82</v>
      </c>
    </row>
    <row r="1775" spans="1:36" hidden="1" x14ac:dyDescent="0.25">
      <c r="A1775" s="8">
        <v>6</v>
      </c>
      <c r="B1775" s="8" t="s">
        <v>7779</v>
      </c>
      <c r="C1775" s="8">
        <v>3069350331580</v>
      </c>
      <c r="D1775" s="8" t="s">
        <v>7780</v>
      </c>
      <c r="E1775" s="8" t="s">
        <v>30</v>
      </c>
      <c r="F1775" s="8" t="s">
        <v>7778</v>
      </c>
      <c r="G1775" s="10">
        <v>43768</v>
      </c>
      <c r="H1775" s="8" t="s">
        <v>31</v>
      </c>
      <c r="I1775" s="8" t="s">
        <v>38</v>
      </c>
      <c r="J1775" s="9">
        <v>9578.07</v>
      </c>
      <c r="K1775" s="9">
        <v>191.56</v>
      </c>
      <c r="L1775" s="8">
        <v>0</v>
      </c>
      <c r="M1775" s="14">
        <f t="shared" si="81"/>
        <v>9769.6299999999992</v>
      </c>
      <c r="N1775" s="8">
        <v>0</v>
      </c>
      <c r="O1775" s="8">
        <v>0</v>
      </c>
      <c r="P1775" s="8" t="s">
        <v>77</v>
      </c>
      <c r="R1775" s="8">
        <v>1</v>
      </c>
      <c r="S1775" s="13">
        <f>_xlfn.XLOOKUP(P1775,rif_fee_schedule!$A$2:$A$84,rif_fee_schedule!C$2:C$84, 0)*1.628</f>
        <v>9769.6279999999988</v>
      </c>
      <c r="T1775" s="13">
        <f>_xlfn.XLOOKUP(P1775,rif_fee_schedule!$A$2:$A$84,rif_fee_schedule!D$2:D$84, 0)</f>
        <v>5674</v>
      </c>
      <c r="U1775" s="14">
        <f t="shared" si="82"/>
        <v>9769.6279999999988</v>
      </c>
      <c r="V1775" s="14">
        <f t="shared" si="83"/>
        <v>5674</v>
      </c>
      <c r="W1775"/>
      <c r="Y1775" s="3">
        <v>43269262.359999999</v>
      </c>
      <c r="Z1775" s="3">
        <v>874367.57</v>
      </c>
      <c r="AA1775" s="3">
        <v>433279.63</v>
      </c>
      <c r="AB1775">
        <v>0</v>
      </c>
      <c r="AC1775" s="3">
        <v>0</v>
      </c>
      <c r="AD1775" s="2">
        <v>374512.67</v>
      </c>
      <c r="AE1775" s="3">
        <v>599122533.62</v>
      </c>
      <c r="AF1775" s="3">
        <v>12164932.65</v>
      </c>
      <c r="AG1775" s="3">
        <v>2628720.44</v>
      </c>
      <c r="AH1775" s="3">
        <v>103699.7</v>
      </c>
      <c r="AI1775" s="3">
        <v>2074</v>
      </c>
      <c r="AJ1775" s="2">
        <v>-10188946.82</v>
      </c>
    </row>
    <row r="1776" spans="1:36" hidden="1" x14ac:dyDescent="0.25">
      <c r="A1776" s="8">
        <v>6</v>
      </c>
      <c r="B1776" s="8" t="s">
        <v>7776</v>
      </c>
      <c r="C1776" s="8">
        <v>3069350331700</v>
      </c>
      <c r="D1776" s="8" t="s">
        <v>7777</v>
      </c>
      <c r="E1776" s="8" t="s">
        <v>30</v>
      </c>
      <c r="F1776" s="8" t="s">
        <v>7778</v>
      </c>
      <c r="G1776" s="10">
        <v>43768</v>
      </c>
      <c r="H1776" s="8" t="s">
        <v>31</v>
      </c>
      <c r="I1776" s="8" t="s">
        <v>38</v>
      </c>
      <c r="J1776" s="9">
        <v>9578.07</v>
      </c>
      <c r="K1776" s="9">
        <v>191.56</v>
      </c>
      <c r="L1776" s="8">
        <v>0</v>
      </c>
      <c r="M1776" s="14">
        <f t="shared" si="81"/>
        <v>9769.6299999999992</v>
      </c>
      <c r="N1776" s="8">
        <v>0</v>
      </c>
      <c r="O1776" s="8">
        <v>0</v>
      </c>
      <c r="P1776" s="8" t="s">
        <v>77</v>
      </c>
      <c r="R1776" s="8">
        <v>1</v>
      </c>
      <c r="S1776" s="13">
        <f>_xlfn.XLOOKUP(P1776,rif_fee_schedule!$A$2:$A$84,rif_fee_schedule!C$2:C$84, 0)*1.628</f>
        <v>9769.6279999999988</v>
      </c>
      <c r="T1776" s="13">
        <f>_xlfn.XLOOKUP(P1776,rif_fee_schedule!$A$2:$A$84,rif_fee_schedule!D$2:D$84, 0)</f>
        <v>5674</v>
      </c>
      <c r="U1776" s="14">
        <f t="shared" si="82"/>
        <v>9769.6279999999988</v>
      </c>
      <c r="V1776" s="14">
        <f t="shared" si="83"/>
        <v>5674</v>
      </c>
      <c r="W1776"/>
      <c r="Y1776" s="3">
        <v>43269262.359999999</v>
      </c>
      <c r="Z1776" s="3">
        <v>874367.57</v>
      </c>
      <c r="AA1776" s="3">
        <v>433279.63</v>
      </c>
      <c r="AB1776">
        <v>0</v>
      </c>
      <c r="AC1776" s="3">
        <v>0</v>
      </c>
      <c r="AD1776" s="2">
        <v>374512.67</v>
      </c>
      <c r="AE1776" s="3">
        <v>599122533.62</v>
      </c>
      <c r="AF1776" s="3">
        <v>12164932.65</v>
      </c>
      <c r="AG1776" s="3">
        <v>2628720.44</v>
      </c>
      <c r="AH1776" s="3">
        <v>103699.7</v>
      </c>
      <c r="AI1776" s="3">
        <v>2074</v>
      </c>
      <c r="AJ1776" s="2">
        <v>-10188946.82</v>
      </c>
    </row>
    <row r="1777" spans="1:36" hidden="1" x14ac:dyDescent="0.25">
      <c r="A1777" s="8">
        <v>6</v>
      </c>
      <c r="B1777" s="8" t="s">
        <v>7921</v>
      </c>
      <c r="C1777" s="8">
        <v>3069350331500</v>
      </c>
      <c r="D1777" s="8" t="s">
        <v>7922</v>
      </c>
      <c r="E1777" s="8" t="s">
        <v>30</v>
      </c>
      <c r="F1777" s="8" t="s">
        <v>7778</v>
      </c>
      <c r="G1777" s="10">
        <v>43768</v>
      </c>
      <c r="H1777" s="8" t="s">
        <v>31</v>
      </c>
      <c r="I1777" s="8" t="s">
        <v>38</v>
      </c>
      <c r="J1777" s="9">
        <v>0</v>
      </c>
      <c r="K1777" s="9">
        <v>0</v>
      </c>
      <c r="L1777" s="8">
        <v>0</v>
      </c>
      <c r="M1777" s="14">
        <f t="shared" si="81"/>
        <v>0</v>
      </c>
      <c r="N1777" s="8">
        <v>0</v>
      </c>
      <c r="O1777" s="8">
        <v>0</v>
      </c>
      <c r="P1777" s="8" t="s">
        <v>77</v>
      </c>
      <c r="R1777" s="8">
        <v>-1</v>
      </c>
      <c r="S1777" s="13">
        <f>_xlfn.XLOOKUP(P1777,rif_fee_schedule!$A$2:$A$84,rif_fee_schedule!C$2:C$84, 0)*1.628</f>
        <v>9769.6279999999988</v>
      </c>
      <c r="T1777" s="13">
        <f>_xlfn.XLOOKUP(P1777,rif_fee_schedule!$A$2:$A$84,rif_fee_schedule!D$2:D$84, 0)</f>
        <v>5674</v>
      </c>
      <c r="U1777" s="14">
        <f t="shared" si="82"/>
        <v>-9769.6279999999988</v>
      </c>
      <c r="V1777" s="14">
        <f t="shared" si="83"/>
        <v>-5674</v>
      </c>
      <c r="W1777"/>
      <c r="Y1777" s="3">
        <v>43269262.359999999</v>
      </c>
      <c r="Z1777" s="3">
        <v>874367.57</v>
      </c>
      <c r="AA1777" s="3">
        <v>433279.63</v>
      </c>
      <c r="AB1777">
        <v>0</v>
      </c>
      <c r="AC1777" s="3">
        <v>0</v>
      </c>
      <c r="AD1777" s="2">
        <v>374512.67</v>
      </c>
      <c r="AE1777" s="3">
        <v>599122533.62</v>
      </c>
      <c r="AF1777" s="3">
        <v>12164932.65</v>
      </c>
      <c r="AG1777" s="3">
        <v>2628720.44</v>
      </c>
      <c r="AH1777" s="3">
        <v>103699.7</v>
      </c>
      <c r="AI1777" s="3">
        <v>2074</v>
      </c>
      <c r="AJ1777" s="2">
        <v>-10188946.82</v>
      </c>
    </row>
    <row r="1778" spans="1:36" hidden="1" x14ac:dyDescent="0.25">
      <c r="A1778" s="8">
        <v>6</v>
      </c>
      <c r="B1778" s="8" t="s">
        <v>7921</v>
      </c>
      <c r="C1778" s="8">
        <v>3069350331500</v>
      </c>
      <c r="D1778" s="8" t="s">
        <v>7922</v>
      </c>
      <c r="E1778" s="8" t="s">
        <v>30</v>
      </c>
      <c r="F1778" s="8" t="s">
        <v>7778</v>
      </c>
      <c r="G1778" s="10">
        <v>43768</v>
      </c>
      <c r="H1778" s="8" t="s">
        <v>31</v>
      </c>
      <c r="I1778" s="8" t="s">
        <v>38</v>
      </c>
      <c r="J1778" s="9">
        <v>0</v>
      </c>
      <c r="K1778" s="9">
        <v>0</v>
      </c>
      <c r="L1778" s="8">
        <v>0</v>
      </c>
      <c r="M1778" s="14">
        <f t="shared" si="81"/>
        <v>0</v>
      </c>
      <c r="N1778" s="8">
        <v>0</v>
      </c>
      <c r="O1778" s="8">
        <v>0</v>
      </c>
      <c r="P1778" s="8" t="s">
        <v>77</v>
      </c>
      <c r="R1778" s="8">
        <v>1</v>
      </c>
      <c r="S1778" s="13">
        <f>_xlfn.XLOOKUP(P1778,rif_fee_schedule!$A$2:$A$84,rif_fee_schedule!C$2:C$84, 0)*1.628</f>
        <v>9769.6279999999988</v>
      </c>
      <c r="T1778" s="13">
        <f>_xlfn.XLOOKUP(P1778,rif_fee_schedule!$A$2:$A$84,rif_fee_schedule!D$2:D$84, 0)</f>
        <v>5674</v>
      </c>
      <c r="U1778" s="14">
        <f t="shared" si="82"/>
        <v>9769.6279999999988</v>
      </c>
      <c r="V1778" s="14">
        <f t="shared" si="83"/>
        <v>5674</v>
      </c>
      <c r="W1778"/>
      <c r="Y1778" s="3">
        <v>43269262.359999999</v>
      </c>
      <c r="Z1778" s="3">
        <v>874367.57</v>
      </c>
      <c r="AA1778" s="3">
        <v>433279.63</v>
      </c>
      <c r="AB1778">
        <v>0</v>
      </c>
      <c r="AC1778" s="3">
        <v>0</v>
      </c>
      <c r="AD1778" s="2">
        <v>374512.67</v>
      </c>
      <c r="AE1778" s="3">
        <v>599122533.62</v>
      </c>
      <c r="AF1778" s="3">
        <v>12164932.65</v>
      </c>
      <c r="AG1778" s="3">
        <v>2628720.44</v>
      </c>
      <c r="AH1778" s="3">
        <v>103699.7</v>
      </c>
      <c r="AI1778" s="3">
        <v>2074</v>
      </c>
      <c r="AJ1778" s="2">
        <v>-10188946.82</v>
      </c>
    </row>
    <row r="1779" spans="1:36" hidden="1" x14ac:dyDescent="0.25">
      <c r="A1779" s="8">
        <v>4</v>
      </c>
      <c r="B1779" s="8" t="s">
        <v>4570</v>
      </c>
      <c r="C1779" s="8">
        <v>3049150010170</v>
      </c>
      <c r="D1779" s="8" t="s">
        <v>4571</v>
      </c>
      <c r="E1779" s="8" t="s">
        <v>30</v>
      </c>
      <c r="F1779" s="8" t="s">
        <v>4572</v>
      </c>
      <c r="G1779" s="10">
        <v>43781</v>
      </c>
      <c r="H1779" s="8" t="s">
        <v>31</v>
      </c>
      <c r="I1779" s="8" t="s">
        <v>38</v>
      </c>
      <c r="J1779" s="9">
        <v>9578.07</v>
      </c>
      <c r="K1779" s="9">
        <v>191.56</v>
      </c>
      <c r="L1779" s="8">
        <v>0</v>
      </c>
      <c r="M1779" s="14">
        <f t="shared" ref="M1779:M1842" si="84">SUM(J1779:L1779)</f>
        <v>9769.6299999999992</v>
      </c>
      <c r="N1779" s="8">
        <v>0</v>
      </c>
      <c r="O1779" s="8">
        <v>0</v>
      </c>
      <c r="P1779" s="8" t="s">
        <v>77</v>
      </c>
      <c r="R1779" s="8">
        <v>1</v>
      </c>
      <c r="S1779" s="13">
        <f>_xlfn.XLOOKUP(P1779,rif_fee_schedule!$A$2:$A$84,rif_fee_schedule!C$2:C$84, 0)*1.628</f>
        <v>9769.6279999999988</v>
      </c>
      <c r="T1779" s="13">
        <f>_xlfn.XLOOKUP(P1779,rif_fee_schedule!$A$2:$A$84,rif_fee_schedule!D$2:D$84, 0)</f>
        <v>5674</v>
      </c>
      <c r="U1779" s="14">
        <f t="shared" ref="U1779:U1842" si="85">S1779*R1779</f>
        <v>9769.6279999999988</v>
      </c>
      <c r="V1779" s="14">
        <f t="shared" ref="V1779:V1842" si="86">T1779*R1779</f>
        <v>5674</v>
      </c>
      <c r="W1779"/>
      <c r="Y1779" s="3">
        <v>3995300.98</v>
      </c>
      <c r="Z1779" s="3">
        <v>83905.98</v>
      </c>
      <c r="AA1779" s="3">
        <v>372201.82</v>
      </c>
      <c r="AB1779">
        <v>0</v>
      </c>
      <c r="AC1779" s="3">
        <v>0</v>
      </c>
      <c r="AD1779" s="2">
        <v>611247.02</v>
      </c>
      <c r="AE1779" s="3">
        <v>599122533.62</v>
      </c>
      <c r="AF1779" s="3">
        <v>12164932.65</v>
      </c>
      <c r="AG1779" s="3">
        <v>2628720.44</v>
      </c>
      <c r="AH1779" s="3">
        <v>103699.7</v>
      </c>
      <c r="AI1779" s="3">
        <v>2074</v>
      </c>
      <c r="AJ1779" s="2">
        <v>-10188946.82</v>
      </c>
    </row>
    <row r="1780" spans="1:36" hidden="1" x14ac:dyDescent="0.25">
      <c r="A1780" s="8">
        <v>5</v>
      </c>
      <c r="B1780" s="8" t="s">
        <v>4798</v>
      </c>
      <c r="C1780" s="8">
        <v>3050170610010</v>
      </c>
      <c r="D1780" s="8" t="s">
        <v>4799</v>
      </c>
      <c r="E1780" s="8" t="s">
        <v>30</v>
      </c>
      <c r="F1780" s="8" t="s">
        <v>4800</v>
      </c>
      <c r="G1780" s="10">
        <v>43761</v>
      </c>
      <c r="H1780" s="8" t="s">
        <v>31</v>
      </c>
      <c r="I1780" s="8" t="s">
        <v>38</v>
      </c>
      <c r="J1780" s="9">
        <v>8045.58</v>
      </c>
      <c r="K1780" s="9">
        <v>160.91</v>
      </c>
      <c r="L1780" s="8">
        <v>0</v>
      </c>
      <c r="M1780" s="14">
        <f t="shared" si="84"/>
        <v>8206.49</v>
      </c>
      <c r="N1780" s="8">
        <v>0</v>
      </c>
      <c r="O1780" s="8">
        <v>0</v>
      </c>
      <c r="P1780" s="8" t="s">
        <v>77</v>
      </c>
      <c r="R1780" s="8">
        <v>1</v>
      </c>
      <c r="S1780" s="13">
        <f>_xlfn.XLOOKUP(P1780,rif_fee_schedule!$A$2:$A$84,rif_fee_schedule!C$2:C$84, 0)*1.628</f>
        <v>9769.6279999999988</v>
      </c>
      <c r="T1780" s="13">
        <f>_xlfn.XLOOKUP(P1780,rif_fee_schedule!$A$2:$A$84,rif_fee_schedule!D$2:D$84, 0)</f>
        <v>5674</v>
      </c>
      <c r="U1780" s="14">
        <f t="shared" si="85"/>
        <v>9769.6279999999988</v>
      </c>
      <c r="V1780" s="14">
        <f t="shared" si="86"/>
        <v>5674</v>
      </c>
      <c r="W1780"/>
      <c r="Y1780" s="3">
        <v>23913047.239999998</v>
      </c>
      <c r="Z1780" s="3">
        <v>478708.65</v>
      </c>
      <c r="AA1780" s="3">
        <v>0</v>
      </c>
      <c r="AB1780">
        <v>0</v>
      </c>
      <c r="AC1780" s="3">
        <v>0</v>
      </c>
      <c r="AD1780" s="2">
        <v>-227120.25</v>
      </c>
      <c r="AE1780" s="3">
        <v>599122533.62</v>
      </c>
      <c r="AF1780" s="3">
        <v>12164932.65</v>
      </c>
      <c r="AG1780" s="3">
        <v>2628720.44</v>
      </c>
      <c r="AH1780" s="3">
        <v>103699.7</v>
      </c>
      <c r="AI1780" s="3">
        <v>2074</v>
      </c>
      <c r="AJ1780" s="2">
        <v>-10188946.82</v>
      </c>
    </row>
    <row r="1781" spans="1:36" hidden="1" x14ac:dyDescent="0.25">
      <c r="A1781" s="8">
        <v>5</v>
      </c>
      <c r="B1781" s="8" t="s">
        <v>4798</v>
      </c>
      <c r="C1781" s="8">
        <v>3050170610010</v>
      </c>
      <c r="D1781" s="8" t="s">
        <v>4799</v>
      </c>
      <c r="E1781" s="8" t="s">
        <v>30</v>
      </c>
      <c r="F1781" s="8" t="s">
        <v>4800</v>
      </c>
      <c r="G1781" s="10">
        <v>43761</v>
      </c>
      <c r="H1781" s="8" t="s">
        <v>31</v>
      </c>
      <c r="I1781" s="8" t="s">
        <v>38</v>
      </c>
      <c r="J1781" s="9">
        <v>8045.58</v>
      </c>
      <c r="K1781" s="9">
        <v>160.91</v>
      </c>
      <c r="L1781" s="8">
        <v>0</v>
      </c>
      <c r="M1781" s="14">
        <f t="shared" si="84"/>
        <v>8206.49</v>
      </c>
      <c r="N1781" s="8">
        <v>0</v>
      </c>
      <c r="O1781" s="8">
        <v>0</v>
      </c>
      <c r="P1781" s="8" t="s">
        <v>77</v>
      </c>
      <c r="R1781" s="8">
        <v>-0.16</v>
      </c>
      <c r="S1781" s="13">
        <f>_xlfn.XLOOKUP(P1781,rif_fee_schedule!$A$2:$A$84,rif_fee_schedule!C$2:C$84, 0)*1.628</f>
        <v>9769.6279999999988</v>
      </c>
      <c r="T1781" s="13">
        <f>_xlfn.XLOOKUP(P1781,rif_fee_schedule!$A$2:$A$84,rif_fee_schedule!D$2:D$84, 0)</f>
        <v>5674</v>
      </c>
      <c r="U1781" s="14">
        <f t="shared" si="85"/>
        <v>-1563.1404799999998</v>
      </c>
      <c r="V1781" s="14">
        <f t="shared" si="86"/>
        <v>-907.84</v>
      </c>
      <c r="W1781"/>
      <c r="Y1781" s="3">
        <v>23913047.239999998</v>
      </c>
      <c r="Z1781" s="3">
        <v>478708.65</v>
      </c>
      <c r="AA1781" s="3">
        <v>0</v>
      </c>
      <c r="AB1781">
        <v>0</v>
      </c>
      <c r="AC1781" s="3">
        <v>0</v>
      </c>
      <c r="AD1781" s="2">
        <v>-227120.25</v>
      </c>
      <c r="AE1781" s="3">
        <v>599122533.62</v>
      </c>
      <c r="AF1781" s="3">
        <v>12164932.65</v>
      </c>
      <c r="AG1781" s="3">
        <v>2628720.44</v>
      </c>
      <c r="AH1781" s="3">
        <v>103699.7</v>
      </c>
      <c r="AI1781" s="3">
        <v>2074</v>
      </c>
      <c r="AJ1781" s="2">
        <v>-10188946.82</v>
      </c>
    </row>
    <row r="1782" spans="1:36" hidden="1" x14ac:dyDescent="0.25">
      <c r="A1782" s="8">
        <v>5</v>
      </c>
      <c r="B1782" s="8" t="s">
        <v>4765</v>
      </c>
      <c r="C1782" s="8">
        <v>3050060000677</v>
      </c>
      <c r="D1782" s="8" t="s">
        <v>4766</v>
      </c>
      <c r="E1782" s="8" t="s">
        <v>30</v>
      </c>
      <c r="F1782" s="8" t="s">
        <v>4767</v>
      </c>
      <c r="G1782" s="10">
        <v>43766</v>
      </c>
      <c r="H1782" s="8" t="s">
        <v>31</v>
      </c>
      <c r="I1782" s="8" t="s">
        <v>38</v>
      </c>
      <c r="J1782" s="9">
        <v>12361.93</v>
      </c>
      <c r="K1782" s="9">
        <v>247.24</v>
      </c>
      <c r="L1782" s="8">
        <v>0</v>
      </c>
      <c r="M1782" s="14">
        <f t="shared" si="84"/>
        <v>12609.17</v>
      </c>
      <c r="N1782" s="8">
        <v>0</v>
      </c>
      <c r="O1782" s="8">
        <v>0</v>
      </c>
      <c r="P1782" s="8" t="s">
        <v>72</v>
      </c>
      <c r="R1782" s="8">
        <v>-605</v>
      </c>
      <c r="S1782" s="13">
        <f>_xlfn.XLOOKUP(P1782,rif_fee_schedule!$A$2:$A$84,rif_fee_schedule!C$2:C$84, 0)*1.628</f>
        <v>15.918583999999999</v>
      </c>
      <c r="T1782" s="13">
        <f>_xlfn.XLOOKUP(P1782,rif_fee_schedule!$A$2:$A$84,rif_fee_schedule!D$2:D$84, 0)</f>
        <v>9.2460000000000004</v>
      </c>
      <c r="U1782" s="14">
        <f t="shared" si="85"/>
        <v>-9630.7433199999996</v>
      </c>
      <c r="V1782" s="14">
        <f t="shared" si="86"/>
        <v>-5593.83</v>
      </c>
      <c r="W1782"/>
      <c r="Y1782" s="3">
        <v>23913047.239999998</v>
      </c>
      <c r="Z1782" s="3">
        <v>478708.65</v>
      </c>
      <c r="AA1782" s="3">
        <v>0</v>
      </c>
      <c r="AB1782">
        <v>0</v>
      </c>
      <c r="AC1782" s="3">
        <v>0</v>
      </c>
      <c r="AD1782" s="2">
        <v>-227120.25</v>
      </c>
      <c r="AE1782" s="3">
        <v>599122533.62</v>
      </c>
      <c r="AF1782" s="3">
        <v>12164932.65</v>
      </c>
      <c r="AG1782" s="3">
        <v>2628720.44</v>
      </c>
      <c r="AH1782" s="3">
        <v>103699.7</v>
      </c>
      <c r="AI1782" s="3">
        <v>2074</v>
      </c>
      <c r="AJ1782" s="2">
        <v>-10188946.82</v>
      </c>
    </row>
    <row r="1783" spans="1:36" hidden="1" x14ac:dyDescent="0.25">
      <c r="A1783" s="8">
        <v>5</v>
      </c>
      <c r="B1783" s="8" t="s">
        <v>4765</v>
      </c>
      <c r="C1783" s="8">
        <v>3050060000677</v>
      </c>
      <c r="D1783" s="8" t="s">
        <v>4766</v>
      </c>
      <c r="E1783" s="8" t="s">
        <v>30</v>
      </c>
      <c r="F1783" s="8" t="s">
        <v>4767</v>
      </c>
      <c r="G1783" s="10">
        <v>43766</v>
      </c>
      <c r="H1783" s="8" t="s">
        <v>31</v>
      </c>
      <c r="I1783" s="8" t="s">
        <v>38</v>
      </c>
      <c r="J1783" s="9">
        <v>12361.93</v>
      </c>
      <c r="K1783" s="9">
        <v>247.24</v>
      </c>
      <c r="L1783" s="8">
        <v>0</v>
      </c>
      <c r="M1783" s="14">
        <f t="shared" si="84"/>
        <v>12609.17</v>
      </c>
      <c r="N1783" s="8">
        <v>0</v>
      </c>
      <c r="O1783" s="8">
        <v>0</v>
      </c>
      <c r="P1783" s="8" t="s">
        <v>82</v>
      </c>
      <c r="R1783" s="8">
        <v>605</v>
      </c>
      <c r="S1783" s="13">
        <f>_xlfn.XLOOKUP(P1783,rif_fee_schedule!$A$2:$A$84,rif_fee_schedule!C$2:C$84, 0)*1.628</f>
        <v>36.760239999999996</v>
      </c>
      <c r="T1783" s="13">
        <f>_xlfn.XLOOKUP(P1783,rif_fee_schedule!$A$2:$A$84,rif_fee_schedule!D$2:D$84, 0)</f>
        <v>21.35</v>
      </c>
      <c r="U1783" s="14">
        <f t="shared" si="85"/>
        <v>22239.945199999998</v>
      </c>
      <c r="V1783" s="14">
        <f t="shared" si="86"/>
        <v>12916.75</v>
      </c>
      <c r="W1783"/>
      <c r="Y1783" s="3">
        <v>23913047.239999998</v>
      </c>
      <c r="Z1783" s="3">
        <v>478708.65</v>
      </c>
      <c r="AA1783" s="3">
        <v>0</v>
      </c>
      <c r="AB1783">
        <v>0</v>
      </c>
      <c r="AC1783" s="3">
        <v>0</v>
      </c>
      <c r="AD1783" s="2">
        <v>-227120.25</v>
      </c>
      <c r="AE1783" s="3">
        <v>599122533.62</v>
      </c>
      <c r="AF1783" s="3">
        <v>12164932.65</v>
      </c>
      <c r="AG1783" s="3">
        <v>2628720.44</v>
      </c>
      <c r="AH1783" s="3">
        <v>103699.7</v>
      </c>
      <c r="AI1783" s="3">
        <v>2074</v>
      </c>
      <c r="AJ1783" s="2">
        <v>-10188946.82</v>
      </c>
    </row>
    <row r="1784" spans="1:36" hidden="1" x14ac:dyDescent="0.25">
      <c r="A1784" s="8">
        <v>4</v>
      </c>
      <c r="B1784" s="8" t="s">
        <v>4465</v>
      </c>
      <c r="C1784" s="8">
        <v>3049100030250</v>
      </c>
      <c r="D1784" s="8" t="s">
        <v>4466</v>
      </c>
      <c r="F1784" s="8" t="s">
        <v>4467</v>
      </c>
      <c r="G1784" s="10">
        <v>43763</v>
      </c>
      <c r="H1784" s="8" t="s">
        <v>31</v>
      </c>
      <c r="I1784" s="8" t="s">
        <v>38</v>
      </c>
      <c r="J1784" s="9">
        <v>35183.949999999997</v>
      </c>
      <c r="K1784" s="9">
        <v>703.68</v>
      </c>
      <c r="L1784" s="8">
        <v>0</v>
      </c>
      <c r="M1784" s="14">
        <f t="shared" si="84"/>
        <v>35887.629999999997</v>
      </c>
      <c r="N1784" s="8">
        <v>0</v>
      </c>
      <c r="O1784" s="8">
        <v>0</v>
      </c>
      <c r="P1784" s="8" t="s">
        <v>376</v>
      </c>
      <c r="R1784" s="8">
        <v>6</v>
      </c>
      <c r="S1784" s="13">
        <f>_xlfn.XLOOKUP(P1784,rif_fee_schedule!$A$2:$A$84,rif_fee_schedule!C$2:C$84, 0)*1.628</f>
        <v>5981.2719999999999</v>
      </c>
      <c r="T1784" s="13">
        <f>_xlfn.XLOOKUP(P1784,rif_fee_schedule!$A$2:$A$84,rif_fee_schedule!D$2:D$84, 0)</f>
        <v>3474</v>
      </c>
      <c r="U1784" s="14">
        <f t="shared" si="85"/>
        <v>35887.631999999998</v>
      </c>
      <c r="V1784" s="14">
        <f t="shared" si="86"/>
        <v>20844</v>
      </c>
      <c r="W1784"/>
      <c r="Y1784" s="3">
        <v>3995300.98</v>
      </c>
      <c r="Z1784" s="3">
        <v>83905.98</v>
      </c>
      <c r="AA1784" s="3">
        <v>372201.82</v>
      </c>
      <c r="AB1784">
        <v>0</v>
      </c>
      <c r="AC1784" s="3">
        <v>0</v>
      </c>
      <c r="AD1784" s="2">
        <v>611247.02</v>
      </c>
      <c r="AE1784" s="3">
        <v>599122533.62</v>
      </c>
      <c r="AF1784" s="3">
        <v>12164932.65</v>
      </c>
      <c r="AG1784" s="3">
        <v>2628720.44</v>
      </c>
      <c r="AH1784" s="3">
        <v>103699.7</v>
      </c>
      <c r="AI1784" s="3">
        <v>2074</v>
      </c>
      <c r="AJ1784" s="2">
        <v>-10188946.82</v>
      </c>
    </row>
    <row r="1785" spans="1:36" hidden="1" x14ac:dyDescent="0.25">
      <c r="A1785" s="8">
        <v>4</v>
      </c>
      <c r="B1785" s="8" t="s">
        <v>4468</v>
      </c>
      <c r="C1785" s="8">
        <v>3049100030250</v>
      </c>
      <c r="D1785" s="8" t="s">
        <v>4469</v>
      </c>
      <c r="F1785" s="8" t="s">
        <v>4470</v>
      </c>
      <c r="G1785" s="10">
        <v>43763</v>
      </c>
      <c r="H1785" s="8" t="s">
        <v>31</v>
      </c>
      <c r="I1785" s="8" t="s">
        <v>38</v>
      </c>
      <c r="J1785" s="9">
        <v>35183.949999999997</v>
      </c>
      <c r="K1785" s="9">
        <v>703.68</v>
      </c>
      <c r="L1785" s="8">
        <v>0</v>
      </c>
      <c r="M1785" s="14">
        <f t="shared" si="84"/>
        <v>35887.629999999997</v>
      </c>
      <c r="N1785" s="8">
        <v>0</v>
      </c>
      <c r="O1785" s="8">
        <v>0</v>
      </c>
      <c r="P1785" s="8" t="s">
        <v>376</v>
      </c>
      <c r="R1785" s="8">
        <v>6</v>
      </c>
      <c r="S1785" s="13">
        <f>_xlfn.XLOOKUP(P1785,rif_fee_schedule!$A$2:$A$84,rif_fee_schedule!C$2:C$84, 0)*1.628</f>
        <v>5981.2719999999999</v>
      </c>
      <c r="T1785" s="13">
        <f>_xlfn.XLOOKUP(P1785,rif_fee_schedule!$A$2:$A$84,rif_fee_schedule!D$2:D$84, 0)</f>
        <v>3474</v>
      </c>
      <c r="U1785" s="14">
        <f t="shared" si="85"/>
        <v>35887.631999999998</v>
      </c>
      <c r="V1785" s="14">
        <f t="shared" si="86"/>
        <v>20844</v>
      </c>
      <c r="W1785"/>
      <c r="Y1785" s="3">
        <v>3995300.98</v>
      </c>
      <c r="Z1785" s="3">
        <v>83905.98</v>
      </c>
      <c r="AA1785" s="3">
        <v>372201.82</v>
      </c>
      <c r="AB1785">
        <v>0</v>
      </c>
      <c r="AC1785" s="3">
        <v>0</v>
      </c>
      <c r="AD1785" s="2">
        <v>611247.02</v>
      </c>
      <c r="AE1785" s="3">
        <v>599122533.62</v>
      </c>
      <c r="AF1785" s="3">
        <v>12164932.65</v>
      </c>
      <c r="AG1785" s="3">
        <v>2628720.44</v>
      </c>
      <c r="AH1785" s="3">
        <v>103699.7</v>
      </c>
      <c r="AI1785" s="3">
        <v>2074</v>
      </c>
      <c r="AJ1785" s="2">
        <v>-10188946.82</v>
      </c>
    </row>
    <row r="1786" spans="1:36" hidden="1" x14ac:dyDescent="0.25">
      <c r="A1786" s="8">
        <v>4</v>
      </c>
      <c r="B1786" s="8" t="s">
        <v>4462</v>
      </c>
      <c r="C1786" s="8">
        <v>3049100030250</v>
      </c>
      <c r="D1786" s="8" t="s">
        <v>4463</v>
      </c>
      <c r="F1786" s="8" t="s">
        <v>4464</v>
      </c>
      <c r="G1786" s="10">
        <v>43763</v>
      </c>
      <c r="H1786" s="8" t="s">
        <v>31</v>
      </c>
      <c r="I1786" s="8" t="s">
        <v>38</v>
      </c>
      <c r="J1786" s="9">
        <v>52775.93</v>
      </c>
      <c r="K1786" s="9">
        <v>1055.52</v>
      </c>
      <c r="L1786" s="8">
        <v>0</v>
      </c>
      <c r="M1786" s="14">
        <f t="shared" si="84"/>
        <v>53831.45</v>
      </c>
      <c r="N1786" s="8">
        <v>0</v>
      </c>
      <c r="O1786" s="8">
        <v>0</v>
      </c>
      <c r="P1786" s="8" t="s">
        <v>376</v>
      </c>
      <c r="R1786" s="8">
        <v>9</v>
      </c>
      <c r="S1786" s="13">
        <f>_xlfn.XLOOKUP(P1786,rif_fee_schedule!$A$2:$A$84,rif_fee_schedule!C$2:C$84, 0)*1.628</f>
        <v>5981.2719999999999</v>
      </c>
      <c r="T1786" s="13">
        <f>_xlfn.XLOOKUP(P1786,rif_fee_schedule!$A$2:$A$84,rif_fee_schedule!D$2:D$84, 0)</f>
        <v>3474</v>
      </c>
      <c r="U1786" s="14">
        <f t="shared" si="85"/>
        <v>53831.447999999997</v>
      </c>
      <c r="V1786" s="14">
        <f t="shared" si="86"/>
        <v>31266</v>
      </c>
      <c r="W1786"/>
      <c r="Y1786" s="3">
        <v>3995300.98</v>
      </c>
      <c r="Z1786" s="3">
        <v>83905.98</v>
      </c>
      <c r="AA1786" s="3">
        <v>372201.82</v>
      </c>
      <c r="AB1786">
        <v>0</v>
      </c>
      <c r="AC1786" s="3">
        <v>0</v>
      </c>
      <c r="AD1786" s="2">
        <v>611247.02</v>
      </c>
      <c r="AE1786" s="3">
        <v>599122533.62</v>
      </c>
      <c r="AF1786" s="3">
        <v>12164932.65</v>
      </c>
      <c r="AG1786" s="3">
        <v>2628720.44</v>
      </c>
      <c r="AH1786" s="3">
        <v>103699.7</v>
      </c>
      <c r="AI1786" s="3">
        <v>2074</v>
      </c>
      <c r="AJ1786" s="2">
        <v>-10188946.82</v>
      </c>
    </row>
    <row r="1787" spans="1:36" hidden="1" x14ac:dyDescent="0.25">
      <c r="A1787" s="8">
        <v>6</v>
      </c>
      <c r="B1787" s="8" t="s">
        <v>7150</v>
      </c>
      <c r="C1787" s="8">
        <v>3069130030250</v>
      </c>
      <c r="D1787" s="8" t="s">
        <v>7151</v>
      </c>
      <c r="E1787" s="8" t="s">
        <v>30</v>
      </c>
      <c r="G1787" s="10">
        <v>43768</v>
      </c>
      <c r="H1787" s="8" t="s">
        <v>31</v>
      </c>
      <c r="I1787" s="8" t="s">
        <v>32</v>
      </c>
      <c r="J1787" s="9">
        <v>9578.07</v>
      </c>
      <c r="K1787" s="9">
        <v>191.56</v>
      </c>
      <c r="L1787" s="8">
        <v>0</v>
      </c>
      <c r="M1787" s="14">
        <f t="shared" si="84"/>
        <v>9769.6299999999992</v>
      </c>
      <c r="N1787" s="8">
        <v>0</v>
      </c>
      <c r="O1787" s="8">
        <v>0</v>
      </c>
      <c r="P1787" s="8" t="s">
        <v>77</v>
      </c>
      <c r="R1787" s="8">
        <v>1</v>
      </c>
      <c r="S1787" s="13">
        <f>_xlfn.XLOOKUP(P1787,rif_fee_schedule!$A$2:$A$84,rif_fee_schedule!C$2:C$84, 0)*1.628</f>
        <v>9769.6279999999988</v>
      </c>
      <c r="T1787" s="13">
        <f>_xlfn.XLOOKUP(P1787,rif_fee_schedule!$A$2:$A$84,rif_fee_schedule!D$2:D$84, 0)</f>
        <v>5674</v>
      </c>
      <c r="U1787" s="14">
        <f t="shared" si="85"/>
        <v>9769.6279999999988</v>
      </c>
      <c r="V1787" s="14">
        <f t="shared" si="86"/>
        <v>5674</v>
      </c>
      <c r="W1787"/>
      <c r="Y1787" s="3">
        <v>43269262.359999999</v>
      </c>
      <c r="Z1787" s="3">
        <v>874367.57</v>
      </c>
      <c r="AA1787" s="3">
        <v>433279.63</v>
      </c>
      <c r="AB1787">
        <v>0</v>
      </c>
      <c r="AC1787" s="3">
        <v>0</v>
      </c>
      <c r="AD1787" s="2">
        <v>374512.67</v>
      </c>
      <c r="AE1787" s="3">
        <v>599122533.62</v>
      </c>
      <c r="AF1787" s="3">
        <v>12164932.65</v>
      </c>
      <c r="AG1787" s="3">
        <v>2628720.44</v>
      </c>
      <c r="AH1787" s="3">
        <v>103699.7</v>
      </c>
      <c r="AI1787" s="3">
        <v>2074</v>
      </c>
      <c r="AJ1787" s="2">
        <v>-10188946.82</v>
      </c>
    </row>
    <row r="1788" spans="1:36" hidden="1" x14ac:dyDescent="0.25">
      <c r="A1788" s="8">
        <v>6</v>
      </c>
      <c r="B1788" s="8" t="s">
        <v>7139</v>
      </c>
      <c r="C1788" s="8">
        <v>3069130030260</v>
      </c>
      <c r="D1788" s="8" t="s">
        <v>7140</v>
      </c>
      <c r="E1788" s="8" t="s">
        <v>30</v>
      </c>
      <c r="G1788" s="10">
        <v>43768</v>
      </c>
      <c r="H1788" s="8" t="s">
        <v>31</v>
      </c>
      <c r="I1788" s="8" t="s">
        <v>32</v>
      </c>
      <c r="J1788" s="9">
        <v>9578.07</v>
      </c>
      <c r="K1788" s="9">
        <v>191.56</v>
      </c>
      <c r="L1788" s="8">
        <v>0</v>
      </c>
      <c r="M1788" s="14">
        <f t="shared" si="84"/>
        <v>9769.6299999999992</v>
      </c>
      <c r="N1788" s="8">
        <v>0</v>
      </c>
      <c r="O1788" s="8">
        <v>0</v>
      </c>
      <c r="P1788" s="8" t="s">
        <v>77</v>
      </c>
      <c r="R1788" s="8">
        <v>1</v>
      </c>
      <c r="S1788" s="13">
        <f>_xlfn.XLOOKUP(P1788,rif_fee_schedule!$A$2:$A$84,rif_fee_schedule!C$2:C$84, 0)*1.628</f>
        <v>9769.6279999999988</v>
      </c>
      <c r="T1788" s="13">
        <f>_xlfn.XLOOKUP(P1788,rif_fee_schedule!$A$2:$A$84,rif_fee_schedule!D$2:D$84, 0)</f>
        <v>5674</v>
      </c>
      <c r="U1788" s="14">
        <f t="shared" si="85"/>
        <v>9769.6279999999988</v>
      </c>
      <c r="V1788" s="14">
        <f t="shared" si="86"/>
        <v>5674</v>
      </c>
      <c r="W1788"/>
      <c r="Y1788" s="3">
        <v>43269262.359999999</v>
      </c>
      <c r="Z1788" s="3">
        <v>874367.57</v>
      </c>
      <c r="AA1788" s="3">
        <v>433279.63</v>
      </c>
      <c r="AB1788">
        <v>0</v>
      </c>
      <c r="AC1788" s="3">
        <v>0</v>
      </c>
      <c r="AD1788" s="2">
        <v>374512.67</v>
      </c>
      <c r="AE1788" s="3">
        <v>599122533.62</v>
      </c>
      <c r="AF1788" s="3">
        <v>12164932.65</v>
      </c>
      <c r="AG1788" s="3">
        <v>2628720.44</v>
      </c>
      <c r="AH1788" s="3">
        <v>103699.7</v>
      </c>
      <c r="AI1788" s="3">
        <v>2074</v>
      </c>
      <c r="AJ1788" s="2">
        <v>-10188946.82</v>
      </c>
    </row>
    <row r="1789" spans="1:36" hidden="1" x14ac:dyDescent="0.25">
      <c r="A1789" s="8">
        <v>9.1</v>
      </c>
      <c r="B1789" s="8" t="s">
        <v>9138</v>
      </c>
      <c r="C1789" s="8">
        <v>3031210180120</v>
      </c>
      <c r="D1789" s="8" t="s">
        <v>9139</v>
      </c>
      <c r="E1789" s="8" t="s">
        <v>30</v>
      </c>
      <c r="F1789" s="8" t="s">
        <v>9140</v>
      </c>
      <c r="G1789" s="10">
        <v>43767</v>
      </c>
      <c r="H1789" s="8" t="s">
        <v>31</v>
      </c>
      <c r="I1789" s="8" t="s">
        <v>38</v>
      </c>
      <c r="J1789" s="9">
        <v>0</v>
      </c>
      <c r="K1789" s="9">
        <v>0</v>
      </c>
      <c r="L1789" s="8">
        <v>0</v>
      </c>
      <c r="M1789" s="14">
        <f t="shared" si="84"/>
        <v>0</v>
      </c>
      <c r="N1789" s="8">
        <v>0</v>
      </c>
      <c r="O1789" s="8">
        <v>0</v>
      </c>
      <c r="P1789" s="8" t="s">
        <v>77</v>
      </c>
      <c r="R1789" s="8">
        <v>-1</v>
      </c>
      <c r="S1789" s="13">
        <f>_xlfn.XLOOKUP(P1789,rif_fee_schedule!$A$2:$A$84,rif_fee_schedule!C$2:C$84, 0)*1.628</f>
        <v>9769.6279999999988</v>
      </c>
      <c r="T1789" s="13">
        <f>_xlfn.XLOOKUP(P1789,rif_fee_schedule!$A$2:$A$84,rif_fee_schedule!D$2:D$84, 0)</f>
        <v>5674</v>
      </c>
      <c r="U1789" s="14">
        <f t="shared" si="85"/>
        <v>-9769.6279999999988</v>
      </c>
      <c r="V1789" s="14">
        <f t="shared" si="86"/>
        <v>-5674</v>
      </c>
      <c r="W1789"/>
      <c r="Y1789" s="3">
        <v>13894747.220000001</v>
      </c>
      <c r="Z1789" s="3">
        <v>290518.01</v>
      </c>
      <c r="AA1789" s="3">
        <v>0</v>
      </c>
      <c r="AB1789">
        <v>0</v>
      </c>
      <c r="AC1789" s="3">
        <v>0</v>
      </c>
      <c r="AD1789" s="2">
        <v>-156592.79</v>
      </c>
      <c r="AE1789" s="3">
        <v>599122533.62</v>
      </c>
      <c r="AF1789" s="3">
        <v>12164932.65</v>
      </c>
      <c r="AG1789" s="3">
        <v>2628720.44</v>
      </c>
      <c r="AH1789" s="3">
        <v>103699.7</v>
      </c>
      <c r="AI1789" s="3">
        <v>2074</v>
      </c>
      <c r="AJ1789" s="2">
        <v>-10188946.82</v>
      </c>
    </row>
    <row r="1790" spans="1:36" hidden="1" x14ac:dyDescent="0.25">
      <c r="A1790" s="8">
        <v>9.1</v>
      </c>
      <c r="B1790" s="8" t="s">
        <v>9138</v>
      </c>
      <c r="C1790" s="8">
        <v>3031210180120</v>
      </c>
      <c r="D1790" s="8" t="s">
        <v>9139</v>
      </c>
      <c r="E1790" s="8" t="s">
        <v>30</v>
      </c>
      <c r="F1790" s="8" t="s">
        <v>9140</v>
      </c>
      <c r="G1790" s="10">
        <v>43767</v>
      </c>
      <c r="H1790" s="8" t="s">
        <v>31</v>
      </c>
      <c r="I1790" s="8" t="s">
        <v>38</v>
      </c>
      <c r="J1790" s="9">
        <v>0</v>
      </c>
      <c r="K1790" s="9">
        <v>0</v>
      </c>
      <c r="L1790" s="8">
        <v>0</v>
      </c>
      <c r="M1790" s="14">
        <f t="shared" si="84"/>
        <v>0</v>
      </c>
      <c r="N1790" s="8">
        <v>0</v>
      </c>
      <c r="O1790" s="8">
        <v>0</v>
      </c>
      <c r="P1790" s="8" t="s">
        <v>77</v>
      </c>
      <c r="R1790" s="8">
        <v>1</v>
      </c>
      <c r="S1790" s="13">
        <f>_xlfn.XLOOKUP(P1790,rif_fee_schedule!$A$2:$A$84,rif_fee_schedule!C$2:C$84, 0)*1.628</f>
        <v>9769.6279999999988</v>
      </c>
      <c r="T1790" s="13">
        <f>_xlfn.XLOOKUP(P1790,rif_fee_schedule!$A$2:$A$84,rif_fee_schedule!D$2:D$84, 0)</f>
        <v>5674</v>
      </c>
      <c r="U1790" s="14">
        <f t="shared" si="85"/>
        <v>9769.6279999999988</v>
      </c>
      <c r="V1790" s="14">
        <f t="shared" si="86"/>
        <v>5674</v>
      </c>
      <c r="W1790"/>
      <c r="Y1790" s="3">
        <v>13894747.220000001</v>
      </c>
      <c r="Z1790" s="3">
        <v>290518.01</v>
      </c>
      <c r="AA1790" s="3">
        <v>0</v>
      </c>
      <c r="AB1790">
        <v>0</v>
      </c>
      <c r="AC1790" s="3">
        <v>0</v>
      </c>
      <c r="AD1790" s="2">
        <v>-156592.79</v>
      </c>
      <c r="AE1790" s="3">
        <v>599122533.62</v>
      </c>
      <c r="AF1790" s="3">
        <v>12164932.65</v>
      </c>
      <c r="AG1790" s="3">
        <v>2628720.44</v>
      </c>
      <c r="AH1790" s="3">
        <v>103699.7</v>
      </c>
      <c r="AI1790" s="3">
        <v>2074</v>
      </c>
      <c r="AJ1790" s="2">
        <v>-10188946.82</v>
      </c>
    </row>
    <row r="1791" spans="1:36" hidden="1" x14ac:dyDescent="0.25">
      <c r="A1791" s="8">
        <v>2</v>
      </c>
      <c r="B1791" s="8" t="s">
        <v>2860</v>
      </c>
      <c r="C1791" s="8">
        <v>3031220070281</v>
      </c>
      <c r="D1791" s="8" t="s">
        <v>2861</v>
      </c>
      <c r="E1791" s="8" t="s">
        <v>30</v>
      </c>
      <c r="F1791" s="8" t="s">
        <v>2862</v>
      </c>
      <c r="G1791" s="10">
        <v>43767</v>
      </c>
      <c r="H1791" s="8" t="s">
        <v>31</v>
      </c>
      <c r="I1791" s="8" t="s">
        <v>38</v>
      </c>
      <c r="J1791" s="9">
        <v>0</v>
      </c>
      <c r="K1791" s="9">
        <v>0</v>
      </c>
      <c r="L1791" s="8">
        <v>0</v>
      </c>
      <c r="M1791" s="14">
        <f t="shared" si="84"/>
        <v>0</v>
      </c>
      <c r="N1791" s="8">
        <v>0</v>
      </c>
      <c r="O1791" s="8">
        <v>0</v>
      </c>
      <c r="P1791" s="8" t="s">
        <v>77</v>
      </c>
      <c r="R1791" s="8">
        <v>-1</v>
      </c>
      <c r="S1791" s="13">
        <f>_xlfn.XLOOKUP(P1791,rif_fee_schedule!$A$2:$A$84,rif_fee_schedule!C$2:C$84, 0)*1.628</f>
        <v>9769.6279999999988</v>
      </c>
      <c r="T1791" s="13">
        <f>_xlfn.XLOOKUP(P1791,rif_fee_schedule!$A$2:$A$84,rif_fee_schedule!D$2:D$84, 0)</f>
        <v>5674</v>
      </c>
      <c r="U1791" s="14">
        <f t="shared" si="85"/>
        <v>-9769.6279999999988</v>
      </c>
      <c r="V1791" s="14">
        <f t="shared" si="86"/>
        <v>-5674</v>
      </c>
      <c r="W1791"/>
      <c r="Y1791" s="3">
        <v>272008405.74000001</v>
      </c>
      <c r="Z1791" s="3">
        <v>5573244.3300000001</v>
      </c>
      <c r="AA1791" s="3">
        <v>0</v>
      </c>
      <c r="AB1791">
        <v>0</v>
      </c>
      <c r="AC1791" s="3">
        <v>0</v>
      </c>
      <c r="AD1791" s="2">
        <v>-7297347.0099999998</v>
      </c>
      <c r="AE1791" s="3">
        <v>599122533.62</v>
      </c>
      <c r="AF1791" s="3">
        <v>12164932.65</v>
      </c>
      <c r="AG1791" s="3">
        <v>2628720.44</v>
      </c>
      <c r="AH1791" s="3">
        <v>103699.7</v>
      </c>
      <c r="AI1791" s="3">
        <v>2074</v>
      </c>
      <c r="AJ1791" s="2">
        <v>-10188946.82</v>
      </c>
    </row>
    <row r="1792" spans="1:36" hidden="1" x14ac:dyDescent="0.25">
      <c r="A1792" s="8">
        <v>2</v>
      </c>
      <c r="B1792" s="8" t="s">
        <v>2860</v>
      </c>
      <c r="C1792" s="8">
        <v>3031220070281</v>
      </c>
      <c r="D1792" s="8" t="s">
        <v>2861</v>
      </c>
      <c r="E1792" s="8" t="s">
        <v>30</v>
      </c>
      <c r="F1792" s="8" t="s">
        <v>2862</v>
      </c>
      <c r="G1792" s="10">
        <v>43767</v>
      </c>
      <c r="H1792" s="8" t="s">
        <v>31</v>
      </c>
      <c r="I1792" s="8" t="s">
        <v>38</v>
      </c>
      <c r="J1792" s="9">
        <v>0</v>
      </c>
      <c r="K1792" s="9">
        <v>0</v>
      </c>
      <c r="L1792" s="8">
        <v>0</v>
      </c>
      <c r="M1792" s="14">
        <f t="shared" si="84"/>
        <v>0</v>
      </c>
      <c r="N1792" s="8">
        <v>0</v>
      </c>
      <c r="O1792" s="8">
        <v>0</v>
      </c>
      <c r="P1792" s="8" t="s">
        <v>77</v>
      </c>
      <c r="R1792" s="8">
        <v>1</v>
      </c>
      <c r="S1792" s="13">
        <f>_xlfn.XLOOKUP(P1792,rif_fee_schedule!$A$2:$A$84,rif_fee_schedule!C$2:C$84, 0)*1.628</f>
        <v>9769.6279999999988</v>
      </c>
      <c r="T1792" s="13">
        <f>_xlfn.XLOOKUP(P1792,rif_fee_schedule!$A$2:$A$84,rif_fee_schedule!D$2:D$84, 0)</f>
        <v>5674</v>
      </c>
      <c r="U1792" s="14">
        <f t="shared" si="85"/>
        <v>9769.6279999999988</v>
      </c>
      <c r="V1792" s="14">
        <f t="shared" si="86"/>
        <v>5674</v>
      </c>
      <c r="W1792"/>
      <c r="Y1792" s="3">
        <v>272008405.74000001</v>
      </c>
      <c r="Z1792" s="3">
        <v>5573244.3300000001</v>
      </c>
      <c r="AA1792" s="3">
        <v>0</v>
      </c>
      <c r="AB1792">
        <v>0</v>
      </c>
      <c r="AC1792" s="3">
        <v>0</v>
      </c>
      <c r="AD1792" s="2">
        <v>-7297347.0099999998</v>
      </c>
      <c r="AE1792" s="3">
        <v>599122533.62</v>
      </c>
      <c r="AF1792" s="3">
        <v>12164932.65</v>
      </c>
      <c r="AG1792" s="3">
        <v>2628720.44</v>
      </c>
      <c r="AH1792" s="3">
        <v>103699.7</v>
      </c>
      <c r="AI1792" s="3">
        <v>2074</v>
      </c>
      <c r="AJ1792" s="2">
        <v>-10188946.82</v>
      </c>
    </row>
    <row r="1793" spans="1:36" hidden="1" x14ac:dyDescent="0.25">
      <c r="A1793" s="8">
        <v>5</v>
      </c>
      <c r="B1793" s="8" t="s">
        <v>4771</v>
      </c>
      <c r="C1793" s="8">
        <v>3050090020050</v>
      </c>
      <c r="D1793" s="8" t="s">
        <v>4772</v>
      </c>
      <c r="E1793" s="8" t="s">
        <v>30</v>
      </c>
      <c r="F1793" s="8" t="s">
        <v>4773</v>
      </c>
      <c r="G1793" s="10">
        <v>43767</v>
      </c>
      <c r="H1793" s="8" t="s">
        <v>31</v>
      </c>
      <c r="I1793" s="8" t="s">
        <v>38</v>
      </c>
      <c r="J1793" s="9">
        <v>0</v>
      </c>
      <c r="K1793" s="9">
        <v>0</v>
      </c>
      <c r="L1793" s="8">
        <v>0</v>
      </c>
      <c r="M1793" s="14">
        <f t="shared" si="84"/>
        <v>0</v>
      </c>
      <c r="N1793" s="8">
        <v>0</v>
      </c>
      <c r="O1793" s="8">
        <v>0</v>
      </c>
      <c r="P1793" s="8" t="s">
        <v>77</v>
      </c>
      <c r="R1793" s="8">
        <v>0</v>
      </c>
      <c r="S1793" s="13">
        <f>_xlfn.XLOOKUP(P1793,rif_fee_schedule!$A$2:$A$84,rif_fee_schedule!C$2:C$84, 0)*1.628</f>
        <v>9769.6279999999988</v>
      </c>
      <c r="T1793" s="13">
        <f>_xlfn.XLOOKUP(P1793,rif_fee_schedule!$A$2:$A$84,rif_fee_schedule!D$2:D$84, 0)</f>
        <v>5674</v>
      </c>
      <c r="U1793" s="14">
        <f t="shared" si="85"/>
        <v>0</v>
      </c>
      <c r="V1793" s="14">
        <f t="shared" si="86"/>
        <v>0</v>
      </c>
      <c r="W1793"/>
      <c r="Y1793" s="3">
        <v>23913047.239999998</v>
      </c>
      <c r="Z1793" s="3">
        <v>478708.65</v>
      </c>
      <c r="AA1793" s="3">
        <v>0</v>
      </c>
      <c r="AB1793">
        <v>0</v>
      </c>
      <c r="AC1793" s="3">
        <v>0</v>
      </c>
      <c r="AD1793" s="2">
        <v>-227120.25</v>
      </c>
      <c r="AE1793" s="3">
        <v>599122533.62</v>
      </c>
      <c r="AF1793" s="3">
        <v>12164932.65</v>
      </c>
      <c r="AG1793" s="3">
        <v>2628720.44</v>
      </c>
      <c r="AH1793" s="3">
        <v>103699.7</v>
      </c>
      <c r="AI1793" s="3">
        <v>2074</v>
      </c>
      <c r="AJ1793" s="2">
        <v>-10188946.82</v>
      </c>
    </row>
    <row r="1794" spans="1:36" hidden="1" x14ac:dyDescent="0.25">
      <c r="A1794" s="8">
        <v>5</v>
      </c>
      <c r="B1794" s="8" t="s">
        <v>4818</v>
      </c>
      <c r="C1794" s="8">
        <v>3050280090470</v>
      </c>
      <c r="D1794" s="8" t="s">
        <v>4819</v>
      </c>
      <c r="E1794" s="8" t="s">
        <v>30</v>
      </c>
      <c r="F1794" s="8" t="s">
        <v>4820</v>
      </c>
      <c r="G1794" s="10">
        <v>43767</v>
      </c>
      <c r="H1794" s="8" t="s">
        <v>31</v>
      </c>
      <c r="I1794" s="8" t="s">
        <v>38</v>
      </c>
      <c r="J1794" s="9">
        <v>9578.07</v>
      </c>
      <c r="K1794" s="9">
        <v>191.56</v>
      </c>
      <c r="L1794" s="8">
        <v>0</v>
      </c>
      <c r="M1794" s="14">
        <f t="shared" si="84"/>
        <v>9769.6299999999992</v>
      </c>
      <c r="N1794" s="8">
        <v>0</v>
      </c>
      <c r="O1794" s="8">
        <v>0</v>
      </c>
      <c r="P1794" s="8" t="s">
        <v>77</v>
      </c>
      <c r="R1794" s="8">
        <v>1</v>
      </c>
      <c r="S1794" s="13">
        <f>_xlfn.XLOOKUP(P1794,rif_fee_schedule!$A$2:$A$84,rif_fee_schedule!C$2:C$84, 0)*1.628</f>
        <v>9769.6279999999988</v>
      </c>
      <c r="T1794" s="13">
        <f>_xlfn.XLOOKUP(P1794,rif_fee_schedule!$A$2:$A$84,rif_fee_schedule!D$2:D$84, 0)</f>
        <v>5674</v>
      </c>
      <c r="U1794" s="14">
        <f t="shared" si="85"/>
        <v>9769.6279999999988</v>
      </c>
      <c r="V1794" s="14">
        <f t="shared" si="86"/>
        <v>5674</v>
      </c>
      <c r="W1794"/>
      <c r="Y1794" s="3">
        <v>23913047.239999998</v>
      </c>
      <c r="Z1794" s="3">
        <v>478708.65</v>
      </c>
      <c r="AA1794" s="3">
        <v>0</v>
      </c>
      <c r="AB1794">
        <v>0</v>
      </c>
      <c r="AC1794" s="3">
        <v>0</v>
      </c>
      <c r="AD1794" s="2">
        <v>-227120.25</v>
      </c>
      <c r="AE1794" s="3">
        <v>599122533.62</v>
      </c>
      <c r="AF1794" s="3">
        <v>12164932.65</v>
      </c>
      <c r="AG1794" s="3">
        <v>2628720.44</v>
      </c>
      <c r="AH1794" s="3">
        <v>103699.7</v>
      </c>
      <c r="AI1794" s="3">
        <v>2074</v>
      </c>
      <c r="AJ1794" s="2">
        <v>-10188946.82</v>
      </c>
    </row>
    <row r="1795" spans="1:36" hidden="1" x14ac:dyDescent="0.25">
      <c r="A1795" s="8">
        <v>6</v>
      </c>
      <c r="B1795" s="8" t="s">
        <v>7302</v>
      </c>
      <c r="C1795" s="8">
        <v>3069140010010</v>
      </c>
      <c r="D1795" s="8" t="s">
        <v>7303</v>
      </c>
      <c r="E1795" s="8" t="s">
        <v>30</v>
      </c>
      <c r="F1795" s="8" t="s">
        <v>7304</v>
      </c>
      <c r="G1795" s="10">
        <v>43769</v>
      </c>
      <c r="H1795" s="8" t="s">
        <v>31</v>
      </c>
      <c r="I1795" s="8" t="s">
        <v>38</v>
      </c>
      <c r="J1795" s="9">
        <v>76624.53</v>
      </c>
      <c r="K1795" s="9">
        <v>1532.49</v>
      </c>
      <c r="L1795" s="8">
        <v>0</v>
      </c>
      <c r="M1795" s="14">
        <f t="shared" si="84"/>
        <v>78157.02</v>
      </c>
      <c r="N1795" s="8">
        <v>0</v>
      </c>
      <c r="O1795" s="8">
        <v>0</v>
      </c>
      <c r="P1795" s="8" t="s">
        <v>77</v>
      </c>
      <c r="R1795" s="8">
        <v>8</v>
      </c>
      <c r="S1795" s="13">
        <f>_xlfn.XLOOKUP(P1795,rif_fee_schedule!$A$2:$A$84,rif_fee_schedule!C$2:C$84, 0)*1.628</f>
        <v>9769.6279999999988</v>
      </c>
      <c r="T1795" s="13">
        <f>_xlfn.XLOOKUP(P1795,rif_fee_schedule!$A$2:$A$84,rif_fee_schedule!D$2:D$84, 0)</f>
        <v>5674</v>
      </c>
      <c r="U1795" s="14">
        <f t="shared" si="85"/>
        <v>78157.02399999999</v>
      </c>
      <c r="V1795" s="14">
        <f t="shared" si="86"/>
        <v>45392</v>
      </c>
      <c r="W1795"/>
      <c r="Y1795" s="3">
        <v>43269262.359999999</v>
      </c>
      <c r="Z1795" s="3">
        <v>874367.57</v>
      </c>
      <c r="AA1795" s="3">
        <v>433279.63</v>
      </c>
      <c r="AB1795">
        <v>0</v>
      </c>
      <c r="AC1795" s="3">
        <v>0</v>
      </c>
      <c r="AD1795" s="2">
        <v>374512.67</v>
      </c>
      <c r="AE1795" s="3">
        <v>599122533.62</v>
      </c>
      <c r="AF1795" s="3">
        <v>12164932.65</v>
      </c>
      <c r="AG1795" s="3">
        <v>2628720.44</v>
      </c>
      <c r="AH1795" s="3">
        <v>103699.7</v>
      </c>
      <c r="AI1795" s="3">
        <v>2074</v>
      </c>
      <c r="AJ1795" s="2">
        <v>-10188946.82</v>
      </c>
    </row>
    <row r="1796" spans="1:36" hidden="1" x14ac:dyDescent="0.25">
      <c r="A1796" s="8">
        <v>1.1000000000000001</v>
      </c>
      <c r="B1796" s="8" t="s">
        <v>811</v>
      </c>
      <c r="C1796" s="8">
        <v>3030260130122</v>
      </c>
      <c r="D1796" s="8" t="s">
        <v>812</v>
      </c>
      <c r="E1796" s="8" t="s">
        <v>30</v>
      </c>
      <c r="G1796" s="10">
        <v>43766</v>
      </c>
      <c r="H1796" s="8" t="s">
        <v>31</v>
      </c>
      <c r="I1796" s="8" t="s">
        <v>32</v>
      </c>
      <c r="J1796" s="9">
        <v>0</v>
      </c>
      <c r="K1796" s="9">
        <v>0</v>
      </c>
      <c r="L1796" s="8">
        <v>0</v>
      </c>
      <c r="M1796" s="14">
        <f t="shared" si="84"/>
        <v>0</v>
      </c>
      <c r="N1796" s="8">
        <v>0</v>
      </c>
      <c r="O1796" s="8">
        <v>0</v>
      </c>
      <c r="P1796" s="8" t="s">
        <v>106</v>
      </c>
      <c r="R1796" s="8">
        <v>-7.0000000000000007E-2</v>
      </c>
      <c r="S1796" s="13">
        <f>_xlfn.XLOOKUP(P1796,rif_fee_schedule!$A$2:$A$84,rif_fee_schedule!C$2:C$84, 0)*1.628</f>
        <v>0</v>
      </c>
      <c r="T1796" s="13">
        <f>_xlfn.XLOOKUP(P1796,rif_fee_schedule!$A$2:$A$84,rif_fee_schedule!D$2:D$84, 0)</f>
        <v>0</v>
      </c>
      <c r="U1796" s="14">
        <f t="shared" si="85"/>
        <v>0</v>
      </c>
      <c r="V1796" s="14">
        <f t="shared" si="86"/>
        <v>0</v>
      </c>
      <c r="Y1796" s="3">
        <v>13538989.02</v>
      </c>
      <c r="Z1796" s="3">
        <v>280635.13</v>
      </c>
      <c r="AA1796" s="3">
        <v>0</v>
      </c>
      <c r="AB1796">
        <v>0</v>
      </c>
      <c r="AC1796" s="3">
        <v>0</v>
      </c>
      <c r="AD1796" s="2">
        <v>-2316507.67</v>
      </c>
      <c r="AE1796" s="3">
        <v>599122533.62</v>
      </c>
      <c r="AF1796" s="3">
        <v>12164932.65</v>
      </c>
      <c r="AG1796" s="3">
        <v>2628720.44</v>
      </c>
      <c r="AH1796" s="3">
        <v>103699.7</v>
      </c>
      <c r="AI1796" s="3">
        <v>2074</v>
      </c>
      <c r="AJ1796" s="2">
        <v>-10188946.82</v>
      </c>
    </row>
    <row r="1797" spans="1:36" hidden="1" x14ac:dyDescent="0.25">
      <c r="A1797" s="8">
        <v>1.1000000000000001</v>
      </c>
      <c r="B1797" s="8" t="s">
        <v>811</v>
      </c>
      <c r="C1797" s="8">
        <v>3030260130122</v>
      </c>
      <c r="D1797" s="8" t="s">
        <v>812</v>
      </c>
      <c r="E1797" s="8" t="s">
        <v>30</v>
      </c>
      <c r="G1797" s="10">
        <v>43766</v>
      </c>
      <c r="H1797" s="8" t="s">
        <v>31</v>
      </c>
      <c r="I1797" s="8" t="s">
        <v>32</v>
      </c>
      <c r="J1797" s="9">
        <v>0</v>
      </c>
      <c r="K1797" s="9">
        <v>0</v>
      </c>
      <c r="L1797" s="8">
        <v>0</v>
      </c>
      <c r="M1797" s="14">
        <f t="shared" si="84"/>
        <v>0</v>
      </c>
      <c r="N1797" s="8">
        <v>0</v>
      </c>
      <c r="O1797" s="8">
        <v>0</v>
      </c>
      <c r="P1797" s="8" t="s">
        <v>72</v>
      </c>
      <c r="R1797" s="11">
        <v>-1702.65</v>
      </c>
      <c r="S1797" s="13">
        <f>_xlfn.XLOOKUP(P1797,rif_fee_schedule!$A$2:$A$84,rif_fee_schedule!C$2:C$84, 0)*1.628</f>
        <v>15.918583999999999</v>
      </c>
      <c r="T1797" s="13">
        <f>_xlfn.XLOOKUP(P1797,rif_fee_schedule!$A$2:$A$84,rif_fee_schedule!D$2:D$84, 0)</f>
        <v>9.2460000000000004</v>
      </c>
      <c r="U1797" s="14">
        <f t="shared" si="85"/>
        <v>-27103.777047600001</v>
      </c>
      <c r="V1797" s="14">
        <f t="shared" si="86"/>
        <v>-15742.701900000002</v>
      </c>
      <c r="Y1797" s="3">
        <v>13538989.02</v>
      </c>
      <c r="Z1797" s="3">
        <v>280635.13</v>
      </c>
      <c r="AA1797" s="3">
        <v>0</v>
      </c>
      <c r="AB1797">
        <v>0</v>
      </c>
      <c r="AC1797" s="3">
        <v>0</v>
      </c>
      <c r="AD1797" s="2">
        <v>-2316507.67</v>
      </c>
      <c r="AE1797" s="3">
        <v>599122533.62</v>
      </c>
      <c r="AF1797" s="3">
        <v>12164932.65</v>
      </c>
      <c r="AG1797" s="3">
        <v>2628720.44</v>
      </c>
      <c r="AH1797" s="3">
        <v>103699.7</v>
      </c>
      <c r="AI1797" s="3">
        <v>2074</v>
      </c>
      <c r="AJ1797" s="2">
        <v>-10188946.82</v>
      </c>
    </row>
    <row r="1798" spans="1:36" hidden="1" x14ac:dyDescent="0.25">
      <c r="A1798" s="8">
        <v>1.1000000000000001</v>
      </c>
      <c r="B1798" s="8" t="s">
        <v>811</v>
      </c>
      <c r="C1798" s="8">
        <v>3030260130122</v>
      </c>
      <c r="D1798" s="8" t="s">
        <v>812</v>
      </c>
      <c r="E1798" s="8" t="s">
        <v>30</v>
      </c>
      <c r="G1798" s="10">
        <v>43766</v>
      </c>
      <c r="H1798" s="8" t="s">
        <v>31</v>
      </c>
      <c r="I1798" s="8" t="s">
        <v>32</v>
      </c>
      <c r="J1798" s="9">
        <v>0</v>
      </c>
      <c r="K1798" s="9">
        <v>0</v>
      </c>
      <c r="L1798" s="8">
        <v>0</v>
      </c>
      <c r="M1798" s="14">
        <f t="shared" si="84"/>
        <v>0</v>
      </c>
      <c r="N1798" s="8">
        <v>0</v>
      </c>
      <c r="O1798" s="8">
        <v>0</v>
      </c>
      <c r="P1798" s="8" t="s">
        <v>336</v>
      </c>
      <c r="R1798" s="11">
        <v>6384</v>
      </c>
      <c r="S1798" s="13">
        <f>_xlfn.XLOOKUP(P1798,rif_fee_schedule!$A$2:$A$84,rif_fee_schedule!C$2:C$84, 0)*1.628</f>
        <v>4.2458239999999998</v>
      </c>
      <c r="T1798" s="13">
        <f>_xlfn.XLOOKUP(P1798,rif_fee_schedule!$A$2:$A$84,rif_fee_schedule!D$2:D$84, 0)</f>
        <v>2.4660000000000002</v>
      </c>
      <c r="U1798" s="14">
        <f t="shared" si="85"/>
        <v>27105.340415999999</v>
      </c>
      <c r="V1798" s="14">
        <f t="shared" si="86"/>
        <v>15742.944000000001</v>
      </c>
      <c r="Y1798" s="3">
        <v>13538989.02</v>
      </c>
      <c r="Z1798" s="3">
        <v>280635.13</v>
      </c>
      <c r="AA1798" s="3">
        <v>0</v>
      </c>
      <c r="AB1798">
        <v>0</v>
      </c>
      <c r="AC1798" s="3">
        <v>0</v>
      </c>
      <c r="AD1798" s="2">
        <v>-2316507.67</v>
      </c>
      <c r="AE1798" s="3">
        <v>599122533.62</v>
      </c>
      <c r="AF1798" s="3">
        <v>12164932.65</v>
      </c>
      <c r="AG1798" s="3">
        <v>2628720.44</v>
      </c>
      <c r="AH1798" s="3">
        <v>103699.7</v>
      </c>
      <c r="AI1798" s="3">
        <v>2074</v>
      </c>
      <c r="AJ1798" s="2">
        <v>-10188946.82</v>
      </c>
    </row>
    <row r="1799" spans="1:36" hidden="1" x14ac:dyDescent="0.25">
      <c r="A1799" s="8">
        <v>6</v>
      </c>
      <c r="B1799" s="8" t="s">
        <v>6954</v>
      </c>
      <c r="C1799" s="8">
        <v>3068210001150</v>
      </c>
      <c r="D1799" s="8" t="s">
        <v>6955</v>
      </c>
      <c r="E1799" s="8" t="s">
        <v>30</v>
      </c>
      <c r="G1799" s="10">
        <v>43769</v>
      </c>
      <c r="H1799" s="8" t="s">
        <v>31</v>
      </c>
      <c r="I1799" s="8" t="s">
        <v>32</v>
      </c>
      <c r="J1799" s="9">
        <v>9578.07</v>
      </c>
      <c r="K1799" s="9">
        <v>191.56</v>
      </c>
      <c r="L1799" s="8">
        <v>0</v>
      </c>
      <c r="M1799" s="14">
        <f t="shared" si="84"/>
        <v>9769.6299999999992</v>
      </c>
      <c r="N1799" s="8">
        <v>0</v>
      </c>
      <c r="O1799" s="8">
        <v>0</v>
      </c>
      <c r="P1799" s="8" t="s">
        <v>77</v>
      </c>
      <c r="R1799" s="8">
        <v>1</v>
      </c>
      <c r="S1799" s="13">
        <f>_xlfn.XLOOKUP(P1799,rif_fee_schedule!$A$2:$A$84,rif_fee_schedule!C$2:C$84, 0)*1.628</f>
        <v>9769.6279999999988</v>
      </c>
      <c r="T1799" s="13">
        <f>_xlfn.XLOOKUP(P1799,rif_fee_schedule!$A$2:$A$84,rif_fee_schedule!D$2:D$84, 0)</f>
        <v>5674</v>
      </c>
      <c r="U1799" s="14">
        <f t="shared" si="85"/>
        <v>9769.6279999999988</v>
      </c>
      <c r="V1799" s="14">
        <f t="shared" si="86"/>
        <v>5674</v>
      </c>
      <c r="W1799"/>
      <c r="Y1799" s="3">
        <v>43269262.359999999</v>
      </c>
      <c r="Z1799" s="3">
        <v>874367.57</v>
      </c>
      <c r="AA1799" s="3">
        <v>433279.63</v>
      </c>
      <c r="AB1799">
        <v>0</v>
      </c>
      <c r="AC1799" s="3">
        <v>0</v>
      </c>
      <c r="AD1799" s="2">
        <v>374512.67</v>
      </c>
      <c r="AE1799" s="3">
        <v>599122533.62</v>
      </c>
      <c r="AF1799" s="3">
        <v>12164932.65</v>
      </c>
      <c r="AG1799" s="3">
        <v>2628720.44</v>
      </c>
      <c r="AH1799" s="3">
        <v>103699.7</v>
      </c>
      <c r="AI1799" s="3">
        <v>2074</v>
      </c>
      <c r="AJ1799" s="2">
        <v>-10188946.82</v>
      </c>
    </row>
    <row r="1800" spans="1:36" hidden="1" x14ac:dyDescent="0.25">
      <c r="A1800" s="8">
        <v>2</v>
      </c>
      <c r="B1800" s="8" t="s">
        <v>2819</v>
      </c>
      <c r="C1800" s="8">
        <v>3031150056560</v>
      </c>
      <c r="D1800" s="8" t="s">
        <v>2820</v>
      </c>
      <c r="E1800" s="8" t="s">
        <v>30</v>
      </c>
      <c r="F1800" s="8" t="s">
        <v>2821</v>
      </c>
      <c r="G1800" s="10">
        <v>43769</v>
      </c>
      <c r="H1800" s="8" t="s">
        <v>31</v>
      </c>
      <c r="I1800" s="8" t="s">
        <v>38</v>
      </c>
      <c r="J1800" s="9">
        <v>11089.55</v>
      </c>
      <c r="K1800" s="9">
        <v>221.79</v>
      </c>
      <c r="L1800" s="8">
        <v>0</v>
      </c>
      <c r="M1800" s="14">
        <f t="shared" si="84"/>
        <v>11311.34</v>
      </c>
      <c r="N1800" s="8">
        <v>0</v>
      </c>
      <c r="O1800" s="8">
        <v>0</v>
      </c>
      <c r="P1800" s="8" t="s">
        <v>114</v>
      </c>
      <c r="R1800" s="8">
        <v>2</v>
      </c>
      <c r="S1800" s="13">
        <f>_xlfn.XLOOKUP(P1800,rif_fee_schedule!$A$2:$A$84,rif_fee_schedule!C$2:C$84, 0)*1.628</f>
        <v>4288.152</v>
      </c>
      <c r="T1800" s="13">
        <f>_xlfn.XLOOKUP(P1800,rif_fee_schedule!$A$2:$A$84,rif_fee_schedule!D$2:D$84, 0)</f>
        <v>2490</v>
      </c>
      <c r="U1800" s="14">
        <f t="shared" si="85"/>
        <v>8576.3040000000001</v>
      </c>
      <c r="V1800" s="14">
        <f t="shared" si="86"/>
        <v>4980</v>
      </c>
      <c r="W1800"/>
      <c r="Y1800" s="3">
        <v>272008405.74000001</v>
      </c>
      <c r="Z1800" s="3">
        <v>5573244.3300000001</v>
      </c>
      <c r="AA1800" s="3">
        <v>0</v>
      </c>
      <c r="AB1800">
        <v>0</v>
      </c>
      <c r="AC1800" s="3">
        <v>0</v>
      </c>
      <c r="AD1800" s="2">
        <v>-7297347.0099999998</v>
      </c>
      <c r="AE1800" s="3">
        <v>599122533.62</v>
      </c>
      <c r="AF1800" s="3">
        <v>12164932.65</v>
      </c>
      <c r="AG1800" s="3">
        <v>2628720.44</v>
      </c>
      <c r="AH1800" s="3">
        <v>103699.7</v>
      </c>
      <c r="AI1800" s="3">
        <v>2074</v>
      </c>
      <c r="AJ1800" s="2">
        <v>-10188946.82</v>
      </c>
    </row>
    <row r="1801" spans="1:36" hidden="1" x14ac:dyDescent="0.25">
      <c r="A1801" s="8">
        <v>5</v>
      </c>
      <c r="B1801" s="8" t="s">
        <v>5038</v>
      </c>
      <c r="C1801" s="8">
        <v>3059210000080</v>
      </c>
      <c r="D1801" s="8" t="s">
        <v>5039</v>
      </c>
      <c r="E1801" s="8" t="s">
        <v>30</v>
      </c>
      <c r="F1801" s="8" t="s">
        <v>5040</v>
      </c>
      <c r="G1801" s="10">
        <v>43781</v>
      </c>
      <c r="H1801" s="8" t="s">
        <v>31</v>
      </c>
      <c r="I1801" s="8" t="s">
        <v>38</v>
      </c>
      <c r="J1801" s="9">
        <v>282486.73</v>
      </c>
      <c r="K1801" s="9">
        <v>5649.73</v>
      </c>
      <c r="L1801" s="8">
        <v>0</v>
      </c>
      <c r="M1801" s="14">
        <f t="shared" si="84"/>
        <v>288136.45999999996</v>
      </c>
      <c r="N1801" s="8">
        <v>0</v>
      </c>
      <c r="O1801" s="8">
        <v>0</v>
      </c>
      <c r="P1801" s="8" t="s">
        <v>113</v>
      </c>
      <c r="R1801" s="8">
        <v>42</v>
      </c>
      <c r="S1801" s="13">
        <f>_xlfn.XLOOKUP(P1801,rif_fee_schedule!$A$2:$A$84,rif_fee_schedule!C$2:C$84, 0)*1.628</f>
        <v>6860.3919999999998</v>
      </c>
      <c r="T1801" s="13">
        <f>_xlfn.XLOOKUP(P1801,rif_fee_schedule!$A$2:$A$84,rif_fee_schedule!D$2:D$84, 0)</f>
        <v>3984</v>
      </c>
      <c r="U1801" s="14">
        <f t="shared" si="85"/>
        <v>288136.46399999998</v>
      </c>
      <c r="V1801" s="14">
        <f t="shared" si="86"/>
        <v>167328</v>
      </c>
      <c r="W1801"/>
      <c r="Y1801" s="3">
        <v>23913047.239999998</v>
      </c>
      <c r="Z1801" s="3">
        <v>478708.65</v>
      </c>
      <c r="AA1801" s="3">
        <v>0</v>
      </c>
      <c r="AB1801">
        <v>0</v>
      </c>
      <c r="AC1801" s="3">
        <v>0</v>
      </c>
      <c r="AD1801" s="2">
        <v>-227120.25</v>
      </c>
      <c r="AE1801" s="3">
        <v>599122533.62</v>
      </c>
      <c r="AF1801" s="3">
        <v>12164932.65</v>
      </c>
      <c r="AG1801" s="3">
        <v>2628720.44</v>
      </c>
      <c r="AH1801" s="3">
        <v>103699.7</v>
      </c>
      <c r="AI1801" s="3">
        <v>2074</v>
      </c>
      <c r="AJ1801" s="2">
        <v>-10188946.82</v>
      </c>
    </row>
    <row r="1802" spans="1:36" hidden="1" x14ac:dyDescent="0.25">
      <c r="A1802" s="8">
        <v>5</v>
      </c>
      <c r="B1802" s="8" t="s">
        <v>5020</v>
      </c>
      <c r="C1802" s="8">
        <v>3059210000080</v>
      </c>
      <c r="D1802" s="8" t="s">
        <v>5021</v>
      </c>
      <c r="E1802" s="8" t="s">
        <v>30</v>
      </c>
      <c r="F1802" s="8" t="s">
        <v>5022</v>
      </c>
      <c r="G1802" s="10">
        <v>43781</v>
      </c>
      <c r="H1802" s="8" t="s">
        <v>31</v>
      </c>
      <c r="I1802" s="8" t="s">
        <v>38</v>
      </c>
      <c r="J1802" s="9">
        <v>282486.73</v>
      </c>
      <c r="K1802" s="9">
        <v>5649.73</v>
      </c>
      <c r="L1802" s="8">
        <v>0</v>
      </c>
      <c r="M1802" s="14">
        <f t="shared" si="84"/>
        <v>288136.45999999996</v>
      </c>
      <c r="N1802" s="8">
        <v>0</v>
      </c>
      <c r="O1802" s="8">
        <v>0</v>
      </c>
      <c r="P1802" s="8" t="s">
        <v>113</v>
      </c>
      <c r="R1802" s="8">
        <v>42</v>
      </c>
      <c r="S1802" s="13">
        <f>_xlfn.XLOOKUP(P1802,rif_fee_schedule!$A$2:$A$84,rif_fee_schedule!C$2:C$84, 0)*1.628</f>
        <v>6860.3919999999998</v>
      </c>
      <c r="T1802" s="13">
        <f>_xlfn.XLOOKUP(P1802,rif_fee_schedule!$A$2:$A$84,rif_fee_schedule!D$2:D$84, 0)</f>
        <v>3984</v>
      </c>
      <c r="U1802" s="14">
        <f t="shared" si="85"/>
        <v>288136.46399999998</v>
      </c>
      <c r="V1802" s="14">
        <f t="shared" si="86"/>
        <v>167328</v>
      </c>
      <c r="W1802"/>
      <c r="Y1802" s="3">
        <v>23913047.239999998</v>
      </c>
      <c r="Z1802" s="3">
        <v>478708.65</v>
      </c>
      <c r="AA1802" s="3">
        <v>0</v>
      </c>
      <c r="AB1802">
        <v>0</v>
      </c>
      <c r="AC1802" s="3">
        <v>0</v>
      </c>
      <c r="AD1802" s="2">
        <v>-227120.25</v>
      </c>
      <c r="AE1802" s="3">
        <v>599122533.62</v>
      </c>
      <c r="AF1802" s="3">
        <v>12164932.65</v>
      </c>
      <c r="AG1802" s="3">
        <v>2628720.44</v>
      </c>
      <c r="AH1802" s="3">
        <v>103699.7</v>
      </c>
      <c r="AI1802" s="3">
        <v>2074</v>
      </c>
      <c r="AJ1802" s="2">
        <v>-10188946.82</v>
      </c>
    </row>
    <row r="1803" spans="1:36" hidden="1" x14ac:dyDescent="0.25">
      <c r="A1803" s="8">
        <v>5</v>
      </c>
      <c r="B1803" s="8" t="s">
        <v>5017</v>
      </c>
      <c r="C1803" s="8">
        <v>3059210000080</v>
      </c>
      <c r="D1803" s="8" t="s">
        <v>5018</v>
      </c>
      <c r="E1803" s="8" t="s">
        <v>30</v>
      </c>
      <c r="F1803" s="8" t="s">
        <v>5019</v>
      </c>
      <c r="G1803" s="10">
        <v>43781</v>
      </c>
      <c r="H1803" s="8" t="s">
        <v>31</v>
      </c>
      <c r="I1803" s="8" t="s">
        <v>38</v>
      </c>
      <c r="J1803" s="9">
        <v>242131.48</v>
      </c>
      <c r="K1803" s="9">
        <v>4842.63</v>
      </c>
      <c r="L1803" s="8">
        <v>0</v>
      </c>
      <c r="M1803" s="14">
        <f t="shared" si="84"/>
        <v>246974.11000000002</v>
      </c>
      <c r="N1803" s="8">
        <v>0</v>
      </c>
      <c r="O1803" s="8">
        <v>0</v>
      </c>
      <c r="P1803" s="8" t="s">
        <v>113</v>
      </c>
      <c r="R1803" s="8">
        <v>36</v>
      </c>
      <c r="S1803" s="13">
        <f>_xlfn.XLOOKUP(P1803,rif_fee_schedule!$A$2:$A$84,rif_fee_schedule!C$2:C$84, 0)*1.628</f>
        <v>6860.3919999999998</v>
      </c>
      <c r="T1803" s="13">
        <f>_xlfn.XLOOKUP(P1803,rif_fee_schedule!$A$2:$A$84,rif_fee_schedule!D$2:D$84, 0)</f>
        <v>3984</v>
      </c>
      <c r="U1803" s="14">
        <f t="shared" si="85"/>
        <v>246974.11199999999</v>
      </c>
      <c r="V1803" s="14">
        <f t="shared" si="86"/>
        <v>143424</v>
      </c>
      <c r="W1803"/>
      <c r="Y1803" s="3">
        <v>23913047.239999998</v>
      </c>
      <c r="Z1803" s="3">
        <v>478708.65</v>
      </c>
      <c r="AA1803" s="3">
        <v>0</v>
      </c>
      <c r="AB1803">
        <v>0</v>
      </c>
      <c r="AC1803" s="3">
        <v>0</v>
      </c>
      <c r="AD1803" s="2">
        <v>-227120.25</v>
      </c>
      <c r="AE1803" s="3">
        <v>599122533.62</v>
      </c>
      <c r="AF1803" s="3">
        <v>12164932.65</v>
      </c>
      <c r="AG1803" s="3">
        <v>2628720.44</v>
      </c>
      <c r="AH1803" s="3">
        <v>103699.7</v>
      </c>
      <c r="AI1803" s="3">
        <v>2074</v>
      </c>
      <c r="AJ1803" s="2">
        <v>-10188946.82</v>
      </c>
    </row>
    <row r="1804" spans="1:36" hidden="1" x14ac:dyDescent="0.25">
      <c r="A1804" s="8">
        <v>5</v>
      </c>
      <c r="B1804" s="8" t="s">
        <v>5023</v>
      </c>
      <c r="C1804" s="8">
        <v>3059210000080</v>
      </c>
      <c r="D1804" s="8" t="s">
        <v>5024</v>
      </c>
      <c r="E1804" s="8" t="s">
        <v>30</v>
      </c>
      <c r="F1804" s="8" t="s">
        <v>5025</v>
      </c>
      <c r="G1804" s="10">
        <v>43781</v>
      </c>
      <c r="H1804" s="8" t="s">
        <v>31</v>
      </c>
      <c r="I1804" s="8" t="s">
        <v>38</v>
      </c>
      <c r="J1804" s="9">
        <v>242131.48</v>
      </c>
      <c r="K1804" s="9">
        <v>4842.63</v>
      </c>
      <c r="L1804" s="8">
        <v>0</v>
      </c>
      <c r="M1804" s="14">
        <f t="shared" si="84"/>
        <v>246974.11000000002</v>
      </c>
      <c r="N1804" s="8">
        <v>0</v>
      </c>
      <c r="O1804" s="8">
        <v>0</v>
      </c>
      <c r="P1804" s="8" t="s">
        <v>113</v>
      </c>
      <c r="R1804" s="8">
        <v>36</v>
      </c>
      <c r="S1804" s="13">
        <f>_xlfn.XLOOKUP(P1804,rif_fee_schedule!$A$2:$A$84,rif_fee_schedule!C$2:C$84, 0)*1.628</f>
        <v>6860.3919999999998</v>
      </c>
      <c r="T1804" s="13">
        <f>_xlfn.XLOOKUP(P1804,rif_fee_schedule!$A$2:$A$84,rif_fee_schedule!D$2:D$84, 0)</f>
        <v>3984</v>
      </c>
      <c r="U1804" s="14">
        <f t="shared" si="85"/>
        <v>246974.11199999999</v>
      </c>
      <c r="V1804" s="14">
        <f t="shared" si="86"/>
        <v>143424</v>
      </c>
      <c r="W1804"/>
      <c r="Y1804" s="3">
        <v>23913047.239999998</v>
      </c>
      <c r="Z1804" s="3">
        <v>478708.65</v>
      </c>
      <c r="AA1804" s="3">
        <v>0</v>
      </c>
      <c r="AB1804">
        <v>0</v>
      </c>
      <c r="AC1804" s="3">
        <v>0</v>
      </c>
      <c r="AD1804" s="2">
        <v>-227120.25</v>
      </c>
      <c r="AE1804" s="3">
        <v>599122533.62</v>
      </c>
      <c r="AF1804" s="3">
        <v>12164932.65</v>
      </c>
      <c r="AG1804" s="3">
        <v>2628720.44</v>
      </c>
      <c r="AH1804" s="3">
        <v>103699.7</v>
      </c>
      <c r="AI1804" s="3">
        <v>2074</v>
      </c>
      <c r="AJ1804" s="2">
        <v>-10188946.82</v>
      </c>
    </row>
    <row r="1805" spans="1:36" hidden="1" x14ac:dyDescent="0.25">
      <c r="A1805" s="8">
        <v>5</v>
      </c>
      <c r="B1805" s="8" t="s">
        <v>5026</v>
      </c>
      <c r="C1805" s="8">
        <v>3059210000080</v>
      </c>
      <c r="D1805" s="8" t="s">
        <v>5027</v>
      </c>
      <c r="E1805" s="8" t="s">
        <v>30</v>
      </c>
      <c r="F1805" s="8" t="s">
        <v>5028</v>
      </c>
      <c r="G1805" s="10">
        <v>43781</v>
      </c>
      <c r="H1805" s="8" t="s">
        <v>31</v>
      </c>
      <c r="I1805" s="8" t="s">
        <v>38</v>
      </c>
      <c r="J1805" s="9">
        <v>242131.48</v>
      </c>
      <c r="K1805" s="9">
        <v>4842.63</v>
      </c>
      <c r="L1805" s="8">
        <v>0</v>
      </c>
      <c r="M1805" s="14">
        <f t="shared" si="84"/>
        <v>246974.11000000002</v>
      </c>
      <c r="N1805" s="8">
        <v>0</v>
      </c>
      <c r="O1805" s="8">
        <v>0</v>
      </c>
      <c r="P1805" s="8" t="s">
        <v>113</v>
      </c>
      <c r="R1805" s="8">
        <v>36</v>
      </c>
      <c r="S1805" s="13">
        <f>_xlfn.XLOOKUP(P1805,rif_fee_schedule!$A$2:$A$84,rif_fee_schedule!C$2:C$84, 0)*1.628</f>
        <v>6860.3919999999998</v>
      </c>
      <c r="T1805" s="13">
        <f>_xlfn.XLOOKUP(P1805,rif_fee_schedule!$A$2:$A$84,rif_fee_schedule!D$2:D$84, 0)</f>
        <v>3984</v>
      </c>
      <c r="U1805" s="14">
        <f t="shared" si="85"/>
        <v>246974.11199999999</v>
      </c>
      <c r="V1805" s="14">
        <f t="shared" si="86"/>
        <v>143424</v>
      </c>
      <c r="W1805"/>
      <c r="Y1805" s="3">
        <v>23913047.239999998</v>
      </c>
      <c r="Z1805" s="3">
        <v>478708.65</v>
      </c>
      <c r="AA1805" s="3">
        <v>0</v>
      </c>
      <c r="AB1805">
        <v>0</v>
      </c>
      <c r="AC1805" s="3">
        <v>0</v>
      </c>
      <c r="AD1805" s="2">
        <v>-227120.25</v>
      </c>
      <c r="AE1805" s="3">
        <v>599122533.62</v>
      </c>
      <c r="AF1805" s="3">
        <v>12164932.65</v>
      </c>
      <c r="AG1805" s="3">
        <v>2628720.44</v>
      </c>
      <c r="AH1805" s="3">
        <v>103699.7</v>
      </c>
      <c r="AI1805" s="3">
        <v>2074</v>
      </c>
      <c r="AJ1805" s="2">
        <v>-10188946.82</v>
      </c>
    </row>
    <row r="1806" spans="1:36" hidden="1" x14ac:dyDescent="0.25">
      <c r="A1806" s="8">
        <v>5</v>
      </c>
      <c r="B1806" s="8" t="s">
        <v>5029</v>
      </c>
      <c r="C1806" s="8">
        <v>3059210000080</v>
      </c>
      <c r="D1806" s="8" t="s">
        <v>5030</v>
      </c>
      <c r="E1806" s="8" t="s">
        <v>30</v>
      </c>
      <c r="F1806" s="8" t="s">
        <v>5031</v>
      </c>
      <c r="G1806" s="10">
        <v>43781</v>
      </c>
      <c r="H1806" s="8" t="s">
        <v>31</v>
      </c>
      <c r="I1806" s="8" t="s">
        <v>38</v>
      </c>
      <c r="J1806" s="9">
        <v>242131.48</v>
      </c>
      <c r="K1806" s="9">
        <v>4842.63</v>
      </c>
      <c r="L1806" s="8">
        <v>0</v>
      </c>
      <c r="M1806" s="14">
        <f t="shared" si="84"/>
        <v>246974.11000000002</v>
      </c>
      <c r="N1806" s="8">
        <v>0</v>
      </c>
      <c r="O1806" s="8">
        <v>0</v>
      </c>
      <c r="P1806" s="8" t="s">
        <v>113</v>
      </c>
      <c r="R1806" s="8">
        <v>36</v>
      </c>
      <c r="S1806" s="13">
        <f>_xlfn.XLOOKUP(P1806,rif_fee_schedule!$A$2:$A$84,rif_fee_schedule!C$2:C$84, 0)*1.628</f>
        <v>6860.3919999999998</v>
      </c>
      <c r="T1806" s="13">
        <f>_xlfn.XLOOKUP(P1806,rif_fee_schedule!$A$2:$A$84,rif_fee_schedule!D$2:D$84, 0)</f>
        <v>3984</v>
      </c>
      <c r="U1806" s="14">
        <f t="shared" si="85"/>
        <v>246974.11199999999</v>
      </c>
      <c r="V1806" s="14">
        <f t="shared" si="86"/>
        <v>143424</v>
      </c>
      <c r="W1806"/>
      <c r="Y1806" s="3">
        <v>23913047.239999998</v>
      </c>
      <c r="Z1806" s="3">
        <v>478708.65</v>
      </c>
      <c r="AA1806" s="3">
        <v>0</v>
      </c>
      <c r="AB1806">
        <v>0</v>
      </c>
      <c r="AC1806" s="3">
        <v>0</v>
      </c>
      <c r="AD1806" s="2">
        <v>-227120.25</v>
      </c>
      <c r="AE1806" s="3">
        <v>599122533.62</v>
      </c>
      <c r="AF1806" s="3">
        <v>12164932.65</v>
      </c>
      <c r="AG1806" s="3">
        <v>2628720.44</v>
      </c>
      <c r="AH1806" s="3">
        <v>103699.7</v>
      </c>
      <c r="AI1806" s="3">
        <v>2074</v>
      </c>
      <c r="AJ1806" s="2">
        <v>-10188946.82</v>
      </c>
    </row>
    <row r="1807" spans="1:36" hidden="1" x14ac:dyDescent="0.25">
      <c r="A1807" s="8">
        <v>5</v>
      </c>
      <c r="B1807" s="8" t="s">
        <v>5032</v>
      </c>
      <c r="C1807" s="8">
        <v>3059210000080</v>
      </c>
      <c r="D1807" s="8" t="s">
        <v>5033</v>
      </c>
      <c r="E1807" s="8" t="s">
        <v>30</v>
      </c>
      <c r="F1807" s="8" t="s">
        <v>5034</v>
      </c>
      <c r="G1807" s="10">
        <v>43781</v>
      </c>
      <c r="H1807" s="8" t="s">
        <v>31</v>
      </c>
      <c r="I1807" s="8" t="s">
        <v>38</v>
      </c>
      <c r="J1807" s="9">
        <v>242131.48</v>
      </c>
      <c r="K1807" s="9">
        <v>4842.63</v>
      </c>
      <c r="L1807" s="8">
        <v>0</v>
      </c>
      <c r="M1807" s="14">
        <f t="shared" si="84"/>
        <v>246974.11000000002</v>
      </c>
      <c r="N1807" s="8">
        <v>0</v>
      </c>
      <c r="O1807" s="8">
        <v>0</v>
      </c>
      <c r="P1807" s="8" t="s">
        <v>113</v>
      </c>
      <c r="R1807" s="8">
        <v>36</v>
      </c>
      <c r="S1807" s="13">
        <f>_xlfn.XLOOKUP(P1807,rif_fee_schedule!$A$2:$A$84,rif_fee_schedule!C$2:C$84, 0)*1.628</f>
        <v>6860.3919999999998</v>
      </c>
      <c r="T1807" s="13">
        <f>_xlfn.XLOOKUP(P1807,rif_fee_schedule!$A$2:$A$84,rif_fee_schedule!D$2:D$84, 0)</f>
        <v>3984</v>
      </c>
      <c r="U1807" s="14">
        <f t="shared" si="85"/>
        <v>246974.11199999999</v>
      </c>
      <c r="V1807" s="14">
        <f t="shared" si="86"/>
        <v>143424</v>
      </c>
      <c r="W1807"/>
      <c r="Y1807" s="3">
        <v>23913047.239999998</v>
      </c>
      <c r="Z1807" s="3">
        <v>478708.65</v>
      </c>
      <c r="AA1807" s="3">
        <v>0</v>
      </c>
      <c r="AB1807">
        <v>0</v>
      </c>
      <c r="AC1807" s="3">
        <v>0</v>
      </c>
      <c r="AD1807" s="2">
        <v>-227120.25</v>
      </c>
      <c r="AE1807" s="3">
        <v>599122533.62</v>
      </c>
      <c r="AF1807" s="3">
        <v>12164932.65</v>
      </c>
      <c r="AG1807" s="3">
        <v>2628720.44</v>
      </c>
      <c r="AH1807" s="3">
        <v>103699.7</v>
      </c>
      <c r="AI1807" s="3">
        <v>2074</v>
      </c>
      <c r="AJ1807" s="2">
        <v>-10188946.82</v>
      </c>
    </row>
    <row r="1808" spans="1:36" hidden="1" x14ac:dyDescent="0.25">
      <c r="A1808" s="8">
        <v>5</v>
      </c>
      <c r="B1808" s="8" t="s">
        <v>4783</v>
      </c>
      <c r="C1808" s="8">
        <v>3050100070671</v>
      </c>
      <c r="D1808" s="8" t="s">
        <v>4784</v>
      </c>
      <c r="E1808" s="8" t="s">
        <v>30</v>
      </c>
      <c r="G1808" s="10">
        <v>43769</v>
      </c>
      <c r="H1808" s="8" t="s">
        <v>31</v>
      </c>
      <c r="I1808" s="8" t="s">
        <v>32</v>
      </c>
      <c r="J1808" s="9">
        <v>0</v>
      </c>
      <c r="K1808" s="9">
        <v>0</v>
      </c>
      <c r="L1808" s="8">
        <v>0</v>
      </c>
      <c r="M1808" s="14">
        <f t="shared" si="84"/>
        <v>0</v>
      </c>
      <c r="N1808" s="8">
        <v>0</v>
      </c>
      <c r="O1808" s="8">
        <v>0</v>
      </c>
      <c r="P1808" s="8" t="s">
        <v>77</v>
      </c>
      <c r="R1808" s="8">
        <v>-1</v>
      </c>
      <c r="S1808" s="13">
        <f>_xlfn.XLOOKUP(P1808,rif_fee_schedule!$A$2:$A$84,rif_fee_schedule!C$2:C$84, 0)*1.628</f>
        <v>9769.6279999999988</v>
      </c>
      <c r="T1808" s="13">
        <f>_xlfn.XLOOKUP(P1808,rif_fee_schedule!$A$2:$A$84,rif_fee_schedule!D$2:D$84, 0)</f>
        <v>5674</v>
      </c>
      <c r="U1808" s="14">
        <f t="shared" si="85"/>
        <v>-9769.6279999999988</v>
      </c>
      <c r="V1808" s="14">
        <f t="shared" si="86"/>
        <v>-5674</v>
      </c>
      <c r="W1808"/>
      <c r="Y1808" s="3">
        <v>23913047.239999998</v>
      </c>
      <c r="Z1808" s="3">
        <v>478708.65</v>
      </c>
      <c r="AA1808" s="3">
        <v>0</v>
      </c>
      <c r="AB1808">
        <v>0</v>
      </c>
      <c r="AC1808" s="3">
        <v>0</v>
      </c>
      <c r="AD1808" s="2">
        <v>-227120.25</v>
      </c>
      <c r="AE1808" s="3">
        <v>599122533.62</v>
      </c>
      <c r="AF1808" s="3">
        <v>12164932.65</v>
      </c>
      <c r="AG1808" s="3">
        <v>2628720.44</v>
      </c>
      <c r="AH1808" s="3">
        <v>103699.7</v>
      </c>
      <c r="AI1808" s="3">
        <v>2074</v>
      </c>
      <c r="AJ1808" s="2">
        <v>-10188946.82</v>
      </c>
    </row>
    <row r="1809" spans="1:36" hidden="1" x14ac:dyDescent="0.25">
      <c r="A1809" s="8">
        <v>5</v>
      </c>
      <c r="B1809" s="8" t="s">
        <v>4783</v>
      </c>
      <c r="C1809" s="8">
        <v>3050100070671</v>
      </c>
      <c r="D1809" s="8" t="s">
        <v>4784</v>
      </c>
      <c r="E1809" s="8" t="s">
        <v>30</v>
      </c>
      <c r="G1809" s="10">
        <v>43769</v>
      </c>
      <c r="H1809" s="8" t="s">
        <v>31</v>
      </c>
      <c r="I1809" s="8" t="s">
        <v>32</v>
      </c>
      <c r="J1809" s="9">
        <v>0</v>
      </c>
      <c r="K1809" s="9">
        <v>0</v>
      </c>
      <c r="L1809" s="8">
        <v>0</v>
      </c>
      <c r="M1809" s="14">
        <f t="shared" si="84"/>
        <v>0</v>
      </c>
      <c r="N1809" s="8">
        <v>0</v>
      </c>
      <c r="O1809" s="8">
        <v>0</v>
      </c>
      <c r="P1809" s="8" t="s">
        <v>77</v>
      </c>
      <c r="R1809" s="8">
        <v>1</v>
      </c>
      <c r="S1809" s="13">
        <f>_xlfn.XLOOKUP(P1809,rif_fee_schedule!$A$2:$A$84,rif_fee_schedule!C$2:C$84, 0)*1.628</f>
        <v>9769.6279999999988</v>
      </c>
      <c r="T1809" s="13">
        <f>_xlfn.XLOOKUP(P1809,rif_fee_schedule!$A$2:$A$84,rif_fee_schedule!D$2:D$84, 0)</f>
        <v>5674</v>
      </c>
      <c r="U1809" s="14">
        <f t="shared" si="85"/>
        <v>9769.6279999999988</v>
      </c>
      <c r="V1809" s="14">
        <f t="shared" si="86"/>
        <v>5674</v>
      </c>
      <c r="W1809"/>
      <c r="Y1809" s="3">
        <v>23913047.239999998</v>
      </c>
      <c r="Z1809" s="3">
        <v>478708.65</v>
      </c>
      <c r="AA1809" s="3">
        <v>0</v>
      </c>
      <c r="AB1809">
        <v>0</v>
      </c>
      <c r="AC1809" s="3">
        <v>0</v>
      </c>
      <c r="AD1809" s="2">
        <v>-227120.25</v>
      </c>
      <c r="AE1809" s="3">
        <v>599122533.62</v>
      </c>
      <c r="AF1809" s="3">
        <v>12164932.65</v>
      </c>
      <c r="AG1809" s="3">
        <v>2628720.44</v>
      </c>
      <c r="AH1809" s="3">
        <v>103699.7</v>
      </c>
      <c r="AI1809" s="3">
        <v>2074</v>
      </c>
      <c r="AJ1809" s="2">
        <v>-10188946.82</v>
      </c>
    </row>
    <row r="1810" spans="1:36" hidden="1" x14ac:dyDescent="0.25">
      <c r="A1810" s="8">
        <v>5</v>
      </c>
      <c r="B1810" s="8" t="s">
        <v>4705</v>
      </c>
      <c r="C1810" s="8">
        <v>3049250000090</v>
      </c>
      <c r="D1810" s="8" t="s">
        <v>4706</v>
      </c>
      <c r="E1810" s="8" t="s">
        <v>30</v>
      </c>
      <c r="F1810" s="8" t="s">
        <v>4707</v>
      </c>
      <c r="G1810" s="10">
        <v>43773</v>
      </c>
      <c r="H1810" s="8" t="s">
        <v>31</v>
      </c>
      <c r="I1810" s="8" t="s">
        <v>38</v>
      </c>
      <c r="J1810" s="9">
        <v>6246.04</v>
      </c>
      <c r="K1810" s="9">
        <v>124.92</v>
      </c>
      <c r="L1810" s="8">
        <v>0</v>
      </c>
      <c r="M1810" s="14">
        <f t="shared" si="84"/>
        <v>6370.96</v>
      </c>
      <c r="N1810" s="8">
        <v>0</v>
      </c>
      <c r="O1810" s="8">
        <v>0</v>
      </c>
      <c r="P1810" s="8" t="s">
        <v>679</v>
      </c>
      <c r="R1810" s="11">
        <v>1043</v>
      </c>
      <c r="S1810" s="13">
        <f>_xlfn.XLOOKUP(P1810,rif_fee_schedule!$A$2:$A$84,rif_fee_schedule!C$2:C$84, 0)*1.628</f>
        <v>6.108255999999999</v>
      </c>
      <c r="T1810" s="13">
        <f>_xlfn.XLOOKUP(P1810,rif_fee_schedule!$A$2:$A$84,rif_fee_schedule!D$2:D$84, 0)</f>
        <v>3.5470000000000002</v>
      </c>
      <c r="U1810" s="14">
        <f t="shared" si="85"/>
        <v>6370.9110079999991</v>
      </c>
      <c r="V1810" s="14">
        <f t="shared" si="86"/>
        <v>3699.5210000000002</v>
      </c>
      <c r="W1810" s="2"/>
      <c r="Y1810" s="3">
        <v>23913047.239999998</v>
      </c>
      <c r="Z1810" s="3">
        <v>478708.65</v>
      </c>
      <c r="AA1810" s="3">
        <v>0</v>
      </c>
      <c r="AB1810">
        <v>0</v>
      </c>
      <c r="AC1810" s="3">
        <v>0</v>
      </c>
      <c r="AD1810" s="2">
        <v>-227120.25</v>
      </c>
      <c r="AE1810" s="3">
        <v>599122533.62</v>
      </c>
      <c r="AF1810" s="3">
        <v>12164932.65</v>
      </c>
      <c r="AG1810" s="3">
        <v>2628720.44</v>
      </c>
      <c r="AH1810" s="3">
        <v>103699.7</v>
      </c>
      <c r="AI1810" s="3">
        <v>2074</v>
      </c>
      <c r="AJ1810" s="2">
        <v>-10188946.82</v>
      </c>
    </row>
    <row r="1811" spans="1:36" hidden="1" x14ac:dyDescent="0.25">
      <c r="A1811" s="8">
        <v>2</v>
      </c>
      <c r="B1811" s="8" t="s">
        <v>2511</v>
      </c>
      <c r="C1811" s="8">
        <v>3021350140310</v>
      </c>
      <c r="D1811" s="8" t="s">
        <v>2512</v>
      </c>
      <c r="E1811" s="8" t="s">
        <v>30</v>
      </c>
      <c r="F1811" s="8" t="s">
        <v>2513</v>
      </c>
      <c r="G1811" s="10">
        <v>43769</v>
      </c>
      <c r="H1811" s="8" t="s">
        <v>31</v>
      </c>
      <c r="I1811" s="8" t="s">
        <v>38</v>
      </c>
      <c r="J1811" s="9">
        <v>0</v>
      </c>
      <c r="K1811" s="9">
        <v>0</v>
      </c>
      <c r="L1811" s="8">
        <v>0</v>
      </c>
      <c r="M1811" s="14">
        <f t="shared" si="84"/>
        <v>0</v>
      </c>
      <c r="N1811" s="8">
        <v>0</v>
      </c>
      <c r="O1811" s="8">
        <v>0</v>
      </c>
      <c r="P1811" s="8" t="s">
        <v>77</v>
      </c>
      <c r="R1811" s="8">
        <v>-1</v>
      </c>
      <c r="S1811" s="13">
        <f>_xlfn.XLOOKUP(P1811,rif_fee_schedule!$A$2:$A$84,rif_fee_schedule!C$2:C$84, 0)*1.628</f>
        <v>9769.6279999999988</v>
      </c>
      <c r="T1811" s="13">
        <f>_xlfn.XLOOKUP(P1811,rif_fee_schedule!$A$2:$A$84,rif_fee_schedule!D$2:D$84, 0)</f>
        <v>5674</v>
      </c>
      <c r="U1811" s="14">
        <f t="shared" si="85"/>
        <v>-9769.6279999999988</v>
      </c>
      <c r="V1811" s="14">
        <f t="shared" si="86"/>
        <v>-5674</v>
      </c>
      <c r="W1811"/>
      <c r="Y1811" s="3">
        <v>272008405.74000001</v>
      </c>
      <c r="Z1811" s="3">
        <v>5573244.3300000001</v>
      </c>
      <c r="AA1811" s="3">
        <v>0</v>
      </c>
      <c r="AB1811">
        <v>0</v>
      </c>
      <c r="AC1811" s="3">
        <v>0</v>
      </c>
      <c r="AD1811" s="2">
        <v>-7297347.0099999998</v>
      </c>
      <c r="AE1811" s="3">
        <v>599122533.62</v>
      </c>
      <c r="AF1811" s="3">
        <v>12164932.65</v>
      </c>
      <c r="AG1811" s="3">
        <v>2628720.44</v>
      </c>
      <c r="AH1811" s="3">
        <v>103699.7</v>
      </c>
      <c r="AI1811" s="3">
        <v>2074</v>
      </c>
      <c r="AJ1811" s="2">
        <v>-10188946.82</v>
      </c>
    </row>
    <row r="1812" spans="1:36" hidden="1" x14ac:dyDescent="0.25">
      <c r="A1812" s="8">
        <v>2</v>
      </c>
      <c r="B1812" s="8" t="s">
        <v>2511</v>
      </c>
      <c r="C1812" s="8">
        <v>3021350140310</v>
      </c>
      <c r="D1812" s="8" t="s">
        <v>2512</v>
      </c>
      <c r="E1812" s="8" t="s">
        <v>30</v>
      </c>
      <c r="F1812" s="8" t="s">
        <v>2513</v>
      </c>
      <c r="G1812" s="10">
        <v>43769</v>
      </c>
      <c r="H1812" s="8" t="s">
        <v>31</v>
      </c>
      <c r="I1812" s="8" t="s">
        <v>38</v>
      </c>
      <c r="J1812" s="9">
        <v>0</v>
      </c>
      <c r="K1812" s="9">
        <v>0</v>
      </c>
      <c r="L1812" s="8">
        <v>0</v>
      </c>
      <c r="M1812" s="14">
        <f t="shared" si="84"/>
        <v>0</v>
      </c>
      <c r="N1812" s="8">
        <v>0</v>
      </c>
      <c r="O1812" s="8">
        <v>0</v>
      </c>
      <c r="P1812" s="8" t="s">
        <v>77</v>
      </c>
      <c r="R1812" s="8">
        <v>1</v>
      </c>
      <c r="S1812" s="13">
        <f>_xlfn.XLOOKUP(P1812,rif_fee_schedule!$A$2:$A$84,rif_fee_schedule!C$2:C$84, 0)*1.628</f>
        <v>9769.6279999999988</v>
      </c>
      <c r="T1812" s="13">
        <f>_xlfn.XLOOKUP(P1812,rif_fee_schedule!$A$2:$A$84,rif_fee_schedule!D$2:D$84, 0)</f>
        <v>5674</v>
      </c>
      <c r="U1812" s="14">
        <f t="shared" si="85"/>
        <v>9769.6279999999988</v>
      </c>
      <c r="V1812" s="14">
        <f t="shared" si="86"/>
        <v>5674</v>
      </c>
      <c r="W1812"/>
      <c r="Y1812" s="3">
        <v>272008405.74000001</v>
      </c>
      <c r="Z1812" s="3">
        <v>5573244.3300000001</v>
      </c>
      <c r="AA1812" s="3">
        <v>0</v>
      </c>
      <c r="AB1812">
        <v>0</v>
      </c>
      <c r="AC1812" s="3">
        <v>0</v>
      </c>
      <c r="AD1812" s="2">
        <v>-7297347.0099999998</v>
      </c>
      <c r="AE1812" s="3">
        <v>599122533.62</v>
      </c>
      <c r="AF1812" s="3">
        <v>12164932.65</v>
      </c>
      <c r="AG1812" s="3">
        <v>2628720.44</v>
      </c>
      <c r="AH1812" s="3">
        <v>103699.7</v>
      </c>
      <c r="AI1812" s="3">
        <v>2074</v>
      </c>
      <c r="AJ1812" s="2">
        <v>-10188946.82</v>
      </c>
    </row>
    <row r="1813" spans="1:36" hidden="1" x14ac:dyDescent="0.25">
      <c r="A1813" s="8">
        <v>7</v>
      </c>
      <c r="B1813" s="8" t="s">
        <v>8499</v>
      </c>
      <c r="C1813" s="8">
        <v>3041080230170</v>
      </c>
      <c r="D1813" s="8" t="s">
        <v>8500</v>
      </c>
      <c r="E1813" s="8" t="s">
        <v>30</v>
      </c>
      <c r="F1813" s="8" t="s">
        <v>8501</v>
      </c>
      <c r="G1813" s="10">
        <v>43770</v>
      </c>
      <c r="H1813" s="8" t="s">
        <v>31</v>
      </c>
      <c r="I1813" s="8" t="s">
        <v>38</v>
      </c>
      <c r="J1813" s="9">
        <v>0</v>
      </c>
      <c r="K1813" s="9">
        <v>0</v>
      </c>
      <c r="L1813" s="8">
        <v>0</v>
      </c>
      <c r="M1813" s="14">
        <f t="shared" si="84"/>
        <v>0</v>
      </c>
      <c r="N1813" s="8">
        <v>0</v>
      </c>
      <c r="O1813" s="8">
        <v>0</v>
      </c>
      <c r="P1813" s="8" t="s">
        <v>77</v>
      </c>
      <c r="R1813" s="8">
        <v>1</v>
      </c>
      <c r="S1813" s="13">
        <f>_xlfn.XLOOKUP(P1813,rif_fee_schedule!$A$2:$A$84,rif_fee_schedule!C$2:C$84, 0)*1.628</f>
        <v>9769.6279999999988</v>
      </c>
      <c r="T1813" s="13">
        <f>_xlfn.XLOOKUP(P1813,rif_fee_schedule!$A$2:$A$84,rif_fee_schedule!D$2:D$84, 0)</f>
        <v>5674</v>
      </c>
      <c r="U1813" s="14">
        <f t="shared" si="85"/>
        <v>9769.6279999999988</v>
      </c>
      <c r="V1813" s="14">
        <f t="shared" si="86"/>
        <v>5674</v>
      </c>
      <c r="W1813"/>
      <c r="Y1813" s="3">
        <v>53911680.950000003</v>
      </c>
      <c r="Z1813" s="3">
        <v>1078233.76</v>
      </c>
      <c r="AA1813" s="3">
        <v>0</v>
      </c>
      <c r="AB1813">
        <v>0</v>
      </c>
      <c r="AC1813" s="3">
        <v>0</v>
      </c>
      <c r="AD1813" s="2">
        <v>-682358.32</v>
      </c>
      <c r="AE1813" s="3">
        <v>599122533.62</v>
      </c>
      <c r="AF1813" s="3">
        <v>12164932.65</v>
      </c>
      <c r="AG1813" s="3">
        <v>2628720.44</v>
      </c>
      <c r="AH1813" s="3">
        <v>103699.7</v>
      </c>
      <c r="AI1813" s="3">
        <v>2074</v>
      </c>
      <c r="AJ1813" s="2">
        <v>-10188946.82</v>
      </c>
    </row>
    <row r="1814" spans="1:36" hidden="1" x14ac:dyDescent="0.25">
      <c r="A1814" s="8">
        <v>7</v>
      </c>
      <c r="B1814" s="8" t="s">
        <v>8499</v>
      </c>
      <c r="C1814" s="8">
        <v>3041080230170</v>
      </c>
      <c r="D1814" s="8" t="s">
        <v>8500</v>
      </c>
      <c r="E1814" s="8" t="s">
        <v>30</v>
      </c>
      <c r="F1814" s="8" t="s">
        <v>8501</v>
      </c>
      <c r="G1814" s="10">
        <v>43770</v>
      </c>
      <c r="H1814" s="8" t="s">
        <v>31</v>
      </c>
      <c r="I1814" s="8" t="s">
        <v>38</v>
      </c>
      <c r="J1814" s="9">
        <v>0</v>
      </c>
      <c r="K1814" s="9">
        <v>0</v>
      </c>
      <c r="L1814" s="8">
        <v>0</v>
      </c>
      <c r="M1814" s="14">
        <f t="shared" si="84"/>
        <v>0</v>
      </c>
      <c r="N1814" s="8">
        <v>0</v>
      </c>
      <c r="O1814" s="8">
        <v>0</v>
      </c>
      <c r="P1814" s="8" t="s">
        <v>77</v>
      </c>
      <c r="R1814" s="8">
        <v>-1</v>
      </c>
      <c r="S1814" s="13">
        <f>_xlfn.XLOOKUP(P1814,rif_fee_schedule!$A$2:$A$84,rif_fee_schedule!C$2:C$84, 0)*1.628</f>
        <v>9769.6279999999988</v>
      </c>
      <c r="T1814" s="13">
        <f>_xlfn.XLOOKUP(P1814,rif_fee_schedule!$A$2:$A$84,rif_fee_schedule!D$2:D$84, 0)</f>
        <v>5674</v>
      </c>
      <c r="U1814" s="14">
        <f t="shared" si="85"/>
        <v>-9769.6279999999988</v>
      </c>
      <c r="V1814" s="14">
        <f t="shared" si="86"/>
        <v>-5674</v>
      </c>
      <c r="W1814"/>
      <c r="Y1814" s="3">
        <v>53911680.950000003</v>
      </c>
      <c r="Z1814" s="3">
        <v>1078233.76</v>
      </c>
      <c r="AA1814" s="3">
        <v>0</v>
      </c>
      <c r="AB1814">
        <v>0</v>
      </c>
      <c r="AC1814" s="3">
        <v>0</v>
      </c>
      <c r="AD1814" s="2">
        <v>-682358.32</v>
      </c>
      <c r="AE1814" s="3">
        <v>599122533.62</v>
      </c>
      <c r="AF1814" s="3">
        <v>12164932.65</v>
      </c>
      <c r="AG1814" s="3">
        <v>2628720.44</v>
      </c>
      <c r="AH1814" s="3">
        <v>103699.7</v>
      </c>
      <c r="AI1814" s="3">
        <v>2074</v>
      </c>
      <c r="AJ1814" s="2">
        <v>-10188946.82</v>
      </c>
    </row>
    <row r="1815" spans="1:36" hidden="1" x14ac:dyDescent="0.25">
      <c r="A1815" s="8">
        <v>2</v>
      </c>
      <c r="B1815" s="8" t="s">
        <v>2900</v>
      </c>
      <c r="C1815" s="8">
        <v>3031220220120</v>
      </c>
      <c r="D1815" s="8" t="s">
        <v>2901</v>
      </c>
      <c r="E1815" s="8" t="s">
        <v>30</v>
      </c>
      <c r="G1815" s="10">
        <v>43769</v>
      </c>
      <c r="H1815" s="8" t="s">
        <v>31</v>
      </c>
      <c r="I1815" s="8" t="s">
        <v>32</v>
      </c>
      <c r="J1815" s="9">
        <v>9500.89</v>
      </c>
      <c r="K1815" s="9">
        <v>190.02</v>
      </c>
      <c r="L1815" s="8">
        <v>0</v>
      </c>
      <c r="M1815" s="14">
        <f t="shared" si="84"/>
        <v>9690.91</v>
      </c>
      <c r="N1815" s="8">
        <v>0</v>
      </c>
      <c r="O1815" s="8">
        <v>0</v>
      </c>
      <c r="P1815" s="8" t="s">
        <v>185</v>
      </c>
      <c r="R1815" s="8">
        <v>620</v>
      </c>
      <c r="S1815" s="13">
        <f>_xlfn.XLOOKUP(P1815,rif_fee_schedule!$A$2:$A$84,rif_fee_schedule!C$2:C$84, 0)*1.628</f>
        <v>0</v>
      </c>
      <c r="T1815" s="13">
        <f>_xlfn.XLOOKUP(P1815,rif_fee_schedule!$A$2:$A$84,rif_fee_schedule!D$2:D$84, 0)</f>
        <v>0</v>
      </c>
      <c r="U1815" s="14">
        <f t="shared" si="85"/>
        <v>0</v>
      </c>
      <c r="V1815" s="14">
        <f t="shared" si="86"/>
        <v>0</v>
      </c>
      <c r="W1815"/>
      <c r="Y1815" s="3">
        <v>272008405.74000001</v>
      </c>
      <c r="Z1815" s="3">
        <v>5573244.3300000001</v>
      </c>
      <c r="AA1815" s="3">
        <v>0</v>
      </c>
      <c r="AB1815">
        <v>0</v>
      </c>
      <c r="AC1815" s="3">
        <v>0</v>
      </c>
      <c r="AD1815" s="2">
        <v>-7297347.0099999998</v>
      </c>
      <c r="AE1815" s="3">
        <v>599122533.62</v>
      </c>
      <c r="AF1815" s="3">
        <v>12164932.65</v>
      </c>
      <c r="AG1815" s="3">
        <v>2628720.44</v>
      </c>
      <c r="AH1815" s="3">
        <v>103699.7</v>
      </c>
      <c r="AI1815" s="3">
        <v>2074</v>
      </c>
      <c r="AJ1815" s="2">
        <v>-10188946.82</v>
      </c>
    </row>
    <row r="1816" spans="1:36" hidden="1" x14ac:dyDescent="0.25">
      <c r="A1816" s="8">
        <v>1</v>
      </c>
      <c r="B1816" s="8" t="s">
        <v>128</v>
      </c>
      <c r="C1816" s="8">
        <v>3020310030011</v>
      </c>
      <c r="D1816" s="8" t="s">
        <v>129</v>
      </c>
      <c r="E1816" s="8" t="s">
        <v>30</v>
      </c>
      <c r="F1816" s="8" t="s">
        <v>130</v>
      </c>
      <c r="G1816" s="10">
        <v>43794</v>
      </c>
      <c r="H1816" s="8" t="s">
        <v>31</v>
      </c>
      <c r="I1816" s="8" t="s">
        <v>38</v>
      </c>
      <c r="J1816" s="9">
        <v>2375.06</v>
      </c>
      <c r="K1816" s="9">
        <v>47.5</v>
      </c>
      <c r="L1816" s="8">
        <v>0</v>
      </c>
      <c r="M1816" s="14">
        <f t="shared" si="84"/>
        <v>2422.56</v>
      </c>
      <c r="N1816" s="8">
        <v>0</v>
      </c>
      <c r="O1816" s="8">
        <v>0</v>
      </c>
      <c r="P1816" s="8" t="s">
        <v>43</v>
      </c>
      <c r="R1816" s="8">
        <v>473</v>
      </c>
      <c r="S1816" s="13">
        <f>_xlfn.XLOOKUP(P1816,rif_fee_schedule!$A$2:$A$84,rif_fee_schedule!C$2:C$84, 0)*1.628</f>
        <v>5.1216879999999998</v>
      </c>
      <c r="T1816" s="13">
        <f>_xlfn.XLOOKUP(P1816,rif_fee_schedule!$A$2:$A$84,rif_fee_schedule!D$2:D$84, 0)</f>
        <v>2.9740000000000002</v>
      </c>
      <c r="U1816" s="14">
        <f t="shared" si="85"/>
        <v>2422.5584239999998</v>
      </c>
      <c r="V1816" s="14">
        <f t="shared" si="86"/>
        <v>1406.702</v>
      </c>
      <c r="W1816"/>
      <c r="Y1816" s="3">
        <v>74696854.359999999</v>
      </c>
      <c r="Z1816" s="3">
        <v>1494936.99</v>
      </c>
      <c r="AA1816" s="3">
        <v>1189721.74</v>
      </c>
      <c r="AB1816" s="2">
        <v>103699.7</v>
      </c>
      <c r="AC1816" s="3">
        <v>2074</v>
      </c>
      <c r="AD1816" s="2">
        <v>-3422401.68</v>
      </c>
      <c r="AE1816" s="3">
        <v>599122533.62</v>
      </c>
      <c r="AF1816" s="3">
        <v>12164932.65</v>
      </c>
      <c r="AG1816" s="3">
        <v>2628720.44</v>
      </c>
      <c r="AH1816" s="3">
        <v>103699.7</v>
      </c>
      <c r="AI1816" s="3">
        <v>2074</v>
      </c>
      <c r="AJ1816" s="2">
        <v>-10188946.82</v>
      </c>
    </row>
    <row r="1817" spans="1:36" hidden="1" x14ac:dyDescent="0.25">
      <c r="A1817" s="8">
        <v>6</v>
      </c>
      <c r="B1817" s="8" t="s">
        <v>7094</v>
      </c>
      <c r="C1817" s="8">
        <v>3069120560090</v>
      </c>
      <c r="D1817" s="8" t="s">
        <v>7095</v>
      </c>
      <c r="E1817" s="8" t="s">
        <v>30</v>
      </c>
      <c r="F1817" s="8" t="s">
        <v>7096</v>
      </c>
      <c r="G1817" s="10">
        <v>43773</v>
      </c>
      <c r="H1817" s="8" t="s">
        <v>31</v>
      </c>
      <c r="I1817" s="8" t="s">
        <v>38</v>
      </c>
      <c r="J1817" s="9">
        <v>9578.07</v>
      </c>
      <c r="K1817" s="9">
        <v>191.56</v>
      </c>
      <c r="L1817" s="8">
        <v>0</v>
      </c>
      <c r="M1817" s="14">
        <f t="shared" si="84"/>
        <v>9769.6299999999992</v>
      </c>
      <c r="N1817" s="8">
        <v>0</v>
      </c>
      <c r="O1817" s="8">
        <v>0</v>
      </c>
      <c r="P1817" s="8" t="s">
        <v>77</v>
      </c>
      <c r="R1817" s="8">
        <v>1</v>
      </c>
      <c r="S1817" s="13">
        <f>_xlfn.XLOOKUP(P1817,rif_fee_schedule!$A$2:$A$84,rif_fee_schedule!C$2:C$84, 0)*1.628</f>
        <v>9769.6279999999988</v>
      </c>
      <c r="T1817" s="13">
        <f>_xlfn.XLOOKUP(P1817,rif_fee_schedule!$A$2:$A$84,rif_fee_schedule!D$2:D$84, 0)</f>
        <v>5674</v>
      </c>
      <c r="U1817" s="14">
        <f t="shared" si="85"/>
        <v>9769.6279999999988</v>
      </c>
      <c r="V1817" s="14">
        <f t="shared" si="86"/>
        <v>5674</v>
      </c>
      <c r="W1817"/>
      <c r="Y1817" s="3">
        <v>43269262.359999999</v>
      </c>
      <c r="Z1817" s="3">
        <v>874367.57</v>
      </c>
      <c r="AA1817" s="3">
        <v>433279.63</v>
      </c>
      <c r="AB1817">
        <v>0</v>
      </c>
      <c r="AC1817" s="3">
        <v>0</v>
      </c>
      <c r="AD1817" s="2">
        <v>374512.67</v>
      </c>
      <c r="AE1817" s="3">
        <v>599122533.62</v>
      </c>
      <c r="AF1817" s="3">
        <v>12164932.65</v>
      </c>
      <c r="AG1817" s="3">
        <v>2628720.44</v>
      </c>
      <c r="AH1817" s="3">
        <v>103699.7</v>
      </c>
      <c r="AI1817" s="3">
        <v>2074</v>
      </c>
      <c r="AJ1817" s="2">
        <v>-10188946.82</v>
      </c>
    </row>
    <row r="1818" spans="1:36" hidden="1" x14ac:dyDescent="0.25">
      <c r="A1818" s="8">
        <v>6</v>
      </c>
      <c r="B1818" s="8" t="s">
        <v>7097</v>
      </c>
      <c r="C1818" s="8">
        <v>3069120560100</v>
      </c>
      <c r="D1818" s="8" t="s">
        <v>7098</v>
      </c>
      <c r="E1818" s="8" t="s">
        <v>30</v>
      </c>
      <c r="F1818" s="8" t="s">
        <v>7099</v>
      </c>
      <c r="G1818" s="10">
        <v>43773</v>
      </c>
      <c r="H1818" s="8" t="s">
        <v>31</v>
      </c>
      <c r="I1818" s="8" t="s">
        <v>38</v>
      </c>
      <c r="J1818" s="9">
        <v>9578.07</v>
      </c>
      <c r="K1818" s="9">
        <v>191.56</v>
      </c>
      <c r="L1818" s="8">
        <v>0</v>
      </c>
      <c r="M1818" s="14">
        <f t="shared" si="84"/>
        <v>9769.6299999999992</v>
      </c>
      <c r="N1818" s="8">
        <v>0</v>
      </c>
      <c r="O1818" s="8">
        <v>0</v>
      </c>
      <c r="P1818" s="8" t="s">
        <v>77</v>
      </c>
      <c r="R1818" s="8">
        <v>1</v>
      </c>
      <c r="S1818" s="13">
        <f>_xlfn.XLOOKUP(P1818,rif_fee_schedule!$A$2:$A$84,rif_fee_schedule!C$2:C$84, 0)*1.628</f>
        <v>9769.6279999999988</v>
      </c>
      <c r="T1818" s="13">
        <f>_xlfn.XLOOKUP(P1818,rif_fee_schedule!$A$2:$A$84,rif_fee_schedule!D$2:D$84, 0)</f>
        <v>5674</v>
      </c>
      <c r="U1818" s="14">
        <f t="shared" si="85"/>
        <v>9769.6279999999988</v>
      </c>
      <c r="V1818" s="14">
        <f t="shared" si="86"/>
        <v>5674</v>
      </c>
      <c r="W1818"/>
      <c r="Y1818" s="3">
        <v>43269262.359999999</v>
      </c>
      <c r="Z1818" s="3">
        <v>874367.57</v>
      </c>
      <c r="AA1818" s="3">
        <v>433279.63</v>
      </c>
      <c r="AB1818">
        <v>0</v>
      </c>
      <c r="AC1818" s="3">
        <v>0</v>
      </c>
      <c r="AD1818" s="2">
        <v>374512.67</v>
      </c>
      <c r="AE1818" s="3">
        <v>599122533.62</v>
      </c>
      <c r="AF1818" s="3">
        <v>12164932.65</v>
      </c>
      <c r="AG1818" s="3">
        <v>2628720.44</v>
      </c>
      <c r="AH1818" s="3">
        <v>103699.7</v>
      </c>
      <c r="AI1818" s="3">
        <v>2074</v>
      </c>
      <c r="AJ1818" s="2">
        <v>-10188946.82</v>
      </c>
    </row>
    <row r="1819" spans="1:36" hidden="1" x14ac:dyDescent="0.25">
      <c r="A1819" s="8">
        <v>2</v>
      </c>
      <c r="B1819" s="8" t="s">
        <v>2546</v>
      </c>
      <c r="C1819" s="8">
        <v>3031010130930</v>
      </c>
      <c r="D1819" s="8" t="s">
        <v>2547</v>
      </c>
      <c r="E1819" s="8" t="s">
        <v>30</v>
      </c>
      <c r="F1819" s="8" t="s">
        <v>2548</v>
      </c>
      <c r="G1819" s="10">
        <v>43775</v>
      </c>
      <c r="H1819" s="8" t="s">
        <v>31</v>
      </c>
      <c r="I1819" s="8" t="s">
        <v>38</v>
      </c>
      <c r="J1819" s="9">
        <v>14345.56</v>
      </c>
      <c r="K1819" s="9">
        <v>286.91000000000003</v>
      </c>
      <c r="L1819" s="8">
        <v>0</v>
      </c>
      <c r="M1819" s="14">
        <f t="shared" si="84"/>
        <v>14632.47</v>
      </c>
      <c r="N1819" s="8">
        <v>0</v>
      </c>
      <c r="O1819" s="8">
        <v>0</v>
      </c>
      <c r="P1819" s="8" t="s">
        <v>114</v>
      </c>
      <c r="R1819" s="8">
        <v>-2</v>
      </c>
      <c r="S1819" s="13">
        <f>_xlfn.XLOOKUP(P1819,rif_fee_schedule!$A$2:$A$84,rif_fee_schedule!C$2:C$84, 0)*1.628</f>
        <v>4288.152</v>
      </c>
      <c r="T1819" s="13">
        <f>_xlfn.XLOOKUP(P1819,rif_fee_schedule!$A$2:$A$84,rif_fee_schedule!D$2:D$84, 0)</f>
        <v>2490</v>
      </c>
      <c r="U1819" s="14">
        <f t="shared" si="85"/>
        <v>-8576.3040000000001</v>
      </c>
      <c r="V1819" s="14">
        <f t="shared" si="86"/>
        <v>-4980</v>
      </c>
      <c r="W1819"/>
      <c r="Y1819" s="3">
        <v>272008405.74000001</v>
      </c>
      <c r="Z1819" s="3">
        <v>5573244.3300000001</v>
      </c>
      <c r="AA1819" s="3">
        <v>0</v>
      </c>
      <c r="AB1819">
        <v>0</v>
      </c>
      <c r="AC1819" s="3">
        <v>0</v>
      </c>
      <c r="AD1819" s="2">
        <v>-7297347.0099999998</v>
      </c>
      <c r="AE1819" s="3">
        <v>599122533.62</v>
      </c>
      <c r="AF1819" s="3">
        <v>12164932.65</v>
      </c>
      <c r="AG1819" s="3">
        <v>2628720.44</v>
      </c>
      <c r="AH1819" s="3">
        <v>103699.7</v>
      </c>
      <c r="AI1819" s="3">
        <v>2074</v>
      </c>
      <c r="AJ1819" s="2">
        <v>-10188946.82</v>
      </c>
    </row>
    <row r="1820" spans="1:36" hidden="1" x14ac:dyDescent="0.25">
      <c r="A1820" s="8">
        <v>2</v>
      </c>
      <c r="B1820" s="8" t="s">
        <v>2546</v>
      </c>
      <c r="C1820" s="8">
        <v>3031010130930</v>
      </c>
      <c r="D1820" s="8" t="s">
        <v>2547</v>
      </c>
      <c r="E1820" s="8" t="s">
        <v>30</v>
      </c>
      <c r="F1820" s="8" t="s">
        <v>2548</v>
      </c>
      <c r="G1820" s="10">
        <v>43775</v>
      </c>
      <c r="H1820" s="8" t="s">
        <v>31</v>
      </c>
      <c r="I1820" s="8" t="s">
        <v>38</v>
      </c>
      <c r="J1820" s="9">
        <v>14345.56</v>
      </c>
      <c r="K1820" s="9">
        <v>286.91000000000003</v>
      </c>
      <c r="L1820" s="8">
        <v>0</v>
      </c>
      <c r="M1820" s="14">
        <f t="shared" si="84"/>
        <v>14632.47</v>
      </c>
      <c r="N1820" s="8">
        <v>0</v>
      </c>
      <c r="O1820" s="8">
        <v>0</v>
      </c>
      <c r="P1820" s="8" t="s">
        <v>113</v>
      </c>
      <c r="R1820" s="8">
        <v>4</v>
      </c>
      <c r="S1820" s="13">
        <f>_xlfn.XLOOKUP(P1820,rif_fee_schedule!$A$2:$A$84,rif_fee_schedule!C$2:C$84, 0)*1.628</f>
        <v>6860.3919999999998</v>
      </c>
      <c r="T1820" s="13">
        <f>_xlfn.XLOOKUP(P1820,rif_fee_schedule!$A$2:$A$84,rif_fee_schedule!D$2:D$84, 0)</f>
        <v>3984</v>
      </c>
      <c r="U1820" s="14">
        <f t="shared" si="85"/>
        <v>27441.567999999999</v>
      </c>
      <c r="V1820" s="14">
        <f t="shared" si="86"/>
        <v>15936</v>
      </c>
      <c r="W1820"/>
      <c r="Y1820" s="3">
        <v>272008405.74000001</v>
      </c>
      <c r="Z1820" s="3">
        <v>5573244.3300000001</v>
      </c>
      <c r="AA1820" s="3">
        <v>0</v>
      </c>
      <c r="AB1820">
        <v>0</v>
      </c>
      <c r="AC1820" s="3">
        <v>0</v>
      </c>
      <c r="AD1820" s="2">
        <v>-7297347.0099999998</v>
      </c>
      <c r="AE1820" s="3">
        <v>599122533.62</v>
      </c>
      <c r="AF1820" s="3">
        <v>12164932.65</v>
      </c>
      <c r="AG1820" s="3">
        <v>2628720.44</v>
      </c>
      <c r="AH1820" s="3">
        <v>103699.7</v>
      </c>
      <c r="AI1820" s="3">
        <v>2074</v>
      </c>
      <c r="AJ1820" s="2">
        <v>-10188946.82</v>
      </c>
    </row>
    <row r="1821" spans="1:36" hidden="1" x14ac:dyDescent="0.25">
      <c r="A1821" s="8">
        <v>6</v>
      </c>
      <c r="B1821" s="8" t="s">
        <v>7091</v>
      </c>
      <c r="C1821" s="8">
        <v>3069120000140</v>
      </c>
      <c r="D1821" s="8" t="s">
        <v>7092</v>
      </c>
      <c r="E1821" s="8" t="s">
        <v>30</v>
      </c>
      <c r="F1821" s="8" t="s">
        <v>7093</v>
      </c>
      <c r="G1821" s="10">
        <v>43770</v>
      </c>
      <c r="H1821" s="8" t="s">
        <v>31</v>
      </c>
      <c r="I1821" s="8" t="s">
        <v>38</v>
      </c>
      <c r="J1821" s="9">
        <v>9578.07</v>
      </c>
      <c r="K1821" s="9">
        <v>191.56</v>
      </c>
      <c r="L1821" s="8">
        <v>0</v>
      </c>
      <c r="M1821" s="14">
        <f t="shared" si="84"/>
        <v>9769.6299999999992</v>
      </c>
      <c r="N1821" s="8">
        <v>0</v>
      </c>
      <c r="O1821" s="8">
        <v>0</v>
      </c>
      <c r="P1821" s="8" t="s">
        <v>77</v>
      </c>
      <c r="R1821" s="8">
        <v>1</v>
      </c>
      <c r="S1821" s="13">
        <f>_xlfn.XLOOKUP(P1821,rif_fee_schedule!$A$2:$A$84,rif_fee_schedule!C$2:C$84, 0)*1.628</f>
        <v>9769.6279999999988</v>
      </c>
      <c r="T1821" s="13">
        <f>_xlfn.XLOOKUP(P1821,rif_fee_schedule!$A$2:$A$84,rif_fee_schedule!D$2:D$84, 0)</f>
        <v>5674</v>
      </c>
      <c r="U1821" s="14">
        <f t="shared" si="85"/>
        <v>9769.6279999999988</v>
      </c>
      <c r="V1821" s="14">
        <f t="shared" si="86"/>
        <v>5674</v>
      </c>
      <c r="W1821"/>
      <c r="Y1821" s="3">
        <v>43269262.359999999</v>
      </c>
      <c r="Z1821" s="3">
        <v>874367.57</v>
      </c>
      <c r="AA1821" s="3">
        <v>433279.63</v>
      </c>
      <c r="AB1821">
        <v>0</v>
      </c>
      <c r="AC1821" s="3">
        <v>0</v>
      </c>
      <c r="AD1821" s="2">
        <v>374512.67</v>
      </c>
      <c r="AE1821" s="3">
        <v>599122533.62</v>
      </c>
      <c r="AF1821" s="3">
        <v>12164932.65</v>
      </c>
      <c r="AG1821" s="3">
        <v>2628720.44</v>
      </c>
      <c r="AH1821" s="3">
        <v>103699.7</v>
      </c>
      <c r="AI1821" s="3">
        <v>2074</v>
      </c>
      <c r="AJ1821" s="2">
        <v>-10188946.82</v>
      </c>
    </row>
    <row r="1822" spans="1:36" hidden="1" x14ac:dyDescent="0.25">
      <c r="A1822" s="8">
        <v>6</v>
      </c>
      <c r="B1822" s="8" t="s">
        <v>6541</v>
      </c>
      <c r="C1822" s="8">
        <v>3060190211830</v>
      </c>
      <c r="D1822" s="8" t="s">
        <v>6542</v>
      </c>
      <c r="E1822" s="8" t="s">
        <v>30</v>
      </c>
      <c r="F1822" s="8" t="s">
        <v>6543</v>
      </c>
      <c r="G1822" s="10">
        <v>43773</v>
      </c>
      <c r="H1822" s="8" t="s">
        <v>31</v>
      </c>
      <c r="I1822" s="8" t="s">
        <v>38</v>
      </c>
      <c r="J1822" s="9">
        <v>9578.07</v>
      </c>
      <c r="K1822" s="9">
        <v>191.56</v>
      </c>
      <c r="L1822" s="8">
        <v>0</v>
      </c>
      <c r="M1822" s="14">
        <f t="shared" si="84"/>
        <v>9769.6299999999992</v>
      </c>
      <c r="N1822" s="8">
        <v>0</v>
      </c>
      <c r="O1822" s="8">
        <v>0</v>
      </c>
      <c r="P1822" s="8" t="s">
        <v>77</v>
      </c>
      <c r="R1822" s="8">
        <v>1</v>
      </c>
      <c r="S1822" s="13">
        <f>_xlfn.XLOOKUP(P1822,rif_fee_schedule!$A$2:$A$84,rif_fee_schedule!C$2:C$84, 0)*1.628</f>
        <v>9769.6279999999988</v>
      </c>
      <c r="T1822" s="13">
        <f>_xlfn.XLOOKUP(P1822,rif_fee_schedule!$A$2:$A$84,rif_fee_schedule!D$2:D$84, 0)</f>
        <v>5674</v>
      </c>
      <c r="U1822" s="14">
        <f t="shared" si="85"/>
        <v>9769.6279999999988</v>
      </c>
      <c r="V1822" s="14">
        <f t="shared" si="86"/>
        <v>5674</v>
      </c>
      <c r="W1822"/>
      <c r="Y1822" s="3">
        <v>43269262.359999999</v>
      </c>
      <c r="Z1822" s="3">
        <v>874367.57</v>
      </c>
      <c r="AA1822" s="3">
        <v>433279.63</v>
      </c>
      <c r="AB1822">
        <v>0</v>
      </c>
      <c r="AC1822" s="3">
        <v>0</v>
      </c>
      <c r="AD1822" s="2">
        <v>374512.67</v>
      </c>
      <c r="AE1822" s="3">
        <v>599122533.62</v>
      </c>
      <c r="AF1822" s="3">
        <v>12164932.65</v>
      </c>
      <c r="AG1822" s="3">
        <v>2628720.44</v>
      </c>
      <c r="AH1822" s="3">
        <v>103699.7</v>
      </c>
      <c r="AI1822" s="3">
        <v>2074</v>
      </c>
      <c r="AJ1822" s="2">
        <v>-10188946.82</v>
      </c>
    </row>
    <row r="1823" spans="1:36" hidden="1" x14ac:dyDescent="0.25">
      <c r="A1823" s="8">
        <v>6</v>
      </c>
      <c r="B1823" s="8" t="s">
        <v>6544</v>
      </c>
      <c r="C1823" s="8">
        <v>3060190211840</v>
      </c>
      <c r="D1823" s="8" t="s">
        <v>6545</v>
      </c>
      <c r="E1823" s="8" t="s">
        <v>30</v>
      </c>
      <c r="F1823" s="8" t="s">
        <v>6546</v>
      </c>
      <c r="G1823" s="10">
        <v>43773</v>
      </c>
      <c r="H1823" s="8" t="s">
        <v>31</v>
      </c>
      <c r="I1823" s="8" t="s">
        <v>38</v>
      </c>
      <c r="J1823" s="9">
        <v>9578.07</v>
      </c>
      <c r="K1823" s="9">
        <v>191.56</v>
      </c>
      <c r="L1823" s="8">
        <v>0</v>
      </c>
      <c r="M1823" s="14">
        <f t="shared" si="84"/>
        <v>9769.6299999999992</v>
      </c>
      <c r="N1823" s="8">
        <v>0</v>
      </c>
      <c r="O1823" s="8">
        <v>0</v>
      </c>
      <c r="P1823" s="8" t="s">
        <v>77</v>
      </c>
      <c r="R1823" s="8">
        <v>1</v>
      </c>
      <c r="S1823" s="13">
        <f>_xlfn.XLOOKUP(P1823,rif_fee_schedule!$A$2:$A$84,rif_fee_schedule!C$2:C$84, 0)*1.628</f>
        <v>9769.6279999999988</v>
      </c>
      <c r="T1823" s="13">
        <f>_xlfn.XLOOKUP(P1823,rif_fee_schedule!$A$2:$A$84,rif_fee_schedule!D$2:D$84, 0)</f>
        <v>5674</v>
      </c>
      <c r="U1823" s="14">
        <f t="shared" si="85"/>
        <v>9769.6279999999988</v>
      </c>
      <c r="V1823" s="14">
        <f t="shared" si="86"/>
        <v>5674</v>
      </c>
      <c r="W1823"/>
      <c r="Y1823" s="3">
        <v>43269262.359999999</v>
      </c>
      <c r="Z1823" s="3">
        <v>874367.57</v>
      </c>
      <c r="AA1823" s="3">
        <v>433279.63</v>
      </c>
      <c r="AB1823">
        <v>0</v>
      </c>
      <c r="AC1823" s="3">
        <v>0</v>
      </c>
      <c r="AD1823" s="2">
        <v>374512.67</v>
      </c>
      <c r="AE1823" s="3">
        <v>599122533.62</v>
      </c>
      <c r="AF1823" s="3">
        <v>12164932.65</v>
      </c>
      <c r="AG1823" s="3">
        <v>2628720.44</v>
      </c>
      <c r="AH1823" s="3">
        <v>103699.7</v>
      </c>
      <c r="AI1823" s="3">
        <v>2074</v>
      </c>
      <c r="AJ1823" s="2">
        <v>-10188946.82</v>
      </c>
    </row>
    <row r="1824" spans="1:36" hidden="1" x14ac:dyDescent="0.25">
      <c r="A1824" s="8">
        <v>6</v>
      </c>
      <c r="B1824" s="8" t="s">
        <v>7596</v>
      </c>
      <c r="C1824" s="8">
        <v>3069270100010</v>
      </c>
      <c r="D1824" s="8" t="s">
        <v>7597</v>
      </c>
      <c r="E1824" s="8" t="s">
        <v>30</v>
      </c>
      <c r="F1824" s="8" t="s">
        <v>7598</v>
      </c>
      <c r="G1824" s="10">
        <v>43811</v>
      </c>
      <c r="H1824" s="8" t="s">
        <v>31</v>
      </c>
      <c r="I1824" s="8" t="s">
        <v>38</v>
      </c>
      <c r="J1824" s="9">
        <v>12077.06</v>
      </c>
      <c r="K1824" s="9">
        <v>241.54</v>
      </c>
      <c r="L1824" s="8">
        <v>0</v>
      </c>
      <c r="M1824" s="14">
        <f t="shared" si="84"/>
        <v>12318.6</v>
      </c>
      <c r="N1824" s="8">
        <v>0</v>
      </c>
      <c r="O1824" s="8">
        <v>0</v>
      </c>
      <c r="P1824" s="8" t="s">
        <v>7599</v>
      </c>
      <c r="R1824" s="11">
        <v>2800</v>
      </c>
      <c r="S1824" s="13">
        <f>_xlfn.XLOOKUP(P1824,rif_fee_schedule!$A$2:$A$84,rif_fee_schedule!C$2:C$84, 0)*1.628</f>
        <v>0</v>
      </c>
      <c r="T1824" s="13">
        <f>_xlfn.XLOOKUP(P1824,rif_fee_schedule!$A$2:$A$84,rif_fee_schedule!D$2:D$84, 0)</f>
        <v>0</v>
      </c>
      <c r="U1824" s="14">
        <f t="shared" si="85"/>
        <v>0</v>
      </c>
      <c r="V1824" s="14">
        <f t="shared" si="86"/>
        <v>0</v>
      </c>
      <c r="W1824" s="2"/>
      <c r="Y1824" s="3">
        <v>43269262.359999999</v>
      </c>
      <c r="Z1824" s="3">
        <v>874367.57</v>
      </c>
      <c r="AA1824" s="3">
        <v>433279.63</v>
      </c>
      <c r="AB1824">
        <v>0</v>
      </c>
      <c r="AC1824" s="3">
        <v>0</v>
      </c>
      <c r="AD1824" s="2">
        <v>374512.67</v>
      </c>
      <c r="AE1824" s="3">
        <v>599122533.62</v>
      </c>
      <c r="AF1824" s="3">
        <v>12164932.65</v>
      </c>
      <c r="AG1824" s="3">
        <v>2628720.44</v>
      </c>
      <c r="AH1824" s="3">
        <v>103699.7</v>
      </c>
      <c r="AI1824" s="3">
        <v>2074</v>
      </c>
      <c r="AJ1824" s="2">
        <v>-10188946.82</v>
      </c>
    </row>
    <row r="1825" spans="1:36" hidden="1" x14ac:dyDescent="0.25">
      <c r="A1825" s="8">
        <v>6</v>
      </c>
      <c r="B1825" s="8" t="s">
        <v>6378</v>
      </c>
      <c r="C1825" s="8">
        <v>3060190211650</v>
      </c>
      <c r="D1825" s="8" t="s">
        <v>6379</v>
      </c>
      <c r="E1825" s="8" t="s">
        <v>30</v>
      </c>
      <c r="F1825" s="8" t="s">
        <v>6380</v>
      </c>
      <c r="G1825" s="10">
        <v>43773</v>
      </c>
      <c r="H1825" s="8" t="s">
        <v>31</v>
      </c>
      <c r="I1825" s="8" t="s">
        <v>38</v>
      </c>
      <c r="J1825" s="9">
        <v>9578.07</v>
      </c>
      <c r="K1825" s="9">
        <v>191.56</v>
      </c>
      <c r="L1825" s="8">
        <v>0</v>
      </c>
      <c r="M1825" s="14">
        <f t="shared" si="84"/>
        <v>9769.6299999999992</v>
      </c>
      <c r="N1825" s="8">
        <v>0</v>
      </c>
      <c r="O1825" s="8">
        <v>0</v>
      </c>
      <c r="P1825" s="8" t="s">
        <v>77</v>
      </c>
      <c r="R1825" s="8">
        <v>1</v>
      </c>
      <c r="S1825" s="13">
        <f>_xlfn.XLOOKUP(P1825,rif_fee_schedule!$A$2:$A$84,rif_fee_schedule!C$2:C$84, 0)*1.628</f>
        <v>9769.6279999999988</v>
      </c>
      <c r="T1825" s="13">
        <f>_xlfn.XLOOKUP(P1825,rif_fee_schedule!$A$2:$A$84,rif_fee_schedule!D$2:D$84, 0)</f>
        <v>5674</v>
      </c>
      <c r="U1825" s="14">
        <f t="shared" si="85"/>
        <v>9769.6279999999988</v>
      </c>
      <c r="V1825" s="14">
        <f t="shared" si="86"/>
        <v>5674</v>
      </c>
      <c r="W1825"/>
      <c r="Y1825" s="3">
        <v>43269262.359999999</v>
      </c>
      <c r="Z1825" s="3">
        <v>874367.57</v>
      </c>
      <c r="AA1825" s="3">
        <v>433279.63</v>
      </c>
      <c r="AB1825">
        <v>0</v>
      </c>
      <c r="AC1825" s="3">
        <v>0</v>
      </c>
      <c r="AD1825" s="2">
        <v>374512.67</v>
      </c>
      <c r="AE1825" s="3">
        <v>599122533.62</v>
      </c>
      <c r="AF1825" s="3">
        <v>12164932.65</v>
      </c>
      <c r="AG1825" s="3">
        <v>2628720.44</v>
      </c>
      <c r="AH1825" s="3">
        <v>103699.7</v>
      </c>
      <c r="AI1825" s="3">
        <v>2074</v>
      </c>
      <c r="AJ1825" s="2">
        <v>-10188946.82</v>
      </c>
    </row>
    <row r="1826" spans="1:36" hidden="1" x14ac:dyDescent="0.25">
      <c r="A1826" s="8">
        <v>6</v>
      </c>
      <c r="B1826" s="8" t="s">
        <v>6336</v>
      </c>
      <c r="C1826" s="8">
        <v>3060190211780</v>
      </c>
      <c r="D1826" s="8" t="s">
        <v>6337</v>
      </c>
      <c r="E1826" s="8" t="s">
        <v>30</v>
      </c>
      <c r="F1826" s="8" t="s">
        <v>6338</v>
      </c>
      <c r="G1826" s="10">
        <v>43773</v>
      </c>
      <c r="H1826" s="8" t="s">
        <v>31</v>
      </c>
      <c r="I1826" s="8" t="s">
        <v>38</v>
      </c>
      <c r="J1826" s="9">
        <v>9578.07</v>
      </c>
      <c r="K1826" s="9">
        <v>191.56</v>
      </c>
      <c r="L1826" s="8">
        <v>0</v>
      </c>
      <c r="M1826" s="14">
        <f t="shared" si="84"/>
        <v>9769.6299999999992</v>
      </c>
      <c r="N1826" s="8">
        <v>0</v>
      </c>
      <c r="O1826" s="8">
        <v>0</v>
      </c>
      <c r="P1826" s="8" t="s">
        <v>77</v>
      </c>
      <c r="R1826" s="8">
        <v>1</v>
      </c>
      <c r="S1826" s="13">
        <f>_xlfn.XLOOKUP(P1826,rif_fee_schedule!$A$2:$A$84,rif_fee_schedule!C$2:C$84, 0)*1.628</f>
        <v>9769.6279999999988</v>
      </c>
      <c r="T1826" s="13">
        <f>_xlfn.XLOOKUP(P1826,rif_fee_schedule!$A$2:$A$84,rif_fee_schedule!D$2:D$84, 0)</f>
        <v>5674</v>
      </c>
      <c r="U1826" s="14">
        <f t="shared" si="85"/>
        <v>9769.6279999999988</v>
      </c>
      <c r="V1826" s="14">
        <f t="shared" si="86"/>
        <v>5674</v>
      </c>
      <c r="W1826"/>
      <c r="Y1826" s="3">
        <v>43269262.359999999</v>
      </c>
      <c r="Z1826" s="3">
        <v>874367.57</v>
      </c>
      <c r="AA1826" s="3">
        <v>433279.63</v>
      </c>
      <c r="AB1826">
        <v>0</v>
      </c>
      <c r="AC1826" s="3">
        <v>0</v>
      </c>
      <c r="AD1826" s="2">
        <v>374512.67</v>
      </c>
      <c r="AE1826" s="3">
        <v>599122533.62</v>
      </c>
      <c r="AF1826" s="3">
        <v>12164932.65</v>
      </c>
      <c r="AG1826" s="3">
        <v>2628720.44</v>
      </c>
      <c r="AH1826" s="3">
        <v>103699.7</v>
      </c>
      <c r="AI1826" s="3">
        <v>2074</v>
      </c>
      <c r="AJ1826" s="2">
        <v>-10188946.82</v>
      </c>
    </row>
    <row r="1827" spans="1:36" hidden="1" x14ac:dyDescent="0.25">
      <c r="A1827" s="8">
        <v>5.0999999999999996</v>
      </c>
      <c r="B1827" s="8" t="s">
        <v>5254</v>
      </c>
      <c r="C1827" s="8">
        <v>3050020990020</v>
      </c>
      <c r="D1827" s="8" t="s">
        <v>5255</v>
      </c>
      <c r="E1827" s="8" t="s">
        <v>30</v>
      </c>
      <c r="F1827" s="8" t="s">
        <v>5256</v>
      </c>
      <c r="G1827" s="10">
        <v>43776</v>
      </c>
      <c r="H1827" s="8" t="s">
        <v>31</v>
      </c>
      <c r="I1827" s="8" t="s">
        <v>38</v>
      </c>
      <c r="J1827" s="9">
        <v>14.69</v>
      </c>
      <c r="K1827" s="9">
        <v>0.28999999999999998</v>
      </c>
      <c r="L1827" s="8">
        <v>0</v>
      </c>
      <c r="M1827" s="14">
        <f t="shared" si="84"/>
        <v>14.979999999999999</v>
      </c>
      <c r="N1827" s="8">
        <v>0</v>
      </c>
      <c r="O1827" s="8">
        <v>0</v>
      </c>
      <c r="P1827" s="8" t="s">
        <v>2068</v>
      </c>
      <c r="R1827" s="8">
        <v>65</v>
      </c>
      <c r="S1827" s="13">
        <f>_xlfn.XLOOKUP(P1827,rif_fee_schedule!$A$2:$A$84,rif_fee_schedule!C$2:C$84, 0)*1.628</f>
        <v>2764.3439999999996</v>
      </c>
      <c r="T1827" s="13">
        <f>_xlfn.XLOOKUP(P1827,rif_fee_schedule!$A$2:$A$84,rif_fee_schedule!D$2:D$84, 0)</f>
        <v>1606</v>
      </c>
      <c r="U1827" s="14">
        <f t="shared" si="85"/>
        <v>179682.36</v>
      </c>
      <c r="V1827" s="14">
        <f t="shared" si="86"/>
        <v>104390</v>
      </c>
      <c r="W1827"/>
      <c r="Y1827" s="3">
        <v>460572.8</v>
      </c>
      <c r="Z1827" s="3">
        <v>9211.4599999999991</v>
      </c>
      <c r="AA1827" s="3">
        <v>0</v>
      </c>
      <c r="AB1827">
        <v>0</v>
      </c>
      <c r="AC1827" s="3">
        <v>0</v>
      </c>
      <c r="AD1827" s="2">
        <v>11471.08</v>
      </c>
      <c r="AE1827" s="3">
        <v>599122533.62</v>
      </c>
      <c r="AF1827" s="3">
        <v>12164932.65</v>
      </c>
      <c r="AG1827" s="3">
        <v>2628720.44</v>
      </c>
      <c r="AH1827" s="3">
        <v>103699.7</v>
      </c>
      <c r="AI1827" s="3">
        <v>2074</v>
      </c>
      <c r="AJ1827" s="2">
        <v>-10188946.82</v>
      </c>
    </row>
    <row r="1828" spans="1:36" hidden="1" x14ac:dyDescent="0.25">
      <c r="A1828" s="8">
        <v>5.0999999999999996</v>
      </c>
      <c r="B1828" s="8" t="s">
        <v>5254</v>
      </c>
      <c r="C1828" s="8">
        <v>3050020990020</v>
      </c>
      <c r="D1828" s="8" t="s">
        <v>5255</v>
      </c>
      <c r="E1828" s="8" t="s">
        <v>30</v>
      </c>
      <c r="F1828" s="8" t="s">
        <v>5256</v>
      </c>
      <c r="G1828" s="10">
        <v>43776</v>
      </c>
      <c r="H1828" s="8" t="s">
        <v>31</v>
      </c>
      <c r="I1828" s="8" t="s">
        <v>38</v>
      </c>
      <c r="J1828" s="9">
        <v>14.69</v>
      </c>
      <c r="K1828" s="9">
        <v>0.28999999999999998</v>
      </c>
      <c r="L1828" s="8">
        <v>0</v>
      </c>
      <c r="M1828" s="14">
        <f t="shared" si="84"/>
        <v>14.979999999999999</v>
      </c>
      <c r="N1828" s="8">
        <v>0</v>
      </c>
      <c r="O1828" s="8">
        <v>0</v>
      </c>
      <c r="P1828" s="8" t="s">
        <v>117</v>
      </c>
      <c r="R1828" s="8">
        <v>-41.92</v>
      </c>
      <c r="S1828" s="13">
        <f>_xlfn.XLOOKUP(P1828,rif_fee_schedule!$A$2:$A$84,rif_fee_schedule!C$2:C$84, 0)*1.628</f>
        <v>4288.152</v>
      </c>
      <c r="T1828" s="13">
        <f>_xlfn.XLOOKUP(P1828,rif_fee_schedule!$A$2:$A$84,rif_fee_schedule!D$2:D$84, 0)</f>
        <v>2490</v>
      </c>
      <c r="U1828" s="14">
        <f t="shared" si="85"/>
        <v>-179759.33184</v>
      </c>
      <c r="V1828" s="14">
        <f t="shared" si="86"/>
        <v>-104380.8</v>
      </c>
      <c r="W1828"/>
      <c r="Y1828" s="3">
        <v>460572.8</v>
      </c>
      <c r="Z1828" s="3">
        <v>9211.4599999999991</v>
      </c>
      <c r="AA1828" s="3">
        <v>0</v>
      </c>
      <c r="AB1828">
        <v>0</v>
      </c>
      <c r="AC1828" s="3">
        <v>0</v>
      </c>
      <c r="AD1828" s="2">
        <v>11471.08</v>
      </c>
      <c r="AE1828" s="3">
        <v>599122533.62</v>
      </c>
      <c r="AF1828" s="3">
        <v>12164932.65</v>
      </c>
      <c r="AG1828" s="3">
        <v>2628720.44</v>
      </c>
      <c r="AH1828" s="3">
        <v>103699.7</v>
      </c>
      <c r="AI1828" s="3">
        <v>2074</v>
      </c>
      <c r="AJ1828" s="2">
        <v>-10188946.82</v>
      </c>
    </row>
    <row r="1829" spans="1:36" hidden="1" x14ac:dyDescent="0.25">
      <c r="A1829" s="8">
        <v>2</v>
      </c>
      <c r="B1829" s="8" t="s">
        <v>2753</v>
      </c>
      <c r="C1829" s="8">
        <v>3031150050550</v>
      </c>
      <c r="D1829" s="8" t="s">
        <v>2754</v>
      </c>
      <c r="E1829" s="8" t="s">
        <v>30</v>
      </c>
      <c r="F1829" s="8" t="s">
        <v>2755</v>
      </c>
      <c r="G1829" s="10">
        <v>43777</v>
      </c>
      <c r="H1829" s="8" t="s">
        <v>31</v>
      </c>
      <c r="I1829" s="8" t="s">
        <v>38</v>
      </c>
      <c r="J1829" s="9">
        <v>0</v>
      </c>
      <c r="K1829" s="9">
        <v>0</v>
      </c>
      <c r="L1829" s="8">
        <v>0</v>
      </c>
      <c r="M1829" s="14">
        <f t="shared" si="84"/>
        <v>0</v>
      </c>
      <c r="N1829" s="8">
        <v>0</v>
      </c>
      <c r="O1829" s="8">
        <v>0</v>
      </c>
      <c r="P1829" s="8" t="s">
        <v>77</v>
      </c>
      <c r="R1829" s="8">
        <v>0</v>
      </c>
      <c r="S1829" s="13">
        <f>_xlfn.XLOOKUP(P1829,rif_fee_schedule!$A$2:$A$84,rif_fee_schedule!C$2:C$84, 0)*1.628</f>
        <v>9769.6279999999988</v>
      </c>
      <c r="T1829" s="13">
        <f>_xlfn.XLOOKUP(P1829,rif_fee_schedule!$A$2:$A$84,rif_fee_schedule!D$2:D$84, 0)</f>
        <v>5674</v>
      </c>
      <c r="U1829" s="14">
        <f t="shared" si="85"/>
        <v>0</v>
      </c>
      <c r="V1829" s="14">
        <f t="shared" si="86"/>
        <v>0</v>
      </c>
      <c r="W1829"/>
      <c r="Y1829" s="3">
        <v>272008405.74000001</v>
      </c>
      <c r="Z1829" s="3">
        <v>5573244.3300000001</v>
      </c>
      <c r="AA1829" s="3">
        <v>0</v>
      </c>
      <c r="AB1829">
        <v>0</v>
      </c>
      <c r="AC1829" s="3">
        <v>0</v>
      </c>
      <c r="AD1829" s="2">
        <v>-7297347.0099999998</v>
      </c>
      <c r="AE1829" s="3">
        <v>599122533.62</v>
      </c>
      <c r="AF1829" s="3">
        <v>12164932.65</v>
      </c>
      <c r="AG1829" s="3">
        <v>2628720.44</v>
      </c>
      <c r="AH1829" s="3">
        <v>103699.7</v>
      </c>
      <c r="AI1829" s="3">
        <v>2074</v>
      </c>
      <c r="AJ1829" s="2">
        <v>-10188946.82</v>
      </c>
    </row>
    <row r="1830" spans="1:36" hidden="1" x14ac:dyDescent="0.25">
      <c r="A1830" s="8">
        <v>9.1</v>
      </c>
      <c r="B1830" s="8" t="s">
        <v>9108</v>
      </c>
      <c r="C1830" s="8">
        <v>3031210260162</v>
      </c>
      <c r="D1830" s="8" t="s">
        <v>9109</v>
      </c>
      <c r="E1830" s="8" t="s">
        <v>30</v>
      </c>
      <c r="F1830" s="8" t="s">
        <v>9110</v>
      </c>
      <c r="G1830" s="10">
        <v>43777</v>
      </c>
      <c r="H1830" s="8" t="s">
        <v>31</v>
      </c>
      <c r="I1830" s="8" t="s">
        <v>38</v>
      </c>
      <c r="J1830" s="9">
        <v>7779.24</v>
      </c>
      <c r="K1830" s="9">
        <v>155.58000000000001</v>
      </c>
      <c r="L1830" s="8">
        <v>0</v>
      </c>
      <c r="M1830" s="14">
        <f t="shared" si="84"/>
        <v>7934.82</v>
      </c>
      <c r="N1830" s="8">
        <v>0</v>
      </c>
      <c r="O1830" s="8">
        <v>0</v>
      </c>
      <c r="P1830" s="8" t="s">
        <v>274</v>
      </c>
      <c r="R1830" s="8">
        <v>1</v>
      </c>
      <c r="S1830" s="13">
        <f>_xlfn.XLOOKUP(P1830,rif_fee_schedule!$A$2:$A$84,rif_fee_schedule!C$2:C$84, 0)*1.628</f>
        <v>0</v>
      </c>
      <c r="T1830" s="13">
        <f>_xlfn.XLOOKUP(P1830,rif_fee_schedule!$A$2:$A$84,rif_fee_schedule!D$2:D$84, 0)</f>
        <v>0</v>
      </c>
      <c r="U1830" s="14">
        <f t="shared" si="85"/>
        <v>0</v>
      </c>
      <c r="V1830" s="14">
        <f t="shared" si="86"/>
        <v>0</v>
      </c>
      <c r="W1830"/>
      <c r="Y1830" s="3">
        <v>13894747.220000001</v>
      </c>
      <c r="Z1830" s="3">
        <v>290518.01</v>
      </c>
      <c r="AA1830" s="3">
        <v>0</v>
      </c>
      <c r="AB1830">
        <v>0</v>
      </c>
      <c r="AC1830" s="3">
        <v>0</v>
      </c>
      <c r="AD1830" s="2">
        <v>-156592.79</v>
      </c>
      <c r="AE1830" s="3">
        <v>599122533.62</v>
      </c>
      <c r="AF1830" s="3">
        <v>12164932.65</v>
      </c>
      <c r="AG1830" s="3">
        <v>2628720.44</v>
      </c>
      <c r="AH1830" s="3">
        <v>103699.7</v>
      </c>
      <c r="AI1830" s="3">
        <v>2074</v>
      </c>
      <c r="AJ1830" s="2">
        <v>-10188946.82</v>
      </c>
    </row>
    <row r="1831" spans="1:36" hidden="1" x14ac:dyDescent="0.25">
      <c r="A1831" s="8">
        <v>9.1</v>
      </c>
      <c r="B1831" s="8" t="s">
        <v>9157</v>
      </c>
      <c r="C1831" s="8">
        <v>3031210280890</v>
      </c>
      <c r="D1831" s="8" t="s">
        <v>9158</v>
      </c>
      <c r="E1831" s="8" t="s">
        <v>30</v>
      </c>
      <c r="F1831" s="8" t="s">
        <v>9159</v>
      </c>
      <c r="G1831" s="10">
        <v>43777</v>
      </c>
      <c r="H1831" s="8" t="s">
        <v>31</v>
      </c>
      <c r="I1831" s="8" t="s">
        <v>38</v>
      </c>
      <c r="J1831" s="9">
        <v>9056.15</v>
      </c>
      <c r="K1831" s="9">
        <v>181.12</v>
      </c>
      <c r="L1831" s="8">
        <v>0</v>
      </c>
      <c r="M1831" s="14">
        <f t="shared" si="84"/>
        <v>9237.27</v>
      </c>
      <c r="N1831" s="8">
        <v>0</v>
      </c>
      <c r="O1831" s="8">
        <v>0</v>
      </c>
      <c r="P1831" s="8" t="s">
        <v>77</v>
      </c>
      <c r="R1831" s="8">
        <v>1</v>
      </c>
      <c r="S1831" s="13">
        <f>_xlfn.XLOOKUP(P1831,rif_fee_schedule!$A$2:$A$84,rif_fee_schedule!C$2:C$84, 0)*1.628</f>
        <v>9769.6279999999988</v>
      </c>
      <c r="T1831" s="13">
        <f>_xlfn.XLOOKUP(P1831,rif_fee_schedule!$A$2:$A$84,rif_fee_schedule!D$2:D$84, 0)</f>
        <v>5674</v>
      </c>
      <c r="U1831" s="14">
        <f t="shared" si="85"/>
        <v>9769.6279999999988</v>
      </c>
      <c r="V1831" s="14">
        <f t="shared" si="86"/>
        <v>5674</v>
      </c>
      <c r="W1831"/>
      <c r="Y1831" s="3">
        <v>13894747.220000001</v>
      </c>
      <c r="Z1831" s="3">
        <v>290518.01</v>
      </c>
      <c r="AA1831" s="3">
        <v>0</v>
      </c>
      <c r="AB1831">
        <v>0</v>
      </c>
      <c r="AC1831" s="3">
        <v>0</v>
      </c>
      <c r="AD1831" s="2">
        <v>-156592.79</v>
      </c>
      <c r="AE1831" s="3">
        <v>599122533.62</v>
      </c>
      <c r="AF1831" s="3">
        <v>12164932.65</v>
      </c>
      <c r="AG1831" s="3">
        <v>2628720.44</v>
      </c>
      <c r="AH1831" s="3">
        <v>103699.7</v>
      </c>
      <c r="AI1831" s="3">
        <v>2074</v>
      </c>
      <c r="AJ1831" s="2">
        <v>-10188946.82</v>
      </c>
    </row>
    <row r="1832" spans="1:36" hidden="1" x14ac:dyDescent="0.25">
      <c r="A1832" s="8">
        <v>2</v>
      </c>
      <c r="B1832" s="8" t="s">
        <v>2797</v>
      </c>
      <c r="C1832" s="8">
        <v>3031150271390</v>
      </c>
      <c r="D1832" s="8" t="s">
        <v>2798</v>
      </c>
      <c r="E1832" s="8" t="s">
        <v>30</v>
      </c>
      <c r="F1832" s="8" t="s">
        <v>2799</v>
      </c>
      <c r="G1832" s="10">
        <v>43776</v>
      </c>
      <c r="H1832" s="8" t="s">
        <v>31</v>
      </c>
      <c r="I1832" s="8" t="s">
        <v>38</v>
      </c>
      <c r="J1832" s="9">
        <v>0</v>
      </c>
      <c r="K1832" s="9">
        <v>0</v>
      </c>
      <c r="L1832" s="8">
        <v>0</v>
      </c>
      <c r="M1832" s="14">
        <f t="shared" si="84"/>
        <v>0</v>
      </c>
      <c r="N1832" s="8">
        <v>0</v>
      </c>
      <c r="O1832" s="8">
        <v>0</v>
      </c>
      <c r="P1832" s="8" t="s">
        <v>77</v>
      </c>
      <c r="R1832" s="8">
        <v>1</v>
      </c>
      <c r="S1832" s="13">
        <f>_xlfn.XLOOKUP(P1832,rif_fee_schedule!$A$2:$A$84,rif_fee_schedule!C$2:C$84, 0)*1.628</f>
        <v>9769.6279999999988</v>
      </c>
      <c r="T1832" s="13">
        <f>_xlfn.XLOOKUP(P1832,rif_fee_schedule!$A$2:$A$84,rif_fee_schedule!D$2:D$84, 0)</f>
        <v>5674</v>
      </c>
      <c r="U1832" s="14">
        <f t="shared" si="85"/>
        <v>9769.6279999999988</v>
      </c>
      <c r="V1832" s="14">
        <f t="shared" si="86"/>
        <v>5674</v>
      </c>
      <c r="W1832"/>
      <c r="Y1832" s="3">
        <v>272008405.74000001</v>
      </c>
      <c r="Z1832" s="3">
        <v>5573244.3300000001</v>
      </c>
      <c r="AA1832" s="3">
        <v>0</v>
      </c>
      <c r="AB1832">
        <v>0</v>
      </c>
      <c r="AC1832" s="3">
        <v>0</v>
      </c>
      <c r="AD1832" s="2">
        <v>-7297347.0099999998</v>
      </c>
      <c r="AE1832" s="3">
        <v>599122533.62</v>
      </c>
      <c r="AF1832" s="3">
        <v>12164932.65</v>
      </c>
      <c r="AG1832" s="3">
        <v>2628720.44</v>
      </c>
      <c r="AH1832" s="3">
        <v>103699.7</v>
      </c>
      <c r="AI1832" s="3">
        <v>2074</v>
      </c>
      <c r="AJ1832" s="2">
        <v>-10188946.82</v>
      </c>
    </row>
    <row r="1833" spans="1:36" hidden="1" x14ac:dyDescent="0.25">
      <c r="A1833" s="8">
        <v>2</v>
      </c>
      <c r="B1833" s="8" t="s">
        <v>2797</v>
      </c>
      <c r="C1833" s="8">
        <v>3031150271390</v>
      </c>
      <c r="D1833" s="8" t="s">
        <v>2798</v>
      </c>
      <c r="E1833" s="8" t="s">
        <v>30</v>
      </c>
      <c r="F1833" s="8" t="s">
        <v>2799</v>
      </c>
      <c r="G1833" s="10">
        <v>43776</v>
      </c>
      <c r="H1833" s="8" t="s">
        <v>31</v>
      </c>
      <c r="I1833" s="8" t="s">
        <v>38</v>
      </c>
      <c r="J1833" s="9">
        <v>0</v>
      </c>
      <c r="K1833" s="9">
        <v>0</v>
      </c>
      <c r="L1833" s="8">
        <v>0</v>
      </c>
      <c r="M1833" s="14">
        <f t="shared" si="84"/>
        <v>0</v>
      </c>
      <c r="N1833" s="8">
        <v>0</v>
      </c>
      <c r="O1833" s="8">
        <v>0</v>
      </c>
      <c r="P1833" s="8" t="s">
        <v>77</v>
      </c>
      <c r="R1833" s="8">
        <v>-1</v>
      </c>
      <c r="S1833" s="13">
        <f>_xlfn.XLOOKUP(P1833,rif_fee_schedule!$A$2:$A$84,rif_fee_schedule!C$2:C$84, 0)*1.628</f>
        <v>9769.6279999999988</v>
      </c>
      <c r="T1833" s="13">
        <f>_xlfn.XLOOKUP(P1833,rif_fee_schedule!$A$2:$A$84,rif_fee_schedule!D$2:D$84, 0)</f>
        <v>5674</v>
      </c>
      <c r="U1833" s="14">
        <f t="shared" si="85"/>
        <v>-9769.6279999999988</v>
      </c>
      <c r="V1833" s="14">
        <f t="shared" si="86"/>
        <v>-5674</v>
      </c>
      <c r="W1833"/>
      <c r="Y1833" s="3">
        <v>272008405.74000001</v>
      </c>
      <c r="Z1833" s="3">
        <v>5573244.3300000001</v>
      </c>
      <c r="AA1833" s="3">
        <v>0</v>
      </c>
      <c r="AB1833">
        <v>0</v>
      </c>
      <c r="AC1833" s="3">
        <v>0</v>
      </c>
      <c r="AD1833" s="2">
        <v>-7297347.0099999998</v>
      </c>
      <c r="AE1833" s="3">
        <v>599122533.62</v>
      </c>
      <c r="AF1833" s="3">
        <v>12164932.65</v>
      </c>
      <c r="AG1833" s="3">
        <v>2628720.44</v>
      </c>
      <c r="AH1833" s="3">
        <v>103699.7</v>
      </c>
      <c r="AI1833" s="3">
        <v>2074</v>
      </c>
      <c r="AJ1833" s="2">
        <v>-10188946.82</v>
      </c>
    </row>
    <row r="1834" spans="1:36" hidden="1" x14ac:dyDescent="0.25">
      <c r="A1834" s="8">
        <v>2</v>
      </c>
      <c r="B1834" s="8" t="s">
        <v>2643</v>
      </c>
      <c r="C1834" s="8">
        <v>3031100250640</v>
      </c>
      <c r="D1834" s="8" t="s">
        <v>2644</v>
      </c>
      <c r="E1834" s="8" t="s">
        <v>30</v>
      </c>
      <c r="G1834" s="10">
        <v>43781</v>
      </c>
      <c r="H1834" s="8" t="s">
        <v>31</v>
      </c>
      <c r="I1834" s="8" t="s">
        <v>32</v>
      </c>
      <c r="J1834" s="9">
        <v>11089.55</v>
      </c>
      <c r="K1834" s="9">
        <v>221.79</v>
      </c>
      <c r="L1834" s="8">
        <v>0</v>
      </c>
      <c r="M1834" s="14">
        <f t="shared" si="84"/>
        <v>11311.34</v>
      </c>
      <c r="N1834" s="8">
        <v>0</v>
      </c>
      <c r="O1834" s="8">
        <v>0</v>
      </c>
      <c r="P1834" s="8" t="s">
        <v>114</v>
      </c>
      <c r="R1834" s="8">
        <v>2</v>
      </c>
      <c r="S1834" s="13">
        <f>_xlfn.XLOOKUP(P1834,rif_fee_schedule!$A$2:$A$84,rif_fee_schedule!C$2:C$84, 0)*1.628</f>
        <v>4288.152</v>
      </c>
      <c r="T1834" s="13">
        <f>_xlfn.XLOOKUP(P1834,rif_fee_schedule!$A$2:$A$84,rif_fee_schedule!D$2:D$84, 0)</f>
        <v>2490</v>
      </c>
      <c r="U1834" s="14">
        <f t="shared" si="85"/>
        <v>8576.3040000000001</v>
      </c>
      <c r="V1834" s="14">
        <f t="shared" si="86"/>
        <v>4980</v>
      </c>
      <c r="W1834"/>
      <c r="Y1834" s="3">
        <v>272008405.74000001</v>
      </c>
      <c r="Z1834" s="3">
        <v>5573244.3300000001</v>
      </c>
      <c r="AA1834" s="3">
        <v>0</v>
      </c>
      <c r="AB1834">
        <v>0</v>
      </c>
      <c r="AC1834" s="3">
        <v>0</v>
      </c>
      <c r="AD1834" s="2">
        <v>-7297347.0099999998</v>
      </c>
      <c r="AE1834" s="3">
        <v>599122533.62</v>
      </c>
      <c r="AF1834" s="3">
        <v>12164932.65</v>
      </c>
      <c r="AG1834" s="3">
        <v>2628720.44</v>
      </c>
      <c r="AH1834" s="3">
        <v>103699.7</v>
      </c>
      <c r="AI1834" s="3">
        <v>2074</v>
      </c>
      <c r="AJ1834" s="2">
        <v>-10188946.82</v>
      </c>
    </row>
    <row r="1835" spans="1:36" hidden="1" x14ac:dyDescent="0.25">
      <c r="A1835" s="8">
        <v>2</v>
      </c>
      <c r="B1835" s="8" t="s">
        <v>2528</v>
      </c>
      <c r="C1835" s="8">
        <v>3021360251410</v>
      </c>
      <c r="D1835" s="8" t="s">
        <v>2529</v>
      </c>
      <c r="E1835" s="8" t="s">
        <v>30</v>
      </c>
      <c r="F1835" s="8" t="s">
        <v>2530</v>
      </c>
      <c r="G1835" s="10">
        <v>43781</v>
      </c>
      <c r="H1835" s="8" t="s">
        <v>31</v>
      </c>
      <c r="I1835" s="8" t="s">
        <v>38</v>
      </c>
      <c r="J1835" s="9">
        <v>0</v>
      </c>
      <c r="K1835" s="9">
        <v>0</v>
      </c>
      <c r="L1835" s="8">
        <v>0</v>
      </c>
      <c r="M1835" s="14">
        <f t="shared" si="84"/>
        <v>0</v>
      </c>
      <c r="N1835" s="8">
        <v>0</v>
      </c>
      <c r="O1835" s="8">
        <v>0</v>
      </c>
      <c r="P1835" s="8" t="s">
        <v>77</v>
      </c>
      <c r="R1835" s="8">
        <v>-1</v>
      </c>
      <c r="S1835" s="13">
        <f>_xlfn.XLOOKUP(P1835,rif_fee_schedule!$A$2:$A$84,rif_fee_schedule!C$2:C$84, 0)*1.628</f>
        <v>9769.6279999999988</v>
      </c>
      <c r="T1835" s="13">
        <f>_xlfn.XLOOKUP(P1835,rif_fee_schedule!$A$2:$A$84,rif_fee_schedule!D$2:D$84, 0)</f>
        <v>5674</v>
      </c>
      <c r="U1835" s="14">
        <f t="shared" si="85"/>
        <v>-9769.6279999999988</v>
      </c>
      <c r="V1835" s="14">
        <f t="shared" si="86"/>
        <v>-5674</v>
      </c>
      <c r="W1835"/>
      <c r="Y1835" s="3">
        <v>272008405.74000001</v>
      </c>
      <c r="Z1835" s="3">
        <v>5573244.3300000001</v>
      </c>
      <c r="AA1835" s="3">
        <v>0</v>
      </c>
      <c r="AB1835">
        <v>0</v>
      </c>
      <c r="AC1835" s="3">
        <v>0</v>
      </c>
      <c r="AD1835" s="2">
        <v>-7297347.0099999998</v>
      </c>
      <c r="AE1835" s="3">
        <v>599122533.62</v>
      </c>
      <c r="AF1835" s="3">
        <v>12164932.65</v>
      </c>
      <c r="AG1835" s="3">
        <v>2628720.44</v>
      </c>
      <c r="AH1835" s="3">
        <v>103699.7</v>
      </c>
      <c r="AI1835" s="3">
        <v>2074</v>
      </c>
      <c r="AJ1835" s="2">
        <v>-10188946.82</v>
      </c>
    </row>
    <row r="1836" spans="1:36" hidden="1" x14ac:dyDescent="0.25">
      <c r="A1836" s="8">
        <v>2</v>
      </c>
      <c r="B1836" s="8" t="s">
        <v>2528</v>
      </c>
      <c r="C1836" s="8">
        <v>3021360251410</v>
      </c>
      <c r="D1836" s="8" t="s">
        <v>2529</v>
      </c>
      <c r="E1836" s="8" t="s">
        <v>30</v>
      </c>
      <c r="F1836" s="8" t="s">
        <v>2530</v>
      </c>
      <c r="G1836" s="10">
        <v>43781</v>
      </c>
      <c r="H1836" s="8" t="s">
        <v>31</v>
      </c>
      <c r="I1836" s="8" t="s">
        <v>38</v>
      </c>
      <c r="J1836" s="9">
        <v>0</v>
      </c>
      <c r="K1836" s="9">
        <v>0</v>
      </c>
      <c r="L1836" s="8">
        <v>0</v>
      </c>
      <c r="M1836" s="14">
        <f t="shared" si="84"/>
        <v>0</v>
      </c>
      <c r="N1836" s="8">
        <v>0</v>
      </c>
      <c r="O1836" s="8">
        <v>0</v>
      </c>
      <c r="P1836" s="8" t="s">
        <v>77</v>
      </c>
      <c r="R1836" s="8">
        <v>1</v>
      </c>
      <c r="S1836" s="13">
        <f>_xlfn.XLOOKUP(P1836,rif_fee_schedule!$A$2:$A$84,rif_fee_schedule!C$2:C$84, 0)*1.628</f>
        <v>9769.6279999999988</v>
      </c>
      <c r="T1836" s="13">
        <f>_xlfn.XLOOKUP(P1836,rif_fee_schedule!$A$2:$A$84,rif_fee_schedule!D$2:D$84, 0)</f>
        <v>5674</v>
      </c>
      <c r="U1836" s="14">
        <f t="shared" si="85"/>
        <v>9769.6279999999988</v>
      </c>
      <c r="V1836" s="14">
        <f t="shared" si="86"/>
        <v>5674</v>
      </c>
      <c r="W1836"/>
      <c r="Y1836" s="3">
        <v>272008405.74000001</v>
      </c>
      <c r="Z1836" s="3">
        <v>5573244.3300000001</v>
      </c>
      <c r="AA1836" s="3">
        <v>0</v>
      </c>
      <c r="AB1836">
        <v>0</v>
      </c>
      <c r="AC1836" s="3">
        <v>0</v>
      </c>
      <c r="AD1836" s="2">
        <v>-7297347.0099999998</v>
      </c>
      <c r="AE1836" s="3">
        <v>599122533.62</v>
      </c>
      <c r="AF1836" s="3">
        <v>12164932.65</v>
      </c>
      <c r="AG1836" s="3">
        <v>2628720.44</v>
      </c>
      <c r="AH1836" s="3">
        <v>103699.7</v>
      </c>
      <c r="AI1836" s="3">
        <v>2074</v>
      </c>
      <c r="AJ1836" s="2">
        <v>-10188946.82</v>
      </c>
    </row>
    <row r="1837" spans="1:36" hidden="1" x14ac:dyDescent="0.25">
      <c r="A1837" s="8">
        <v>1.1000000000000001</v>
      </c>
      <c r="B1837" s="8" t="s">
        <v>946</v>
      </c>
      <c r="C1837" s="8">
        <v>3040350000400</v>
      </c>
      <c r="D1837" s="8" t="s">
        <v>947</v>
      </c>
      <c r="E1837" s="8" t="s">
        <v>30</v>
      </c>
      <c r="F1837" s="8" t="s">
        <v>948</v>
      </c>
      <c r="G1837" s="10">
        <v>43815</v>
      </c>
      <c r="H1837" s="8" t="s">
        <v>31</v>
      </c>
      <c r="I1837" s="8" t="s">
        <v>38</v>
      </c>
      <c r="J1837" s="9">
        <v>0</v>
      </c>
      <c r="K1837" s="9">
        <v>0</v>
      </c>
      <c r="L1837" s="8">
        <v>0</v>
      </c>
      <c r="M1837" s="14">
        <f t="shared" si="84"/>
        <v>0</v>
      </c>
      <c r="N1837" s="8">
        <v>0</v>
      </c>
      <c r="O1837" s="8">
        <v>0</v>
      </c>
      <c r="P1837" s="8" t="s">
        <v>77</v>
      </c>
      <c r="R1837" s="8">
        <v>-1</v>
      </c>
      <c r="S1837" s="13">
        <f>_xlfn.XLOOKUP(P1837,rif_fee_schedule!$A$2:$A$84,rif_fee_schedule!C$2:C$84, 0)*1.628</f>
        <v>9769.6279999999988</v>
      </c>
      <c r="T1837" s="13">
        <f>_xlfn.XLOOKUP(P1837,rif_fee_schedule!$A$2:$A$84,rif_fee_schedule!D$2:D$84, 0)</f>
        <v>5674</v>
      </c>
      <c r="U1837" s="14">
        <f t="shared" si="85"/>
        <v>-9769.6279999999988</v>
      </c>
      <c r="V1837" s="14">
        <f t="shared" si="86"/>
        <v>-5674</v>
      </c>
      <c r="W1837"/>
      <c r="Y1837" s="3">
        <v>13538989.02</v>
      </c>
      <c r="Z1837" s="3">
        <v>280635.13</v>
      </c>
      <c r="AA1837" s="3">
        <v>0</v>
      </c>
      <c r="AB1837">
        <v>0</v>
      </c>
      <c r="AC1837" s="3">
        <v>0</v>
      </c>
      <c r="AD1837" s="2">
        <v>-2316507.67</v>
      </c>
      <c r="AE1837" s="3">
        <v>599122533.62</v>
      </c>
      <c r="AF1837" s="3">
        <v>12164932.65</v>
      </c>
      <c r="AG1837" s="3">
        <v>2628720.44</v>
      </c>
      <c r="AH1837" s="3">
        <v>103699.7</v>
      </c>
      <c r="AI1837" s="3">
        <v>2074</v>
      </c>
      <c r="AJ1837" s="2">
        <v>-10188946.82</v>
      </c>
    </row>
    <row r="1838" spans="1:36" hidden="1" x14ac:dyDescent="0.25">
      <c r="A1838" s="8">
        <v>1.1000000000000001</v>
      </c>
      <c r="B1838" s="8" t="s">
        <v>946</v>
      </c>
      <c r="C1838" s="8">
        <v>3040350000400</v>
      </c>
      <c r="D1838" s="8" t="s">
        <v>947</v>
      </c>
      <c r="E1838" s="8" t="s">
        <v>30</v>
      </c>
      <c r="F1838" s="8" t="s">
        <v>948</v>
      </c>
      <c r="G1838" s="10">
        <v>43815</v>
      </c>
      <c r="H1838" s="8" t="s">
        <v>31</v>
      </c>
      <c r="I1838" s="8" t="s">
        <v>38</v>
      </c>
      <c r="J1838" s="9">
        <v>0</v>
      </c>
      <c r="K1838" s="9">
        <v>0</v>
      </c>
      <c r="L1838" s="8">
        <v>0</v>
      </c>
      <c r="M1838" s="14">
        <f t="shared" si="84"/>
        <v>0</v>
      </c>
      <c r="N1838" s="8">
        <v>0</v>
      </c>
      <c r="O1838" s="8">
        <v>0</v>
      </c>
      <c r="P1838" s="8" t="s">
        <v>77</v>
      </c>
      <c r="R1838" s="8">
        <v>1</v>
      </c>
      <c r="S1838" s="13">
        <f>_xlfn.XLOOKUP(P1838,rif_fee_schedule!$A$2:$A$84,rif_fee_schedule!C$2:C$84, 0)*1.628</f>
        <v>9769.6279999999988</v>
      </c>
      <c r="T1838" s="13">
        <f>_xlfn.XLOOKUP(P1838,rif_fee_schedule!$A$2:$A$84,rif_fee_schedule!D$2:D$84, 0)</f>
        <v>5674</v>
      </c>
      <c r="U1838" s="14">
        <f t="shared" si="85"/>
        <v>9769.6279999999988</v>
      </c>
      <c r="V1838" s="14">
        <f t="shared" si="86"/>
        <v>5674</v>
      </c>
      <c r="W1838"/>
      <c r="Y1838" s="3">
        <v>13538989.02</v>
      </c>
      <c r="Z1838" s="3">
        <v>280635.13</v>
      </c>
      <c r="AA1838" s="3">
        <v>0</v>
      </c>
      <c r="AB1838">
        <v>0</v>
      </c>
      <c r="AC1838" s="3">
        <v>0</v>
      </c>
      <c r="AD1838" s="2">
        <v>-2316507.67</v>
      </c>
      <c r="AE1838" s="3">
        <v>599122533.62</v>
      </c>
      <c r="AF1838" s="3">
        <v>12164932.65</v>
      </c>
      <c r="AG1838" s="3">
        <v>2628720.44</v>
      </c>
      <c r="AH1838" s="3">
        <v>103699.7</v>
      </c>
      <c r="AI1838" s="3">
        <v>2074</v>
      </c>
      <c r="AJ1838" s="2">
        <v>-10188946.82</v>
      </c>
    </row>
    <row r="1839" spans="1:36" hidden="1" x14ac:dyDescent="0.25">
      <c r="A1839" s="8">
        <v>9.1</v>
      </c>
      <c r="B1839" s="8" t="s">
        <v>9113</v>
      </c>
      <c r="C1839" s="8">
        <v>3031210160120</v>
      </c>
      <c r="D1839" s="8" t="s">
        <v>9114</v>
      </c>
      <c r="E1839" s="8" t="s">
        <v>30</v>
      </c>
      <c r="F1839" s="8" t="s">
        <v>2845</v>
      </c>
      <c r="G1839" s="10">
        <v>43776</v>
      </c>
      <c r="H1839" s="8" t="s">
        <v>31</v>
      </c>
      <c r="I1839" s="8" t="s">
        <v>38</v>
      </c>
      <c r="J1839" s="9">
        <v>0</v>
      </c>
      <c r="K1839" s="9">
        <v>155.58000000000001</v>
      </c>
      <c r="L1839" s="8">
        <v>0</v>
      </c>
      <c r="M1839" s="14">
        <f t="shared" si="84"/>
        <v>155.58000000000001</v>
      </c>
      <c r="N1839" s="8">
        <v>0</v>
      </c>
      <c r="O1839" s="8">
        <v>0</v>
      </c>
      <c r="P1839" s="8" t="s">
        <v>274</v>
      </c>
      <c r="R1839" s="8">
        <v>1</v>
      </c>
      <c r="S1839" s="13">
        <f>_xlfn.XLOOKUP(P1839,rif_fee_schedule!$A$2:$A$84,rif_fee_schedule!C$2:C$84, 0)*1.628</f>
        <v>0</v>
      </c>
      <c r="T1839" s="13">
        <f>_xlfn.XLOOKUP(P1839,rif_fee_schedule!$A$2:$A$84,rif_fee_schedule!D$2:D$84, 0)</f>
        <v>0</v>
      </c>
      <c r="U1839" s="14">
        <f t="shared" si="85"/>
        <v>0</v>
      </c>
      <c r="V1839" s="14">
        <f t="shared" si="86"/>
        <v>0</v>
      </c>
      <c r="W1839"/>
      <c r="Y1839" s="3">
        <v>13894747.220000001</v>
      </c>
      <c r="Z1839" s="3">
        <v>290518.01</v>
      </c>
      <c r="AA1839" s="3">
        <v>0</v>
      </c>
      <c r="AB1839">
        <v>0</v>
      </c>
      <c r="AC1839" s="3">
        <v>0</v>
      </c>
      <c r="AD1839" s="2">
        <v>-156592.79</v>
      </c>
      <c r="AE1839" s="3">
        <v>599122533.62</v>
      </c>
      <c r="AF1839" s="3">
        <v>12164932.65</v>
      </c>
      <c r="AG1839" s="3">
        <v>2628720.44</v>
      </c>
      <c r="AH1839" s="3">
        <v>103699.7</v>
      </c>
      <c r="AI1839" s="3">
        <v>2074</v>
      </c>
      <c r="AJ1839" s="2">
        <v>-10188946.82</v>
      </c>
    </row>
    <row r="1840" spans="1:36" hidden="1" x14ac:dyDescent="0.25">
      <c r="A1840" s="8">
        <v>6</v>
      </c>
      <c r="B1840" s="8" t="s">
        <v>7314</v>
      </c>
      <c r="C1840" s="8">
        <v>3069140160150</v>
      </c>
      <c r="D1840" s="8" t="s">
        <v>7315</v>
      </c>
      <c r="E1840" s="8" t="s">
        <v>30</v>
      </c>
      <c r="F1840" s="8" t="s">
        <v>7316</v>
      </c>
      <c r="G1840" s="10">
        <v>43777</v>
      </c>
      <c r="H1840" s="8" t="s">
        <v>31</v>
      </c>
      <c r="I1840" s="8" t="s">
        <v>38</v>
      </c>
      <c r="J1840" s="9">
        <v>9578.07</v>
      </c>
      <c r="K1840" s="9">
        <v>191.56</v>
      </c>
      <c r="L1840" s="8">
        <v>0</v>
      </c>
      <c r="M1840" s="14">
        <f t="shared" si="84"/>
        <v>9769.6299999999992</v>
      </c>
      <c r="N1840" s="8">
        <v>0</v>
      </c>
      <c r="O1840" s="8">
        <v>0</v>
      </c>
      <c r="P1840" s="8" t="s">
        <v>77</v>
      </c>
      <c r="R1840" s="8">
        <v>1</v>
      </c>
      <c r="S1840" s="13">
        <f>_xlfn.XLOOKUP(P1840,rif_fee_schedule!$A$2:$A$84,rif_fee_schedule!C$2:C$84, 0)*1.628</f>
        <v>9769.6279999999988</v>
      </c>
      <c r="T1840" s="13">
        <f>_xlfn.XLOOKUP(P1840,rif_fee_schedule!$A$2:$A$84,rif_fee_schedule!D$2:D$84, 0)</f>
        <v>5674</v>
      </c>
      <c r="U1840" s="14">
        <f t="shared" si="85"/>
        <v>9769.6279999999988</v>
      </c>
      <c r="V1840" s="14">
        <f t="shared" si="86"/>
        <v>5674</v>
      </c>
      <c r="W1840"/>
      <c r="Y1840" s="3">
        <v>43269262.359999999</v>
      </c>
      <c r="Z1840" s="3">
        <v>874367.57</v>
      </c>
      <c r="AA1840" s="3">
        <v>433279.63</v>
      </c>
      <c r="AB1840">
        <v>0</v>
      </c>
      <c r="AC1840" s="3">
        <v>0</v>
      </c>
      <c r="AD1840" s="2">
        <v>374512.67</v>
      </c>
      <c r="AE1840" s="3">
        <v>599122533.62</v>
      </c>
      <c r="AF1840" s="3">
        <v>12164932.65</v>
      </c>
      <c r="AG1840" s="3">
        <v>2628720.44</v>
      </c>
      <c r="AH1840" s="3">
        <v>103699.7</v>
      </c>
      <c r="AI1840" s="3">
        <v>2074</v>
      </c>
      <c r="AJ1840" s="2">
        <v>-10188946.82</v>
      </c>
    </row>
    <row r="1841" spans="1:36" hidden="1" x14ac:dyDescent="0.25">
      <c r="A1841" s="8">
        <v>6</v>
      </c>
      <c r="B1841" s="8" t="s">
        <v>7266</v>
      </c>
      <c r="C1841" s="8">
        <v>3069140160330</v>
      </c>
      <c r="D1841" s="8" t="s">
        <v>7267</v>
      </c>
      <c r="E1841" s="8" t="s">
        <v>30</v>
      </c>
      <c r="F1841" s="8" t="s">
        <v>7268</v>
      </c>
      <c r="G1841" s="10">
        <v>43781</v>
      </c>
      <c r="H1841" s="8" t="s">
        <v>31</v>
      </c>
      <c r="I1841" s="8" t="s">
        <v>38</v>
      </c>
      <c r="J1841" s="9">
        <v>9578.07</v>
      </c>
      <c r="K1841" s="9">
        <v>191.56</v>
      </c>
      <c r="L1841" s="8">
        <v>0</v>
      </c>
      <c r="M1841" s="14">
        <f t="shared" si="84"/>
        <v>9769.6299999999992</v>
      </c>
      <c r="N1841" s="8">
        <v>0</v>
      </c>
      <c r="O1841" s="8">
        <v>0</v>
      </c>
      <c r="P1841" s="8" t="s">
        <v>77</v>
      </c>
      <c r="R1841" s="8">
        <v>1</v>
      </c>
      <c r="S1841" s="13">
        <f>_xlfn.XLOOKUP(P1841,rif_fee_schedule!$A$2:$A$84,rif_fee_schedule!C$2:C$84, 0)*1.628</f>
        <v>9769.6279999999988</v>
      </c>
      <c r="T1841" s="13">
        <f>_xlfn.XLOOKUP(P1841,rif_fee_schedule!$A$2:$A$84,rif_fee_schedule!D$2:D$84, 0)</f>
        <v>5674</v>
      </c>
      <c r="U1841" s="14">
        <f t="shared" si="85"/>
        <v>9769.6279999999988</v>
      </c>
      <c r="V1841" s="14">
        <f t="shared" si="86"/>
        <v>5674</v>
      </c>
      <c r="W1841"/>
      <c r="Y1841" s="3">
        <v>43269262.359999999</v>
      </c>
      <c r="Z1841" s="3">
        <v>874367.57</v>
      </c>
      <c r="AA1841" s="3">
        <v>433279.63</v>
      </c>
      <c r="AB1841">
        <v>0</v>
      </c>
      <c r="AC1841" s="3">
        <v>0</v>
      </c>
      <c r="AD1841" s="2">
        <v>374512.67</v>
      </c>
      <c r="AE1841" s="3">
        <v>599122533.62</v>
      </c>
      <c r="AF1841" s="3">
        <v>12164932.65</v>
      </c>
      <c r="AG1841" s="3">
        <v>2628720.44</v>
      </c>
      <c r="AH1841" s="3">
        <v>103699.7</v>
      </c>
      <c r="AI1841" s="3">
        <v>2074</v>
      </c>
      <c r="AJ1841" s="2">
        <v>-10188946.82</v>
      </c>
    </row>
    <row r="1842" spans="1:36" hidden="1" x14ac:dyDescent="0.25">
      <c r="A1842" s="8">
        <v>5</v>
      </c>
      <c r="B1842" s="8" t="s">
        <v>4804</v>
      </c>
      <c r="C1842" s="8">
        <v>3050200000070</v>
      </c>
      <c r="D1842" s="8" t="s">
        <v>4805</v>
      </c>
      <c r="E1842" s="8" t="s">
        <v>30</v>
      </c>
      <c r="G1842" s="10">
        <v>43777</v>
      </c>
      <c r="H1842" s="8" t="s">
        <v>31</v>
      </c>
      <c r="I1842" s="8" t="s">
        <v>32</v>
      </c>
      <c r="J1842" s="9">
        <v>0</v>
      </c>
      <c r="K1842" s="9">
        <v>0</v>
      </c>
      <c r="L1842" s="8">
        <v>0</v>
      </c>
      <c r="M1842" s="14">
        <f t="shared" si="84"/>
        <v>0</v>
      </c>
      <c r="N1842" s="8">
        <v>0</v>
      </c>
      <c r="O1842" s="8">
        <v>0</v>
      </c>
      <c r="P1842" s="8" t="s">
        <v>77</v>
      </c>
      <c r="R1842" s="8">
        <v>0</v>
      </c>
      <c r="S1842" s="13">
        <f>_xlfn.XLOOKUP(P1842,rif_fee_schedule!$A$2:$A$84,rif_fee_schedule!C$2:C$84, 0)*1.628</f>
        <v>9769.6279999999988</v>
      </c>
      <c r="T1842" s="13">
        <f>_xlfn.XLOOKUP(P1842,rif_fee_schedule!$A$2:$A$84,rif_fee_schedule!D$2:D$84, 0)</f>
        <v>5674</v>
      </c>
      <c r="U1842" s="14">
        <f t="shared" si="85"/>
        <v>0</v>
      </c>
      <c r="V1842" s="14">
        <f t="shared" si="86"/>
        <v>0</v>
      </c>
      <c r="W1842"/>
      <c r="Y1842" s="3">
        <v>23913047.239999998</v>
      </c>
      <c r="Z1842" s="3">
        <v>478708.65</v>
      </c>
      <c r="AA1842" s="3">
        <v>0</v>
      </c>
      <c r="AB1842">
        <v>0</v>
      </c>
      <c r="AC1842" s="3">
        <v>0</v>
      </c>
      <c r="AD1842" s="2">
        <v>-227120.25</v>
      </c>
      <c r="AE1842" s="3">
        <v>599122533.62</v>
      </c>
      <c r="AF1842" s="3">
        <v>12164932.65</v>
      </c>
      <c r="AG1842" s="3">
        <v>2628720.44</v>
      </c>
      <c r="AH1842" s="3">
        <v>103699.7</v>
      </c>
      <c r="AI1842" s="3">
        <v>2074</v>
      </c>
      <c r="AJ1842" s="2">
        <v>-10188946.82</v>
      </c>
    </row>
    <row r="1843" spans="1:36" hidden="1" x14ac:dyDescent="0.25">
      <c r="A1843" s="8">
        <v>5</v>
      </c>
      <c r="B1843" s="8" t="s">
        <v>4724</v>
      </c>
      <c r="C1843" s="8">
        <v>3049360000790</v>
      </c>
      <c r="D1843" s="8" t="s">
        <v>4725</v>
      </c>
      <c r="E1843" s="8" t="s">
        <v>30</v>
      </c>
      <c r="G1843" s="10">
        <v>43781</v>
      </c>
      <c r="H1843" s="8" t="s">
        <v>31</v>
      </c>
      <c r="I1843" s="8" t="s">
        <v>32</v>
      </c>
      <c r="J1843" s="9">
        <v>6417.31</v>
      </c>
      <c r="K1843" s="9">
        <v>128.34</v>
      </c>
      <c r="L1843" s="8">
        <v>0</v>
      </c>
      <c r="M1843" s="14">
        <f t="shared" ref="M1843:M1906" si="87">SUM(J1843:L1843)</f>
        <v>6545.6500000000005</v>
      </c>
      <c r="N1843" s="8">
        <v>0</v>
      </c>
      <c r="O1843" s="8">
        <v>0</v>
      </c>
      <c r="P1843" s="8" t="s">
        <v>77</v>
      </c>
      <c r="R1843" s="8">
        <v>-0.33</v>
      </c>
      <c r="S1843" s="13">
        <f>_xlfn.XLOOKUP(P1843,rif_fee_schedule!$A$2:$A$84,rif_fee_schedule!C$2:C$84, 0)*1.628</f>
        <v>9769.6279999999988</v>
      </c>
      <c r="T1843" s="13">
        <f>_xlfn.XLOOKUP(P1843,rif_fee_schedule!$A$2:$A$84,rif_fee_schedule!D$2:D$84, 0)</f>
        <v>5674</v>
      </c>
      <c r="U1843" s="14">
        <f t="shared" ref="U1843:U1906" si="88">S1843*R1843</f>
        <v>-3223.9772399999997</v>
      </c>
      <c r="V1843" s="14">
        <f t="shared" ref="V1843:V1906" si="89">T1843*R1843</f>
        <v>-1872.42</v>
      </c>
      <c r="W1843"/>
      <c r="Y1843" s="3">
        <v>23913047.239999998</v>
      </c>
      <c r="Z1843" s="3">
        <v>478708.65</v>
      </c>
      <c r="AA1843" s="3">
        <v>0</v>
      </c>
      <c r="AB1843">
        <v>0</v>
      </c>
      <c r="AC1843" s="3">
        <v>0</v>
      </c>
      <c r="AD1843" s="2">
        <v>-227120.25</v>
      </c>
      <c r="AE1843" s="3">
        <v>599122533.62</v>
      </c>
      <c r="AF1843" s="3">
        <v>12164932.65</v>
      </c>
      <c r="AG1843" s="3">
        <v>2628720.44</v>
      </c>
      <c r="AH1843" s="3">
        <v>103699.7</v>
      </c>
      <c r="AI1843" s="3">
        <v>2074</v>
      </c>
      <c r="AJ1843" s="2">
        <v>-10188946.82</v>
      </c>
    </row>
    <row r="1844" spans="1:36" hidden="1" x14ac:dyDescent="0.25">
      <c r="A1844" s="8">
        <v>5</v>
      </c>
      <c r="B1844" s="8" t="s">
        <v>4724</v>
      </c>
      <c r="C1844" s="8">
        <v>3049360000790</v>
      </c>
      <c r="D1844" s="8" t="s">
        <v>4725</v>
      </c>
      <c r="E1844" s="8" t="s">
        <v>30</v>
      </c>
      <c r="G1844" s="10">
        <v>43781</v>
      </c>
      <c r="H1844" s="8" t="s">
        <v>31</v>
      </c>
      <c r="I1844" s="8" t="s">
        <v>32</v>
      </c>
      <c r="J1844" s="9">
        <v>6417.31</v>
      </c>
      <c r="K1844" s="9">
        <v>128.34</v>
      </c>
      <c r="L1844" s="8">
        <v>0</v>
      </c>
      <c r="M1844" s="14">
        <f t="shared" si="87"/>
        <v>6545.6500000000005</v>
      </c>
      <c r="N1844" s="8">
        <v>0</v>
      </c>
      <c r="O1844" s="8">
        <v>0</v>
      </c>
      <c r="P1844" s="8" t="s">
        <v>77</v>
      </c>
      <c r="R1844" s="8">
        <v>1</v>
      </c>
      <c r="S1844" s="13">
        <f>_xlfn.XLOOKUP(P1844,rif_fee_schedule!$A$2:$A$84,rif_fee_schedule!C$2:C$84, 0)*1.628</f>
        <v>9769.6279999999988</v>
      </c>
      <c r="T1844" s="13">
        <f>_xlfn.XLOOKUP(P1844,rif_fee_schedule!$A$2:$A$84,rif_fee_schedule!D$2:D$84, 0)</f>
        <v>5674</v>
      </c>
      <c r="U1844" s="14">
        <f t="shared" si="88"/>
        <v>9769.6279999999988</v>
      </c>
      <c r="V1844" s="14">
        <f t="shared" si="89"/>
        <v>5674</v>
      </c>
      <c r="W1844"/>
      <c r="Y1844" s="3">
        <v>23913047.239999998</v>
      </c>
      <c r="Z1844" s="3">
        <v>478708.65</v>
      </c>
      <c r="AA1844" s="3">
        <v>0</v>
      </c>
      <c r="AB1844">
        <v>0</v>
      </c>
      <c r="AC1844" s="3">
        <v>0</v>
      </c>
      <c r="AD1844" s="2">
        <v>-227120.25</v>
      </c>
      <c r="AE1844" s="3">
        <v>599122533.62</v>
      </c>
      <c r="AF1844" s="3">
        <v>12164932.65</v>
      </c>
      <c r="AG1844" s="3">
        <v>2628720.44</v>
      </c>
      <c r="AH1844" s="3">
        <v>103699.7</v>
      </c>
      <c r="AI1844" s="3">
        <v>2074</v>
      </c>
      <c r="AJ1844" s="2">
        <v>-10188946.82</v>
      </c>
    </row>
    <row r="1845" spans="1:36" hidden="1" x14ac:dyDescent="0.25">
      <c r="A1845" s="8">
        <v>6</v>
      </c>
      <c r="B1845" s="8" t="s">
        <v>6588</v>
      </c>
      <c r="C1845" s="8">
        <v>3060190000150</v>
      </c>
      <c r="D1845" s="8" t="s">
        <v>6589</v>
      </c>
      <c r="E1845" s="8" t="s">
        <v>30</v>
      </c>
      <c r="G1845" s="10">
        <v>43783</v>
      </c>
      <c r="H1845" s="8" t="s">
        <v>31</v>
      </c>
      <c r="I1845" s="8" t="s">
        <v>32</v>
      </c>
      <c r="J1845" s="9">
        <v>882316.32</v>
      </c>
      <c r="K1845" s="9">
        <v>17646.330000000002</v>
      </c>
      <c r="L1845" s="8">
        <v>0</v>
      </c>
      <c r="M1845" s="14">
        <f t="shared" si="87"/>
        <v>899962.64999999991</v>
      </c>
      <c r="N1845" s="8">
        <v>0</v>
      </c>
      <c r="O1845" s="8">
        <v>0</v>
      </c>
      <c r="P1845" s="8" t="s">
        <v>77</v>
      </c>
      <c r="R1845" s="8">
        <v>-1</v>
      </c>
      <c r="S1845" s="13">
        <f>_xlfn.XLOOKUP(P1845,rif_fee_schedule!$A$2:$A$84,rif_fee_schedule!C$2:C$84, 0)*1.628</f>
        <v>9769.6279999999988</v>
      </c>
      <c r="T1845" s="13">
        <f>_xlfn.XLOOKUP(P1845,rif_fee_schedule!$A$2:$A$84,rif_fee_schedule!D$2:D$84, 0)</f>
        <v>5674</v>
      </c>
      <c r="U1845" s="14">
        <f t="shared" si="88"/>
        <v>-9769.6279999999988</v>
      </c>
      <c r="V1845" s="14">
        <f t="shared" si="89"/>
        <v>-5674</v>
      </c>
      <c r="W1845"/>
      <c r="Y1845" s="3">
        <v>43269262.359999999</v>
      </c>
      <c r="Z1845" s="3">
        <v>874367.57</v>
      </c>
      <c r="AA1845" s="3">
        <v>433279.63</v>
      </c>
      <c r="AB1845">
        <v>0</v>
      </c>
      <c r="AC1845" s="3">
        <v>0</v>
      </c>
      <c r="AD1845" s="2">
        <v>374512.67</v>
      </c>
      <c r="AE1845" s="3">
        <v>599122533.62</v>
      </c>
      <c r="AF1845" s="3">
        <v>12164932.65</v>
      </c>
      <c r="AG1845" s="3">
        <v>2628720.44</v>
      </c>
      <c r="AH1845" s="3">
        <v>103699.7</v>
      </c>
      <c r="AI1845" s="3">
        <v>2074</v>
      </c>
      <c r="AJ1845" s="2">
        <v>-10188946.82</v>
      </c>
    </row>
    <row r="1846" spans="1:36" hidden="1" x14ac:dyDescent="0.25">
      <c r="A1846" s="8">
        <v>6</v>
      </c>
      <c r="B1846" s="8" t="s">
        <v>6588</v>
      </c>
      <c r="C1846" s="8">
        <v>3060190000150</v>
      </c>
      <c r="D1846" s="8" t="s">
        <v>6589</v>
      </c>
      <c r="E1846" s="8" t="s">
        <v>30</v>
      </c>
      <c r="G1846" s="10">
        <v>43783</v>
      </c>
      <c r="H1846" s="8" t="s">
        <v>31</v>
      </c>
      <c r="I1846" s="8" t="s">
        <v>32</v>
      </c>
      <c r="J1846" s="9">
        <v>882316.32</v>
      </c>
      <c r="K1846" s="9">
        <v>17646.330000000002</v>
      </c>
      <c r="L1846" s="8">
        <v>0</v>
      </c>
      <c r="M1846" s="14">
        <f t="shared" si="87"/>
        <v>899962.64999999991</v>
      </c>
      <c r="N1846" s="8">
        <v>0</v>
      </c>
      <c r="O1846" s="8">
        <v>0</v>
      </c>
      <c r="P1846" s="8" t="s">
        <v>349</v>
      </c>
      <c r="R1846" s="11">
        <v>66398</v>
      </c>
      <c r="S1846" s="13">
        <f>_xlfn.XLOOKUP(P1846,rif_fee_schedule!$A$2:$A$84,rif_fee_schedule!C$2:C$84, 0)*1.628</f>
        <v>13.701248</v>
      </c>
      <c r="T1846" s="13">
        <f>_xlfn.XLOOKUP(P1846,rif_fee_schedule!$A$2:$A$84,rif_fee_schedule!D$2:D$84, 0)</f>
        <v>7.9569999999999999</v>
      </c>
      <c r="U1846" s="14">
        <f t="shared" si="88"/>
        <v>909735.46470399993</v>
      </c>
      <c r="V1846" s="14">
        <f t="shared" si="89"/>
        <v>528328.88599999994</v>
      </c>
      <c r="W1846" s="2"/>
      <c r="Y1846" s="3">
        <v>43269262.359999999</v>
      </c>
      <c r="Z1846" s="3">
        <v>874367.57</v>
      </c>
      <c r="AA1846" s="3">
        <v>433279.63</v>
      </c>
      <c r="AB1846">
        <v>0</v>
      </c>
      <c r="AC1846" s="3">
        <v>0</v>
      </c>
      <c r="AD1846" s="2">
        <v>374512.67</v>
      </c>
      <c r="AE1846" s="3">
        <v>599122533.62</v>
      </c>
      <c r="AF1846" s="3">
        <v>12164932.65</v>
      </c>
      <c r="AG1846" s="3">
        <v>2628720.44</v>
      </c>
      <c r="AH1846" s="3">
        <v>103699.7</v>
      </c>
      <c r="AI1846" s="3">
        <v>2074</v>
      </c>
      <c r="AJ1846" s="2">
        <v>-10188946.82</v>
      </c>
    </row>
    <row r="1847" spans="1:36" hidden="1" x14ac:dyDescent="0.25">
      <c r="A1847" s="8">
        <v>1</v>
      </c>
      <c r="B1847" s="8" t="s">
        <v>266</v>
      </c>
      <c r="C1847" s="8">
        <v>3040200052830</v>
      </c>
      <c r="D1847" s="8" t="s">
        <v>267</v>
      </c>
      <c r="E1847" s="8" t="s">
        <v>30</v>
      </c>
      <c r="F1847" s="8" t="s">
        <v>268</v>
      </c>
      <c r="G1847" s="10">
        <v>43781</v>
      </c>
      <c r="H1847" s="8" t="s">
        <v>31</v>
      </c>
      <c r="I1847" s="8" t="s">
        <v>38</v>
      </c>
      <c r="J1847" s="9">
        <v>0</v>
      </c>
      <c r="K1847" s="9">
        <v>0</v>
      </c>
      <c r="L1847" s="8">
        <v>0</v>
      </c>
      <c r="M1847" s="14">
        <f t="shared" si="87"/>
        <v>0</v>
      </c>
      <c r="N1847" s="8">
        <v>0</v>
      </c>
      <c r="O1847" s="8">
        <v>0</v>
      </c>
      <c r="P1847" s="8" t="s">
        <v>77</v>
      </c>
      <c r="R1847" s="8">
        <v>0</v>
      </c>
      <c r="S1847" s="13">
        <f>_xlfn.XLOOKUP(P1847,rif_fee_schedule!$A$2:$A$84,rif_fee_schedule!C$2:C$84, 0)*1.628</f>
        <v>9769.6279999999988</v>
      </c>
      <c r="T1847" s="13">
        <f>_xlfn.XLOOKUP(P1847,rif_fee_schedule!$A$2:$A$84,rif_fee_schedule!D$2:D$84, 0)</f>
        <v>5674</v>
      </c>
      <c r="U1847" s="14">
        <f t="shared" si="88"/>
        <v>0</v>
      </c>
      <c r="V1847" s="14">
        <f t="shared" si="89"/>
        <v>0</v>
      </c>
      <c r="W1847"/>
      <c r="Y1847" s="3">
        <v>74696854.359999999</v>
      </c>
      <c r="Z1847" s="3">
        <v>1494936.99</v>
      </c>
      <c r="AA1847" s="3">
        <v>1189721.74</v>
      </c>
      <c r="AB1847" s="2">
        <v>103699.7</v>
      </c>
      <c r="AC1847" s="3">
        <v>2074</v>
      </c>
      <c r="AD1847" s="2">
        <v>-3422401.68</v>
      </c>
      <c r="AE1847" s="3">
        <v>599122533.62</v>
      </c>
      <c r="AF1847" s="3">
        <v>12164932.65</v>
      </c>
      <c r="AG1847" s="3">
        <v>2628720.44</v>
      </c>
      <c r="AH1847" s="3">
        <v>103699.7</v>
      </c>
      <c r="AI1847" s="3">
        <v>2074</v>
      </c>
      <c r="AJ1847" s="2">
        <v>-10188946.82</v>
      </c>
    </row>
    <row r="1848" spans="1:36" hidden="1" x14ac:dyDescent="0.25">
      <c r="A1848" s="8">
        <v>6</v>
      </c>
      <c r="B1848" s="8" t="s">
        <v>7421</v>
      </c>
      <c r="C1848" s="8">
        <v>3069140010010</v>
      </c>
      <c r="D1848" s="8" t="s">
        <v>7422</v>
      </c>
      <c r="E1848" s="8" t="s">
        <v>30</v>
      </c>
      <c r="F1848" s="8" t="s">
        <v>7423</v>
      </c>
      <c r="G1848" s="10">
        <v>43790</v>
      </c>
      <c r="H1848" s="8" t="s">
        <v>31</v>
      </c>
      <c r="I1848" s="8" t="s">
        <v>38</v>
      </c>
      <c r="J1848" s="9">
        <v>53807</v>
      </c>
      <c r="K1848" s="9">
        <v>1076.1400000000001</v>
      </c>
      <c r="L1848" s="8">
        <v>0</v>
      </c>
      <c r="M1848" s="14">
        <f t="shared" si="87"/>
        <v>54883.14</v>
      </c>
      <c r="N1848" s="8">
        <v>0</v>
      </c>
      <c r="O1848" s="8">
        <v>0</v>
      </c>
      <c r="P1848" s="8" t="s">
        <v>113</v>
      </c>
      <c r="R1848" s="8">
        <v>8</v>
      </c>
      <c r="S1848" s="13">
        <f>_xlfn.XLOOKUP(P1848,rif_fee_schedule!$A$2:$A$84,rif_fee_schedule!C$2:C$84, 0)*1.628</f>
        <v>6860.3919999999998</v>
      </c>
      <c r="T1848" s="13">
        <f>_xlfn.XLOOKUP(P1848,rif_fee_schedule!$A$2:$A$84,rif_fee_schedule!D$2:D$84, 0)</f>
        <v>3984</v>
      </c>
      <c r="U1848" s="14">
        <f t="shared" si="88"/>
        <v>54883.135999999999</v>
      </c>
      <c r="V1848" s="14">
        <f t="shared" si="89"/>
        <v>31872</v>
      </c>
      <c r="W1848"/>
      <c r="Y1848" s="3">
        <v>43269262.359999999</v>
      </c>
      <c r="Z1848" s="3">
        <v>874367.57</v>
      </c>
      <c r="AA1848" s="3">
        <v>433279.63</v>
      </c>
      <c r="AB1848">
        <v>0</v>
      </c>
      <c r="AC1848" s="3">
        <v>0</v>
      </c>
      <c r="AD1848" s="2">
        <v>374512.67</v>
      </c>
      <c r="AE1848" s="3">
        <v>599122533.62</v>
      </c>
      <c r="AF1848" s="3">
        <v>12164932.65</v>
      </c>
      <c r="AG1848" s="3">
        <v>2628720.44</v>
      </c>
      <c r="AH1848" s="3">
        <v>103699.7</v>
      </c>
      <c r="AI1848" s="3">
        <v>2074</v>
      </c>
      <c r="AJ1848" s="2">
        <v>-10188946.82</v>
      </c>
    </row>
    <row r="1849" spans="1:36" hidden="1" x14ac:dyDescent="0.25">
      <c r="A1849" s="8">
        <v>6</v>
      </c>
      <c r="B1849" s="8" t="s">
        <v>7277</v>
      </c>
      <c r="C1849" s="8">
        <v>3069140010010</v>
      </c>
      <c r="D1849" s="8" t="s">
        <v>7278</v>
      </c>
      <c r="E1849" s="8" t="s">
        <v>30</v>
      </c>
      <c r="F1849" s="8" t="s">
        <v>7279</v>
      </c>
      <c r="G1849" s="10">
        <v>43782</v>
      </c>
      <c r="H1849" s="8" t="s">
        <v>31</v>
      </c>
      <c r="I1849" s="8" t="s">
        <v>38</v>
      </c>
      <c r="J1849" s="9">
        <v>41047.94</v>
      </c>
      <c r="K1849" s="9">
        <v>820.96</v>
      </c>
      <c r="L1849" s="8">
        <v>0</v>
      </c>
      <c r="M1849" s="14">
        <f t="shared" si="87"/>
        <v>41868.9</v>
      </c>
      <c r="N1849" s="8">
        <v>0</v>
      </c>
      <c r="O1849" s="8">
        <v>0</v>
      </c>
      <c r="P1849" s="8" t="s">
        <v>376</v>
      </c>
      <c r="R1849" s="8">
        <v>7</v>
      </c>
      <c r="S1849" s="13">
        <f>_xlfn.XLOOKUP(P1849,rif_fee_schedule!$A$2:$A$84,rif_fee_schedule!C$2:C$84, 0)*1.628</f>
        <v>5981.2719999999999</v>
      </c>
      <c r="T1849" s="13">
        <f>_xlfn.XLOOKUP(P1849,rif_fee_schedule!$A$2:$A$84,rif_fee_schedule!D$2:D$84, 0)</f>
        <v>3474</v>
      </c>
      <c r="U1849" s="14">
        <f t="shared" si="88"/>
        <v>41868.904000000002</v>
      </c>
      <c r="V1849" s="14">
        <f t="shared" si="89"/>
        <v>24318</v>
      </c>
      <c r="W1849"/>
      <c r="Y1849" s="3">
        <v>43269262.359999999</v>
      </c>
      <c r="Z1849" s="3">
        <v>874367.57</v>
      </c>
      <c r="AA1849" s="3">
        <v>433279.63</v>
      </c>
      <c r="AB1849">
        <v>0</v>
      </c>
      <c r="AC1849" s="3">
        <v>0</v>
      </c>
      <c r="AD1849" s="2">
        <v>374512.67</v>
      </c>
      <c r="AE1849" s="3">
        <v>599122533.62</v>
      </c>
      <c r="AF1849" s="3">
        <v>12164932.65</v>
      </c>
      <c r="AG1849" s="3">
        <v>2628720.44</v>
      </c>
      <c r="AH1849" s="3">
        <v>103699.7</v>
      </c>
      <c r="AI1849" s="3">
        <v>2074</v>
      </c>
      <c r="AJ1849" s="2">
        <v>-10188946.82</v>
      </c>
    </row>
    <row r="1850" spans="1:36" hidden="1" x14ac:dyDescent="0.25">
      <c r="A1850" s="8">
        <v>2</v>
      </c>
      <c r="B1850" s="8" t="s">
        <v>2626</v>
      </c>
      <c r="C1850" s="8">
        <v>3031100570590</v>
      </c>
      <c r="D1850" s="8" t="s">
        <v>2627</v>
      </c>
      <c r="E1850" s="8" t="s">
        <v>30</v>
      </c>
      <c r="F1850" s="8" t="s">
        <v>2628</v>
      </c>
      <c r="G1850" s="10">
        <v>43829</v>
      </c>
      <c r="H1850" s="8" t="s">
        <v>31</v>
      </c>
      <c r="I1850" s="8" t="s">
        <v>38</v>
      </c>
      <c r="J1850" s="9">
        <v>9056.15</v>
      </c>
      <c r="K1850" s="9">
        <v>181.12</v>
      </c>
      <c r="L1850" s="8">
        <v>0</v>
      </c>
      <c r="M1850" s="14">
        <f t="shared" si="87"/>
        <v>9237.27</v>
      </c>
      <c r="N1850" s="8">
        <v>0</v>
      </c>
      <c r="O1850" s="8">
        <v>0</v>
      </c>
      <c r="P1850" s="8" t="s">
        <v>77</v>
      </c>
      <c r="R1850" s="8">
        <v>1</v>
      </c>
      <c r="S1850" s="13">
        <f>_xlfn.XLOOKUP(P1850,rif_fee_schedule!$A$2:$A$84,rif_fee_schedule!C$2:C$84, 0)*1.628</f>
        <v>9769.6279999999988</v>
      </c>
      <c r="T1850" s="13">
        <f>_xlfn.XLOOKUP(P1850,rif_fee_schedule!$A$2:$A$84,rif_fee_schedule!D$2:D$84, 0)</f>
        <v>5674</v>
      </c>
      <c r="U1850" s="14">
        <f t="shared" si="88"/>
        <v>9769.6279999999988</v>
      </c>
      <c r="V1850" s="14">
        <f t="shared" si="89"/>
        <v>5674</v>
      </c>
      <c r="W1850"/>
      <c r="Y1850" s="3">
        <v>272008405.74000001</v>
      </c>
      <c r="Z1850" s="3">
        <v>5573244.3300000001</v>
      </c>
      <c r="AA1850" s="3">
        <v>0</v>
      </c>
      <c r="AB1850">
        <v>0</v>
      </c>
      <c r="AC1850" s="3">
        <v>0</v>
      </c>
      <c r="AD1850" s="2">
        <v>-7297347.0099999998</v>
      </c>
      <c r="AE1850" s="3">
        <v>599122533.62</v>
      </c>
      <c r="AF1850" s="3">
        <v>12164932.65</v>
      </c>
      <c r="AG1850" s="3">
        <v>2628720.44</v>
      </c>
      <c r="AH1850" s="3">
        <v>103699.7</v>
      </c>
      <c r="AI1850" s="3">
        <v>2074</v>
      </c>
      <c r="AJ1850" s="2">
        <v>-10188946.82</v>
      </c>
    </row>
    <row r="1851" spans="1:36" hidden="1" x14ac:dyDescent="0.25">
      <c r="A1851" s="8">
        <v>3.1</v>
      </c>
      <c r="B1851" s="8" t="s">
        <v>4232</v>
      </c>
      <c r="C1851" s="8">
        <v>3022030200160</v>
      </c>
      <c r="D1851" s="8" t="s">
        <v>4233</v>
      </c>
      <c r="E1851" s="8" t="s">
        <v>30</v>
      </c>
      <c r="G1851" s="10">
        <v>43789</v>
      </c>
      <c r="H1851" s="8" t="s">
        <v>31</v>
      </c>
      <c r="I1851" s="8" t="s">
        <v>32</v>
      </c>
      <c r="J1851" s="9">
        <v>26087.98</v>
      </c>
      <c r="K1851" s="9">
        <v>521.76</v>
      </c>
      <c r="L1851" s="8">
        <v>0</v>
      </c>
      <c r="M1851" s="14">
        <f t="shared" si="87"/>
        <v>26609.739999999998</v>
      </c>
      <c r="N1851" s="8">
        <v>0</v>
      </c>
      <c r="O1851" s="8">
        <v>0</v>
      </c>
      <c r="P1851" s="8" t="s">
        <v>184</v>
      </c>
      <c r="R1851" s="11">
        <v>-9854</v>
      </c>
      <c r="S1851" s="13">
        <f>_xlfn.XLOOKUP(P1851,rif_fee_schedule!$A$2:$A$84,rif_fee_schedule!C$2:C$84, 0)*1.628</f>
        <v>0</v>
      </c>
      <c r="T1851" s="13">
        <f>_xlfn.XLOOKUP(P1851,rif_fee_schedule!$A$2:$A$84,rif_fee_schedule!D$2:D$84, 0)</f>
        <v>0</v>
      </c>
      <c r="U1851" s="14">
        <f t="shared" si="88"/>
        <v>0</v>
      </c>
      <c r="V1851" s="14">
        <f t="shared" si="89"/>
        <v>0</v>
      </c>
      <c r="Y1851" s="3">
        <v>34362078.990000002</v>
      </c>
      <c r="Z1851" s="3">
        <v>687512.03</v>
      </c>
      <c r="AA1851" s="3">
        <v>0</v>
      </c>
      <c r="AB1851">
        <v>0</v>
      </c>
      <c r="AC1851" s="3">
        <v>0</v>
      </c>
      <c r="AD1851" s="2">
        <v>-175934.14</v>
      </c>
      <c r="AE1851" s="3">
        <v>599122533.62</v>
      </c>
      <c r="AF1851" s="3">
        <v>12164932.65</v>
      </c>
      <c r="AG1851" s="3">
        <v>2628720.44</v>
      </c>
      <c r="AH1851" s="3">
        <v>103699.7</v>
      </c>
      <c r="AI1851" s="3">
        <v>2074</v>
      </c>
      <c r="AJ1851" s="2">
        <v>-10188946.82</v>
      </c>
    </row>
    <row r="1852" spans="1:36" hidden="1" x14ac:dyDescent="0.25">
      <c r="A1852" s="8">
        <v>3.1</v>
      </c>
      <c r="B1852" s="8" t="s">
        <v>4232</v>
      </c>
      <c r="C1852" s="8">
        <v>3022030200160</v>
      </c>
      <c r="D1852" s="8" t="s">
        <v>4233</v>
      </c>
      <c r="E1852" s="8" t="s">
        <v>30</v>
      </c>
      <c r="G1852" s="10">
        <v>43789</v>
      </c>
      <c r="H1852" s="8" t="s">
        <v>31</v>
      </c>
      <c r="I1852" s="8" t="s">
        <v>32</v>
      </c>
      <c r="J1852" s="9">
        <v>26087.98</v>
      </c>
      <c r="K1852" s="9">
        <v>521.76</v>
      </c>
      <c r="L1852" s="8">
        <v>0</v>
      </c>
      <c r="M1852" s="14">
        <f t="shared" si="87"/>
        <v>26609.739999999998</v>
      </c>
      <c r="N1852" s="8">
        <v>0</v>
      </c>
      <c r="O1852" s="8">
        <v>0</v>
      </c>
      <c r="P1852" s="8" t="s">
        <v>185</v>
      </c>
      <c r="R1852" s="11">
        <v>9854</v>
      </c>
      <c r="S1852" s="13">
        <f>_xlfn.XLOOKUP(P1852,rif_fee_schedule!$A$2:$A$84,rif_fee_schedule!C$2:C$84, 0)*1.628</f>
        <v>0</v>
      </c>
      <c r="T1852" s="13">
        <f>_xlfn.XLOOKUP(P1852,rif_fee_schedule!$A$2:$A$84,rif_fee_schedule!D$2:D$84, 0)</f>
        <v>0</v>
      </c>
      <c r="U1852" s="14">
        <f t="shared" si="88"/>
        <v>0</v>
      </c>
      <c r="V1852" s="14">
        <f t="shared" si="89"/>
        <v>0</v>
      </c>
      <c r="Y1852" s="3">
        <v>34362078.990000002</v>
      </c>
      <c r="Z1852" s="3">
        <v>687512.03</v>
      </c>
      <c r="AA1852" s="3">
        <v>0</v>
      </c>
      <c r="AB1852">
        <v>0</v>
      </c>
      <c r="AC1852" s="3">
        <v>0</v>
      </c>
      <c r="AD1852" s="2">
        <v>-175934.14</v>
      </c>
      <c r="AE1852" s="3">
        <v>599122533.62</v>
      </c>
      <c r="AF1852" s="3">
        <v>12164932.65</v>
      </c>
      <c r="AG1852" s="3">
        <v>2628720.44</v>
      </c>
      <c r="AH1852" s="3">
        <v>103699.7</v>
      </c>
      <c r="AI1852" s="3">
        <v>2074</v>
      </c>
      <c r="AJ1852" s="2">
        <v>-10188946.82</v>
      </c>
    </row>
    <row r="1853" spans="1:36" hidden="1" x14ac:dyDescent="0.25">
      <c r="A1853" s="8">
        <v>1</v>
      </c>
      <c r="B1853" s="8" t="s">
        <v>327</v>
      </c>
      <c r="C1853" s="8">
        <v>3040290020390</v>
      </c>
      <c r="D1853" s="8" t="s">
        <v>328</v>
      </c>
      <c r="E1853" s="8" t="s">
        <v>30</v>
      </c>
      <c r="F1853" s="8" t="s">
        <v>329</v>
      </c>
      <c r="G1853" s="10">
        <v>43784</v>
      </c>
      <c r="H1853" s="8" t="s">
        <v>31</v>
      </c>
      <c r="I1853" s="8" t="s">
        <v>38</v>
      </c>
      <c r="J1853" s="9">
        <v>6417.31</v>
      </c>
      <c r="K1853" s="9">
        <v>128.34</v>
      </c>
      <c r="L1853" s="8">
        <v>0</v>
      </c>
      <c r="M1853" s="14">
        <f t="shared" si="87"/>
        <v>6545.6500000000005</v>
      </c>
      <c r="N1853" s="8">
        <v>0</v>
      </c>
      <c r="O1853" s="8">
        <v>0</v>
      </c>
      <c r="P1853" s="8" t="s">
        <v>77</v>
      </c>
      <c r="R1853" s="8">
        <v>1</v>
      </c>
      <c r="S1853" s="13">
        <f>_xlfn.XLOOKUP(P1853,rif_fee_schedule!$A$2:$A$84,rif_fee_schedule!C$2:C$84, 0)*1.628</f>
        <v>9769.6279999999988</v>
      </c>
      <c r="T1853" s="13">
        <f>_xlfn.XLOOKUP(P1853,rif_fee_schedule!$A$2:$A$84,rif_fee_schedule!D$2:D$84, 0)</f>
        <v>5674</v>
      </c>
      <c r="U1853" s="14">
        <f t="shared" si="88"/>
        <v>9769.6279999999988</v>
      </c>
      <c r="V1853" s="14">
        <f t="shared" si="89"/>
        <v>5674</v>
      </c>
      <c r="W1853"/>
      <c r="Y1853" s="3">
        <v>74696854.359999999</v>
      </c>
      <c r="Z1853" s="3">
        <v>1494936.99</v>
      </c>
      <c r="AA1853" s="3">
        <v>1189721.74</v>
      </c>
      <c r="AB1853" s="2">
        <v>103699.7</v>
      </c>
      <c r="AC1853" s="3">
        <v>2074</v>
      </c>
      <c r="AD1853" s="2">
        <v>-3422401.68</v>
      </c>
      <c r="AE1853" s="3">
        <v>599122533.62</v>
      </c>
      <c r="AF1853" s="3">
        <v>12164932.65</v>
      </c>
      <c r="AG1853" s="3">
        <v>2628720.44</v>
      </c>
      <c r="AH1853" s="3">
        <v>103699.7</v>
      </c>
      <c r="AI1853" s="3">
        <v>2074</v>
      </c>
      <c r="AJ1853" s="2">
        <v>-10188946.82</v>
      </c>
    </row>
    <row r="1854" spans="1:36" hidden="1" x14ac:dyDescent="0.25">
      <c r="A1854" s="8">
        <v>1</v>
      </c>
      <c r="B1854" s="8" t="s">
        <v>327</v>
      </c>
      <c r="C1854" s="8">
        <v>3040290020390</v>
      </c>
      <c r="D1854" s="8" t="s">
        <v>328</v>
      </c>
      <c r="E1854" s="8" t="s">
        <v>30</v>
      </c>
      <c r="F1854" s="8" t="s">
        <v>329</v>
      </c>
      <c r="G1854" s="10">
        <v>43784</v>
      </c>
      <c r="H1854" s="8" t="s">
        <v>31</v>
      </c>
      <c r="I1854" s="8" t="s">
        <v>38</v>
      </c>
      <c r="J1854" s="9">
        <v>6417.31</v>
      </c>
      <c r="K1854" s="9">
        <v>128.34</v>
      </c>
      <c r="L1854" s="8">
        <v>0</v>
      </c>
      <c r="M1854" s="14">
        <f t="shared" si="87"/>
        <v>6545.6500000000005</v>
      </c>
      <c r="N1854" s="8">
        <v>0</v>
      </c>
      <c r="O1854" s="8">
        <v>0</v>
      </c>
      <c r="P1854" s="8" t="s">
        <v>77</v>
      </c>
      <c r="R1854" s="8">
        <v>-0.33</v>
      </c>
      <c r="S1854" s="13">
        <f>_xlfn.XLOOKUP(P1854,rif_fee_schedule!$A$2:$A$84,rif_fee_schedule!C$2:C$84, 0)*1.628</f>
        <v>9769.6279999999988</v>
      </c>
      <c r="T1854" s="13">
        <f>_xlfn.XLOOKUP(P1854,rif_fee_schedule!$A$2:$A$84,rif_fee_schedule!D$2:D$84, 0)</f>
        <v>5674</v>
      </c>
      <c r="U1854" s="14">
        <f t="shared" si="88"/>
        <v>-3223.9772399999997</v>
      </c>
      <c r="V1854" s="14">
        <f t="shared" si="89"/>
        <v>-1872.42</v>
      </c>
      <c r="W1854"/>
      <c r="Y1854" s="3">
        <v>74696854.359999999</v>
      </c>
      <c r="Z1854" s="3">
        <v>1494936.99</v>
      </c>
      <c r="AA1854" s="3">
        <v>1189721.74</v>
      </c>
      <c r="AB1854" s="2">
        <v>103699.7</v>
      </c>
      <c r="AC1854" s="3">
        <v>2074</v>
      </c>
      <c r="AD1854" s="2">
        <v>-3422401.68</v>
      </c>
      <c r="AE1854" s="3">
        <v>599122533.62</v>
      </c>
      <c r="AF1854" s="3">
        <v>12164932.65</v>
      </c>
      <c r="AG1854" s="3">
        <v>2628720.44</v>
      </c>
      <c r="AH1854" s="3">
        <v>103699.7</v>
      </c>
      <c r="AI1854" s="3">
        <v>2074</v>
      </c>
      <c r="AJ1854" s="2">
        <v>-10188946.82</v>
      </c>
    </row>
    <row r="1855" spans="1:36" hidden="1" x14ac:dyDescent="0.25">
      <c r="A1855" s="8">
        <v>6</v>
      </c>
      <c r="B1855" s="8" t="s">
        <v>6714</v>
      </c>
      <c r="C1855" s="8">
        <v>3060300010360</v>
      </c>
      <c r="D1855" s="8" t="s">
        <v>6715</v>
      </c>
      <c r="E1855" s="8" t="s">
        <v>30</v>
      </c>
      <c r="F1855" s="8" t="s">
        <v>6716</v>
      </c>
      <c r="G1855" s="10">
        <v>43796</v>
      </c>
      <c r="H1855" s="8" t="s">
        <v>31</v>
      </c>
      <c r="I1855" s="8" t="s">
        <v>38</v>
      </c>
      <c r="J1855" s="9">
        <v>9578.07</v>
      </c>
      <c r="K1855" s="9">
        <v>191.56</v>
      </c>
      <c r="L1855" s="8">
        <v>0</v>
      </c>
      <c r="M1855" s="14">
        <f t="shared" si="87"/>
        <v>9769.6299999999992</v>
      </c>
      <c r="N1855" s="8">
        <v>0</v>
      </c>
      <c r="O1855" s="8">
        <v>0</v>
      </c>
      <c r="P1855" s="8" t="s">
        <v>77</v>
      </c>
      <c r="R1855" s="8">
        <v>1</v>
      </c>
      <c r="S1855" s="13">
        <f>_xlfn.XLOOKUP(P1855,rif_fee_schedule!$A$2:$A$84,rif_fee_schedule!C$2:C$84, 0)*1.628</f>
        <v>9769.6279999999988</v>
      </c>
      <c r="T1855" s="13">
        <f>_xlfn.XLOOKUP(P1855,rif_fee_schedule!$A$2:$A$84,rif_fee_schedule!D$2:D$84, 0)</f>
        <v>5674</v>
      </c>
      <c r="U1855" s="14">
        <f t="shared" si="88"/>
        <v>9769.6279999999988</v>
      </c>
      <c r="V1855" s="14">
        <f t="shared" si="89"/>
        <v>5674</v>
      </c>
      <c r="W1855"/>
      <c r="Y1855" s="3">
        <v>43269262.359999999</v>
      </c>
      <c r="Z1855" s="3">
        <v>874367.57</v>
      </c>
      <c r="AA1855" s="3">
        <v>433279.63</v>
      </c>
      <c r="AB1855">
        <v>0</v>
      </c>
      <c r="AC1855" s="3">
        <v>0</v>
      </c>
      <c r="AD1855" s="2">
        <v>374512.67</v>
      </c>
      <c r="AE1855" s="3">
        <v>599122533.62</v>
      </c>
      <c r="AF1855" s="3">
        <v>12164932.65</v>
      </c>
      <c r="AG1855" s="3">
        <v>2628720.44</v>
      </c>
      <c r="AH1855" s="3">
        <v>103699.7</v>
      </c>
      <c r="AI1855" s="3">
        <v>2074</v>
      </c>
      <c r="AJ1855" s="2">
        <v>-10188946.82</v>
      </c>
    </row>
    <row r="1856" spans="1:36" hidden="1" x14ac:dyDescent="0.25">
      <c r="A1856" s="8">
        <v>6</v>
      </c>
      <c r="B1856" s="8" t="s">
        <v>6717</v>
      </c>
      <c r="C1856" s="8">
        <v>3060300010160</v>
      </c>
      <c r="D1856" s="8" t="s">
        <v>6718</v>
      </c>
      <c r="E1856" s="8" t="s">
        <v>30</v>
      </c>
      <c r="F1856" s="8" t="s">
        <v>6719</v>
      </c>
      <c r="G1856" s="10">
        <v>43796</v>
      </c>
      <c r="H1856" s="8" t="s">
        <v>31</v>
      </c>
      <c r="I1856" s="8" t="s">
        <v>38</v>
      </c>
      <c r="J1856" s="9">
        <v>9578.07</v>
      </c>
      <c r="K1856" s="9">
        <v>191.56</v>
      </c>
      <c r="L1856" s="8">
        <v>0</v>
      </c>
      <c r="M1856" s="14">
        <f t="shared" si="87"/>
        <v>9769.6299999999992</v>
      </c>
      <c r="N1856" s="8">
        <v>0</v>
      </c>
      <c r="O1856" s="8">
        <v>0</v>
      </c>
      <c r="P1856" s="8" t="s">
        <v>77</v>
      </c>
      <c r="R1856" s="8">
        <v>1</v>
      </c>
      <c r="S1856" s="13">
        <f>_xlfn.XLOOKUP(P1856,rif_fee_schedule!$A$2:$A$84,rif_fee_schedule!C$2:C$84, 0)*1.628</f>
        <v>9769.6279999999988</v>
      </c>
      <c r="T1856" s="13">
        <f>_xlfn.XLOOKUP(P1856,rif_fee_schedule!$A$2:$A$84,rif_fee_schedule!D$2:D$84, 0)</f>
        <v>5674</v>
      </c>
      <c r="U1856" s="14">
        <f t="shared" si="88"/>
        <v>9769.6279999999988</v>
      </c>
      <c r="V1856" s="14">
        <f t="shared" si="89"/>
        <v>5674</v>
      </c>
      <c r="W1856"/>
      <c r="Y1856" s="3">
        <v>43269262.359999999</v>
      </c>
      <c r="Z1856" s="3">
        <v>874367.57</v>
      </c>
      <c r="AA1856" s="3">
        <v>433279.63</v>
      </c>
      <c r="AB1856">
        <v>0</v>
      </c>
      <c r="AC1856" s="3">
        <v>0</v>
      </c>
      <c r="AD1856" s="2">
        <v>374512.67</v>
      </c>
      <c r="AE1856" s="3">
        <v>599122533.62</v>
      </c>
      <c r="AF1856" s="3">
        <v>12164932.65</v>
      </c>
      <c r="AG1856" s="3">
        <v>2628720.44</v>
      </c>
      <c r="AH1856" s="3">
        <v>103699.7</v>
      </c>
      <c r="AI1856" s="3">
        <v>2074</v>
      </c>
      <c r="AJ1856" s="2">
        <v>-10188946.82</v>
      </c>
    </row>
    <row r="1857" spans="1:36" hidden="1" x14ac:dyDescent="0.25">
      <c r="A1857" s="8">
        <v>6</v>
      </c>
      <c r="B1857" s="8" t="s">
        <v>6783</v>
      </c>
      <c r="C1857" s="8">
        <v>3060300010010</v>
      </c>
      <c r="D1857" s="8" t="s">
        <v>6784</v>
      </c>
      <c r="E1857" s="8" t="s">
        <v>30</v>
      </c>
      <c r="F1857" s="8" t="s">
        <v>6785</v>
      </c>
      <c r="G1857" s="10">
        <v>43787</v>
      </c>
      <c r="H1857" s="8" t="s">
        <v>31</v>
      </c>
      <c r="I1857" s="8" t="s">
        <v>38</v>
      </c>
      <c r="J1857" s="9">
        <v>9578.07</v>
      </c>
      <c r="K1857" s="9">
        <v>191.56</v>
      </c>
      <c r="L1857" s="8">
        <v>0</v>
      </c>
      <c r="M1857" s="14">
        <f t="shared" si="87"/>
        <v>9769.6299999999992</v>
      </c>
      <c r="N1857" s="8">
        <v>0</v>
      </c>
      <c r="O1857" s="8">
        <v>0</v>
      </c>
      <c r="P1857" s="8" t="s">
        <v>77</v>
      </c>
      <c r="R1857" s="8">
        <v>1</v>
      </c>
      <c r="S1857" s="13">
        <f>_xlfn.XLOOKUP(P1857,rif_fee_schedule!$A$2:$A$84,rif_fee_schedule!C$2:C$84, 0)*1.628</f>
        <v>9769.6279999999988</v>
      </c>
      <c r="T1857" s="13">
        <f>_xlfn.XLOOKUP(P1857,rif_fee_schedule!$A$2:$A$84,rif_fee_schedule!D$2:D$84, 0)</f>
        <v>5674</v>
      </c>
      <c r="U1857" s="14">
        <f t="shared" si="88"/>
        <v>9769.6279999999988</v>
      </c>
      <c r="V1857" s="14">
        <f t="shared" si="89"/>
        <v>5674</v>
      </c>
      <c r="W1857"/>
      <c r="Y1857" s="3">
        <v>43269262.359999999</v>
      </c>
      <c r="Z1857" s="3">
        <v>874367.57</v>
      </c>
      <c r="AA1857" s="3">
        <v>433279.63</v>
      </c>
      <c r="AB1857">
        <v>0</v>
      </c>
      <c r="AC1857" s="3">
        <v>0</v>
      </c>
      <c r="AD1857" s="2">
        <v>374512.67</v>
      </c>
      <c r="AE1857" s="3">
        <v>599122533.62</v>
      </c>
      <c r="AF1857" s="3">
        <v>12164932.65</v>
      </c>
      <c r="AG1857" s="3">
        <v>2628720.44</v>
      </c>
      <c r="AH1857" s="3">
        <v>103699.7</v>
      </c>
      <c r="AI1857" s="3">
        <v>2074</v>
      </c>
      <c r="AJ1857" s="2">
        <v>-10188946.82</v>
      </c>
    </row>
    <row r="1858" spans="1:36" hidden="1" x14ac:dyDescent="0.25">
      <c r="A1858" s="8">
        <v>6</v>
      </c>
      <c r="B1858" s="8" t="s">
        <v>6786</v>
      </c>
      <c r="C1858" s="8">
        <v>3060300010010</v>
      </c>
      <c r="D1858" s="8" t="s">
        <v>6787</v>
      </c>
      <c r="E1858" s="8" t="s">
        <v>30</v>
      </c>
      <c r="F1858" s="8" t="s">
        <v>6788</v>
      </c>
      <c r="G1858" s="10">
        <v>43787</v>
      </c>
      <c r="H1858" s="8" t="s">
        <v>31</v>
      </c>
      <c r="I1858" s="8" t="s">
        <v>38</v>
      </c>
      <c r="J1858" s="9">
        <v>9578.07</v>
      </c>
      <c r="K1858" s="9">
        <v>191.56</v>
      </c>
      <c r="L1858" s="8">
        <v>0</v>
      </c>
      <c r="M1858" s="14">
        <f t="shared" si="87"/>
        <v>9769.6299999999992</v>
      </c>
      <c r="N1858" s="8">
        <v>0</v>
      </c>
      <c r="O1858" s="8">
        <v>0</v>
      </c>
      <c r="P1858" s="8" t="s">
        <v>77</v>
      </c>
      <c r="R1858" s="8">
        <v>1</v>
      </c>
      <c r="S1858" s="13">
        <f>_xlfn.XLOOKUP(P1858,rif_fee_schedule!$A$2:$A$84,rif_fee_schedule!C$2:C$84, 0)*1.628</f>
        <v>9769.6279999999988</v>
      </c>
      <c r="T1858" s="13">
        <f>_xlfn.XLOOKUP(P1858,rif_fee_schedule!$A$2:$A$84,rif_fee_schedule!D$2:D$84, 0)</f>
        <v>5674</v>
      </c>
      <c r="U1858" s="14">
        <f t="shared" si="88"/>
        <v>9769.6279999999988</v>
      </c>
      <c r="V1858" s="14">
        <f t="shared" si="89"/>
        <v>5674</v>
      </c>
      <c r="W1858"/>
      <c r="Y1858" s="3">
        <v>43269262.359999999</v>
      </c>
      <c r="Z1858" s="3">
        <v>874367.57</v>
      </c>
      <c r="AA1858" s="3">
        <v>433279.63</v>
      </c>
      <c r="AB1858">
        <v>0</v>
      </c>
      <c r="AC1858" s="3">
        <v>0</v>
      </c>
      <c r="AD1858" s="2">
        <v>374512.67</v>
      </c>
      <c r="AE1858" s="3">
        <v>599122533.62</v>
      </c>
      <c r="AF1858" s="3">
        <v>12164932.65</v>
      </c>
      <c r="AG1858" s="3">
        <v>2628720.44</v>
      </c>
      <c r="AH1858" s="3">
        <v>103699.7</v>
      </c>
      <c r="AI1858" s="3">
        <v>2074</v>
      </c>
      <c r="AJ1858" s="2">
        <v>-10188946.82</v>
      </c>
    </row>
    <row r="1859" spans="1:36" hidden="1" x14ac:dyDescent="0.25">
      <c r="A1859" s="8">
        <v>6</v>
      </c>
      <c r="B1859" s="8" t="s">
        <v>6789</v>
      </c>
      <c r="C1859" s="8">
        <v>3060300010010</v>
      </c>
      <c r="D1859" s="8" t="s">
        <v>6790</v>
      </c>
      <c r="E1859" s="8" t="s">
        <v>30</v>
      </c>
      <c r="F1859" s="8" t="s">
        <v>6791</v>
      </c>
      <c r="G1859" s="10">
        <v>43787</v>
      </c>
      <c r="H1859" s="8" t="s">
        <v>31</v>
      </c>
      <c r="I1859" s="8" t="s">
        <v>38</v>
      </c>
      <c r="J1859" s="9">
        <v>9578.07</v>
      </c>
      <c r="K1859" s="9">
        <v>191.56</v>
      </c>
      <c r="L1859" s="8">
        <v>0</v>
      </c>
      <c r="M1859" s="14">
        <f t="shared" si="87"/>
        <v>9769.6299999999992</v>
      </c>
      <c r="N1859" s="8">
        <v>0</v>
      </c>
      <c r="O1859" s="8">
        <v>0</v>
      </c>
      <c r="P1859" s="8" t="s">
        <v>77</v>
      </c>
      <c r="R1859" s="8">
        <v>1</v>
      </c>
      <c r="S1859" s="13">
        <f>_xlfn.XLOOKUP(P1859,rif_fee_schedule!$A$2:$A$84,rif_fee_schedule!C$2:C$84, 0)*1.628</f>
        <v>9769.6279999999988</v>
      </c>
      <c r="T1859" s="13">
        <f>_xlfn.XLOOKUP(P1859,rif_fee_schedule!$A$2:$A$84,rif_fee_schedule!D$2:D$84, 0)</f>
        <v>5674</v>
      </c>
      <c r="U1859" s="14">
        <f t="shared" si="88"/>
        <v>9769.6279999999988</v>
      </c>
      <c r="V1859" s="14">
        <f t="shared" si="89"/>
        <v>5674</v>
      </c>
      <c r="W1859"/>
      <c r="Y1859" s="3">
        <v>43269262.359999999</v>
      </c>
      <c r="Z1859" s="3">
        <v>874367.57</v>
      </c>
      <c r="AA1859" s="3">
        <v>433279.63</v>
      </c>
      <c r="AB1859">
        <v>0</v>
      </c>
      <c r="AC1859" s="3">
        <v>0</v>
      </c>
      <c r="AD1859" s="2">
        <v>374512.67</v>
      </c>
      <c r="AE1859" s="3">
        <v>599122533.62</v>
      </c>
      <c r="AF1859" s="3">
        <v>12164932.65</v>
      </c>
      <c r="AG1859" s="3">
        <v>2628720.44</v>
      </c>
      <c r="AH1859" s="3">
        <v>103699.7</v>
      </c>
      <c r="AI1859" s="3">
        <v>2074</v>
      </c>
      <c r="AJ1859" s="2">
        <v>-10188946.82</v>
      </c>
    </row>
    <row r="1860" spans="1:36" hidden="1" x14ac:dyDescent="0.25">
      <c r="A1860" s="8">
        <v>6</v>
      </c>
      <c r="B1860" s="8" t="s">
        <v>6775</v>
      </c>
      <c r="C1860" s="8">
        <v>3060300010010</v>
      </c>
      <c r="D1860" s="8" t="s">
        <v>6776</v>
      </c>
      <c r="E1860" s="8" t="s">
        <v>30</v>
      </c>
      <c r="F1860" s="8" t="s">
        <v>6777</v>
      </c>
      <c r="G1860" s="10">
        <v>43787</v>
      </c>
      <c r="H1860" s="8" t="s">
        <v>31</v>
      </c>
      <c r="I1860" s="8" t="s">
        <v>38</v>
      </c>
      <c r="J1860" s="9">
        <v>9578.07</v>
      </c>
      <c r="K1860" s="9">
        <v>191.56</v>
      </c>
      <c r="L1860" s="8">
        <v>0</v>
      </c>
      <c r="M1860" s="14">
        <f t="shared" si="87"/>
        <v>9769.6299999999992</v>
      </c>
      <c r="N1860" s="8">
        <v>0</v>
      </c>
      <c r="O1860" s="8">
        <v>0</v>
      </c>
      <c r="P1860" s="8" t="s">
        <v>77</v>
      </c>
      <c r="R1860" s="8">
        <v>1</v>
      </c>
      <c r="S1860" s="13">
        <f>_xlfn.XLOOKUP(P1860,rif_fee_schedule!$A$2:$A$84,rif_fee_schedule!C$2:C$84, 0)*1.628</f>
        <v>9769.6279999999988</v>
      </c>
      <c r="T1860" s="13">
        <f>_xlfn.XLOOKUP(P1860,rif_fee_schedule!$A$2:$A$84,rif_fee_schedule!D$2:D$84, 0)</f>
        <v>5674</v>
      </c>
      <c r="U1860" s="14">
        <f t="shared" si="88"/>
        <v>9769.6279999999988</v>
      </c>
      <c r="V1860" s="14">
        <f t="shared" si="89"/>
        <v>5674</v>
      </c>
      <c r="W1860"/>
      <c r="Y1860" s="3">
        <v>43269262.359999999</v>
      </c>
      <c r="Z1860" s="3">
        <v>874367.57</v>
      </c>
      <c r="AA1860" s="3">
        <v>433279.63</v>
      </c>
      <c r="AB1860">
        <v>0</v>
      </c>
      <c r="AC1860" s="3">
        <v>0</v>
      </c>
      <c r="AD1860" s="2">
        <v>374512.67</v>
      </c>
      <c r="AE1860" s="3">
        <v>599122533.62</v>
      </c>
      <c r="AF1860" s="3">
        <v>12164932.65</v>
      </c>
      <c r="AG1860" s="3">
        <v>2628720.44</v>
      </c>
      <c r="AH1860" s="3">
        <v>103699.7</v>
      </c>
      <c r="AI1860" s="3">
        <v>2074</v>
      </c>
      <c r="AJ1860" s="2">
        <v>-10188946.82</v>
      </c>
    </row>
    <row r="1861" spans="1:36" hidden="1" x14ac:dyDescent="0.25">
      <c r="A1861" s="8">
        <v>6</v>
      </c>
      <c r="B1861" s="8" t="s">
        <v>7926</v>
      </c>
      <c r="C1861" s="8">
        <v>3069350000232</v>
      </c>
      <c r="D1861" s="8" t="s">
        <v>7927</v>
      </c>
      <c r="E1861" s="8" t="s">
        <v>30</v>
      </c>
      <c r="F1861" s="8" t="s">
        <v>7727</v>
      </c>
      <c r="G1861" s="10">
        <v>43791</v>
      </c>
      <c r="H1861" s="8" t="s">
        <v>31</v>
      </c>
      <c r="I1861" s="8" t="s">
        <v>38</v>
      </c>
      <c r="J1861" s="9">
        <v>9578.07</v>
      </c>
      <c r="K1861" s="9">
        <v>191.56</v>
      </c>
      <c r="L1861" s="8">
        <v>0</v>
      </c>
      <c r="M1861" s="14">
        <f t="shared" si="87"/>
        <v>9769.6299999999992</v>
      </c>
      <c r="N1861" s="8">
        <v>0</v>
      </c>
      <c r="O1861" s="8">
        <v>0</v>
      </c>
      <c r="P1861" s="8" t="s">
        <v>77</v>
      </c>
      <c r="R1861" s="8">
        <v>1</v>
      </c>
      <c r="S1861" s="13">
        <f>_xlfn.XLOOKUP(P1861,rif_fee_schedule!$A$2:$A$84,rif_fee_schedule!C$2:C$84, 0)*1.628</f>
        <v>9769.6279999999988</v>
      </c>
      <c r="T1861" s="13">
        <f>_xlfn.XLOOKUP(P1861,rif_fee_schedule!$A$2:$A$84,rif_fee_schedule!D$2:D$84, 0)</f>
        <v>5674</v>
      </c>
      <c r="U1861" s="14">
        <f t="shared" si="88"/>
        <v>9769.6279999999988</v>
      </c>
      <c r="V1861" s="14">
        <f t="shared" si="89"/>
        <v>5674</v>
      </c>
      <c r="W1861"/>
      <c r="Y1861" s="3">
        <v>43269262.359999999</v>
      </c>
      <c r="Z1861" s="3">
        <v>874367.57</v>
      </c>
      <c r="AA1861" s="3">
        <v>433279.63</v>
      </c>
      <c r="AB1861">
        <v>0</v>
      </c>
      <c r="AC1861" s="3">
        <v>0</v>
      </c>
      <c r="AD1861" s="2">
        <v>374512.67</v>
      </c>
      <c r="AE1861" s="3">
        <v>599122533.62</v>
      </c>
      <c r="AF1861" s="3">
        <v>12164932.65</v>
      </c>
      <c r="AG1861" s="3">
        <v>2628720.44</v>
      </c>
      <c r="AH1861" s="3">
        <v>103699.7</v>
      </c>
      <c r="AI1861" s="3">
        <v>2074</v>
      </c>
      <c r="AJ1861" s="2">
        <v>-10188946.82</v>
      </c>
    </row>
    <row r="1862" spans="1:36" hidden="1" x14ac:dyDescent="0.25">
      <c r="A1862" s="8">
        <v>6</v>
      </c>
      <c r="B1862" s="8" t="s">
        <v>7760</v>
      </c>
      <c r="C1862" s="8">
        <v>3069350331350</v>
      </c>
      <c r="D1862" s="8" t="s">
        <v>7761</v>
      </c>
      <c r="E1862" s="8" t="s">
        <v>30</v>
      </c>
      <c r="F1862" s="8" t="s">
        <v>7727</v>
      </c>
      <c r="G1862" s="10">
        <v>43796</v>
      </c>
      <c r="H1862" s="8" t="s">
        <v>31</v>
      </c>
      <c r="I1862" s="8" t="s">
        <v>38</v>
      </c>
      <c r="J1862" s="9">
        <v>9578.07</v>
      </c>
      <c r="K1862" s="9">
        <v>191.56</v>
      </c>
      <c r="L1862" s="8">
        <v>0</v>
      </c>
      <c r="M1862" s="14">
        <f t="shared" si="87"/>
        <v>9769.6299999999992</v>
      </c>
      <c r="N1862" s="8">
        <v>0</v>
      </c>
      <c r="O1862" s="8">
        <v>0</v>
      </c>
      <c r="P1862" s="8" t="s">
        <v>77</v>
      </c>
      <c r="R1862" s="8">
        <v>1</v>
      </c>
      <c r="S1862" s="13">
        <f>_xlfn.XLOOKUP(P1862,rif_fee_schedule!$A$2:$A$84,rif_fee_schedule!C$2:C$84, 0)*1.628</f>
        <v>9769.6279999999988</v>
      </c>
      <c r="T1862" s="13">
        <f>_xlfn.XLOOKUP(P1862,rif_fee_schedule!$A$2:$A$84,rif_fee_schedule!D$2:D$84, 0)</f>
        <v>5674</v>
      </c>
      <c r="U1862" s="14">
        <f t="shared" si="88"/>
        <v>9769.6279999999988</v>
      </c>
      <c r="V1862" s="14">
        <f t="shared" si="89"/>
        <v>5674</v>
      </c>
      <c r="W1862"/>
      <c r="Y1862" s="3">
        <v>43269262.359999999</v>
      </c>
      <c r="Z1862" s="3">
        <v>874367.57</v>
      </c>
      <c r="AA1862" s="3">
        <v>433279.63</v>
      </c>
      <c r="AB1862">
        <v>0</v>
      </c>
      <c r="AC1862" s="3">
        <v>0</v>
      </c>
      <c r="AD1862" s="2">
        <v>374512.67</v>
      </c>
      <c r="AE1862" s="3">
        <v>599122533.62</v>
      </c>
      <c r="AF1862" s="3">
        <v>12164932.65</v>
      </c>
      <c r="AG1862" s="3">
        <v>2628720.44</v>
      </c>
      <c r="AH1862" s="3">
        <v>103699.7</v>
      </c>
      <c r="AI1862" s="3">
        <v>2074</v>
      </c>
      <c r="AJ1862" s="2">
        <v>-10188946.82</v>
      </c>
    </row>
    <row r="1863" spans="1:36" hidden="1" x14ac:dyDescent="0.25">
      <c r="A1863" s="8">
        <v>6</v>
      </c>
      <c r="B1863" s="8" t="s">
        <v>7874</v>
      </c>
      <c r="C1863" s="8">
        <v>3069350331480</v>
      </c>
      <c r="D1863" s="8" t="s">
        <v>7875</v>
      </c>
      <c r="E1863" s="8" t="s">
        <v>30</v>
      </c>
      <c r="F1863" s="8" t="s">
        <v>7804</v>
      </c>
      <c r="G1863" s="10">
        <v>43787</v>
      </c>
      <c r="H1863" s="8" t="s">
        <v>31</v>
      </c>
      <c r="I1863" s="8" t="s">
        <v>38</v>
      </c>
      <c r="J1863" s="9">
        <v>9578.07</v>
      </c>
      <c r="K1863" s="9">
        <v>191.56</v>
      </c>
      <c r="L1863" s="8">
        <v>0</v>
      </c>
      <c r="M1863" s="14">
        <f t="shared" si="87"/>
        <v>9769.6299999999992</v>
      </c>
      <c r="N1863" s="8">
        <v>0</v>
      </c>
      <c r="O1863" s="8">
        <v>0</v>
      </c>
      <c r="P1863" s="8" t="s">
        <v>77</v>
      </c>
      <c r="R1863" s="8">
        <v>1</v>
      </c>
      <c r="S1863" s="13">
        <f>_xlfn.XLOOKUP(P1863,rif_fee_schedule!$A$2:$A$84,rif_fee_schedule!C$2:C$84, 0)*1.628</f>
        <v>9769.6279999999988</v>
      </c>
      <c r="T1863" s="13">
        <f>_xlfn.XLOOKUP(P1863,rif_fee_schedule!$A$2:$A$84,rif_fee_schedule!D$2:D$84, 0)</f>
        <v>5674</v>
      </c>
      <c r="U1863" s="14">
        <f t="shared" si="88"/>
        <v>9769.6279999999988</v>
      </c>
      <c r="V1863" s="14">
        <f t="shared" si="89"/>
        <v>5674</v>
      </c>
      <c r="W1863"/>
      <c r="Y1863" s="3">
        <v>43269262.359999999</v>
      </c>
      <c r="Z1863" s="3">
        <v>874367.57</v>
      </c>
      <c r="AA1863" s="3">
        <v>433279.63</v>
      </c>
      <c r="AB1863">
        <v>0</v>
      </c>
      <c r="AC1863" s="3">
        <v>0</v>
      </c>
      <c r="AD1863" s="2">
        <v>374512.67</v>
      </c>
      <c r="AE1863" s="3">
        <v>599122533.62</v>
      </c>
      <c r="AF1863" s="3">
        <v>12164932.65</v>
      </c>
      <c r="AG1863" s="3">
        <v>2628720.44</v>
      </c>
      <c r="AH1863" s="3">
        <v>103699.7</v>
      </c>
      <c r="AI1863" s="3">
        <v>2074</v>
      </c>
      <c r="AJ1863" s="2">
        <v>-10188946.82</v>
      </c>
    </row>
    <row r="1864" spans="1:36" hidden="1" x14ac:dyDescent="0.25">
      <c r="A1864" s="8">
        <v>6</v>
      </c>
      <c r="B1864" s="8" t="s">
        <v>7913</v>
      </c>
      <c r="C1864" s="8">
        <v>3069350331310</v>
      </c>
      <c r="D1864" s="8" t="s">
        <v>7914</v>
      </c>
      <c r="E1864" s="8" t="s">
        <v>30</v>
      </c>
      <c r="F1864" s="8" t="s">
        <v>7804</v>
      </c>
      <c r="G1864" s="10">
        <v>43788</v>
      </c>
      <c r="H1864" s="8" t="s">
        <v>31</v>
      </c>
      <c r="I1864" s="8" t="s">
        <v>38</v>
      </c>
      <c r="J1864" s="9">
        <v>9578.07</v>
      </c>
      <c r="K1864" s="9">
        <v>191.56</v>
      </c>
      <c r="L1864" s="8">
        <v>0</v>
      </c>
      <c r="M1864" s="14">
        <f t="shared" si="87"/>
        <v>9769.6299999999992</v>
      </c>
      <c r="N1864" s="8">
        <v>0</v>
      </c>
      <c r="O1864" s="8">
        <v>0</v>
      </c>
      <c r="P1864" s="8" t="s">
        <v>77</v>
      </c>
      <c r="R1864" s="8">
        <v>1</v>
      </c>
      <c r="S1864" s="13">
        <f>_xlfn.XLOOKUP(P1864,rif_fee_schedule!$A$2:$A$84,rif_fee_schedule!C$2:C$84, 0)*1.628</f>
        <v>9769.6279999999988</v>
      </c>
      <c r="T1864" s="13">
        <f>_xlfn.XLOOKUP(P1864,rif_fee_schedule!$A$2:$A$84,rif_fee_schedule!D$2:D$84, 0)</f>
        <v>5674</v>
      </c>
      <c r="U1864" s="14">
        <f t="shared" si="88"/>
        <v>9769.6279999999988</v>
      </c>
      <c r="V1864" s="14">
        <f t="shared" si="89"/>
        <v>5674</v>
      </c>
      <c r="W1864"/>
      <c r="Y1864" s="3">
        <v>43269262.359999999</v>
      </c>
      <c r="Z1864" s="3">
        <v>874367.57</v>
      </c>
      <c r="AA1864" s="3">
        <v>433279.63</v>
      </c>
      <c r="AB1864">
        <v>0</v>
      </c>
      <c r="AC1864" s="3">
        <v>0</v>
      </c>
      <c r="AD1864" s="2">
        <v>374512.67</v>
      </c>
      <c r="AE1864" s="3">
        <v>599122533.62</v>
      </c>
      <c r="AF1864" s="3">
        <v>12164932.65</v>
      </c>
      <c r="AG1864" s="3">
        <v>2628720.44</v>
      </c>
      <c r="AH1864" s="3">
        <v>103699.7</v>
      </c>
      <c r="AI1864" s="3">
        <v>2074</v>
      </c>
      <c r="AJ1864" s="2">
        <v>-10188946.82</v>
      </c>
    </row>
    <row r="1865" spans="1:36" hidden="1" x14ac:dyDescent="0.25">
      <c r="A1865" s="8">
        <v>6</v>
      </c>
      <c r="B1865" s="8" t="s">
        <v>7928</v>
      </c>
      <c r="C1865" s="8">
        <v>3069350000232</v>
      </c>
      <c r="D1865" s="8" t="s">
        <v>7869</v>
      </c>
      <c r="E1865" s="8" t="s">
        <v>30</v>
      </c>
      <c r="F1865" s="8" t="s">
        <v>7804</v>
      </c>
      <c r="G1865" s="10">
        <v>43788</v>
      </c>
      <c r="H1865" s="8" t="s">
        <v>31</v>
      </c>
      <c r="I1865" s="8" t="s">
        <v>38</v>
      </c>
      <c r="J1865" s="9">
        <v>9578.07</v>
      </c>
      <c r="K1865" s="9">
        <v>191.56</v>
      </c>
      <c r="L1865" s="8">
        <v>0</v>
      </c>
      <c r="M1865" s="14">
        <f t="shared" si="87"/>
        <v>9769.6299999999992</v>
      </c>
      <c r="N1865" s="8">
        <v>0</v>
      </c>
      <c r="O1865" s="8">
        <v>0</v>
      </c>
      <c r="P1865" s="8" t="s">
        <v>77</v>
      </c>
      <c r="R1865" s="8">
        <v>1</v>
      </c>
      <c r="S1865" s="13">
        <f>_xlfn.XLOOKUP(P1865,rif_fee_schedule!$A$2:$A$84,rif_fee_schedule!C$2:C$84, 0)*1.628</f>
        <v>9769.6279999999988</v>
      </c>
      <c r="T1865" s="13">
        <f>_xlfn.XLOOKUP(P1865,rif_fee_schedule!$A$2:$A$84,rif_fee_schedule!D$2:D$84, 0)</f>
        <v>5674</v>
      </c>
      <c r="U1865" s="14">
        <f t="shared" si="88"/>
        <v>9769.6279999999988</v>
      </c>
      <c r="V1865" s="14">
        <f t="shared" si="89"/>
        <v>5674</v>
      </c>
      <c r="W1865"/>
      <c r="Y1865" s="3">
        <v>43269262.359999999</v>
      </c>
      <c r="Z1865" s="3">
        <v>874367.57</v>
      </c>
      <c r="AA1865" s="3">
        <v>433279.63</v>
      </c>
      <c r="AB1865">
        <v>0</v>
      </c>
      <c r="AC1865" s="3">
        <v>0</v>
      </c>
      <c r="AD1865" s="2">
        <v>374512.67</v>
      </c>
      <c r="AE1865" s="3">
        <v>599122533.62</v>
      </c>
      <c r="AF1865" s="3">
        <v>12164932.65</v>
      </c>
      <c r="AG1865" s="3">
        <v>2628720.44</v>
      </c>
      <c r="AH1865" s="3">
        <v>103699.7</v>
      </c>
      <c r="AI1865" s="3">
        <v>2074</v>
      </c>
      <c r="AJ1865" s="2">
        <v>-10188946.82</v>
      </c>
    </row>
    <row r="1866" spans="1:36" hidden="1" x14ac:dyDescent="0.25">
      <c r="A1866" s="8">
        <v>6</v>
      </c>
      <c r="B1866" s="8" t="s">
        <v>7862</v>
      </c>
      <c r="C1866" s="8">
        <v>3069350000232</v>
      </c>
      <c r="D1866" s="8" t="s">
        <v>7863</v>
      </c>
      <c r="E1866" s="8" t="s">
        <v>30</v>
      </c>
      <c r="F1866" s="8" t="s">
        <v>7804</v>
      </c>
      <c r="G1866" s="10">
        <v>43788</v>
      </c>
      <c r="H1866" s="8" t="s">
        <v>31</v>
      </c>
      <c r="I1866" s="8" t="s">
        <v>38</v>
      </c>
      <c r="J1866" s="9">
        <v>9578.07</v>
      </c>
      <c r="K1866" s="9">
        <v>191.56</v>
      </c>
      <c r="L1866" s="8">
        <v>0</v>
      </c>
      <c r="M1866" s="14">
        <f t="shared" si="87"/>
        <v>9769.6299999999992</v>
      </c>
      <c r="N1866" s="8">
        <v>0</v>
      </c>
      <c r="O1866" s="8">
        <v>0</v>
      </c>
      <c r="P1866" s="8" t="s">
        <v>77</v>
      </c>
      <c r="R1866" s="8">
        <v>1</v>
      </c>
      <c r="S1866" s="13">
        <f>_xlfn.XLOOKUP(P1866,rif_fee_schedule!$A$2:$A$84,rif_fee_schedule!C$2:C$84, 0)*1.628</f>
        <v>9769.6279999999988</v>
      </c>
      <c r="T1866" s="13">
        <f>_xlfn.XLOOKUP(P1866,rif_fee_schedule!$A$2:$A$84,rif_fee_schedule!D$2:D$84, 0)</f>
        <v>5674</v>
      </c>
      <c r="U1866" s="14">
        <f t="shared" si="88"/>
        <v>9769.6279999999988</v>
      </c>
      <c r="V1866" s="14">
        <f t="shared" si="89"/>
        <v>5674</v>
      </c>
      <c r="W1866"/>
      <c r="Y1866" s="3">
        <v>43269262.359999999</v>
      </c>
      <c r="Z1866" s="3">
        <v>874367.57</v>
      </c>
      <c r="AA1866" s="3">
        <v>433279.63</v>
      </c>
      <c r="AB1866">
        <v>0</v>
      </c>
      <c r="AC1866" s="3">
        <v>0</v>
      </c>
      <c r="AD1866" s="2">
        <v>374512.67</v>
      </c>
      <c r="AE1866" s="3">
        <v>599122533.62</v>
      </c>
      <c r="AF1866" s="3">
        <v>12164932.65</v>
      </c>
      <c r="AG1866" s="3">
        <v>2628720.44</v>
      </c>
      <c r="AH1866" s="3">
        <v>103699.7</v>
      </c>
      <c r="AI1866" s="3">
        <v>2074</v>
      </c>
      <c r="AJ1866" s="2">
        <v>-10188946.82</v>
      </c>
    </row>
    <row r="1867" spans="1:36" hidden="1" x14ac:dyDescent="0.25">
      <c r="A1867" s="8">
        <v>6</v>
      </c>
      <c r="B1867" s="8" t="s">
        <v>7929</v>
      </c>
      <c r="C1867" s="8">
        <v>3069350331340</v>
      </c>
      <c r="D1867" s="8" t="s">
        <v>7930</v>
      </c>
      <c r="E1867" s="8" t="s">
        <v>30</v>
      </c>
      <c r="F1867" s="8" t="s">
        <v>7804</v>
      </c>
      <c r="G1867" s="10">
        <v>43788</v>
      </c>
      <c r="H1867" s="8" t="s">
        <v>31</v>
      </c>
      <c r="I1867" s="8" t="s">
        <v>38</v>
      </c>
      <c r="J1867" s="9">
        <v>9578.07</v>
      </c>
      <c r="K1867" s="9">
        <v>191.56</v>
      </c>
      <c r="L1867" s="8">
        <v>0</v>
      </c>
      <c r="M1867" s="14">
        <f t="shared" si="87"/>
        <v>9769.6299999999992</v>
      </c>
      <c r="N1867" s="8">
        <v>0</v>
      </c>
      <c r="O1867" s="8">
        <v>0</v>
      </c>
      <c r="P1867" s="8" t="s">
        <v>77</v>
      </c>
      <c r="R1867" s="8">
        <v>1</v>
      </c>
      <c r="S1867" s="13">
        <f>_xlfn.XLOOKUP(P1867,rif_fee_schedule!$A$2:$A$84,rif_fee_schedule!C$2:C$84, 0)*1.628</f>
        <v>9769.6279999999988</v>
      </c>
      <c r="T1867" s="13">
        <f>_xlfn.XLOOKUP(P1867,rif_fee_schedule!$A$2:$A$84,rif_fee_schedule!D$2:D$84, 0)</f>
        <v>5674</v>
      </c>
      <c r="U1867" s="14">
        <f t="shared" si="88"/>
        <v>9769.6279999999988</v>
      </c>
      <c r="V1867" s="14">
        <f t="shared" si="89"/>
        <v>5674</v>
      </c>
      <c r="W1867"/>
      <c r="Y1867" s="3">
        <v>43269262.359999999</v>
      </c>
      <c r="Z1867" s="3">
        <v>874367.57</v>
      </c>
      <c r="AA1867" s="3">
        <v>433279.63</v>
      </c>
      <c r="AB1867">
        <v>0</v>
      </c>
      <c r="AC1867" s="3">
        <v>0</v>
      </c>
      <c r="AD1867" s="2">
        <v>374512.67</v>
      </c>
      <c r="AE1867" s="3">
        <v>599122533.62</v>
      </c>
      <c r="AF1867" s="3">
        <v>12164932.65</v>
      </c>
      <c r="AG1867" s="3">
        <v>2628720.44</v>
      </c>
      <c r="AH1867" s="3">
        <v>103699.7</v>
      </c>
      <c r="AI1867" s="3">
        <v>2074</v>
      </c>
      <c r="AJ1867" s="2">
        <v>-10188946.82</v>
      </c>
    </row>
    <row r="1868" spans="1:36" hidden="1" x14ac:dyDescent="0.25">
      <c r="A1868" s="8">
        <v>6</v>
      </c>
      <c r="B1868" s="8" t="s">
        <v>7876</v>
      </c>
      <c r="C1868" s="8">
        <v>3069350331150</v>
      </c>
      <c r="D1868" s="8" t="s">
        <v>7877</v>
      </c>
      <c r="E1868" s="8" t="s">
        <v>30</v>
      </c>
      <c r="F1868" s="8" t="s">
        <v>7727</v>
      </c>
      <c r="G1868" s="10">
        <v>43795</v>
      </c>
      <c r="H1868" s="8" t="s">
        <v>31</v>
      </c>
      <c r="I1868" s="8" t="s">
        <v>38</v>
      </c>
      <c r="J1868" s="9">
        <v>9578.07</v>
      </c>
      <c r="K1868" s="9">
        <v>191.56</v>
      </c>
      <c r="L1868" s="8">
        <v>0</v>
      </c>
      <c r="M1868" s="14">
        <f t="shared" si="87"/>
        <v>9769.6299999999992</v>
      </c>
      <c r="N1868" s="8">
        <v>0</v>
      </c>
      <c r="O1868" s="8">
        <v>0</v>
      </c>
      <c r="P1868" s="8" t="s">
        <v>77</v>
      </c>
      <c r="R1868" s="8">
        <v>1</v>
      </c>
      <c r="S1868" s="13">
        <f>_xlfn.XLOOKUP(P1868,rif_fee_schedule!$A$2:$A$84,rif_fee_schedule!C$2:C$84, 0)*1.628</f>
        <v>9769.6279999999988</v>
      </c>
      <c r="T1868" s="13">
        <f>_xlfn.XLOOKUP(P1868,rif_fee_schedule!$A$2:$A$84,rif_fee_schedule!D$2:D$84, 0)</f>
        <v>5674</v>
      </c>
      <c r="U1868" s="14">
        <f t="shared" si="88"/>
        <v>9769.6279999999988</v>
      </c>
      <c r="V1868" s="14">
        <f t="shared" si="89"/>
        <v>5674</v>
      </c>
      <c r="W1868"/>
      <c r="Y1868" s="3">
        <v>43269262.359999999</v>
      </c>
      <c r="Z1868" s="3">
        <v>874367.57</v>
      </c>
      <c r="AA1868" s="3">
        <v>433279.63</v>
      </c>
      <c r="AB1868">
        <v>0</v>
      </c>
      <c r="AC1868" s="3">
        <v>0</v>
      </c>
      <c r="AD1868" s="2">
        <v>374512.67</v>
      </c>
      <c r="AE1868" s="3">
        <v>599122533.62</v>
      </c>
      <c r="AF1868" s="3">
        <v>12164932.65</v>
      </c>
      <c r="AG1868" s="3">
        <v>2628720.44</v>
      </c>
      <c r="AH1868" s="3">
        <v>103699.7</v>
      </c>
      <c r="AI1868" s="3">
        <v>2074</v>
      </c>
      <c r="AJ1868" s="2">
        <v>-10188946.82</v>
      </c>
    </row>
    <row r="1869" spans="1:36" hidden="1" x14ac:dyDescent="0.25">
      <c r="A1869" s="8">
        <v>6</v>
      </c>
      <c r="B1869" s="8" t="s">
        <v>7805</v>
      </c>
      <c r="C1869" s="8">
        <v>3069350000232</v>
      </c>
      <c r="D1869" s="8" t="s">
        <v>7806</v>
      </c>
      <c r="E1869" s="8" t="s">
        <v>30</v>
      </c>
      <c r="F1869" s="8" t="s">
        <v>7804</v>
      </c>
      <c r="G1869" s="10">
        <v>43788</v>
      </c>
      <c r="H1869" s="8" t="s">
        <v>31</v>
      </c>
      <c r="I1869" s="8" t="s">
        <v>38</v>
      </c>
      <c r="J1869" s="9">
        <v>9578.07</v>
      </c>
      <c r="K1869" s="9">
        <v>191.56</v>
      </c>
      <c r="L1869" s="8">
        <v>0</v>
      </c>
      <c r="M1869" s="14">
        <f t="shared" si="87"/>
        <v>9769.6299999999992</v>
      </c>
      <c r="N1869" s="8">
        <v>0</v>
      </c>
      <c r="O1869" s="8">
        <v>0</v>
      </c>
      <c r="P1869" s="8" t="s">
        <v>77</v>
      </c>
      <c r="R1869" s="8">
        <v>1</v>
      </c>
      <c r="S1869" s="13">
        <f>_xlfn.XLOOKUP(P1869,rif_fee_schedule!$A$2:$A$84,rif_fee_schedule!C$2:C$84, 0)*1.628</f>
        <v>9769.6279999999988</v>
      </c>
      <c r="T1869" s="13">
        <f>_xlfn.XLOOKUP(P1869,rif_fee_schedule!$A$2:$A$84,rif_fee_schedule!D$2:D$84, 0)</f>
        <v>5674</v>
      </c>
      <c r="U1869" s="14">
        <f t="shared" si="88"/>
        <v>9769.6279999999988</v>
      </c>
      <c r="V1869" s="14">
        <f t="shared" si="89"/>
        <v>5674</v>
      </c>
      <c r="W1869"/>
      <c r="Y1869" s="3">
        <v>43269262.359999999</v>
      </c>
      <c r="Z1869" s="3">
        <v>874367.57</v>
      </c>
      <c r="AA1869" s="3">
        <v>433279.63</v>
      </c>
      <c r="AB1869">
        <v>0</v>
      </c>
      <c r="AC1869" s="3">
        <v>0</v>
      </c>
      <c r="AD1869" s="2">
        <v>374512.67</v>
      </c>
      <c r="AE1869" s="3">
        <v>599122533.62</v>
      </c>
      <c r="AF1869" s="3">
        <v>12164932.65</v>
      </c>
      <c r="AG1869" s="3">
        <v>2628720.44</v>
      </c>
      <c r="AH1869" s="3">
        <v>103699.7</v>
      </c>
      <c r="AI1869" s="3">
        <v>2074</v>
      </c>
      <c r="AJ1869" s="2">
        <v>-10188946.82</v>
      </c>
    </row>
    <row r="1870" spans="1:36" hidden="1" x14ac:dyDescent="0.25">
      <c r="A1870" s="8">
        <v>6</v>
      </c>
      <c r="B1870" s="8" t="s">
        <v>7961</v>
      </c>
      <c r="C1870" s="8">
        <v>3069350331180</v>
      </c>
      <c r="D1870" s="8" t="s">
        <v>7962</v>
      </c>
      <c r="E1870" s="8" t="s">
        <v>30</v>
      </c>
      <c r="F1870" s="8" t="s">
        <v>7804</v>
      </c>
      <c r="G1870" s="10">
        <v>43787</v>
      </c>
      <c r="H1870" s="8" t="s">
        <v>31</v>
      </c>
      <c r="I1870" s="8" t="s">
        <v>38</v>
      </c>
      <c r="J1870" s="9">
        <v>9578.07</v>
      </c>
      <c r="K1870" s="9">
        <v>191.56</v>
      </c>
      <c r="L1870" s="8">
        <v>0</v>
      </c>
      <c r="M1870" s="14">
        <f t="shared" si="87"/>
        <v>9769.6299999999992</v>
      </c>
      <c r="N1870" s="8">
        <v>0</v>
      </c>
      <c r="O1870" s="8">
        <v>0</v>
      </c>
      <c r="P1870" s="8" t="s">
        <v>77</v>
      </c>
      <c r="R1870" s="8">
        <v>1</v>
      </c>
      <c r="S1870" s="13">
        <f>_xlfn.XLOOKUP(P1870,rif_fee_schedule!$A$2:$A$84,rif_fee_schedule!C$2:C$84, 0)*1.628</f>
        <v>9769.6279999999988</v>
      </c>
      <c r="T1870" s="13">
        <f>_xlfn.XLOOKUP(P1870,rif_fee_schedule!$A$2:$A$84,rif_fee_schedule!D$2:D$84, 0)</f>
        <v>5674</v>
      </c>
      <c r="U1870" s="14">
        <f t="shared" si="88"/>
        <v>9769.6279999999988</v>
      </c>
      <c r="V1870" s="14">
        <f t="shared" si="89"/>
        <v>5674</v>
      </c>
      <c r="W1870"/>
      <c r="Y1870" s="3">
        <v>43269262.359999999</v>
      </c>
      <c r="Z1870" s="3">
        <v>874367.57</v>
      </c>
      <c r="AA1870" s="3">
        <v>433279.63</v>
      </c>
      <c r="AB1870">
        <v>0</v>
      </c>
      <c r="AC1870" s="3">
        <v>0</v>
      </c>
      <c r="AD1870" s="2">
        <v>374512.67</v>
      </c>
      <c r="AE1870" s="3">
        <v>599122533.62</v>
      </c>
      <c r="AF1870" s="3">
        <v>12164932.65</v>
      </c>
      <c r="AG1870" s="3">
        <v>2628720.44</v>
      </c>
      <c r="AH1870" s="3">
        <v>103699.7</v>
      </c>
      <c r="AI1870" s="3">
        <v>2074</v>
      </c>
      <c r="AJ1870" s="2">
        <v>-10188946.82</v>
      </c>
    </row>
    <row r="1871" spans="1:36" hidden="1" x14ac:dyDescent="0.25">
      <c r="A1871" s="8">
        <v>6</v>
      </c>
      <c r="B1871" s="8" t="s">
        <v>7949</v>
      </c>
      <c r="C1871" s="8">
        <v>3069350331200</v>
      </c>
      <c r="D1871" s="8" t="s">
        <v>7950</v>
      </c>
      <c r="E1871" s="8" t="s">
        <v>30</v>
      </c>
      <c r="F1871" s="8" t="s">
        <v>7727</v>
      </c>
      <c r="G1871" s="10">
        <v>43795</v>
      </c>
      <c r="H1871" s="8" t="s">
        <v>31</v>
      </c>
      <c r="I1871" s="8" t="s">
        <v>38</v>
      </c>
      <c r="J1871" s="9">
        <v>9578.07</v>
      </c>
      <c r="K1871" s="9">
        <v>191.56</v>
      </c>
      <c r="L1871" s="8">
        <v>0</v>
      </c>
      <c r="M1871" s="14">
        <f t="shared" si="87"/>
        <v>9769.6299999999992</v>
      </c>
      <c r="N1871" s="8">
        <v>0</v>
      </c>
      <c r="O1871" s="8">
        <v>0</v>
      </c>
      <c r="P1871" s="8" t="s">
        <v>77</v>
      </c>
      <c r="R1871" s="8">
        <v>1</v>
      </c>
      <c r="S1871" s="13">
        <f>_xlfn.XLOOKUP(P1871,rif_fee_schedule!$A$2:$A$84,rif_fee_schedule!C$2:C$84, 0)*1.628</f>
        <v>9769.6279999999988</v>
      </c>
      <c r="T1871" s="13">
        <f>_xlfn.XLOOKUP(P1871,rif_fee_schedule!$A$2:$A$84,rif_fee_schedule!D$2:D$84, 0)</f>
        <v>5674</v>
      </c>
      <c r="U1871" s="14">
        <f t="shared" si="88"/>
        <v>9769.6279999999988</v>
      </c>
      <c r="V1871" s="14">
        <f t="shared" si="89"/>
        <v>5674</v>
      </c>
      <c r="W1871"/>
      <c r="Y1871" s="3">
        <v>43269262.359999999</v>
      </c>
      <c r="Z1871" s="3">
        <v>874367.57</v>
      </c>
      <c r="AA1871" s="3">
        <v>433279.63</v>
      </c>
      <c r="AB1871">
        <v>0</v>
      </c>
      <c r="AC1871" s="3">
        <v>0</v>
      </c>
      <c r="AD1871" s="2">
        <v>374512.67</v>
      </c>
      <c r="AE1871" s="3">
        <v>599122533.62</v>
      </c>
      <c r="AF1871" s="3">
        <v>12164932.65</v>
      </c>
      <c r="AG1871" s="3">
        <v>2628720.44</v>
      </c>
      <c r="AH1871" s="3">
        <v>103699.7</v>
      </c>
      <c r="AI1871" s="3">
        <v>2074</v>
      </c>
      <c r="AJ1871" s="2">
        <v>-10188946.82</v>
      </c>
    </row>
    <row r="1872" spans="1:36" hidden="1" x14ac:dyDescent="0.25">
      <c r="A1872" s="8">
        <v>6</v>
      </c>
      <c r="B1872" s="8" t="s">
        <v>7959</v>
      </c>
      <c r="C1872" s="8">
        <v>3069350331320</v>
      </c>
      <c r="D1872" s="8" t="s">
        <v>7960</v>
      </c>
      <c r="E1872" s="8" t="s">
        <v>30</v>
      </c>
      <c r="F1872" s="8" t="s">
        <v>7804</v>
      </c>
      <c r="G1872" s="10">
        <v>43788</v>
      </c>
      <c r="H1872" s="8" t="s">
        <v>31</v>
      </c>
      <c r="I1872" s="8" t="s">
        <v>38</v>
      </c>
      <c r="J1872" s="9">
        <v>9578.07</v>
      </c>
      <c r="K1872" s="9">
        <v>191.56</v>
      </c>
      <c r="L1872" s="8">
        <v>0</v>
      </c>
      <c r="M1872" s="14">
        <f t="shared" si="87"/>
        <v>9769.6299999999992</v>
      </c>
      <c r="N1872" s="8">
        <v>0</v>
      </c>
      <c r="O1872" s="8">
        <v>0</v>
      </c>
      <c r="P1872" s="8" t="s">
        <v>77</v>
      </c>
      <c r="R1872" s="8">
        <v>1</v>
      </c>
      <c r="S1872" s="13">
        <f>_xlfn.XLOOKUP(P1872,rif_fee_schedule!$A$2:$A$84,rif_fee_schedule!C$2:C$84, 0)*1.628</f>
        <v>9769.6279999999988</v>
      </c>
      <c r="T1872" s="13">
        <f>_xlfn.XLOOKUP(P1872,rif_fee_schedule!$A$2:$A$84,rif_fee_schedule!D$2:D$84, 0)</f>
        <v>5674</v>
      </c>
      <c r="U1872" s="14">
        <f t="shared" si="88"/>
        <v>9769.6279999999988</v>
      </c>
      <c r="V1872" s="14">
        <f t="shared" si="89"/>
        <v>5674</v>
      </c>
      <c r="W1872"/>
      <c r="Y1872" s="3">
        <v>43269262.359999999</v>
      </c>
      <c r="Z1872" s="3">
        <v>874367.57</v>
      </c>
      <c r="AA1872" s="3">
        <v>433279.63</v>
      </c>
      <c r="AB1872">
        <v>0</v>
      </c>
      <c r="AC1872" s="3">
        <v>0</v>
      </c>
      <c r="AD1872" s="2">
        <v>374512.67</v>
      </c>
      <c r="AE1872" s="3">
        <v>599122533.62</v>
      </c>
      <c r="AF1872" s="3">
        <v>12164932.65</v>
      </c>
      <c r="AG1872" s="3">
        <v>2628720.44</v>
      </c>
      <c r="AH1872" s="3">
        <v>103699.7</v>
      </c>
      <c r="AI1872" s="3">
        <v>2074</v>
      </c>
      <c r="AJ1872" s="2">
        <v>-10188946.82</v>
      </c>
    </row>
    <row r="1873" spans="1:36" hidden="1" x14ac:dyDescent="0.25">
      <c r="A1873" s="8">
        <v>6</v>
      </c>
      <c r="B1873" s="8" t="s">
        <v>7725</v>
      </c>
      <c r="C1873" s="8">
        <v>3069350331150</v>
      </c>
      <c r="D1873" s="8" t="s">
        <v>7726</v>
      </c>
      <c r="E1873" s="8" t="s">
        <v>30</v>
      </c>
      <c r="F1873" s="8" t="s">
        <v>7727</v>
      </c>
      <c r="G1873" s="10">
        <v>43795</v>
      </c>
      <c r="H1873" s="8" t="s">
        <v>31</v>
      </c>
      <c r="I1873" s="8" t="s">
        <v>38</v>
      </c>
      <c r="J1873" s="9">
        <v>9578.07</v>
      </c>
      <c r="K1873" s="9">
        <v>191.56</v>
      </c>
      <c r="L1873" s="8">
        <v>0</v>
      </c>
      <c r="M1873" s="14">
        <f t="shared" si="87"/>
        <v>9769.6299999999992</v>
      </c>
      <c r="N1873" s="8">
        <v>0</v>
      </c>
      <c r="O1873" s="8">
        <v>0</v>
      </c>
      <c r="P1873" s="8" t="s">
        <v>77</v>
      </c>
      <c r="R1873" s="8">
        <v>1</v>
      </c>
      <c r="S1873" s="13">
        <f>_xlfn.XLOOKUP(P1873,rif_fee_schedule!$A$2:$A$84,rif_fee_schedule!C$2:C$84, 0)*1.628</f>
        <v>9769.6279999999988</v>
      </c>
      <c r="T1873" s="13">
        <f>_xlfn.XLOOKUP(P1873,rif_fee_schedule!$A$2:$A$84,rif_fee_schedule!D$2:D$84, 0)</f>
        <v>5674</v>
      </c>
      <c r="U1873" s="14">
        <f t="shared" si="88"/>
        <v>9769.6279999999988</v>
      </c>
      <c r="V1873" s="14">
        <f t="shared" si="89"/>
        <v>5674</v>
      </c>
      <c r="W1873"/>
      <c r="Y1873" s="3">
        <v>43269262.359999999</v>
      </c>
      <c r="Z1873" s="3">
        <v>874367.57</v>
      </c>
      <c r="AA1873" s="3">
        <v>433279.63</v>
      </c>
      <c r="AB1873">
        <v>0</v>
      </c>
      <c r="AC1873" s="3">
        <v>0</v>
      </c>
      <c r="AD1873" s="2">
        <v>374512.67</v>
      </c>
      <c r="AE1873" s="3">
        <v>599122533.62</v>
      </c>
      <c r="AF1873" s="3">
        <v>12164932.65</v>
      </c>
      <c r="AG1873" s="3">
        <v>2628720.44</v>
      </c>
      <c r="AH1873" s="3">
        <v>103699.7</v>
      </c>
      <c r="AI1873" s="3">
        <v>2074</v>
      </c>
      <c r="AJ1873" s="2">
        <v>-10188946.82</v>
      </c>
    </row>
    <row r="1874" spans="1:36" hidden="1" x14ac:dyDescent="0.25">
      <c r="A1874" s="8">
        <v>6</v>
      </c>
      <c r="B1874" s="8" t="s">
        <v>7802</v>
      </c>
      <c r="C1874" s="8">
        <v>3069350331140</v>
      </c>
      <c r="D1874" s="8" t="s">
        <v>7803</v>
      </c>
      <c r="E1874" s="8" t="s">
        <v>30</v>
      </c>
      <c r="F1874" s="8" t="s">
        <v>7804</v>
      </c>
      <c r="G1874" s="10">
        <v>43788</v>
      </c>
      <c r="H1874" s="8" t="s">
        <v>31</v>
      </c>
      <c r="I1874" s="8" t="s">
        <v>38</v>
      </c>
      <c r="J1874" s="9">
        <v>9578.07</v>
      </c>
      <c r="K1874" s="9">
        <v>191.56</v>
      </c>
      <c r="L1874" s="8">
        <v>0</v>
      </c>
      <c r="M1874" s="14">
        <f t="shared" si="87"/>
        <v>9769.6299999999992</v>
      </c>
      <c r="N1874" s="8">
        <v>0</v>
      </c>
      <c r="O1874" s="8">
        <v>0</v>
      </c>
      <c r="P1874" s="8" t="s">
        <v>77</v>
      </c>
      <c r="R1874" s="8">
        <v>1</v>
      </c>
      <c r="S1874" s="13">
        <f>_xlfn.XLOOKUP(P1874,rif_fee_schedule!$A$2:$A$84,rif_fee_schedule!C$2:C$84, 0)*1.628</f>
        <v>9769.6279999999988</v>
      </c>
      <c r="T1874" s="13">
        <f>_xlfn.XLOOKUP(P1874,rif_fee_schedule!$A$2:$A$84,rif_fee_schedule!D$2:D$84, 0)</f>
        <v>5674</v>
      </c>
      <c r="U1874" s="14">
        <f t="shared" si="88"/>
        <v>9769.6279999999988</v>
      </c>
      <c r="V1874" s="14">
        <f t="shared" si="89"/>
        <v>5674</v>
      </c>
      <c r="W1874"/>
      <c r="Y1874" s="3">
        <v>43269262.359999999</v>
      </c>
      <c r="Z1874" s="3">
        <v>874367.57</v>
      </c>
      <c r="AA1874" s="3">
        <v>433279.63</v>
      </c>
      <c r="AB1874">
        <v>0</v>
      </c>
      <c r="AC1874" s="3">
        <v>0</v>
      </c>
      <c r="AD1874" s="2">
        <v>374512.67</v>
      </c>
      <c r="AE1874" s="3">
        <v>599122533.62</v>
      </c>
      <c r="AF1874" s="3">
        <v>12164932.65</v>
      </c>
      <c r="AG1874" s="3">
        <v>2628720.44</v>
      </c>
      <c r="AH1874" s="3">
        <v>103699.7</v>
      </c>
      <c r="AI1874" s="3">
        <v>2074</v>
      </c>
      <c r="AJ1874" s="2">
        <v>-10188946.82</v>
      </c>
    </row>
    <row r="1875" spans="1:36" hidden="1" x14ac:dyDescent="0.25">
      <c r="A1875" s="8">
        <v>6</v>
      </c>
      <c r="B1875" s="8" t="s">
        <v>7923</v>
      </c>
      <c r="C1875" s="8">
        <v>3069350331160</v>
      </c>
      <c r="D1875" s="8" t="s">
        <v>7924</v>
      </c>
      <c r="E1875" s="8" t="s">
        <v>30</v>
      </c>
      <c r="F1875" s="8" t="s">
        <v>7925</v>
      </c>
      <c r="G1875" s="10">
        <v>43787</v>
      </c>
      <c r="H1875" s="8" t="s">
        <v>31</v>
      </c>
      <c r="I1875" s="8" t="s">
        <v>38</v>
      </c>
      <c r="J1875" s="9">
        <v>9578.07</v>
      </c>
      <c r="K1875" s="9">
        <v>191.56</v>
      </c>
      <c r="L1875" s="8">
        <v>0</v>
      </c>
      <c r="M1875" s="14">
        <f t="shared" si="87"/>
        <v>9769.6299999999992</v>
      </c>
      <c r="N1875" s="8">
        <v>0</v>
      </c>
      <c r="O1875" s="8">
        <v>0</v>
      </c>
      <c r="P1875" s="8" t="s">
        <v>77</v>
      </c>
      <c r="R1875" s="8">
        <v>1</v>
      </c>
      <c r="S1875" s="13">
        <f>_xlfn.XLOOKUP(P1875,rif_fee_schedule!$A$2:$A$84,rif_fee_schedule!C$2:C$84, 0)*1.628</f>
        <v>9769.6279999999988</v>
      </c>
      <c r="T1875" s="13">
        <f>_xlfn.XLOOKUP(P1875,rif_fee_schedule!$A$2:$A$84,rif_fee_schedule!D$2:D$84, 0)</f>
        <v>5674</v>
      </c>
      <c r="U1875" s="14">
        <f t="shared" si="88"/>
        <v>9769.6279999999988</v>
      </c>
      <c r="V1875" s="14">
        <f t="shared" si="89"/>
        <v>5674</v>
      </c>
      <c r="W1875"/>
      <c r="Y1875" s="3">
        <v>43269262.359999999</v>
      </c>
      <c r="Z1875" s="3">
        <v>874367.57</v>
      </c>
      <c r="AA1875" s="3">
        <v>433279.63</v>
      </c>
      <c r="AB1875">
        <v>0</v>
      </c>
      <c r="AC1875" s="3">
        <v>0</v>
      </c>
      <c r="AD1875" s="2">
        <v>374512.67</v>
      </c>
      <c r="AE1875" s="3">
        <v>599122533.62</v>
      </c>
      <c r="AF1875" s="3">
        <v>12164932.65</v>
      </c>
      <c r="AG1875" s="3">
        <v>2628720.44</v>
      </c>
      <c r="AH1875" s="3">
        <v>103699.7</v>
      </c>
      <c r="AI1875" s="3">
        <v>2074</v>
      </c>
      <c r="AJ1875" s="2">
        <v>-10188946.82</v>
      </c>
    </row>
    <row r="1876" spans="1:36" hidden="1" x14ac:dyDescent="0.25">
      <c r="A1876" s="8">
        <v>3</v>
      </c>
      <c r="B1876" s="8" t="s">
        <v>3497</v>
      </c>
      <c r="C1876" s="8">
        <v>3020120230040</v>
      </c>
      <c r="D1876" s="8" t="s">
        <v>3498</v>
      </c>
      <c r="E1876" s="8" t="s">
        <v>30</v>
      </c>
      <c r="F1876" s="8" t="s">
        <v>104</v>
      </c>
      <c r="G1876" s="10">
        <v>43787</v>
      </c>
      <c r="H1876" s="8" t="s">
        <v>31</v>
      </c>
      <c r="I1876" s="8" t="s">
        <v>32</v>
      </c>
      <c r="J1876" s="9">
        <v>0</v>
      </c>
      <c r="K1876" s="9">
        <v>0</v>
      </c>
      <c r="L1876" s="8">
        <v>0</v>
      </c>
      <c r="M1876" s="14">
        <f t="shared" si="87"/>
        <v>0</v>
      </c>
      <c r="N1876" s="8">
        <v>0</v>
      </c>
      <c r="O1876" s="8">
        <v>0</v>
      </c>
      <c r="P1876" s="8" t="s">
        <v>3496</v>
      </c>
      <c r="R1876" s="11">
        <v>41004</v>
      </c>
      <c r="S1876" s="13">
        <f>_xlfn.XLOOKUP(P1876,rif_fee_schedule!$A$2:$A$84,rif_fee_schedule!C$2:C$84, 0)*1.628</f>
        <v>19.218539999999997</v>
      </c>
      <c r="T1876" s="13">
        <f>_xlfn.XLOOKUP(P1876,rif_fee_schedule!$A$2:$A$84,rif_fee_schedule!D$2:D$84, 0)</f>
        <v>11.162000000000001</v>
      </c>
      <c r="U1876" s="14">
        <f t="shared" si="88"/>
        <v>788037.0141599999</v>
      </c>
      <c r="V1876" s="14">
        <f t="shared" si="89"/>
        <v>457686.64800000004</v>
      </c>
      <c r="W1876" s="2"/>
      <c r="Y1876" s="3">
        <v>23988344.25</v>
      </c>
      <c r="Z1876" s="3">
        <v>491993.61</v>
      </c>
      <c r="AA1876" s="3">
        <v>633517.25</v>
      </c>
      <c r="AB1876">
        <v>0</v>
      </c>
      <c r="AC1876" s="3">
        <v>0</v>
      </c>
      <c r="AD1876" s="2">
        <v>2811604.2</v>
      </c>
      <c r="AE1876" s="3">
        <v>599122533.62</v>
      </c>
      <c r="AF1876" s="3">
        <v>12164932.65</v>
      </c>
      <c r="AG1876" s="3">
        <v>2628720.44</v>
      </c>
      <c r="AH1876" s="3">
        <v>103699.7</v>
      </c>
      <c r="AI1876" s="3">
        <v>2074</v>
      </c>
      <c r="AJ1876" s="2">
        <v>-10188946.82</v>
      </c>
    </row>
    <row r="1877" spans="1:36" hidden="1" x14ac:dyDescent="0.25">
      <c r="A1877" s="8">
        <v>3</v>
      </c>
      <c r="B1877" s="8" t="s">
        <v>3497</v>
      </c>
      <c r="C1877" s="8">
        <v>3020120230040</v>
      </c>
      <c r="D1877" s="8" t="s">
        <v>3498</v>
      </c>
      <c r="E1877" s="8" t="s">
        <v>30</v>
      </c>
      <c r="F1877" s="8" t="s">
        <v>104</v>
      </c>
      <c r="G1877" s="10">
        <v>43787</v>
      </c>
      <c r="H1877" s="8" t="s">
        <v>31</v>
      </c>
      <c r="I1877" s="8" t="s">
        <v>32</v>
      </c>
      <c r="J1877" s="9">
        <v>0</v>
      </c>
      <c r="K1877" s="9">
        <v>0</v>
      </c>
      <c r="L1877" s="8">
        <v>0</v>
      </c>
      <c r="M1877" s="14">
        <f t="shared" si="87"/>
        <v>0</v>
      </c>
      <c r="N1877" s="8">
        <v>0</v>
      </c>
      <c r="O1877" s="8">
        <v>0</v>
      </c>
      <c r="P1877" s="8" t="s">
        <v>3496</v>
      </c>
      <c r="R1877" s="11">
        <v>-41004</v>
      </c>
      <c r="S1877" s="13">
        <f>_xlfn.XLOOKUP(P1877,rif_fee_schedule!$A$2:$A$84,rif_fee_schedule!C$2:C$84, 0)*1.628</f>
        <v>19.218539999999997</v>
      </c>
      <c r="T1877" s="13">
        <f>_xlfn.XLOOKUP(P1877,rif_fee_schedule!$A$2:$A$84,rif_fee_schedule!D$2:D$84, 0)</f>
        <v>11.162000000000001</v>
      </c>
      <c r="U1877" s="14">
        <f t="shared" si="88"/>
        <v>-788037.0141599999</v>
      </c>
      <c r="V1877" s="14">
        <f t="shared" si="89"/>
        <v>-457686.64800000004</v>
      </c>
      <c r="W1877" s="2"/>
      <c r="Y1877" s="3">
        <v>23988344.25</v>
      </c>
      <c r="Z1877" s="3">
        <v>491993.61</v>
      </c>
      <c r="AA1877" s="3">
        <v>633517.25</v>
      </c>
      <c r="AB1877">
        <v>0</v>
      </c>
      <c r="AC1877" s="3">
        <v>0</v>
      </c>
      <c r="AD1877" s="2">
        <v>2811604.2</v>
      </c>
      <c r="AE1877" s="3">
        <v>599122533.62</v>
      </c>
      <c r="AF1877" s="3">
        <v>12164932.65</v>
      </c>
      <c r="AG1877" s="3">
        <v>2628720.44</v>
      </c>
      <c r="AH1877" s="3">
        <v>103699.7</v>
      </c>
      <c r="AI1877" s="3">
        <v>2074</v>
      </c>
      <c r="AJ1877" s="2">
        <v>-10188946.82</v>
      </c>
    </row>
    <row r="1878" spans="1:36" hidden="1" x14ac:dyDescent="0.25">
      <c r="A1878" s="8">
        <v>6</v>
      </c>
      <c r="B1878" s="8" t="s">
        <v>7860</v>
      </c>
      <c r="C1878" s="8">
        <v>3069350331170</v>
      </c>
      <c r="D1878" s="8" t="s">
        <v>7861</v>
      </c>
      <c r="E1878" s="8" t="s">
        <v>30</v>
      </c>
      <c r="F1878" s="8" t="s">
        <v>7804</v>
      </c>
      <c r="G1878" s="10">
        <v>43787</v>
      </c>
      <c r="H1878" s="8" t="s">
        <v>31</v>
      </c>
      <c r="I1878" s="8" t="s">
        <v>38</v>
      </c>
      <c r="J1878" s="9">
        <v>9578.07</v>
      </c>
      <c r="K1878" s="9">
        <v>191.56</v>
      </c>
      <c r="L1878" s="8">
        <v>0</v>
      </c>
      <c r="M1878" s="14">
        <f t="shared" si="87"/>
        <v>9769.6299999999992</v>
      </c>
      <c r="N1878" s="8">
        <v>0</v>
      </c>
      <c r="O1878" s="8">
        <v>0</v>
      </c>
      <c r="P1878" s="8" t="s">
        <v>77</v>
      </c>
      <c r="R1878" s="8">
        <v>1</v>
      </c>
      <c r="S1878" s="13">
        <f>_xlfn.XLOOKUP(P1878,rif_fee_schedule!$A$2:$A$84,rif_fee_schedule!C$2:C$84, 0)*1.628</f>
        <v>9769.6279999999988</v>
      </c>
      <c r="T1878" s="13">
        <f>_xlfn.XLOOKUP(P1878,rif_fee_schedule!$A$2:$A$84,rif_fee_schedule!D$2:D$84, 0)</f>
        <v>5674</v>
      </c>
      <c r="U1878" s="14">
        <f t="shared" si="88"/>
        <v>9769.6279999999988</v>
      </c>
      <c r="V1878" s="14">
        <f t="shared" si="89"/>
        <v>5674</v>
      </c>
      <c r="W1878"/>
      <c r="Y1878" s="3">
        <v>43269262.359999999</v>
      </c>
      <c r="Z1878" s="3">
        <v>874367.57</v>
      </c>
      <c r="AA1878" s="3">
        <v>433279.63</v>
      </c>
      <c r="AB1878">
        <v>0</v>
      </c>
      <c r="AC1878" s="3">
        <v>0</v>
      </c>
      <c r="AD1878" s="2">
        <v>374512.67</v>
      </c>
      <c r="AE1878" s="3">
        <v>599122533.62</v>
      </c>
      <c r="AF1878" s="3">
        <v>12164932.65</v>
      </c>
      <c r="AG1878" s="3">
        <v>2628720.44</v>
      </c>
      <c r="AH1878" s="3">
        <v>103699.7</v>
      </c>
      <c r="AI1878" s="3">
        <v>2074</v>
      </c>
      <c r="AJ1878" s="2">
        <v>-10188946.82</v>
      </c>
    </row>
    <row r="1879" spans="1:36" hidden="1" x14ac:dyDescent="0.25">
      <c r="A1879" s="8">
        <v>6</v>
      </c>
      <c r="B1879" s="8" t="s">
        <v>7957</v>
      </c>
      <c r="C1879" s="8">
        <v>3069350331110</v>
      </c>
      <c r="D1879" s="8" t="s">
        <v>7958</v>
      </c>
      <c r="E1879" s="8" t="s">
        <v>30</v>
      </c>
      <c r="F1879" s="8" t="s">
        <v>7804</v>
      </c>
      <c r="G1879" s="10">
        <v>43788</v>
      </c>
      <c r="H1879" s="8" t="s">
        <v>31</v>
      </c>
      <c r="I1879" s="8" t="s">
        <v>38</v>
      </c>
      <c r="J1879" s="9">
        <v>9578.07</v>
      </c>
      <c r="K1879" s="9">
        <v>191.56</v>
      </c>
      <c r="L1879" s="8">
        <v>0</v>
      </c>
      <c r="M1879" s="14">
        <f t="shared" si="87"/>
        <v>9769.6299999999992</v>
      </c>
      <c r="N1879" s="8">
        <v>0</v>
      </c>
      <c r="O1879" s="8">
        <v>0</v>
      </c>
      <c r="P1879" s="8" t="s">
        <v>77</v>
      </c>
      <c r="R1879" s="8">
        <v>1</v>
      </c>
      <c r="S1879" s="13">
        <f>_xlfn.XLOOKUP(P1879,rif_fee_schedule!$A$2:$A$84,rif_fee_schedule!C$2:C$84, 0)*1.628</f>
        <v>9769.6279999999988</v>
      </c>
      <c r="T1879" s="13">
        <f>_xlfn.XLOOKUP(P1879,rif_fee_schedule!$A$2:$A$84,rif_fee_schedule!D$2:D$84, 0)</f>
        <v>5674</v>
      </c>
      <c r="U1879" s="14">
        <f t="shared" si="88"/>
        <v>9769.6279999999988</v>
      </c>
      <c r="V1879" s="14">
        <f t="shared" si="89"/>
        <v>5674</v>
      </c>
      <c r="W1879"/>
      <c r="Y1879" s="3">
        <v>43269262.359999999</v>
      </c>
      <c r="Z1879" s="3">
        <v>874367.57</v>
      </c>
      <c r="AA1879" s="3">
        <v>433279.63</v>
      </c>
      <c r="AB1879">
        <v>0</v>
      </c>
      <c r="AC1879" s="3">
        <v>0</v>
      </c>
      <c r="AD1879" s="2">
        <v>374512.67</v>
      </c>
      <c r="AE1879" s="3">
        <v>599122533.62</v>
      </c>
      <c r="AF1879" s="3">
        <v>12164932.65</v>
      </c>
      <c r="AG1879" s="3">
        <v>2628720.44</v>
      </c>
      <c r="AH1879" s="3">
        <v>103699.7</v>
      </c>
      <c r="AI1879" s="3">
        <v>2074</v>
      </c>
      <c r="AJ1879" s="2">
        <v>-10188946.82</v>
      </c>
    </row>
    <row r="1880" spans="1:36" hidden="1" x14ac:dyDescent="0.25">
      <c r="A1880" s="8">
        <v>3.1</v>
      </c>
      <c r="B1880" s="8" t="s">
        <v>4257</v>
      </c>
      <c r="C1880" s="8">
        <v>3022050170110</v>
      </c>
      <c r="D1880" s="8" t="s">
        <v>4258</v>
      </c>
      <c r="E1880" s="8" t="s">
        <v>30</v>
      </c>
      <c r="G1880" s="10">
        <v>43790</v>
      </c>
      <c r="H1880" s="8" t="s">
        <v>31</v>
      </c>
      <c r="I1880" s="8" t="s">
        <v>32</v>
      </c>
      <c r="J1880" s="9">
        <v>0</v>
      </c>
      <c r="K1880" s="9">
        <v>0</v>
      </c>
      <c r="L1880" s="8">
        <v>0</v>
      </c>
      <c r="M1880" s="14">
        <f t="shared" si="87"/>
        <v>0</v>
      </c>
      <c r="N1880" s="8">
        <v>0</v>
      </c>
      <c r="O1880" s="8">
        <v>0</v>
      </c>
      <c r="P1880" s="8" t="s">
        <v>72</v>
      </c>
      <c r="R1880" s="11">
        <v>-23834.7</v>
      </c>
      <c r="S1880" s="13">
        <f>_xlfn.XLOOKUP(P1880,rif_fee_schedule!$A$2:$A$84,rif_fee_schedule!C$2:C$84, 0)*1.628</f>
        <v>15.918583999999999</v>
      </c>
      <c r="T1880" s="13">
        <f>_xlfn.XLOOKUP(P1880,rif_fee_schedule!$A$2:$A$84,rif_fee_schedule!D$2:D$84, 0)</f>
        <v>9.2460000000000004</v>
      </c>
      <c r="U1880" s="14">
        <f t="shared" si="88"/>
        <v>-379414.67406479997</v>
      </c>
      <c r="V1880" s="14">
        <f t="shared" si="89"/>
        <v>-220375.63620000001</v>
      </c>
      <c r="Y1880" s="3">
        <v>34362078.990000002</v>
      </c>
      <c r="Z1880" s="3">
        <v>687512.03</v>
      </c>
      <c r="AA1880" s="3">
        <v>0</v>
      </c>
      <c r="AB1880">
        <v>0</v>
      </c>
      <c r="AC1880" s="3">
        <v>0</v>
      </c>
      <c r="AD1880" s="2">
        <v>-175934.14</v>
      </c>
      <c r="AE1880" s="3">
        <v>599122533.62</v>
      </c>
      <c r="AF1880" s="3">
        <v>12164932.65</v>
      </c>
      <c r="AG1880" s="3">
        <v>2628720.44</v>
      </c>
      <c r="AH1880" s="3">
        <v>103699.7</v>
      </c>
      <c r="AI1880" s="3">
        <v>2074</v>
      </c>
      <c r="AJ1880" s="2">
        <v>-10188946.82</v>
      </c>
    </row>
    <row r="1881" spans="1:36" hidden="1" x14ac:dyDescent="0.25">
      <c r="A1881" s="8">
        <v>3.1</v>
      </c>
      <c r="B1881" s="8" t="s">
        <v>4257</v>
      </c>
      <c r="C1881" s="8">
        <v>3022050170110</v>
      </c>
      <c r="D1881" s="8" t="s">
        <v>4258</v>
      </c>
      <c r="E1881" s="8" t="s">
        <v>30</v>
      </c>
      <c r="G1881" s="10">
        <v>43790</v>
      </c>
      <c r="H1881" s="8" t="s">
        <v>31</v>
      </c>
      <c r="I1881" s="8" t="s">
        <v>32</v>
      </c>
      <c r="J1881" s="9">
        <v>0</v>
      </c>
      <c r="K1881" s="9">
        <v>0</v>
      </c>
      <c r="L1881" s="8">
        <v>0</v>
      </c>
      <c r="M1881" s="14">
        <f t="shared" si="87"/>
        <v>0</v>
      </c>
      <c r="N1881" s="8">
        <v>0</v>
      </c>
      <c r="O1881" s="8">
        <v>0</v>
      </c>
      <c r="P1881" s="8" t="s">
        <v>106</v>
      </c>
      <c r="R1881" s="8">
        <v>0.16</v>
      </c>
      <c r="S1881" s="13">
        <f>_xlfn.XLOOKUP(P1881,rif_fee_schedule!$A$2:$A$84,rif_fee_schedule!C$2:C$84, 0)*1.628</f>
        <v>0</v>
      </c>
      <c r="T1881" s="13">
        <f>_xlfn.XLOOKUP(P1881,rif_fee_schedule!$A$2:$A$84,rif_fee_schedule!D$2:D$84, 0)</f>
        <v>0</v>
      </c>
      <c r="U1881" s="14">
        <f t="shared" si="88"/>
        <v>0</v>
      </c>
      <c r="V1881" s="14">
        <f t="shared" si="89"/>
        <v>0</v>
      </c>
      <c r="Y1881" s="3">
        <v>34362078.990000002</v>
      </c>
      <c r="Z1881" s="3">
        <v>687512.03</v>
      </c>
      <c r="AA1881" s="3">
        <v>0</v>
      </c>
      <c r="AB1881">
        <v>0</v>
      </c>
      <c r="AC1881" s="3">
        <v>0</v>
      </c>
      <c r="AD1881" s="2">
        <v>-175934.14</v>
      </c>
      <c r="AE1881" s="3">
        <v>599122533.62</v>
      </c>
      <c r="AF1881" s="3">
        <v>12164932.65</v>
      </c>
      <c r="AG1881" s="3">
        <v>2628720.44</v>
      </c>
      <c r="AH1881" s="3">
        <v>103699.7</v>
      </c>
      <c r="AI1881" s="3">
        <v>2074</v>
      </c>
      <c r="AJ1881" s="2">
        <v>-10188946.82</v>
      </c>
    </row>
    <row r="1882" spans="1:36" hidden="1" x14ac:dyDescent="0.25">
      <c r="A1882" s="8">
        <v>3.1</v>
      </c>
      <c r="B1882" s="8" t="s">
        <v>4257</v>
      </c>
      <c r="C1882" s="8">
        <v>3022050170110</v>
      </c>
      <c r="D1882" s="8" t="s">
        <v>4258</v>
      </c>
      <c r="E1882" s="8" t="s">
        <v>30</v>
      </c>
      <c r="G1882" s="10">
        <v>43790</v>
      </c>
      <c r="H1882" s="8" t="s">
        <v>31</v>
      </c>
      <c r="I1882" s="8" t="s">
        <v>32</v>
      </c>
      <c r="J1882" s="9">
        <v>0</v>
      </c>
      <c r="K1882" s="9">
        <v>0</v>
      </c>
      <c r="L1882" s="8">
        <v>0</v>
      </c>
      <c r="M1882" s="14">
        <f t="shared" si="87"/>
        <v>0</v>
      </c>
      <c r="N1882" s="8">
        <v>0</v>
      </c>
      <c r="O1882" s="8">
        <v>0</v>
      </c>
      <c r="P1882" s="8" t="s">
        <v>34</v>
      </c>
      <c r="R1882" s="11">
        <v>6119</v>
      </c>
      <c r="S1882" s="13">
        <f>_xlfn.XLOOKUP(P1882,rif_fee_schedule!$A$2:$A$84,rif_fee_schedule!C$2:C$84, 0)*1.628</f>
        <v>62.01052</v>
      </c>
      <c r="T1882" s="13">
        <f>_xlfn.XLOOKUP(P1882,rif_fee_schedule!$A$2:$A$84,rif_fee_schedule!D$2:D$84, 0)</f>
        <v>36.015000000000001</v>
      </c>
      <c r="U1882" s="14">
        <f t="shared" si="88"/>
        <v>379442.37187999999</v>
      </c>
      <c r="V1882" s="14">
        <f t="shared" si="89"/>
        <v>220375.785</v>
      </c>
      <c r="Y1882" s="3">
        <v>34362078.990000002</v>
      </c>
      <c r="Z1882" s="3">
        <v>687512.03</v>
      </c>
      <c r="AA1882" s="3">
        <v>0</v>
      </c>
      <c r="AB1882">
        <v>0</v>
      </c>
      <c r="AC1882" s="3">
        <v>0</v>
      </c>
      <c r="AD1882" s="2">
        <v>-175934.14</v>
      </c>
      <c r="AE1882" s="3">
        <v>599122533.62</v>
      </c>
      <c r="AF1882" s="3">
        <v>12164932.65</v>
      </c>
      <c r="AG1882" s="3">
        <v>2628720.44</v>
      </c>
      <c r="AH1882" s="3">
        <v>103699.7</v>
      </c>
      <c r="AI1882" s="3">
        <v>2074</v>
      </c>
      <c r="AJ1882" s="2">
        <v>-10188946.82</v>
      </c>
    </row>
    <row r="1883" spans="1:36" hidden="1" x14ac:dyDescent="0.25">
      <c r="A1883" s="8">
        <v>1.1000000000000001</v>
      </c>
      <c r="B1883" s="8" t="s">
        <v>806</v>
      </c>
      <c r="C1883" s="8">
        <v>3030230040010</v>
      </c>
      <c r="D1883" s="8" t="s">
        <v>804</v>
      </c>
      <c r="E1883" s="8" t="s">
        <v>30</v>
      </c>
      <c r="F1883" s="8" t="s">
        <v>807</v>
      </c>
      <c r="G1883" s="10">
        <v>43790</v>
      </c>
      <c r="H1883" s="8" t="s">
        <v>31</v>
      </c>
      <c r="I1883" s="8" t="s">
        <v>38</v>
      </c>
      <c r="J1883" s="9">
        <v>33526.400000000001</v>
      </c>
      <c r="K1883" s="9">
        <v>670.53</v>
      </c>
      <c r="L1883" s="8">
        <v>0</v>
      </c>
      <c r="M1883" s="14">
        <f t="shared" si="87"/>
        <v>34196.93</v>
      </c>
      <c r="N1883" s="8">
        <v>0</v>
      </c>
      <c r="O1883" s="8">
        <v>0</v>
      </c>
      <c r="P1883" s="8" t="s">
        <v>43</v>
      </c>
      <c r="R1883" s="11">
        <v>7063</v>
      </c>
      <c r="S1883" s="13">
        <f>_xlfn.XLOOKUP(P1883,rif_fee_schedule!$A$2:$A$84,rif_fee_schedule!C$2:C$84, 0)*1.628</f>
        <v>5.1216879999999998</v>
      </c>
      <c r="T1883" s="13">
        <f>_xlfn.XLOOKUP(P1883,rif_fee_schedule!$A$2:$A$84,rif_fee_schedule!D$2:D$84, 0)</f>
        <v>2.9740000000000002</v>
      </c>
      <c r="U1883" s="14">
        <f t="shared" si="88"/>
        <v>36174.482343999996</v>
      </c>
      <c r="V1883" s="14">
        <f t="shared" si="89"/>
        <v>21005.362000000001</v>
      </c>
      <c r="W1883" s="2"/>
      <c r="Y1883" s="3">
        <v>13538989.02</v>
      </c>
      <c r="Z1883" s="3">
        <v>280635.13</v>
      </c>
      <c r="AA1883" s="3">
        <v>0</v>
      </c>
      <c r="AB1883">
        <v>0</v>
      </c>
      <c r="AC1883" s="3">
        <v>0</v>
      </c>
      <c r="AD1883" s="2">
        <v>-2316507.67</v>
      </c>
      <c r="AE1883" s="3">
        <v>599122533.62</v>
      </c>
      <c r="AF1883" s="3">
        <v>12164932.65</v>
      </c>
      <c r="AG1883" s="3">
        <v>2628720.44</v>
      </c>
      <c r="AH1883" s="3">
        <v>103699.7</v>
      </c>
      <c r="AI1883" s="3">
        <v>2074</v>
      </c>
      <c r="AJ1883" s="2">
        <v>-10188946.82</v>
      </c>
    </row>
    <row r="1884" spans="1:36" hidden="1" x14ac:dyDescent="0.25">
      <c r="A1884" s="8">
        <v>6</v>
      </c>
      <c r="B1884" s="8" t="s">
        <v>6262</v>
      </c>
      <c r="C1884" s="8">
        <v>3060170000051</v>
      </c>
      <c r="D1884" s="8" t="s">
        <v>6263</v>
      </c>
      <c r="E1884" s="8" t="s">
        <v>30</v>
      </c>
      <c r="F1884" s="8" t="s">
        <v>6264</v>
      </c>
      <c r="G1884" s="10">
        <v>43788</v>
      </c>
      <c r="H1884" s="8" t="s">
        <v>31</v>
      </c>
      <c r="I1884" s="8" t="s">
        <v>38</v>
      </c>
      <c r="J1884" s="9">
        <v>58639.92</v>
      </c>
      <c r="K1884" s="9">
        <v>1172.8</v>
      </c>
      <c r="L1884" s="8">
        <v>0</v>
      </c>
      <c r="M1884" s="14">
        <f t="shared" si="87"/>
        <v>59812.72</v>
      </c>
      <c r="N1884" s="8">
        <v>0</v>
      </c>
      <c r="O1884" s="8">
        <v>0</v>
      </c>
      <c r="P1884" s="8" t="s">
        <v>376</v>
      </c>
      <c r="R1884" s="8">
        <v>10</v>
      </c>
      <c r="S1884" s="13">
        <f>_xlfn.XLOOKUP(P1884,rif_fee_schedule!$A$2:$A$84,rif_fee_schedule!C$2:C$84, 0)*1.628</f>
        <v>5981.2719999999999</v>
      </c>
      <c r="T1884" s="13">
        <f>_xlfn.XLOOKUP(P1884,rif_fee_schedule!$A$2:$A$84,rif_fee_schedule!D$2:D$84, 0)</f>
        <v>3474</v>
      </c>
      <c r="U1884" s="14">
        <f t="shared" si="88"/>
        <v>59812.72</v>
      </c>
      <c r="V1884" s="14">
        <f t="shared" si="89"/>
        <v>34740</v>
      </c>
      <c r="W1884"/>
      <c r="Y1884" s="3">
        <v>43269262.359999999</v>
      </c>
      <c r="Z1884" s="3">
        <v>874367.57</v>
      </c>
      <c r="AA1884" s="3">
        <v>433279.63</v>
      </c>
      <c r="AB1884">
        <v>0</v>
      </c>
      <c r="AC1884" s="3">
        <v>0</v>
      </c>
      <c r="AD1884" s="2">
        <v>374512.67</v>
      </c>
      <c r="AE1884" s="3">
        <v>599122533.62</v>
      </c>
      <c r="AF1884" s="3">
        <v>12164932.65</v>
      </c>
      <c r="AG1884" s="3">
        <v>2628720.44</v>
      </c>
      <c r="AH1884" s="3">
        <v>103699.7</v>
      </c>
      <c r="AI1884" s="3">
        <v>2074</v>
      </c>
      <c r="AJ1884" s="2">
        <v>-10188946.82</v>
      </c>
    </row>
    <row r="1885" spans="1:36" hidden="1" x14ac:dyDescent="0.25">
      <c r="A1885" s="8">
        <v>6</v>
      </c>
      <c r="B1885" s="8" t="s">
        <v>6268</v>
      </c>
      <c r="C1885" s="8">
        <v>3060170000051</v>
      </c>
      <c r="D1885" s="8" t="s">
        <v>6269</v>
      </c>
      <c r="E1885" s="8" t="s">
        <v>30</v>
      </c>
      <c r="F1885" s="8" t="s">
        <v>6270</v>
      </c>
      <c r="G1885" s="10">
        <v>43789</v>
      </c>
      <c r="H1885" s="8" t="s">
        <v>31</v>
      </c>
      <c r="I1885" s="8" t="s">
        <v>38</v>
      </c>
      <c r="J1885" s="9">
        <v>67258.75</v>
      </c>
      <c r="K1885" s="9">
        <v>1345.17</v>
      </c>
      <c r="L1885" s="8">
        <v>0</v>
      </c>
      <c r="M1885" s="14">
        <f t="shared" si="87"/>
        <v>68603.92</v>
      </c>
      <c r="N1885" s="8">
        <v>0</v>
      </c>
      <c r="O1885" s="8">
        <v>0</v>
      </c>
      <c r="P1885" s="8" t="s">
        <v>113</v>
      </c>
      <c r="R1885" s="8">
        <v>10</v>
      </c>
      <c r="S1885" s="13">
        <f>_xlfn.XLOOKUP(P1885,rif_fee_schedule!$A$2:$A$84,rif_fee_schedule!C$2:C$84, 0)*1.628</f>
        <v>6860.3919999999998</v>
      </c>
      <c r="T1885" s="13">
        <f>_xlfn.XLOOKUP(P1885,rif_fee_schedule!$A$2:$A$84,rif_fee_schedule!D$2:D$84, 0)</f>
        <v>3984</v>
      </c>
      <c r="U1885" s="14">
        <f t="shared" si="88"/>
        <v>68603.92</v>
      </c>
      <c r="V1885" s="14">
        <f t="shared" si="89"/>
        <v>39840</v>
      </c>
      <c r="W1885"/>
      <c r="Y1885" s="3">
        <v>43269262.359999999</v>
      </c>
      <c r="Z1885" s="3">
        <v>874367.57</v>
      </c>
      <c r="AA1885" s="3">
        <v>433279.63</v>
      </c>
      <c r="AB1885">
        <v>0</v>
      </c>
      <c r="AC1885" s="3">
        <v>0</v>
      </c>
      <c r="AD1885" s="2">
        <v>374512.67</v>
      </c>
      <c r="AE1885" s="3">
        <v>599122533.62</v>
      </c>
      <c r="AF1885" s="3">
        <v>12164932.65</v>
      </c>
      <c r="AG1885" s="3">
        <v>2628720.44</v>
      </c>
      <c r="AH1885" s="3">
        <v>103699.7</v>
      </c>
      <c r="AI1885" s="3">
        <v>2074</v>
      </c>
      <c r="AJ1885" s="2">
        <v>-10188946.82</v>
      </c>
    </row>
    <row r="1886" spans="1:36" hidden="1" x14ac:dyDescent="0.25">
      <c r="A1886" s="36">
        <v>4</v>
      </c>
      <c r="B1886" s="36" t="s">
        <v>4389</v>
      </c>
      <c r="C1886" s="36">
        <v>3039360000031</v>
      </c>
      <c r="D1886" s="36" t="s">
        <v>4390</v>
      </c>
      <c r="E1886" s="36" t="s">
        <v>30</v>
      </c>
      <c r="F1886" s="36" t="s">
        <v>4391</v>
      </c>
      <c r="G1886" s="37">
        <v>43791</v>
      </c>
      <c r="H1886" s="36" t="s">
        <v>31</v>
      </c>
      <c r="I1886" s="36" t="s">
        <v>38</v>
      </c>
      <c r="J1886" s="38">
        <v>0</v>
      </c>
      <c r="K1886" s="38">
        <v>1000</v>
      </c>
      <c r="L1886" s="36">
        <v>52648.61</v>
      </c>
      <c r="M1886" s="39">
        <f t="shared" si="87"/>
        <v>53648.61</v>
      </c>
      <c r="N1886" s="36">
        <v>0</v>
      </c>
      <c r="O1886" s="36">
        <v>0</v>
      </c>
      <c r="P1886" s="36" t="s">
        <v>45</v>
      </c>
      <c r="Q1886" s="36"/>
      <c r="R1886" s="45">
        <v>-1585</v>
      </c>
      <c r="S1886" s="13">
        <f>_xlfn.XLOOKUP(P1886,rif_fee_schedule!$A$2:$A$84,rif_fee_schedule!C$2:C$84, 0)*1.628</f>
        <v>19.244587999999997</v>
      </c>
      <c r="T1886" s="40">
        <f>_xlfn.XLOOKUP(P1886,rif_fee_schedule!$A$2:$A$84,rif_fee_schedule!D$2:D$84, 0)</f>
        <v>11.177</v>
      </c>
      <c r="U1886" s="39">
        <f t="shared" si="88"/>
        <v>-30502.671979999996</v>
      </c>
      <c r="V1886" s="39">
        <f t="shared" si="89"/>
        <v>-17715.544999999998</v>
      </c>
      <c r="W1886" s="44"/>
      <c r="X1886" s="41"/>
      <c r="Y1886" s="42">
        <v>3995300.98</v>
      </c>
      <c r="Z1886" s="42">
        <v>83905.98</v>
      </c>
      <c r="AA1886" s="42">
        <v>372201.82</v>
      </c>
      <c r="AB1886" s="43">
        <v>0</v>
      </c>
      <c r="AC1886" s="42">
        <v>0</v>
      </c>
      <c r="AD1886" s="44">
        <v>611247.02</v>
      </c>
      <c r="AE1886" s="42">
        <v>599122533.62</v>
      </c>
      <c r="AF1886" s="42">
        <v>12164932.65</v>
      </c>
      <c r="AG1886" s="42">
        <v>2628720.44</v>
      </c>
      <c r="AH1886" s="42">
        <v>103699.7</v>
      </c>
      <c r="AI1886" s="42">
        <v>2074</v>
      </c>
      <c r="AJ1886" s="44">
        <v>-10188946.82</v>
      </c>
    </row>
    <row r="1887" spans="1:36" hidden="1" x14ac:dyDescent="0.25">
      <c r="A1887" s="36">
        <v>4</v>
      </c>
      <c r="B1887" s="8" t="s">
        <v>4389</v>
      </c>
      <c r="C1887" s="8">
        <v>3039360000031</v>
      </c>
      <c r="D1887" s="8" t="s">
        <v>4390</v>
      </c>
      <c r="E1887" s="8" t="s">
        <v>30</v>
      </c>
      <c r="F1887" s="8" t="s">
        <v>4391</v>
      </c>
      <c r="G1887" s="10">
        <v>43791</v>
      </c>
      <c r="H1887" s="8" t="s">
        <v>31</v>
      </c>
      <c r="I1887" s="8" t="s">
        <v>38</v>
      </c>
      <c r="J1887" s="9">
        <v>0</v>
      </c>
      <c r="K1887" s="9">
        <v>1000</v>
      </c>
      <c r="L1887" s="8">
        <v>52648.61</v>
      </c>
      <c r="M1887" s="14">
        <f t="shared" si="87"/>
        <v>53648.61</v>
      </c>
      <c r="N1887" s="8">
        <v>0</v>
      </c>
      <c r="O1887" s="8">
        <v>0</v>
      </c>
      <c r="P1887" s="8" t="s">
        <v>112</v>
      </c>
      <c r="R1887" s="11">
        <v>1585</v>
      </c>
      <c r="S1887" s="13">
        <f>_xlfn.XLOOKUP(P1887,rif_fee_schedule!$A$2:$A$84,rif_fee_schedule!C$2:C$84, 0)*1.628</f>
        <v>53.092335999999996</v>
      </c>
      <c r="T1887" s="13">
        <f>_xlfn.XLOOKUP(P1887,rif_fee_schedule!$A$2:$A$84,rif_fee_schedule!D$2:D$84, 0)</f>
        <v>30.835000000000001</v>
      </c>
      <c r="U1887" s="14">
        <f t="shared" si="88"/>
        <v>84151.352559999999</v>
      </c>
      <c r="V1887" s="14">
        <f t="shared" si="89"/>
        <v>48873.474999999999</v>
      </c>
      <c r="W1887" s="2"/>
      <c r="X1887" s="41"/>
      <c r="Y1887" s="3">
        <v>3995300.98</v>
      </c>
      <c r="Z1887" s="3">
        <v>83905.98</v>
      </c>
      <c r="AA1887" s="3">
        <v>372201.82</v>
      </c>
      <c r="AB1887">
        <v>0</v>
      </c>
      <c r="AC1887" s="3">
        <v>0</v>
      </c>
      <c r="AD1887" s="2">
        <v>611247.02</v>
      </c>
      <c r="AE1887" s="3">
        <v>599122533.62</v>
      </c>
      <c r="AF1887" s="3">
        <v>12164932.65</v>
      </c>
      <c r="AG1887" s="3">
        <v>2628720.44</v>
      </c>
      <c r="AH1887" s="3">
        <v>103699.7</v>
      </c>
      <c r="AI1887" s="3">
        <v>2074</v>
      </c>
      <c r="AJ1887" s="2">
        <v>-10188946.82</v>
      </c>
    </row>
    <row r="1888" spans="1:36" hidden="1" x14ac:dyDescent="0.25">
      <c r="A1888" s="8">
        <v>1</v>
      </c>
      <c r="B1888" s="8" t="s">
        <v>131</v>
      </c>
      <c r="C1888" s="8">
        <v>3020310020030</v>
      </c>
      <c r="D1888" s="8" t="s">
        <v>132</v>
      </c>
      <c r="E1888" s="8" t="s">
        <v>30</v>
      </c>
      <c r="G1888" s="10">
        <v>43801</v>
      </c>
      <c r="H1888" s="8" t="s">
        <v>31</v>
      </c>
      <c r="I1888" s="8" t="s">
        <v>32</v>
      </c>
      <c r="J1888" s="9">
        <v>1142264.6299999999</v>
      </c>
      <c r="K1888" s="9">
        <v>22845.29</v>
      </c>
      <c r="L1888" s="8">
        <v>0</v>
      </c>
      <c r="M1888" s="14">
        <f t="shared" si="87"/>
        <v>1165109.92</v>
      </c>
      <c r="N1888" s="8">
        <v>0</v>
      </c>
      <c r="O1888" s="8">
        <v>0</v>
      </c>
      <c r="P1888" s="8" t="s">
        <v>43</v>
      </c>
      <c r="R1888" s="11">
        <v>227485</v>
      </c>
      <c r="S1888" s="13">
        <f>_xlfn.XLOOKUP(P1888,rif_fee_schedule!$A$2:$A$84,rif_fee_schedule!C$2:C$84, 0)*1.628</f>
        <v>5.1216879999999998</v>
      </c>
      <c r="T1888" s="13">
        <f>_xlfn.XLOOKUP(P1888,rif_fee_schedule!$A$2:$A$84,rif_fee_schedule!D$2:D$84, 0)</f>
        <v>2.9740000000000002</v>
      </c>
      <c r="U1888" s="14">
        <f t="shared" si="88"/>
        <v>1165107.19468</v>
      </c>
      <c r="V1888" s="14">
        <f t="shared" si="89"/>
        <v>676540.39</v>
      </c>
      <c r="W1888" s="2"/>
      <c r="Y1888" s="3">
        <v>74696854.359999999</v>
      </c>
      <c r="Z1888" s="3">
        <v>1494936.99</v>
      </c>
      <c r="AA1888" s="3">
        <v>1189721.74</v>
      </c>
      <c r="AB1888" s="2">
        <v>103699.7</v>
      </c>
      <c r="AC1888" s="3">
        <v>2074</v>
      </c>
      <c r="AD1888" s="2">
        <v>-3422401.68</v>
      </c>
      <c r="AE1888" s="3">
        <v>599122533.62</v>
      </c>
      <c r="AF1888" s="3">
        <v>12164932.65</v>
      </c>
      <c r="AG1888" s="3">
        <v>2628720.44</v>
      </c>
      <c r="AH1888" s="3">
        <v>103699.7</v>
      </c>
      <c r="AI1888" s="3">
        <v>2074</v>
      </c>
      <c r="AJ1888" s="2">
        <v>-10188946.82</v>
      </c>
    </row>
    <row r="1889" spans="1:36" hidden="1" x14ac:dyDescent="0.25">
      <c r="A1889" s="8">
        <v>6</v>
      </c>
      <c r="B1889" s="8" t="s">
        <v>8012</v>
      </c>
      <c r="C1889" s="8">
        <v>3078140020140</v>
      </c>
      <c r="D1889" s="8" t="s">
        <v>8013</v>
      </c>
      <c r="E1889" s="8" t="s">
        <v>30</v>
      </c>
      <c r="G1889" s="10">
        <v>43788</v>
      </c>
      <c r="H1889" s="8" t="s">
        <v>31</v>
      </c>
      <c r="I1889" s="8" t="s">
        <v>32</v>
      </c>
      <c r="J1889" s="9">
        <v>9578.07</v>
      </c>
      <c r="K1889" s="9">
        <v>191.56</v>
      </c>
      <c r="L1889" s="8">
        <v>0</v>
      </c>
      <c r="M1889" s="14">
        <f t="shared" si="87"/>
        <v>9769.6299999999992</v>
      </c>
      <c r="N1889" s="8">
        <v>0</v>
      </c>
      <c r="O1889" s="8">
        <v>0</v>
      </c>
      <c r="P1889" s="8" t="s">
        <v>77</v>
      </c>
      <c r="R1889" s="8">
        <v>1</v>
      </c>
      <c r="S1889" s="13">
        <f>_xlfn.XLOOKUP(P1889,rif_fee_schedule!$A$2:$A$84,rif_fee_schedule!C$2:C$84, 0)*1.628</f>
        <v>9769.6279999999988</v>
      </c>
      <c r="T1889" s="13">
        <f>_xlfn.XLOOKUP(P1889,rif_fee_schedule!$A$2:$A$84,rif_fee_schedule!D$2:D$84, 0)</f>
        <v>5674</v>
      </c>
      <c r="U1889" s="14">
        <f t="shared" si="88"/>
        <v>9769.6279999999988</v>
      </c>
      <c r="V1889" s="14">
        <f t="shared" si="89"/>
        <v>5674</v>
      </c>
      <c r="W1889"/>
      <c r="Y1889" s="3">
        <v>43269262.359999999</v>
      </c>
      <c r="Z1889" s="3">
        <v>874367.57</v>
      </c>
      <c r="AA1889" s="3">
        <v>433279.63</v>
      </c>
      <c r="AB1889">
        <v>0</v>
      </c>
      <c r="AC1889" s="3">
        <v>0</v>
      </c>
      <c r="AD1889" s="2">
        <v>374512.67</v>
      </c>
      <c r="AE1889" s="3">
        <v>599122533.62</v>
      </c>
      <c r="AF1889" s="3">
        <v>12164932.65</v>
      </c>
      <c r="AG1889" s="3">
        <v>2628720.44</v>
      </c>
      <c r="AH1889" s="3">
        <v>103699.7</v>
      </c>
      <c r="AI1889" s="3">
        <v>2074</v>
      </c>
      <c r="AJ1889" s="2">
        <v>-10188946.82</v>
      </c>
    </row>
    <row r="1890" spans="1:36" hidden="1" x14ac:dyDescent="0.25">
      <c r="A1890" s="8">
        <v>6</v>
      </c>
      <c r="B1890" s="8" t="s">
        <v>7453</v>
      </c>
      <c r="C1890" s="8">
        <v>3069220000010</v>
      </c>
      <c r="D1890" s="8" t="s">
        <v>7454</v>
      </c>
      <c r="E1890" s="8" t="s">
        <v>30</v>
      </c>
      <c r="G1890" s="10">
        <v>43791</v>
      </c>
      <c r="H1890" s="8" t="s">
        <v>31</v>
      </c>
      <c r="I1890" s="8" t="s">
        <v>32</v>
      </c>
      <c r="J1890" s="9">
        <v>0</v>
      </c>
      <c r="K1890" s="9">
        <v>0</v>
      </c>
      <c r="L1890" s="8">
        <v>0</v>
      </c>
      <c r="M1890" s="14">
        <f t="shared" si="87"/>
        <v>0</v>
      </c>
      <c r="N1890" s="8">
        <v>0</v>
      </c>
      <c r="O1890" s="8">
        <v>0</v>
      </c>
      <c r="P1890" s="8" t="s">
        <v>77</v>
      </c>
      <c r="R1890" s="8">
        <v>0</v>
      </c>
      <c r="S1890" s="13">
        <f>_xlfn.XLOOKUP(P1890,rif_fee_schedule!$A$2:$A$84,rif_fee_schedule!C$2:C$84, 0)*1.628</f>
        <v>9769.6279999999988</v>
      </c>
      <c r="T1890" s="13">
        <f>_xlfn.XLOOKUP(P1890,rif_fee_schedule!$A$2:$A$84,rif_fee_schedule!D$2:D$84, 0)</f>
        <v>5674</v>
      </c>
      <c r="U1890" s="14">
        <f t="shared" si="88"/>
        <v>0</v>
      </c>
      <c r="V1890" s="14">
        <f t="shared" si="89"/>
        <v>0</v>
      </c>
      <c r="W1890"/>
      <c r="Y1890" s="3">
        <v>43269262.359999999</v>
      </c>
      <c r="Z1890" s="3">
        <v>874367.57</v>
      </c>
      <c r="AA1890" s="3">
        <v>433279.63</v>
      </c>
      <c r="AB1890">
        <v>0</v>
      </c>
      <c r="AC1890" s="3">
        <v>0</v>
      </c>
      <c r="AD1890" s="2">
        <v>374512.67</v>
      </c>
      <c r="AE1890" s="3">
        <v>599122533.62</v>
      </c>
      <c r="AF1890" s="3">
        <v>12164932.65</v>
      </c>
      <c r="AG1890" s="3">
        <v>2628720.44</v>
      </c>
      <c r="AH1890" s="3">
        <v>103699.7</v>
      </c>
      <c r="AI1890" s="3">
        <v>2074</v>
      </c>
      <c r="AJ1890" s="2">
        <v>-10188946.82</v>
      </c>
    </row>
    <row r="1891" spans="1:36" hidden="1" x14ac:dyDescent="0.25">
      <c r="A1891" s="8">
        <v>2</v>
      </c>
      <c r="B1891" s="8" t="s">
        <v>2835</v>
      </c>
      <c r="C1891" s="8">
        <v>3031150420210</v>
      </c>
      <c r="D1891" s="8" t="s">
        <v>2836</v>
      </c>
      <c r="E1891" s="8" t="s">
        <v>30</v>
      </c>
      <c r="F1891" s="8" t="s">
        <v>2837</v>
      </c>
      <c r="G1891" s="10">
        <v>43796</v>
      </c>
      <c r="H1891" s="8" t="s">
        <v>31</v>
      </c>
      <c r="I1891" s="8" t="s">
        <v>38</v>
      </c>
      <c r="J1891" s="9">
        <v>0</v>
      </c>
      <c r="K1891" s="9">
        <v>3128.09</v>
      </c>
      <c r="L1891" s="8">
        <v>0</v>
      </c>
      <c r="M1891" s="14">
        <f t="shared" si="87"/>
        <v>3128.09</v>
      </c>
      <c r="N1891" s="8">
        <v>0</v>
      </c>
      <c r="O1891" s="8">
        <v>0</v>
      </c>
      <c r="P1891" s="8" t="s">
        <v>951</v>
      </c>
      <c r="R1891" s="8">
        <v>50</v>
      </c>
      <c r="S1891" s="13">
        <f>_xlfn.XLOOKUP(P1891,rif_fee_schedule!$A$2:$A$84,rif_fee_schedule!C$2:C$84, 0)*1.628</f>
        <v>0</v>
      </c>
      <c r="T1891" s="13">
        <f>_xlfn.XLOOKUP(P1891,rif_fee_schedule!$A$2:$A$84,rif_fee_schedule!D$2:D$84, 0)</f>
        <v>0</v>
      </c>
      <c r="U1891" s="14">
        <f t="shared" si="88"/>
        <v>0</v>
      </c>
      <c r="V1891" s="14">
        <f t="shared" si="89"/>
        <v>0</v>
      </c>
      <c r="W1891"/>
      <c r="Y1891" s="3">
        <v>272008405.74000001</v>
      </c>
      <c r="Z1891" s="3">
        <v>5573244.3300000001</v>
      </c>
      <c r="AA1891" s="3">
        <v>0</v>
      </c>
      <c r="AB1891">
        <v>0</v>
      </c>
      <c r="AC1891" s="3">
        <v>0</v>
      </c>
      <c r="AD1891" s="2">
        <v>-7297347.0099999998</v>
      </c>
      <c r="AE1891" s="3">
        <v>599122533.62</v>
      </c>
      <c r="AF1891" s="3">
        <v>12164932.65</v>
      </c>
      <c r="AG1891" s="3">
        <v>2628720.44</v>
      </c>
      <c r="AH1891" s="3">
        <v>103699.7</v>
      </c>
      <c r="AI1891" s="3">
        <v>2074</v>
      </c>
      <c r="AJ1891" s="2">
        <v>-10188946.82</v>
      </c>
    </row>
    <row r="1892" spans="1:36" hidden="1" x14ac:dyDescent="0.25">
      <c r="A1892" s="8">
        <v>2</v>
      </c>
      <c r="B1892" s="8" t="s">
        <v>2835</v>
      </c>
      <c r="C1892" s="8">
        <v>3031150420210</v>
      </c>
      <c r="D1892" s="8" t="s">
        <v>2836</v>
      </c>
      <c r="E1892" s="8" t="s">
        <v>30</v>
      </c>
      <c r="F1892" s="8" t="s">
        <v>2837</v>
      </c>
      <c r="G1892" s="10">
        <v>43796</v>
      </c>
      <c r="H1892" s="8" t="s">
        <v>31</v>
      </c>
      <c r="I1892" s="8" t="s">
        <v>38</v>
      </c>
      <c r="J1892" s="9">
        <v>0</v>
      </c>
      <c r="K1892" s="9">
        <v>3128.09</v>
      </c>
      <c r="L1892" s="8">
        <v>0</v>
      </c>
      <c r="M1892" s="14">
        <f t="shared" si="87"/>
        <v>3128.09</v>
      </c>
      <c r="N1892" s="8">
        <v>0</v>
      </c>
      <c r="O1892" s="8">
        <v>0</v>
      </c>
      <c r="P1892" s="8" t="s">
        <v>970</v>
      </c>
      <c r="R1892" s="8">
        <v>-3</v>
      </c>
      <c r="S1892" s="13">
        <f>_xlfn.XLOOKUP(P1892,rif_fee_schedule!$A$2:$A$84,rif_fee_schedule!C$2:C$84, 0)*1.628</f>
        <v>0</v>
      </c>
      <c r="T1892" s="13">
        <f>_xlfn.XLOOKUP(P1892,rif_fee_schedule!$A$2:$A$84,rif_fee_schedule!D$2:D$84, 0)</f>
        <v>0</v>
      </c>
      <c r="U1892" s="14">
        <f t="shared" si="88"/>
        <v>0</v>
      </c>
      <c r="V1892" s="14">
        <f t="shared" si="89"/>
        <v>0</v>
      </c>
      <c r="W1892"/>
      <c r="Y1892" s="3">
        <v>272008405.74000001</v>
      </c>
      <c r="Z1892" s="3">
        <v>5573244.3300000001</v>
      </c>
      <c r="AA1892" s="3">
        <v>0</v>
      </c>
      <c r="AB1892">
        <v>0</v>
      </c>
      <c r="AC1892" s="3">
        <v>0</v>
      </c>
      <c r="AD1892" s="2">
        <v>-7297347.0099999998</v>
      </c>
      <c r="AE1892" s="3">
        <v>599122533.62</v>
      </c>
      <c r="AF1892" s="3">
        <v>12164932.65</v>
      </c>
      <c r="AG1892" s="3">
        <v>2628720.44</v>
      </c>
      <c r="AH1892" s="3">
        <v>103699.7</v>
      </c>
      <c r="AI1892" s="3">
        <v>2074</v>
      </c>
      <c r="AJ1892" s="2">
        <v>-10188946.82</v>
      </c>
    </row>
    <row r="1893" spans="1:36" hidden="1" x14ac:dyDescent="0.25">
      <c r="A1893" s="8">
        <v>9.1</v>
      </c>
      <c r="B1893" s="8" t="s">
        <v>9100</v>
      </c>
      <c r="C1893" s="8">
        <v>3031160096380</v>
      </c>
      <c r="D1893" s="8" t="s">
        <v>9101</v>
      </c>
      <c r="E1893" s="8" t="s">
        <v>30</v>
      </c>
      <c r="F1893" s="8" t="s">
        <v>2837</v>
      </c>
      <c r="G1893" s="10">
        <v>43796</v>
      </c>
      <c r="H1893" s="8" t="s">
        <v>31</v>
      </c>
      <c r="I1893" s="8" t="s">
        <v>38</v>
      </c>
      <c r="J1893" s="9">
        <v>0</v>
      </c>
      <c r="K1893" s="9">
        <v>3943.4</v>
      </c>
      <c r="L1893" s="8">
        <v>0</v>
      </c>
      <c r="M1893" s="14">
        <f t="shared" si="87"/>
        <v>3943.4</v>
      </c>
      <c r="N1893" s="8">
        <v>0</v>
      </c>
      <c r="O1893" s="8">
        <v>0</v>
      </c>
      <c r="P1893" s="8" t="s">
        <v>185</v>
      </c>
      <c r="R1893" s="8">
        <v>695</v>
      </c>
      <c r="S1893" s="13">
        <f>_xlfn.XLOOKUP(P1893,rif_fee_schedule!$A$2:$A$84,rif_fee_schedule!C$2:C$84, 0)*1.628</f>
        <v>0</v>
      </c>
      <c r="T1893" s="13">
        <f>_xlfn.XLOOKUP(P1893,rif_fee_schedule!$A$2:$A$84,rif_fee_schedule!D$2:D$84, 0)</f>
        <v>0</v>
      </c>
      <c r="U1893" s="14">
        <f t="shared" si="88"/>
        <v>0</v>
      </c>
      <c r="V1893" s="14">
        <f t="shared" si="89"/>
        <v>0</v>
      </c>
      <c r="W1893"/>
      <c r="Y1893" s="3">
        <v>13894747.220000001</v>
      </c>
      <c r="Z1893" s="3">
        <v>290518.01</v>
      </c>
      <c r="AA1893" s="3">
        <v>0</v>
      </c>
      <c r="AB1893">
        <v>0</v>
      </c>
      <c r="AC1893" s="3">
        <v>0</v>
      </c>
      <c r="AD1893" s="2">
        <v>-156592.79</v>
      </c>
      <c r="AE1893" s="3">
        <v>599122533.62</v>
      </c>
      <c r="AF1893" s="3">
        <v>12164932.65</v>
      </c>
      <c r="AG1893" s="3">
        <v>2628720.44</v>
      </c>
      <c r="AH1893" s="3">
        <v>103699.7</v>
      </c>
      <c r="AI1893" s="3">
        <v>2074</v>
      </c>
      <c r="AJ1893" s="2">
        <v>-10188946.82</v>
      </c>
    </row>
    <row r="1894" spans="1:36" hidden="1" x14ac:dyDescent="0.25">
      <c r="A1894" s="8">
        <v>9.1</v>
      </c>
      <c r="B1894" s="8" t="s">
        <v>9100</v>
      </c>
      <c r="C1894" s="8">
        <v>3031160096380</v>
      </c>
      <c r="D1894" s="8" t="s">
        <v>9101</v>
      </c>
      <c r="E1894" s="8" t="s">
        <v>30</v>
      </c>
      <c r="F1894" s="8" t="s">
        <v>2837</v>
      </c>
      <c r="G1894" s="10">
        <v>43796</v>
      </c>
      <c r="H1894" s="8" t="s">
        <v>31</v>
      </c>
      <c r="I1894" s="8" t="s">
        <v>38</v>
      </c>
      <c r="J1894" s="9">
        <v>0</v>
      </c>
      <c r="K1894" s="9">
        <v>3943.4</v>
      </c>
      <c r="L1894" s="8">
        <v>0</v>
      </c>
      <c r="M1894" s="14">
        <f t="shared" si="87"/>
        <v>3943.4</v>
      </c>
      <c r="N1894" s="8">
        <v>0</v>
      </c>
      <c r="O1894" s="8">
        <v>0</v>
      </c>
      <c r="P1894" s="8" t="s">
        <v>185</v>
      </c>
      <c r="R1894" s="11">
        <v>-3200</v>
      </c>
      <c r="S1894" s="13">
        <f>_xlfn.XLOOKUP(P1894,rif_fee_schedule!$A$2:$A$84,rif_fee_schedule!C$2:C$84, 0)*1.628</f>
        <v>0</v>
      </c>
      <c r="T1894" s="13">
        <f>_xlfn.XLOOKUP(P1894,rif_fee_schedule!$A$2:$A$84,rif_fee_schedule!D$2:D$84, 0)</f>
        <v>0</v>
      </c>
      <c r="U1894" s="14">
        <f t="shared" si="88"/>
        <v>0</v>
      </c>
      <c r="V1894" s="14">
        <f t="shared" si="89"/>
        <v>0</v>
      </c>
      <c r="W1894" s="2"/>
      <c r="Y1894" s="3">
        <v>13894747.220000001</v>
      </c>
      <c r="Z1894" s="3">
        <v>290518.01</v>
      </c>
      <c r="AA1894" s="3">
        <v>0</v>
      </c>
      <c r="AB1894">
        <v>0</v>
      </c>
      <c r="AC1894" s="3">
        <v>0</v>
      </c>
      <c r="AD1894" s="2">
        <v>-156592.79</v>
      </c>
      <c r="AE1894" s="3">
        <v>599122533.62</v>
      </c>
      <c r="AF1894" s="3">
        <v>12164932.65</v>
      </c>
      <c r="AG1894" s="3">
        <v>2628720.44</v>
      </c>
      <c r="AH1894" s="3">
        <v>103699.7</v>
      </c>
      <c r="AI1894" s="3">
        <v>2074</v>
      </c>
      <c r="AJ1894" s="2">
        <v>-10188946.82</v>
      </c>
    </row>
    <row r="1895" spans="1:36" hidden="1" x14ac:dyDescent="0.25">
      <c r="A1895" s="8">
        <v>9.1</v>
      </c>
      <c r="B1895" s="8" t="s">
        <v>9100</v>
      </c>
      <c r="C1895" s="8">
        <v>3031160096380</v>
      </c>
      <c r="D1895" s="8" t="s">
        <v>9101</v>
      </c>
      <c r="E1895" s="8" t="s">
        <v>30</v>
      </c>
      <c r="F1895" s="8" t="s">
        <v>2837</v>
      </c>
      <c r="G1895" s="10">
        <v>43796</v>
      </c>
      <c r="H1895" s="8" t="s">
        <v>31</v>
      </c>
      <c r="I1895" s="8" t="s">
        <v>38</v>
      </c>
      <c r="J1895" s="9">
        <v>0</v>
      </c>
      <c r="K1895" s="9">
        <v>3943.4</v>
      </c>
      <c r="L1895" s="8">
        <v>0</v>
      </c>
      <c r="M1895" s="14">
        <f t="shared" si="87"/>
        <v>3943.4</v>
      </c>
      <c r="N1895" s="8">
        <v>0</v>
      </c>
      <c r="O1895" s="8">
        <v>0</v>
      </c>
      <c r="P1895" s="8" t="s">
        <v>951</v>
      </c>
      <c r="R1895" s="8">
        <v>69</v>
      </c>
      <c r="S1895" s="13">
        <f>_xlfn.XLOOKUP(P1895,rif_fee_schedule!$A$2:$A$84,rif_fee_schedule!C$2:C$84, 0)*1.628</f>
        <v>0</v>
      </c>
      <c r="T1895" s="13">
        <f>_xlfn.XLOOKUP(P1895,rif_fee_schedule!$A$2:$A$84,rif_fee_schedule!D$2:D$84, 0)</f>
        <v>0</v>
      </c>
      <c r="U1895" s="14">
        <f t="shared" si="88"/>
        <v>0</v>
      </c>
      <c r="V1895" s="14">
        <f t="shared" si="89"/>
        <v>0</v>
      </c>
      <c r="W1895"/>
      <c r="Y1895" s="3">
        <v>13894747.220000001</v>
      </c>
      <c r="Z1895" s="3">
        <v>290518.01</v>
      </c>
      <c r="AA1895" s="3">
        <v>0</v>
      </c>
      <c r="AB1895">
        <v>0</v>
      </c>
      <c r="AC1895" s="3">
        <v>0</v>
      </c>
      <c r="AD1895" s="2">
        <v>-156592.79</v>
      </c>
      <c r="AE1895" s="3">
        <v>599122533.62</v>
      </c>
      <c r="AF1895" s="3">
        <v>12164932.65</v>
      </c>
      <c r="AG1895" s="3">
        <v>2628720.44</v>
      </c>
      <c r="AH1895" s="3">
        <v>103699.7</v>
      </c>
      <c r="AI1895" s="3">
        <v>2074</v>
      </c>
      <c r="AJ1895" s="2">
        <v>-10188946.82</v>
      </c>
    </row>
    <row r="1896" spans="1:36" hidden="1" x14ac:dyDescent="0.25">
      <c r="A1896" s="8">
        <v>6</v>
      </c>
      <c r="B1896" s="8" t="s">
        <v>6291</v>
      </c>
      <c r="C1896" s="8">
        <v>3060180031780</v>
      </c>
      <c r="D1896" s="8" t="s">
        <v>6292</v>
      </c>
      <c r="E1896" s="8" t="s">
        <v>30</v>
      </c>
      <c r="G1896" s="10">
        <v>43791</v>
      </c>
      <c r="H1896" s="8" t="s">
        <v>31</v>
      </c>
      <c r="I1896" s="8" t="s">
        <v>32</v>
      </c>
      <c r="J1896" s="9">
        <v>9578.07</v>
      </c>
      <c r="K1896" s="9">
        <v>191.56</v>
      </c>
      <c r="L1896" s="8">
        <v>0</v>
      </c>
      <c r="M1896" s="14">
        <f t="shared" si="87"/>
        <v>9769.6299999999992</v>
      </c>
      <c r="N1896" s="8">
        <v>0</v>
      </c>
      <c r="O1896" s="8">
        <v>0</v>
      </c>
      <c r="P1896" s="8" t="s">
        <v>77</v>
      </c>
      <c r="R1896" s="8">
        <v>1</v>
      </c>
      <c r="S1896" s="13">
        <f>_xlfn.XLOOKUP(P1896,rif_fee_schedule!$A$2:$A$84,rif_fee_schedule!C$2:C$84, 0)*1.628</f>
        <v>9769.6279999999988</v>
      </c>
      <c r="T1896" s="13">
        <f>_xlfn.XLOOKUP(P1896,rif_fee_schedule!$A$2:$A$84,rif_fee_schedule!D$2:D$84, 0)</f>
        <v>5674</v>
      </c>
      <c r="U1896" s="14">
        <f t="shared" si="88"/>
        <v>9769.6279999999988</v>
      </c>
      <c r="V1896" s="14">
        <f t="shared" si="89"/>
        <v>5674</v>
      </c>
      <c r="W1896"/>
      <c r="Y1896" s="3">
        <v>43269262.359999999</v>
      </c>
      <c r="Z1896" s="3">
        <v>874367.57</v>
      </c>
      <c r="AA1896" s="3">
        <v>433279.63</v>
      </c>
      <c r="AB1896">
        <v>0</v>
      </c>
      <c r="AC1896" s="3">
        <v>0</v>
      </c>
      <c r="AD1896" s="2">
        <v>374512.67</v>
      </c>
      <c r="AE1896" s="3">
        <v>599122533.62</v>
      </c>
      <c r="AF1896" s="3">
        <v>12164932.65</v>
      </c>
      <c r="AG1896" s="3">
        <v>2628720.44</v>
      </c>
      <c r="AH1896" s="3">
        <v>103699.7</v>
      </c>
      <c r="AI1896" s="3">
        <v>2074</v>
      </c>
      <c r="AJ1896" s="2">
        <v>-10188946.82</v>
      </c>
    </row>
    <row r="1897" spans="1:36" hidden="1" x14ac:dyDescent="0.25">
      <c r="A1897" s="8">
        <v>3</v>
      </c>
      <c r="B1897" s="8" t="s">
        <v>3467</v>
      </c>
      <c r="C1897" s="8">
        <v>3012311290310</v>
      </c>
      <c r="D1897" s="8" t="s">
        <v>3468</v>
      </c>
      <c r="E1897" s="8" t="s">
        <v>30</v>
      </c>
      <c r="F1897" s="8" t="s">
        <v>3469</v>
      </c>
      <c r="G1897" s="10">
        <v>43795</v>
      </c>
      <c r="H1897" s="8" t="s">
        <v>31</v>
      </c>
      <c r="I1897" s="8" t="s">
        <v>38</v>
      </c>
      <c r="J1897" s="9">
        <v>35183.949999999997</v>
      </c>
      <c r="K1897" s="9">
        <v>703.68</v>
      </c>
      <c r="L1897" s="8">
        <v>0</v>
      </c>
      <c r="M1897" s="14">
        <f t="shared" si="87"/>
        <v>35887.629999999997</v>
      </c>
      <c r="N1897" s="8">
        <v>0</v>
      </c>
      <c r="O1897" s="8">
        <v>0</v>
      </c>
      <c r="P1897" s="8" t="s">
        <v>376</v>
      </c>
      <c r="R1897" s="8">
        <v>6</v>
      </c>
      <c r="S1897" s="13">
        <f>_xlfn.XLOOKUP(P1897,rif_fee_schedule!$A$2:$A$84,rif_fee_schedule!C$2:C$84, 0)*1.628</f>
        <v>5981.2719999999999</v>
      </c>
      <c r="T1897" s="13">
        <f>_xlfn.XLOOKUP(P1897,rif_fee_schedule!$A$2:$A$84,rif_fee_schedule!D$2:D$84, 0)</f>
        <v>3474</v>
      </c>
      <c r="U1897" s="14">
        <f t="shared" si="88"/>
        <v>35887.631999999998</v>
      </c>
      <c r="V1897" s="14">
        <f t="shared" si="89"/>
        <v>20844</v>
      </c>
      <c r="W1897"/>
      <c r="Y1897" s="3">
        <v>23988344.25</v>
      </c>
      <c r="Z1897" s="3">
        <v>491993.61</v>
      </c>
      <c r="AA1897" s="3">
        <v>633517.25</v>
      </c>
      <c r="AB1897">
        <v>0</v>
      </c>
      <c r="AC1897" s="3">
        <v>0</v>
      </c>
      <c r="AD1897" s="2">
        <v>2811604.2</v>
      </c>
      <c r="AE1897" s="3">
        <v>599122533.62</v>
      </c>
      <c r="AF1897" s="3">
        <v>12164932.65</v>
      </c>
      <c r="AG1897" s="3">
        <v>2628720.44</v>
      </c>
      <c r="AH1897" s="3">
        <v>103699.7</v>
      </c>
      <c r="AI1897" s="3">
        <v>2074</v>
      </c>
      <c r="AJ1897" s="2">
        <v>-10188946.82</v>
      </c>
    </row>
    <row r="1898" spans="1:36" hidden="1" x14ac:dyDescent="0.25">
      <c r="A1898" s="8">
        <v>3</v>
      </c>
      <c r="B1898" s="8" t="s">
        <v>3390</v>
      </c>
      <c r="C1898" s="8">
        <v>3012310290020</v>
      </c>
      <c r="D1898" s="8" t="s">
        <v>3391</v>
      </c>
      <c r="E1898" s="8" t="s">
        <v>30</v>
      </c>
      <c r="F1898" s="8" t="s">
        <v>3392</v>
      </c>
      <c r="G1898" s="10">
        <v>43801</v>
      </c>
      <c r="H1898" s="8" t="s">
        <v>31</v>
      </c>
      <c r="I1898" s="8" t="s">
        <v>38</v>
      </c>
      <c r="J1898" s="9">
        <v>35183.949999999997</v>
      </c>
      <c r="K1898" s="9">
        <v>703.68</v>
      </c>
      <c r="L1898" s="8">
        <v>0</v>
      </c>
      <c r="M1898" s="14">
        <f t="shared" si="87"/>
        <v>35887.629999999997</v>
      </c>
      <c r="N1898" s="8">
        <v>0</v>
      </c>
      <c r="O1898" s="8">
        <v>0</v>
      </c>
      <c r="P1898" s="8" t="s">
        <v>376</v>
      </c>
      <c r="R1898" s="8">
        <v>6</v>
      </c>
      <c r="S1898" s="13">
        <f>_xlfn.XLOOKUP(P1898,rif_fee_schedule!$A$2:$A$84,rif_fee_schedule!C$2:C$84, 0)*1.628</f>
        <v>5981.2719999999999</v>
      </c>
      <c r="T1898" s="13">
        <f>_xlfn.XLOOKUP(P1898,rif_fee_schedule!$A$2:$A$84,rif_fee_schedule!D$2:D$84, 0)</f>
        <v>3474</v>
      </c>
      <c r="U1898" s="14">
        <f t="shared" si="88"/>
        <v>35887.631999999998</v>
      </c>
      <c r="V1898" s="14">
        <f t="shared" si="89"/>
        <v>20844</v>
      </c>
      <c r="W1898"/>
      <c r="Y1898" s="3">
        <v>23988344.25</v>
      </c>
      <c r="Z1898" s="3">
        <v>491993.61</v>
      </c>
      <c r="AA1898" s="3">
        <v>633517.25</v>
      </c>
      <c r="AB1898">
        <v>0</v>
      </c>
      <c r="AC1898" s="3">
        <v>0</v>
      </c>
      <c r="AD1898" s="2">
        <v>2811604.2</v>
      </c>
      <c r="AE1898" s="3">
        <v>599122533.62</v>
      </c>
      <c r="AF1898" s="3">
        <v>12164932.65</v>
      </c>
      <c r="AG1898" s="3">
        <v>2628720.44</v>
      </c>
      <c r="AH1898" s="3">
        <v>103699.7</v>
      </c>
      <c r="AI1898" s="3">
        <v>2074</v>
      </c>
      <c r="AJ1898" s="2">
        <v>-10188946.82</v>
      </c>
    </row>
    <row r="1899" spans="1:36" hidden="1" x14ac:dyDescent="0.25">
      <c r="A1899" s="8">
        <v>3</v>
      </c>
      <c r="B1899" s="8" t="s">
        <v>3393</v>
      </c>
      <c r="C1899" s="8">
        <v>3012310290020</v>
      </c>
      <c r="D1899" s="8" t="s">
        <v>3394</v>
      </c>
      <c r="E1899" s="8" t="s">
        <v>30</v>
      </c>
      <c r="F1899" s="8" t="s">
        <v>3395</v>
      </c>
      <c r="G1899" s="10">
        <v>43801</v>
      </c>
      <c r="H1899" s="8" t="s">
        <v>31</v>
      </c>
      <c r="I1899" s="8" t="s">
        <v>38</v>
      </c>
      <c r="J1899" s="9">
        <v>35183.949999999997</v>
      </c>
      <c r="K1899" s="9">
        <v>703.68</v>
      </c>
      <c r="L1899" s="8">
        <v>0</v>
      </c>
      <c r="M1899" s="14">
        <f t="shared" si="87"/>
        <v>35887.629999999997</v>
      </c>
      <c r="N1899" s="8">
        <v>0</v>
      </c>
      <c r="O1899" s="8">
        <v>0</v>
      </c>
      <c r="P1899" s="8" t="s">
        <v>376</v>
      </c>
      <c r="R1899" s="8">
        <v>6</v>
      </c>
      <c r="S1899" s="13">
        <f>_xlfn.XLOOKUP(P1899,rif_fee_schedule!$A$2:$A$84,rif_fee_schedule!C$2:C$84, 0)*1.628</f>
        <v>5981.2719999999999</v>
      </c>
      <c r="T1899" s="13">
        <f>_xlfn.XLOOKUP(P1899,rif_fee_schedule!$A$2:$A$84,rif_fee_schedule!D$2:D$84, 0)</f>
        <v>3474</v>
      </c>
      <c r="U1899" s="14">
        <f t="shared" si="88"/>
        <v>35887.631999999998</v>
      </c>
      <c r="V1899" s="14">
        <f t="shared" si="89"/>
        <v>20844</v>
      </c>
      <c r="W1899"/>
      <c r="Y1899" s="3">
        <v>23988344.25</v>
      </c>
      <c r="Z1899" s="3">
        <v>491993.61</v>
      </c>
      <c r="AA1899" s="3">
        <v>633517.25</v>
      </c>
      <c r="AB1899">
        <v>0</v>
      </c>
      <c r="AC1899" s="3">
        <v>0</v>
      </c>
      <c r="AD1899" s="2">
        <v>2811604.2</v>
      </c>
      <c r="AE1899" s="3">
        <v>599122533.62</v>
      </c>
      <c r="AF1899" s="3">
        <v>12164932.65</v>
      </c>
      <c r="AG1899" s="3">
        <v>2628720.44</v>
      </c>
      <c r="AH1899" s="3">
        <v>103699.7</v>
      </c>
      <c r="AI1899" s="3">
        <v>2074</v>
      </c>
      <c r="AJ1899" s="2">
        <v>-10188946.82</v>
      </c>
    </row>
    <row r="1900" spans="1:36" hidden="1" x14ac:dyDescent="0.25">
      <c r="A1900" s="8">
        <v>2</v>
      </c>
      <c r="B1900" s="8" t="s">
        <v>2895</v>
      </c>
      <c r="C1900" s="8">
        <v>3031220290300</v>
      </c>
      <c r="D1900" s="8" t="s">
        <v>2896</v>
      </c>
      <c r="E1900" s="8" t="s">
        <v>30</v>
      </c>
      <c r="F1900" s="8" t="s">
        <v>2897</v>
      </c>
      <c r="G1900" s="10">
        <v>43795</v>
      </c>
      <c r="H1900" s="8" t="s">
        <v>31</v>
      </c>
      <c r="I1900" s="8" t="s">
        <v>38</v>
      </c>
      <c r="J1900" s="9">
        <v>2033.4</v>
      </c>
      <c r="K1900" s="9">
        <v>40.67</v>
      </c>
      <c r="L1900" s="8">
        <v>0</v>
      </c>
      <c r="M1900" s="14">
        <f t="shared" si="87"/>
        <v>2074.0700000000002</v>
      </c>
      <c r="N1900" s="8">
        <v>0</v>
      </c>
      <c r="O1900" s="8">
        <v>0</v>
      </c>
      <c r="P1900" s="8" t="s">
        <v>77</v>
      </c>
      <c r="R1900" s="8">
        <v>-1</v>
      </c>
      <c r="S1900" s="13">
        <f>_xlfn.XLOOKUP(P1900,rif_fee_schedule!$A$2:$A$84,rif_fee_schedule!C$2:C$84, 0)*1.628</f>
        <v>9769.6279999999988</v>
      </c>
      <c r="T1900" s="13">
        <f>_xlfn.XLOOKUP(P1900,rif_fee_schedule!$A$2:$A$84,rif_fee_schedule!D$2:D$84, 0)</f>
        <v>5674</v>
      </c>
      <c r="U1900" s="14">
        <f t="shared" si="88"/>
        <v>-9769.6279999999988</v>
      </c>
      <c r="V1900" s="14">
        <f t="shared" si="89"/>
        <v>-5674</v>
      </c>
      <c r="W1900"/>
      <c r="Y1900" s="3">
        <v>272008405.74000001</v>
      </c>
      <c r="Z1900" s="3">
        <v>5573244.3300000001</v>
      </c>
      <c r="AA1900" s="3">
        <v>0</v>
      </c>
      <c r="AB1900">
        <v>0</v>
      </c>
      <c r="AC1900" s="3">
        <v>0</v>
      </c>
      <c r="AD1900" s="2">
        <v>-7297347.0099999998</v>
      </c>
      <c r="AE1900" s="3">
        <v>599122533.62</v>
      </c>
      <c r="AF1900" s="3">
        <v>12164932.65</v>
      </c>
      <c r="AG1900" s="3">
        <v>2628720.44</v>
      </c>
      <c r="AH1900" s="3">
        <v>103699.7</v>
      </c>
      <c r="AI1900" s="3">
        <v>2074</v>
      </c>
      <c r="AJ1900" s="2">
        <v>-10188946.82</v>
      </c>
    </row>
    <row r="1901" spans="1:36" hidden="1" x14ac:dyDescent="0.25">
      <c r="A1901" s="8">
        <v>2</v>
      </c>
      <c r="B1901" s="8" t="s">
        <v>2895</v>
      </c>
      <c r="C1901" s="8">
        <v>3031220290300</v>
      </c>
      <c r="D1901" s="8" t="s">
        <v>2896</v>
      </c>
      <c r="E1901" s="8" t="s">
        <v>30</v>
      </c>
      <c r="F1901" s="8" t="s">
        <v>2897</v>
      </c>
      <c r="G1901" s="10">
        <v>43795</v>
      </c>
      <c r="H1901" s="8" t="s">
        <v>31</v>
      </c>
      <c r="I1901" s="8" t="s">
        <v>38</v>
      </c>
      <c r="J1901" s="9">
        <v>2033.4</v>
      </c>
      <c r="K1901" s="9">
        <v>40.67</v>
      </c>
      <c r="L1901" s="8">
        <v>0</v>
      </c>
      <c r="M1901" s="14">
        <f t="shared" si="87"/>
        <v>2074.0700000000002</v>
      </c>
      <c r="N1901" s="8">
        <v>0</v>
      </c>
      <c r="O1901" s="8">
        <v>0</v>
      </c>
      <c r="P1901" s="8" t="s">
        <v>114</v>
      </c>
      <c r="R1901" s="8">
        <v>2</v>
      </c>
      <c r="S1901" s="13">
        <f>_xlfn.XLOOKUP(P1901,rif_fee_schedule!$A$2:$A$84,rif_fee_schedule!C$2:C$84, 0)*1.628</f>
        <v>4288.152</v>
      </c>
      <c r="T1901" s="13">
        <f>_xlfn.XLOOKUP(P1901,rif_fee_schedule!$A$2:$A$84,rif_fee_schedule!D$2:D$84, 0)</f>
        <v>2490</v>
      </c>
      <c r="U1901" s="14">
        <f t="shared" si="88"/>
        <v>8576.3040000000001</v>
      </c>
      <c r="V1901" s="14">
        <f t="shared" si="89"/>
        <v>4980</v>
      </c>
      <c r="W1901"/>
      <c r="Y1901" s="3">
        <v>272008405.74000001</v>
      </c>
      <c r="Z1901" s="3">
        <v>5573244.3300000001</v>
      </c>
      <c r="AA1901" s="3">
        <v>0</v>
      </c>
      <c r="AB1901">
        <v>0</v>
      </c>
      <c r="AC1901" s="3">
        <v>0</v>
      </c>
      <c r="AD1901" s="2">
        <v>-7297347.0099999998</v>
      </c>
      <c r="AE1901" s="3">
        <v>599122533.62</v>
      </c>
      <c r="AF1901" s="3">
        <v>12164932.65</v>
      </c>
      <c r="AG1901" s="3">
        <v>2628720.44</v>
      </c>
      <c r="AH1901" s="3">
        <v>103699.7</v>
      </c>
      <c r="AI1901" s="3">
        <v>2074</v>
      </c>
      <c r="AJ1901" s="2">
        <v>-10188946.82</v>
      </c>
    </row>
    <row r="1902" spans="1:36" hidden="1" x14ac:dyDescent="0.25">
      <c r="A1902" s="8">
        <v>2</v>
      </c>
      <c r="B1902" s="8" t="s">
        <v>2702</v>
      </c>
      <c r="C1902" s="8">
        <v>3031110470520</v>
      </c>
      <c r="D1902" s="8" t="s">
        <v>2703</v>
      </c>
      <c r="E1902" s="8" t="s">
        <v>30</v>
      </c>
      <c r="F1902" s="8" t="s">
        <v>2704</v>
      </c>
      <c r="G1902" s="10">
        <v>43795</v>
      </c>
      <c r="H1902" s="8" t="s">
        <v>31</v>
      </c>
      <c r="I1902" s="8" t="s">
        <v>38</v>
      </c>
      <c r="J1902" s="9">
        <v>0</v>
      </c>
      <c r="K1902" s="9">
        <v>0</v>
      </c>
      <c r="L1902" s="8">
        <v>0</v>
      </c>
      <c r="M1902" s="14">
        <f t="shared" si="87"/>
        <v>0</v>
      </c>
      <c r="N1902" s="8">
        <v>0</v>
      </c>
      <c r="O1902" s="8">
        <v>0</v>
      </c>
      <c r="P1902" s="8" t="s">
        <v>77</v>
      </c>
      <c r="R1902" s="8">
        <v>0</v>
      </c>
      <c r="S1902" s="13">
        <f>_xlfn.XLOOKUP(P1902,rif_fee_schedule!$A$2:$A$84,rif_fee_schedule!C$2:C$84, 0)*1.628</f>
        <v>9769.6279999999988</v>
      </c>
      <c r="T1902" s="13">
        <f>_xlfn.XLOOKUP(P1902,rif_fee_schedule!$A$2:$A$84,rif_fee_schedule!D$2:D$84, 0)</f>
        <v>5674</v>
      </c>
      <c r="U1902" s="14">
        <f t="shared" si="88"/>
        <v>0</v>
      </c>
      <c r="V1902" s="14">
        <f t="shared" si="89"/>
        <v>0</v>
      </c>
      <c r="W1902"/>
      <c r="Y1902" s="3">
        <v>272008405.74000001</v>
      </c>
      <c r="Z1902" s="3">
        <v>5573244.3300000001</v>
      </c>
      <c r="AA1902" s="3">
        <v>0</v>
      </c>
      <c r="AB1902">
        <v>0</v>
      </c>
      <c r="AC1902" s="3">
        <v>0</v>
      </c>
      <c r="AD1902" s="2">
        <v>-7297347.0099999998</v>
      </c>
      <c r="AE1902" s="3">
        <v>599122533.62</v>
      </c>
      <c r="AF1902" s="3">
        <v>12164932.65</v>
      </c>
      <c r="AG1902" s="3">
        <v>2628720.44</v>
      </c>
      <c r="AH1902" s="3">
        <v>103699.7</v>
      </c>
      <c r="AI1902" s="3">
        <v>2074</v>
      </c>
      <c r="AJ1902" s="2">
        <v>-10188946.82</v>
      </c>
    </row>
    <row r="1903" spans="1:36" hidden="1" x14ac:dyDescent="0.25">
      <c r="A1903" s="8">
        <v>5</v>
      </c>
      <c r="B1903" s="8" t="s">
        <v>4892</v>
      </c>
      <c r="C1903" s="8">
        <v>3050320050150</v>
      </c>
      <c r="D1903" s="8" t="s">
        <v>4893</v>
      </c>
      <c r="E1903" s="8" t="s">
        <v>30</v>
      </c>
      <c r="G1903" s="10">
        <v>43796</v>
      </c>
      <c r="H1903" s="8" t="s">
        <v>31</v>
      </c>
      <c r="I1903" s="8" t="s">
        <v>32</v>
      </c>
      <c r="J1903" s="9">
        <v>0</v>
      </c>
      <c r="K1903" s="9">
        <v>0</v>
      </c>
      <c r="L1903" s="8">
        <v>0</v>
      </c>
      <c r="M1903" s="14">
        <f t="shared" si="87"/>
        <v>0</v>
      </c>
      <c r="N1903" s="8">
        <v>0</v>
      </c>
      <c r="O1903" s="8">
        <v>0</v>
      </c>
      <c r="P1903" s="8" t="s">
        <v>274</v>
      </c>
      <c r="R1903" s="8">
        <v>-1</v>
      </c>
      <c r="S1903" s="13">
        <f>_xlfn.XLOOKUP(P1903,rif_fee_schedule!$A$2:$A$84,rif_fee_schedule!C$2:C$84, 0)*1.628</f>
        <v>0</v>
      </c>
      <c r="T1903" s="13">
        <f>_xlfn.XLOOKUP(P1903,rif_fee_schedule!$A$2:$A$84,rif_fee_schedule!D$2:D$84, 0)</f>
        <v>0</v>
      </c>
      <c r="U1903" s="14">
        <f t="shared" si="88"/>
        <v>0</v>
      </c>
      <c r="V1903" s="14">
        <f t="shared" si="89"/>
        <v>0</v>
      </c>
      <c r="W1903"/>
      <c r="Y1903" s="3">
        <v>23913047.239999998</v>
      </c>
      <c r="Z1903" s="3">
        <v>478708.65</v>
      </c>
      <c r="AA1903" s="3">
        <v>0</v>
      </c>
      <c r="AB1903">
        <v>0</v>
      </c>
      <c r="AC1903" s="3">
        <v>0</v>
      </c>
      <c r="AD1903" s="2">
        <v>-227120.25</v>
      </c>
      <c r="AE1903" s="3">
        <v>599122533.62</v>
      </c>
      <c r="AF1903" s="3">
        <v>12164932.65</v>
      </c>
      <c r="AG1903" s="3">
        <v>2628720.44</v>
      </c>
      <c r="AH1903" s="3">
        <v>103699.7</v>
      </c>
      <c r="AI1903" s="3">
        <v>2074</v>
      </c>
      <c r="AJ1903" s="2">
        <v>-10188946.82</v>
      </c>
    </row>
    <row r="1904" spans="1:36" hidden="1" x14ac:dyDescent="0.25">
      <c r="A1904" s="8">
        <v>5</v>
      </c>
      <c r="B1904" s="8" t="s">
        <v>4892</v>
      </c>
      <c r="C1904" s="8">
        <v>3050320050150</v>
      </c>
      <c r="D1904" s="8" t="s">
        <v>4893</v>
      </c>
      <c r="E1904" s="8" t="s">
        <v>30</v>
      </c>
      <c r="G1904" s="10">
        <v>43796</v>
      </c>
      <c r="H1904" s="8" t="s">
        <v>31</v>
      </c>
      <c r="I1904" s="8" t="s">
        <v>32</v>
      </c>
      <c r="J1904" s="9">
        <v>0</v>
      </c>
      <c r="K1904" s="9">
        <v>0</v>
      </c>
      <c r="L1904" s="8">
        <v>0</v>
      </c>
      <c r="M1904" s="14">
        <f t="shared" si="87"/>
        <v>0</v>
      </c>
      <c r="N1904" s="8">
        <v>0</v>
      </c>
      <c r="O1904" s="8">
        <v>0</v>
      </c>
      <c r="P1904" s="8" t="s">
        <v>274</v>
      </c>
      <c r="R1904" s="8">
        <v>1</v>
      </c>
      <c r="S1904" s="13">
        <f>_xlfn.XLOOKUP(P1904,rif_fee_schedule!$A$2:$A$84,rif_fee_schedule!C$2:C$84, 0)*1.628</f>
        <v>0</v>
      </c>
      <c r="T1904" s="13">
        <f>_xlfn.XLOOKUP(P1904,rif_fee_schedule!$A$2:$A$84,rif_fee_schedule!D$2:D$84, 0)</f>
        <v>0</v>
      </c>
      <c r="U1904" s="14">
        <f t="shared" si="88"/>
        <v>0</v>
      </c>
      <c r="V1904" s="14">
        <f t="shared" si="89"/>
        <v>0</v>
      </c>
      <c r="W1904"/>
      <c r="Y1904" s="3">
        <v>23913047.239999998</v>
      </c>
      <c r="Z1904" s="3">
        <v>478708.65</v>
      </c>
      <c r="AA1904" s="3">
        <v>0</v>
      </c>
      <c r="AB1904">
        <v>0</v>
      </c>
      <c r="AC1904" s="3">
        <v>0</v>
      </c>
      <c r="AD1904" s="2">
        <v>-227120.25</v>
      </c>
      <c r="AE1904" s="3">
        <v>599122533.62</v>
      </c>
      <c r="AF1904" s="3">
        <v>12164932.65</v>
      </c>
      <c r="AG1904" s="3">
        <v>2628720.44</v>
      </c>
      <c r="AH1904" s="3">
        <v>103699.7</v>
      </c>
      <c r="AI1904" s="3">
        <v>2074</v>
      </c>
      <c r="AJ1904" s="2">
        <v>-10188946.82</v>
      </c>
    </row>
    <row r="1905" spans="1:36" hidden="1" x14ac:dyDescent="0.25">
      <c r="A1905" s="8">
        <v>6</v>
      </c>
      <c r="B1905" s="8" t="s">
        <v>7396</v>
      </c>
      <c r="C1905" s="8">
        <v>3069140000460</v>
      </c>
      <c r="D1905" s="8" t="s">
        <v>7397</v>
      </c>
      <c r="E1905" s="8" t="s">
        <v>30</v>
      </c>
      <c r="F1905" s="8" t="s">
        <v>7398</v>
      </c>
      <c r="G1905" s="10">
        <v>43795</v>
      </c>
      <c r="H1905" s="8" t="s">
        <v>31</v>
      </c>
      <c r="I1905" s="8" t="s">
        <v>38</v>
      </c>
      <c r="J1905" s="9">
        <v>9578.07</v>
      </c>
      <c r="K1905" s="9">
        <v>191.56</v>
      </c>
      <c r="L1905" s="8">
        <v>0</v>
      </c>
      <c r="M1905" s="14">
        <f t="shared" si="87"/>
        <v>9769.6299999999992</v>
      </c>
      <c r="N1905" s="8">
        <v>0</v>
      </c>
      <c r="O1905" s="8">
        <v>0</v>
      </c>
      <c r="P1905" s="8" t="s">
        <v>77</v>
      </c>
      <c r="R1905" s="8">
        <v>1</v>
      </c>
      <c r="S1905" s="13">
        <f>_xlfn.XLOOKUP(P1905,rif_fee_schedule!$A$2:$A$84,rif_fee_schedule!C$2:C$84, 0)*1.628</f>
        <v>9769.6279999999988</v>
      </c>
      <c r="T1905" s="13">
        <f>_xlfn.XLOOKUP(P1905,rif_fee_schedule!$A$2:$A$84,rif_fee_schedule!D$2:D$84, 0)</f>
        <v>5674</v>
      </c>
      <c r="U1905" s="14">
        <f t="shared" si="88"/>
        <v>9769.6279999999988</v>
      </c>
      <c r="V1905" s="14">
        <f t="shared" si="89"/>
        <v>5674</v>
      </c>
      <c r="W1905"/>
      <c r="Y1905" s="3">
        <v>43269262.359999999</v>
      </c>
      <c r="Z1905" s="3">
        <v>874367.57</v>
      </c>
      <c r="AA1905" s="3">
        <v>433279.63</v>
      </c>
      <c r="AB1905">
        <v>0</v>
      </c>
      <c r="AC1905" s="3">
        <v>0</v>
      </c>
      <c r="AD1905" s="2">
        <v>374512.67</v>
      </c>
      <c r="AE1905" s="3">
        <v>599122533.62</v>
      </c>
      <c r="AF1905" s="3">
        <v>12164932.65</v>
      </c>
      <c r="AG1905" s="3">
        <v>2628720.44</v>
      </c>
      <c r="AH1905" s="3">
        <v>103699.7</v>
      </c>
      <c r="AI1905" s="3">
        <v>2074</v>
      </c>
      <c r="AJ1905" s="2">
        <v>-10188946.82</v>
      </c>
    </row>
    <row r="1906" spans="1:36" hidden="1" x14ac:dyDescent="0.25">
      <c r="A1906" s="8">
        <v>6</v>
      </c>
      <c r="B1906" s="8" t="s">
        <v>7399</v>
      </c>
      <c r="C1906" s="8">
        <v>3069140000460</v>
      </c>
      <c r="D1906" s="8" t="s">
        <v>7400</v>
      </c>
      <c r="E1906" s="8" t="s">
        <v>30</v>
      </c>
      <c r="F1906" s="8" t="s">
        <v>7401</v>
      </c>
      <c r="G1906" s="10">
        <v>43795</v>
      </c>
      <c r="H1906" s="8" t="s">
        <v>31</v>
      </c>
      <c r="I1906" s="8" t="s">
        <v>38</v>
      </c>
      <c r="J1906" s="9">
        <v>9578.07</v>
      </c>
      <c r="K1906" s="9">
        <v>191.56</v>
      </c>
      <c r="L1906" s="8">
        <v>0</v>
      </c>
      <c r="M1906" s="14">
        <f t="shared" si="87"/>
        <v>9769.6299999999992</v>
      </c>
      <c r="N1906" s="8">
        <v>0</v>
      </c>
      <c r="O1906" s="8">
        <v>0</v>
      </c>
      <c r="P1906" s="8" t="s">
        <v>77</v>
      </c>
      <c r="R1906" s="8">
        <v>1</v>
      </c>
      <c r="S1906" s="13">
        <f>_xlfn.XLOOKUP(P1906,rif_fee_schedule!$A$2:$A$84,rif_fee_schedule!C$2:C$84, 0)*1.628</f>
        <v>9769.6279999999988</v>
      </c>
      <c r="T1906" s="13">
        <f>_xlfn.XLOOKUP(P1906,rif_fee_schedule!$A$2:$A$84,rif_fee_schedule!D$2:D$84, 0)</f>
        <v>5674</v>
      </c>
      <c r="U1906" s="14">
        <f t="shared" si="88"/>
        <v>9769.6279999999988</v>
      </c>
      <c r="V1906" s="14">
        <f t="shared" si="89"/>
        <v>5674</v>
      </c>
      <c r="W1906"/>
      <c r="Y1906" s="3">
        <v>43269262.359999999</v>
      </c>
      <c r="Z1906" s="3">
        <v>874367.57</v>
      </c>
      <c r="AA1906" s="3">
        <v>433279.63</v>
      </c>
      <c r="AB1906">
        <v>0</v>
      </c>
      <c r="AC1906" s="3">
        <v>0</v>
      </c>
      <c r="AD1906" s="2">
        <v>374512.67</v>
      </c>
      <c r="AE1906" s="3">
        <v>599122533.62</v>
      </c>
      <c r="AF1906" s="3">
        <v>12164932.65</v>
      </c>
      <c r="AG1906" s="3">
        <v>2628720.44</v>
      </c>
      <c r="AH1906" s="3">
        <v>103699.7</v>
      </c>
      <c r="AI1906" s="3">
        <v>2074</v>
      </c>
      <c r="AJ1906" s="2">
        <v>-10188946.82</v>
      </c>
    </row>
    <row r="1907" spans="1:36" hidden="1" x14ac:dyDescent="0.25">
      <c r="A1907" s="8">
        <v>6</v>
      </c>
      <c r="B1907" s="8" t="s">
        <v>7402</v>
      </c>
      <c r="C1907" s="8">
        <v>3069140000460</v>
      </c>
      <c r="D1907" s="8" t="s">
        <v>7403</v>
      </c>
      <c r="E1907" s="8" t="s">
        <v>30</v>
      </c>
      <c r="F1907" s="8" t="s">
        <v>7404</v>
      </c>
      <c r="G1907" s="10">
        <v>43795</v>
      </c>
      <c r="H1907" s="8" t="s">
        <v>31</v>
      </c>
      <c r="I1907" s="8" t="s">
        <v>38</v>
      </c>
      <c r="J1907" s="9">
        <v>9578.07</v>
      </c>
      <c r="K1907" s="9">
        <v>191.56</v>
      </c>
      <c r="L1907" s="8">
        <v>0</v>
      </c>
      <c r="M1907" s="14">
        <f t="shared" ref="M1907:M1970" si="90">SUM(J1907:L1907)</f>
        <v>9769.6299999999992</v>
      </c>
      <c r="N1907" s="8">
        <v>0</v>
      </c>
      <c r="O1907" s="8">
        <v>0</v>
      </c>
      <c r="P1907" s="8" t="s">
        <v>77</v>
      </c>
      <c r="R1907" s="8">
        <v>1</v>
      </c>
      <c r="S1907" s="13">
        <f>_xlfn.XLOOKUP(P1907,rif_fee_schedule!$A$2:$A$84,rif_fee_schedule!C$2:C$84, 0)*1.628</f>
        <v>9769.6279999999988</v>
      </c>
      <c r="T1907" s="13">
        <f>_xlfn.XLOOKUP(P1907,rif_fee_schedule!$A$2:$A$84,rif_fee_schedule!D$2:D$84, 0)</f>
        <v>5674</v>
      </c>
      <c r="U1907" s="14">
        <f t="shared" ref="U1907:U1970" si="91">S1907*R1907</f>
        <v>9769.6279999999988</v>
      </c>
      <c r="V1907" s="14">
        <f t="shared" ref="V1907:V1970" si="92">T1907*R1907</f>
        <v>5674</v>
      </c>
      <c r="W1907"/>
      <c r="Y1907" s="3">
        <v>43269262.359999999</v>
      </c>
      <c r="Z1907" s="3">
        <v>874367.57</v>
      </c>
      <c r="AA1907" s="3">
        <v>433279.63</v>
      </c>
      <c r="AB1907">
        <v>0</v>
      </c>
      <c r="AC1907" s="3">
        <v>0</v>
      </c>
      <c r="AD1907" s="2">
        <v>374512.67</v>
      </c>
      <c r="AE1907" s="3">
        <v>599122533.62</v>
      </c>
      <c r="AF1907" s="3">
        <v>12164932.65</v>
      </c>
      <c r="AG1907" s="3">
        <v>2628720.44</v>
      </c>
      <c r="AH1907" s="3">
        <v>103699.7</v>
      </c>
      <c r="AI1907" s="3">
        <v>2074</v>
      </c>
      <c r="AJ1907" s="2">
        <v>-10188946.82</v>
      </c>
    </row>
    <row r="1908" spans="1:36" hidden="1" x14ac:dyDescent="0.25">
      <c r="A1908" s="8">
        <v>6</v>
      </c>
      <c r="B1908" s="8" t="s">
        <v>7378</v>
      </c>
      <c r="C1908" s="8">
        <v>3069140000460</v>
      </c>
      <c r="D1908" s="8" t="s">
        <v>7379</v>
      </c>
      <c r="E1908" s="8" t="s">
        <v>30</v>
      </c>
      <c r="F1908" s="8" t="s">
        <v>7380</v>
      </c>
      <c r="G1908" s="10">
        <v>43796</v>
      </c>
      <c r="H1908" s="8" t="s">
        <v>31</v>
      </c>
      <c r="I1908" s="8" t="s">
        <v>38</v>
      </c>
      <c r="J1908" s="9">
        <v>9578.07</v>
      </c>
      <c r="K1908" s="9">
        <v>191.56</v>
      </c>
      <c r="L1908" s="8">
        <v>0</v>
      </c>
      <c r="M1908" s="14">
        <f t="shared" si="90"/>
        <v>9769.6299999999992</v>
      </c>
      <c r="N1908" s="8">
        <v>0</v>
      </c>
      <c r="O1908" s="8">
        <v>0</v>
      </c>
      <c r="P1908" s="8" t="s">
        <v>77</v>
      </c>
      <c r="R1908" s="8">
        <v>1</v>
      </c>
      <c r="S1908" s="13">
        <f>_xlfn.XLOOKUP(P1908,rif_fee_schedule!$A$2:$A$84,rif_fee_schedule!C$2:C$84, 0)*1.628</f>
        <v>9769.6279999999988</v>
      </c>
      <c r="T1908" s="13">
        <f>_xlfn.XLOOKUP(P1908,rif_fee_schedule!$A$2:$A$84,rif_fee_schedule!D$2:D$84, 0)</f>
        <v>5674</v>
      </c>
      <c r="U1908" s="14">
        <f t="shared" si="91"/>
        <v>9769.6279999999988</v>
      </c>
      <c r="V1908" s="14">
        <f t="shared" si="92"/>
        <v>5674</v>
      </c>
      <c r="W1908"/>
      <c r="Y1908" s="3">
        <v>43269262.359999999</v>
      </c>
      <c r="Z1908" s="3">
        <v>874367.57</v>
      </c>
      <c r="AA1908" s="3">
        <v>433279.63</v>
      </c>
      <c r="AB1908">
        <v>0</v>
      </c>
      <c r="AC1908" s="3">
        <v>0</v>
      </c>
      <c r="AD1908" s="2">
        <v>374512.67</v>
      </c>
      <c r="AE1908" s="3">
        <v>599122533.62</v>
      </c>
      <c r="AF1908" s="3">
        <v>12164932.65</v>
      </c>
      <c r="AG1908" s="3">
        <v>2628720.44</v>
      </c>
      <c r="AH1908" s="3">
        <v>103699.7</v>
      </c>
      <c r="AI1908" s="3">
        <v>2074</v>
      </c>
      <c r="AJ1908" s="2">
        <v>-10188946.82</v>
      </c>
    </row>
    <row r="1909" spans="1:36" hidden="1" x14ac:dyDescent="0.25">
      <c r="A1909" s="8">
        <v>6</v>
      </c>
      <c r="B1909" s="8" t="s">
        <v>8267</v>
      </c>
      <c r="C1909" s="8">
        <v>3069140000460</v>
      </c>
      <c r="D1909" s="8" t="s">
        <v>8268</v>
      </c>
      <c r="E1909" s="8" t="s">
        <v>30</v>
      </c>
      <c r="F1909" s="8" t="s">
        <v>8269</v>
      </c>
      <c r="G1909" s="10">
        <v>43796</v>
      </c>
      <c r="H1909" s="8" t="s">
        <v>31</v>
      </c>
      <c r="I1909" s="8" t="s">
        <v>38</v>
      </c>
      <c r="J1909" s="9">
        <v>9578.07</v>
      </c>
      <c r="K1909" s="9">
        <v>191.56</v>
      </c>
      <c r="L1909" s="8">
        <v>0</v>
      </c>
      <c r="M1909" s="14">
        <f t="shared" si="90"/>
        <v>9769.6299999999992</v>
      </c>
      <c r="N1909" s="8">
        <v>0</v>
      </c>
      <c r="O1909" s="8">
        <v>0</v>
      </c>
      <c r="P1909" s="8" t="s">
        <v>77</v>
      </c>
      <c r="R1909" s="8">
        <v>1</v>
      </c>
      <c r="S1909" s="13">
        <f>_xlfn.XLOOKUP(P1909,rif_fee_schedule!$A$2:$A$84,rif_fee_schedule!C$2:C$84, 0)*1.628</f>
        <v>9769.6279999999988</v>
      </c>
      <c r="T1909" s="13">
        <f>_xlfn.XLOOKUP(P1909,rif_fee_schedule!$A$2:$A$84,rif_fee_schedule!D$2:D$84, 0)</f>
        <v>5674</v>
      </c>
      <c r="U1909" s="14">
        <f t="shared" si="91"/>
        <v>9769.6279999999988</v>
      </c>
      <c r="V1909" s="14">
        <f t="shared" si="92"/>
        <v>5674</v>
      </c>
      <c r="W1909"/>
      <c r="Y1909" s="3">
        <v>43269262.359999999</v>
      </c>
      <c r="Z1909" s="3">
        <v>874367.57</v>
      </c>
      <c r="AA1909" s="3">
        <v>433279.63</v>
      </c>
      <c r="AB1909">
        <v>0</v>
      </c>
      <c r="AC1909" s="3">
        <v>0</v>
      </c>
      <c r="AD1909" s="2">
        <v>374512.67</v>
      </c>
      <c r="AE1909" s="3">
        <v>599122533.62</v>
      </c>
      <c r="AF1909" s="3">
        <v>12164932.65</v>
      </c>
      <c r="AG1909" s="3">
        <v>2628720.44</v>
      </c>
      <c r="AH1909" s="3">
        <v>103699.7</v>
      </c>
      <c r="AI1909" s="3">
        <v>2074</v>
      </c>
      <c r="AJ1909" s="2">
        <v>-10188946.82</v>
      </c>
    </row>
    <row r="1910" spans="1:36" hidden="1" x14ac:dyDescent="0.25">
      <c r="A1910" s="8">
        <v>6</v>
      </c>
      <c r="B1910" s="8" t="s">
        <v>7286</v>
      </c>
      <c r="C1910" s="8">
        <v>3069140000460</v>
      </c>
      <c r="D1910" s="8" t="s">
        <v>7287</v>
      </c>
      <c r="E1910" s="8" t="s">
        <v>30</v>
      </c>
      <c r="F1910" s="8" t="s">
        <v>7288</v>
      </c>
      <c r="G1910" s="10">
        <v>43796</v>
      </c>
      <c r="H1910" s="8" t="s">
        <v>31</v>
      </c>
      <c r="I1910" s="8" t="s">
        <v>38</v>
      </c>
      <c r="J1910" s="9">
        <v>9578.07</v>
      </c>
      <c r="K1910" s="9">
        <v>191.56</v>
      </c>
      <c r="L1910" s="8">
        <v>0</v>
      </c>
      <c r="M1910" s="14">
        <f t="shared" si="90"/>
        <v>9769.6299999999992</v>
      </c>
      <c r="N1910" s="8">
        <v>0</v>
      </c>
      <c r="O1910" s="8">
        <v>0</v>
      </c>
      <c r="P1910" s="8" t="s">
        <v>77</v>
      </c>
      <c r="R1910" s="8">
        <v>1</v>
      </c>
      <c r="S1910" s="13">
        <f>_xlfn.XLOOKUP(P1910,rif_fee_schedule!$A$2:$A$84,rif_fee_schedule!C$2:C$84, 0)*1.628</f>
        <v>9769.6279999999988</v>
      </c>
      <c r="T1910" s="13">
        <f>_xlfn.XLOOKUP(P1910,rif_fee_schedule!$A$2:$A$84,rif_fee_schedule!D$2:D$84, 0)</f>
        <v>5674</v>
      </c>
      <c r="U1910" s="14">
        <f t="shared" si="91"/>
        <v>9769.6279999999988</v>
      </c>
      <c r="V1910" s="14">
        <f t="shared" si="92"/>
        <v>5674</v>
      </c>
      <c r="W1910"/>
      <c r="Y1910" s="3">
        <v>43269262.359999999</v>
      </c>
      <c r="Z1910" s="3">
        <v>874367.57</v>
      </c>
      <c r="AA1910" s="3">
        <v>433279.63</v>
      </c>
      <c r="AB1910">
        <v>0</v>
      </c>
      <c r="AC1910" s="3">
        <v>0</v>
      </c>
      <c r="AD1910" s="2">
        <v>374512.67</v>
      </c>
      <c r="AE1910" s="3">
        <v>599122533.62</v>
      </c>
      <c r="AF1910" s="3">
        <v>12164932.65</v>
      </c>
      <c r="AG1910" s="3">
        <v>2628720.44</v>
      </c>
      <c r="AH1910" s="3">
        <v>103699.7</v>
      </c>
      <c r="AI1910" s="3">
        <v>2074</v>
      </c>
      <c r="AJ1910" s="2">
        <v>-10188946.82</v>
      </c>
    </row>
    <row r="1911" spans="1:36" hidden="1" x14ac:dyDescent="0.25">
      <c r="A1911" s="8">
        <v>6</v>
      </c>
      <c r="B1911" s="8" t="s">
        <v>7289</v>
      </c>
      <c r="C1911" s="8">
        <v>3069140000460</v>
      </c>
      <c r="D1911" s="8" t="s">
        <v>7290</v>
      </c>
      <c r="E1911" s="8" t="s">
        <v>30</v>
      </c>
      <c r="F1911" s="8" t="s">
        <v>7291</v>
      </c>
      <c r="G1911" s="10">
        <v>43796</v>
      </c>
      <c r="H1911" s="8" t="s">
        <v>31</v>
      </c>
      <c r="I1911" s="8" t="s">
        <v>38</v>
      </c>
      <c r="J1911" s="9">
        <v>9578.07</v>
      </c>
      <c r="K1911" s="9">
        <v>191.56</v>
      </c>
      <c r="L1911" s="8">
        <v>0</v>
      </c>
      <c r="M1911" s="14">
        <f t="shared" si="90"/>
        <v>9769.6299999999992</v>
      </c>
      <c r="N1911" s="8">
        <v>0</v>
      </c>
      <c r="O1911" s="8">
        <v>0</v>
      </c>
      <c r="P1911" s="8" t="s">
        <v>77</v>
      </c>
      <c r="R1911" s="8">
        <v>1</v>
      </c>
      <c r="S1911" s="13">
        <f>_xlfn.XLOOKUP(P1911,rif_fee_schedule!$A$2:$A$84,rif_fee_schedule!C$2:C$84, 0)*1.628</f>
        <v>9769.6279999999988</v>
      </c>
      <c r="T1911" s="13">
        <f>_xlfn.XLOOKUP(P1911,rif_fee_schedule!$A$2:$A$84,rif_fee_schedule!D$2:D$84, 0)</f>
        <v>5674</v>
      </c>
      <c r="U1911" s="14">
        <f t="shared" si="91"/>
        <v>9769.6279999999988</v>
      </c>
      <c r="V1911" s="14">
        <f t="shared" si="92"/>
        <v>5674</v>
      </c>
      <c r="W1911"/>
      <c r="Y1911" s="3">
        <v>43269262.359999999</v>
      </c>
      <c r="Z1911" s="3">
        <v>874367.57</v>
      </c>
      <c r="AA1911" s="3">
        <v>433279.63</v>
      </c>
      <c r="AB1911">
        <v>0</v>
      </c>
      <c r="AC1911" s="3">
        <v>0</v>
      </c>
      <c r="AD1911" s="2">
        <v>374512.67</v>
      </c>
      <c r="AE1911" s="3">
        <v>599122533.62</v>
      </c>
      <c r="AF1911" s="3">
        <v>12164932.65</v>
      </c>
      <c r="AG1911" s="3">
        <v>2628720.44</v>
      </c>
      <c r="AH1911" s="3">
        <v>103699.7</v>
      </c>
      <c r="AI1911" s="3">
        <v>2074</v>
      </c>
      <c r="AJ1911" s="2">
        <v>-10188946.82</v>
      </c>
    </row>
    <row r="1912" spans="1:36" hidden="1" x14ac:dyDescent="0.25">
      <c r="A1912" s="8">
        <v>6</v>
      </c>
      <c r="B1912" s="8" t="s">
        <v>7294</v>
      </c>
      <c r="C1912" s="8">
        <v>3069140000460</v>
      </c>
      <c r="D1912" s="8" t="s">
        <v>7295</v>
      </c>
      <c r="E1912" s="8" t="s">
        <v>30</v>
      </c>
      <c r="F1912" s="8" t="s">
        <v>7296</v>
      </c>
      <c r="G1912" s="10">
        <v>43796</v>
      </c>
      <c r="H1912" s="8" t="s">
        <v>31</v>
      </c>
      <c r="I1912" s="8" t="s">
        <v>38</v>
      </c>
      <c r="J1912" s="9">
        <v>9578.07</v>
      </c>
      <c r="K1912" s="9">
        <v>191.56</v>
      </c>
      <c r="L1912" s="8">
        <v>0</v>
      </c>
      <c r="M1912" s="14">
        <f t="shared" si="90"/>
        <v>9769.6299999999992</v>
      </c>
      <c r="N1912" s="8">
        <v>0</v>
      </c>
      <c r="O1912" s="8">
        <v>0</v>
      </c>
      <c r="P1912" s="8" t="s">
        <v>77</v>
      </c>
      <c r="R1912" s="8">
        <v>1</v>
      </c>
      <c r="S1912" s="13">
        <f>_xlfn.XLOOKUP(P1912,rif_fee_schedule!$A$2:$A$84,rif_fee_schedule!C$2:C$84, 0)*1.628</f>
        <v>9769.6279999999988</v>
      </c>
      <c r="T1912" s="13">
        <f>_xlfn.XLOOKUP(P1912,rif_fee_schedule!$A$2:$A$84,rif_fee_schedule!D$2:D$84, 0)</f>
        <v>5674</v>
      </c>
      <c r="U1912" s="14">
        <f t="shared" si="91"/>
        <v>9769.6279999999988</v>
      </c>
      <c r="V1912" s="14">
        <f t="shared" si="92"/>
        <v>5674</v>
      </c>
      <c r="W1912"/>
      <c r="Y1912" s="3">
        <v>43269262.359999999</v>
      </c>
      <c r="Z1912" s="3">
        <v>874367.57</v>
      </c>
      <c r="AA1912" s="3">
        <v>433279.63</v>
      </c>
      <c r="AB1912">
        <v>0</v>
      </c>
      <c r="AC1912" s="3">
        <v>0</v>
      </c>
      <c r="AD1912" s="2">
        <v>374512.67</v>
      </c>
      <c r="AE1912" s="3">
        <v>599122533.62</v>
      </c>
      <c r="AF1912" s="3">
        <v>12164932.65</v>
      </c>
      <c r="AG1912" s="3">
        <v>2628720.44</v>
      </c>
      <c r="AH1912" s="3">
        <v>103699.7</v>
      </c>
      <c r="AI1912" s="3">
        <v>2074</v>
      </c>
      <c r="AJ1912" s="2">
        <v>-10188946.82</v>
      </c>
    </row>
    <row r="1913" spans="1:36" hidden="1" x14ac:dyDescent="0.25">
      <c r="A1913" s="8">
        <v>7</v>
      </c>
      <c r="B1913" s="8" t="s">
        <v>8502</v>
      </c>
      <c r="C1913" s="8">
        <v>3041310030070</v>
      </c>
      <c r="D1913" s="8" t="s">
        <v>8503</v>
      </c>
      <c r="E1913" s="8" t="s">
        <v>30</v>
      </c>
      <c r="F1913" s="8" t="s">
        <v>8504</v>
      </c>
      <c r="G1913" s="10">
        <v>43796</v>
      </c>
      <c r="H1913" s="8" t="s">
        <v>31</v>
      </c>
      <c r="I1913" s="8" t="s">
        <v>38</v>
      </c>
      <c r="J1913" s="9">
        <v>0</v>
      </c>
      <c r="K1913" s="9">
        <v>0</v>
      </c>
      <c r="L1913" s="8">
        <v>0</v>
      </c>
      <c r="M1913" s="14">
        <f t="shared" si="90"/>
        <v>0</v>
      </c>
      <c r="N1913" s="8">
        <v>0</v>
      </c>
      <c r="O1913" s="8">
        <v>0</v>
      </c>
      <c r="P1913" s="8" t="s">
        <v>77</v>
      </c>
      <c r="R1913" s="8">
        <v>0</v>
      </c>
      <c r="S1913" s="13">
        <f>_xlfn.XLOOKUP(P1913,rif_fee_schedule!$A$2:$A$84,rif_fee_schedule!C$2:C$84, 0)*1.628</f>
        <v>9769.6279999999988</v>
      </c>
      <c r="T1913" s="13">
        <f>_xlfn.XLOOKUP(P1913,rif_fee_schedule!$A$2:$A$84,rif_fee_schedule!D$2:D$84, 0)</f>
        <v>5674</v>
      </c>
      <c r="U1913" s="14">
        <f t="shared" si="91"/>
        <v>0</v>
      </c>
      <c r="V1913" s="14">
        <f t="shared" si="92"/>
        <v>0</v>
      </c>
      <c r="W1913"/>
      <c r="Y1913" s="3">
        <v>53911680.950000003</v>
      </c>
      <c r="Z1913" s="3">
        <v>1078233.76</v>
      </c>
      <c r="AA1913" s="3">
        <v>0</v>
      </c>
      <c r="AB1913">
        <v>0</v>
      </c>
      <c r="AC1913" s="3">
        <v>0</v>
      </c>
      <c r="AD1913" s="2">
        <v>-682358.32</v>
      </c>
      <c r="AE1913" s="3">
        <v>599122533.62</v>
      </c>
      <c r="AF1913" s="3">
        <v>12164932.65</v>
      </c>
      <c r="AG1913" s="3">
        <v>2628720.44</v>
      </c>
      <c r="AH1913" s="3">
        <v>103699.7</v>
      </c>
      <c r="AI1913" s="3">
        <v>2074</v>
      </c>
      <c r="AJ1913" s="2">
        <v>-10188946.82</v>
      </c>
    </row>
    <row r="1914" spans="1:36" hidden="1" x14ac:dyDescent="0.25">
      <c r="A1914" s="8">
        <v>6</v>
      </c>
      <c r="B1914" s="8" t="s">
        <v>6273</v>
      </c>
      <c r="C1914" s="8">
        <v>3060170000051</v>
      </c>
      <c r="D1914" s="8" t="s">
        <v>6274</v>
      </c>
      <c r="E1914" s="8" t="s">
        <v>30</v>
      </c>
      <c r="F1914" s="8" t="s">
        <v>6267</v>
      </c>
      <c r="G1914" s="10">
        <v>43801</v>
      </c>
      <c r="H1914" s="8" t="s">
        <v>31</v>
      </c>
      <c r="I1914" s="8" t="s">
        <v>38</v>
      </c>
      <c r="J1914" s="9">
        <v>9578.07</v>
      </c>
      <c r="K1914" s="9">
        <v>191.56</v>
      </c>
      <c r="L1914" s="8">
        <v>0</v>
      </c>
      <c r="M1914" s="14">
        <f t="shared" si="90"/>
        <v>9769.6299999999992</v>
      </c>
      <c r="N1914" s="8">
        <v>0</v>
      </c>
      <c r="O1914" s="8">
        <v>0</v>
      </c>
      <c r="P1914" s="8" t="s">
        <v>77</v>
      </c>
      <c r="R1914" s="8">
        <v>1</v>
      </c>
      <c r="S1914" s="13">
        <f>_xlfn.XLOOKUP(P1914,rif_fee_schedule!$A$2:$A$84,rif_fee_schedule!C$2:C$84, 0)*1.628</f>
        <v>9769.6279999999988</v>
      </c>
      <c r="T1914" s="13">
        <f>_xlfn.XLOOKUP(P1914,rif_fee_schedule!$A$2:$A$84,rif_fee_schedule!D$2:D$84, 0)</f>
        <v>5674</v>
      </c>
      <c r="U1914" s="14">
        <f t="shared" si="91"/>
        <v>9769.6279999999988</v>
      </c>
      <c r="V1914" s="14">
        <f t="shared" si="92"/>
        <v>5674</v>
      </c>
      <c r="W1914"/>
      <c r="Y1914" s="3">
        <v>43269262.359999999</v>
      </c>
      <c r="Z1914" s="3">
        <v>874367.57</v>
      </c>
      <c r="AA1914" s="3">
        <v>433279.63</v>
      </c>
      <c r="AB1914">
        <v>0</v>
      </c>
      <c r="AC1914" s="3">
        <v>0</v>
      </c>
      <c r="AD1914" s="2">
        <v>374512.67</v>
      </c>
      <c r="AE1914" s="3">
        <v>599122533.62</v>
      </c>
      <c r="AF1914" s="3">
        <v>12164932.65</v>
      </c>
      <c r="AG1914" s="3">
        <v>2628720.44</v>
      </c>
      <c r="AH1914" s="3">
        <v>103699.7</v>
      </c>
      <c r="AI1914" s="3">
        <v>2074</v>
      </c>
      <c r="AJ1914" s="2">
        <v>-10188946.82</v>
      </c>
    </row>
    <row r="1915" spans="1:36" hidden="1" x14ac:dyDescent="0.25">
      <c r="A1915" s="8">
        <v>6</v>
      </c>
      <c r="B1915" s="8" t="s">
        <v>6271</v>
      </c>
      <c r="C1915" s="8">
        <v>3060170000051</v>
      </c>
      <c r="D1915" s="8" t="s">
        <v>6272</v>
      </c>
      <c r="E1915" s="8" t="s">
        <v>30</v>
      </c>
      <c r="F1915" s="8" t="s">
        <v>6267</v>
      </c>
      <c r="G1915" s="10">
        <v>43801</v>
      </c>
      <c r="H1915" s="8" t="s">
        <v>31</v>
      </c>
      <c r="I1915" s="8" t="s">
        <v>38</v>
      </c>
      <c r="J1915" s="9">
        <v>9578.07</v>
      </c>
      <c r="K1915" s="9">
        <v>191.56</v>
      </c>
      <c r="L1915" s="8">
        <v>0</v>
      </c>
      <c r="M1915" s="14">
        <f t="shared" si="90"/>
        <v>9769.6299999999992</v>
      </c>
      <c r="N1915" s="8">
        <v>0</v>
      </c>
      <c r="O1915" s="8">
        <v>0</v>
      </c>
      <c r="P1915" s="8" t="s">
        <v>77</v>
      </c>
      <c r="R1915" s="8">
        <v>1</v>
      </c>
      <c r="S1915" s="13">
        <f>_xlfn.XLOOKUP(P1915,rif_fee_schedule!$A$2:$A$84,rif_fee_schedule!C$2:C$84, 0)*1.628</f>
        <v>9769.6279999999988</v>
      </c>
      <c r="T1915" s="13">
        <f>_xlfn.XLOOKUP(P1915,rif_fee_schedule!$A$2:$A$84,rif_fee_schedule!D$2:D$84, 0)</f>
        <v>5674</v>
      </c>
      <c r="U1915" s="14">
        <f t="shared" si="91"/>
        <v>9769.6279999999988</v>
      </c>
      <c r="V1915" s="14">
        <f t="shared" si="92"/>
        <v>5674</v>
      </c>
      <c r="W1915"/>
      <c r="Y1915" s="3">
        <v>43269262.359999999</v>
      </c>
      <c r="Z1915" s="3">
        <v>874367.57</v>
      </c>
      <c r="AA1915" s="3">
        <v>433279.63</v>
      </c>
      <c r="AB1915">
        <v>0</v>
      </c>
      <c r="AC1915" s="3">
        <v>0</v>
      </c>
      <c r="AD1915" s="2">
        <v>374512.67</v>
      </c>
      <c r="AE1915" s="3">
        <v>599122533.62</v>
      </c>
      <c r="AF1915" s="3">
        <v>12164932.65</v>
      </c>
      <c r="AG1915" s="3">
        <v>2628720.44</v>
      </c>
      <c r="AH1915" s="3">
        <v>103699.7</v>
      </c>
      <c r="AI1915" s="3">
        <v>2074</v>
      </c>
      <c r="AJ1915" s="2">
        <v>-10188946.82</v>
      </c>
    </row>
    <row r="1916" spans="1:36" hidden="1" x14ac:dyDescent="0.25">
      <c r="A1916" s="8">
        <v>6</v>
      </c>
      <c r="B1916" s="8" t="s">
        <v>6265</v>
      </c>
      <c r="C1916" s="8">
        <v>3060170000051</v>
      </c>
      <c r="D1916" s="8" t="s">
        <v>6266</v>
      </c>
      <c r="E1916" s="8" t="s">
        <v>30</v>
      </c>
      <c r="F1916" s="8" t="s">
        <v>6267</v>
      </c>
      <c r="G1916" s="10">
        <v>43801</v>
      </c>
      <c r="H1916" s="8" t="s">
        <v>31</v>
      </c>
      <c r="I1916" s="8" t="s">
        <v>38</v>
      </c>
      <c r="J1916" s="9">
        <v>9578.07</v>
      </c>
      <c r="K1916" s="9">
        <v>191.56</v>
      </c>
      <c r="L1916" s="8">
        <v>0</v>
      </c>
      <c r="M1916" s="14">
        <f t="shared" si="90"/>
        <v>9769.6299999999992</v>
      </c>
      <c r="N1916" s="8">
        <v>0</v>
      </c>
      <c r="O1916" s="8">
        <v>0</v>
      </c>
      <c r="P1916" s="8" t="s">
        <v>77</v>
      </c>
      <c r="R1916" s="8">
        <v>1</v>
      </c>
      <c r="S1916" s="13">
        <f>_xlfn.XLOOKUP(P1916,rif_fee_schedule!$A$2:$A$84,rif_fee_schedule!C$2:C$84, 0)*1.628</f>
        <v>9769.6279999999988</v>
      </c>
      <c r="T1916" s="13">
        <f>_xlfn.XLOOKUP(P1916,rif_fee_schedule!$A$2:$A$84,rif_fee_schedule!D$2:D$84, 0)</f>
        <v>5674</v>
      </c>
      <c r="U1916" s="14">
        <f t="shared" si="91"/>
        <v>9769.6279999999988</v>
      </c>
      <c r="V1916" s="14">
        <f t="shared" si="92"/>
        <v>5674</v>
      </c>
      <c r="W1916"/>
      <c r="Y1916" s="3">
        <v>43269262.359999999</v>
      </c>
      <c r="Z1916" s="3">
        <v>874367.57</v>
      </c>
      <c r="AA1916" s="3">
        <v>433279.63</v>
      </c>
      <c r="AB1916">
        <v>0</v>
      </c>
      <c r="AC1916" s="3">
        <v>0</v>
      </c>
      <c r="AD1916" s="2">
        <v>374512.67</v>
      </c>
      <c r="AE1916" s="3">
        <v>599122533.62</v>
      </c>
      <c r="AF1916" s="3">
        <v>12164932.65</v>
      </c>
      <c r="AG1916" s="3">
        <v>2628720.44</v>
      </c>
      <c r="AH1916" s="3">
        <v>103699.7</v>
      </c>
      <c r="AI1916" s="3">
        <v>2074</v>
      </c>
      <c r="AJ1916" s="2">
        <v>-10188946.82</v>
      </c>
    </row>
    <row r="1917" spans="1:36" hidden="1" x14ac:dyDescent="0.25">
      <c r="A1917" s="8">
        <v>6</v>
      </c>
      <c r="B1917" s="8" t="s">
        <v>6275</v>
      </c>
      <c r="C1917" s="8">
        <v>3060170000051</v>
      </c>
      <c r="D1917" s="8" t="s">
        <v>6276</v>
      </c>
      <c r="E1917" s="8" t="s">
        <v>30</v>
      </c>
      <c r="F1917" s="8" t="s">
        <v>6277</v>
      </c>
      <c r="G1917" s="10">
        <v>43796</v>
      </c>
      <c r="H1917" s="8" t="s">
        <v>31</v>
      </c>
      <c r="I1917" s="8" t="s">
        <v>38</v>
      </c>
      <c r="J1917" s="9">
        <v>9578.07</v>
      </c>
      <c r="K1917" s="9">
        <v>191.56</v>
      </c>
      <c r="L1917" s="8">
        <v>0</v>
      </c>
      <c r="M1917" s="14">
        <f t="shared" si="90"/>
        <v>9769.6299999999992</v>
      </c>
      <c r="N1917" s="8">
        <v>0</v>
      </c>
      <c r="O1917" s="8">
        <v>0</v>
      </c>
      <c r="P1917" s="8" t="s">
        <v>77</v>
      </c>
      <c r="R1917" s="8">
        <v>1</v>
      </c>
      <c r="S1917" s="13">
        <f>_xlfn.XLOOKUP(P1917,rif_fee_schedule!$A$2:$A$84,rif_fee_schedule!C$2:C$84, 0)*1.628</f>
        <v>9769.6279999999988</v>
      </c>
      <c r="T1917" s="13">
        <f>_xlfn.XLOOKUP(P1917,rif_fee_schedule!$A$2:$A$84,rif_fee_schedule!D$2:D$84, 0)</f>
        <v>5674</v>
      </c>
      <c r="U1917" s="14">
        <f t="shared" si="91"/>
        <v>9769.6279999999988</v>
      </c>
      <c r="V1917" s="14">
        <f t="shared" si="92"/>
        <v>5674</v>
      </c>
      <c r="W1917"/>
      <c r="Y1917" s="3">
        <v>43269262.359999999</v>
      </c>
      <c r="Z1917" s="3">
        <v>874367.57</v>
      </c>
      <c r="AA1917" s="3">
        <v>433279.63</v>
      </c>
      <c r="AB1917">
        <v>0</v>
      </c>
      <c r="AC1917" s="3">
        <v>0</v>
      </c>
      <c r="AD1917" s="2">
        <v>374512.67</v>
      </c>
      <c r="AE1917" s="3">
        <v>599122533.62</v>
      </c>
      <c r="AF1917" s="3">
        <v>12164932.65</v>
      </c>
      <c r="AG1917" s="3">
        <v>2628720.44</v>
      </c>
      <c r="AH1917" s="3">
        <v>103699.7</v>
      </c>
      <c r="AI1917" s="3">
        <v>2074</v>
      </c>
      <c r="AJ1917" s="2">
        <v>-10188946.82</v>
      </c>
    </row>
    <row r="1918" spans="1:36" hidden="1" x14ac:dyDescent="0.25">
      <c r="A1918" s="8">
        <v>6</v>
      </c>
      <c r="B1918" s="8" t="s">
        <v>6399</v>
      </c>
      <c r="C1918" s="8">
        <v>3060190211850</v>
      </c>
      <c r="D1918" s="8" t="s">
        <v>6400</v>
      </c>
      <c r="E1918" s="8" t="s">
        <v>30</v>
      </c>
      <c r="F1918" s="8" t="s">
        <v>6401</v>
      </c>
      <c r="G1918" s="10">
        <v>43796</v>
      </c>
      <c r="H1918" s="8" t="s">
        <v>31</v>
      </c>
      <c r="I1918" s="8" t="s">
        <v>38</v>
      </c>
      <c r="J1918" s="9">
        <v>9578.07</v>
      </c>
      <c r="K1918" s="9">
        <v>191.56</v>
      </c>
      <c r="L1918" s="8">
        <v>0</v>
      </c>
      <c r="M1918" s="14">
        <f t="shared" si="90"/>
        <v>9769.6299999999992</v>
      </c>
      <c r="N1918" s="8">
        <v>0</v>
      </c>
      <c r="O1918" s="8">
        <v>0</v>
      </c>
      <c r="P1918" s="8" t="s">
        <v>77</v>
      </c>
      <c r="R1918" s="8">
        <v>1</v>
      </c>
      <c r="S1918" s="13">
        <f>_xlfn.XLOOKUP(P1918,rif_fee_schedule!$A$2:$A$84,rif_fee_schedule!C$2:C$84, 0)*1.628</f>
        <v>9769.6279999999988</v>
      </c>
      <c r="T1918" s="13">
        <f>_xlfn.XLOOKUP(P1918,rif_fee_schedule!$A$2:$A$84,rif_fee_schedule!D$2:D$84, 0)</f>
        <v>5674</v>
      </c>
      <c r="U1918" s="14">
        <f t="shared" si="91"/>
        <v>9769.6279999999988</v>
      </c>
      <c r="V1918" s="14">
        <f t="shared" si="92"/>
        <v>5674</v>
      </c>
      <c r="W1918"/>
      <c r="Y1918" s="3">
        <v>43269262.359999999</v>
      </c>
      <c r="Z1918" s="3">
        <v>874367.57</v>
      </c>
      <c r="AA1918" s="3">
        <v>433279.63</v>
      </c>
      <c r="AB1918">
        <v>0</v>
      </c>
      <c r="AC1918" s="3">
        <v>0</v>
      </c>
      <c r="AD1918" s="2">
        <v>374512.67</v>
      </c>
      <c r="AE1918" s="3">
        <v>599122533.62</v>
      </c>
      <c r="AF1918" s="3">
        <v>12164932.65</v>
      </c>
      <c r="AG1918" s="3">
        <v>2628720.44</v>
      </c>
      <c r="AH1918" s="3">
        <v>103699.7</v>
      </c>
      <c r="AI1918" s="3">
        <v>2074</v>
      </c>
      <c r="AJ1918" s="2">
        <v>-10188946.82</v>
      </c>
    </row>
    <row r="1919" spans="1:36" hidden="1" x14ac:dyDescent="0.25">
      <c r="A1919" s="8">
        <v>6</v>
      </c>
      <c r="B1919" s="8" t="s">
        <v>6259</v>
      </c>
      <c r="C1919" s="8">
        <v>3060170000051</v>
      </c>
      <c r="D1919" s="8" t="s">
        <v>6260</v>
      </c>
      <c r="E1919" s="8" t="s">
        <v>30</v>
      </c>
      <c r="F1919" s="8" t="s">
        <v>6261</v>
      </c>
      <c r="G1919" s="10">
        <v>43796</v>
      </c>
      <c r="H1919" s="8" t="s">
        <v>31</v>
      </c>
      <c r="I1919" s="8" t="s">
        <v>38</v>
      </c>
      <c r="J1919" s="9">
        <v>9578.07</v>
      </c>
      <c r="K1919" s="9">
        <v>191.56</v>
      </c>
      <c r="L1919" s="8">
        <v>0</v>
      </c>
      <c r="M1919" s="14">
        <f t="shared" si="90"/>
        <v>9769.6299999999992</v>
      </c>
      <c r="N1919" s="8">
        <v>0</v>
      </c>
      <c r="O1919" s="8">
        <v>0</v>
      </c>
      <c r="P1919" s="8" t="s">
        <v>77</v>
      </c>
      <c r="R1919" s="8">
        <v>1</v>
      </c>
      <c r="S1919" s="13">
        <f>_xlfn.XLOOKUP(P1919,rif_fee_schedule!$A$2:$A$84,rif_fee_schedule!C$2:C$84, 0)*1.628</f>
        <v>9769.6279999999988</v>
      </c>
      <c r="T1919" s="13">
        <f>_xlfn.XLOOKUP(P1919,rif_fee_schedule!$A$2:$A$84,rif_fee_schedule!D$2:D$84, 0)</f>
        <v>5674</v>
      </c>
      <c r="U1919" s="14">
        <f t="shared" si="91"/>
        <v>9769.6279999999988</v>
      </c>
      <c r="V1919" s="14">
        <f t="shared" si="92"/>
        <v>5674</v>
      </c>
      <c r="W1919"/>
      <c r="Y1919" s="3">
        <v>43269262.359999999</v>
      </c>
      <c r="Z1919" s="3">
        <v>874367.57</v>
      </c>
      <c r="AA1919" s="3">
        <v>433279.63</v>
      </c>
      <c r="AB1919">
        <v>0</v>
      </c>
      <c r="AC1919" s="3">
        <v>0</v>
      </c>
      <c r="AD1919" s="2">
        <v>374512.67</v>
      </c>
      <c r="AE1919" s="3">
        <v>599122533.62</v>
      </c>
      <c r="AF1919" s="3">
        <v>12164932.65</v>
      </c>
      <c r="AG1919" s="3">
        <v>2628720.44</v>
      </c>
      <c r="AH1919" s="3">
        <v>103699.7</v>
      </c>
      <c r="AI1919" s="3">
        <v>2074</v>
      </c>
      <c r="AJ1919" s="2">
        <v>-10188946.82</v>
      </c>
    </row>
    <row r="1920" spans="1:36" hidden="1" x14ac:dyDescent="0.25">
      <c r="A1920" s="8">
        <v>6</v>
      </c>
      <c r="B1920" s="8" t="s">
        <v>7030</v>
      </c>
      <c r="C1920" s="8">
        <v>3069110010011</v>
      </c>
      <c r="D1920" s="8" t="s">
        <v>7031</v>
      </c>
      <c r="E1920" s="8" t="s">
        <v>30</v>
      </c>
      <c r="F1920" s="8" t="s">
        <v>7032</v>
      </c>
      <c r="G1920" s="10">
        <v>43804</v>
      </c>
      <c r="H1920" s="8" t="s">
        <v>31</v>
      </c>
      <c r="I1920" s="8" t="s">
        <v>32</v>
      </c>
      <c r="J1920" s="9">
        <v>83103.94</v>
      </c>
      <c r="K1920" s="9">
        <v>1662.08</v>
      </c>
      <c r="L1920" s="8">
        <v>0</v>
      </c>
      <c r="M1920" s="14">
        <f t="shared" si="90"/>
        <v>84766.02</v>
      </c>
      <c r="N1920" s="8">
        <v>0</v>
      </c>
      <c r="O1920" s="8">
        <v>0</v>
      </c>
      <c r="P1920" s="8" t="s">
        <v>679</v>
      </c>
      <c r="R1920" s="11">
        <v>-8143</v>
      </c>
      <c r="S1920" s="13">
        <f>_xlfn.XLOOKUP(P1920,rif_fee_schedule!$A$2:$A$84,rif_fee_schedule!C$2:C$84, 0)*1.628</f>
        <v>6.108255999999999</v>
      </c>
      <c r="T1920" s="13">
        <f>_xlfn.XLOOKUP(P1920,rif_fee_schedule!$A$2:$A$84,rif_fee_schedule!D$2:D$84, 0)</f>
        <v>3.5470000000000002</v>
      </c>
      <c r="U1920" s="14">
        <f t="shared" si="91"/>
        <v>-49739.528607999993</v>
      </c>
      <c r="V1920" s="14">
        <f t="shared" si="92"/>
        <v>-28883.221000000001</v>
      </c>
      <c r="W1920" s="2"/>
      <c r="Y1920" s="3">
        <v>43269262.359999999</v>
      </c>
      <c r="Z1920" s="3">
        <v>874367.57</v>
      </c>
      <c r="AA1920" s="3">
        <v>433279.63</v>
      </c>
      <c r="AB1920">
        <v>0</v>
      </c>
      <c r="AC1920" s="3">
        <v>0</v>
      </c>
      <c r="AD1920" s="2">
        <v>374512.67</v>
      </c>
      <c r="AE1920" s="3">
        <v>599122533.62</v>
      </c>
      <c r="AF1920" s="3">
        <v>12164932.65</v>
      </c>
      <c r="AG1920" s="3">
        <v>2628720.44</v>
      </c>
      <c r="AH1920" s="3">
        <v>103699.7</v>
      </c>
      <c r="AI1920" s="3">
        <v>2074</v>
      </c>
      <c r="AJ1920" s="2">
        <v>-10188946.82</v>
      </c>
    </row>
    <row r="1921" spans="1:36" hidden="1" x14ac:dyDescent="0.25">
      <c r="A1921" s="8">
        <v>6</v>
      </c>
      <c r="B1921" s="8" t="s">
        <v>7030</v>
      </c>
      <c r="C1921" s="8">
        <v>3069110010011</v>
      </c>
      <c r="D1921" s="8" t="s">
        <v>7031</v>
      </c>
      <c r="E1921" s="8" t="s">
        <v>30</v>
      </c>
      <c r="F1921" s="8" t="s">
        <v>7032</v>
      </c>
      <c r="G1921" s="10">
        <v>43804</v>
      </c>
      <c r="H1921" s="8" t="s">
        <v>31</v>
      </c>
      <c r="I1921" s="8" t="s">
        <v>32</v>
      </c>
      <c r="J1921" s="9">
        <v>83103.94</v>
      </c>
      <c r="K1921" s="9">
        <v>1662.08</v>
      </c>
      <c r="L1921" s="8">
        <v>0</v>
      </c>
      <c r="M1921" s="14">
        <f t="shared" si="90"/>
        <v>84766.02</v>
      </c>
      <c r="N1921" s="8">
        <v>0</v>
      </c>
      <c r="O1921" s="8">
        <v>0</v>
      </c>
      <c r="P1921" s="8" t="s">
        <v>90</v>
      </c>
      <c r="R1921" s="11">
        <v>10033</v>
      </c>
      <c r="S1921" s="13">
        <f>_xlfn.XLOOKUP(P1921,rif_fee_schedule!$A$2:$A$84,rif_fee_schedule!C$2:C$84, 0)*1.628</f>
        <v>14.380123999999999</v>
      </c>
      <c r="T1921" s="13">
        <f>_xlfn.XLOOKUP(P1921,rif_fee_schedule!$A$2:$A$84,rif_fee_schedule!D$2:D$84, 0)</f>
        <v>8.3520000000000003</v>
      </c>
      <c r="U1921" s="14">
        <f t="shared" si="91"/>
        <v>144275.78409199999</v>
      </c>
      <c r="V1921" s="14">
        <f t="shared" si="92"/>
        <v>83795.616000000009</v>
      </c>
      <c r="W1921" s="2"/>
      <c r="Y1921" s="3">
        <v>43269262.359999999</v>
      </c>
      <c r="Z1921" s="3">
        <v>874367.57</v>
      </c>
      <c r="AA1921" s="3">
        <v>433279.63</v>
      </c>
      <c r="AB1921">
        <v>0</v>
      </c>
      <c r="AC1921" s="3">
        <v>0</v>
      </c>
      <c r="AD1921" s="2">
        <v>374512.67</v>
      </c>
      <c r="AE1921" s="3">
        <v>599122533.62</v>
      </c>
      <c r="AF1921" s="3">
        <v>12164932.65</v>
      </c>
      <c r="AG1921" s="3">
        <v>2628720.44</v>
      </c>
      <c r="AH1921" s="3">
        <v>103699.7</v>
      </c>
      <c r="AI1921" s="3">
        <v>2074</v>
      </c>
      <c r="AJ1921" s="2">
        <v>-10188946.82</v>
      </c>
    </row>
    <row r="1922" spans="1:36" hidden="1" x14ac:dyDescent="0.25">
      <c r="A1922" s="8">
        <v>6</v>
      </c>
      <c r="B1922" s="8" t="s">
        <v>7030</v>
      </c>
      <c r="C1922" s="8">
        <v>3069110010011</v>
      </c>
      <c r="D1922" s="8" t="s">
        <v>7031</v>
      </c>
      <c r="E1922" s="8" t="s">
        <v>30</v>
      </c>
      <c r="F1922" s="8" t="s">
        <v>7032</v>
      </c>
      <c r="G1922" s="10">
        <v>43804</v>
      </c>
      <c r="H1922" s="8" t="s">
        <v>31</v>
      </c>
      <c r="I1922" s="8" t="s">
        <v>32</v>
      </c>
      <c r="J1922" s="9">
        <v>83103.94</v>
      </c>
      <c r="K1922" s="9">
        <v>1662.08</v>
      </c>
      <c r="L1922" s="8">
        <v>0</v>
      </c>
      <c r="M1922" s="14">
        <f t="shared" si="90"/>
        <v>84766.02</v>
      </c>
      <c r="N1922" s="8">
        <v>0</v>
      </c>
      <c r="O1922" s="8">
        <v>0</v>
      </c>
      <c r="P1922" s="8" t="s">
        <v>77</v>
      </c>
      <c r="R1922" s="8">
        <v>-1</v>
      </c>
      <c r="S1922" s="13">
        <f>_xlfn.XLOOKUP(P1922,rif_fee_schedule!$A$2:$A$84,rif_fee_schedule!C$2:C$84, 0)*1.628</f>
        <v>9769.6279999999988</v>
      </c>
      <c r="T1922" s="13">
        <f>_xlfn.XLOOKUP(P1922,rif_fee_schedule!$A$2:$A$84,rif_fee_schedule!D$2:D$84, 0)</f>
        <v>5674</v>
      </c>
      <c r="U1922" s="14">
        <f t="shared" si="91"/>
        <v>-9769.6279999999988</v>
      </c>
      <c r="V1922" s="14">
        <f t="shared" si="92"/>
        <v>-5674</v>
      </c>
      <c r="W1922"/>
      <c r="Y1922" s="3">
        <v>43269262.359999999</v>
      </c>
      <c r="Z1922" s="3">
        <v>874367.57</v>
      </c>
      <c r="AA1922" s="3">
        <v>433279.63</v>
      </c>
      <c r="AB1922">
        <v>0</v>
      </c>
      <c r="AC1922" s="3">
        <v>0</v>
      </c>
      <c r="AD1922" s="2">
        <v>374512.67</v>
      </c>
      <c r="AE1922" s="3">
        <v>599122533.62</v>
      </c>
      <c r="AF1922" s="3">
        <v>12164932.65</v>
      </c>
      <c r="AG1922" s="3">
        <v>2628720.44</v>
      </c>
      <c r="AH1922" s="3">
        <v>103699.7</v>
      </c>
      <c r="AI1922" s="3">
        <v>2074</v>
      </c>
      <c r="AJ1922" s="2">
        <v>-10188946.82</v>
      </c>
    </row>
    <row r="1923" spans="1:36" hidden="1" x14ac:dyDescent="0.25">
      <c r="A1923" s="8">
        <v>4</v>
      </c>
      <c r="B1923" s="8" t="s">
        <v>4452</v>
      </c>
      <c r="C1923" s="8">
        <v>3049100030131</v>
      </c>
      <c r="D1923" s="8" t="s">
        <v>4453</v>
      </c>
      <c r="E1923" s="8" t="s">
        <v>30</v>
      </c>
      <c r="F1923" s="8" t="s">
        <v>4454</v>
      </c>
      <c r="G1923" s="10">
        <v>43796</v>
      </c>
      <c r="H1923" s="8" t="s">
        <v>31</v>
      </c>
      <c r="I1923" s="8" t="s">
        <v>38</v>
      </c>
      <c r="J1923" s="9">
        <v>0</v>
      </c>
      <c r="K1923" s="9">
        <v>0</v>
      </c>
      <c r="L1923" s="8">
        <v>0</v>
      </c>
      <c r="M1923" s="14">
        <f t="shared" si="90"/>
        <v>0</v>
      </c>
      <c r="N1923" s="8">
        <v>0</v>
      </c>
      <c r="O1923" s="8">
        <v>0</v>
      </c>
      <c r="P1923" s="8" t="s">
        <v>77</v>
      </c>
      <c r="R1923" s="8">
        <v>0</v>
      </c>
      <c r="S1923" s="13">
        <f>_xlfn.XLOOKUP(P1923,rif_fee_schedule!$A$2:$A$84,rif_fee_schedule!C$2:C$84, 0)*1.628</f>
        <v>9769.6279999999988</v>
      </c>
      <c r="T1923" s="13">
        <f>_xlfn.XLOOKUP(P1923,rif_fee_schedule!$A$2:$A$84,rif_fee_schedule!D$2:D$84, 0)</f>
        <v>5674</v>
      </c>
      <c r="U1923" s="14">
        <f t="shared" si="91"/>
        <v>0</v>
      </c>
      <c r="V1923" s="14">
        <f t="shared" si="92"/>
        <v>0</v>
      </c>
      <c r="W1923"/>
      <c r="Y1923" s="3">
        <v>3995300.98</v>
      </c>
      <c r="Z1923" s="3">
        <v>83905.98</v>
      </c>
      <c r="AA1923" s="3">
        <v>372201.82</v>
      </c>
      <c r="AB1923">
        <v>0</v>
      </c>
      <c r="AC1923" s="3">
        <v>0</v>
      </c>
      <c r="AD1923" s="2">
        <v>611247.02</v>
      </c>
      <c r="AE1923" s="3">
        <v>599122533.62</v>
      </c>
      <c r="AF1923" s="3">
        <v>12164932.65</v>
      </c>
      <c r="AG1923" s="3">
        <v>2628720.44</v>
      </c>
      <c r="AH1923" s="3">
        <v>103699.7</v>
      </c>
      <c r="AI1923" s="3">
        <v>2074</v>
      </c>
      <c r="AJ1923" s="2">
        <v>-10188946.82</v>
      </c>
    </row>
    <row r="1924" spans="1:36" hidden="1" x14ac:dyDescent="0.25">
      <c r="A1924" s="8">
        <v>2</v>
      </c>
      <c r="B1924" s="8" t="s">
        <v>2629</v>
      </c>
      <c r="C1924" s="8">
        <v>3031100281230</v>
      </c>
      <c r="D1924" s="8" t="s">
        <v>2630</v>
      </c>
      <c r="E1924" s="8" t="s">
        <v>30</v>
      </c>
      <c r="G1924" s="10">
        <v>43802</v>
      </c>
      <c r="H1924" s="8" t="s">
        <v>31</v>
      </c>
      <c r="I1924" s="8" t="s">
        <v>32</v>
      </c>
      <c r="J1924" s="9">
        <v>0</v>
      </c>
      <c r="K1924" s="9">
        <v>0</v>
      </c>
      <c r="L1924" s="8">
        <v>0</v>
      </c>
      <c r="M1924" s="14">
        <f t="shared" si="90"/>
        <v>0</v>
      </c>
      <c r="N1924" s="8">
        <v>0</v>
      </c>
      <c r="O1924" s="8">
        <v>0</v>
      </c>
      <c r="P1924" s="8" t="s">
        <v>114</v>
      </c>
      <c r="R1924" s="8">
        <v>2</v>
      </c>
      <c r="S1924" s="13">
        <f>_xlfn.XLOOKUP(P1924,rif_fee_schedule!$A$2:$A$84,rif_fee_schedule!C$2:C$84, 0)*1.628</f>
        <v>4288.152</v>
      </c>
      <c r="T1924" s="13">
        <f>_xlfn.XLOOKUP(P1924,rif_fee_schedule!$A$2:$A$84,rif_fee_schedule!D$2:D$84, 0)</f>
        <v>2490</v>
      </c>
      <c r="U1924" s="14">
        <f t="shared" si="91"/>
        <v>8576.3040000000001</v>
      </c>
      <c r="V1924" s="14">
        <f t="shared" si="92"/>
        <v>4980</v>
      </c>
      <c r="W1924"/>
      <c r="Y1924" s="3">
        <v>272008405.74000001</v>
      </c>
      <c r="Z1924" s="3">
        <v>5573244.3300000001</v>
      </c>
      <c r="AA1924" s="3">
        <v>0</v>
      </c>
      <c r="AB1924">
        <v>0</v>
      </c>
      <c r="AC1924" s="3">
        <v>0</v>
      </c>
      <c r="AD1924" s="2">
        <v>-7297347.0099999998</v>
      </c>
      <c r="AE1924" s="3">
        <v>599122533.62</v>
      </c>
      <c r="AF1924" s="3">
        <v>12164932.65</v>
      </c>
      <c r="AG1924" s="3">
        <v>2628720.44</v>
      </c>
      <c r="AH1924" s="3">
        <v>103699.7</v>
      </c>
      <c r="AI1924" s="3">
        <v>2074</v>
      </c>
      <c r="AJ1924" s="2">
        <v>-10188946.82</v>
      </c>
    </row>
    <row r="1925" spans="1:36" hidden="1" x14ac:dyDescent="0.25">
      <c r="A1925" s="8">
        <v>2</v>
      </c>
      <c r="B1925" s="8" t="s">
        <v>2629</v>
      </c>
      <c r="C1925" s="8">
        <v>3031100281230</v>
      </c>
      <c r="D1925" s="8" t="s">
        <v>2630</v>
      </c>
      <c r="E1925" s="8" t="s">
        <v>30</v>
      </c>
      <c r="G1925" s="10">
        <v>43802</v>
      </c>
      <c r="H1925" s="8" t="s">
        <v>31</v>
      </c>
      <c r="I1925" s="8" t="s">
        <v>32</v>
      </c>
      <c r="J1925" s="9">
        <v>0</v>
      </c>
      <c r="K1925" s="9">
        <v>0</v>
      </c>
      <c r="L1925" s="8">
        <v>0</v>
      </c>
      <c r="M1925" s="14">
        <f t="shared" si="90"/>
        <v>0</v>
      </c>
      <c r="N1925" s="8">
        <v>0</v>
      </c>
      <c r="O1925" s="8">
        <v>0</v>
      </c>
      <c r="P1925" s="8" t="s">
        <v>114</v>
      </c>
      <c r="R1925" s="8">
        <v>-2</v>
      </c>
      <c r="S1925" s="13">
        <f>_xlfn.XLOOKUP(P1925,rif_fee_schedule!$A$2:$A$84,rif_fee_schedule!C$2:C$84, 0)*1.628</f>
        <v>4288.152</v>
      </c>
      <c r="T1925" s="13">
        <f>_xlfn.XLOOKUP(P1925,rif_fee_schedule!$A$2:$A$84,rif_fee_schedule!D$2:D$84, 0)</f>
        <v>2490</v>
      </c>
      <c r="U1925" s="14">
        <f t="shared" si="91"/>
        <v>-8576.3040000000001</v>
      </c>
      <c r="V1925" s="14">
        <f t="shared" si="92"/>
        <v>-4980</v>
      </c>
      <c r="W1925"/>
      <c r="Y1925" s="3">
        <v>272008405.74000001</v>
      </c>
      <c r="Z1925" s="3">
        <v>5573244.3300000001</v>
      </c>
      <c r="AA1925" s="3">
        <v>0</v>
      </c>
      <c r="AB1925">
        <v>0</v>
      </c>
      <c r="AC1925" s="3">
        <v>0</v>
      </c>
      <c r="AD1925" s="2">
        <v>-7297347.0099999998</v>
      </c>
      <c r="AE1925" s="3">
        <v>599122533.62</v>
      </c>
      <c r="AF1925" s="3">
        <v>12164932.65</v>
      </c>
      <c r="AG1925" s="3">
        <v>2628720.44</v>
      </c>
      <c r="AH1925" s="3">
        <v>103699.7</v>
      </c>
      <c r="AI1925" s="3">
        <v>2074</v>
      </c>
      <c r="AJ1925" s="2">
        <v>-10188946.82</v>
      </c>
    </row>
    <row r="1926" spans="1:36" hidden="1" x14ac:dyDescent="0.25">
      <c r="A1926" s="8">
        <v>6</v>
      </c>
      <c r="B1926" s="8" t="s">
        <v>7600</v>
      </c>
      <c r="C1926" s="8">
        <v>3069270100010</v>
      </c>
      <c r="D1926" s="8" t="s">
        <v>7597</v>
      </c>
      <c r="E1926" s="8" t="s">
        <v>30</v>
      </c>
      <c r="F1926" s="8" t="s">
        <v>7601</v>
      </c>
      <c r="G1926" s="10">
        <v>43811</v>
      </c>
      <c r="H1926" s="8" t="s">
        <v>31</v>
      </c>
      <c r="I1926" s="8" t="s">
        <v>38</v>
      </c>
      <c r="J1926" s="9">
        <v>12077.06</v>
      </c>
      <c r="K1926" s="9">
        <v>241.54</v>
      </c>
      <c r="L1926" s="8">
        <v>0</v>
      </c>
      <c r="M1926" s="14">
        <f t="shared" si="90"/>
        <v>12318.6</v>
      </c>
      <c r="N1926" s="8">
        <v>0</v>
      </c>
      <c r="O1926" s="8">
        <v>0</v>
      </c>
      <c r="P1926" s="8" t="s">
        <v>7599</v>
      </c>
      <c r="R1926" s="11">
        <v>2800</v>
      </c>
      <c r="S1926" s="13">
        <f>_xlfn.XLOOKUP(P1926,rif_fee_schedule!$A$2:$A$84,rif_fee_schedule!C$2:C$84, 0)*1.628</f>
        <v>0</v>
      </c>
      <c r="T1926" s="13">
        <f>_xlfn.XLOOKUP(P1926,rif_fee_schedule!$A$2:$A$84,rif_fee_schedule!D$2:D$84, 0)</f>
        <v>0</v>
      </c>
      <c r="U1926" s="14">
        <f t="shared" si="91"/>
        <v>0</v>
      </c>
      <c r="V1926" s="14">
        <f t="shared" si="92"/>
        <v>0</v>
      </c>
      <c r="W1926" s="2"/>
      <c r="Y1926" s="3">
        <v>43269262.359999999</v>
      </c>
      <c r="Z1926" s="3">
        <v>874367.57</v>
      </c>
      <c r="AA1926" s="3">
        <v>433279.63</v>
      </c>
      <c r="AB1926">
        <v>0</v>
      </c>
      <c r="AC1926" s="3">
        <v>0</v>
      </c>
      <c r="AD1926" s="2">
        <v>374512.67</v>
      </c>
      <c r="AE1926" s="3">
        <v>599122533.62</v>
      </c>
      <c r="AF1926" s="3">
        <v>12164932.65</v>
      </c>
      <c r="AG1926" s="3">
        <v>2628720.44</v>
      </c>
      <c r="AH1926" s="3">
        <v>103699.7</v>
      </c>
      <c r="AI1926" s="3">
        <v>2074</v>
      </c>
      <c r="AJ1926" s="2">
        <v>-10188946.82</v>
      </c>
    </row>
    <row r="1927" spans="1:36" hidden="1" x14ac:dyDescent="0.25">
      <c r="A1927" s="8">
        <v>1.1000000000000001</v>
      </c>
      <c r="B1927" s="8" t="s">
        <v>916</v>
      </c>
      <c r="C1927" s="8">
        <v>3040250350400</v>
      </c>
      <c r="D1927" s="8" t="s">
        <v>917</v>
      </c>
      <c r="E1927" s="8" t="s">
        <v>30</v>
      </c>
      <c r="F1927" s="8" t="s">
        <v>918</v>
      </c>
      <c r="G1927" s="10">
        <v>43801</v>
      </c>
      <c r="H1927" s="8" t="s">
        <v>31</v>
      </c>
      <c r="I1927" s="8" t="s">
        <v>38</v>
      </c>
      <c r="J1927" s="9">
        <v>0</v>
      </c>
      <c r="K1927" s="9">
        <v>0</v>
      </c>
      <c r="L1927" s="8">
        <v>0</v>
      </c>
      <c r="M1927" s="14">
        <f t="shared" si="90"/>
        <v>0</v>
      </c>
      <c r="N1927" s="8">
        <v>0</v>
      </c>
      <c r="O1927" s="8">
        <v>0</v>
      </c>
      <c r="P1927" s="8" t="s">
        <v>77</v>
      </c>
      <c r="R1927" s="8">
        <v>1</v>
      </c>
      <c r="S1927" s="13">
        <f>_xlfn.XLOOKUP(P1927,rif_fee_schedule!$A$2:$A$84,rif_fee_schedule!C$2:C$84, 0)*1.628</f>
        <v>9769.6279999999988</v>
      </c>
      <c r="T1927" s="13">
        <f>_xlfn.XLOOKUP(P1927,rif_fee_schedule!$A$2:$A$84,rif_fee_schedule!D$2:D$84, 0)</f>
        <v>5674</v>
      </c>
      <c r="U1927" s="14">
        <f t="shared" si="91"/>
        <v>9769.6279999999988</v>
      </c>
      <c r="V1927" s="14">
        <f t="shared" si="92"/>
        <v>5674</v>
      </c>
      <c r="W1927"/>
      <c r="Y1927" s="3">
        <v>13538989.02</v>
      </c>
      <c r="Z1927" s="3">
        <v>280635.13</v>
      </c>
      <c r="AA1927" s="3">
        <v>0</v>
      </c>
      <c r="AB1927">
        <v>0</v>
      </c>
      <c r="AC1927" s="3">
        <v>0</v>
      </c>
      <c r="AD1927" s="2">
        <v>-2316507.67</v>
      </c>
      <c r="AE1927" s="3">
        <v>599122533.62</v>
      </c>
      <c r="AF1927" s="3">
        <v>12164932.65</v>
      </c>
      <c r="AG1927" s="3">
        <v>2628720.44</v>
      </c>
      <c r="AH1927" s="3">
        <v>103699.7</v>
      </c>
      <c r="AI1927" s="3">
        <v>2074</v>
      </c>
      <c r="AJ1927" s="2">
        <v>-10188946.82</v>
      </c>
    </row>
    <row r="1928" spans="1:36" hidden="1" x14ac:dyDescent="0.25">
      <c r="A1928" s="8">
        <v>1.1000000000000001</v>
      </c>
      <c r="B1928" s="8" t="s">
        <v>916</v>
      </c>
      <c r="C1928" s="8">
        <v>3040250350400</v>
      </c>
      <c r="D1928" s="8" t="s">
        <v>917</v>
      </c>
      <c r="E1928" s="8" t="s">
        <v>30</v>
      </c>
      <c r="F1928" s="8" t="s">
        <v>918</v>
      </c>
      <c r="G1928" s="10">
        <v>43801</v>
      </c>
      <c r="H1928" s="8" t="s">
        <v>31</v>
      </c>
      <c r="I1928" s="8" t="s">
        <v>38</v>
      </c>
      <c r="J1928" s="9">
        <v>0</v>
      </c>
      <c r="K1928" s="9">
        <v>0</v>
      </c>
      <c r="L1928" s="8">
        <v>0</v>
      </c>
      <c r="M1928" s="14">
        <f t="shared" si="90"/>
        <v>0</v>
      </c>
      <c r="N1928" s="8">
        <v>0</v>
      </c>
      <c r="O1928" s="8">
        <v>0</v>
      </c>
      <c r="P1928" s="8" t="s">
        <v>77</v>
      </c>
      <c r="R1928" s="8">
        <v>-1</v>
      </c>
      <c r="S1928" s="13">
        <f>_xlfn.XLOOKUP(P1928,rif_fee_schedule!$A$2:$A$84,rif_fee_schedule!C$2:C$84, 0)*1.628</f>
        <v>9769.6279999999988</v>
      </c>
      <c r="T1928" s="13">
        <f>_xlfn.XLOOKUP(P1928,rif_fee_schedule!$A$2:$A$84,rif_fee_schedule!D$2:D$84, 0)</f>
        <v>5674</v>
      </c>
      <c r="U1928" s="14">
        <f t="shared" si="91"/>
        <v>-9769.6279999999988</v>
      </c>
      <c r="V1928" s="14">
        <f t="shared" si="92"/>
        <v>-5674</v>
      </c>
      <c r="W1928"/>
      <c r="Y1928" s="3">
        <v>13538989.02</v>
      </c>
      <c r="Z1928" s="3">
        <v>280635.13</v>
      </c>
      <c r="AA1928" s="3">
        <v>0</v>
      </c>
      <c r="AB1928">
        <v>0</v>
      </c>
      <c r="AC1928" s="3">
        <v>0</v>
      </c>
      <c r="AD1928" s="2">
        <v>-2316507.67</v>
      </c>
      <c r="AE1928" s="3">
        <v>599122533.62</v>
      </c>
      <c r="AF1928" s="3">
        <v>12164932.65</v>
      </c>
      <c r="AG1928" s="3">
        <v>2628720.44</v>
      </c>
      <c r="AH1928" s="3">
        <v>103699.7</v>
      </c>
      <c r="AI1928" s="3">
        <v>2074</v>
      </c>
      <c r="AJ1928" s="2">
        <v>-10188946.82</v>
      </c>
    </row>
    <row r="1929" spans="1:36" hidden="1" x14ac:dyDescent="0.25">
      <c r="A1929" s="8">
        <v>2</v>
      </c>
      <c r="B1929" s="8" t="s">
        <v>2759</v>
      </c>
      <c r="C1929" s="8">
        <v>3031150260315</v>
      </c>
      <c r="D1929" s="8" t="s">
        <v>2760</v>
      </c>
      <c r="E1929" s="8" t="s">
        <v>30</v>
      </c>
      <c r="F1929" s="8" t="s">
        <v>2761</v>
      </c>
      <c r="G1929" s="10">
        <v>43805</v>
      </c>
      <c r="H1929" s="8" t="s">
        <v>31</v>
      </c>
      <c r="I1929" s="8" t="s">
        <v>38</v>
      </c>
      <c r="J1929" s="9">
        <v>7779.24</v>
      </c>
      <c r="K1929" s="9">
        <v>155.58000000000001</v>
      </c>
      <c r="L1929" s="8">
        <v>0</v>
      </c>
      <c r="M1929" s="14">
        <f t="shared" si="90"/>
        <v>7934.82</v>
      </c>
      <c r="N1929" s="8">
        <v>0</v>
      </c>
      <c r="O1929" s="8">
        <v>0</v>
      </c>
      <c r="P1929" s="8" t="s">
        <v>274</v>
      </c>
      <c r="R1929" s="8">
        <v>1</v>
      </c>
      <c r="S1929" s="13">
        <f>_xlfn.XLOOKUP(P1929,rif_fee_schedule!$A$2:$A$84,rif_fee_schedule!C$2:C$84, 0)*1.628</f>
        <v>0</v>
      </c>
      <c r="T1929" s="13">
        <f>_xlfn.XLOOKUP(P1929,rif_fee_schedule!$A$2:$A$84,rif_fee_schedule!D$2:D$84, 0)</f>
        <v>0</v>
      </c>
      <c r="U1929" s="14">
        <f t="shared" si="91"/>
        <v>0</v>
      </c>
      <c r="V1929" s="14">
        <f t="shared" si="92"/>
        <v>0</v>
      </c>
      <c r="W1929"/>
      <c r="Y1929" s="3">
        <v>272008405.74000001</v>
      </c>
      <c r="Z1929" s="3">
        <v>5573244.3300000001</v>
      </c>
      <c r="AA1929" s="3">
        <v>0</v>
      </c>
      <c r="AB1929">
        <v>0</v>
      </c>
      <c r="AC1929" s="3">
        <v>0</v>
      </c>
      <c r="AD1929" s="2">
        <v>-7297347.0099999998</v>
      </c>
      <c r="AE1929" s="3">
        <v>599122533.62</v>
      </c>
      <c r="AF1929" s="3">
        <v>12164932.65</v>
      </c>
      <c r="AG1929" s="3">
        <v>2628720.44</v>
      </c>
      <c r="AH1929" s="3">
        <v>103699.7</v>
      </c>
      <c r="AI1929" s="3">
        <v>2074</v>
      </c>
      <c r="AJ1929" s="2">
        <v>-10188946.82</v>
      </c>
    </row>
    <row r="1930" spans="1:36" hidden="1" x14ac:dyDescent="0.25">
      <c r="A1930" s="8">
        <v>2</v>
      </c>
      <c r="B1930" s="8" t="s">
        <v>2637</v>
      </c>
      <c r="C1930" s="8">
        <v>3031100150620</v>
      </c>
      <c r="D1930" s="8" t="s">
        <v>2638</v>
      </c>
      <c r="E1930" s="8" t="s">
        <v>30</v>
      </c>
      <c r="F1930" s="8" t="s">
        <v>2639</v>
      </c>
      <c r="G1930" s="10">
        <v>43802</v>
      </c>
      <c r="H1930" s="8" t="s">
        <v>31</v>
      </c>
      <c r="I1930" s="8" t="s">
        <v>38</v>
      </c>
      <c r="J1930" s="9">
        <v>2033.4</v>
      </c>
      <c r="K1930" s="9">
        <v>40.67</v>
      </c>
      <c r="L1930" s="8">
        <v>0</v>
      </c>
      <c r="M1930" s="14">
        <f t="shared" si="90"/>
        <v>2074.0700000000002</v>
      </c>
      <c r="N1930" s="8">
        <v>0</v>
      </c>
      <c r="O1930" s="8">
        <v>0</v>
      </c>
      <c r="P1930" s="8" t="s">
        <v>77</v>
      </c>
      <c r="R1930" s="8">
        <v>-1</v>
      </c>
      <c r="S1930" s="13">
        <f>_xlfn.XLOOKUP(P1930,rif_fee_schedule!$A$2:$A$84,rif_fee_schedule!C$2:C$84, 0)*1.628</f>
        <v>9769.6279999999988</v>
      </c>
      <c r="T1930" s="13">
        <f>_xlfn.XLOOKUP(P1930,rif_fee_schedule!$A$2:$A$84,rif_fee_schedule!D$2:D$84, 0)</f>
        <v>5674</v>
      </c>
      <c r="U1930" s="14">
        <f t="shared" si="91"/>
        <v>-9769.6279999999988</v>
      </c>
      <c r="V1930" s="14">
        <f t="shared" si="92"/>
        <v>-5674</v>
      </c>
      <c r="W1930"/>
      <c r="Y1930" s="3">
        <v>272008405.74000001</v>
      </c>
      <c r="Z1930" s="3">
        <v>5573244.3300000001</v>
      </c>
      <c r="AA1930" s="3">
        <v>0</v>
      </c>
      <c r="AB1930">
        <v>0</v>
      </c>
      <c r="AC1930" s="3">
        <v>0</v>
      </c>
      <c r="AD1930" s="2">
        <v>-7297347.0099999998</v>
      </c>
      <c r="AE1930" s="3">
        <v>599122533.62</v>
      </c>
      <c r="AF1930" s="3">
        <v>12164932.65</v>
      </c>
      <c r="AG1930" s="3">
        <v>2628720.44</v>
      </c>
      <c r="AH1930" s="3">
        <v>103699.7</v>
      </c>
      <c r="AI1930" s="3">
        <v>2074</v>
      </c>
      <c r="AJ1930" s="2">
        <v>-10188946.82</v>
      </c>
    </row>
    <row r="1931" spans="1:36" hidden="1" x14ac:dyDescent="0.25">
      <c r="A1931" s="8">
        <v>2</v>
      </c>
      <c r="B1931" s="8" t="s">
        <v>2637</v>
      </c>
      <c r="C1931" s="8">
        <v>3031100150620</v>
      </c>
      <c r="D1931" s="8" t="s">
        <v>2638</v>
      </c>
      <c r="E1931" s="8" t="s">
        <v>30</v>
      </c>
      <c r="F1931" s="8" t="s">
        <v>2639</v>
      </c>
      <c r="G1931" s="10">
        <v>43802</v>
      </c>
      <c r="H1931" s="8" t="s">
        <v>31</v>
      </c>
      <c r="I1931" s="8" t="s">
        <v>38</v>
      </c>
      <c r="J1931" s="9">
        <v>2033.4</v>
      </c>
      <c r="K1931" s="9">
        <v>40.67</v>
      </c>
      <c r="L1931" s="8">
        <v>0</v>
      </c>
      <c r="M1931" s="14">
        <f t="shared" si="90"/>
        <v>2074.0700000000002</v>
      </c>
      <c r="N1931" s="8">
        <v>0</v>
      </c>
      <c r="O1931" s="8">
        <v>0</v>
      </c>
      <c r="P1931" s="8" t="s">
        <v>114</v>
      </c>
      <c r="R1931" s="8">
        <v>2</v>
      </c>
      <c r="S1931" s="13">
        <f>_xlfn.XLOOKUP(P1931,rif_fee_schedule!$A$2:$A$84,rif_fee_schedule!C$2:C$84, 0)*1.628</f>
        <v>4288.152</v>
      </c>
      <c r="T1931" s="13">
        <f>_xlfn.XLOOKUP(P1931,rif_fee_schedule!$A$2:$A$84,rif_fee_schedule!D$2:D$84, 0)</f>
        <v>2490</v>
      </c>
      <c r="U1931" s="14">
        <f t="shared" si="91"/>
        <v>8576.3040000000001</v>
      </c>
      <c r="V1931" s="14">
        <f t="shared" si="92"/>
        <v>4980</v>
      </c>
      <c r="W1931"/>
      <c r="Y1931" s="3">
        <v>272008405.74000001</v>
      </c>
      <c r="Z1931" s="3">
        <v>5573244.3300000001</v>
      </c>
      <c r="AA1931" s="3">
        <v>0</v>
      </c>
      <c r="AB1931">
        <v>0</v>
      </c>
      <c r="AC1931" s="3">
        <v>0</v>
      </c>
      <c r="AD1931" s="2">
        <v>-7297347.0099999998</v>
      </c>
      <c r="AE1931" s="3">
        <v>599122533.62</v>
      </c>
      <c r="AF1931" s="3">
        <v>12164932.65</v>
      </c>
      <c r="AG1931" s="3">
        <v>2628720.44</v>
      </c>
      <c r="AH1931" s="3">
        <v>103699.7</v>
      </c>
      <c r="AI1931" s="3">
        <v>2074</v>
      </c>
      <c r="AJ1931" s="2">
        <v>-10188946.82</v>
      </c>
    </row>
    <row r="1932" spans="1:36" hidden="1" x14ac:dyDescent="0.25">
      <c r="A1932" s="8">
        <v>9.1</v>
      </c>
      <c r="B1932" s="8" t="s">
        <v>9148</v>
      </c>
      <c r="C1932" s="8">
        <v>3031210280300</v>
      </c>
      <c r="D1932" s="8" t="s">
        <v>9149</v>
      </c>
      <c r="E1932" s="8" t="s">
        <v>30</v>
      </c>
      <c r="F1932" s="8" t="s">
        <v>9150</v>
      </c>
      <c r="G1932" s="10">
        <v>43802</v>
      </c>
      <c r="H1932" s="8" t="s">
        <v>31</v>
      </c>
      <c r="I1932" s="8" t="s">
        <v>38</v>
      </c>
      <c r="J1932" s="9">
        <v>0</v>
      </c>
      <c r="K1932" s="9">
        <v>0</v>
      </c>
      <c r="L1932" s="8">
        <v>0</v>
      </c>
      <c r="M1932" s="14">
        <f t="shared" si="90"/>
        <v>0</v>
      </c>
      <c r="N1932" s="8">
        <v>0</v>
      </c>
      <c r="O1932" s="8">
        <v>0</v>
      </c>
      <c r="P1932" s="8" t="s">
        <v>77</v>
      </c>
      <c r="R1932" s="8">
        <v>-1</v>
      </c>
      <c r="S1932" s="13">
        <f>_xlfn.XLOOKUP(P1932,rif_fee_schedule!$A$2:$A$84,rif_fee_schedule!C$2:C$84, 0)*1.628</f>
        <v>9769.6279999999988</v>
      </c>
      <c r="T1932" s="13">
        <f>_xlfn.XLOOKUP(P1932,rif_fee_schedule!$A$2:$A$84,rif_fee_schedule!D$2:D$84, 0)</f>
        <v>5674</v>
      </c>
      <c r="U1932" s="14">
        <f t="shared" si="91"/>
        <v>-9769.6279999999988</v>
      </c>
      <c r="V1932" s="14">
        <f t="shared" si="92"/>
        <v>-5674</v>
      </c>
      <c r="W1932"/>
      <c r="Y1932" s="3">
        <v>13894747.220000001</v>
      </c>
      <c r="Z1932" s="3">
        <v>290518.01</v>
      </c>
      <c r="AA1932" s="3">
        <v>0</v>
      </c>
      <c r="AB1932">
        <v>0</v>
      </c>
      <c r="AC1932" s="3">
        <v>0</v>
      </c>
      <c r="AD1932" s="2">
        <v>-156592.79</v>
      </c>
      <c r="AE1932" s="3">
        <v>599122533.62</v>
      </c>
      <c r="AF1932" s="3">
        <v>12164932.65</v>
      </c>
      <c r="AG1932" s="3">
        <v>2628720.44</v>
      </c>
      <c r="AH1932" s="3">
        <v>103699.7</v>
      </c>
      <c r="AI1932" s="3">
        <v>2074</v>
      </c>
      <c r="AJ1932" s="2">
        <v>-10188946.82</v>
      </c>
    </row>
    <row r="1933" spans="1:36" hidden="1" x14ac:dyDescent="0.25">
      <c r="A1933" s="8">
        <v>9.1</v>
      </c>
      <c r="B1933" s="8" t="s">
        <v>9148</v>
      </c>
      <c r="C1933" s="8">
        <v>3031210280300</v>
      </c>
      <c r="D1933" s="8" t="s">
        <v>9149</v>
      </c>
      <c r="E1933" s="8" t="s">
        <v>30</v>
      </c>
      <c r="F1933" s="8" t="s">
        <v>9150</v>
      </c>
      <c r="G1933" s="10">
        <v>43802</v>
      </c>
      <c r="H1933" s="8" t="s">
        <v>31</v>
      </c>
      <c r="I1933" s="8" t="s">
        <v>38</v>
      </c>
      <c r="J1933" s="9">
        <v>0</v>
      </c>
      <c r="K1933" s="9">
        <v>0</v>
      </c>
      <c r="L1933" s="8">
        <v>0</v>
      </c>
      <c r="M1933" s="14">
        <f t="shared" si="90"/>
        <v>0</v>
      </c>
      <c r="N1933" s="8">
        <v>0</v>
      </c>
      <c r="O1933" s="8">
        <v>0</v>
      </c>
      <c r="P1933" s="8" t="s">
        <v>77</v>
      </c>
      <c r="R1933" s="8">
        <v>1</v>
      </c>
      <c r="S1933" s="13">
        <f>_xlfn.XLOOKUP(P1933,rif_fee_schedule!$A$2:$A$84,rif_fee_schedule!C$2:C$84, 0)*1.628</f>
        <v>9769.6279999999988</v>
      </c>
      <c r="T1933" s="13">
        <f>_xlfn.XLOOKUP(P1933,rif_fee_schedule!$A$2:$A$84,rif_fee_schedule!D$2:D$84, 0)</f>
        <v>5674</v>
      </c>
      <c r="U1933" s="14">
        <f t="shared" si="91"/>
        <v>9769.6279999999988</v>
      </c>
      <c r="V1933" s="14">
        <f t="shared" si="92"/>
        <v>5674</v>
      </c>
      <c r="W1933"/>
      <c r="Y1933" s="3">
        <v>13894747.220000001</v>
      </c>
      <c r="Z1933" s="3">
        <v>290518.01</v>
      </c>
      <c r="AA1933" s="3">
        <v>0</v>
      </c>
      <c r="AB1933">
        <v>0</v>
      </c>
      <c r="AC1933" s="3">
        <v>0</v>
      </c>
      <c r="AD1933" s="2">
        <v>-156592.79</v>
      </c>
      <c r="AE1933" s="3">
        <v>599122533.62</v>
      </c>
      <c r="AF1933" s="3">
        <v>12164932.65</v>
      </c>
      <c r="AG1933" s="3">
        <v>2628720.44</v>
      </c>
      <c r="AH1933" s="3">
        <v>103699.7</v>
      </c>
      <c r="AI1933" s="3">
        <v>2074</v>
      </c>
      <c r="AJ1933" s="2">
        <v>-10188946.82</v>
      </c>
    </row>
    <row r="1934" spans="1:36" hidden="1" x14ac:dyDescent="0.25">
      <c r="A1934" s="8">
        <v>9.1</v>
      </c>
      <c r="B1934" s="8" t="s">
        <v>9135</v>
      </c>
      <c r="C1934" s="8">
        <v>3031210261090</v>
      </c>
      <c r="D1934" s="8" t="s">
        <v>9136</v>
      </c>
      <c r="E1934" s="8" t="s">
        <v>30</v>
      </c>
      <c r="F1934" s="8" t="s">
        <v>9137</v>
      </c>
      <c r="G1934" s="10">
        <v>43802</v>
      </c>
      <c r="H1934" s="8" t="s">
        <v>31</v>
      </c>
      <c r="I1934" s="8" t="s">
        <v>38</v>
      </c>
      <c r="J1934" s="9">
        <v>0</v>
      </c>
      <c r="K1934" s="9">
        <v>0</v>
      </c>
      <c r="L1934" s="8">
        <v>0</v>
      </c>
      <c r="M1934" s="14">
        <f t="shared" si="90"/>
        <v>0</v>
      </c>
      <c r="N1934" s="8">
        <v>0</v>
      </c>
      <c r="O1934" s="8">
        <v>0</v>
      </c>
      <c r="P1934" s="8" t="s">
        <v>77</v>
      </c>
      <c r="R1934" s="8">
        <v>1</v>
      </c>
      <c r="S1934" s="13">
        <f>_xlfn.XLOOKUP(P1934,rif_fee_schedule!$A$2:$A$84,rif_fee_schedule!C$2:C$84, 0)*1.628</f>
        <v>9769.6279999999988</v>
      </c>
      <c r="T1934" s="13">
        <f>_xlfn.XLOOKUP(P1934,rif_fee_schedule!$A$2:$A$84,rif_fee_schedule!D$2:D$84, 0)</f>
        <v>5674</v>
      </c>
      <c r="U1934" s="14">
        <f t="shared" si="91"/>
        <v>9769.6279999999988</v>
      </c>
      <c r="V1934" s="14">
        <f t="shared" si="92"/>
        <v>5674</v>
      </c>
      <c r="W1934"/>
      <c r="Y1934" s="3">
        <v>13894747.220000001</v>
      </c>
      <c r="Z1934" s="3">
        <v>290518.01</v>
      </c>
      <c r="AA1934" s="3">
        <v>0</v>
      </c>
      <c r="AB1934">
        <v>0</v>
      </c>
      <c r="AC1934" s="3">
        <v>0</v>
      </c>
      <c r="AD1934" s="2">
        <v>-156592.79</v>
      </c>
      <c r="AE1934" s="3">
        <v>599122533.62</v>
      </c>
      <c r="AF1934" s="3">
        <v>12164932.65</v>
      </c>
      <c r="AG1934" s="3">
        <v>2628720.44</v>
      </c>
      <c r="AH1934" s="3">
        <v>103699.7</v>
      </c>
      <c r="AI1934" s="3">
        <v>2074</v>
      </c>
      <c r="AJ1934" s="2">
        <v>-10188946.82</v>
      </c>
    </row>
    <row r="1935" spans="1:36" hidden="1" x14ac:dyDescent="0.25">
      <c r="A1935" s="8">
        <v>9.1</v>
      </c>
      <c r="B1935" s="8" t="s">
        <v>9135</v>
      </c>
      <c r="C1935" s="8">
        <v>3031210261090</v>
      </c>
      <c r="D1935" s="8" t="s">
        <v>9136</v>
      </c>
      <c r="E1935" s="8" t="s">
        <v>30</v>
      </c>
      <c r="F1935" s="8" t="s">
        <v>9137</v>
      </c>
      <c r="G1935" s="10">
        <v>43802</v>
      </c>
      <c r="H1935" s="8" t="s">
        <v>31</v>
      </c>
      <c r="I1935" s="8" t="s">
        <v>38</v>
      </c>
      <c r="J1935" s="9">
        <v>0</v>
      </c>
      <c r="K1935" s="9">
        <v>0</v>
      </c>
      <c r="L1935" s="8">
        <v>0</v>
      </c>
      <c r="M1935" s="14">
        <f t="shared" si="90"/>
        <v>0</v>
      </c>
      <c r="N1935" s="8">
        <v>0</v>
      </c>
      <c r="O1935" s="8">
        <v>0</v>
      </c>
      <c r="P1935" s="8" t="s">
        <v>77</v>
      </c>
      <c r="R1935" s="8">
        <v>-1</v>
      </c>
      <c r="S1935" s="13">
        <f>_xlfn.XLOOKUP(P1935,rif_fee_schedule!$A$2:$A$84,rif_fee_schedule!C$2:C$84, 0)*1.628</f>
        <v>9769.6279999999988</v>
      </c>
      <c r="T1935" s="13">
        <f>_xlfn.XLOOKUP(P1935,rif_fee_schedule!$A$2:$A$84,rif_fee_schedule!D$2:D$84, 0)</f>
        <v>5674</v>
      </c>
      <c r="U1935" s="14">
        <f t="shared" si="91"/>
        <v>-9769.6279999999988</v>
      </c>
      <c r="V1935" s="14">
        <f t="shared" si="92"/>
        <v>-5674</v>
      </c>
      <c r="W1935"/>
      <c r="Y1935" s="3">
        <v>13894747.220000001</v>
      </c>
      <c r="Z1935" s="3">
        <v>290518.01</v>
      </c>
      <c r="AA1935" s="3">
        <v>0</v>
      </c>
      <c r="AB1935">
        <v>0</v>
      </c>
      <c r="AC1935" s="3">
        <v>0</v>
      </c>
      <c r="AD1935" s="2">
        <v>-156592.79</v>
      </c>
      <c r="AE1935" s="3">
        <v>599122533.62</v>
      </c>
      <c r="AF1935" s="3">
        <v>12164932.65</v>
      </c>
      <c r="AG1935" s="3">
        <v>2628720.44</v>
      </c>
      <c r="AH1935" s="3">
        <v>103699.7</v>
      </c>
      <c r="AI1935" s="3">
        <v>2074</v>
      </c>
      <c r="AJ1935" s="2">
        <v>-10188946.82</v>
      </c>
    </row>
    <row r="1936" spans="1:36" hidden="1" x14ac:dyDescent="0.25">
      <c r="A1936" s="8">
        <v>9.1</v>
      </c>
      <c r="B1936" s="8" t="s">
        <v>9020</v>
      </c>
      <c r="C1936" s="8">
        <v>3031040060460</v>
      </c>
      <c r="D1936" s="8" t="s">
        <v>9021</v>
      </c>
      <c r="E1936" s="8" t="s">
        <v>30</v>
      </c>
      <c r="F1936" s="8" t="s">
        <v>9022</v>
      </c>
      <c r="G1936" s="10">
        <v>43802</v>
      </c>
      <c r="H1936" s="8" t="s">
        <v>31</v>
      </c>
      <c r="I1936" s="8" t="s">
        <v>38</v>
      </c>
      <c r="J1936" s="9">
        <v>0</v>
      </c>
      <c r="K1936" s="9">
        <v>0</v>
      </c>
      <c r="L1936" s="8">
        <v>0</v>
      </c>
      <c r="M1936" s="14">
        <f t="shared" si="90"/>
        <v>0</v>
      </c>
      <c r="N1936" s="8">
        <v>0</v>
      </c>
      <c r="O1936" s="8">
        <v>0</v>
      </c>
      <c r="P1936" s="8" t="s">
        <v>77</v>
      </c>
      <c r="R1936" s="8">
        <v>0</v>
      </c>
      <c r="S1936" s="13">
        <f>_xlfn.XLOOKUP(P1936,rif_fee_schedule!$A$2:$A$84,rif_fee_schedule!C$2:C$84, 0)*1.628</f>
        <v>9769.6279999999988</v>
      </c>
      <c r="T1936" s="13">
        <f>_xlfn.XLOOKUP(P1936,rif_fee_schedule!$A$2:$A$84,rif_fee_schedule!D$2:D$84, 0)</f>
        <v>5674</v>
      </c>
      <c r="U1936" s="14">
        <f t="shared" si="91"/>
        <v>0</v>
      </c>
      <c r="V1936" s="14">
        <f t="shared" si="92"/>
        <v>0</v>
      </c>
      <c r="W1936"/>
      <c r="Y1936" s="3">
        <v>13894747.220000001</v>
      </c>
      <c r="Z1936" s="3">
        <v>290518.01</v>
      </c>
      <c r="AA1936" s="3">
        <v>0</v>
      </c>
      <c r="AB1936">
        <v>0</v>
      </c>
      <c r="AC1936" s="3">
        <v>0</v>
      </c>
      <c r="AD1936" s="2">
        <v>-156592.79</v>
      </c>
      <c r="AE1936" s="3">
        <v>599122533.62</v>
      </c>
      <c r="AF1936" s="3">
        <v>12164932.65</v>
      </c>
      <c r="AG1936" s="3">
        <v>2628720.44</v>
      </c>
      <c r="AH1936" s="3">
        <v>103699.7</v>
      </c>
      <c r="AI1936" s="3">
        <v>2074</v>
      </c>
      <c r="AJ1936" s="2">
        <v>-10188946.82</v>
      </c>
    </row>
    <row r="1937" spans="1:36" hidden="1" x14ac:dyDescent="0.25">
      <c r="A1937" s="8">
        <v>6</v>
      </c>
      <c r="B1937" s="8" t="s">
        <v>6313</v>
      </c>
      <c r="C1937" s="8">
        <v>3060180040660</v>
      </c>
      <c r="D1937" s="8" t="s">
        <v>6314</v>
      </c>
      <c r="E1937" s="8" t="s">
        <v>30</v>
      </c>
      <c r="F1937" s="8" t="s">
        <v>6315</v>
      </c>
      <c r="G1937" s="10">
        <v>43803</v>
      </c>
      <c r="H1937" s="8" t="s">
        <v>31</v>
      </c>
      <c r="I1937" s="8" t="s">
        <v>38</v>
      </c>
      <c r="J1937" s="9">
        <v>9578.07</v>
      </c>
      <c r="K1937" s="9">
        <v>191.56</v>
      </c>
      <c r="L1937" s="8">
        <v>0</v>
      </c>
      <c r="M1937" s="14">
        <f t="shared" si="90"/>
        <v>9769.6299999999992</v>
      </c>
      <c r="N1937" s="8">
        <v>0</v>
      </c>
      <c r="O1937" s="8">
        <v>0</v>
      </c>
      <c r="P1937" s="8" t="s">
        <v>77</v>
      </c>
      <c r="R1937" s="8">
        <v>1</v>
      </c>
      <c r="S1937" s="13">
        <f>_xlfn.XLOOKUP(P1937,rif_fee_schedule!$A$2:$A$84,rif_fee_schedule!C$2:C$84, 0)*1.628</f>
        <v>9769.6279999999988</v>
      </c>
      <c r="T1937" s="13">
        <f>_xlfn.XLOOKUP(P1937,rif_fee_schedule!$A$2:$A$84,rif_fee_schedule!D$2:D$84, 0)</f>
        <v>5674</v>
      </c>
      <c r="U1937" s="14">
        <f t="shared" si="91"/>
        <v>9769.6279999999988</v>
      </c>
      <c r="V1937" s="14">
        <f t="shared" si="92"/>
        <v>5674</v>
      </c>
      <c r="W1937"/>
      <c r="Y1937" s="3">
        <v>43269262.359999999</v>
      </c>
      <c r="Z1937" s="3">
        <v>874367.57</v>
      </c>
      <c r="AA1937" s="3">
        <v>433279.63</v>
      </c>
      <c r="AB1937">
        <v>0</v>
      </c>
      <c r="AC1937" s="3">
        <v>0</v>
      </c>
      <c r="AD1937" s="2">
        <v>374512.67</v>
      </c>
      <c r="AE1937" s="3">
        <v>599122533.62</v>
      </c>
      <c r="AF1937" s="3">
        <v>12164932.65</v>
      </c>
      <c r="AG1937" s="3">
        <v>2628720.44</v>
      </c>
      <c r="AH1937" s="3">
        <v>103699.7</v>
      </c>
      <c r="AI1937" s="3">
        <v>2074</v>
      </c>
      <c r="AJ1937" s="2">
        <v>-10188946.82</v>
      </c>
    </row>
    <row r="1938" spans="1:36" hidden="1" x14ac:dyDescent="0.25">
      <c r="A1938" s="8">
        <v>2</v>
      </c>
      <c r="B1938" s="8" t="s">
        <v>2748</v>
      </c>
      <c r="C1938" s="8">
        <v>3031120230470</v>
      </c>
      <c r="D1938" s="8" t="s">
        <v>2749</v>
      </c>
      <c r="E1938" s="8" t="s">
        <v>30</v>
      </c>
      <c r="F1938" s="8" t="s">
        <v>2750</v>
      </c>
      <c r="G1938" s="10">
        <v>43803</v>
      </c>
      <c r="H1938" s="8" t="s">
        <v>31</v>
      </c>
      <c r="I1938" s="8" t="s">
        <v>38</v>
      </c>
      <c r="J1938" s="9">
        <v>4528.07</v>
      </c>
      <c r="K1938" s="9">
        <v>90.56</v>
      </c>
      <c r="L1938" s="8">
        <v>0</v>
      </c>
      <c r="M1938" s="14">
        <f t="shared" si="90"/>
        <v>4618.63</v>
      </c>
      <c r="N1938" s="8">
        <v>0</v>
      </c>
      <c r="O1938" s="8">
        <v>0</v>
      </c>
      <c r="P1938" s="8" t="s">
        <v>77</v>
      </c>
      <c r="R1938" s="8">
        <v>-0.5</v>
      </c>
      <c r="S1938" s="13">
        <f>_xlfn.XLOOKUP(P1938,rif_fee_schedule!$A$2:$A$84,rif_fee_schedule!C$2:C$84, 0)*1.628</f>
        <v>9769.6279999999988</v>
      </c>
      <c r="T1938" s="13">
        <f>_xlfn.XLOOKUP(P1938,rif_fee_schedule!$A$2:$A$84,rif_fee_schedule!D$2:D$84, 0)</f>
        <v>5674</v>
      </c>
      <c r="U1938" s="14">
        <f t="shared" si="91"/>
        <v>-4884.8139999999994</v>
      </c>
      <c r="V1938" s="14">
        <f t="shared" si="92"/>
        <v>-2837</v>
      </c>
      <c r="W1938"/>
      <c r="Y1938" s="3">
        <v>272008405.74000001</v>
      </c>
      <c r="Z1938" s="3">
        <v>5573244.3300000001</v>
      </c>
      <c r="AA1938" s="3">
        <v>0</v>
      </c>
      <c r="AB1938">
        <v>0</v>
      </c>
      <c r="AC1938" s="3">
        <v>0</v>
      </c>
      <c r="AD1938" s="2">
        <v>-7297347.0099999998</v>
      </c>
      <c r="AE1938" s="3">
        <v>599122533.62</v>
      </c>
      <c r="AF1938" s="3">
        <v>12164932.65</v>
      </c>
      <c r="AG1938" s="3">
        <v>2628720.44</v>
      </c>
      <c r="AH1938" s="3">
        <v>103699.7</v>
      </c>
      <c r="AI1938" s="3">
        <v>2074</v>
      </c>
      <c r="AJ1938" s="2">
        <v>-10188946.82</v>
      </c>
    </row>
    <row r="1939" spans="1:36" hidden="1" x14ac:dyDescent="0.25">
      <c r="A1939" s="8">
        <v>2</v>
      </c>
      <c r="B1939" s="8" t="s">
        <v>2748</v>
      </c>
      <c r="C1939" s="8">
        <v>3031120230470</v>
      </c>
      <c r="D1939" s="8" t="s">
        <v>2749</v>
      </c>
      <c r="E1939" s="8" t="s">
        <v>30</v>
      </c>
      <c r="F1939" s="8" t="s">
        <v>2750</v>
      </c>
      <c r="G1939" s="10">
        <v>43803</v>
      </c>
      <c r="H1939" s="8" t="s">
        <v>31</v>
      </c>
      <c r="I1939" s="8" t="s">
        <v>38</v>
      </c>
      <c r="J1939" s="9">
        <v>4528.07</v>
      </c>
      <c r="K1939" s="9">
        <v>90.56</v>
      </c>
      <c r="L1939" s="8">
        <v>0</v>
      </c>
      <c r="M1939" s="14">
        <f t="shared" si="90"/>
        <v>4618.63</v>
      </c>
      <c r="N1939" s="8">
        <v>0</v>
      </c>
      <c r="O1939" s="8">
        <v>0</v>
      </c>
      <c r="P1939" s="8" t="s">
        <v>77</v>
      </c>
      <c r="R1939" s="8">
        <v>1</v>
      </c>
      <c r="S1939" s="13">
        <f>_xlfn.XLOOKUP(P1939,rif_fee_schedule!$A$2:$A$84,rif_fee_schedule!C$2:C$84, 0)*1.628</f>
        <v>9769.6279999999988</v>
      </c>
      <c r="T1939" s="13">
        <f>_xlfn.XLOOKUP(P1939,rif_fee_schedule!$A$2:$A$84,rif_fee_schedule!D$2:D$84, 0)</f>
        <v>5674</v>
      </c>
      <c r="U1939" s="14">
        <f t="shared" si="91"/>
        <v>9769.6279999999988</v>
      </c>
      <c r="V1939" s="14">
        <f t="shared" si="92"/>
        <v>5674</v>
      </c>
      <c r="W1939"/>
      <c r="Y1939" s="3">
        <v>272008405.74000001</v>
      </c>
      <c r="Z1939" s="3">
        <v>5573244.3300000001</v>
      </c>
      <c r="AA1939" s="3">
        <v>0</v>
      </c>
      <c r="AB1939">
        <v>0</v>
      </c>
      <c r="AC1939" s="3">
        <v>0</v>
      </c>
      <c r="AD1939" s="2">
        <v>-7297347.0099999998</v>
      </c>
      <c r="AE1939" s="3">
        <v>599122533.62</v>
      </c>
      <c r="AF1939" s="3">
        <v>12164932.65</v>
      </c>
      <c r="AG1939" s="3">
        <v>2628720.44</v>
      </c>
      <c r="AH1939" s="3">
        <v>103699.7</v>
      </c>
      <c r="AI1939" s="3">
        <v>2074</v>
      </c>
      <c r="AJ1939" s="2">
        <v>-10188946.82</v>
      </c>
    </row>
    <row r="1940" spans="1:36" hidden="1" x14ac:dyDescent="0.25">
      <c r="A1940" s="8">
        <v>5</v>
      </c>
      <c r="B1940" s="8" t="s">
        <v>4900</v>
      </c>
      <c r="C1940" s="8">
        <v>3050320000332</v>
      </c>
      <c r="D1940" s="8" t="s">
        <v>4901</v>
      </c>
      <c r="E1940" s="8" t="s">
        <v>30</v>
      </c>
      <c r="F1940" s="8" t="s">
        <v>4902</v>
      </c>
      <c r="G1940" s="10">
        <v>43804</v>
      </c>
      <c r="H1940" s="8" t="s">
        <v>31</v>
      </c>
      <c r="I1940" s="8" t="s">
        <v>38</v>
      </c>
      <c r="J1940" s="9">
        <v>1846.78</v>
      </c>
      <c r="K1940" s="9">
        <v>36.94</v>
      </c>
      <c r="L1940" s="8">
        <v>0</v>
      </c>
      <c r="M1940" s="14">
        <f t="shared" si="90"/>
        <v>1883.72</v>
      </c>
      <c r="N1940" s="8">
        <v>0</v>
      </c>
      <c r="O1940" s="8">
        <v>0</v>
      </c>
      <c r="P1940" s="8" t="s">
        <v>274</v>
      </c>
      <c r="R1940" s="8">
        <v>-1</v>
      </c>
      <c r="S1940" s="13">
        <f>_xlfn.XLOOKUP(P1940,rif_fee_schedule!$A$2:$A$84,rif_fee_schedule!C$2:C$84, 0)*1.628</f>
        <v>0</v>
      </c>
      <c r="T1940" s="13">
        <f>_xlfn.XLOOKUP(P1940,rif_fee_schedule!$A$2:$A$84,rif_fee_schedule!D$2:D$84, 0)</f>
        <v>0</v>
      </c>
      <c r="U1940" s="14">
        <f t="shared" si="91"/>
        <v>0</v>
      </c>
      <c r="V1940" s="14">
        <f t="shared" si="92"/>
        <v>0</v>
      </c>
      <c r="W1940"/>
      <c r="Y1940" s="3">
        <v>23913047.239999998</v>
      </c>
      <c r="Z1940" s="3">
        <v>478708.65</v>
      </c>
      <c r="AA1940" s="3">
        <v>0</v>
      </c>
      <c r="AB1940">
        <v>0</v>
      </c>
      <c r="AC1940" s="3">
        <v>0</v>
      </c>
      <c r="AD1940" s="2">
        <v>-227120.25</v>
      </c>
      <c r="AE1940" s="3">
        <v>599122533.62</v>
      </c>
      <c r="AF1940" s="3">
        <v>12164932.65</v>
      </c>
      <c r="AG1940" s="3">
        <v>2628720.44</v>
      </c>
      <c r="AH1940" s="3">
        <v>103699.7</v>
      </c>
      <c r="AI1940" s="3">
        <v>2074</v>
      </c>
      <c r="AJ1940" s="2">
        <v>-10188946.82</v>
      </c>
    </row>
    <row r="1941" spans="1:36" hidden="1" x14ac:dyDescent="0.25">
      <c r="A1941" s="8">
        <v>5</v>
      </c>
      <c r="B1941" s="8" t="s">
        <v>4900</v>
      </c>
      <c r="C1941" s="8">
        <v>3050320000332</v>
      </c>
      <c r="D1941" s="8" t="s">
        <v>4901</v>
      </c>
      <c r="E1941" s="8" t="s">
        <v>30</v>
      </c>
      <c r="F1941" s="8" t="s">
        <v>4902</v>
      </c>
      <c r="G1941" s="10">
        <v>43804</v>
      </c>
      <c r="H1941" s="8" t="s">
        <v>31</v>
      </c>
      <c r="I1941" s="8" t="s">
        <v>38</v>
      </c>
      <c r="J1941" s="9">
        <v>1846.78</v>
      </c>
      <c r="K1941" s="9">
        <v>36.94</v>
      </c>
      <c r="L1941" s="8">
        <v>0</v>
      </c>
      <c r="M1941" s="14">
        <f t="shared" si="90"/>
        <v>1883.72</v>
      </c>
      <c r="N1941" s="8">
        <v>0</v>
      </c>
      <c r="O1941" s="8">
        <v>0</v>
      </c>
      <c r="P1941" s="8" t="s">
        <v>970</v>
      </c>
      <c r="R1941" s="8">
        <v>2</v>
      </c>
      <c r="S1941" s="13">
        <f>_xlfn.XLOOKUP(P1941,rif_fee_schedule!$A$2:$A$84,rif_fee_schedule!C$2:C$84, 0)*1.628</f>
        <v>0</v>
      </c>
      <c r="T1941" s="13">
        <f>_xlfn.XLOOKUP(P1941,rif_fee_schedule!$A$2:$A$84,rif_fee_schedule!D$2:D$84, 0)</f>
        <v>0</v>
      </c>
      <c r="U1941" s="14">
        <f t="shared" si="91"/>
        <v>0</v>
      </c>
      <c r="V1941" s="14">
        <f t="shared" si="92"/>
        <v>0</v>
      </c>
      <c r="W1941"/>
      <c r="Y1941" s="3">
        <v>23913047.239999998</v>
      </c>
      <c r="Z1941" s="3">
        <v>478708.65</v>
      </c>
      <c r="AA1941" s="3">
        <v>0</v>
      </c>
      <c r="AB1941">
        <v>0</v>
      </c>
      <c r="AC1941" s="3">
        <v>0</v>
      </c>
      <c r="AD1941" s="2">
        <v>-227120.25</v>
      </c>
      <c r="AE1941" s="3">
        <v>599122533.62</v>
      </c>
      <c r="AF1941" s="3">
        <v>12164932.65</v>
      </c>
      <c r="AG1941" s="3">
        <v>2628720.44</v>
      </c>
      <c r="AH1941" s="3">
        <v>103699.7</v>
      </c>
      <c r="AI1941" s="3">
        <v>2074</v>
      </c>
      <c r="AJ1941" s="2">
        <v>-10188946.82</v>
      </c>
    </row>
    <row r="1942" spans="1:36" hidden="1" x14ac:dyDescent="0.25">
      <c r="A1942" s="8">
        <v>4</v>
      </c>
      <c r="B1942" s="8" t="s">
        <v>4497</v>
      </c>
      <c r="C1942" s="8">
        <v>3049100030131</v>
      </c>
      <c r="D1942" s="8" t="s">
        <v>4498</v>
      </c>
      <c r="E1942" s="8" t="s">
        <v>30</v>
      </c>
      <c r="F1942" s="8" t="s">
        <v>4499</v>
      </c>
      <c r="G1942" s="10">
        <v>43803</v>
      </c>
      <c r="H1942" s="8" t="s">
        <v>31</v>
      </c>
      <c r="I1942" s="8" t="s">
        <v>38</v>
      </c>
      <c r="J1942" s="9">
        <v>9578.07</v>
      </c>
      <c r="K1942" s="9">
        <v>191.56</v>
      </c>
      <c r="L1942" s="8">
        <v>0</v>
      </c>
      <c r="M1942" s="14">
        <f t="shared" si="90"/>
        <v>9769.6299999999992</v>
      </c>
      <c r="N1942" s="8">
        <v>0</v>
      </c>
      <c r="O1942" s="8">
        <v>0</v>
      </c>
      <c r="P1942" s="8" t="s">
        <v>77</v>
      </c>
      <c r="R1942" s="8">
        <v>1</v>
      </c>
      <c r="S1942" s="13">
        <f>_xlfn.XLOOKUP(P1942,rif_fee_schedule!$A$2:$A$84,rif_fee_schedule!C$2:C$84, 0)*1.628</f>
        <v>9769.6279999999988</v>
      </c>
      <c r="T1942" s="13">
        <f>_xlfn.XLOOKUP(P1942,rif_fee_schedule!$A$2:$A$84,rif_fee_schedule!D$2:D$84, 0)</f>
        <v>5674</v>
      </c>
      <c r="U1942" s="14">
        <f t="shared" si="91"/>
        <v>9769.6279999999988</v>
      </c>
      <c r="V1942" s="14">
        <f t="shared" si="92"/>
        <v>5674</v>
      </c>
      <c r="W1942"/>
      <c r="Y1942" s="3">
        <v>3995300.98</v>
      </c>
      <c r="Z1942" s="3">
        <v>83905.98</v>
      </c>
      <c r="AA1942" s="3">
        <v>372201.82</v>
      </c>
      <c r="AB1942">
        <v>0</v>
      </c>
      <c r="AC1942" s="3">
        <v>0</v>
      </c>
      <c r="AD1942" s="2">
        <v>611247.02</v>
      </c>
      <c r="AE1942" s="3">
        <v>599122533.62</v>
      </c>
      <c r="AF1942" s="3">
        <v>12164932.65</v>
      </c>
      <c r="AG1942" s="3">
        <v>2628720.44</v>
      </c>
      <c r="AH1942" s="3">
        <v>103699.7</v>
      </c>
      <c r="AI1942" s="3">
        <v>2074</v>
      </c>
      <c r="AJ1942" s="2">
        <v>-10188946.82</v>
      </c>
    </row>
    <row r="1943" spans="1:36" hidden="1" x14ac:dyDescent="0.25">
      <c r="A1943" s="8">
        <v>6</v>
      </c>
      <c r="B1943" s="8" t="s">
        <v>6956</v>
      </c>
      <c r="C1943" s="8">
        <v>3068210003060</v>
      </c>
      <c r="D1943" s="8" t="s">
        <v>6957</v>
      </c>
      <c r="E1943" s="8" t="s">
        <v>30</v>
      </c>
      <c r="G1943" s="10">
        <v>43804</v>
      </c>
      <c r="H1943" s="8" t="s">
        <v>31</v>
      </c>
      <c r="I1943" s="8" t="s">
        <v>32</v>
      </c>
      <c r="J1943" s="9">
        <v>0</v>
      </c>
      <c r="K1943" s="9">
        <v>0</v>
      </c>
      <c r="L1943" s="8">
        <v>0</v>
      </c>
      <c r="M1943" s="14">
        <f t="shared" si="90"/>
        <v>0</v>
      </c>
      <c r="N1943" s="8">
        <v>0</v>
      </c>
      <c r="O1943" s="8">
        <v>0</v>
      </c>
      <c r="P1943" s="8" t="s">
        <v>77</v>
      </c>
      <c r="R1943" s="8">
        <v>-1</v>
      </c>
      <c r="S1943" s="13">
        <f>_xlfn.XLOOKUP(P1943,rif_fee_schedule!$A$2:$A$84,rif_fee_schedule!C$2:C$84, 0)*1.628</f>
        <v>9769.6279999999988</v>
      </c>
      <c r="T1943" s="13">
        <f>_xlfn.XLOOKUP(P1943,rif_fee_schedule!$A$2:$A$84,rif_fee_schedule!D$2:D$84, 0)</f>
        <v>5674</v>
      </c>
      <c r="U1943" s="14">
        <f t="shared" si="91"/>
        <v>-9769.6279999999988</v>
      </c>
      <c r="V1943" s="14">
        <f t="shared" si="92"/>
        <v>-5674</v>
      </c>
      <c r="W1943"/>
      <c r="Y1943" s="3">
        <v>43269262.359999999</v>
      </c>
      <c r="Z1943" s="3">
        <v>874367.57</v>
      </c>
      <c r="AA1943" s="3">
        <v>433279.63</v>
      </c>
      <c r="AB1943">
        <v>0</v>
      </c>
      <c r="AC1943" s="3">
        <v>0</v>
      </c>
      <c r="AD1943" s="2">
        <v>374512.67</v>
      </c>
      <c r="AE1943" s="3">
        <v>599122533.62</v>
      </c>
      <c r="AF1943" s="3">
        <v>12164932.65</v>
      </c>
      <c r="AG1943" s="3">
        <v>2628720.44</v>
      </c>
      <c r="AH1943" s="3">
        <v>103699.7</v>
      </c>
      <c r="AI1943" s="3">
        <v>2074</v>
      </c>
      <c r="AJ1943" s="2">
        <v>-10188946.82</v>
      </c>
    </row>
    <row r="1944" spans="1:36" hidden="1" x14ac:dyDescent="0.25">
      <c r="A1944" s="8">
        <v>6</v>
      </c>
      <c r="B1944" s="8" t="s">
        <v>6956</v>
      </c>
      <c r="C1944" s="8">
        <v>3068210003060</v>
      </c>
      <c r="D1944" s="8" t="s">
        <v>6957</v>
      </c>
      <c r="E1944" s="8" t="s">
        <v>30</v>
      </c>
      <c r="G1944" s="10">
        <v>43804</v>
      </c>
      <c r="H1944" s="8" t="s">
        <v>31</v>
      </c>
      <c r="I1944" s="8" t="s">
        <v>32</v>
      </c>
      <c r="J1944" s="9">
        <v>0</v>
      </c>
      <c r="K1944" s="9">
        <v>0</v>
      </c>
      <c r="L1944" s="8">
        <v>0</v>
      </c>
      <c r="M1944" s="14">
        <f t="shared" si="90"/>
        <v>0</v>
      </c>
      <c r="N1944" s="8">
        <v>0</v>
      </c>
      <c r="O1944" s="8">
        <v>0</v>
      </c>
      <c r="P1944" s="8" t="s">
        <v>77</v>
      </c>
      <c r="R1944" s="8">
        <v>1</v>
      </c>
      <c r="S1944" s="13">
        <f>_xlfn.XLOOKUP(P1944,rif_fee_schedule!$A$2:$A$84,rif_fee_schedule!C$2:C$84, 0)*1.628</f>
        <v>9769.6279999999988</v>
      </c>
      <c r="T1944" s="13">
        <f>_xlfn.XLOOKUP(P1944,rif_fee_schedule!$A$2:$A$84,rif_fee_schedule!D$2:D$84, 0)</f>
        <v>5674</v>
      </c>
      <c r="U1944" s="14">
        <f t="shared" si="91"/>
        <v>9769.6279999999988</v>
      </c>
      <c r="V1944" s="14">
        <f t="shared" si="92"/>
        <v>5674</v>
      </c>
      <c r="W1944"/>
      <c r="Y1944" s="3">
        <v>43269262.359999999</v>
      </c>
      <c r="Z1944" s="3">
        <v>874367.57</v>
      </c>
      <c r="AA1944" s="3">
        <v>433279.63</v>
      </c>
      <c r="AB1944">
        <v>0</v>
      </c>
      <c r="AC1944" s="3">
        <v>0</v>
      </c>
      <c r="AD1944" s="2">
        <v>374512.67</v>
      </c>
      <c r="AE1944" s="3">
        <v>599122533.62</v>
      </c>
      <c r="AF1944" s="3">
        <v>12164932.65</v>
      </c>
      <c r="AG1944" s="3">
        <v>2628720.44</v>
      </c>
      <c r="AH1944" s="3">
        <v>103699.7</v>
      </c>
      <c r="AI1944" s="3">
        <v>2074</v>
      </c>
      <c r="AJ1944" s="2">
        <v>-10188946.82</v>
      </c>
    </row>
    <row r="1945" spans="1:36" hidden="1" x14ac:dyDescent="0.25">
      <c r="A1945" s="8">
        <v>4</v>
      </c>
      <c r="B1945" s="8" t="s">
        <v>4562</v>
      </c>
      <c r="C1945" s="8">
        <v>3049140020391</v>
      </c>
      <c r="D1945" s="8" t="s">
        <v>4563</v>
      </c>
      <c r="E1945" s="8" t="s">
        <v>30</v>
      </c>
      <c r="F1945" s="8" t="s">
        <v>4564</v>
      </c>
      <c r="G1945" s="10">
        <v>43803</v>
      </c>
      <c r="H1945" s="8" t="s">
        <v>31</v>
      </c>
      <c r="I1945" s="8" t="s">
        <v>38</v>
      </c>
      <c r="J1945" s="9">
        <v>9578.07</v>
      </c>
      <c r="K1945" s="9">
        <v>191.56</v>
      </c>
      <c r="L1945" s="8">
        <v>0</v>
      </c>
      <c r="M1945" s="14">
        <f t="shared" si="90"/>
        <v>9769.6299999999992</v>
      </c>
      <c r="N1945" s="8">
        <v>0</v>
      </c>
      <c r="O1945" s="8">
        <v>0</v>
      </c>
      <c r="P1945" s="8" t="s">
        <v>77</v>
      </c>
      <c r="R1945" s="8">
        <v>1</v>
      </c>
      <c r="S1945" s="13">
        <f>_xlfn.XLOOKUP(P1945,rif_fee_schedule!$A$2:$A$84,rif_fee_schedule!C$2:C$84, 0)*1.628</f>
        <v>9769.6279999999988</v>
      </c>
      <c r="T1945" s="13">
        <f>_xlfn.XLOOKUP(P1945,rif_fee_schedule!$A$2:$A$84,rif_fee_schedule!D$2:D$84, 0)</f>
        <v>5674</v>
      </c>
      <c r="U1945" s="14">
        <f t="shared" si="91"/>
        <v>9769.6279999999988</v>
      </c>
      <c r="V1945" s="14">
        <f t="shared" si="92"/>
        <v>5674</v>
      </c>
      <c r="W1945"/>
      <c r="Y1945" s="3">
        <v>3995300.98</v>
      </c>
      <c r="Z1945" s="3">
        <v>83905.98</v>
      </c>
      <c r="AA1945" s="3">
        <v>372201.82</v>
      </c>
      <c r="AB1945">
        <v>0</v>
      </c>
      <c r="AC1945" s="3">
        <v>0</v>
      </c>
      <c r="AD1945" s="2">
        <v>611247.02</v>
      </c>
      <c r="AE1945" s="3">
        <v>599122533.62</v>
      </c>
      <c r="AF1945" s="3">
        <v>12164932.65</v>
      </c>
      <c r="AG1945" s="3">
        <v>2628720.44</v>
      </c>
      <c r="AH1945" s="3">
        <v>103699.7</v>
      </c>
      <c r="AI1945" s="3">
        <v>2074</v>
      </c>
      <c r="AJ1945" s="2">
        <v>-10188946.82</v>
      </c>
    </row>
    <row r="1946" spans="1:36" hidden="1" x14ac:dyDescent="0.25">
      <c r="A1946" s="8">
        <v>1</v>
      </c>
      <c r="B1946" s="8" t="s">
        <v>164</v>
      </c>
      <c r="C1946" s="8">
        <v>3040091050040</v>
      </c>
      <c r="D1946" s="8" t="s">
        <v>165</v>
      </c>
      <c r="E1946" s="8" t="s">
        <v>30</v>
      </c>
      <c r="F1946" s="8" t="s">
        <v>166</v>
      </c>
      <c r="G1946" s="10">
        <v>43808</v>
      </c>
      <c r="H1946" s="8" t="s">
        <v>31</v>
      </c>
      <c r="I1946" s="8" t="s">
        <v>38</v>
      </c>
      <c r="J1946" s="9">
        <v>9578.07</v>
      </c>
      <c r="K1946" s="9">
        <v>191.56</v>
      </c>
      <c r="L1946" s="8">
        <v>0</v>
      </c>
      <c r="M1946" s="14">
        <f t="shared" si="90"/>
        <v>9769.6299999999992</v>
      </c>
      <c r="N1946" s="8">
        <v>0</v>
      </c>
      <c r="O1946" s="8">
        <v>0</v>
      </c>
      <c r="P1946" s="8" t="s">
        <v>77</v>
      </c>
      <c r="R1946" s="8">
        <v>1</v>
      </c>
      <c r="S1946" s="13">
        <f>_xlfn.XLOOKUP(P1946,rif_fee_schedule!$A$2:$A$84,rif_fee_schedule!C$2:C$84, 0)*1.628</f>
        <v>9769.6279999999988</v>
      </c>
      <c r="T1946" s="13">
        <f>_xlfn.XLOOKUP(P1946,rif_fee_schedule!$A$2:$A$84,rif_fee_schedule!D$2:D$84, 0)</f>
        <v>5674</v>
      </c>
      <c r="U1946" s="14">
        <f t="shared" si="91"/>
        <v>9769.6279999999988</v>
      </c>
      <c r="V1946" s="14">
        <f t="shared" si="92"/>
        <v>5674</v>
      </c>
      <c r="W1946"/>
      <c r="Y1946" s="3">
        <v>74696854.359999999</v>
      </c>
      <c r="Z1946" s="3">
        <v>1494936.99</v>
      </c>
      <c r="AA1946" s="3">
        <v>1189721.74</v>
      </c>
      <c r="AB1946" s="2">
        <v>103699.7</v>
      </c>
      <c r="AC1946" s="3">
        <v>2074</v>
      </c>
      <c r="AD1946" s="2">
        <v>-3422401.68</v>
      </c>
      <c r="AE1946" s="3">
        <v>599122533.62</v>
      </c>
      <c r="AF1946" s="3">
        <v>12164932.65</v>
      </c>
      <c r="AG1946" s="3">
        <v>2628720.44</v>
      </c>
      <c r="AH1946" s="3">
        <v>103699.7</v>
      </c>
      <c r="AI1946" s="3">
        <v>2074</v>
      </c>
      <c r="AJ1946" s="2">
        <v>-10188946.82</v>
      </c>
    </row>
    <row r="1947" spans="1:36" hidden="1" x14ac:dyDescent="0.25">
      <c r="A1947" s="8">
        <v>9.1</v>
      </c>
      <c r="B1947" s="8" t="s">
        <v>9141</v>
      </c>
      <c r="C1947" s="8">
        <v>3031210280880</v>
      </c>
      <c r="D1947" s="8" t="s">
        <v>9142</v>
      </c>
      <c r="E1947" s="8" t="s">
        <v>30</v>
      </c>
      <c r="F1947" s="8" t="s">
        <v>9143</v>
      </c>
      <c r="G1947" s="10">
        <v>43808</v>
      </c>
      <c r="H1947" s="8" t="s">
        <v>31</v>
      </c>
      <c r="I1947" s="8" t="s">
        <v>38</v>
      </c>
      <c r="J1947" s="9">
        <v>0</v>
      </c>
      <c r="K1947" s="9">
        <v>0</v>
      </c>
      <c r="L1947" s="8">
        <v>0</v>
      </c>
      <c r="M1947" s="14">
        <f t="shared" si="90"/>
        <v>0</v>
      </c>
      <c r="N1947" s="8">
        <v>0</v>
      </c>
      <c r="O1947" s="8">
        <v>0</v>
      </c>
      <c r="P1947" s="8" t="s">
        <v>77</v>
      </c>
      <c r="R1947" s="8">
        <v>1</v>
      </c>
      <c r="S1947" s="13">
        <f>_xlfn.XLOOKUP(P1947,rif_fee_schedule!$A$2:$A$84,rif_fee_schedule!C$2:C$84, 0)*1.628</f>
        <v>9769.6279999999988</v>
      </c>
      <c r="T1947" s="13">
        <f>_xlfn.XLOOKUP(P1947,rif_fee_schedule!$A$2:$A$84,rif_fee_schedule!D$2:D$84, 0)</f>
        <v>5674</v>
      </c>
      <c r="U1947" s="14">
        <f t="shared" si="91"/>
        <v>9769.6279999999988</v>
      </c>
      <c r="V1947" s="14">
        <f t="shared" si="92"/>
        <v>5674</v>
      </c>
      <c r="W1947"/>
      <c r="Y1947" s="3">
        <v>13894747.220000001</v>
      </c>
      <c r="Z1947" s="3">
        <v>290518.01</v>
      </c>
      <c r="AA1947" s="3">
        <v>0</v>
      </c>
      <c r="AB1947">
        <v>0</v>
      </c>
      <c r="AC1947" s="3">
        <v>0</v>
      </c>
      <c r="AD1947" s="2">
        <v>-156592.79</v>
      </c>
      <c r="AE1947" s="3">
        <v>599122533.62</v>
      </c>
      <c r="AF1947" s="3">
        <v>12164932.65</v>
      </c>
      <c r="AG1947" s="3">
        <v>2628720.44</v>
      </c>
      <c r="AH1947" s="3">
        <v>103699.7</v>
      </c>
      <c r="AI1947" s="3">
        <v>2074</v>
      </c>
      <c r="AJ1947" s="2">
        <v>-10188946.82</v>
      </c>
    </row>
    <row r="1948" spans="1:36" hidden="1" x14ac:dyDescent="0.25">
      <c r="A1948" s="8">
        <v>9.1</v>
      </c>
      <c r="B1948" s="8" t="s">
        <v>9141</v>
      </c>
      <c r="C1948" s="8">
        <v>3031210280880</v>
      </c>
      <c r="D1948" s="8" t="s">
        <v>9142</v>
      </c>
      <c r="E1948" s="8" t="s">
        <v>30</v>
      </c>
      <c r="F1948" s="8" t="s">
        <v>9143</v>
      </c>
      <c r="G1948" s="10">
        <v>43808</v>
      </c>
      <c r="H1948" s="8" t="s">
        <v>31</v>
      </c>
      <c r="I1948" s="8" t="s">
        <v>38</v>
      </c>
      <c r="J1948" s="9">
        <v>0</v>
      </c>
      <c r="K1948" s="9">
        <v>0</v>
      </c>
      <c r="L1948" s="8">
        <v>0</v>
      </c>
      <c r="M1948" s="14">
        <f t="shared" si="90"/>
        <v>0</v>
      </c>
      <c r="N1948" s="8">
        <v>0</v>
      </c>
      <c r="O1948" s="8">
        <v>0</v>
      </c>
      <c r="P1948" s="8" t="s">
        <v>77</v>
      </c>
      <c r="R1948" s="8">
        <v>-1</v>
      </c>
      <c r="S1948" s="13">
        <f>_xlfn.XLOOKUP(P1948,rif_fee_schedule!$A$2:$A$84,rif_fee_schedule!C$2:C$84, 0)*1.628</f>
        <v>9769.6279999999988</v>
      </c>
      <c r="T1948" s="13">
        <f>_xlfn.XLOOKUP(P1948,rif_fee_schedule!$A$2:$A$84,rif_fee_schedule!D$2:D$84, 0)</f>
        <v>5674</v>
      </c>
      <c r="U1948" s="14">
        <f t="shared" si="91"/>
        <v>-9769.6279999999988</v>
      </c>
      <c r="V1948" s="14">
        <f t="shared" si="92"/>
        <v>-5674</v>
      </c>
      <c r="W1948"/>
      <c r="Y1948" s="3">
        <v>13894747.220000001</v>
      </c>
      <c r="Z1948" s="3">
        <v>290518.01</v>
      </c>
      <c r="AA1948" s="3">
        <v>0</v>
      </c>
      <c r="AB1948">
        <v>0</v>
      </c>
      <c r="AC1948" s="3">
        <v>0</v>
      </c>
      <c r="AD1948" s="2">
        <v>-156592.79</v>
      </c>
      <c r="AE1948" s="3">
        <v>599122533.62</v>
      </c>
      <c r="AF1948" s="3">
        <v>12164932.65</v>
      </c>
      <c r="AG1948" s="3">
        <v>2628720.44</v>
      </c>
      <c r="AH1948" s="3">
        <v>103699.7</v>
      </c>
      <c r="AI1948" s="3">
        <v>2074</v>
      </c>
      <c r="AJ1948" s="2">
        <v>-10188946.82</v>
      </c>
    </row>
    <row r="1949" spans="1:36" hidden="1" x14ac:dyDescent="0.25">
      <c r="A1949" s="8">
        <v>6</v>
      </c>
      <c r="B1949" s="8" t="s">
        <v>7161</v>
      </c>
      <c r="C1949" s="8">
        <v>3069130000365</v>
      </c>
      <c r="D1949" s="8" t="s">
        <v>7162</v>
      </c>
      <c r="E1949" s="8" t="s">
        <v>30</v>
      </c>
      <c r="F1949" s="8" t="s">
        <v>7163</v>
      </c>
      <c r="G1949" s="10">
        <v>43805</v>
      </c>
      <c r="H1949" s="8" t="s">
        <v>31</v>
      </c>
      <c r="I1949" s="8" t="s">
        <v>38</v>
      </c>
      <c r="J1949" s="9">
        <v>8227.56</v>
      </c>
      <c r="K1949" s="9">
        <v>164.55</v>
      </c>
      <c r="L1949" s="8">
        <v>0</v>
      </c>
      <c r="M1949" s="14">
        <f t="shared" si="90"/>
        <v>8392.1099999999988</v>
      </c>
      <c r="N1949" s="8">
        <v>0</v>
      </c>
      <c r="O1949" s="8">
        <v>0</v>
      </c>
      <c r="P1949" s="8" t="s">
        <v>274</v>
      </c>
      <c r="R1949" s="8">
        <v>1</v>
      </c>
      <c r="S1949" s="13">
        <f>_xlfn.XLOOKUP(P1949,rif_fee_schedule!$A$2:$A$84,rif_fee_schedule!C$2:C$84, 0)*1.628</f>
        <v>0</v>
      </c>
      <c r="T1949" s="13">
        <f>_xlfn.XLOOKUP(P1949,rif_fee_schedule!$A$2:$A$84,rif_fee_schedule!D$2:D$84, 0)</f>
        <v>0</v>
      </c>
      <c r="U1949" s="14">
        <f t="shared" si="91"/>
        <v>0</v>
      </c>
      <c r="V1949" s="14">
        <f t="shared" si="92"/>
        <v>0</v>
      </c>
      <c r="W1949"/>
      <c r="Y1949" s="3">
        <v>43269262.359999999</v>
      </c>
      <c r="Z1949" s="3">
        <v>874367.57</v>
      </c>
      <c r="AA1949" s="3">
        <v>433279.63</v>
      </c>
      <c r="AB1949">
        <v>0</v>
      </c>
      <c r="AC1949" s="3">
        <v>0</v>
      </c>
      <c r="AD1949" s="2">
        <v>374512.67</v>
      </c>
      <c r="AE1949" s="3">
        <v>599122533.62</v>
      </c>
      <c r="AF1949" s="3">
        <v>12164932.65</v>
      </c>
      <c r="AG1949" s="3">
        <v>2628720.44</v>
      </c>
      <c r="AH1949" s="3">
        <v>103699.7</v>
      </c>
      <c r="AI1949" s="3">
        <v>2074</v>
      </c>
      <c r="AJ1949" s="2">
        <v>-10188946.82</v>
      </c>
    </row>
    <row r="1950" spans="1:36" hidden="1" x14ac:dyDescent="0.25">
      <c r="A1950" s="8">
        <v>6</v>
      </c>
      <c r="B1950" s="8" t="s">
        <v>7119</v>
      </c>
      <c r="C1950" s="8">
        <v>3069120050060</v>
      </c>
      <c r="D1950" s="8" t="s">
        <v>7120</v>
      </c>
      <c r="E1950" s="8" t="s">
        <v>30</v>
      </c>
      <c r="G1950" s="10">
        <v>43810</v>
      </c>
      <c r="H1950" s="8" t="s">
        <v>31</v>
      </c>
      <c r="I1950" s="8" t="s">
        <v>32</v>
      </c>
      <c r="J1950" s="9">
        <v>218188.19</v>
      </c>
      <c r="K1950" s="9">
        <v>4363.76</v>
      </c>
      <c r="L1950" s="8">
        <v>0</v>
      </c>
      <c r="M1950" s="14">
        <f t="shared" si="90"/>
        <v>222551.95</v>
      </c>
      <c r="N1950" s="8">
        <v>0</v>
      </c>
      <c r="O1950" s="8">
        <v>0</v>
      </c>
      <c r="P1950" s="8" t="s">
        <v>2493</v>
      </c>
      <c r="R1950" s="8">
        <v>24</v>
      </c>
      <c r="S1950" s="13">
        <f>_xlfn.XLOOKUP(P1950,rif_fee_schedule!$A$2:$A$84,rif_fee_schedule!C$2:C$84, 0)*1.628</f>
        <v>0</v>
      </c>
      <c r="T1950" s="13">
        <f>_xlfn.XLOOKUP(P1950,rif_fee_schedule!$A$2:$A$84,rif_fee_schedule!D$2:D$84, 0)</f>
        <v>0</v>
      </c>
      <c r="U1950" s="14">
        <f t="shared" si="91"/>
        <v>0</v>
      </c>
      <c r="V1950" s="14">
        <f t="shared" si="92"/>
        <v>0</v>
      </c>
      <c r="W1950"/>
      <c r="Y1950" s="3">
        <v>43269262.359999999</v>
      </c>
      <c r="Z1950" s="3">
        <v>874367.57</v>
      </c>
      <c r="AA1950" s="3">
        <v>433279.63</v>
      </c>
      <c r="AB1950">
        <v>0</v>
      </c>
      <c r="AC1950" s="3">
        <v>0</v>
      </c>
      <c r="AD1950" s="2">
        <v>374512.67</v>
      </c>
      <c r="AE1950" s="3">
        <v>599122533.62</v>
      </c>
      <c r="AF1950" s="3">
        <v>12164932.65</v>
      </c>
      <c r="AG1950" s="3">
        <v>2628720.44</v>
      </c>
      <c r="AH1950" s="3">
        <v>103699.7</v>
      </c>
      <c r="AI1950" s="3">
        <v>2074</v>
      </c>
      <c r="AJ1950" s="2">
        <v>-10188946.82</v>
      </c>
    </row>
    <row r="1951" spans="1:36" hidden="1" x14ac:dyDescent="0.25">
      <c r="A1951" s="8">
        <v>6</v>
      </c>
      <c r="B1951" s="8" t="s">
        <v>7119</v>
      </c>
      <c r="C1951" s="8">
        <v>3069120050060</v>
      </c>
      <c r="D1951" s="8" t="s">
        <v>7120</v>
      </c>
      <c r="E1951" s="8" t="s">
        <v>30</v>
      </c>
      <c r="G1951" s="10">
        <v>43810</v>
      </c>
      <c r="H1951" s="8" t="s">
        <v>31</v>
      </c>
      <c r="I1951" s="8" t="s">
        <v>32</v>
      </c>
      <c r="J1951" s="9">
        <v>218188.19</v>
      </c>
      <c r="K1951" s="9">
        <v>4363.76</v>
      </c>
      <c r="L1951" s="8">
        <v>0</v>
      </c>
      <c r="M1951" s="14">
        <f t="shared" si="90"/>
        <v>222551.95</v>
      </c>
      <c r="N1951" s="8">
        <v>0</v>
      </c>
      <c r="O1951" s="8">
        <v>0</v>
      </c>
      <c r="P1951" s="8" t="s">
        <v>185</v>
      </c>
      <c r="R1951" s="11">
        <v>4907</v>
      </c>
      <c r="S1951" s="13">
        <f>_xlfn.XLOOKUP(P1951,rif_fee_schedule!$A$2:$A$84,rif_fee_schedule!C$2:C$84, 0)*1.628</f>
        <v>0</v>
      </c>
      <c r="T1951" s="13">
        <f>_xlfn.XLOOKUP(P1951,rif_fee_schedule!$A$2:$A$84,rif_fee_schedule!D$2:D$84, 0)</f>
        <v>0</v>
      </c>
      <c r="U1951" s="14">
        <f t="shared" si="91"/>
        <v>0</v>
      </c>
      <c r="V1951" s="14">
        <f t="shared" si="92"/>
        <v>0</v>
      </c>
      <c r="W1951" s="2"/>
      <c r="Y1951" s="3">
        <v>43269262.359999999</v>
      </c>
      <c r="Z1951" s="3">
        <v>874367.57</v>
      </c>
      <c r="AA1951" s="3">
        <v>433279.63</v>
      </c>
      <c r="AB1951">
        <v>0</v>
      </c>
      <c r="AC1951" s="3">
        <v>0</v>
      </c>
      <c r="AD1951" s="2">
        <v>374512.67</v>
      </c>
      <c r="AE1951" s="3">
        <v>599122533.62</v>
      </c>
      <c r="AF1951" s="3">
        <v>12164932.65</v>
      </c>
      <c r="AG1951" s="3">
        <v>2628720.44</v>
      </c>
      <c r="AH1951" s="3">
        <v>103699.7</v>
      </c>
      <c r="AI1951" s="3">
        <v>2074</v>
      </c>
      <c r="AJ1951" s="2">
        <v>-10188946.82</v>
      </c>
    </row>
    <row r="1952" spans="1:36" hidden="1" x14ac:dyDescent="0.25">
      <c r="A1952" s="8">
        <v>6</v>
      </c>
      <c r="B1952" s="8" t="s">
        <v>8098</v>
      </c>
      <c r="C1952" s="8">
        <v>3078260060340</v>
      </c>
      <c r="D1952" s="8" t="s">
        <v>8099</v>
      </c>
      <c r="E1952" s="8" t="s">
        <v>30</v>
      </c>
      <c r="F1952" s="8" t="s">
        <v>8100</v>
      </c>
      <c r="G1952" s="10">
        <v>43808</v>
      </c>
      <c r="H1952" s="8" t="s">
        <v>31</v>
      </c>
      <c r="I1952" s="8" t="s">
        <v>38</v>
      </c>
      <c r="J1952" s="9">
        <v>9578.07</v>
      </c>
      <c r="K1952" s="9">
        <v>191.56</v>
      </c>
      <c r="L1952" s="8">
        <v>0</v>
      </c>
      <c r="M1952" s="14">
        <f t="shared" si="90"/>
        <v>9769.6299999999992</v>
      </c>
      <c r="N1952" s="8">
        <v>0</v>
      </c>
      <c r="O1952" s="8">
        <v>0</v>
      </c>
      <c r="P1952" s="8" t="s">
        <v>77</v>
      </c>
      <c r="R1952" s="8">
        <v>1</v>
      </c>
      <c r="S1952" s="13">
        <f>_xlfn.XLOOKUP(P1952,rif_fee_schedule!$A$2:$A$84,rif_fee_schedule!C$2:C$84, 0)*1.628</f>
        <v>9769.6279999999988</v>
      </c>
      <c r="T1952" s="13">
        <f>_xlfn.XLOOKUP(P1952,rif_fee_schedule!$A$2:$A$84,rif_fee_schedule!D$2:D$84, 0)</f>
        <v>5674</v>
      </c>
      <c r="U1952" s="14">
        <f t="shared" si="91"/>
        <v>9769.6279999999988</v>
      </c>
      <c r="V1952" s="14">
        <f t="shared" si="92"/>
        <v>5674</v>
      </c>
      <c r="W1952"/>
      <c r="Y1952" s="3">
        <v>43269262.359999999</v>
      </c>
      <c r="Z1952" s="3">
        <v>874367.57</v>
      </c>
      <c r="AA1952" s="3">
        <v>433279.63</v>
      </c>
      <c r="AB1952">
        <v>0</v>
      </c>
      <c r="AC1952" s="3">
        <v>0</v>
      </c>
      <c r="AD1952" s="2">
        <v>374512.67</v>
      </c>
      <c r="AE1952" s="3">
        <v>599122533.62</v>
      </c>
      <c r="AF1952" s="3">
        <v>12164932.65</v>
      </c>
      <c r="AG1952" s="3">
        <v>2628720.44</v>
      </c>
      <c r="AH1952" s="3">
        <v>103699.7</v>
      </c>
      <c r="AI1952" s="3">
        <v>2074</v>
      </c>
      <c r="AJ1952" s="2">
        <v>-10188946.82</v>
      </c>
    </row>
    <row r="1953" spans="1:36" hidden="1" x14ac:dyDescent="0.25">
      <c r="A1953" s="8">
        <v>5</v>
      </c>
      <c r="B1953" s="8" t="s">
        <v>4751</v>
      </c>
      <c r="C1953" s="8">
        <v>3050060000721</v>
      </c>
      <c r="D1953" s="8" t="s">
        <v>4752</v>
      </c>
      <c r="E1953" s="8" t="s">
        <v>30</v>
      </c>
      <c r="G1953" s="10">
        <v>43808</v>
      </c>
      <c r="H1953" s="8" t="s">
        <v>31</v>
      </c>
      <c r="I1953" s="8" t="s">
        <v>32</v>
      </c>
      <c r="J1953" s="9">
        <v>0</v>
      </c>
      <c r="K1953" s="9">
        <v>0</v>
      </c>
      <c r="L1953" s="8">
        <v>0</v>
      </c>
      <c r="M1953" s="14">
        <f t="shared" si="90"/>
        <v>0</v>
      </c>
      <c r="N1953" s="8">
        <v>0</v>
      </c>
      <c r="O1953" s="8">
        <v>0</v>
      </c>
      <c r="P1953" s="8" t="s">
        <v>77</v>
      </c>
      <c r="R1953" s="8">
        <v>-1</v>
      </c>
      <c r="S1953" s="13">
        <f>_xlfn.XLOOKUP(P1953,rif_fee_schedule!$A$2:$A$84,rif_fee_schedule!C$2:C$84, 0)*1.628</f>
        <v>9769.6279999999988</v>
      </c>
      <c r="T1953" s="13">
        <f>_xlfn.XLOOKUP(P1953,rif_fee_schedule!$A$2:$A$84,rif_fee_schedule!D$2:D$84, 0)</f>
        <v>5674</v>
      </c>
      <c r="U1953" s="14">
        <f t="shared" si="91"/>
        <v>-9769.6279999999988</v>
      </c>
      <c r="V1953" s="14">
        <f t="shared" si="92"/>
        <v>-5674</v>
      </c>
      <c r="W1953"/>
      <c r="Y1953" s="3">
        <v>23913047.239999998</v>
      </c>
      <c r="Z1953" s="3">
        <v>478708.65</v>
      </c>
      <c r="AA1953" s="3">
        <v>0</v>
      </c>
      <c r="AB1953">
        <v>0</v>
      </c>
      <c r="AC1953" s="3">
        <v>0</v>
      </c>
      <c r="AD1953" s="2">
        <v>-227120.25</v>
      </c>
      <c r="AE1953" s="3">
        <v>599122533.62</v>
      </c>
      <c r="AF1953" s="3">
        <v>12164932.65</v>
      </c>
      <c r="AG1953" s="3">
        <v>2628720.44</v>
      </c>
      <c r="AH1953" s="3">
        <v>103699.7</v>
      </c>
      <c r="AI1953" s="3">
        <v>2074</v>
      </c>
      <c r="AJ1953" s="2">
        <v>-10188946.82</v>
      </c>
    </row>
    <row r="1954" spans="1:36" hidden="1" x14ac:dyDescent="0.25">
      <c r="A1954" s="8">
        <v>5</v>
      </c>
      <c r="B1954" s="8" t="s">
        <v>4751</v>
      </c>
      <c r="C1954" s="8">
        <v>3050060000721</v>
      </c>
      <c r="D1954" s="8" t="s">
        <v>4752</v>
      </c>
      <c r="E1954" s="8" t="s">
        <v>30</v>
      </c>
      <c r="G1954" s="10">
        <v>43808</v>
      </c>
      <c r="H1954" s="8" t="s">
        <v>31</v>
      </c>
      <c r="I1954" s="8" t="s">
        <v>32</v>
      </c>
      <c r="J1954" s="9">
        <v>0</v>
      </c>
      <c r="K1954" s="9">
        <v>0</v>
      </c>
      <c r="L1954" s="8">
        <v>0</v>
      </c>
      <c r="M1954" s="14">
        <f t="shared" si="90"/>
        <v>0</v>
      </c>
      <c r="N1954" s="8">
        <v>0</v>
      </c>
      <c r="O1954" s="8">
        <v>0</v>
      </c>
      <c r="P1954" s="8" t="s">
        <v>77</v>
      </c>
      <c r="R1954" s="8">
        <v>1</v>
      </c>
      <c r="S1954" s="13">
        <f>_xlfn.XLOOKUP(P1954,rif_fee_schedule!$A$2:$A$84,rif_fee_schedule!C$2:C$84, 0)*1.628</f>
        <v>9769.6279999999988</v>
      </c>
      <c r="T1954" s="13">
        <f>_xlfn.XLOOKUP(P1954,rif_fee_schedule!$A$2:$A$84,rif_fee_schedule!D$2:D$84, 0)</f>
        <v>5674</v>
      </c>
      <c r="U1954" s="14">
        <f t="shared" si="91"/>
        <v>9769.6279999999988</v>
      </c>
      <c r="V1954" s="14">
        <f t="shared" si="92"/>
        <v>5674</v>
      </c>
      <c r="W1954"/>
      <c r="Y1954" s="3">
        <v>23913047.239999998</v>
      </c>
      <c r="Z1954" s="3">
        <v>478708.65</v>
      </c>
      <c r="AA1954" s="3">
        <v>0</v>
      </c>
      <c r="AB1954">
        <v>0</v>
      </c>
      <c r="AC1954" s="3">
        <v>0</v>
      </c>
      <c r="AD1954" s="2">
        <v>-227120.25</v>
      </c>
      <c r="AE1954" s="3">
        <v>599122533.62</v>
      </c>
      <c r="AF1954" s="3">
        <v>12164932.65</v>
      </c>
      <c r="AG1954" s="3">
        <v>2628720.44</v>
      </c>
      <c r="AH1954" s="3">
        <v>103699.7</v>
      </c>
      <c r="AI1954" s="3">
        <v>2074</v>
      </c>
      <c r="AJ1954" s="2">
        <v>-10188946.82</v>
      </c>
    </row>
    <row r="1955" spans="1:36" hidden="1" x14ac:dyDescent="0.25">
      <c r="A1955" s="8">
        <v>1</v>
      </c>
      <c r="B1955" s="8" t="s">
        <v>260</v>
      </c>
      <c r="C1955" s="8">
        <v>3040200051380</v>
      </c>
      <c r="D1955" s="8" t="s">
        <v>261</v>
      </c>
      <c r="E1955" s="8" t="s">
        <v>30</v>
      </c>
      <c r="F1955" s="8" t="s">
        <v>262</v>
      </c>
      <c r="G1955" s="10">
        <v>43817</v>
      </c>
      <c r="H1955" s="8" t="s">
        <v>31</v>
      </c>
      <c r="I1955" s="8" t="s">
        <v>38</v>
      </c>
      <c r="J1955" s="9">
        <v>0</v>
      </c>
      <c r="K1955" s="9">
        <v>0</v>
      </c>
      <c r="L1955" s="8">
        <v>0</v>
      </c>
      <c r="M1955" s="14">
        <f t="shared" si="90"/>
        <v>0</v>
      </c>
      <c r="N1955" s="8">
        <v>0</v>
      </c>
      <c r="O1955" s="8">
        <v>0</v>
      </c>
      <c r="P1955" s="8" t="s">
        <v>77</v>
      </c>
      <c r="R1955" s="8">
        <v>0</v>
      </c>
      <c r="S1955" s="13">
        <f>_xlfn.XLOOKUP(P1955,rif_fee_schedule!$A$2:$A$84,rif_fee_schedule!C$2:C$84, 0)*1.628</f>
        <v>9769.6279999999988</v>
      </c>
      <c r="T1955" s="13">
        <f>_xlfn.XLOOKUP(P1955,rif_fee_schedule!$A$2:$A$84,rif_fee_schedule!D$2:D$84, 0)</f>
        <v>5674</v>
      </c>
      <c r="U1955" s="14">
        <f t="shared" si="91"/>
        <v>0</v>
      </c>
      <c r="V1955" s="14">
        <f t="shared" si="92"/>
        <v>0</v>
      </c>
      <c r="W1955"/>
      <c r="Y1955" s="3">
        <v>74696854.359999999</v>
      </c>
      <c r="Z1955" s="3">
        <v>1494936.99</v>
      </c>
      <c r="AA1955" s="3">
        <v>1189721.74</v>
      </c>
      <c r="AB1955" s="2">
        <v>103699.7</v>
      </c>
      <c r="AC1955" s="3">
        <v>2074</v>
      </c>
      <c r="AD1955" s="2">
        <v>-3422401.68</v>
      </c>
      <c r="AE1955" s="3">
        <v>599122533.62</v>
      </c>
      <c r="AF1955" s="3">
        <v>12164932.65</v>
      </c>
      <c r="AG1955" s="3">
        <v>2628720.44</v>
      </c>
      <c r="AH1955" s="3">
        <v>103699.7</v>
      </c>
      <c r="AI1955" s="3">
        <v>2074</v>
      </c>
      <c r="AJ1955" s="2">
        <v>-10188946.82</v>
      </c>
    </row>
    <row r="1956" spans="1:36" hidden="1" x14ac:dyDescent="0.25">
      <c r="A1956" s="8">
        <v>6</v>
      </c>
      <c r="B1956" s="8" t="s">
        <v>8010</v>
      </c>
      <c r="C1956" s="8">
        <v>3078120360030</v>
      </c>
      <c r="D1956" s="8" t="s">
        <v>8011</v>
      </c>
      <c r="E1956" s="8" t="s">
        <v>30</v>
      </c>
      <c r="G1956" s="10">
        <v>43809</v>
      </c>
      <c r="H1956" s="8" t="s">
        <v>31</v>
      </c>
      <c r="I1956" s="8" t="s">
        <v>32</v>
      </c>
      <c r="J1956" s="9">
        <v>9578.07</v>
      </c>
      <c r="K1956" s="9">
        <v>191.56</v>
      </c>
      <c r="L1956" s="8">
        <v>0</v>
      </c>
      <c r="M1956" s="14">
        <f t="shared" si="90"/>
        <v>9769.6299999999992</v>
      </c>
      <c r="N1956" s="8">
        <v>0</v>
      </c>
      <c r="O1956" s="8">
        <v>0</v>
      </c>
      <c r="P1956" s="8" t="s">
        <v>77</v>
      </c>
      <c r="R1956" s="8">
        <v>1</v>
      </c>
      <c r="S1956" s="13">
        <f>_xlfn.XLOOKUP(P1956,rif_fee_schedule!$A$2:$A$84,rif_fee_schedule!C$2:C$84, 0)*1.628</f>
        <v>9769.6279999999988</v>
      </c>
      <c r="T1956" s="13">
        <f>_xlfn.XLOOKUP(P1956,rif_fee_schedule!$A$2:$A$84,rif_fee_schedule!D$2:D$84, 0)</f>
        <v>5674</v>
      </c>
      <c r="U1956" s="14">
        <f t="shared" si="91"/>
        <v>9769.6279999999988</v>
      </c>
      <c r="V1956" s="14">
        <f t="shared" si="92"/>
        <v>5674</v>
      </c>
      <c r="W1956"/>
      <c r="Y1956" s="3">
        <v>43269262.359999999</v>
      </c>
      <c r="Z1956" s="3">
        <v>874367.57</v>
      </c>
      <c r="AA1956" s="3">
        <v>433279.63</v>
      </c>
      <c r="AB1956">
        <v>0</v>
      </c>
      <c r="AC1956" s="3">
        <v>0</v>
      </c>
      <c r="AD1956" s="2">
        <v>374512.67</v>
      </c>
      <c r="AE1956" s="3">
        <v>599122533.62</v>
      </c>
      <c r="AF1956" s="3">
        <v>12164932.65</v>
      </c>
      <c r="AG1956" s="3">
        <v>2628720.44</v>
      </c>
      <c r="AH1956" s="3">
        <v>103699.7</v>
      </c>
      <c r="AI1956" s="3">
        <v>2074</v>
      </c>
      <c r="AJ1956" s="2">
        <v>-10188946.82</v>
      </c>
    </row>
    <row r="1957" spans="1:36" hidden="1" x14ac:dyDescent="0.25">
      <c r="A1957" s="8">
        <v>3.1</v>
      </c>
      <c r="B1957" s="8" t="s">
        <v>4259</v>
      </c>
      <c r="C1957" s="8">
        <v>3022070170110</v>
      </c>
      <c r="D1957" s="8" t="s">
        <v>4260</v>
      </c>
      <c r="E1957" s="8" t="s">
        <v>30</v>
      </c>
      <c r="G1957" s="10">
        <v>43812</v>
      </c>
      <c r="H1957" s="8" t="s">
        <v>31</v>
      </c>
      <c r="I1957" s="8" t="s">
        <v>32</v>
      </c>
      <c r="J1957" s="9">
        <v>0</v>
      </c>
      <c r="K1957" s="9">
        <v>0</v>
      </c>
      <c r="L1957" s="8">
        <v>0</v>
      </c>
      <c r="M1957" s="14">
        <f t="shared" si="90"/>
        <v>0</v>
      </c>
      <c r="N1957" s="8">
        <v>0</v>
      </c>
      <c r="O1957" s="8">
        <v>0</v>
      </c>
      <c r="P1957" s="8" t="s">
        <v>77</v>
      </c>
      <c r="R1957" s="8">
        <v>1</v>
      </c>
      <c r="S1957" s="13">
        <f>_xlfn.XLOOKUP(P1957,rif_fee_schedule!$A$2:$A$84,rif_fee_schedule!C$2:C$84, 0)*1.628</f>
        <v>9769.6279999999988</v>
      </c>
      <c r="T1957" s="13">
        <f>_xlfn.XLOOKUP(P1957,rif_fee_schedule!$A$2:$A$84,rif_fee_schedule!D$2:D$84, 0)</f>
        <v>5674</v>
      </c>
      <c r="U1957" s="14">
        <f t="shared" si="91"/>
        <v>9769.6279999999988</v>
      </c>
      <c r="V1957" s="14">
        <f t="shared" si="92"/>
        <v>5674</v>
      </c>
      <c r="Y1957" s="3">
        <v>34362078.990000002</v>
      </c>
      <c r="Z1957" s="3">
        <v>687512.03</v>
      </c>
      <c r="AA1957" s="3">
        <v>0</v>
      </c>
      <c r="AB1957">
        <v>0</v>
      </c>
      <c r="AC1957" s="3">
        <v>0</v>
      </c>
      <c r="AD1957" s="2">
        <v>-175934.14</v>
      </c>
      <c r="AE1957" s="3">
        <v>599122533.62</v>
      </c>
      <c r="AF1957" s="3">
        <v>12164932.65</v>
      </c>
      <c r="AG1957" s="3">
        <v>2628720.44</v>
      </c>
      <c r="AH1957" s="3">
        <v>103699.7</v>
      </c>
      <c r="AI1957" s="3">
        <v>2074</v>
      </c>
      <c r="AJ1957" s="2">
        <v>-10188946.82</v>
      </c>
    </row>
    <row r="1958" spans="1:36" hidden="1" x14ac:dyDescent="0.25">
      <c r="A1958" s="8">
        <v>3.1</v>
      </c>
      <c r="B1958" s="8" t="s">
        <v>4259</v>
      </c>
      <c r="C1958" s="8">
        <v>3022070170110</v>
      </c>
      <c r="D1958" s="8" t="s">
        <v>4260</v>
      </c>
      <c r="E1958" s="8" t="s">
        <v>30</v>
      </c>
      <c r="G1958" s="10">
        <v>43812</v>
      </c>
      <c r="H1958" s="8" t="s">
        <v>31</v>
      </c>
      <c r="I1958" s="8" t="s">
        <v>32</v>
      </c>
      <c r="J1958" s="9">
        <v>0</v>
      </c>
      <c r="K1958" s="9">
        <v>0</v>
      </c>
      <c r="L1958" s="8">
        <v>0</v>
      </c>
      <c r="M1958" s="14">
        <f t="shared" si="90"/>
        <v>0</v>
      </c>
      <c r="N1958" s="8">
        <v>0</v>
      </c>
      <c r="O1958" s="8">
        <v>0</v>
      </c>
      <c r="P1958" s="8" t="s">
        <v>77</v>
      </c>
      <c r="R1958" s="8">
        <v>-1</v>
      </c>
      <c r="S1958" s="13">
        <f>_xlfn.XLOOKUP(P1958,rif_fee_schedule!$A$2:$A$84,rif_fee_schedule!C$2:C$84, 0)*1.628</f>
        <v>9769.6279999999988</v>
      </c>
      <c r="T1958" s="13">
        <f>_xlfn.XLOOKUP(P1958,rif_fee_schedule!$A$2:$A$84,rif_fee_schedule!D$2:D$84, 0)</f>
        <v>5674</v>
      </c>
      <c r="U1958" s="14">
        <f t="shared" si="91"/>
        <v>-9769.6279999999988</v>
      </c>
      <c r="V1958" s="14">
        <f t="shared" si="92"/>
        <v>-5674</v>
      </c>
      <c r="Y1958" s="3">
        <v>34362078.990000002</v>
      </c>
      <c r="Z1958" s="3">
        <v>687512.03</v>
      </c>
      <c r="AA1958" s="3">
        <v>0</v>
      </c>
      <c r="AB1958">
        <v>0</v>
      </c>
      <c r="AC1958" s="3">
        <v>0</v>
      </c>
      <c r="AD1958" s="2">
        <v>-175934.14</v>
      </c>
      <c r="AE1958" s="3">
        <v>599122533.62</v>
      </c>
      <c r="AF1958" s="3">
        <v>12164932.65</v>
      </c>
      <c r="AG1958" s="3">
        <v>2628720.44</v>
      </c>
      <c r="AH1958" s="3">
        <v>103699.7</v>
      </c>
      <c r="AI1958" s="3">
        <v>2074</v>
      </c>
      <c r="AJ1958" s="2">
        <v>-10188946.82</v>
      </c>
    </row>
    <row r="1959" spans="1:36" hidden="1" x14ac:dyDescent="0.25">
      <c r="A1959" s="8">
        <v>9.1</v>
      </c>
      <c r="B1959" s="8" t="s">
        <v>9051</v>
      </c>
      <c r="C1959" s="8">
        <v>3031090000840</v>
      </c>
      <c r="D1959" s="8" t="s">
        <v>9052</v>
      </c>
      <c r="E1959" s="8" t="s">
        <v>30</v>
      </c>
      <c r="G1959" s="10">
        <v>43818</v>
      </c>
      <c r="H1959" s="8" t="s">
        <v>31</v>
      </c>
      <c r="I1959" s="8" t="s">
        <v>32</v>
      </c>
      <c r="J1959" s="9">
        <v>0</v>
      </c>
      <c r="K1959" s="9">
        <v>0</v>
      </c>
      <c r="L1959" s="8">
        <v>0</v>
      </c>
      <c r="M1959" s="14">
        <f t="shared" si="90"/>
        <v>0</v>
      </c>
      <c r="N1959" s="8">
        <v>0</v>
      </c>
      <c r="O1959" s="8">
        <v>0</v>
      </c>
      <c r="P1959" s="8" t="s">
        <v>43</v>
      </c>
      <c r="R1959" s="11">
        <v>64422</v>
      </c>
      <c r="S1959" s="13">
        <f>_xlfn.XLOOKUP(P1959,rif_fee_schedule!$A$2:$A$84,rif_fee_schedule!C$2:C$84, 0)*1.628</f>
        <v>5.1216879999999998</v>
      </c>
      <c r="T1959" s="13">
        <f>_xlfn.XLOOKUP(P1959,rif_fee_schedule!$A$2:$A$84,rif_fee_schedule!D$2:D$84, 0)</f>
        <v>2.9740000000000002</v>
      </c>
      <c r="U1959" s="14">
        <f t="shared" si="91"/>
        <v>329949.38433599996</v>
      </c>
      <c r="V1959" s="14">
        <f t="shared" si="92"/>
        <v>191591.02800000002</v>
      </c>
      <c r="Y1959" s="3">
        <v>13894747.220000001</v>
      </c>
      <c r="Z1959" s="3">
        <v>290518.01</v>
      </c>
      <c r="AA1959" s="3">
        <v>0</v>
      </c>
      <c r="AB1959">
        <v>0</v>
      </c>
      <c r="AC1959" s="3">
        <v>0</v>
      </c>
      <c r="AD1959" s="2">
        <v>-156592.79</v>
      </c>
      <c r="AE1959" s="3">
        <v>599122533.62</v>
      </c>
      <c r="AF1959" s="3">
        <v>12164932.65</v>
      </c>
      <c r="AG1959" s="3">
        <v>2628720.44</v>
      </c>
      <c r="AH1959" s="3">
        <v>103699.7</v>
      </c>
      <c r="AI1959" s="3">
        <v>2074</v>
      </c>
      <c r="AJ1959" s="2">
        <v>-10188946.82</v>
      </c>
    </row>
    <row r="1960" spans="1:36" hidden="1" x14ac:dyDescent="0.25">
      <c r="A1960" s="8">
        <v>9.1</v>
      </c>
      <c r="B1960" s="8" t="s">
        <v>9051</v>
      </c>
      <c r="C1960" s="8">
        <v>3031090000840</v>
      </c>
      <c r="D1960" s="8" t="s">
        <v>9052</v>
      </c>
      <c r="E1960" s="8" t="s">
        <v>30</v>
      </c>
      <c r="G1960" s="10">
        <v>43818</v>
      </c>
      <c r="H1960" s="8" t="s">
        <v>31</v>
      </c>
      <c r="I1960" s="8" t="s">
        <v>32</v>
      </c>
      <c r="J1960" s="9">
        <v>0</v>
      </c>
      <c r="K1960" s="9">
        <v>0</v>
      </c>
      <c r="L1960" s="8">
        <v>0</v>
      </c>
      <c r="M1960" s="14">
        <f t="shared" si="90"/>
        <v>0</v>
      </c>
      <c r="N1960" s="8">
        <v>0</v>
      </c>
      <c r="O1960" s="8">
        <v>0</v>
      </c>
      <c r="P1960" s="8" t="s">
        <v>43</v>
      </c>
      <c r="R1960" s="11">
        <v>-64422</v>
      </c>
      <c r="S1960" s="13">
        <f>_xlfn.XLOOKUP(P1960,rif_fee_schedule!$A$2:$A$84,rif_fee_schedule!C$2:C$84, 0)*1.628</f>
        <v>5.1216879999999998</v>
      </c>
      <c r="T1960" s="13">
        <f>_xlfn.XLOOKUP(P1960,rif_fee_schedule!$A$2:$A$84,rif_fee_schedule!D$2:D$84, 0)</f>
        <v>2.9740000000000002</v>
      </c>
      <c r="U1960" s="14">
        <f t="shared" si="91"/>
        <v>-329949.38433599996</v>
      </c>
      <c r="V1960" s="14">
        <f t="shared" si="92"/>
        <v>-191591.02800000002</v>
      </c>
      <c r="Y1960" s="3">
        <v>13894747.220000001</v>
      </c>
      <c r="Z1960" s="3">
        <v>290518.01</v>
      </c>
      <c r="AA1960" s="3">
        <v>0</v>
      </c>
      <c r="AB1960">
        <v>0</v>
      </c>
      <c r="AC1960" s="3">
        <v>0</v>
      </c>
      <c r="AD1960" s="2">
        <v>-156592.79</v>
      </c>
      <c r="AE1960" s="3">
        <v>599122533.62</v>
      </c>
      <c r="AF1960" s="3">
        <v>12164932.65</v>
      </c>
      <c r="AG1960" s="3">
        <v>2628720.44</v>
      </c>
      <c r="AH1960" s="3">
        <v>103699.7</v>
      </c>
      <c r="AI1960" s="3">
        <v>2074</v>
      </c>
      <c r="AJ1960" s="2">
        <v>-10188946.82</v>
      </c>
    </row>
    <row r="1961" spans="1:36" hidden="1" x14ac:dyDescent="0.25">
      <c r="A1961" s="8">
        <v>9.1</v>
      </c>
      <c r="B1961" s="8" t="s">
        <v>9049</v>
      </c>
      <c r="C1961" s="8">
        <v>3031090000840</v>
      </c>
      <c r="D1961" s="8" t="s">
        <v>9050</v>
      </c>
      <c r="E1961" s="8" t="s">
        <v>30</v>
      </c>
      <c r="G1961" s="10">
        <v>43818</v>
      </c>
      <c r="H1961" s="8" t="s">
        <v>31</v>
      </c>
      <c r="I1961" s="8" t="s">
        <v>32</v>
      </c>
      <c r="J1961" s="9">
        <v>0</v>
      </c>
      <c r="K1961" s="9">
        <v>0</v>
      </c>
      <c r="L1961" s="8">
        <v>0</v>
      </c>
      <c r="M1961" s="14">
        <f t="shared" si="90"/>
        <v>0</v>
      </c>
      <c r="N1961" s="8">
        <v>0</v>
      </c>
      <c r="O1961" s="8">
        <v>0</v>
      </c>
      <c r="P1961" s="8" t="s">
        <v>43</v>
      </c>
      <c r="R1961" s="11">
        <v>-64422</v>
      </c>
      <c r="S1961" s="13">
        <f>_xlfn.XLOOKUP(P1961,rif_fee_schedule!$A$2:$A$84,rif_fee_schedule!C$2:C$84, 0)*1.628</f>
        <v>5.1216879999999998</v>
      </c>
      <c r="T1961" s="13">
        <f>_xlfn.XLOOKUP(P1961,rif_fee_schedule!$A$2:$A$84,rif_fee_schedule!D$2:D$84, 0)</f>
        <v>2.9740000000000002</v>
      </c>
      <c r="U1961" s="14">
        <f t="shared" si="91"/>
        <v>-329949.38433599996</v>
      </c>
      <c r="V1961" s="14">
        <f t="shared" si="92"/>
        <v>-191591.02800000002</v>
      </c>
      <c r="Y1961" s="3">
        <v>13894747.220000001</v>
      </c>
      <c r="Z1961" s="3">
        <v>290518.01</v>
      </c>
      <c r="AA1961" s="3">
        <v>0</v>
      </c>
      <c r="AB1961">
        <v>0</v>
      </c>
      <c r="AC1961" s="3">
        <v>0</v>
      </c>
      <c r="AD1961" s="2">
        <v>-156592.79</v>
      </c>
      <c r="AE1961" s="3">
        <v>599122533.62</v>
      </c>
      <c r="AF1961" s="3">
        <v>12164932.65</v>
      </c>
      <c r="AG1961" s="3">
        <v>2628720.44</v>
      </c>
      <c r="AH1961" s="3">
        <v>103699.7</v>
      </c>
      <c r="AI1961" s="3">
        <v>2074</v>
      </c>
      <c r="AJ1961" s="2">
        <v>-10188946.82</v>
      </c>
    </row>
    <row r="1962" spans="1:36" hidden="1" x14ac:dyDescent="0.25">
      <c r="A1962" s="8">
        <v>9.1</v>
      </c>
      <c r="B1962" s="8" t="s">
        <v>9049</v>
      </c>
      <c r="C1962" s="8">
        <v>3031090000840</v>
      </c>
      <c r="D1962" s="8" t="s">
        <v>9050</v>
      </c>
      <c r="E1962" s="8" t="s">
        <v>30</v>
      </c>
      <c r="G1962" s="10">
        <v>43818</v>
      </c>
      <c r="H1962" s="8" t="s">
        <v>31</v>
      </c>
      <c r="I1962" s="8" t="s">
        <v>32</v>
      </c>
      <c r="J1962" s="9">
        <v>0</v>
      </c>
      <c r="K1962" s="9">
        <v>0</v>
      </c>
      <c r="L1962" s="8">
        <v>0</v>
      </c>
      <c r="M1962" s="14">
        <f t="shared" si="90"/>
        <v>0</v>
      </c>
      <c r="N1962" s="8">
        <v>0</v>
      </c>
      <c r="O1962" s="8">
        <v>0</v>
      </c>
      <c r="P1962" s="8" t="s">
        <v>43</v>
      </c>
      <c r="R1962" s="11">
        <v>64422</v>
      </c>
      <c r="S1962" s="13">
        <f>_xlfn.XLOOKUP(P1962,rif_fee_schedule!$A$2:$A$84,rif_fee_schedule!C$2:C$84, 0)*1.628</f>
        <v>5.1216879999999998</v>
      </c>
      <c r="T1962" s="13">
        <f>_xlfn.XLOOKUP(P1962,rif_fee_schedule!$A$2:$A$84,rif_fee_schedule!D$2:D$84, 0)</f>
        <v>2.9740000000000002</v>
      </c>
      <c r="U1962" s="14">
        <f t="shared" si="91"/>
        <v>329949.38433599996</v>
      </c>
      <c r="V1962" s="14">
        <f t="shared" si="92"/>
        <v>191591.02800000002</v>
      </c>
      <c r="Y1962" s="3">
        <v>13894747.220000001</v>
      </c>
      <c r="Z1962" s="3">
        <v>290518.01</v>
      </c>
      <c r="AA1962" s="3">
        <v>0</v>
      </c>
      <c r="AB1962">
        <v>0</v>
      </c>
      <c r="AC1962" s="3">
        <v>0</v>
      </c>
      <c r="AD1962" s="2">
        <v>-156592.79</v>
      </c>
      <c r="AE1962" s="3">
        <v>599122533.62</v>
      </c>
      <c r="AF1962" s="3">
        <v>12164932.65</v>
      </c>
      <c r="AG1962" s="3">
        <v>2628720.44</v>
      </c>
      <c r="AH1962" s="3">
        <v>103699.7</v>
      </c>
      <c r="AI1962" s="3">
        <v>2074</v>
      </c>
      <c r="AJ1962" s="2">
        <v>-10188946.82</v>
      </c>
    </row>
    <row r="1963" spans="1:36" hidden="1" x14ac:dyDescent="0.25">
      <c r="A1963" s="8">
        <v>1</v>
      </c>
      <c r="B1963" s="8" t="s">
        <v>223</v>
      </c>
      <c r="C1963" s="8">
        <v>3040160071121</v>
      </c>
      <c r="D1963" s="8" t="s">
        <v>224</v>
      </c>
      <c r="E1963" s="8" t="s">
        <v>30</v>
      </c>
      <c r="F1963" s="8" t="s">
        <v>225</v>
      </c>
      <c r="G1963" s="10">
        <v>43815</v>
      </c>
      <c r="H1963" s="8" t="s">
        <v>31</v>
      </c>
      <c r="I1963" s="8" t="s">
        <v>38</v>
      </c>
      <c r="J1963" s="9">
        <v>2149.91</v>
      </c>
      <c r="K1963" s="9">
        <v>43</v>
      </c>
      <c r="L1963" s="8">
        <v>0</v>
      </c>
      <c r="M1963" s="14">
        <f t="shared" si="90"/>
        <v>2192.91</v>
      </c>
      <c r="N1963" s="8">
        <v>0</v>
      </c>
      <c r="O1963" s="8">
        <v>0</v>
      </c>
      <c r="P1963" s="8" t="s">
        <v>114</v>
      </c>
      <c r="R1963" s="8">
        <v>2</v>
      </c>
      <c r="S1963" s="13">
        <f>_xlfn.XLOOKUP(P1963,rif_fee_schedule!$A$2:$A$84,rif_fee_schedule!C$2:C$84, 0)*1.628</f>
        <v>4288.152</v>
      </c>
      <c r="T1963" s="13">
        <f>_xlfn.XLOOKUP(P1963,rif_fee_schedule!$A$2:$A$84,rif_fee_schedule!D$2:D$84, 0)</f>
        <v>2490</v>
      </c>
      <c r="U1963" s="14">
        <f t="shared" si="91"/>
        <v>8576.3040000000001</v>
      </c>
      <c r="V1963" s="14">
        <f t="shared" si="92"/>
        <v>4980</v>
      </c>
      <c r="W1963"/>
      <c r="Y1963" s="3">
        <v>74696854.359999999</v>
      </c>
      <c r="Z1963" s="3">
        <v>1494936.99</v>
      </c>
      <c r="AA1963" s="3">
        <v>1189721.74</v>
      </c>
      <c r="AB1963" s="2">
        <v>103699.7</v>
      </c>
      <c r="AC1963" s="3">
        <v>2074</v>
      </c>
      <c r="AD1963" s="2">
        <v>-3422401.68</v>
      </c>
      <c r="AE1963" s="3">
        <v>599122533.62</v>
      </c>
      <c r="AF1963" s="3">
        <v>12164932.65</v>
      </c>
      <c r="AG1963" s="3">
        <v>2628720.44</v>
      </c>
      <c r="AH1963" s="3">
        <v>103699.7</v>
      </c>
      <c r="AI1963" s="3">
        <v>2074</v>
      </c>
      <c r="AJ1963" s="2">
        <v>-10188946.82</v>
      </c>
    </row>
    <row r="1964" spans="1:36" hidden="1" x14ac:dyDescent="0.25">
      <c r="A1964" s="8">
        <v>6</v>
      </c>
      <c r="B1964" s="8" t="s">
        <v>7072</v>
      </c>
      <c r="C1964" s="8">
        <v>3069120560060</v>
      </c>
      <c r="D1964" s="8" t="s">
        <v>7073</v>
      </c>
      <c r="E1964" s="8" t="s">
        <v>30</v>
      </c>
      <c r="F1964" s="8" t="s">
        <v>7067</v>
      </c>
      <c r="G1964" s="10">
        <v>43812</v>
      </c>
      <c r="H1964" s="8" t="s">
        <v>31</v>
      </c>
      <c r="I1964" s="8" t="s">
        <v>38</v>
      </c>
      <c r="J1964" s="9">
        <v>9578.07</v>
      </c>
      <c r="K1964" s="9">
        <v>191.56</v>
      </c>
      <c r="L1964" s="8">
        <v>0</v>
      </c>
      <c r="M1964" s="14">
        <f t="shared" si="90"/>
        <v>9769.6299999999992</v>
      </c>
      <c r="N1964" s="8">
        <v>0</v>
      </c>
      <c r="O1964" s="8">
        <v>0</v>
      </c>
      <c r="P1964" s="8" t="s">
        <v>77</v>
      </c>
      <c r="R1964" s="8">
        <v>1</v>
      </c>
      <c r="S1964" s="13">
        <f>_xlfn.XLOOKUP(P1964,rif_fee_schedule!$A$2:$A$84,rif_fee_schedule!C$2:C$84, 0)*1.628</f>
        <v>9769.6279999999988</v>
      </c>
      <c r="T1964" s="13">
        <f>_xlfn.XLOOKUP(P1964,rif_fee_schedule!$A$2:$A$84,rif_fee_schedule!D$2:D$84, 0)</f>
        <v>5674</v>
      </c>
      <c r="U1964" s="14">
        <f t="shared" si="91"/>
        <v>9769.6279999999988</v>
      </c>
      <c r="V1964" s="14">
        <f t="shared" si="92"/>
        <v>5674</v>
      </c>
      <c r="W1964"/>
      <c r="Y1964" s="3">
        <v>43269262.359999999</v>
      </c>
      <c r="Z1964" s="3">
        <v>874367.57</v>
      </c>
      <c r="AA1964" s="3">
        <v>433279.63</v>
      </c>
      <c r="AB1964">
        <v>0</v>
      </c>
      <c r="AC1964" s="3">
        <v>0</v>
      </c>
      <c r="AD1964" s="2">
        <v>374512.67</v>
      </c>
      <c r="AE1964" s="3">
        <v>599122533.62</v>
      </c>
      <c r="AF1964" s="3">
        <v>12164932.65</v>
      </c>
      <c r="AG1964" s="3">
        <v>2628720.44</v>
      </c>
      <c r="AH1964" s="3">
        <v>103699.7</v>
      </c>
      <c r="AI1964" s="3">
        <v>2074</v>
      </c>
      <c r="AJ1964" s="2">
        <v>-10188946.82</v>
      </c>
    </row>
    <row r="1965" spans="1:36" hidden="1" x14ac:dyDescent="0.25">
      <c r="A1965" s="8">
        <v>6</v>
      </c>
      <c r="B1965" s="8" t="s">
        <v>7070</v>
      </c>
      <c r="C1965" s="8">
        <v>3069120560070</v>
      </c>
      <c r="D1965" s="8" t="s">
        <v>7071</v>
      </c>
      <c r="E1965" s="8" t="s">
        <v>30</v>
      </c>
      <c r="F1965" s="8" t="s">
        <v>7067</v>
      </c>
      <c r="G1965" s="10">
        <v>43812</v>
      </c>
      <c r="H1965" s="8" t="s">
        <v>31</v>
      </c>
      <c r="I1965" s="8" t="s">
        <v>38</v>
      </c>
      <c r="J1965" s="9">
        <v>9578.07</v>
      </c>
      <c r="K1965" s="9">
        <v>191.56</v>
      </c>
      <c r="L1965" s="8">
        <v>0</v>
      </c>
      <c r="M1965" s="14">
        <f t="shared" si="90"/>
        <v>9769.6299999999992</v>
      </c>
      <c r="N1965" s="8">
        <v>0</v>
      </c>
      <c r="O1965" s="8">
        <v>0</v>
      </c>
      <c r="P1965" s="8" t="s">
        <v>77</v>
      </c>
      <c r="R1965" s="8">
        <v>1</v>
      </c>
      <c r="S1965" s="13">
        <f>_xlfn.XLOOKUP(P1965,rif_fee_schedule!$A$2:$A$84,rif_fee_schedule!C$2:C$84, 0)*1.628</f>
        <v>9769.6279999999988</v>
      </c>
      <c r="T1965" s="13">
        <f>_xlfn.XLOOKUP(P1965,rif_fee_schedule!$A$2:$A$84,rif_fee_schedule!D$2:D$84, 0)</f>
        <v>5674</v>
      </c>
      <c r="U1965" s="14">
        <f t="shared" si="91"/>
        <v>9769.6279999999988</v>
      </c>
      <c r="V1965" s="14">
        <f t="shared" si="92"/>
        <v>5674</v>
      </c>
      <c r="W1965"/>
      <c r="Y1965" s="3">
        <v>43269262.359999999</v>
      </c>
      <c r="Z1965" s="3">
        <v>874367.57</v>
      </c>
      <c r="AA1965" s="3">
        <v>433279.63</v>
      </c>
      <c r="AB1965">
        <v>0</v>
      </c>
      <c r="AC1965" s="3">
        <v>0</v>
      </c>
      <c r="AD1965" s="2">
        <v>374512.67</v>
      </c>
      <c r="AE1965" s="3">
        <v>599122533.62</v>
      </c>
      <c r="AF1965" s="3">
        <v>12164932.65</v>
      </c>
      <c r="AG1965" s="3">
        <v>2628720.44</v>
      </c>
      <c r="AH1965" s="3">
        <v>103699.7</v>
      </c>
      <c r="AI1965" s="3">
        <v>2074</v>
      </c>
      <c r="AJ1965" s="2">
        <v>-10188946.82</v>
      </c>
    </row>
    <row r="1966" spans="1:36" hidden="1" x14ac:dyDescent="0.25">
      <c r="A1966" s="8">
        <v>6</v>
      </c>
      <c r="B1966" s="8" t="s">
        <v>7065</v>
      </c>
      <c r="C1966" s="8">
        <v>3069120560050</v>
      </c>
      <c r="D1966" s="8" t="s">
        <v>7066</v>
      </c>
      <c r="E1966" s="8" t="s">
        <v>30</v>
      </c>
      <c r="F1966" s="8" t="s">
        <v>7067</v>
      </c>
      <c r="G1966" s="10">
        <v>43812</v>
      </c>
      <c r="H1966" s="8" t="s">
        <v>31</v>
      </c>
      <c r="I1966" s="8" t="s">
        <v>38</v>
      </c>
      <c r="J1966" s="9">
        <v>9578.07</v>
      </c>
      <c r="K1966" s="9">
        <v>191.56</v>
      </c>
      <c r="L1966" s="8">
        <v>0</v>
      </c>
      <c r="M1966" s="14">
        <f t="shared" si="90"/>
        <v>9769.6299999999992</v>
      </c>
      <c r="N1966" s="8">
        <v>0</v>
      </c>
      <c r="O1966" s="8">
        <v>0</v>
      </c>
      <c r="P1966" s="8" t="s">
        <v>77</v>
      </c>
      <c r="R1966" s="8">
        <v>1</v>
      </c>
      <c r="S1966" s="13">
        <f>_xlfn.XLOOKUP(P1966,rif_fee_schedule!$A$2:$A$84,rif_fee_schedule!C$2:C$84, 0)*1.628</f>
        <v>9769.6279999999988</v>
      </c>
      <c r="T1966" s="13">
        <f>_xlfn.XLOOKUP(P1966,rif_fee_schedule!$A$2:$A$84,rif_fee_schedule!D$2:D$84, 0)</f>
        <v>5674</v>
      </c>
      <c r="U1966" s="14">
        <f t="shared" si="91"/>
        <v>9769.6279999999988</v>
      </c>
      <c r="V1966" s="14">
        <f t="shared" si="92"/>
        <v>5674</v>
      </c>
      <c r="W1966"/>
      <c r="Y1966" s="3">
        <v>43269262.359999999</v>
      </c>
      <c r="Z1966" s="3">
        <v>874367.57</v>
      </c>
      <c r="AA1966" s="3">
        <v>433279.63</v>
      </c>
      <c r="AB1966">
        <v>0</v>
      </c>
      <c r="AC1966" s="3">
        <v>0</v>
      </c>
      <c r="AD1966" s="2">
        <v>374512.67</v>
      </c>
      <c r="AE1966" s="3">
        <v>599122533.62</v>
      </c>
      <c r="AF1966" s="3">
        <v>12164932.65</v>
      </c>
      <c r="AG1966" s="3">
        <v>2628720.44</v>
      </c>
      <c r="AH1966" s="3">
        <v>103699.7</v>
      </c>
      <c r="AI1966" s="3">
        <v>2074</v>
      </c>
      <c r="AJ1966" s="2">
        <v>-10188946.82</v>
      </c>
    </row>
    <row r="1967" spans="1:36" hidden="1" x14ac:dyDescent="0.25">
      <c r="A1967" s="8">
        <v>2</v>
      </c>
      <c r="B1967" s="8" t="s">
        <v>2719</v>
      </c>
      <c r="C1967" s="8">
        <v>3031110351650</v>
      </c>
      <c r="D1967" s="8" t="s">
        <v>2720</v>
      </c>
      <c r="E1967" s="8" t="s">
        <v>30</v>
      </c>
      <c r="G1967" s="10">
        <v>43815</v>
      </c>
      <c r="H1967" s="8" t="s">
        <v>31</v>
      </c>
      <c r="I1967" s="8" t="s">
        <v>32</v>
      </c>
      <c r="J1967" s="9">
        <v>5544.77</v>
      </c>
      <c r="K1967" s="9">
        <v>110.9</v>
      </c>
      <c r="L1967" s="8">
        <v>0</v>
      </c>
      <c r="M1967" s="14">
        <f t="shared" si="90"/>
        <v>5655.67</v>
      </c>
      <c r="N1967" s="8">
        <v>0</v>
      </c>
      <c r="O1967" s="8">
        <v>0</v>
      </c>
      <c r="P1967" s="8" t="s">
        <v>114</v>
      </c>
      <c r="R1967" s="8">
        <v>1</v>
      </c>
      <c r="S1967" s="13">
        <f>_xlfn.XLOOKUP(P1967,rif_fee_schedule!$A$2:$A$84,rif_fee_schedule!C$2:C$84, 0)*1.628</f>
        <v>4288.152</v>
      </c>
      <c r="T1967" s="13">
        <f>_xlfn.XLOOKUP(P1967,rif_fee_schedule!$A$2:$A$84,rif_fee_schedule!D$2:D$84, 0)</f>
        <v>2490</v>
      </c>
      <c r="U1967" s="14">
        <f t="shared" si="91"/>
        <v>4288.152</v>
      </c>
      <c r="V1967" s="14">
        <f t="shared" si="92"/>
        <v>2490</v>
      </c>
      <c r="W1967"/>
      <c r="Y1967" s="3">
        <v>272008405.74000001</v>
      </c>
      <c r="Z1967" s="3">
        <v>5573244.3300000001</v>
      </c>
      <c r="AA1967" s="3">
        <v>0</v>
      </c>
      <c r="AB1967">
        <v>0</v>
      </c>
      <c r="AC1967" s="3">
        <v>0</v>
      </c>
      <c r="AD1967" s="2">
        <v>-7297347.0099999998</v>
      </c>
      <c r="AE1967" s="3">
        <v>599122533.62</v>
      </c>
      <c r="AF1967" s="3">
        <v>12164932.65</v>
      </c>
      <c r="AG1967" s="3">
        <v>2628720.44</v>
      </c>
      <c r="AH1967" s="3">
        <v>103699.7</v>
      </c>
      <c r="AI1967" s="3">
        <v>2074</v>
      </c>
      <c r="AJ1967" s="2">
        <v>-10188946.82</v>
      </c>
    </row>
    <row r="1968" spans="1:36" hidden="1" x14ac:dyDescent="0.25">
      <c r="A1968" s="8">
        <v>6</v>
      </c>
      <c r="B1968" s="8" t="s">
        <v>8101</v>
      </c>
      <c r="C1968" s="8">
        <v>3078260060346</v>
      </c>
      <c r="D1968" s="8" t="s">
        <v>8102</v>
      </c>
      <c r="E1968" s="8" t="s">
        <v>30</v>
      </c>
      <c r="F1968" s="8" t="s">
        <v>8103</v>
      </c>
      <c r="G1968" s="10">
        <v>43815</v>
      </c>
      <c r="H1968" s="8" t="s">
        <v>31</v>
      </c>
      <c r="I1968" s="8" t="s">
        <v>38</v>
      </c>
      <c r="J1968" s="9">
        <v>9578.07</v>
      </c>
      <c r="K1968" s="9">
        <v>191.56</v>
      </c>
      <c r="L1968" s="8">
        <v>0</v>
      </c>
      <c r="M1968" s="14">
        <f t="shared" si="90"/>
        <v>9769.6299999999992</v>
      </c>
      <c r="N1968" s="8">
        <v>0</v>
      </c>
      <c r="O1968" s="8">
        <v>0</v>
      </c>
      <c r="P1968" s="8" t="s">
        <v>77</v>
      </c>
      <c r="R1968" s="8">
        <v>1</v>
      </c>
      <c r="S1968" s="13">
        <f>_xlfn.XLOOKUP(P1968,rif_fee_schedule!$A$2:$A$84,rif_fee_schedule!C$2:C$84, 0)*1.628</f>
        <v>9769.6279999999988</v>
      </c>
      <c r="T1968" s="13">
        <f>_xlfn.XLOOKUP(P1968,rif_fee_schedule!$A$2:$A$84,rif_fee_schedule!D$2:D$84, 0)</f>
        <v>5674</v>
      </c>
      <c r="U1968" s="14">
        <f t="shared" si="91"/>
        <v>9769.6279999999988</v>
      </c>
      <c r="V1968" s="14">
        <f t="shared" si="92"/>
        <v>5674</v>
      </c>
      <c r="W1968"/>
      <c r="Y1968" s="3">
        <v>43269262.359999999</v>
      </c>
      <c r="Z1968" s="3">
        <v>874367.57</v>
      </c>
      <c r="AA1968" s="3">
        <v>433279.63</v>
      </c>
      <c r="AB1968">
        <v>0</v>
      </c>
      <c r="AC1968" s="3">
        <v>0</v>
      </c>
      <c r="AD1968" s="2">
        <v>374512.67</v>
      </c>
      <c r="AE1968" s="3">
        <v>599122533.62</v>
      </c>
      <c r="AF1968" s="3">
        <v>12164932.65</v>
      </c>
      <c r="AG1968" s="3">
        <v>2628720.44</v>
      </c>
      <c r="AH1968" s="3">
        <v>103699.7</v>
      </c>
      <c r="AI1968" s="3">
        <v>2074</v>
      </c>
      <c r="AJ1968" s="2">
        <v>-10188946.82</v>
      </c>
    </row>
    <row r="1969" spans="1:36" hidden="1" x14ac:dyDescent="0.25">
      <c r="A1969" s="8">
        <v>2</v>
      </c>
      <c r="B1969" s="8" t="s">
        <v>2714</v>
      </c>
      <c r="C1969" s="8">
        <v>3031110390200</v>
      </c>
      <c r="D1969" s="8" t="s">
        <v>2715</v>
      </c>
      <c r="E1969" s="8" t="s">
        <v>30</v>
      </c>
      <c r="G1969" s="10">
        <v>43816</v>
      </c>
      <c r="H1969" s="8" t="s">
        <v>31</v>
      </c>
      <c r="I1969" s="8" t="s">
        <v>32</v>
      </c>
      <c r="J1969" s="9">
        <v>0</v>
      </c>
      <c r="K1969" s="9">
        <v>0</v>
      </c>
      <c r="L1969" s="8">
        <v>0</v>
      </c>
      <c r="M1969" s="14">
        <f t="shared" si="90"/>
        <v>0</v>
      </c>
      <c r="N1969" s="8">
        <v>0</v>
      </c>
      <c r="O1969" s="8">
        <v>0</v>
      </c>
      <c r="P1969" s="8" t="s">
        <v>77</v>
      </c>
      <c r="R1969" s="8">
        <v>1</v>
      </c>
      <c r="S1969" s="13">
        <f>_xlfn.XLOOKUP(P1969,rif_fee_schedule!$A$2:$A$84,rif_fee_schedule!C$2:C$84, 0)*1.628</f>
        <v>9769.6279999999988</v>
      </c>
      <c r="T1969" s="13">
        <f>_xlfn.XLOOKUP(P1969,rif_fee_schedule!$A$2:$A$84,rif_fee_schedule!D$2:D$84, 0)</f>
        <v>5674</v>
      </c>
      <c r="U1969" s="14">
        <f t="shared" si="91"/>
        <v>9769.6279999999988</v>
      </c>
      <c r="V1969" s="14">
        <f t="shared" si="92"/>
        <v>5674</v>
      </c>
      <c r="W1969"/>
      <c r="Y1969" s="3">
        <v>272008405.74000001</v>
      </c>
      <c r="Z1969" s="3">
        <v>5573244.3300000001</v>
      </c>
      <c r="AA1969" s="3">
        <v>0</v>
      </c>
      <c r="AB1969">
        <v>0</v>
      </c>
      <c r="AC1969" s="3">
        <v>0</v>
      </c>
      <c r="AD1969" s="2">
        <v>-7297347.0099999998</v>
      </c>
      <c r="AE1969" s="3">
        <v>599122533.62</v>
      </c>
      <c r="AF1969" s="3">
        <v>12164932.65</v>
      </c>
      <c r="AG1969" s="3">
        <v>2628720.44</v>
      </c>
      <c r="AH1969" s="3">
        <v>103699.7</v>
      </c>
      <c r="AI1969" s="3">
        <v>2074</v>
      </c>
      <c r="AJ1969" s="2">
        <v>-10188946.82</v>
      </c>
    </row>
    <row r="1970" spans="1:36" hidden="1" x14ac:dyDescent="0.25">
      <c r="A1970" s="8">
        <v>2</v>
      </c>
      <c r="B1970" s="8" t="s">
        <v>2714</v>
      </c>
      <c r="C1970" s="8">
        <v>3031110390200</v>
      </c>
      <c r="D1970" s="8" t="s">
        <v>2715</v>
      </c>
      <c r="E1970" s="8" t="s">
        <v>30</v>
      </c>
      <c r="G1970" s="10">
        <v>43816</v>
      </c>
      <c r="H1970" s="8" t="s">
        <v>31</v>
      </c>
      <c r="I1970" s="8" t="s">
        <v>32</v>
      </c>
      <c r="J1970" s="9">
        <v>0</v>
      </c>
      <c r="K1970" s="9">
        <v>0</v>
      </c>
      <c r="L1970" s="8">
        <v>0</v>
      </c>
      <c r="M1970" s="14">
        <f t="shared" si="90"/>
        <v>0</v>
      </c>
      <c r="N1970" s="8">
        <v>0</v>
      </c>
      <c r="O1970" s="8">
        <v>0</v>
      </c>
      <c r="P1970" s="8" t="s">
        <v>77</v>
      </c>
      <c r="R1970" s="8">
        <v>-1</v>
      </c>
      <c r="S1970" s="13">
        <f>_xlfn.XLOOKUP(P1970,rif_fee_schedule!$A$2:$A$84,rif_fee_schedule!C$2:C$84, 0)*1.628</f>
        <v>9769.6279999999988</v>
      </c>
      <c r="T1970" s="13">
        <f>_xlfn.XLOOKUP(P1970,rif_fee_schedule!$A$2:$A$84,rif_fee_schedule!D$2:D$84, 0)</f>
        <v>5674</v>
      </c>
      <c r="U1970" s="14">
        <f t="shared" si="91"/>
        <v>-9769.6279999999988</v>
      </c>
      <c r="V1970" s="14">
        <f t="shared" si="92"/>
        <v>-5674</v>
      </c>
      <c r="W1970"/>
      <c r="Y1970" s="3">
        <v>272008405.74000001</v>
      </c>
      <c r="Z1970" s="3">
        <v>5573244.3300000001</v>
      </c>
      <c r="AA1970" s="3">
        <v>0</v>
      </c>
      <c r="AB1970">
        <v>0</v>
      </c>
      <c r="AC1970" s="3">
        <v>0</v>
      </c>
      <c r="AD1970" s="2">
        <v>-7297347.0099999998</v>
      </c>
      <c r="AE1970" s="3">
        <v>599122533.62</v>
      </c>
      <c r="AF1970" s="3">
        <v>12164932.65</v>
      </c>
      <c r="AG1970" s="3">
        <v>2628720.44</v>
      </c>
      <c r="AH1970" s="3">
        <v>103699.7</v>
      </c>
      <c r="AI1970" s="3">
        <v>2074</v>
      </c>
      <c r="AJ1970" s="2">
        <v>-10188946.82</v>
      </c>
    </row>
    <row r="1971" spans="1:36" hidden="1" x14ac:dyDescent="0.25">
      <c r="A1971" s="8">
        <v>9.1</v>
      </c>
      <c r="B1971" s="8" t="s">
        <v>9129</v>
      </c>
      <c r="C1971" s="8">
        <v>3031210280370</v>
      </c>
      <c r="D1971" s="8" t="s">
        <v>9130</v>
      </c>
      <c r="E1971" s="8" t="s">
        <v>30</v>
      </c>
      <c r="F1971" s="8" t="s">
        <v>9131</v>
      </c>
      <c r="G1971" s="10">
        <v>43816</v>
      </c>
      <c r="H1971" s="8" t="s">
        <v>31</v>
      </c>
      <c r="I1971" s="8" t="s">
        <v>38</v>
      </c>
      <c r="J1971" s="9">
        <v>0</v>
      </c>
      <c r="K1971" s="9">
        <v>0</v>
      </c>
      <c r="L1971" s="8">
        <v>0</v>
      </c>
      <c r="M1971" s="14">
        <f t="shared" ref="M1971:M2001" si="93">SUM(J1971:L1971)</f>
        <v>0</v>
      </c>
      <c r="N1971" s="8">
        <v>0</v>
      </c>
      <c r="O1971" s="8">
        <v>0</v>
      </c>
      <c r="P1971" s="8" t="s">
        <v>77</v>
      </c>
      <c r="R1971" s="8">
        <v>1</v>
      </c>
      <c r="S1971" s="13">
        <f>_xlfn.XLOOKUP(P1971,rif_fee_schedule!$A$2:$A$84,rif_fee_schedule!C$2:C$84, 0)*1.628</f>
        <v>9769.6279999999988</v>
      </c>
      <c r="T1971" s="13">
        <f>_xlfn.XLOOKUP(P1971,rif_fee_schedule!$A$2:$A$84,rif_fee_schedule!D$2:D$84, 0)</f>
        <v>5674</v>
      </c>
      <c r="U1971" s="14">
        <f t="shared" ref="U1971:U2034" si="94">S1971*R1971</f>
        <v>9769.6279999999988</v>
      </c>
      <c r="V1971" s="14">
        <f t="shared" ref="V1971:V2034" si="95">T1971*R1971</f>
        <v>5674</v>
      </c>
      <c r="W1971"/>
      <c r="Y1971" s="3">
        <v>13894747.220000001</v>
      </c>
      <c r="Z1971" s="3">
        <v>290518.01</v>
      </c>
      <c r="AA1971" s="3">
        <v>0</v>
      </c>
      <c r="AB1971">
        <v>0</v>
      </c>
      <c r="AC1971" s="3">
        <v>0</v>
      </c>
      <c r="AD1971" s="2">
        <v>-156592.79</v>
      </c>
      <c r="AE1971" s="3">
        <v>599122533.62</v>
      </c>
      <c r="AF1971" s="3">
        <v>12164932.65</v>
      </c>
      <c r="AG1971" s="3">
        <v>2628720.44</v>
      </c>
      <c r="AH1971" s="3">
        <v>103699.7</v>
      </c>
      <c r="AI1971" s="3">
        <v>2074</v>
      </c>
      <c r="AJ1971" s="2">
        <v>-10188946.82</v>
      </c>
    </row>
    <row r="1972" spans="1:36" hidden="1" x14ac:dyDescent="0.25">
      <c r="A1972" s="8">
        <v>9.1</v>
      </c>
      <c r="B1972" s="8" t="s">
        <v>9129</v>
      </c>
      <c r="C1972" s="8">
        <v>3031210280370</v>
      </c>
      <c r="D1972" s="8" t="s">
        <v>9130</v>
      </c>
      <c r="E1972" s="8" t="s">
        <v>30</v>
      </c>
      <c r="F1972" s="8" t="s">
        <v>9131</v>
      </c>
      <c r="G1972" s="10">
        <v>43816</v>
      </c>
      <c r="H1972" s="8" t="s">
        <v>31</v>
      </c>
      <c r="I1972" s="8" t="s">
        <v>38</v>
      </c>
      <c r="J1972" s="9">
        <v>0</v>
      </c>
      <c r="K1972" s="9">
        <v>0</v>
      </c>
      <c r="L1972" s="8">
        <v>0</v>
      </c>
      <c r="M1972" s="14">
        <f t="shared" si="93"/>
        <v>0</v>
      </c>
      <c r="N1972" s="8">
        <v>0</v>
      </c>
      <c r="O1972" s="8">
        <v>0</v>
      </c>
      <c r="P1972" s="8" t="s">
        <v>77</v>
      </c>
      <c r="R1972" s="8">
        <v>-1</v>
      </c>
      <c r="S1972" s="13">
        <f>_xlfn.XLOOKUP(P1972,rif_fee_schedule!$A$2:$A$84,rif_fee_schedule!C$2:C$84, 0)*1.628</f>
        <v>9769.6279999999988</v>
      </c>
      <c r="T1972" s="13">
        <f>_xlfn.XLOOKUP(P1972,rif_fee_schedule!$A$2:$A$84,rif_fee_schedule!D$2:D$84, 0)</f>
        <v>5674</v>
      </c>
      <c r="U1972" s="14">
        <f t="shared" si="94"/>
        <v>-9769.6279999999988</v>
      </c>
      <c r="V1972" s="14">
        <f t="shared" si="95"/>
        <v>-5674</v>
      </c>
      <c r="W1972"/>
      <c r="Y1972" s="3">
        <v>13894747.220000001</v>
      </c>
      <c r="Z1972" s="3">
        <v>290518.01</v>
      </c>
      <c r="AA1972" s="3">
        <v>0</v>
      </c>
      <c r="AB1972">
        <v>0</v>
      </c>
      <c r="AC1972" s="3">
        <v>0</v>
      </c>
      <c r="AD1972" s="2">
        <v>-156592.79</v>
      </c>
      <c r="AE1972" s="3">
        <v>599122533.62</v>
      </c>
      <c r="AF1972" s="3">
        <v>12164932.65</v>
      </c>
      <c r="AG1972" s="3">
        <v>2628720.44</v>
      </c>
      <c r="AH1972" s="3">
        <v>103699.7</v>
      </c>
      <c r="AI1972" s="3">
        <v>2074</v>
      </c>
      <c r="AJ1972" s="2">
        <v>-10188946.82</v>
      </c>
    </row>
    <row r="1973" spans="1:36" hidden="1" x14ac:dyDescent="0.25">
      <c r="A1973" s="8">
        <v>1.1000000000000001</v>
      </c>
      <c r="B1973" s="8" t="s">
        <v>846</v>
      </c>
      <c r="C1973" s="8">
        <v>3040120100290</v>
      </c>
      <c r="D1973" s="8" t="s">
        <v>847</v>
      </c>
      <c r="E1973" s="8" t="s">
        <v>30</v>
      </c>
      <c r="G1973" s="10">
        <v>43818</v>
      </c>
      <c r="H1973" s="8" t="s">
        <v>31</v>
      </c>
      <c r="I1973" s="8" t="s">
        <v>32</v>
      </c>
      <c r="J1973" s="9">
        <v>0</v>
      </c>
      <c r="K1973" s="9">
        <v>0</v>
      </c>
      <c r="L1973" s="8">
        <v>0</v>
      </c>
      <c r="M1973" s="14">
        <f t="shared" si="93"/>
        <v>0</v>
      </c>
      <c r="N1973" s="8">
        <v>0</v>
      </c>
      <c r="O1973" s="8">
        <v>0</v>
      </c>
      <c r="P1973" s="8" t="s">
        <v>77</v>
      </c>
      <c r="R1973" s="8">
        <v>0</v>
      </c>
      <c r="S1973" s="13">
        <f>_xlfn.XLOOKUP(P1973,rif_fee_schedule!$A$2:$A$84,rif_fee_schedule!C$2:C$84, 0)*1.628</f>
        <v>9769.6279999999988</v>
      </c>
      <c r="T1973" s="13">
        <f>_xlfn.XLOOKUP(P1973,rif_fee_schedule!$A$2:$A$84,rif_fee_schedule!D$2:D$84, 0)</f>
        <v>5674</v>
      </c>
      <c r="U1973" s="14">
        <f t="shared" si="94"/>
        <v>0</v>
      </c>
      <c r="V1973" s="14">
        <f t="shared" si="95"/>
        <v>0</v>
      </c>
      <c r="Y1973" s="3">
        <v>13538989.02</v>
      </c>
      <c r="Z1973" s="3">
        <v>280635.13</v>
      </c>
      <c r="AA1973" s="3">
        <v>0</v>
      </c>
      <c r="AB1973">
        <v>0</v>
      </c>
      <c r="AC1973" s="3">
        <v>0</v>
      </c>
      <c r="AD1973" s="2">
        <v>-2316507.67</v>
      </c>
      <c r="AE1973" s="3">
        <v>599122533.62</v>
      </c>
      <c r="AF1973" s="3">
        <v>12164932.65</v>
      </c>
      <c r="AG1973" s="3">
        <v>2628720.44</v>
      </c>
      <c r="AH1973" s="3">
        <v>103699.7</v>
      </c>
      <c r="AI1973" s="3">
        <v>2074</v>
      </c>
      <c r="AJ1973" s="2">
        <v>-10188946.82</v>
      </c>
    </row>
    <row r="1974" spans="1:36" hidden="1" x14ac:dyDescent="0.25">
      <c r="A1974" s="8">
        <v>6</v>
      </c>
      <c r="B1974" s="8" t="s">
        <v>6778</v>
      </c>
      <c r="C1974" s="8">
        <v>3060300010350</v>
      </c>
      <c r="D1974" s="8" t="s">
        <v>6779</v>
      </c>
      <c r="E1974" s="8" t="s">
        <v>30</v>
      </c>
      <c r="F1974" s="8" t="s">
        <v>5929</v>
      </c>
      <c r="G1974" s="10">
        <v>43819</v>
      </c>
      <c r="H1974" s="8" t="s">
        <v>31</v>
      </c>
      <c r="I1974" s="8" t="s">
        <v>38</v>
      </c>
      <c r="J1974" s="9">
        <v>9578.07</v>
      </c>
      <c r="K1974" s="9">
        <v>191.56</v>
      </c>
      <c r="L1974" s="8">
        <v>0</v>
      </c>
      <c r="M1974" s="14">
        <f t="shared" si="93"/>
        <v>9769.6299999999992</v>
      </c>
      <c r="N1974" s="8">
        <v>0</v>
      </c>
      <c r="O1974" s="8">
        <v>0</v>
      </c>
      <c r="P1974" s="8" t="s">
        <v>77</v>
      </c>
      <c r="R1974" s="8">
        <v>1</v>
      </c>
      <c r="S1974" s="13">
        <f>_xlfn.XLOOKUP(P1974,rif_fee_schedule!$A$2:$A$84,rif_fee_schedule!C$2:C$84, 0)*1.628</f>
        <v>9769.6279999999988</v>
      </c>
      <c r="T1974" s="13">
        <f>_xlfn.XLOOKUP(P1974,rif_fee_schedule!$A$2:$A$84,rif_fee_schedule!D$2:D$84, 0)</f>
        <v>5674</v>
      </c>
      <c r="U1974" s="14">
        <f t="shared" si="94"/>
        <v>9769.6279999999988</v>
      </c>
      <c r="V1974" s="14">
        <f t="shared" si="95"/>
        <v>5674</v>
      </c>
      <c r="W1974"/>
      <c r="Y1974" s="3">
        <v>43269262.359999999</v>
      </c>
      <c r="Z1974" s="3">
        <v>874367.57</v>
      </c>
      <c r="AA1974" s="3">
        <v>433279.63</v>
      </c>
      <c r="AB1974">
        <v>0</v>
      </c>
      <c r="AC1974" s="3">
        <v>0</v>
      </c>
      <c r="AD1974" s="2">
        <v>374512.67</v>
      </c>
      <c r="AE1974" s="3">
        <v>599122533.62</v>
      </c>
      <c r="AF1974" s="3">
        <v>12164932.65</v>
      </c>
      <c r="AG1974" s="3">
        <v>2628720.44</v>
      </c>
      <c r="AH1974" s="3">
        <v>103699.7</v>
      </c>
      <c r="AI1974" s="3">
        <v>2074</v>
      </c>
      <c r="AJ1974" s="2">
        <v>-10188946.82</v>
      </c>
    </row>
    <row r="1975" spans="1:36" hidden="1" x14ac:dyDescent="0.25">
      <c r="A1975" s="8">
        <v>6</v>
      </c>
      <c r="B1975" s="8" t="s">
        <v>6712</v>
      </c>
      <c r="C1975" s="8">
        <v>3060300010340</v>
      </c>
      <c r="D1975" s="8" t="s">
        <v>6713</v>
      </c>
      <c r="E1975" s="8" t="s">
        <v>30</v>
      </c>
      <c r="F1975" s="8" t="s">
        <v>5929</v>
      </c>
      <c r="G1975" s="10">
        <v>43819</v>
      </c>
      <c r="H1975" s="8" t="s">
        <v>31</v>
      </c>
      <c r="I1975" s="8" t="s">
        <v>38</v>
      </c>
      <c r="J1975" s="9">
        <v>9578.07</v>
      </c>
      <c r="K1975" s="9">
        <v>191.56</v>
      </c>
      <c r="L1975" s="8">
        <v>0</v>
      </c>
      <c r="M1975" s="14">
        <f t="shared" si="93"/>
        <v>9769.6299999999992</v>
      </c>
      <c r="N1975" s="8">
        <v>0</v>
      </c>
      <c r="O1975" s="8">
        <v>0</v>
      </c>
      <c r="P1975" s="8" t="s">
        <v>77</v>
      </c>
      <c r="R1975" s="8">
        <v>1</v>
      </c>
      <c r="S1975" s="13">
        <f>_xlfn.XLOOKUP(P1975,rif_fee_schedule!$A$2:$A$84,rif_fee_schedule!C$2:C$84, 0)*1.628</f>
        <v>9769.6279999999988</v>
      </c>
      <c r="T1975" s="13">
        <f>_xlfn.XLOOKUP(P1975,rif_fee_schedule!$A$2:$A$84,rif_fee_schedule!D$2:D$84, 0)</f>
        <v>5674</v>
      </c>
      <c r="U1975" s="14">
        <f t="shared" si="94"/>
        <v>9769.6279999999988</v>
      </c>
      <c r="V1975" s="14">
        <f t="shared" si="95"/>
        <v>5674</v>
      </c>
      <c r="W1975"/>
      <c r="Y1975" s="3">
        <v>43269262.359999999</v>
      </c>
      <c r="Z1975" s="3">
        <v>874367.57</v>
      </c>
      <c r="AA1975" s="3">
        <v>433279.63</v>
      </c>
      <c r="AB1975">
        <v>0</v>
      </c>
      <c r="AC1975" s="3">
        <v>0</v>
      </c>
      <c r="AD1975" s="2">
        <v>374512.67</v>
      </c>
      <c r="AE1975" s="3">
        <v>599122533.62</v>
      </c>
      <c r="AF1975" s="3">
        <v>12164932.65</v>
      </c>
      <c r="AG1975" s="3">
        <v>2628720.44</v>
      </c>
      <c r="AH1975" s="3">
        <v>103699.7</v>
      </c>
      <c r="AI1975" s="3">
        <v>2074</v>
      </c>
      <c r="AJ1975" s="2">
        <v>-10188946.82</v>
      </c>
    </row>
    <row r="1976" spans="1:36" hidden="1" x14ac:dyDescent="0.25">
      <c r="A1976" s="8">
        <v>6</v>
      </c>
      <c r="B1976" s="8" t="s">
        <v>6729</v>
      </c>
      <c r="C1976" s="8">
        <v>3060300010010</v>
      </c>
      <c r="D1976" s="8" t="s">
        <v>6730</v>
      </c>
      <c r="E1976" s="8" t="s">
        <v>30</v>
      </c>
      <c r="F1976" s="8" t="s">
        <v>6731</v>
      </c>
      <c r="G1976" s="10">
        <v>43819</v>
      </c>
      <c r="H1976" s="8" t="s">
        <v>31</v>
      </c>
      <c r="I1976" s="8" t="s">
        <v>38</v>
      </c>
      <c r="J1976" s="9">
        <v>9578.07</v>
      </c>
      <c r="K1976" s="9">
        <v>191.56</v>
      </c>
      <c r="L1976" s="8">
        <v>0</v>
      </c>
      <c r="M1976" s="14">
        <f t="shared" si="93"/>
        <v>9769.6299999999992</v>
      </c>
      <c r="N1976" s="8">
        <v>0</v>
      </c>
      <c r="O1976" s="8">
        <v>0</v>
      </c>
      <c r="P1976" s="8" t="s">
        <v>77</v>
      </c>
      <c r="R1976" s="8">
        <v>1</v>
      </c>
      <c r="S1976" s="13">
        <f>_xlfn.XLOOKUP(P1976,rif_fee_schedule!$A$2:$A$84,rif_fee_schedule!C$2:C$84, 0)*1.628</f>
        <v>9769.6279999999988</v>
      </c>
      <c r="T1976" s="13">
        <f>_xlfn.XLOOKUP(P1976,rif_fee_schedule!$A$2:$A$84,rif_fee_schedule!D$2:D$84, 0)</f>
        <v>5674</v>
      </c>
      <c r="U1976" s="14">
        <f t="shared" si="94"/>
        <v>9769.6279999999988</v>
      </c>
      <c r="V1976" s="14">
        <f t="shared" si="95"/>
        <v>5674</v>
      </c>
      <c r="W1976"/>
      <c r="Y1976" s="3">
        <v>43269262.359999999</v>
      </c>
      <c r="Z1976" s="3">
        <v>874367.57</v>
      </c>
      <c r="AA1976" s="3">
        <v>433279.63</v>
      </c>
      <c r="AB1976">
        <v>0</v>
      </c>
      <c r="AC1976" s="3">
        <v>0</v>
      </c>
      <c r="AD1976" s="2">
        <v>374512.67</v>
      </c>
      <c r="AE1976" s="3">
        <v>599122533.62</v>
      </c>
      <c r="AF1976" s="3">
        <v>12164932.65</v>
      </c>
      <c r="AG1976" s="3">
        <v>2628720.44</v>
      </c>
      <c r="AH1976" s="3">
        <v>103699.7</v>
      </c>
      <c r="AI1976" s="3">
        <v>2074</v>
      </c>
      <c r="AJ1976" s="2">
        <v>-10188946.82</v>
      </c>
    </row>
    <row r="1977" spans="1:36" hidden="1" x14ac:dyDescent="0.25">
      <c r="A1977" s="8">
        <v>6</v>
      </c>
      <c r="B1977" s="8" t="s">
        <v>6732</v>
      </c>
      <c r="C1977" s="8">
        <v>3060300010350</v>
      </c>
      <c r="D1977" s="8" t="s">
        <v>6733</v>
      </c>
      <c r="E1977" s="8" t="s">
        <v>30</v>
      </c>
      <c r="F1977" s="8" t="s">
        <v>6734</v>
      </c>
      <c r="G1977" s="10">
        <v>43819</v>
      </c>
      <c r="H1977" s="8" t="s">
        <v>31</v>
      </c>
      <c r="I1977" s="8" t="s">
        <v>38</v>
      </c>
      <c r="J1977" s="9">
        <v>9578.07</v>
      </c>
      <c r="K1977" s="9">
        <v>191.56</v>
      </c>
      <c r="L1977" s="8">
        <v>0</v>
      </c>
      <c r="M1977" s="14">
        <f t="shared" si="93"/>
        <v>9769.6299999999992</v>
      </c>
      <c r="N1977" s="8">
        <v>0</v>
      </c>
      <c r="O1977" s="8">
        <v>0</v>
      </c>
      <c r="P1977" s="8" t="s">
        <v>77</v>
      </c>
      <c r="R1977" s="8">
        <v>1</v>
      </c>
      <c r="S1977" s="13">
        <f>_xlfn.XLOOKUP(P1977,rif_fee_schedule!$A$2:$A$84,rif_fee_schedule!C$2:C$84, 0)*1.628</f>
        <v>9769.6279999999988</v>
      </c>
      <c r="T1977" s="13">
        <f>_xlfn.XLOOKUP(P1977,rif_fee_schedule!$A$2:$A$84,rif_fee_schedule!D$2:D$84, 0)</f>
        <v>5674</v>
      </c>
      <c r="U1977" s="14">
        <f t="shared" si="94"/>
        <v>9769.6279999999988</v>
      </c>
      <c r="V1977" s="14">
        <f t="shared" si="95"/>
        <v>5674</v>
      </c>
      <c r="W1977"/>
      <c r="Y1977" s="3">
        <v>43269262.359999999</v>
      </c>
      <c r="Z1977" s="3">
        <v>874367.57</v>
      </c>
      <c r="AA1977" s="3">
        <v>433279.63</v>
      </c>
      <c r="AB1977">
        <v>0</v>
      </c>
      <c r="AC1977" s="3">
        <v>0</v>
      </c>
      <c r="AD1977" s="2">
        <v>374512.67</v>
      </c>
      <c r="AE1977" s="3">
        <v>599122533.62</v>
      </c>
      <c r="AF1977" s="3">
        <v>12164932.65</v>
      </c>
      <c r="AG1977" s="3">
        <v>2628720.44</v>
      </c>
      <c r="AH1977" s="3">
        <v>103699.7</v>
      </c>
      <c r="AI1977" s="3">
        <v>2074</v>
      </c>
      <c r="AJ1977" s="2">
        <v>-10188946.82</v>
      </c>
    </row>
    <row r="1978" spans="1:36" hidden="1" x14ac:dyDescent="0.25">
      <c r="A1978" s="8">
        <v>6</v>
      </c>
      <c r="B1978" s="8" t="s">
        <v>6735</v>
      </c>
      <c r="C1978" s="8">
        <v>3060300010380</v>
      </c>
      <c r="D1978" s="8" t="s">
        <v>6736</v>
      </c>
      <c r="E1978" s="8" t="s">
        <v>30</v>
      </c>
      <c r="F1978" s="8" t="s">
        <v>6737</v>
      </c>
      <c r="G1978" s="10">
        <v>43819</v>
      </c>
      <c r="H1978" s="8" t="s">
        <v>31</v>
      </c>
      <c r="I1978" s="8" t="s">
        <v>38</v>
      </c>
      <c r="J1978" s="9">
        <v>9578.07</v>
      </c>
      <c r="K1978" s="9">
        <v>191.56</v>
      </c>
      <c r="L1978" s="8">
        <v>0</v>
      </c>
      <c r="M1978" s="14">
        <f t="shared" si="93"/>
        <v>9769.6299999999992</v>
      </c>
      <c r="N1978" s="8">
        <v>0</v>
      </c>
      <c r="O1978" s="8">
        <v>0</v>
      </c>
      <c r="P1978" s="8" t="s">
        <v>77</v>
      </c>
      <c r="R1978" s="8">
        <v>1</v>
      </c>
      <c r="S1978" s="13">
        <f>_xlfn.XLOOKUP(P1978,rif_fee_schedule!$A$2:$A$84,rif_fee_schedule!C$2:C$84, 0)*1.628</f>
        <v>9769.6279999999988</v>
      </c>
      <c r="T1978" s="13">
        <f>_xlfn.XLOOKUP(P1978,rif_fee_schedule!$A$2:$A$84,rif_fee_schedule!D$2:D$84, 0)</f>
        <v>5674</v>
      </c>
      <c r="U1978" s="14">
        <f t="shared" si="94"/>
        <v>9769.6279999999988</v>
      </c>
      <c r="V1978" s="14">
        <f t="shared" si="95"/>
        <v>5674</v>
      </c>
      <c r="W1978"/>
      <c r="Y1978" s="3">
        <v>43269262.359999999</v>
      </c>
      <c r="Z1978" s="3">
        <v>874367.57</v>
      </c>
      <c r="AA1978" s="3">
        <v>433279.63</v>
      </c>
      <c r="AB1978">
        <v>0</v>
      </c>
      <c r="AC1978" s="3">
        <v>0</v>
      </c>
      <c r="AD1978" s="2">
        <v>374512.67</v>
      </c>
      <c r="AE1978" s="3">
        <v>599122533.62</v>
      </c>
      <c r="AF1978" s="3">
        <v>12164932.65</v>
      </c>
      <c r="AG1978" s="3">
        <v>2628720.44</v>
      </c>
      <c r="AH1978" s="3">
        <v>103699.7</v>
      </c>
      <c r="AI1978" s="3">
        <v>2074</v>
      </c>
      <c r="AJ1978" s="2">
        <v>-10188946.82</v>
      </c>
    </row>
    <row r="1979" spans="1:36" hidden="1" x14ac:dyDescent="0.25">
      <c r="A1979" s="8">
        <v>3</v>
      </c>
      <c r="B1979" s="8" t="s">
        <v>3517</v>
      </c>
      <c r="C1979" s="8">
        <v>3022060440030</v>
      </c>
      <c r="D1979" s="8" t="s">
        <v>3518</v>
      </c>
      <c r="E1979" s="8" t="s">
        <v>30</v>
      </c>
      <c r="G1979" s="10">
        <v>43817</v>
      </c>
      <c r="H1979" s="8" t="s">
        <v>31</v>
      </c>
      <c r="I1979" s="8" t="s">
        <v>32</v>
      </c>
      <c r="J1979" s="9">
        <v>4205.63</v>
      </c>
      <c r="K1979" s="9">
        <v>84.11</v>
      </c>
      <c r="L1979" s="8">
        <v>0</v>
      </c>
      <c r="M1979" s="14">
        <f t="shared" si="93"/>
        <v>4289.74</v>
      </c>
      <c r="N1979" s="8">
        <v>0</v>
      </c>
      <c r="O1979" s="8">
        <v>0</v>
      </c>
      <c r="P1979" s="8" t="s">
        <v>679</v>
      </c>
      <c r="R1979" s="11">
        <v>4348</v>
      </c>
      <c r="S1979" s="13">
        <f>_xlfn.XLOOKUP(P1979,rif_fee_schedule!$A$2:$A$84,rif_fee_schedule!C$2:C$84, 0)*1.628</f>
        <v>6.108255999999999</v>
      </c>
      <c r="T1979" s="13">
        <f>_xlfn.XLOOKUP(P1979,rif_fee_schedule!$A$2:$A$84,rif_fee_schedule!D$2:D$84, 0)</f>
        <v>3.5470000000000002</v>
      </c>
      <c r="U1979" s="14">
        <f t="shared" si="94"/>
        <v>26558.697087999997</v>
      </c>
      <c r="V1979" s="14">
        <f t="shared" si="95"/>
        <v>15422.356</v>
      </c>
      <c r="W1979" s="2"/>
      <c r="Y1979" s="3">
        <v>23988344.25</v>
      </c>
      <c r="Z1979" s="3">
        <v>491993.61</v>
      </c>
      <c r="AA1979" s="3">
        <v>633517.25</v>
      </c>
      <c r="AB1979">
        <v>0</v>
      </c>
      <c r="AC1979" s="3">
        <v>0</v>
      </c>
      <c r="AD1979" s="2">
        <v>2811604.2</v>
      </c>
      <c r="AE1979" s="3">
        <v>599122533.62</v>
      </c>
      <c r="AF1979" s="3">
        <v>12164932.65</v>
      </c>
      <c r="AG1979" s="3">
        <v>2628720.44</v>
      </c>
      <c r="AH1979" s="3">
        <v>103699.7</v>
      </c>
      <c r="AI1979" s="3">
        <v>2074</v>
      </c>
      <c r="AJ1979" s="2">
        <v>-10188946.82</v>
      </c>
    </row>
    <row r="1980" spans="1:36" hidden="1" x14ac:dyDescent="0.25">
      <c r="A1980" s="8">
        <v>3</v>
      </c>
      <c r="B1980" s="8" t="s">
        <v>3517</v>
      </c>
      <c r="C1980" s="8">
        <v>3022060440030</v>
      </c>
      <c r="D1980" s="8" t="s">
        <v>3518</v>
      </c>
      <c r="E1980" s="8" t="s">
        <v>30</v>
      </c>
      <c r="G1980" s="10">
        <v>43817</v>
      </c>
      <c r="H1980" s="8" t="s">
        <v>31</v>
      </c>
      <c r="I1980" s="8" t="s">
        <v>32</v>
      </c>
      <c r="J1980" s="9">
        <v>4205.63</v>
      </c>
      <c r="K1980" s="9">
        <v>84.11</v>
      </c>
      <c r="L1980" s="8">
        <v>0</v>
      </c>
      <c r="M1980" s="14">
        <f t="shared" si="93"/>
        <v>4289.74</v>
      </c>
      <c r="N1980" s="8">
        <v>0</v>
      </c>
      <c r="O1980" s="8">
        <v>0</v>
      </c>
      <c r="P1980" s="8" t="s">
        <v>43</v>
      </c>
      <c r="R1980" s="11">
        <v>-4348</v>
      </c>
      <c r="S1980" s="13">
        <f>_xlfn.XLOOKUP(P1980,rif_fee_schedule!$A$2:$A$84,rif_fee_schedule!C$2:C$84, 0)*1.628</f>
        <v>5.1216879999999998</v>
      </c>
      <c r="T1980" s="13">
        <f>_xlfn.XLOOKUP(P1980,rif_fee_schedule!$A$2:$A$84,rif_fee_schedule!D$2:D$84, 0)</f>
        <v>2.9740000000000002</v>
      </c>
      <c r="U1980" s="14">
        <f t="shared" si="94"/>
        <v>-22269.099424</v>
      </c>
      <c r="V1980" s="14">
        <f t="shared" si="95"/>
        <v>-12930.952000000001</v>
      </c>
      <c r="W1980" s="2"/>
      <c r="Y1980" s="3">
        <v>23988344.25</v>
      </c>
      <c r="Z1980" s="3">
        <v>491993.61</v>
      </c>
      <c r="AA1980" s="3">
        <v>633517.25</v>
      </c>
      <c r="AB1980">
        <v>0</v>
      </c>
      <c r="AC1980" s="3">
        <v>0</v>
      </c>
      <c r="AD1980" s="2">
        <v>2811604.2</v>
      </c>
      <c r="AE1980" s="3">
        <v>599122533.62</v>
      </c>
      <c r="AF1980" s="3">
        <v>12164932.65</v>
      </c>
      <c r="AG1980" s="3">
        <v>2628720.44</v>
      </c>
      <c r="AH1980" s="3">
        <v>103699.7</v>
      </c>
      <c r="AI1980" s="3">
        <v>2074</v>
      </c>
      <c r="AJ1980" s="2">
        <v>-10188946.82</v>
      </c>
    </row>
    <row r="1981" spans="1:36" hidden="1" x14ac:dyDescent="0.25">
      <c r="A1981" s="8">
        <v>2</v>
      </c>
      <c r="B1981" s="8" t="s">
        <v>2783</v>
      </c>
      <c r="C1981" s="8">
        <v>3031150340720</v>
      </c>
      <c r="D1981" s="8" t="s">
        <v>2784</v>
      </c>
      <c r="E1981" s="8" t="s">
        <v>30</v>
      </c>
      <c r="F1981" s="8" t="s">
        <v>2785</v>
      </c>
      <c r="G1981" s="10">
        <v>43817</v>
      </c>
      <c r="H1981" s="8" t="s">
        <v>31</v>
      </c>
      <c r="I1981" s="8" t="s">
        <v>38</v>
      </c>
      <c r="J1981" s="9">
        <v>7779.24</v>
      </c>
      <c r="K1981" s="9">
        <v>155.58000000000001</v>
      </c>
      <c r="L1981" s="8">
        <v>0</v>
      </c>
      <c r="M1981" s="14">
        <f t="shared" si="93"/>
        <v>7934.82</v>
      </c>
      <c r="N1981" s="8">
        <v>0</v>
      </c>
      <c r="O1981" s="8">
        <v>0</v>
      </c>
      <c r="P1981" s="8" t="s">
        <v>274</v>
      </c>
      <c r="R1981" s="8">
        <v>1</v>
      </c>
      <c r="S1981" s="13">
        <f>_xlfn.XLOOKUP(P1981,rif_fee_schedule!$A$2:$A$84,rif_fee_schedule!C$2:C$84, 0)*1.628</f>
        <v>0</v>
      </c>
      <c r="T1981" s="13">
        <f>_xlfn.XLOOKUP(P1981,rif_fee_schedule!$A$2:$A$84,rif_fee_schedule!D$2:D$84, 0)</f>
        <v>0</v>
      </c>
      <c r="U1981" s="14">
        <f t="shared" si="94"/>
        <v>0</v>
      </c>
      <c r="V1981" s="14">
        <f t="shared" si="95"/>
        <v>0</v>
      </c>
      <c r="W1981"/>
      <c r="Y1981" s="3">
        <v>272008405.74000001</v>
      </c>
      <c r="Z1981" s="3">
        <v>5573244.3300000001</v>
      </c>
      <c r="AA1981" s="3">
        <v>0</v>
      </c>
      <c r="AB1981">
        <v>0</v>
      </c>
      <c r="AC1981" s="3">
        <v>0</v>
      </c>
      <c r="AD1981" s="2">
        <v>-7297347.0099999998</v>
      </c>
      <c r="AE1981" s="3">
        <v>599122533.62</v>
      </c>
      <c r="AF1981" s="3">
        <v>12164932.65</v>
      </c>
      <c r="AG1981" s="3">
        <v>2628720.44</v>
      </c>
      <c r="AH1981" s="3">
        <v>103699.7</v>
      </c>
      <c r="AI1981" s="3">
        <v>2074</v>
      </c>
      <c r="AJ1981" s="2">
        <v>-10188946.82</v>
      </c>
    </row>
    <row r="1982" spans="1:36" hidden="1" x14ac:dyDescent="0.25">
      <c r="A1982" s="8">
        <v>2</v>
      </c>
      <c r="B1982" s="8" t="s">
        <v>2846</v>
      </c>
      <c r="C1982" s="8">
        <v>3031220230370</v>
      </c>
      <c r="D1982" s="8" t="s">
        <v>2847</v>
      </c>
      <c r="E1982" s="8" t="s">
        <v>30</v>
      </c>
      <c r="F1982" s="8" t="s">
        <v>2848</v>
      </c>
      <c r="G1982" s="10">
        <v>43818</v>
      </c>
      <c r="H1982" s="8" t="s">
        <v>31</v>
      </c>
      <c r="I1982" s="8" t="s">
        <v>38</v>
      </c>
      <c r="J1982" s="9">
        <v>9056.15</v>
      </c>
      <c r="K1982" s="9">
        <v>181.12</v>
      </c>
      <c r="L1982" s="8">
        <v>0</v>
      </c>
      <c r="M1982" s="14">
        <f t="shared" si="93"/>
        <v>9237.27</v>
      </c>
      <c r="N1982" s="8">
        <v>0</v>
      </c>
      <c r="O1982" s="8">
        <v>0</v>
      </c>
      <c r="P1982" s="8" t="s">
        <v>77</v>
      </c>
      <c r="R1982" s="8">
        <v>1</v>
      </c>
      <c r="S1982" s="13">
        <f>_xlfn.XLOOKUP(P1982,rif_fee_schedule!$A$2:$A$84,rif_fee_schedule!C$2:C$84, 0)*1.628</f>
        <v>9769.6279999999988</v>
      </c>
      <c r="T1982" s="13">
        <f>_xlfn.XLOOKUP(P1982,rif_fee_schedule!$A$2:$A$84,rif_fee_schedule!D$2:D$84, 0)</f>
        <v>5674</v>
      </c>
      <c r="U1982" s="14">
        <f t="shared" si="94"/>
        <v>9769.6279999999988</v>
      </c>
      <c r="V1982" s="14">
        <f t="shared" si="95"/>
        <v>5674</v>
      </c>
      <c r="W1982"/>
      <c r="Y1982" s="3">
        <v>272008405.74000001</v>
      </c>
      <c r="Z1982" s="3">
        <v>5573244.3300000001</v>
      </c>
      <c r="AA1982" s="3">
        <v>0</v>
      </c>
      <c r="AB1982">
        <v>0</v>
      </c>
      <c r="AC1982" s="3">
        <v>0</v>
      </c>
      <c r="AD1982" s="2">
        <v>-7297347.0099999998</v>
      </c>
      <c r="AE1982" s="3">
        <v>599122533.62</v>
      </c>
      <c r="AF1982" s="3">
        <v>12164932.65</v>
      </c>
      <c r="AG1982" s="3">
        <v>2628720.44</v>
      </c>
      <c r="AH1982" s="3">
        <v>103699.7</v>
      </c>
      <c r="AI1982" s="3">
        <v>2074</v>
      </c>
      <c r="AJ1982" s="2">
        <v>-10188946.82</v>
      </c>
    </row>
    <row r="1983" spans="1:36" hidden="1" x14ac:dyDescent="0.25">
      <c r="A1983" s="8">
        <v>6</v>
      </c>
      <c r="B1983" s="8" t="s">
        <v>7079</v>
      </c>
      <c r="C1983" s="8">
        <v>3069120000140</v>
      </c>
      <c r="D1983" s="8" t="s">
        <v>7080</v>
      </c>
      <c r="E1983" s="8" t="s">
        <v>30</v>
      </c>
      <c r="F1983" s="8" t="s">
        <v>7081</v>
      </c>
      <c r="G1983" s="10">
        <v>43818</v>
      </c>
      <c r="H1983" s="8" t="s">
        <v>31</v>
      </c>
      <c r="I1983" s="8" t="s">
        <v>38</v>
      </c>
      <c r="J1983" s="9">
        <v>9578.07</v>
      </c>
      <c r="K1983" s="9">
        <v>191.56</v>
      </c>
      <c r="L1983" s="8">
        <v>0</v>
      </c>
      <c r="M1983" s="14">
        <f t="shared" si="93"/>
        <v>9769.6299999999992</v>
      </c>
      <c r="N1983" s="8">
        <v>0</v>
      </c>
      <c r="O1983" s="8">
        <v>0</v>
      </c>
      <c r="P1983" s="8" t="s">
        <v>77</v>
      </c>
      <c r="R1983" s="8">
        <v>1</v>
      </c>
      <c r="S1983" s="13">
        <f>_xlfn.XLOOKUP(P1983,rif_fee_schedule!$A$2:$A$84,rif_fee_schedule!C$2:C$84, 0)*1.628</f>
        <v>9769.6279999999988</v>
      </c>
      <c r="T1983" s="13">
        <f>_xlfn.XLOOKUP(P1983,rif_fee_schedule!$A$2:$A$84,rif_fee_schedule!D$2:D$84, 0)</f>
        <v>5674</v>
      </c>
      <c r="U1983" s="14">
        <f t="shared" si="94"/>
        <v>9769.6279999999988</v>
      </c>
      <c r="V1983" s="14">
        <f t="shared" si="95"/>
        <v>5674</v>
      </c>
      <c r="W1983"/>
      <c r="Y1983" s="3">
        <v>43269262.359999999</v>
      </c>
      <c r="Z1983" s="3">
        <v>874367.57</v>
      </c>
      <c r="AA1983" s="3">
        <v>433279.63</v>
      </c>
      <c r="AB1983">
        <v>0</v>
      </c>
      <c r="AC1983" s="3">
        <v>0</v>
      </c>
      <c r="AD1983" s="2">
        <v>374512.67</v>
      </c>
      <c r="AE1983" s="3">
        <v>599122533.62</v>
      </c>
      <c r="AF1983" s="3">
        <v>12164932.65</v>
      </c>
      <c r="AG1983" s="3">
        <v>2628720.44</v>
      </c>
      <c r="AH1983" s="3">
        <v>103699.7</v>
      </c>
      <c r="AI1983" s="3">
        <v>2074</v>
      </c>
      <c r="AJ1983" s="2">
        <v>-10188946.82</v>
      </c>
    </row>
    <row r="1984" spans="1:36" hidden="1" x14ac:dyDescent="0.25">
      <c r="A1984" s="8">
        <v>6</v>
      </c>
      <c r="B1984" s="8" t="s">
        <v>7088</v>
      </c>
      <c r="C1984" s="8">
        <v>3069120000140</v>
      </c>
      <c r="D1984" s="8" t="s">
        <v>7089</v>
      </c>
      <c r="E1984" s="8" t="s">
        <v>30</v>
      </c>
      <c r="F1984" s="8" t="s">
        <v>7090</v>
      </c>
      <c r="G1984" s="10">
        <v>43818</v>
      </c>
      <c r="H1984" s="8" t="s">
        <v>31</v>
      </c>
      <c r="I1984" s="8" t="s">
        <v>38</v>
      </c>
      <c r="J1984" s="9">
        <v>9578.07</v>
      </c>
      <c r="K1984" s="9">
        <v>191.56</v>
      </c>
      <c r="L1984" s="8">
        <v>0</v>
      </c>
      <c r="M1984" s="14">
        <f t="shared" si="93"/>
        <v>9769.6299999999992</v>
      </c>
      <c r="N1984" s="8">
        <v>0</v>
      </c>
      <c r="O1984" s="8">
        <v>0</v>
      </c>
      <c r="P1984" s="8" t="s">
        <v>77</v>
      </c>
      <c r="R1984" s="8">
        <v>1</v>
      </c>
      <c r="S1984" s="13">
        <f>_xlfn.XLOOKUP(P1984,rif_fee_schedule!$A$2:$A$84,rif_fee_schedule!C$2:C$84, 0)*1.628</f>
        <v>9769.6279999999988</v>
      </c>
      <c r="T1984" s="13">
        <f>_xlfn.XLOOKUP(P1984,rif_fee_schedule!$A$2:$A$84,rif_fee_schedule!D$2:D$84, 0)</f>
        <v>5674</v>
      </c>
      <c r="U1984" s="14">
        <f t="shared" si="94"/>
        <v>9769.6279999999988</v>
      </c>
      <c r="V1984" s="14">
        <f t="shared" si="95"/>
        <v>5674</v>
      </c>
      <c r="W1984"/>
      <c r="Y1984" s="3">
        <v>43269262.359999999</v>
      </c>
      <c r="Z1984" s="3">
        <v>874367.57</v>
      </c>
      <c r="AA1984" s="3">
        <v>433279.63</v>
      </c>
      <c r="AB1984">
        <v>0</v>
      </c>
      <c r="AC1984" s="3">
        <v>0</v>
      </c>
      <c r="AD1984" s="2">
        <v>374512.67</v>
      </c>
      <c r="AE1984" s="3">
        <v>599122533.62</v>
      </c>
      <c r="AF1984" s="3">
        <v>12164932.65</v>
      </c>
      <c r="AG1984" s="3">
        <v>2628720.44</v>
      </c>
      <c r="AH1984" s="3">
        <v>103699.7</v>
      </c>
      <c r="AI1984" s="3">
        <v>2074</v>
      </c>
      <c r="AJ1984" s="2">
        <v>-10188946.82</v>
      </c>
    </row>
    <row r="1985" spans="1:36" hidden="1" x14ac:dyDescent="0.25">
      <c r="A1985" s="8">
        <v>6</v>
      </c>
      <c r="B1985" s="8" t="s">
        <v>7085</v>
      </c>
      <c r="C1985" s="8">
        <v>3069120000140</v>
      </c>
      <c r="D1985" s="8" t="s">
        <v>7086</v>
      </c>
      <c r="E1985" s="8" t="s">
        <v>30</v>
      </c>
      <c r="F1985" s="8" t="s">
        <v>7087</v>
      </c>
      <c r="G1985" s="10">
        <v>43818</v>
      </c>
      <c r="H1985" s="8" t="s">
        <v>31</v>
      </c>
      <c r="I1985" s="8" t="s">
        <v>38</v>
      </c>
      <c r="J1985" s="9">
        <v>9578.07</v>
      </c>
      <c r="K1985" s="9">
        <v>191.56</v>
      </c>
      <c r="L1985" s="8">
        <v>0</v>
      </c>
      <c r="M1985" s="14">
        <f t="shared" si="93"/>
        <v>9769.6299999999992</v>
      </c>
      <c r="N1985" s="8">
        <v>0</v>
      </c>
      <c r="O1985" s="8">
        <v>0</v>
      </c>
      <c r="P1985" s="8" t="s">
        <v>77</v>
      </c>
      <c r="R1985" s="8">
        <v>1</v>
      </c>
      <c r="S1985" s="13">
        <f>_xlfn.XLOOKUP(P1985,rif_fee_schedule!$A$2:$A$84,rif_fee_schedule!C$2:C$84, 0)*1.628</f>
        <v>9769.6279999999988</v>
      </c>
      <c r="T1985" s="13">
        <f>_xlfn.XLOOKUP(P1985,rif_fee_schedule!$A$2:$A$84,rif_fee_schedule!D$2:D$84, 0)</f>
        <v>5674</v>
      </c>
      <c r="U1985" s="14">
        <f t="shared" si="94"/>
        <v>9769.6279999999988</v>
      </c>
      <c r="V1985" s="14">
        <f t="shared" si="95"/>
        <v>5674</v>
      </c>
      <c r="W1985"/>
      <c r="Y1985" s="3">
        <v>43269262.359999999</v>
      </c>
      <c r="Z1985" s="3">
        <v>874367.57</v>
      </c>
      <c r="AA1985" s="3">
        <v>433279.63</v>
      </c>
      <c r="AB1985">
        <v>0</v>
      </c>
      <c r="AC1985" s="3">
        <v>0</v>
      </c>
      <c r="AD1985" s="2">
        <v>374512.67</v>
      </c>
      <c r="AE1985" s="3">
        <v>599122533.62</v>
      </c>
      <c r="AF1985" s="3">
        <v>12164932.65</v>
      </c>
      <c r="AG1985" s="3">
        <v>2628720.44</v>
      </c>
      <c r="AH1985" s="3">
        <v>103699.7</v>
      </c>
      <c r="AI1985" s="3">
        <v>2074</v>
      </c>
      <c r="AJ1985" s="2">
        <v>-10188946.82</v>
      </c>
    </row>
    <row r="1986" spans="1:36" hidden="1" x14ac:dyDescent="0.25">
      <c r="A1986" s="8">
        <v>5</v>
      </c>
      <c r="B1986" s="8" t="s">
        <v>4859</v>
      </c>
      <c r="C1986" s="8">
        <v>3050310370120</v>
      </c>
      <c r="D1986" s="8" t="s">
        <v>4860</v>
      </c>
      <c r="E1986" s="8" t="s">
        <v>30</v>
      </c>
      <c r="F1986" s="8" t="s">
        <v>4861</v>
      </c>
      <c r="G1986" s="10">
        <v>43819</v>
      </c>
      <c r="H1986" s="8" t="s">
        <v>31</v>
      </c>
      <c r="I1986" s="8" t="s">
        <v>38</v>
      </c>
      <c r="J1986" s="9">
        <v>9578.07</v>
      </c>
      <c r="K1986" s="9">
        <v>191.56</v>
      </c>
      <c r="L1986" s="8">
        <v>0</v>
      </c>
      <c r="M1986" s="14">
        <f t="shared" si="93"/>
        <v>9769.6299999999992</v>
      </c>
      <c r="N1986" s="8">
        <v>0</v>
      </c>
      <c r="O1986" s="8">
        <v>0</v>
      </c>
      <c r="P1986" s="8" t="s">
        <v>77</v>
      </c>
      <c r="R1986" s="8">
        <v>1</v>
      </c>
      <c r="S1986" s="13">
        <f>_xlfn.XLOOKUP(P1986,rif_fee_schedule!$A$2:$A$84,rif_fee_schedule!C$2:C$84, 0)*1.628</f>
        <v>9769.6279999999988</v>
      </c>
      <c r="T1986" s="13">
        <f>_xlfn.XLOOKUP(P1986,rif_fee_schedule!$A$2:$A$84,rif_fee_schedule!D$2:D$84, 0)</f>
        <v>5674</v>
      </c>
      <c r="U1986" s="14">
        <f t="shared" si="94"/>
        <v>9769.6279999999988</v>
      </c>
      <c r="V1986" s="14">
        <f t="shared" si="95"/>
        <v>5674</v>
      </c>
      <c r="W1986"/>
      <c r="Y1986" s="3">
        <v>23913047.239999998</v>
      </c>
      <c r="Z1986" s="3">
        <v>478708.65</v>
      </c>
      <c r="AA1986" s="3">
        <v>0</v>
      </c>
      <c r="AB1986">
        <v>0</v>
      </c>
      <c r="AC1986" s="3">
        <v>0</v>
      </c>
      <c r="AD1986" s="2">
        <v>-227120.25</v>
      </c>
      <c r="AE1986" s="3">
        <v>599122533.62</v>
      </c>
      <c r="AF1986" s="3">
        <v>12164932.65</v>
      </c>
      <c r="AG1986" s="3">
        <v>2628720.44</v>
      </c>
      <c r="AH1986" s="3">
        <v>103699.7</v>
      </c>
      <c r="AI1986" s="3">
        <v>2074</v>
      </c>
      <c r="AJ1986" s="2">
        <v>-10188946.82</v>
      </c>
    </row>
    <row r="1987" spans="1:36" hidden="1" x14ac:dyDescent="0.25">
      <c r="A1987" s="8">
        <v>1.1000000000000001</v>
      </c>
      <c r="B1987" s="8" t="s">
        <v>924</v>
      </c>
      <c r="C1987" s="8">
        <v>3040260000315</v>
      </c>
      <c r="D1987" s="8" t="s">
        <v>925</v>
      </c>
      <c r="E1987" s="8" t="s">
        <v>30</v>
      </c>
      <c r="G1987" s="10">
        <v>43825</v>
      </c>
      <c r="H1987" s="8" t="s">
        <v>31</v>
      </c>
      <c r="I1987" s="8" t="s">
        <v>32</v>
      </c>
      <c r="J1987" s="9">
        <v>4528.07</v>
      </c>
      <c r="K1987" s="9">
        <v>90.56</v>
      </c>
      <c r="L1987" s="8">
        <v>0</v>
      </c>
      <c r="M1987" s="14">
        <f t="shared" si="93"/>
        <v>4618.63</v>
      </c>
      <c r="N1987" s="8">
        <v>0</v>
      </c>
      <c r="O1987" s="8">
        <v>0</v>
      </c>
      <c r="P1987" s="8" t="s">
        <v>77</v>
      </c>
      <c r="R1987" s="8">
        <v>1</v>
      </c>
      <c r="S1987" s="13">
        <f>_xlfn.XLOOKUP(P1987,rif_fee_schedule!$A$2:$A$84,rif_fee_schedule!C$2:C$84, 0)*1.628</f>
        <v>9769.6279999999988</v>
      </c>
      <c r="T1987" s="13">
        <f>_xlfn.XLOOKUP(P1987,rif_fee_schedule!$A$2:$A$84,rif_fee_schedule!D$2:D$84, 0)</f>
        <v>5674</v>
      </c>
      <c r="U1987" s="14">
        <f t="shared" si="94"/>
        <v>9769.6279999999988</v>
      </c>
      <c r="V1987" s="14">
        <f t="shared" si="95"/>
        <v>5674</v>
      </c>
      <c r="Y1987" s="3">
        <v>13538989.02</v>
      </c>
      <c r="Z1987" s="3">
        <v>280635.13</v>
      </c>
      <c r="AA1987" s="3">
        <v>0</v>
      </c>
      <c r="AB1987">
        <v>0</v>
      </c>
      <c r="AC1987" s="3">
        <v>0</v>
      </c>
      <c r="AD1987" s="2">
        <v>-2316507.67</v>
      </c>
      <c r="AE1987" s="3">
        <v>599122533.62</v>
      </c>
      <c r="AF1987" s="3">
        <v>12164932.65</v>
      </c>
      <c r="AG1987" s="3">
        <v>2628720.44</v>
      </c>
      <c r="AH1987" s="3">
        <v>103699.7</v>
      </c>
      <c r="AI1987" s="3">
        <v>2074</v>
      </c>
      <c r="AJ1987" s="2">
        <v>-10188946.82</v>
      </c>
    </row>
    <row r="1988" spans="1:36" hidden="1" x14ac:dyDescent="0.25">
      <c r="A1988" s="8">
        <v>1.1000000000000001</v>
      </c>
      <c r="B1988" s="8" t="s">
        <v>924</v>
      </c>
      <c r="C1988" s="8">
        <v>3040260000315</v>
      </c>
      <c r="D1988" s="8" t="s">
        <v>925</v>
      </c>
      <c r="E1988" s="8" t="s">
        <v>30</v>
      </c>
      <c r="G1988" s="10">
        <v>43825</v>
      </c>
      <c r="H1988" s="8" t="s">
        <v>31</v>
      </c>
      <c r="I1988" s="8" t="s">
        <v>32</v>
      </c>
      <c r="J1988" s="9">
        <v>4528.07</v>
      </c>
      <c r="K1988" s="9">
        <v>90.56</v>
      </c>
      <c r="L1988" s="8">
        <v>0</v>
      </c>
      <c r="M1988" s="14">
        <f t="shared" si="93"/>
        <v>4618.63</v>
      </c>
      <c r="N1988" s="8">
        <v>0</v>
      </c>
      <c r="O1988" s="8">
        <v>0</v>
      </c>
      <c r="P1988" s="8" t="s">
        <v>77</v>
      </c>
      <c r="R1988" s="8">
        <v>-0.5</v>
      </c>
      <c r="S1988" s="13">
        <f>_xlfn.XLOOKUP(P1988,rif_fee_schedule!$A$2:$A$84,rif_fee_schedule!C$2:C$84, 0)*1.628</f>
        <v>9769.6279999999988</v>
      </c>
      <c r="T1988" s="13">
        <f>_xlfn.XLOOKUP(P1988,rif_fee_schedule!$A$2:$A$84,rif_fee_schedule!D$2:D$84, 0)</f>
        <v>5674</v>
      </c>
      <c r="U1988" s="14">
        <f t="shared" si="94"/>
        <v>-4884.8139999999994</v>
      </c>
      <c r="V1988" s="14">
        <f t="shared" si="95"/>
        <v>-2837</v>
      </c>
      <c r="Y1988" s="3">
        <v>13538989.02</v>
      </c>
      <c r="Z1988" s="3">
        <v>280635.13</v>
      </c>
      <c r="AA1988" s="3">
        <v>0</v>
      </c>
      <c r="AB1988">
        <v>0</v>
      </c>
      <c r="AC1988" s="3">
        <v>0</v>
      </c>
      <c r="AD1988" s="2">
        <v>-2316507.67</v>
      </c>
      <c r="AE1988" s="3">
        <v>599122533.62</v>
      </c>
      <c r="AF1988" s="3">
        <v>12164932.65</v>
      </c>
      <c r="AG1988" s="3">
        <v>2628720.44</v>
      </c>
      <c r="AH1988" s="3">
        <v>103699.7</v>
      </c>
      <c r="AI1988" s="3">
        <v>2074</v>
      </c>
      <c r="AJ1988" s="2">
        <v>-10188946.82</v>
      </c>
    </row>
    <row r="1989" spans="1:36" hidden="1" x14ac:dyDescent="0.25">
      <c r="A1989" s="8">
        <v>6</v>
      </c>
      <c r="B1989" s="8" t="s">
        <v>6308</v>
      </c>
      <c r="C1989" s="8">
        <v>3060180261000</v>
      </c>
      <c r="D1989" s="8" t="s">
        <v>6309</v>
      </c>
      <c r="E1989" s="8" t="s">
        <v>30</v>
      </c>
      <c r="G1989" s="10">
        <v>43823</v>
      </c>
      <c r="H1989" s="8" t="s">
        <v>31</v>
      </c>
      <c r="I1989" s="8" t="s">
        <v>32</v>
      </c>
      <c r="J1989" s="9">
        <v>9578.07</v>
      </c>
      <c r="K1989" s="9">
        <v>191.56</v>
      </c>
      <c r="L1989" s="8">
        <v>0</v>
      </c>
      <c r="M1989" s="14">
        <f t="shared" si="93"/>
        <v>9769.6299999999992</v>
      </c>
      <c r="N1989" s="8">
        <v>0</v>
      </c>
      <c r="O1989" s="8">
        <v>0</v>
      </c>
      <c r="P1989" s="8" t="s">
        <v>77</v>
      </c>
      <c r="R1989" s="8">
        <v>1</v>
      </c>
      <c r="S1989" s="13">
        <f>_xlfn.XLOOKUP(P1989,rif_fee_schedule!$A$2:$A$84,rif_fee_schedule!C$2:C$84, 0)*1.628</f>
        <v>9769.6279999999988</v>
      </c>
      <c r="T1989" s="13">
        <f>_xlfn.XLOOKUP(P1989,rif_fee_schedule!$A$2:$A$84,rif_fee_schedule!D$2:D$84, 0)</f>
        <v>5674</v>
      </c>
      <c r="U1989" s="14">
        <f t="shared" si="94"/>
        <v>9769.6279999999988</v>
      </c>
      <c r="V1989" s="14">
        <f t="shared" si="95"/>
        <v>5674</v>
      </c>
      <c r="W1989"/>
      <c r="Y1989" s="3">
        <v>43269262.359999999</v>
      </c>
      <c r="Z1989" s="3">
        <v>874367.57</v>
      </c>
      <c r="AA1989" s="3">
        <v>433279.63</v>
      </c>
      <c r="AB1989">
        <v>0</v>
      </c>
      <c r="AC1989" s="3">
        <v>0</v>
      </c>
      <c r="AD1989" s="2">
        <v>374512.67</v>
      </c>
      <c r="AE1989" s="3">
        <v>599122533.62</v>
      </c>
      <c r="AF1989" s="3">
        <v>12164932.65</v>
      </c>
      <c r="AG1989" s="3">
        <v>2628720.44</v>
      </c>
      <c r="AH1989" s="3">
        <v>103699.7</v>
      </c>
      <c r="AI1989" s="3">
        <v>2074</v>
      </c>
      <c r="AJ1989" s="2">
        <v>-10188946.82</v>
      </c>
    </row>
    <row r="1990" spans="1:36" hidden="1" x14ac:dyDescent="0.25">
      <c r="A1990" s="8">
        <v>6</v>
      </c>
      <c r="B1990" s="8" t="s">
        <v>8104</v>
      </c>
      <c r="C1990" s="8">
        <v>3079030132010</v>
      </c>
      <c r="D1990" s="8" t="s">
        <v>8105</v>
      </c>
      <c r="E1990" s="8" t="s">
        <v>30</v>
      </c>
      <c r="G1990" s="10">
        <v>43823</v>
      </c>
      <c r="H1990" s="8" t="s">
        <v>31</v>
      </c>
      <c r="I1990" s="8" t="s">
        <v>32</v>
      </c>
      <c r="J1990" s="9">
        <v>0</v>
      </c>
      <c r="K1990" s="9">
        <v>0</v>
      </c>
      <c r="L1990" s="8">
        <v>0</v>
      </c>
      <c r="M1990" s="14">
        <f t="shared" si="93"/>
        <v>0</v>
      </c>
      <c r="N1990" s="8">
        <v>0</v>
      </c>
      <c r="O1990" s="8">
        <v>0</v>
      </c>
      <c r="P1990" s="8" t="s">
        <v>376</v>
      </c>
      <c r="R1990" s="8">
        <v>0</v>
      </c>
      <c r="S1990" s="13">
        <f>_xlfn.XLOOKUP(P1990,rif_fee_schedule!$A$2:$A$84,rif_fee_schedule!C$2:C$84, 0)*1.628</f>
        <v>5981.2719999999999</v>
      </c>
      <c r="T1990" s="13">
        <f>_xlfn.XLOOKUP(P1990,rif_fee_schedule!$A$2:$A$84,rif_fee_schedule!D$2:D$84, 0)</f>
        <v>3474</v>
      </c>
      <c r="U1990" s="14">
        <f t="shared" si="94"/>
        <v>0</v>
      </c>
      <c r="V1990" s="14">
        <f t="shared" si="95"/>
        <v>0</v>
      </c>
      <c r="W1990"/>
      <c r="Y1990" s="3">
        <v>43269262.359999999</v>
      </c>
      <c r="Z1990" s="3">
        <v>874367.57</v>
      </c>
      <c r="AA1990" s="3">
        <v>433279.63</v>
      </c>
      <c r="AB1990">
        <v>0</v>
      </c>
      <c r="AC1990" s="3">
        <v>0</v>
      </c>
      <c r="AD1990" s="2">
        <v>374512.67</v>
      </c>
      <c r="AE1990" s="3">
        <v>599122533.62</v>
      </c>
      <c r="AF1990" s="3">
        <v>12164932.65</v>
      </c>
      <c r="AG1990" s="3">
        <v>2628720.44</v>
      </c>
      <c r="AH1990" s="3">
        <v>103699.7</v>
      </c>
      <c r="AI1990" s="3">
        <v>2074</v>
      </c>
      <c r="AJ1990" s="2">
        <v>-10188946.82</v>
      </c>
    </row>
    <row r="1991" spans="1:36" hidden="1" x14ac:dyDescent="0.25">
      <c r="A1991" s="8">
        <v>3.1</v>
      </c>
      <c r="B1991" s="8" t="s">
        <v>4253</v>
      </c>
      <c r="C1991" s="8">
        <v>3022040000790</v>
      </c>
      <c r="D1991" s="8" t="s">
        <v>4254</v>
      </c>
      <c r="E1991" s="8" t="s">
        <v>30</v>
      </c>
      <c r="F1991" s="8" t="s">
        <v>4255</v>
      </c>
      <c r="G1991" s="10">
        <v>43825</v>
      </c>
      <c r="H1991" s="8" t="s">
        <v>31</v>
      </c>
      <c r="I1991" s="8" t="s">
        <v>38</v>
      </c>
      <c r="J1991" s="9">
        <v>1883.49</v>
      </c>
      <c r="K1991" s="9">
        <v>37.67</v>
      </c>
      <c r="L1991" s="8">
        <v>0</v>
      </c>
      <c r="M1991" s="14">
        <f t="shared" si="93"/>
        <v>1921.16</v>
      </c>
      <c r="N1991" s="8">
        <v>0</v>
      </c>
      <c r="O1991" s="8">
        <v>0</v>
      </c>
      <c r="P1991" s="8" t="s">
        <v>185</v>
      </c>
      <c r="R1991" s="8">
        <v>-634</v>
      </c>
      <c r="S1991" s="13">
        <f>_xlfn.XLOOKUP(P1991,rif_fee_schedule!$A$2:$A$84,rif_fee_schedule!C$2:C$84, 0)*1.628</f>
        <v>0</v>
      </c>
      <c r="T1991" s="13">
        <f>_xlfn.XLOOKUP(P1991,rif_fee_schedule!$A$2:$A$84,rif_fee_schedule!D$2:D$84, 0)</f>
        <v>0</v>
      </c>
      <c r="U1991" s="14">
        <f t="shared" si="94"/>
        <v>0</v>
      </c>
      <c r="V1991" s="14">
        <f t="shared" si="95"/>
        <v>0</v>
      </c>
      <c r="W1991"/>
      <c r="Y1991" s="3">
        <v>34362078.990000002</v>
      </c>
      <c r="Z1991" s="3">
        <v>687512.03</v>
      </c>
      <c r="AA1991" s="3">
        <v>0</v>
      </c>
      <c r="AB1991">
        <v>0</v>
      </c>
      <c r="AC1991" s="3">
        <v>0</v>
      </c>
      <c r="AD1991" s="2">
        <v>-175934.14</v>
      </c>
      <c r="AE1991" s="3">
        <v>599122533.62</v>
      </c>
      <c r="AF1991" s="3">
        <v>12164932.65</v>
      </c>
      <c r="AG1991" s="3">
        <v>2628720.44</v>
      </c>
      <c r="AH1991" s="3">
        <v>103699.7</v>
      </c>
      <c r="AI1991" s="3">
        <v>2074</v>
      </c>
      <c r="AJ1991" s="2">
        <v>-10188946.82</v>
      </c>
    </row>
    <row r="1992" spans="1:36" hidden="1" x14ac:dyDescent="0.25">
      <c r="A1992" s="8">
        <v>3.1</v>
      </c>
      <c r="B1992" s="8" t="s">
        <v>4253</v>
      </c>
      <c r="C1992" s="8">
        <v>3022040000790</v>
      </c>
      <c r="D1992" s="8" t="s">
        <v>4254</v>
      </c>
      <c r="E1992" s="8" t="s">
        <v>30</v>
      </c>
      <c r="F1992" s="8" t="s">
        <v>4255</v>
      </c>
      <c r="G1992" s="10">
        <v>43825</v>
      </c>
      <c r="H1992" s="8" t="s">
        <v>31</v>
      </c>
      <c r="I1992" s="8" t="s">
        <v>38</v>
      </c>
      <c r="J1992" s="9">
        <v>1883.49</v>
      </c>
      <c r="K1992" s="9">
        <v>37.67</v>
      </c>
      <c r="L1992" s="8">
        <v>0</v>
      </c>
      <c r="M1992" s="14">
        <f t="shared" si="93"/>
        <v>1921.16</v>
      </c>
      <c r="N1992" s="8">
        <v>0</v>
      </c>
      <c r="O1992" s="8">
        <v>0</v>
      </c>
      <c r="P1992" s="8" t="s">
        <v>4256</v>
      </c>
      <c r="R1992" s="8">
        <v>9</v>
      </c>
      <c r="S1992" s="13">
        <f>_xlfn.XLOOKUP(P1992,rif_fee_schedule!$A$2:$A$84,rif_fee_schedule!C$2:C$84, 0)*1.628</f>
        <v>0</v>
      </c>
      <c r="T1992" s="13">
        <f>_xlfn.XLOOKUP(P1992,rif_fee_schedule!$A$2:$A$84,rif_fee_schedule!D$2:D$84, 0)</f>
        <v>0</v>
      </c>
      <c r="U1992" s="14">
        <f t="shared" si="94"/>
        <v>0</v>
      </c>
      <c r="V1992" s="14">
        <f t="shared" si="95"/>
        <v>0</v>
      </c>
      <c r="W1992"/>
      <c r="Y1992" s="3">
        <v>34362078.990000002</v>
      </c>
      <c r="Z1992" s="3">
        <v>687512.03</v>
      </c>
      <c r="AA1992" s="3">
        <v>0</v>
      </c>
      <c r="AB1992">
        <v>0</v>
      </c>
      <c r="AC1992" s="3">
        <v>0</v>
      </c>
      <c r="AD1992" s="2">
        <v>-175934.14</v>
      </c>
      <c r="AE1992" s="3">
        <v>599122533.62</v>
      </c>
      <c r="AF1992" s="3">
        <v>12164932.65</v>
      </c>
      <c r="AG1992" s="3">
        <v>2628720.44</v>
      </c>
      <c r="AH1992" s="3">
        <v>103699.7</v>
      </c>
      <c r="AI1992" s="3">
        <v>2074</v>
      </c>
      <c r="AJ1992" s="2">
        <v>-10188946.82</v>
      </c>
    </row>
    <row r="1993" spans="1:36" hidden="1" x14ac:dyDescent="0.25">
      <c r="A1993" s="8">
        <v>2</v>
      </c>
      <c r="B1993" s="8" t="s">
        <v>2879</v>
      </c>
      <c r="C1993" s="8">
        <v>3031220010120</v>
      </c>
      <c r="D1993" s="8" t="s">
        <v>2880</v>
      </c>
      <c r="E1993" s="8" t="s">
        <v>30</v>
      </c>
      <c r="G1993" s="10">
        <v>43823</v>
      </c>
      <c r="H1993" s="8" t="s">
        <v>31</v>
      </c>
      <c r="I1993" s="8" t="s">
        <v>32</v>
      </c>
      <c r="J1993" s="9">
        <v>2033.4</v>
      </c>
      <c r="K1993" s="9">
        <v>40.67</v>
      </c>
      <c r="L1993" s="8">
        <v>0</v>
      </c>
      <c r="M1993" s="14">
        <f t="shared" si="93"/>
        <v>2074.0700000000002</v>
      </c>
      <c r="N1993" s="8">
        <v>0</v>
      </c>
      <c r="O1993" s="8">
        <v>0</v>
      </c>
      <c r="P1993" s="8" t="s">
        <v>114</v>
      </c>
      <c r="R1993" s="8">
        <v>2</v>
      </c>
      <c r="S1993" s="13">
        <f>_xlfn.XLOOKUP(P1993,rif_fee_schedule!$A$2:$A$84,rif_fee_schedule!C$2:C$84, 0)*1.628</f>
        <v>4288.152</v>
      </c>
      <c r="T1993" s="13">
        <f>_xlfn.XLOOKUP(P1993,rif_fee_schedule!$A$2:$A$84,rif_fee_schedule!D$2:D$84, 0)</f>
        <v>2490</v>
      </c>
      <c r="U1993" s="14">
        <f t="shared" si="94"/>
        <v>8576.3040000000001</v>
      </c>
      <c r="V1993" s="14">
        <f t="shared" si="95"/>
        <v>4980</v>
      </c>
      <c r="W1993"/>
      <c r="Y1993" s="3">
        <v>272008405.74000001</v>
      </c>
      <c r="Z1993" s="3">
        <v>5573244.3300000001</v>
      </c>
      <c r="AA1993" s="3">
        <v>0</v>
      </c>
      <c r="AB1993">
        <v>0</v>
      </c>
      <c r="AC1993" s="3">
        <v>0</v>
      </c>
      <c r="AD1993" s="2">
        <v>-7297347.0099999998</v>
      </c>
      <c r="AE1993" s="3">
        <v>599122533.62</v>
      </c>
      <c r="AF1993" s="3">
        <v>12164932.65</v>
      </c>
      <c r="AG1993" s="3">
        <v>2628720.44</v>
      </c>
      <c r="AH1993" s="3">
        <v>103699.7</v>
      </c>
      <c r="AI1993" s="3">
        <v>2074</v>
      </c>
      <c r="AJ1993" s="2">
        <v>-10188946.82</v>
      </c>
    </row>
    <row r="1994" spans="1:36" hidden="1" x14ac:dyDescent="0.25">
      <c r="A1994" s="8">
        <v>2</v>
      </c>
      <c r="B1994" s="8" t="s">
        <v>2879</v>
      </c>
      <c r="C1994" s="8">
        <v>3031220010120</v>
      </c>
      <c r="D1994" s="8" t="s">
        <v>2880</v>
      </c>
      <c r="E1994" s="8" t="s">
        <v>30</v>
      </c>
      <c r="G1994" s="10">
        <v>43823</v>
      </c>
      <c r="H1994" s="8" t="s">
        <v>31</v>
      </c>
      <c r="I1994" s="8" t="s">
        <v>32</v>
      </c>
      <c r="J1994" s="9">
        <v>2033.4</v>
      </c>
      <c r="K1994" s="9">
        <v>40.67</v>
      </c>
      <c r="L1994" s="8">
        <v>0</v>
      </c>
      <c r="M1994" s="14">
        <f t="shared" si="93"/>
        <v>2074.0700000000002</v>
      </c>
      <c r="N1994" s="8">
        <v>0</v>
      </c>
      <c r="O1994" s="8">
        <v>0</v>
      </c>
      <c r="P1994" s="8" t="s">
        <v>77</v>
      </c>
      <c r="R1994" s="8">
        <v>-1</v>
      </c>
      <c r="S1994" s="13">
        <f>_xlfn.XLOOKUP(P1994,rif_fee_schedule!$A$2:$A$84,rif_fee_schedule!C$2:C$84, 0)*1.628</f>
        <v>9769.6279999999988</v>
      </c>
      <c r="T1994" s="13">
        <f>_xlfn.XLOOKUP(P1994,rif_fee_schedule!$A$2:$A$84,rif_fee_schedule!D$2:D$84, 0)</f>
        <v>5674</v>
      </c>
      <c r="U1994" s="14">
        <f t="shared" si="94"/>
        <v>-9769.6279999999988</v>
      </c>
      <c r="V1994" s="14">
        <f t="shared" si="95"/>
        <v>-5674</v>
      </c>
      <c r="W1994"/>
      <c r="Y1994" s="3">
        <v>272008405.74000001</v>
      </c>
      <c r="Z1994" s="3">
        <v>5573244.3300000001</v>
      </c>
      <c r="AA1994" s="3">
        <v>0</v>
      </c>
      <c r="AB1994">
        <v>0</v>
      </c>
      <c r="AC1994" s="3">
        <v>0</v>
      </c>
      <c r="AD1994" s="2">
        <v>-7297347.0099999998</v>
      </c>
      <c r="AE1994" s="3">
        <v>599122533.62</v>
      </c>
      <c r="AF1994" s="3">
        <v>12164932.65</v>
      </c>
      <c r="AG1994" s="3">
        <v>2628720.44</v>
      </c>
      <c r="AH1994" s="3">
        <v>103699.7</v>
      </c>
      <c r="AI1994" s="3">
        <v>2074</v>
      </c>
      <c r="AJ1994" s="2">
        <v>-10188946.82</v>
      </c>
    </row>
    <row r="1995" spans="1:36" hidden="1" x14ac:dyDescent="0.25">
      <c r="A1995" s="8">
        <v>2</v>
      </c>
      <c r="B1995" s="8" t="s">
        <v>2786</v>
      </c>
      <c r="C1995" s="8">
        <v>3031150340730</v>
      </c>
      <c r="D1995" s="8" t="s">
        <v>2787</v>
      </c>
      <c r="E1995" s="8" t="s">
        <v>30</v>
      </c>
      <c r="F1995" s="8" t="s">
        <v>2788</v>
      </c>
      <c r="G1995" s="10">
        <v>43823</v>
      </c>
      <c r="H1995" s="8" t="s">
        <v>31</v>
      </c>
      <c r="I1995" s="8" t="s">
        <v>38</v>
      </c>
      <c r="J1995" s="9">
        <v>7779.24</v>
      </c>
      <c r="K1995" s="9">
        <v>155.58000000000001</v>
      </c>
      <c r="L1995" s="8">
        <v>0</v>
      </c>
      <c r="M1995" s="14">
        <f t="shared" si="93"/>
        <v>7934.82</v>
      </c>
      <c r="N1995" s="8">
        <v>0</v>
      </c>
      <c r="O1995" s="8">
        <v>0</v>
      </c>
      <c r="P1995" s="8" t="s">
        <v>274</v>
      </c>
      <c r="R1995" s="8">
        <v>1</v>
      </c>
      <c r="S1995" s="13">
        <f>_xlfn.XLOOKUP(P1995,rif_fee_schedule!$A$2:$A$84,rif_fee_schedule!C$2:C$84, 0)*1.628</f>
        <v>0</v>
      </c>
      <c r="T1995" s="13">
        <f>_xlfn.XLOOKUP(P1995,rif_fee_schedule!$A$2:$A$84,rif_fee_schedule!D$2:D$84, 0)</f>
        <v>0</v>
      </c>
      <c r="U1995" s="14">
        <f t="shared" si="94"/>
        <v>0</v>
      </c>
      <c r="V1995" s="14">
        <f t="shared" si="95"/>
        <v>0</v>
      </c>
      <c r="W1995"/>
      <c r="Y1995" s="3">
        <v>272008405.74000001</v>
      </c>
      <c r="Z1995" s="3">
        <v>5573244.3300000001</v>
      </c>
      <c r="AA1995" s="3">
        <v>0</v>
      </c>
      <c r="AB1995">
        <v>0</v>
      </c>
      <c r="AC1995" s="3">
        <v>0</v>
      </c>
      <c r="AD1995" s="2">
        <v>-7297347.0099999998</v>
      </c>
      <c r="AE1995" s="3">
        <v>599122533.62</v>
      </c>
      <c r="AF1995" s="3">
        <v>12164932.65</v>
      </c>
      <c r="AG1995" s="3">
        <v>2628720.44</v>
      </c>
      <c r="AH1995" s="3">
        <v>103699.7</v>
      </c>
      <c r="AI1995" s="3">
        <v>2074</v>
      </c>
      <c r="AJ1995" s="2">
        <v>-10188946.82</v>
      </c>
    </row>
    <row r="1996" spans="1:36" hidden="1" x14ac:dyDescent="0.25">
      <c r="A1996" s="8">
        <v>6</v>
      </c>
      <c r="B1996" s="8" t="s">
        <v>7111</v>
      </c>
      <c r="C1996" s="8">
        <v>3069120081370</v>
      </c>
      <c r="D1996" s="8" t="s">
        <v>7112</v>
      </c>
      <c r="E1996" s="8" t="s">
        <v>30</v>
      </c>
      <c r="G1996" s="10">
        <v>43826</v>
      </c>
      <c r="H1996" s="8" t="s">
        <v>31</v>
      </c>
      <c r="I1996" s="8" t="s">
        <v>32</v>
      </c>
      <c r="J1996" s="9">
        <v>1846.78</v>
      </c>
      <c r="K1996" s="9">
        <v>36.94</v>
      </c>
      <c r="L1996" s="8">
        <v>0</v>
      </c>
      <c r="M1996" s="14">
        <f t="shared" si="93"/>
        <v>1883.72</v>
      </c>
      <c r="N1996" s="8">
        <v>0</v>
      </c>
      <c r="O1996" s="8">
        <v>0</v>
      </c>
      <c r="P1996" s="8" t="s">
        <v>970</v>
      </c>
      <c r="R1996" s="8">
        <v>2</v>
      </c>
      <c r="S1996" s="13">
        <f>_xlfn.XLOOKUP(P1996,rif_fee_schedule!$A$2:$A$84,rif_fee_schedule!C$2:C$84, 0)*1.628</f>
        <v>0</v>
      </c>
      <c r="T1996" s="13">
        <f>_xlfn.XLOOKUP(P1996,rif_fee_schedule!$A$2:$A$84,rif_fee_schedule!D$2:D$84, 0)</f>
        <v>0</v>
      </c>
      <c r="U1996" s="14">
        <f t="shared" si="94"/>
        <v>0</v>
      </c>
      <c r="V1996" s="14">
        <f t="shared" si="95"/>
        <v>0</v>
      </c>
      <c r="W1996"/>
      <c r="Y1996" s="3">
        <v>43269262.359999999</v>
      </c>
      <c r="Z1996" s="3">
        <v>874367.57</v>
      </c>
      <c r="AA1996" s="3">
        <v>433279.63</v>
      </c>
      <c r="AB1996">
        <v>0</v>
      </c>
      <c r="AC1996" s="3">
        <v>0</v>
      </c>
      <c r="AD1996" s="2">
        <v>374512.67</v>
      </c>
      <c r="AE1996" s="3">
        <v>599122533.62</v>
      </c>
      <c r="AF1996" s="3">
        <v>12164932.65</v>
      </c>
      <c r="AG1996" s="3">
        <v>2628720.44</v>
      </c>
      <c r="AH1996" s="3">
        <v>103699.7</v>
      </c>
      <c r="AI1996" s="3">
        <v>2074</v>
      </c>
      <c r="AJ1996" s="2">
        <v>-10188946.82</v>
      </c>
    </row>
    <row r="1997" spans="1:36" hidden="1" x14ac:dyDescent="0.25">
      <c r="A1997" s="8">
        <v>6</v>
      </c>
      <c r="B1997" s="8" t="s">
        <v>7111</v>
      </c>
      <c r="C1997" s="8">
        <v>3069120081370</v>
      </c>
      <c r="D1997" s="8" t="s">
        <v>7112</v>
      </c>
      <c r="E1997" s="8" t="s">
        <v>30</v>
      </c>
      <c r="G1997" s="10">
        <v>43826</v>
      </c>
      <c r="H1997" s="8" t="s">
        <v>31</v>
      </c>
      <c r="I1997" s="8" t="s">
        <v>32</v>
      </c>
      <c r="J1997" s="9">
        <v>1846.78</v>
      </c>
      <c r="K1997" s="9">
        <v>36.94</v>
      </c>
      <c r="L1997" s="8">
        <v>0</v>
      </c>
      <c r="M1997" s="14">
        <f t="shared" si="93"/>
        <v>1883.72</v>
      </c>
      <c r="N1997" s="8">
        <v>0</v>
      </c>
      <c r="O1997" s="8">
        <v>0</v>
      </c>
      <c r="P1997" s="8" t="s">
        <v>274</v>
      </c>
      <c r="R1997" s="8">
        <v>-1</v>
      </c>
      <c r="S1997" s="13">
        <f>_xlfn.XLOOKUP(P1997,rif_fee_schedule!$A$2:$A$84,rif_fee_schedule!C$2:C$84, 0)*1.628</f>
        <v>0</v>
      </c>
      <c r="T1997" s="13">
        <f>_xlfn.XLOOKUP(P1997,rif_fee_schedule!$A$2:$A$84,rif_fee_schedule!D$2:D$84, 0)</f>
        <v>0</v>
      </c>
      <c r="U1997" s="14">
        <f t="shared" si="94"/>
        <v>0</v>
      </c>
      <c r="V1997" s="14">
        <f t="shared" si="95"/>
        <v>0</v>
      </c>
      <c r="W1997"/>
      <c r="Y1997" s="3">
        <v>43269262.359999999</v>
      </c>
      <c r="Z1997" s="3">
        <v>874367.57</v>
      </c>
      <c r="AA1997" s="3">
        <v>433279.63</v>
      </c>
      <c r="AB1997">
        <v>0</v>
      </c>
      <c r="AC1997" s="3">
        <v>0</v>
      </c>
      <c r="AD1997" s="2">
        <v>374512.67</v>
      </c>
      <c r="AE1997" s="3">
        <v>599122533.62</v>
      </c>
      <c r="AF1997" s="3">
        <v>12164932.65</v>
      </c>
      <c r="AG1997" s="3">
        <v>2628720.44</v>
      </c>
      <c r="AH1997" s="3">
        <v>103699.7</v>
      </c>
      <c r="AI1997" s="3">
        <v>2074</v>
      </c>
      <c r="AJ1997" s="2">
        <v>-10188946.82</v>
      </c>
    </row>
    <row r="1998" spans="1:36" hidden="1" x14ac:dyDescent="0.25">
      <c r="A1998" s="8">
        <v>6</v>
      </c>
      <c r="B1998" s="8" t="s">
        <v>7144</v>
      </c>
      <c r="C1998" s="8">
        <v>3069130030550</v>
      </c>
      <c r="D1998" s="8" t="s">
        <v>7145</v>
      </c>
      <c r="E1998" s="8" t="s">
        <v>30</v>
      </c>
      <c r="G1998" s="10">
        <v>43829</v>
      </c>
      <c r="H1998" s="8" t="s">
        <v>31</v>
      </c>
      <c r="I1998" s="8" t="s">
        <v>32</v>
      </c>
      <c r="J1998" s="9">
        <v>9578.07</v>
      </c>
      <c r="K1998" s="9">
        <v>191.56</v>
      </c>
      <c r="L1998" s="8">
        <v>0</v>
      </c>
      <c r="M1998" s="14">
        <f t="shared" si="93"/>
        <v>9769.6299999999992</v>
      </c>
      <c r="N1998" s="8">
        <v>0</v>
      </c>
      <c r="O1998" s="8">
        <v>0</v>
      </c>
      <c r="P1998" s="8" t="s">
        <v>77</v>
      </c>
      <c r="R1998" s="8">
        <v>1</v>
      </c>
      <c r="S1998" s="13">
        <f>_xlfn.XLOOKUP(P1998,rif_fee_schedule!$A$2:$A$84,rif_fee_schedule!C$2:C$84, 0)*1.628</f>
        <v>9769.6279999999988</v>
      </c>
      <c r="T1998" s="13">
        <f>_xlfn.XLOOKUP(P1998,rif_fee_schedule!$A$2:$A$84,rif_fee_schedule!D$2:D$84, 0)</f>
        <v>5674</v>
      </c>
      <c r="U1998" s="14">
        <f t="shared" si="94"/>
        <v>9769.6279999999988</v>
      </c>
      <c r="V1998" s="14">
        <f t="shared" si="95"/>
        <v>5674</v>
      </c>
      <c r="W1998"/>
      <c r="Y1998" s="3">
        <v>43269262.359999999</v>
      </c>
      <c r="Z1998" s="3">
        <v>874367.57</v>
      </c>
      <c r="AA1998" s="3">
        <v>433279.63</v>
      </c>
      <c r="AB1998">
        <v>0</v>
      </c>
      <c r="AC1998" s="3">
        <v>0</v>
      </c>
      <c r="AD1998" s="2">
        <v>374512.67</v>
      </c>
      <c r="AE1998" s="3">
        <v>599122533.62</v>
      </c>
      <c r="AF1998" s="3">
        <v>12164932.65</v>
      </c>
      <c r="AG1998" s="3">
        <v>2628720.44</v>
      </c>
      <c r="AH1998" s="3">
        <v>103699.7</v>
      </c>
      <c r="AI1998" s="3">
        <v>2074</v>
      </c>
      <c r="AJ1998" s="2">
        <v>-10188946.82</v>
      </c>
    </row>
    <row r="1999" spans="1:36" hidden="1" x14ac:dyDescent="0.25">
      <c r="A1999" s="8">
        <v>2</v>
      </c>
      <c r="B1999" s="8" t="s">
        <v>2602</v>
      </c>
      <c r="C1999" s="8">
        <v>3031100570120</v>
      </c>
      <c r="D1999" s="8" t="s">
        <v>2603</v>
      </c>
      <c r="E1999" s="8" t="s">
        <v>30</v>
      </c>
      <c r="F1999" s="8" t="s">
        <v>2604</v>
      </c>
      <c r="G1999" s="10">
        <v>43829</v>
      </c>
      <c r="H1999" s="8" t="s">
        <v>31</v>
      </c>
      <c r="I1999" s="8" t="s">
        <v>38</v>
      </c>
      <c r="J1999" s="9">
        <v>0</v>
      </c>
      <c r="K1999" s="9">
        <v>0</v>
      </c>
      <c r="L1999" s="8">
        <v>0</v>
      </c>
      <c r="M1999" s="14">
        <f t="shared" si="93"/>
        <v>0</v>
      </c>
      <c r="N1999" s="8">
        <v>0</v>
      </c>
      <c r="O1999" s="8">
        <v>0</v>
      </c>
      <c r="P1999" s="8" t="s">
        <v>77</v>
      </c>
      <c r="R1999" s="8">
        <v>1</v>
      </c>
      <c r="S1999" s="13">
        <f>_xlfn.XLOOKUP(P1999,rif_fee_schedule!$A$2:$A$84,rif_fee_schedule!C$2:C$84, 0)*1.628</f>
        <v>9769.6279999999988</v>
      </c>
      <c r="T1999" s="13">
        <f>_xlfn.XLOOKUP(P1999,rif_fee_schedule!$A$2:$A$84,rif_fee_schedule!D$2:D$84, 0)</f>
        <v>5674</v>
      </c>
      <c r="U1999" s="14">
        <f t="shared" si="94"/>
        <v>9769.6279999999988</v>
      </c>
      <c r="V1999" s="14">
        <f t="shared" si="95"/>
        <v>5674</v>
      </c>
      <c r="W1999"/>
      <c r="Y1999" s="3">
        <v>272008405.74000001</v>
      </c>
      <c r="Z1999" s="3">
        <v>5573244.3300000001</v>
      </c>
      <c r="AA1999" s="3">
        <v>0</v>
      </c>
      <c r="AB1999">
        <v>0</v>
      </c>
      <c r="AC1999" s="3">
        <v>0</v>
      </c>
      <c r="AD1999" s="2">
        <v>-7297347.0099999998</v>
      </c>
      <c r="AE1999" s="3">
        <v>599122533.62</v>
      </c>
      <c r="AF1999" s="3">
        <v>12164932.65</v>
      </c>
      <c r="AG1999" s="3">
        <v>2628720.44</v>
      </c>
      <c r="AH1999" s="3">
        <v>103699.7</v>
      </c>
      <c r="AI1999" s="3">
        <v>2074</v>
      </c>
      <c r="AJ1999" s="2">
        <v>-10188946.82</v>
      </c>
    </row>
    <row r="2000" spans="1:36" hidden="1" x14ac:dyDescent="0.25">
      <c r="A2000" s="8">
        <v>2</v>
      </c>
      <c r="B2000" s="8" t="s">
        <v>2602</v>
      </c>
      <c r="C2000" s="8">
        <v>3031100570120</v>
      </c>
      <c r="D2000" s="8" t="s">
        <v>2603</v>
      </c>
      <c r="E2000" s="8" t="s">
        <v>30</v>
      </c>
      <c r="F2000" s="8" t="s">
        <v>2604</v>
      </c>
      <c r="G2000" s="10">
        <v>43829</v>
      </c>
      <c r="H2000" s="8" t="s">
        <v>31</v>
      </c>
      <c r="I2000" s="8" t="s">
        <v>38</v>
      </c>
      <c r="J2000" s="9">
        <v>0</v>
      </c>
      <c r="K2000" s="9">
        <v>0</v>
      </c>
      <c r="L2000" s="8">
        <v>0</v>
      </c>
      <c r="M2000" s="14">
        <f t="shared" si="93"/>
        <v>0</v>
      </c>
      <c r="N2000" s="8">
        <v>0</v>
      </c>
      <c r="O2000" s="8">
        <v>0</v>
      </c>
      <c r="P2000" s="8" t="s">
        <v>77</v>
      </c>
      <c r="R2000" s="8">
        <v>-1</v>
      </c>
      <c r="S2000" s="13">
        <f>_xlfn.XLOOKUP(P2000,rif_fee_schedule!$A$2:$A$84,rif_fee_schedule!C$2:C$84, 0)*1.628</f>
        <v>9769.6279999999988</v>
      </c>
      <c r="T2000" s="13">
        <f>_xlfn.XLOOKUP(P2000,rif_fee_schedule!$A$2:$A$84,rif_fee_schedule!D$2:D$84, 0)</f>
        <v>5674</v>
      </c>
      <c r="U2000" s="14">
        <f t="shared" si="94"/>
        <v>-9769.6279999999988</v>
      </c>
      <c r="V2000" s="14">
        <f t="shared" si="95"/>
        <v>-5674</v>
      </c>
      <c r="W2000"/>
      <c r="Y2000" s="3">
        <v>272008405.74000001</v>
      </c>
      <c r="Z2000" s="3">
        <v>5573244.3300000001</v>
      </c>
      <c r="AA2000" s="3">
        <v>0</v>
      </c>
      <c r="AB2000">
        <v>0</v>
      </c>
      <c r="AC2000" s="3">
        <v>0</v>
      </c>
      <c r="AD2000" s="2">
        <v>-7297347.0099999998</v>
      </c>
      <c r="AE2000" s="3">
        <v>599122533.62</v>
      </c>
      <c r="AF2000" s="3">
        <v>12164932.65</v>
      </c>
      <c r="AG2000" s="3">
        <v>2628720.44</v>
      </c>
      <c r="AH2000" s="3">
        <v>103699.7</v>
      </c>
      <c r="AI2000" s="3">
        <v>2074</v>
      </c>
      <c r="AJ2000" s="2">
        <v>-10188946.82</v>
      </c>
    </row>
    <row r="2001" spans="1:36" hidden="1" x14ac:dyDescent="0.25">
      <c r="A2001" s="8">
        <v>5</v>
      </c>
      <c r="B2001" s="8" t="s">
        <v>4749</v>
      </c>
      <c r="C2001" s="8">
        <v>3050060000050</v>
      </c>
      <c r="D2001" s="8" t="s">
        <v>4750</v>
      </c>
      <c r="E2001" s="8" t="s">
        <v>30</v>
      </c>
      <c r="G2001" s="10">
        <v>43829</v>
      </c>
      <c r="H2001" s="8" t="s">
        <v>31</v>
      </c>
      <c r="I2001" s="8" t="s">
        <v>32</v>
      </c>
      <c r="J2001" s="9">
        <v>9578.07</v>
      </c>
      <c r="K2001" s="9">
        <v>191.56</v>
      </c>
      <c r="L2001" s="8">
        <v>0</v>
      </c>
      <c r="M2001" s="14">
        <f t="shared" si="93"/>
        <v>9769.6299999999992</v>
      </c>
      <c r="N2001" s="8">
        <v>0</v>
      </c>
      <c r="O2001" s="8">
        <v>0</v>
      </c>
      <c r="P2001" s="8" t="s">
        <v>77</v>
      </c>
      <c r="R2001" s="8">
        <v>1</v>
      </c>
      <c r="S2001" s="13">
        <f>_xlfn.XLOOKUP(P2001,rif_fee_schedule!$A$2:$A$84,rif_fee_schedule!C$2:C$84, 0)*1.628</f>
        <v>9769.6279999999988</v>
      </c>
      <c r="T2001" s="13">
        <f>_xlfn.XLOOKUP(P2001,rif_fee_schedule!$A$2:$A$84,rif_fee_schedule!D$2:D$84, 0)</f>
        <v>5674</v>
      </c>
      <c r="U2001" s="14">
        <f t="shared" si="94"/>
        <v>9769.6279999999988</v>
      </c>
      <c r="V2001" s="14">
        <f t="shared" si="95"/>
        <v>5674</v>
      </c>
      <c r="W2001"/>
      <c r="Y2001" s="3">
        <v>23913047.239999998</v>
      </c>
      <c r="Z2001" s="3">
        <v>478708.65</v>
      </c>
      <c r="AA2001" s="3">
        <v>0</v>
      </c>
      <c r="AB2001">
        <v>0</v>
      </c>
      <c r="AC2001" s="3">
        <v>0</v>
      </c>
      <c r="AD2001" s="2">
        <v>-227120.25</v>
      </c>
      <c r="AE2001" s="3">
        <v>599122533.62</v>
      </c>
      <c r="AF2001" s="3">
        <v>12164932.65</v>
      </c>
      <c r="AG2001" s="3">
        <v>2628720.44</v>
      </c>
      <c r="AH2001" s="3">
        <v>103699.7</v>
      </c>
      <c r="AI2001" s="3">
        <v>2074</v>
      </c>
      <c r="AJ2001" s="2">
        <v>-10188946.82</v>
      </c>
    </row>
    <row r="2002" spans="1:36" hidden="1" x14ac:dyDescent="0.25">
      <c r="A2002">
        <v>3</v>
      </c>
      <c r="B2002" t="s">
        <v>3485</v>
      </c>
      <c r="C2002">
        <v>3012320000130</v>
      </c>
      <c r="D2002" t="s">
        <v>3486</v>
      </c>
      <c r="E2002"/>
      <c r="F2002" t="s">
        <v>3487</v>
      </c>
      <c r="G2002" s="1">
        <v>43809</v>
      </c>
      <c r="H2002" t="s">
        <v>31</v>
      </c>
      <c r="I2002" t="s">
        <v>32</v>
      </c>
      <c r="J2002">
        <v>54715.15</v>
      </c>
      <c r="K2002">
        <v>1094.3</v>
      </c>
      <c r="L2002">
        <v>0</v>
      </c>
      <c r="M2002"/>
      <c r="N2002">
        <v>0</v>
      </c>
      <c r="O2002">
        <v>0</v>
      </c>
      <c r="P2002" t="s">
        <v>34</v>
      </c>
      <c r="Q2002"/>
      <c r="R2002">
        <v>900</v>
      </c>
      <c r="S2002" s="2">
        <f>_xlfn.XLOOKUP(P2002,rif_fee_schedule!$A$2:$A$84,rif_fee_schedule!C$2:C$84, 0)</f>
        <v>38.090000000000003</v>
      </c>
      <c r="T2002" s="2">
        <f>_xlfn.XLOOKUP(P2002,rif_fee_schedule!$A$2:$A$84,rif_fee_schedule!D$2:D$84, 0)</f>
        <v>36.015000000000001</v>
      </c>
      <c r="U2002" s="4">
        <f t="shared" si="94"/>
        <v>34281</v>
      </c>
      <c r="V2002" s="4">
        <f t="shared" si="95"/>
        <v>32413.5</v>
      </c>
      <c r="W2002"/>
      <c r="X2002"/>
      <c r="Y2002" s="3">
        <v>23988344.25</v>
      </c>
      <c r="Z2002" s="3">
        <v>491993.61</v>
      </c>
      <c r="AA2002" s="3">
        <v>633517.25</v>
      </c>
      <c r="AB2002">
        <v>0</v>
      </c>
      <c r="AC2002" s="3">
        <v>0</v>
      </c>
      <c r="AD2002" s="2">
        <v>2811604.2</v>
      </c>
      <c r="AE2002" s="3">
        <v>599122533.62</v>
      </c>
      <c r="AF2002" s="3">
        <v>12164932.65</v>
      </c>
      <c r="AG2002" s="3">
        <v>2628720.44</v>
      </c>
      <c r="AH2002" s="3">
        <v>103699.7</v>
      </c>
      <c r="AI2002" s="3">
        <v>2074</v>
      </c>
      <c r="AJ2002" s="2">
        <v>-10188946.82</v>
      </c>
    </row>
    <row r="2003" spans="1:36" hidden="1" x14ac:dyDescent="0.25">
      <c r="A2003">
        <v>8</v>
      </c>
      <c r="B2003" t="s">
        <v>8611</v>
      </c>
      <c r="C2003">
        <v>232260010580</v>
      </c>
      <c r="D2003" t="s">
        <v>8612</v>
      </c>
      <c r="E2003"/>
      <c r="F2003"/>
      <c r="G2003" s="1">
        <v>43571</v>
      </c>
      <c r="H2003" t="s">
        <v>31</v>
      </c>
      <c r="I2003" t="s">
        <v>32</v>
      </c>
      <c r="J2003">
        <v>1533159.19</v>
      </c>
      <c r="K2003">
        <v>30663.19</v>
      </c>
      <c r="L2003">
        <v>0</v>
      </c>
      <c r="M2003"/>
      <c r="N2003">
        <v>0</v>
      </c>
      <c r="O2003">
        <v>0</v>
      </c>
      <c r="P2003" t="s">
        <v>72</v>
      </c>
      <c r="Q2003"/>
      <c r="R2003" s="2">
        <v>-2072</v>
      </c>
      <c r="S2003" s="2">
        <f>_xlfn.XLOOKUP(P2003,rif_fee_schedule!$A$2:$A$84,rif_fee_schedule!C$2:C$84, 0)</f>
        <v>9.7780000000000005</v>
      </c>
      <c r="T2003" s="2">
        <f>_xlfn.XLOOKUP(P2003,rif_fee_schedule!$A$2:$A$84,rif_fee_schedule!D$2:D$84, 0)</f>
        <v>9.2460000000000004</v>
      </c>
      <c r="U2003" s="4">
        <f t="shared" si="94"/>
        <v>-20260.016</v>
      </c>
      <c r="V2003" s="4">
        <f t="shared" si="95"/>
        <v>-19157.712</v>
      </c>
      <c r="W2003" s="2"/>
      <c r="X2003" s="2"/>
      <c r="Y2003" s="3">
        <v>38230434.439999998</v>
      </c>
      <c r="Z2003" s="3">
        <v>764608.82</v>
      </c>
      <c r="AA2003" s="3">
        <v>0</v>
      </c>
      <c r="AB2003">
        <v>0</v>
      </c>
      <c r="AC2003" s="3">
        <v>0</v>
      </c>
      <c r="AD2003" s="2">
        <v>-229524.99</v>
      </c>
      <c r="AE2003" s="3">
        <v>599122533.62</v>
      </c>
      <c r="AF2003" s="3">
        <v>12164932.65</v>
      </c>
      <c r="AG2003" s="3">
        <v>2628720.44</v>
      </c>
      <c r="AH2003" s="3">
        <v>103699.7</v>
      </c>
      <c r="AI2003" s="3">
        <v>2074</v>
      </c>
      <c r="AJ2003" s="2">
        <v>-10188946.82</v>
      </c>
    </row>
    <row r="2004" spans="1:36" hidden="1" x14ac:dyDescent="0.25">
      <c r="A2004">
        <v>8</v>
      </c>
      <c r="B2004" t="s">
        <v>8611</v>
      </c>
      <c r="C2004">
        <v>232260010580</v>
      </c>
      <c r="D2004" t="s">
        <v>8612</v>
      </c>
      <c r="E2004"/>
      <c r="F2004"/>
      <c r="G2004" s="1">
        <v>43571</v>
      </c>
      <c r="H2004" t="s">
        <v>31</v>
      </c>
      <c r="I2004" t="s">
        <v>32</v>
      </c>
      <c r="J2004">
        <v>1533159.19</v>
      </c>
      <c r="K2004">
        <v>30663.19</v>
      </c>
      <c r="L2004">
        <v>0</v>
      </c>
      <c r="M2004"/>
      <c r="N2004">
        <v>0</v>
      </c>
      <c r="O2004">
        <v>0</v>
      </c>
      <c r="P2004" t="s">
        <v>45</v>
      </c>
      <c r="Q2004"/>
      <c r="R2004" s="2">
        <v>8317</v>
      </c>
      <c r="S2004" s="2">
        <f>_xlfn.XLOOKUP(P2004,rif_fee_schedule!$A$2:$A$84,rif_fee_schedule!C$2:C$84, 0)</f>
        <v>11.821</v>
      </c>
      <c r="T2004" s="2">
        <f>_xlfn.XLOOKUP(P2004,rif_fee_schedule!$A$2:$A$84,rif_fee_schedule!D$2:D$84, 0)</f>
        <v>11.177</v>
      </c>
      <c r="U2004" s="4">
        <f t="shared" si="94"/>
        <v>98315.256999999998</v>
      </c>
      <c r="V2004" s="4">
        <f t="shared" si="95"/>
        <v>92959.108999999997</v>
      </c>
      <c r="W2004" s="2"/>
      <c r="X2004" s="2"/>
      <c r="Y2004" s="3">
        <v>38230434.439999998</v>
      </c>
      <c r="Z2004" s="3">
        <v>764608.82</v>
      </c>
      <c r="AA2004" s="3">
        <v>0</v>
      </c>
      <c r="AB2004">
        <v>0</v>
      </c>
      <c r="AC2004" s="3">
        <v>0</v>
      </c>
      <c r="AD2004" s="2">
        <v>-229524.99</v>
      </c>
      <c r="AE2004" s="3">
        <v>599122533.62</v>
      </c>
      <c r="AF2004" s="3">
        <v>12164932.65</v>
      </c>
      <c r="AG2004" s="3">
        <v>2628720.44</v>
      </c>
      <c r="AH2004" s="3">
        <v>103699.7</v>
      </c>
      <c r="AI2004" s="3">
        <v>2074</v>
      </c>
      <c r="AJ2004" s="2">
        <v>-10188946.82</v>
      </c>
    </row>
    <row r="2005" spans="1:36" hidden="1" x14ac:dyDescent="0.25">
      <c r="A2005">
        <v>8</v>
      </c>
      <c r="B2005" t="s">
        <v>8611</v>
      </c>
      <c r="C2005">
        <v>232260010580</v>
      </c>
      <c r="D2005" t="s">
        <v>8612</v>
      </c>
      <c r="E2005"/>
      <c r="F2005"/>
      <c r="G2005" s="1">
        <v>43571</v>
      </c>
      <c r="H2005" t="s">
        <v>31</v>
      </c>
      <c r="I2005" t="s">
        <v>32</v>
      </c>
      <c r="J2005">
        <v>1533159.19</v>
      </c>
      <c r="K2005">
        <v>30663.19</v>
      </c>
      <c r="L2005">
        <v>0</v>
      </c>
      <c r="M2005"/>
      <c r="N2005">
        <v>0</v>
      </c>
      <c r="O2005">
        <v>0</v>
      </c>
      <c r="P2005" t="s">
        <v>769</v>
      </c>
      <c r="Q2005"/>
      <c r="R2005" s="2">
        <v>136543</v>
      </c>
      <c r="S2005" s="2">
        <f>_xlfn.XLOOKUP(P2005,rif_fee_schedule!$A$2:$A$84,rif_fee_schedule!C$2:C$84, 0)</f>
        <v>7.109</v>
      </c>
      <c r="T2005" s="2">
        <f>_xlfn.XLOOKUP(P2005,rif_fee_schedule!$A$2:$A$84,rif_fee_schedule!D$2:D$84, 0)</f>
        <v>6.7220000000000004</v>
      </c>
      <c r="U2005" s="4">
        <f t="shared" si="94"/>
        <v>970684.18700000003</v>
      </c>
      <c r="V2005" s="4">
        <f t="shared" si="95"/>
        <v>917842.04600000009</v>
      </c>
      <c r="W2005" s="2"/>
      <c r="X2005" s="2"/>
      <c r="Y2005" s="3">
        <v>38230434.439999998</v>
      </c>
      <c r="Z2005" s="3">
        <v>764608.82</v>
      </c>
      <c r="AA2005" s="3">
        <v>0</v>
      </c>
      <c r="AB2005">
        <v>0</v>
      </c>
      <c r="AC2005" s="3">
        <v>0</v>
      </c>
      <c r="AD2005" s="2">
        <v>-229524.99</v>
      </c>
      <c r="AE2005" s="3">
        <v>599122533.62</v>
      </c>
      <c r="AF2005" s="3">
        <v>12164932.65</v>
      </c>
      <c r="AG2005" s="3">
        <v>2628720.44</v>
      </c>
      <c r="AH2005" s="3">
        <v>103699.7</v>
      </c>
      <c r="AI2005" s="3">
        <v>2074</v>
      </c>
      <c r="AJ2005" s="2">
        <v>-10188946.82</v>
      </c>
    </row>
    <row r="2006" spans="1:36" hidden="1" x14ac:dyDescent="0.25">
      <c r="A2006">
        <v>2</v>
      </c>
      <c r="B2006" t="s">
        <v>2776</v>
      </c>
      <c r="C2006">
        <v>3031150052060</v>
      </c>
      <c r="D2006" t="s">
        <v>2777</v>
      </c>
      <c r="E2006"/>
      <c r="F2006" t="s">
        <v>2620</v>
      </c>
      <c r="G2006" s="1">
        <v>43670</v>
      </c>
      <c r="H2006" t="s">
        <v>31</v>
      </c>
      <c r="I2006" t="s">
        <v>32</v>
      </c>
      <c r="J2006">
        <v>8772.4500000000007</v>
      </c>
      <c r="K2006">
        <v>175.45</v>
      </c>
      <c r="L2006">
        <v>0</v>
      </c>
      <c r="M2006"/>
      <c r="N2006">
        <v>0</v>
      </c>
      <c r="O2006">
        <v>0</v>
      </c>
      <c r="P2006" t="s">
        <v>77</v>
      </c>
      <c r="Q2006"/>
      <c r="R2006">
        <v>1</v>
      </c>
      <c r="S2006" s="2">
        <f>_xlfn.XLOOKUP(P2006,rif_fee_schedule!$A$2:$A$84,rif_fee_schedule!C$2:C$84, 0)</f>
        <v>6001</v>
      </c>
      <c r="T2006" s="2">
        <f>_xlfn.XLOOKUP(P2006,rif_fee_schedule!$A$2:$A$84,rif_fee_schedule!D$2:D$84, 0)</f>
        <v>5674</v>
      </c>
      <c r="U2006" s="4">
        <f t="shared" si="94"/>
        <v>6001</v>
      </c>
      <c r="V2006" s="4">
        <f t="shared" si="95"/>
        <v>5674</v>
      </c>
      <c r="W2006"/>
      <c r="X2006"/>
      <c r="Y2006" s="3">
        <v>272008405.74000001</v>
      </c>
      <c r="Z2006" s="3">
        <v>5573244.3300000001</v>
      </c>
      <c r="AA2006" s="3">
        <v>0</v>
      </c>
      <c r="AB2006">
        <v>0</v>
      </c>
      <c r="AC2006" s="3">
        <v>0</v>
      </c>
      <c r="AD2006" s="2">
        <v>-7297347.0099999998</v>
      </c>
      <c r="AE2006" s="3">
        <v>599122533.62</v>
      </c>
      <c r="AF2006" s="3">
        <v>12164932.65</v>
      </c>
      <c r="AG2006" s="3">
        <v>2628720.44</v>
      </c>
      <c r="AH2006" s="3">
        <v>103699.7</v>
      </c>
      <c r="AI2006" s="3">
        <v>2074</v>
      </c>
      <c r="AJ2006" s="2">
        <v>-10188946.82</v>
      </c>
    </row>
    <row r="2007" spans="1:36" hidden="1" x14ac:dyDescent="0.25">
      <c r="A2007">
        <v>1.1000000000000001</v>
      </c>
      <c r="B2007" t="s">
        <v>733</v>
      </c>
      <c r="C2007">
        <v>940250100010</v>
      </c>
      <c r="D2007" t="s">
        <v>734</v>
      </c>
      <c r="E2007"/>
      <c r="F2007" t="s">
        <v>735</v>
      </c>
      <c r="G2007" s="1">
        <v>43565</v>
      </c>
      <c r="H2007" t="s">
        <v>31</v>
      </c>
      <c r="I2007" t="s">
        <v>32</v>
      </c>
      <c r="J2007">
        <v>275240.71999999997</v>
      </c>
      <c r="K2007">
        <v>5504.81</v>
      </c>
      <c r="L2007">
        <v>0</v>
      </c>
      <c r="M2007" s="4">
        <f>SUM(J2007:L2007)</f>
        <v>280745.52999999997</v>
      </c>
      <c r="N2007">
        <v>0</v>
      </c>
      <c r="O2007">
        <v>0</v>
      </c>
      <c r="P2007" t="s">
        <v>72</v>
      </c>
      <c r="Q2007"/>
      <c r="R2007">
        <v>400</v>
      </c>
      <c r="S2007" s="2">
        <f>_xlfn.XLOOKUP(P2007,rif_fee_schedule!$A$2:$A$84,rif_fee_schedule!C$2:C$84, 0)</f>
        <v>9.7780000000000005</v>
      </c>
      <c r="T2007" s="2">
        <f>_xlfn.XLOOKUP(P2007,rif_fee_schedule!$A$2:$A$84,rif_fee_schedule!D$2:D$84, 0)</f>
        <v>9.2460000000000004</v>
      </c>
      <c r="U2007" s="4">
        <f t="shared" si="94"/>
        <v>3911.2000000000003</v>
      </c>
      <c r="V2007" s="4">
        <f t="shared" si="95"/>
        <v>3698.4</v>
      </c>
      <c r="Y2007" s="3">
        <v>13538989.02</v>
      </c>
      <c r="Z2007" s="3">
        <v>280635.13</v>
      </c>
      <c r="AA2007" s="3">
        <v>0</v>
      </c>
      <c r="AB2007">
        <v>0</v>
      </c>
      <c r="AC2007" s="3">
        <v>0</v>
      </c>
      <c r="AD2007" s="2">
        <v>-2316507.67</v>
      </c>
      <c r="AE2007" s="3">
        <v>599122533.62</v>
      </c>
      <c r="AF2007" s="3">
        <v>12164932.65</v>
      </c>
      <c r="AG2007" s="3">
        <v>2628720.44</v>
      </c>
      <c r="AH2007" s="3">
        <v>103699.7</v>
      </c>
      <c r="AI2007" s="3">
        <v>2074</v>
      </c>
      <c r="AJ2007" s="2">
        <v>-10188946.82</v>
      </c>
    </row>
    <row r="2008" spans="1:36" hidden="1" x14ac:dyDescent="0.25">
      <c r="A2008">
        <v>1.1000000000000001</v>
      </c>
      <c r="B2008" t="s">
        <v>733</v>
      </c>
      <c r="C2008">
        <v>940250100010</v>
      </c>
      <c r="D2008" t="s">
        <v>734</v>
      </c>
      <c r="E2008"/>
      <c r="F2008" t="s">
        <v>735</v>
      </c>
      <c r="G2008" s="1">
        <v>43565</v>
      </c>
      <c r="H2008" t="s">
        <v>31</v>
      </c>
      <c r="I2008" t="s">
        <v>32</v>
      </c>
      <c r="J2008">
        <v>275240.71999999997</v>
      </c>
      <c r="K2008">
        <v>5504.81</v>
      </c>
      <c r="L2008">
        <v>0</v>
      </c>
      <c r="M2008" s="4">
        <f>SUM(J2008:L2008)</f>
        <v>280745.52999999997</v>
      </c>
      <c r="N2008">
        <v>0</v>
      </c>
      <c r="O2008">
        <v>0</v>
      </c>
      <c r="P2008" t="s">
        <v>45</v>
      </c>
      <c r="Q2008"/>
      <c r="R2008" s="2">
        <v>8468</v>
      </c>
      <c r="S2008" s="2">
        <f>_xlfn.XLOOKUP(P2008,rif_fee_schedule!$A$2:$A$84,rif_fee_schedule!C$2:C$84, 0)</f>
        <v>11.821</v>
      </c>
      <c r="T2008" s="2">
        <f>_xlfn.XLOOKUP(P2008,rif_fee_schedule!$A$2:$A$84,rif_fee_schedule!D$2:D$84, 0)</f>
        <v>11.177</v>
      </c>
      <c r="U2008" s="4">
        <f t="shared" si="94"/>
        <v>100100.228</v>
      </c>
      <c r="V2008" s="4">
        <f t="shared" si="95"/>
        <v>94646.835999999996</v>
      </c>
      <c r="Y2008" s="3">
        <v>13538989.02</v>
      </c>
      <c r="Z2008" s="3">
        <v>280635.13</v>
      </c>
      <c r="AA2008" s="3">
        <v>0</v>
      </c>
      <c r="AB2008">
        <v>0</v>
      </c>
      <c r="AC2008" s="3">
        <v>0</v>
      </c>
      <c r="AD2008" s="2">
        <v>-2316507.67</v>
      </c>
      <c r="AE2008" s="3">
        <v>599122533.62</v>
      </c>
      <c r="AF2008" s="3">
        <v>12164932.65</v>
      </c>
      <c r="AG2008" s="3">
        <v>2628720.44</v>
      </c>
      <c r="AH2008" s="3">
        <v>103699.7</v>
      </c>
      <c r="AI2008" s="3">
        <v>2074</v>
      </c>
      <c r="AJ2008" s="2">
        <v>-10188946.82</v>
      </c>
    </row>
    <row r="2009" spans="1:36" hidden="1" x14ac:dyDescent="0.25">
      <c r="A2009">
        <v>1.1000000000000001</v>
      </c>
      <c r="B2009" t="s">
        <v>733</v>
      </c>
      <c r="C2009">
        <v>940250100010</v>
      </c>
      <c r="D2009" t="s">
        <v>734</v>
      </c>
      <c r="E2009"/>
      <c r="F2009" t="s">
        <v>735</v>
      </c>
      <c r="G2009" s="1">
        <v>43565</v>
      </c>
      <c r="H2009" t="s">
        <v>31</v>
      </c>
      <c r="I2009" t="s">
        <v>32</v>
      </c>
      <c r="J2009">
        <v>275240.71999999997</v>
      </c>
      <c r="K2009">
        <v>5504.81</v>
      </c>
      <c r="L2009">
        <v>0</v>
      </c>
      <c r="M2009" s="4">
        <f>SUM(J2009:L2009)</f>
        <v>280745.52999999997</v>
      </c>
      <c r="N2009">
        <v>0</v>
      </c>
      <c r="O2009">
        <v>0</v>
      </c>
      <c r="P2009" t="s">
        <v>113</v>
      </c>
      <c r="Q2009"/>
      <c r="R2009">
        <v>20</v>
      </c>
      <c r="S2009" s="2">
        <f>_xlfn.XLOOKUP(P2009,rif_fee_schedule!$A$2:$A$84,rif_fee_schedule!C$2:C$84, 0)</f>
        <v>4214</v>
      </c>
      <c r="T2009" s="2">
        <f>_xlfn.XLOOKUP(P2009,rif_fee_schedule!$A$2:$A$84,rif_fee_schedule!D$2:D$84, 0)</f>
        <v>3984</v>
      </c>
      <c r="U2009" s="4">
        <f t="shared" si="94"/>
        <v>84280</v>
      </c>
      <c r="V2009" s="4">
        <f t="shared" si="95"/>
        <v>79680</v>
      </c>
      <c r="Y2009" s="3">
        <v>13538989.02</v>
      </c>
      <c r="Z2009" s="3">
        <v>280635.13</v>
      </c>
      <c r="AA2009" s="3">
        <v>0</v>
      </c>
      <c r="AB2009">
        <v>0</v>
      </c>
      <c r="AC2009" s="3">
        <v>0</v>
      </c>
      <c r="AD2009" s="2">
        <v>-2316507.67</v>
      </c>
      <c r="AE2009" s="3">
        <v>599122533.62</v>
      </c>
      <c r="AF2009" s="3">
        <v>12164932.65</v>
      </c>
      <c r="AG2009" s="3">
        <v>2628720.44</v>
      </c>
      <c r="AH2009" s="3">
        <v>103699.7</v>
      </c>
      <c r="AI2009" s="3">
        <v>2074</v>
      </c>
      <c r="AJ2009" s="2">
        <v>-10188946.82</v>
      </c>
    </row>
    <row r="2010" spans="1:36" hidden="1" x14ac:dyDescent="0.25">
      <c r="A2010">
        <v>1</v>
      </c>
      <c r="B2010" t="s">
        <v>118</v>
      </c>
      <c r="C2010">
        <v>2540060010157</v>
      </c>
      <c r="D2010" t="s">
        <v>119</v>
      </c>
      <c r="E2010"/>
      <c r="F2010"/>
      <c r="G2010" s="1">
        <v>43490</v>
      </c>
      <c r="H2010" t="s">
        <v>31</v>
      </c>
      <c r="I2010" t="s">
        <v>32</v>
      </c>
      <c r="J2010">
        <v>1297659.47</v>
      </c>
      <c r="K2010">
        <v>25953.19</v>
      </c>
      <c r="L2010">
        <v>0</v>
      </c>
      <c r="M2010"/>
      <c r="N2010">
        <v>0</v>
      </c>
      <c r="O2010">
        <v>0</v>
      </c>
      <c r="P2010" t="s">
        <v>117</v>
      </c>
      <c r="Q2010"/>
      <c r="R2010">
        <v>297</v>
      </c>
      <c r="S2010" s="2">
        <f>_xlfn.XLOOKUP(P2010,rif_fee_schedule!$A$2:$A$84,rif_fee_schedule!C$2:C$84, 0)</f>
        <v>2634</v>
      </c>
      <c r="T2010" s="2">
        <f>_xlfn.XLOOKUP(P2010,rif_fee_schedule!$A$2:$A$84,rif_fee_schedule!D$2:D$84, 0)</f>
        <v>2490</v>
      </c>
      <c r="U2010" s="4">
        <f t="shared" si="94"/>
        <v>782298</v>
      </c>
      <c r="V2010" s="4">
        <f t="shared" si="95"/>
        <v>739530</v>
      </c>
      <c r="W2010"/>
      <c r="X2010"/>
      <c r="Y2010" s="3">
        <v>74696854.359999999</v>
      </c>
      <c r="Z2010" s="3">
        <v>1494936.99</v>
      </c>
      <c r="AA2010" s="3">
        <v>1189721.74</v>
      </c>
      <c r="AB2010" s="2">
        <v>103699.7</v>
      </c>
      <c r="AC2010" s="3">
        <v>2074</v>
      </c>
      <c r="AD2010" s="2">
        <v>-3422401.68</v>
      </c>
      <c r="AE2010" s="3">
        <v>599122533.62</v>
      </c>
      <c r="AF2010" s="3">
        <v>12164932.65</v>
      </c>
      <c r="AG2010" s="3">
        <v>2628720.44</v>
      </c>
      <c r="AH2010" s="3">
        <v>103699.7</v>
      </c>
      <c r="AI2010" s="3">
        <v>2074</v>
      </c>
      <c r="AJ2010" s="2">
        <v>-10188946.82</v>
      </c>
    </row>
    <row r="2011" spans="1:36" hidden="1" x14ac:dyDescent="0.25">
      <c r="A2011">
        <v>1</v>
      </c>
      <c r="B2011" t="s">
        <v>118</v>
      </c>
      <c r="C2011">
        <v>2540060010157</v>
      </c>
      <c r="D2011" t="s">
        <v>119</v>
      </c>
      <c r="E2011"/>
      <c r="F2011"/>
      <c r="G2011" s="1">
        <v>43490</v>
      </c>
      <c r="H2011" t="s">
        <v>31</v>
      </c>
      <c r="I2011" t="s">
        <v>32</v>
      </c>
      <c r="J2011">
        <v>1297659.47</v>
      </c>
      <c r="K2011">
        <v>25953.19</v>
      </c>
      <c r="L2011">
        <v>0</v>
      </c>
      <c r="M2011"/>
      <c r="N2011">
        <v>0</v>
      </c>
      <c r="O2011">
        <v>0</v>
      </c>
      <c r="P2011" t="s">
        <v>113</v>
      </c>
      <c r="Q2011"/>
      <c r="R2011">
        <v>-4</v>
      </c>
      <c r="S2011" s="2">
        <f>_xlfn.XLOOKUP(P2011,rif_fee_schedule!$A$2:$A$84,rif_fee_schedule!C$2:C$84, 0)</f>
        <v>4214</v>
      </c>
      <c r="T2011" s="2">
        <f>_xlfn.XLOOKUP(P2011,rif_fee_schedule!$A$2:$A$84,rif_fee_schedule!D$2:D$84, 0)</f>
        <v>3984</v>
      </c>
      <c r="U2011" s="4">
        <f t="shared" si="94"/>
        <v>-16856</v>
      </c>
      <c r="V2011" s="4">
        <f t="shared" si="95"/>
        <v>-15936</v>
      </c>
      <c r="W2011"/>
      <c r="X2011"/>
      <c r="Y2011" s="3">
        <v>74696854.359999999</v>
      </c>
      <c r="Z2011" s="3">
        <v>1494936.99</v>
      </c>
      <c r="AA2011" s="3">
        <v>1189721.74</v>
      </c>
      <c r="AB2011" s="2">
        <v>103699.7</v>
      </c>
      <c r="AC2011" s="3">
        <v>2074</v>
      </c>
      <c r="AD2011" s="2">
        <v>-3422401.68</v>
      </c>
      <c r="AE2011" s="3">
        <v>599122533.62</v>
      </c>
      <c r="AF2011" s="3">
        <v>12164932.65</v>
      </c>
      <c r="AG2011" s="3">
        <v>2628720.44</v>
      </c>
      <c r="AH2011" s="3">
        <v>103699.7</v>
      </c>
      <c r="AI2011" s="3">
        <v>2074</v>
      </c>
      <c r="AJ2011" s="2">
        <v>-10188946.82</v>
      </c>
    </row>
    <row r="2012" spans="1:36" hidden="1" x14ac:dyDescent="0.25">
      <c r="A2012">
        <v>1</v>
      </c>
      <c r="B2012" t="s">
        <v>118</v>
      </c>
      <c r="C2012">
        <v>2540060010157</v>
      </c>
      <c r="D2012" t="s">
        <v>119</v>
      </c>
      <c r="E2012"/>
      <c r="F2012"/>
      <c r="G2012" s="1">
        <v>43490</v>
      </c>
      <c r="H2012" t="s">
        <v>31</v>
      </c>
      <c r="I2012" t="s">
        <v>32</v>
      </c>
      <c r="J2012">
        <v>1297659.47</v>
      </c>
      <c r="K2012">
        <v>25953.19</v>
      </c>
      <c r="L2012">
        <v>0</v>
      </c>
      <c r="M2012"/>
      <c r="N2012">
        <v>0</v>
      </c>
      <c r="O2012">
        <v>0</v>
      </c>
      <c r="P2012" t="s">
        <v>45</v>
      </c>
      <c r="Q2012"/>
      <c r="R2012" s="2">
        <v>6250</v>
      </c>
      <c r="S2012" s="2">
        <f>_xlfn.XLOOKUP(P2012,rif_fee_schedule!$A$2:$A$84,rif_fee_schedule!C$2:C$84, 0)</f>
        <v>11.821</v>
      </c>
      <c r="T2012" s="2">
        <f>_xlfn.XLOOKUP(P2012,rif_fee_schedule!$A$2:$A$84,rif_fee_schedule!D$2:D$84, 0)</f>
        <v>11.177</v>
      </c>
      <c r="U2012" s="4">
        <f t="shared" si="94"/>
        <v>73881.25</v>
      </c>
      <c r="V2012" s="4">
        <f t="shared" si="95"/>
        <v>69856.25</v>
      </c>
      <c r="W2012" s="2"/>
      <c r="X2012" s="2"/>
      <c r="Y2012" s="3">
        <v>74696854.359999999</v>
      </c>
      <c r="Z2012" s="3">
        <v>1494936.99</v>
      </c>
      <c r="AA2012" s="3">
        <v>1189721.74</v>
      </c>
      <c r="AB2012" s="2">
        <v>103699.7</v>
      </c>
      <c r="AC2012" s="3">
        <v>2074</v>
      </c>
      <c r="AD2012" s="2">
        <v>-3422401.68</v>
      </c>
      <c r="AE2012" s="3">
        <v>599122533.62</v>
      </c>
      <c r="AF2012" s="3">
        <v>12164932.65</v>
      </c>
      <c r="AG2012" s="3">
        <v>2628720.44</v>
      </c>
      <c r="AH2012" s="3">
        <v>103699.7</v>
      </c>
      <c r="AI2012" s="3">
        <v>2074</v>
      </c>
      <c r="AJ2012" s="2">
        <v>-10188946.82</v>
      </c>
    </row>
    <row r="2013" spans="1:36" hidden="1" x14ac:dyDescent="0.25">
      <c r="A2013">
        <v>2</v>
      </c>
      <c r="B2013" t="s">
        <v>2618</v>
      </c>
      <c r="C2013">
        <v>3031100281350</v>
      </c>
      <c r="D2013" t="s">
        <v>2619</v>
      </c>
      <c r="E2013"/>
      <c r="F2013" t="s">
        <v>2620</v>
      </c>
      <c r="G2013" s="1">
        <v>43670</v>
      </c>
      <c r="H2013" t="s">
        <v>31</v>
      </c>
      <c r="I2013" t="s">
        <v>32</v>
      </c>
      <c r="J2013">
        <v>8772.4500000000007</v>
      </c>
      <c r="K2013">
        <v>175.45</v>
      </c>
      <c r="L2013">
        <v>0</v>
      </c>
      <c r="M2013"/>
      <c r="N2013">
        <v>0</v>
      </c>
      <c r="O2013">
        <v>0</v>
      </c>
      <c r="P2013" t="s">
        <v>77</v>
      </c>
      <c r="Q2013"/>
      <c r="R2013">
        <v>1</v>
      </c>
      <c r="S2013" s="2">
        <f>_xlfn.XLOOKUP(P2013,rif_fee_schedule!$A$2:$A$84,rif_fee_schedule!C$2:C$84, 0)</f>
        <v>6001</v>
      </c>
      <c r="T2013" s="2">
        <f>_xlfn.XLOOKUP(P2013,rif_fee_schedule!$A$2:$A$84,rif_fee_schedule!D$2:D$84, 0)</f>
        <v>5674</v>
      </c>
      <c r="U2013" s="4">
        <f t="shared" si="94"/>
        <v>6001</v>
      </c>
      <c r="V2013" s="4">
        <f t="shared" si="95"/>
        <v>5674</v>
      </c>
      <c r="W2013"/>
      <c r="X2013"/>
      <c r="Y2013" s="3">
        <v>272008405.74000001</v>
      </c>
      <c r="Z2013" s="3">
        <v>5573244.3300000001</v>
      </c>
      <c r="AA2013" s="3">
        <v>0</v>
      </c>
      <c r="AB2013">
        <v>0</v>
      </c>
      <c r="AC2013" s="3">
        <v>0</v>
      </c>
      <c r="AD2013" s="2">
        <v>-7297347.0099999998</v>
      </c>
      <c r="AE2013" s="3">
        <v>599122533.62</v>
      </c>
      <c r="AF2013" s="3">
        <v>12164932.65</v>
      </c>
      <c r="AG2013" s="3">
        <v>2628720.44</v>
      </c>
      <c r="AH2013" s="3">
        <v>103699.7</v>
      </c>
      <c r="AI2013" s="3">
        <v>2074</v>
      </c>
      <c r="AJ2013" s="2">
        <v>-10188946.82</v>
      </c>
    </row>
    <row r="2014" spans="1:36" hidden="1" x14ac:dyDescent="0.25">
      <c r="A2014">
        <v>2</v>
      </c>
      <c r="B2014" t="s">
        <v>1398</v>
      </c>
      <c r="C2014">
        <v>131250242090</v>
      </c>
      <c r="D2014" t="s">
        <v>1399</v>
      </c>
      <c r="E2014"/>
      <c r="F2014"/>
      <c r="G2014" s="1">
        <v>43508</v>
      </c>
      <c r="H2014" t="s">
        <v>31</v>
      </c>
      <c r="I2014" t="s">
        <v>32</v>
      </c>
      <c r="J2014">
        <v>385966.89</v>
      </c>
      <c r="K2014">
        <v>7719.34</v>
      </c>
      <c r="L2014">
        <v>0</v>
      </c>
      <c r="M2014"/>
      <c r="N2014">
        <v>0</v>
      </c>
      <c r="O2014">
        <v>0</v>
      </c>
      <c r="P2014" t="s">
        <v>45</v>
      </c>
      <c r="Q2014"/>
      <c r="R2014" s="2">
        <v>3515</v>
      </c>
      <c r="S2014" s="2">
        <f>_xlfn.XLOOKUP(P2014,rif_fee_schedule!$A$2:$A$84,rif_fee_schedule!C$2:C$84, 0)</f>
        <v>11.821</v>
      </c>
      <c r="T2014" s="2">
        <f>_xlfn.XLOOKUP(P2014,rif_fee_schedule!$A$2:$A$84,rif_fee_schedule!D$2:D$84, 0)</f>
        <v>11.177</v>
      </c>
      <c r="U2014" s="4">
        <f t="shared" si="94"/>
        <v>41550.815000000002</v>
      </c>
      <c r="V2014" s="4">
        <f t="shared" si="95"/>
        <v>39287.154999999999</v>
      </c>
      <c r="W2014" s="2"/>
      <c r="X2014" s="2"/>
      <c r="Y2014" s="3">
        <v>272008405.74000001</v>
      </c>
      <c r="Z2014" s="3">
        <v>5573244.3300000001</v>
      </c>
      <c r="AA2014" s="3">
        <v>0</v>
      </c>
      <c r="AB2014">
        <v>0</v>
      </c>
      <c r="AC2014" s="3">
        <v>0</v>
      </c>
      <c r="AD2014" s="2">
        <v>-7297347.0099999998</v>
      </c>
      <c r="AE2014" s="3">
        <v>599122533.62</v>
      </c>
      <c r="AF2014" s="3">
        <v>12164932.65</v>
      </c>
      <c r="AG2014" s="3">
        <v>2628720.44</v>
      </c>
      <c r="AH2014" s="3">
        <v>103699.7</v>
      </c>
      <c r="AI2014" s="3">
        <v>2074</v>
      </c>
      <c r="AJ2014" s="2">
        <v>-10188946.82</v>
      </c>
    </row>
    <row r="2015" spans="1:36" hidden="1" x14ac:dyDescent="0.25">
      <c r="A2015">
        <v>2</v>
      </c>
      <c r="B2015" t="s">
        <v>1398</v>
      </c>
      <c r="C2015">
        <v>131250242090</v>
      </c>
      <c r="D2015" t="s">
        <v>1399</v>
      </c>
      <c r="E2015"/>
      <c r="F2015"/>
      <c r="G2015" s="1">
        <v>43508</v>
      </c>
      <c r="H2015" t="s">
        <v>31</v>
      </c>
      <c r="I2015" t="s">
        <v>32</v>
      </c>
      <c r="J2015">
        <v>385966.89</v>
      </c>
      <c r="K2015">
        <v>7719.34</v>
      </c>
      <c r="L2015">
        <v>0</v>
      </c>
      <c r="M2015"/>
      <c r="N2015">
        <v>0</v>
      </c>
      <c r="O2015">
        <v>0</v>
      </c>
      <c r="P2015" t="s">
        <v>170</v>
      </c>
      <c r="Q2015"/>
      <c r="R2015" s="2">
        <v>10517</v>
      </c>
      <c r="S2015" s="2">
        <f>_xlfn.XLOOKUP(P2015,rif_fee_schedule!$A$2:$A$84,rif_fee_schedule!C$2:C$84, 0)</f>
        <v>5.0999999999999996</v>
      </c>
      <c r="T2015" s="2">
        <f>_xlfn.XLOOKUP(P2015,rif_fee_schedule!$A$2:$A$84,rif_fee_schedule!D$2:D$84, 0)</f>
        <v>4.8230000000000004</v>
      </c>
      <c r="U2015" s="4">
        <f t="shared" si="94"/>
        <v>53636.7</v>
      </c>
      <c r="V2015" s="4">
        <f t="shared" si="95"/>
        <v>50723.491000000002</v>
      </c>
      <c r="W2015" s="2"/>
      <c r="X2015" s="2"/>
      <c r="Y2015" s="3">
        <v>272008405.74000001</v>
      </c>
      <c r="Z2015" s="3">
        <v>5573244.3300000001</v>
      </c>
      <c r="AA2015" s="3">
        <v>0</v>
      </c>
      <c r="AB2015">
        <v>0</v>
      </c>
      <c r="AC2015" s="3">
        <v>0</v>
      </c>
      <c r="AD2015" s="2">
        <v>-7297347.0099999998</v>
      </c>
      <c r="AE2015" s="3">
        <v>599122533.62</v>
      </c>
      <c r="AF2015" s="3">
        <v>12164932.65</v>
      </c>
      <c r="AG2015" s="3">
        <v>2628720.44</v>
      </c>
      <c r="AH2015" s="3">
        <v>103699.7</v>
      </c>
      <c r="AI2015" s="3">
        <v>2074</v>
      </c>
      <c r="AJ2015" s="2">
        <v>-10188946.82</v>
      </c>
    </row>
    <row r="2016" spans="1:36" hidden="1" x14ac:dyDescent="0.25">
      <c r="A2016">
        <v>2</v>
      </c>
      <c r="B2016" t="s">
        <v>1398</v>
      </c>
      <c r="C2016">
        <v>131250242090</v>
      </c>
      <c r="D2016" t="s">
        <v>1399</v>
      </c>
      <c r="E2016"/>
      <c r="F2016"/>
      <c r="G2016" s="1">
        <v>43508</v>
      </c>
      <c r="H2016" t="s">
        <v>31</v>
      </c>
      <c r="I2016" t="s">
        <v>32</v>
      </c>
      <c r="J2016">
        <v>385966.89</v>
      </c>
      <c r="K2016">
        <v>7719.34</v>
      </c>
      <c r="L2016">
        <v>0</v>
      </c>
      <c r="M2016"/>
      <c r="N2016">
        <v>0</v>
      </c>
      <c r="O2016">
        <v>0</v>
      </c>
      <c r="P2016" t="s">
        <v>72</v>
      </c>
      <c r="Q2016"/>
      <c r="R2016" s="2">
        <v>17265</v>
      </c>
      <c r="S2016" s="2">
        <f>_xlfn.XLOOKUP(P2016,rif_fee_schedule!$A$2:$A$84,rif_fee_schedule!C$2:C$84, 0)</f>
        <v>9.7780000000000005</v>
      </c>
      <c r="T2016" s="2">
        <f>_xlfn.XLOOKUP(P2016,rif_fee_schedule!$A$2:$A$84,rif_fee_schedule!D$2:D$84, 0)</f>
        <v>9.2460000000000004</v>
      </c>
      <c r="U2016" s="4">
        <f t="shared" si="94"/>
        <v>168817.17</v>
      </c>
      <c r="V2016" s="4">
        <f t="shared" si="95"/>
        <v>159632.19</v>
      </c>
      <c r="W2016" s="2"/>
      <c r="X2016" s="2"/>
      <c r="Y2016" s="3">
        <v>272008405.74000001</v>
      </c>
      <c r="Z2016" s="3">
        <v>5573244.3300000001</v>
      </c>
      <c r="AA2016" s="3">
        <v>0</v>
      </c>
      <c r="AB2016">
        <v>0</v>
      </c>
      <c r="AC2016" s="3">
        <v>0</v>
      </c>
      <c r="AD2016" s="2">
        <v>-7297347.0099999998</v>
      </c>
      <c r="AE2016" s="3">
        <v>599122533.62</v>
      </c>
      <c r="AF2016" s="3">
        <v>12164932.65</v>
      </c>
      <c r="AG2016" s="3">
        <v>2628720.44</v>
      </c>
      <c r="AH2016" s="3">
        <v>103699.7</v>
      </c>
      <c r="AI2016" s="3">
        <v>2074</v>
      </c>
      <c r="AJ2016" s="2">
        <v>-10188946.82</v>
      </c>
    </row>
    <row r="2017" spans="1:36" hidden="1" x14ac:dyDescent="0.25">
      <c r="A2017">
        <v>9.1</v>
      </c>
      <c r="B2017" t="s">
        <v>9005</v>
      </c>
      <c r="C2017">
        <v>431200000100</v>
      </c>
      <c r="D2017" t="s">
        <v>124</v>
      </c>
      <c r="E2017"/>
      <c r="F2017"/>
      <c r="G2017" s="1">
        <v>43664</v>
      </c>
      <c r="H2017" t="s">
        <v>31</v>
      </c>
      <c r="I2017" t="s">
        <v>32</v>
      </c>
      <c r="J2017">
        <v>906083.27</v>
      </c>
      <c r="K2017">
        <v>18121.650000000001</v>
      </c>
      <c r="L2017">
        <v>0</v>
      </c>
      <c r="M2017" s="4">
        <f t="shared" ref="M2017:M2080" si="96">SUM(J2017:L2017)</f>
        <v>924204.92</v>
      </c>
      <c r="N2017">
        <v>0</v>
      </c>
      <c r="O2017">
        <v>0</v>
      </c>
      <c r="P2017" t="s">
        <v>90</v>
      </c>
      <c r="Q2017"/>
      <c r="R2017" s="2">
        <v>18580</v>
      </c>
      <c r="S2017" s="2">
        <f>_xlfn.XLOOKUP(P2017,rif_fee_schedule!$A$2:$A$84,rif_fee_schedule!C$2:C$84, 0)</f>
        <v>8.8330000000000002</v>
      </c>
      <c r="T2017" s="2">
        <f>_xlfn.XLOOKUP(P2017,rif_fee_schedule!$A$2:$A$84,rif_fee_schedule!D$2:D$84, 0)</f>
        <v>8.3520000000000003</v>
      </c>
      <c r="U2017" s="4">
        <f t="shared" si="94"/>
        <v>164117.14000000001</v>
      </c>
      <c r="V2017" s="4">
        <f t="shared" si="95"/>
        <v>155180.16</v>
      </c>
      <c r="Y2017" s="3">
        <v>13894747.220000001</v>
      </c>
      <c r="Z2017" s="3">
        <v>290518.01</v>
      </c>
      <c r="AA2017" s="3">
        <v>0</v>
      </c>
      <c r="AB2017">
        <v>0</v>
      </c>
      <c r="AC2017" s="3">
        <v>0</v>
      </c>
      <c r="AD2017" s="2">
        <v>-156592.79</v>
      </c>
      <c r="AE2017" s="3">
        <v>599122533.62</v>
      </c>
      <c r="AF2017" s="3">
        <v>12164932.65</v>
      </c>
      <c r="AG2017" s="3">
        <v>2628720.44</v>
      </c>
      <c r="AH2017" s="3">
        <v>103699.7</v>
      </c>
      <c r="AI2017" s="3">
        <v>2074</v>
      </c>
      <c r="AJ2017" s="2">
        <v>-10188946.82</v>
      </c>
    </row>
    <row r="2018" spans="1:36" hidden="1" x14ac:dyDescent="0.25">
      <c r="A2018">
        <v>9.1</v>
      </c>
      <c r="B2018" t="s">
        <v>9005</v>
      </c>
      <c r="C2018">
        <v>431200000100</v>
      </c>
      <c r="D2018" t="s">
        <v>124</v>
      </c>
      <c r="E2018"/>
      <c r="F2018"/>
      <c r="G2018" s="1">
        <v>43664</v>
      </c>
      <c r="H2018" t="s">
        <v>31</v>
      </c>
      <c r="I2018" t="s">
        <v>32</v>
      </c>
      <c r="J2018">
        <v>906083.27</v>
      </c>
      <c r="K2018">
        <v>18121.650000000001</v>
      </c>
      <c r="L2018">
        <v>0</v>
      </c>
      <c r="M2018" s="4">
        <f t="shared" si="96"/>
        <v>924204.92</v>
      </c>
      <c r="N2018">
        <v>0</v>
      </c>
      <c r="O2018">
        <v>0</v>
      </c>
      <c r="P2018" t="s">
        <v>72</v>
      </c>
      <c r="Q2018"/>
      <c r="R2018" s="2">
        <v>14080</v>
      </c>
      <c r="S2018" s="2">
        <f>_xlfn.XLOOKUP(P2018,rif_fee_schedule!$A$2:$A$84,rif_fee_schedule!C$2:C$84, 0)</f>
        <v>9.7780000000000005</v>
      </c>
      <c r="T2018" s="2">
        <f>_xlfn.XLOOKUP(P2018,rif_fee_schedule!$A$2:$A$84,rif_fee_schedule!D$2:D$84, 0)</f>
        <v>9.2460000000000004</v>
      </c>
      <c r="U2018" s="4">
        <f t="shared" si="94"/>
        <v>137674.24000000002</v>
      </c>
      <c r="V2018" s="4">
        <f t="shared" si="95"/>
        <v>130183.68000000001</v>
      </c>
      <c r="Y2018" s="3">
        <v>13894747.220000001</v>
      </c>
      <c r="Z2018" s="3">
        <v>290518.01</v>
      </c>
      <c r="AA2018" s="3">
        <v>0</v>
      </c>
      <c r="AB2018">
        <v>0</v>
      </c>
      <c r="AC2018" s="3">
        <v>0</v>
      </c>
      <c r="AD2018" s="2">
        <v>-156592.79</v>
      </c>
      <c r="AE2018" s="3">
        <v>599122533.62</v>
      </c>
      <c r="AF2018" s="3">
        <v>12164932.65</v>
      </c>
      <c r="AG2018" s="3">
        <v>2628720.44</v>
      </c>
      <c r="AH2018" s="3">
        <v>103699.7</v>
      </c>
      <c r="AI2018" s="3">
        <v>2074</v>
      </c>
      <c r="AJ2018" s="2">
        <v>-10188946.82</v>
      </c>
    </row>
    <row r="2019" spans="1:36" hidden="1" x14ac:dyDescent="0.25">
      <c r="A2019">
        <v>9.1</v>
      </c>
      <c r="B2019" t="s">
        <v>9005</v>
      </c>
      <c r="C2019">
        <v>431200000100</v>
      </c>
      <c r="D2019" t="s">
        <v>124</v>
      </c>
      <c r="E2019"/>
      <c r="F2019"/>
      <c r="G2019" s="1">
        <v>43664</v>
      </c>
      <c r="H2019" t="s">
        <v>31</v>
      </c>
      <c r="I2019" t="s">
        <v>32</v>
      </c>
      <c r="J2019">
        <v>906083.27</v>
      </c>
      <c r="K2019">
        <v>18121.650000000001</v>
      </c>
      <c r="L2019">
        <v>0</v>
      </c>
      <c r="M2019" s="4">
        <f t="shared" si="96"/>
        <v>924204.92</v>
      </c>
      <c r="N2019">
        <v>0</v>
      </c>
      <c r="O2019">
        <v>0</v>
      </c>
      <c r="P2019" t="s">
        <v>112</v>
      </c>
      <c r="Q2019"/>
      <c r="R2019" s="2">
        <v>19000</v>
      </c>
      <c r="S2019" s="2">
        <f>_xlfn.XLOOKUP(P2019,rif_fee_schedule!$A$2:$A$84,rif_fee_schedule!C$2:C$84, 0)</f>
        <v>32.612000000000002</v>
      </c>
      <c r="T2019" s="2">
        <f>_xlfn.XLOOKUP(P2019,rif_fee_schedule!$A$2:$A$84,rif_fee_schedule!D$2:D$84, 0)</f>
        <v>30.835000000000001</v>
      </c>
      <c r="U2019" s="4">
        <f t="shared" si="94"/>
        <v>619628</v>
      </c>
      <c r="V2019" s="4">
        <f t="shared" si="95"/>
        <v>585865</v>
      </c>
      <c r="Y2019" s="3">
        <v>13894747.220000001</v>
      </c>
      <c r="Z2019" s="3">
        <v>290518.01</v>
      </c>
      <c r="AA2019" s="3">
        <v>0</v>
      </c>
      <c r="AB2019">
        <v>0</v>
      </c>
      <c r="AC2019" s="3">
        <v>0</v>
      </c>
      <c r="AD2019" s="2">
        <v>-156592.79</v>
      </c>
      <c r="AE2019" s="3">
        <v>599122533.62</v>
      </c>
      <c r="AF2019" s="3">
        <v>12164932.65</v>
      </c>
      <c r="AG2019" s="3">
        <v>2628720.44</v>
      </c>
      <c r="AH2019" s="3">
        <v>103699.7</v>
      </c>
      <c r="AI2019" s="3">
        <v>2074</v>
      </c>
      <c r="AJ2019" s="2">
        <v>-10188946.82</v>
      </c>
    </row>
    <row r="2020" spans="1:36" hidden="1" x14ac:dyDescent="0.25">
      <c r="A2020">
        <v>9.1</v>
      </c>
      <c r="B2020" t="s">
        <v>9005</v>
      </c>
      <c r="C2020">
        <v>431200000100</v>
      </c>
      <c r="D2020" t="s">
        <v>124</v>
      </c>
      <c r="E2020"/>
      <c r="F2020"/>
      <c r="G2020" s="1">
        <v>43664</v>
      </c>
      <c r="H2020" t="s">
        <v>31</v>
      </c>
      <c r="I2020" t="s">
        <v>32</v>
      </c>
      <c r="J2020">
        <v>906083.27</v>
      </c>
      <c r="K2020">
        <v>18121.650000000001</v>
      </c>
      <c r="L2020">
        <v>0</v>
      </c>
      <c r="M2020" s="4">
        <f t="shared" si="96"/>
        <v>924204.92</v>
      </c>
      <c r="N2020">
        <v>0</v>
      </c>
      <c r="O2020">
        <v>0</v>
      </c>
      <c r="P2020" t="s">
        <v>4976</v>
      </c>
      <c r="Q2020"/>
      <c r="R2020">
        <v>4</v>
      </c>
      <c r="S2020" s="2">
        <f>_xlfn.XLOOKUP(P2020,rif_fee_schedule!$A$2:$A$84,rif_fee_schedule!C$2:C$84, 0)</f>
        <v>25103</v>
      </c>
      <c r="T2020" s="2">
        <f>_xlfn.XLOOKUP(P2020,rif_fee_schedule!$A$2:$A$84,rif_fee_schedule!D$2:D$84, 0)</f>
        <v>23735</v>
      </c>
      <c r="U2020" s="4">
        <f t="shared" si="94"/>
        <v>100412</v>
      </c>
      <c r="V2020" s="4">
        <f t="shared" si="95"/>
        <v>94940</v>
      </c>
      <c r="Y2020" s="3">
        <v>13894747.220000001</v>
      </c>
      <c r="Z2020" s="3">
        <v>290518.01</v>
      </c>
      <c r="AA2020" s="3">
        <v>0</v>
      </c>
      <c r="AB2020">
        <v>0</v>
      </c>
      <c r="AC2020" s="3">
        <v>0</v>
      </c>
      <c r="AD2020" s="2">
        <v>-156592.79</v>
      </c>
      <c r="AE2020" s="3">
        <v>599122533.62</v>
      </c>
      <c r="AF2020" s="3">
        <v>12164932.65</v>
      </c>
      <c r="AG2020" s="3">
        <v>2628720.44</v>
      </c>
      <c r="AH2020" s="3">
        <v>103699.7</v>
      </c>
      <c r="AI2020" s="3">
        <v>2074</v>
      </c>
      <c r="AJ2020" s="2">
        <v>-10188946.82</v>
      </c>
    </row>
    <row r="2021" spans="1:36" hidden="1" x14ac:dyDescent="0.25">
      <c r="A2021">
        <v>9.1</v>
      </c>
      <c r="B2021" t="s">
        <v>9005</v>
      </c>
      <c r="C2021">
        <v>431200000100</v>
      </c>
      <c r="D2021" t="s">
        <v>124</v>
      </c>
      <c r="E2021"/>
      <c r="F2021"/>
      <c r="G2021" s="1">
        <v>43664</v>
      </c>
      <c r="H2021" t="s">
        <v>31</v>
      </c>
      <c r="I2021" t="s">
        <v>32</v>
      </c>
      <c r="J2021">
        <v>906083.27</v>
      </c>
      <c r="K2021">
        <v>18121.650000000001</v>
      </c>
      <c r="L2021">
        <v>0</v>
      </c>
      <c r="M2021" s="4">
        <f t="shared" si="96"/>
        <v>924204.92</v>
      </c>
      <c r="N2021">
        <v>0</v>
      </c>
      <c r="O2021">
        <v>0</v>
      </c>
      <c r="P2021" t="s">
        <v>44</v>
      </c>
      <c r="Q2021"/>
      <c r="R2021" s="2">
        <v>11000</v>
      </c>
      <c r="S2021" s="2">
        <f>_xlfn.XLOOKUP(P2021,rif_fee_schedule!$A$2:$A$84,rif_fee_schedule!C$2:C$84, 0)</f>
        <v>2.423</v>
      </c>
      <c r="T2021" s="2">
        <f>_xlfn.XLOOKUP(P2021,rif_fee_schedule!$A$2:$A$84,rif_fee_schedule!D$2:D$84, 0)</f>
        <v>2.2909999999999999</v>
      </c>
      <c r="U2021" s="4">
        <f t="shared" si="94"/>
        <v>26653</v>
      </c>
      <c r="V2021" s="4">
        <f t="shared" si="95"/>
        <v>25201</v>
      </c>
      <c r="Y2021" s="3">
        <v>13894747.220000001</v>
      </c>
      <c r="Z2021" s="3">
        <v>290518.01</v>
      </c>
      <c r="AA2021" s="3">
        <v>0</v>
      </c>
      <c r="AB2021">
        <v>0</v>
      </c>
      <c r="AC2021" s="3">
        <v>0</v>
      </c>
      <c r="AD2021" s="2">
        <v>-156592.79</v>
      </c>
      <c r="AE2021" s="3">
        <v>599122533.62</v>
      </c>
      <c r="AF2021" s="3">
        <v>12164932.65</v>
      </c>
      <c r="AG2021" s="3">
        <v>2628720.44</v>
      </c>
      <c r="AH2021" s="3">
        <v>103699.7</v>
      </c>
      <c r="AI2021" s="3">
        <v>2074</v>
      </c>
      <c r="AJ2021" s="2">
        <v>-10188946.82</v>
      </c>
    </row>
    <row r="2022" spans="1:36" hidden="1" x14ac:dyDescent="0.25">
      <c r="A2022">
        <v>9.1</v>
      </c>
      <c r="B2022" t="s">
        <v>9005</v>
      </c>
      <c r="C2022">
        <v>431200000100</v>
      </c>
      <c r="D2022" t="s">
        <v>124</v>
      </c>
      <c r="E2022"/>
      <c r="F2022"/>
      <c r="G2022" s="1">
        <v>43664</v>
      </c>
      <c r="H2022" t="s">
        <v>31</v>
      </c>
      <c r="I2022" t="s">
        <v>32</v>
      </c>
      <c r="J2022">
        <v>906083.27</v>
      </c>
      <c r="K2022">
        <v>18121.650000000001</v>
      </c>
      <c r="L2022">
        <v>0</v>
      </c>
      <c r="M2022" s="4">
        <f t="shared" si="96"/>
        <v>924204.92</v>
      </c>
      <c r="N2022">
        <v>0</v>
      </c>
      <c r="O2022">
        <v>0</v>
      </c>
      <c r="P2022" t="s">
        <v>44</v>
      </c>
      <c r="Q2022"/>
      <c r="R2022" s="2">
        <v>-100951</v>
      </c>
      <c r="S2022" s="2">
        <f>_xlfn.XLOOKUP(P2022,rif_fee_schedule!$A$2:$A$84,rif_fee_schedule!C$2:C$84, 0)</f>
        <v>2.423</v>
      </c>
      <c r="T2022" s="2">
        <f>_xlfn.XLOOKUP(P2022,rif_fee_schedule!$A$2:$A$84,rif_fee_schedule!D$2:D$84, 0)</f>
        <v>2.2909999999999999</v>
      </c>
      <c r="U2022" s="4">
        <f t="shared" si="94"/>
        <v>-244604.27300000002</v>
      </c>
      <c r="V2022" s="4">
        <f t="shared" si="95"/>
        <v>-231278.74099999998</v>
      </c>
      <c r="Y2022" s="3">
        <v>13894747.220000001</v>
      </c>
      <c r="Z2022" s="3">
        <v>290518.01</v>
      </c>
      <c r="AA2022" s="3">
        <v>0</v>
      </c>
      <c r="AB2022">
        <v>0</v>
      </c>
      <c r="AC2022" s="3">
        <v>0</v>
      </c>
      <c r="AD2022" s="2">
        <v>-156592.79</v>
      </c>
      <c r="AE2022" s="3">
        <v>599122533.62</v>
      </c>
      <c r="AF2022" s="3">
        <v>12164932.65</v>
      </c>
      <c r="AG2022" s="3">
        <v>2628720.44</v>
      </c>
      <c r="AH2022" s="3">
        <v>103699.7</v>
      </c>
      <c r="AI2022" s="3">
        <v>2074</v>
      </c>
      <c r="AJ2022" s="2">
        <v>-10188946.82</v>
      </c>
    </row>
    <row r="2023" spans="1:36" hidden="1" x14ac:dyDescent="0.25">
      <c r="A2023">
        <v>9.1</v>
      </c>
      <c r="B2023" t="s">
        <v>9005</v>
      </c>
      <c r="C2023">
        <v>431200000100</v>
      </c>
      <c r="D2023" t="s">
        <v>124</v>
      </c>
      <c r="E2023"/>
      <c r="F2023"/>
      <c r="G2023" s="1">
        <v>43664</v>
      </c>
      <c r="H2023" t="s">
        <v>31</v>
      </c>
      <c r="I2023" t="s">
        <v>32</v>
      </c>
      <c r="J2023">
        <v>906083.27</v>
      </c>
      <c r="K2023">
        <v>18121.650000000001</v>
      </c>
      <c r="L2023">
        <v>0</v>
      </c>
      <c r="M2023" s="4">
        <f t="shared" si="96"/>
        <v>924204.92</v>
      </c>
      <c r="N2023">
        <v>0</v>
      </c>
      <c r="O2023">
        <v>0</v>
      </c>
      <c r="P2023" t="s">
        <v>43</v>
      </c>
      <c r="Q2023"/>
      <c r="R2023" s="2">
        <v>-58520</v>
      </c>
      <c r="S2023" s="2">
        <f>_xlfn.XLOOKUP(P2023,rif_fee_schedule!$A$2:$A$84,rif_fee_schedule!C$2:C$84, 0)</f>
        <v>3.1459999999999999</v>
      </c>
      <c r="T2023" s="2">
        <f>_xlfn.XLOOKUP(P2023,rif_fee_schedule!$A$2:$A$84,rif_fee_schedule!D$2:D$84, 0)</f>
        <v>2.9740000000000002</v>
      </c>
      <c r="U2023" s="4">
        <f t="shared" si="94"/>
        <v>-184103.91999999998</v>
      </c>
      <c r="V2023" s="4">
        <f t="shared" si="95"/>
        <v>-174038.48</v>
      </c>
      <c r="Y2023" s="3">
        <v>13894747.220000001</v>
      </c>
      <c r="Z2023" s="3">
        <v>290518.01</v>
      </c>
      <c r="AA2023" s="3">
        <v>0</v>
      </c>
      <c r="AB2023">
        <v>0</v>
      </c>
      <c r="AC2023" s="3">
        <v>0</v>
      </c>
      <c r="AD2023" s="2">
        <v>-156592.79</v>
      </c>
      <c r="AE2023" s="3">
        <v>599122533.62</v>
      </c>
      <c r="AF2023" s="3">
        <v>12164932.65</v>
      </c>
      <c r="AG2023" s="3">
        <v>2628720.44</v>
      </c>
      <c r="AH2023" s="3">
        <v>103699.7</v>
      </c>
      <c r="AI2023" s="3">
        <v>2074</v>
      </c>
      <c r="AJ2023" s="2">
        <v>-10188946.82</v>
      </c>
    </row>
    <row r="2024" spans="1:36" hidden="1" x14ac:dyDescent="0.25">
      <c r="A2024" s="8">
        <v>3.1</v>
      </c>
      <c r="B2024" s="8" t="s">
        <v>4307</v>
      </c>
      <c r="C2024" s="8">
        <v>3122140070090</v>
      </c>
      <c r="D2024" s="8" t="s">
        <v>4308</v>
      </c>
      <c r="G2024" s="10">
        <v>43496</v>
      </c>
      <c r="H2024" s="8" t="s">
        <v>31</v>
      </c>
      <c r="I2024" s="8" t="s">
        <v>32</v>
      </c>
      <c r="J2024" s="9">
        <v>15436.35</v>
      </c>
      <c r="K2024" s="9">
        <v>308.72000000000003</v>
      </c>
      <c r="L2024" s="8">
        <v>0</v>
      </c>
      <c r="M2024" s="14">
        <f t="shared" si="96"/>
        <v>15745.07</v>
      </c>
      <c r="N2024" s="8">
        <v>0</v>
      </c>
      <c r="O2024" s="8">
        <v>0</v>
      </c>
      <c r="P2024" s="8" t="s">
        <v>72</v>
      </c>
      <c r="R2024" s="11">
        <v>-1530</v>
      </c>
      <c r="S2024" s="13">
        <f>_xlfn.XLOOKUP(P2024,rif_fee_schedule!$A$2:$A$84,rif_fee_schedule!C$2:C$84, 0)*1.628</f>
        <v>15.918583999999999</v>
      </c>
      <c r="T2024" s="13">
        <f>_xlfn.XLOOKUP(P2024,rif_fee_schedule!$A$2:$A$84,rif_fee_schedule!D$2:D$84, 0)</f>
        <v>9.2460000000000004</v>
      </c>
      <c r="U2024" s="14">
        <f t="shared" si="94"/>
        <v>-24355.433519999999</v>
      </c>
      <c r="V2024" s="14">
        <f t="shared" si="95"/>
        <v>-14146.380000000001</v>
      </c>
      <c r="Y2024" s="3">
        <v>34362078.990000002</v>
      </c>
      <c r="Z2024" s="3">
        <v>687512.03</v>
      </c>
      <c r="AA2024" s="3">
        <v>0</v>
      </c>
      <c r="AB2024">
        <v>0</v>
      </c>
      <c r="AC2024" s="3">
        <v>0</v>
      </c>
      <c r="AD2024" s="2">
        <v>-175934.14</v>
      </c>
      <c r="AE2024" s="3">
        <v>599122533.62</v>
      </c>
      <c r="AF2024" s="3">
        <v>12164932.65</v>
      </c>
      <c r="AG2024" s="3">
        <v>2628720.44</v>
      </c>
      <c r="AH2024" s="3">
        <v>103699.7</v>
      </c>
      <c r="AI2024" s="3">
        <v>2074</v>
      </c>
      <c r="AJ2024" s="2">
        <v>-10188946.82</v>
      </c>
    </row>
    <row r="2025" spans="1:36" hidden="1" x14ac:dyDescent="0.25">
      <c r="A2025" s="8">
        <v>3.1</v>
      </c>
      <c r="B2025" s="8" t="s">
        <v>4307</v>
      </c>
      <c r="C2025" s="8">
        <v>3122140070090</v>
      </c>
      <c r="D2025" s="8" t="s">
        <v>4308</v>
      </c>
      <c r="G2025" s="10">
        <v>43496</v>
      </c>
      <c r="H2025" s="8" t="s">
        <v>31</v>
      </c>
      <c r="I2025" s="8" t="s">
        <v>32</v>
      </c>
      <c r="J2025" s="9">
        <v>15436.35</v>
      </c>
      <c r="K2025" s="9">
        <v>308.72000000000003</v>
      </c>
      <c r="L2025" s="8">
        <v>0</v>
      </c>
      <c r="M2025" s="14">
        <f t="shared" si="96"/>
        <v>15745.07</v>
      </c>
      <c r="N2025" s="8">
        <v>0</v>
      </c>
      <c r="O2025" s="8">
        <v>0</v>
      </c>
      <c r="P2025" s="8" t="s">
        <v>82</v>
      </c>
      <c r="R2025" s="11">
        <v>1530</v>
      </c>
      <c r="S2025" s="13">
        <f>_xlfn.XLOOKUP(P2025,rif_fee_schedule!$A$2:$A$84,rif_fee_schedule!C$2:C$84, 0)*1.628</f>
        <v>36.760239999999996</v>
      </c>
      <c r="T2025" s="13">
        <f>_xlfn.XLOOKUP(P2025,rif_fee_schedule!$A$2:$A$84,rif_fee_schedule!D$2:D$84, 0)</f>
        <v>21.35</v>
      </c>
      <c r="U2025" s="14">
        <f t="shared" si="94"/>
        <v>56243.167199999996</v>
      </c>
      <c r="V2025" s="14">
        <f t="shared" si="95"/>
        <v>32665.500000000004</v>
      </c>
      <c r="Y2025" s="3">
        <v>34362078.990000002</v>
      </c>
      <c r="Z2025" s="3">
        <v>687512.03</v>
      </c>
      <c r="AA2025" s="3">
        <v>0</v>
      </c>
      <c r="AB2025">
        <v>0</v>
      </c>
      <c r="AC2025" s="3">
        <v>0</v>
      </c>
      <c r="AD2025" s="2">
        <v>-175934.14</v>
      </c>
      <c r="AE2025" s="3">
        <v>599122533.62</v>
      </c>
      <c r="AF2025" s="3">
        <v>12164932.65</v>
      </c>
      <c r="AG2025" s="3">
        <v>2628720.44</v>
      </c>
      <c r="AH2025" s="3">
        <v>103699.7</v>
      </c>
      <c r="AI2025" s="3">
        <v>2074</v>
      </c>
      <c r="AJ2025" s="2">
        <v>-10188946.82</v>
      </c>
    </row>
    <row r="2026" spans="1:36" hidden="1" x14ac:dyDescent="0.25">
      <c r="A2026" s="8">
        <v>6</v>
      </c>
      <c r="B2026" s="8" t="s">
        <v>5314</v>
      </c>
      <c r="C2026" s="8">
        <v>1078130200010</v>
      </c>
      <c r="D2026" s="8" t="s">
        <v>5315</v>
      </c>
      <c r="F2026" s="8" t="s">
        <v>104</v>
      </c>
      <c r="G2026" s="10">
        <v>43591</v>
      </c>
      <c r="H2026" s="8" t="s">
        <v>31</v>
      </c>
      <c r="I2026" s="8" t="s">
        <v>32</v>
      </c>
      <c r="J2026" s="9">
        <v>0</v>
      </c>
      <c r="K2026" s="9">
        <v>0</v>
      </c>
      <c r="L2026" s="8">
        <v>0</v>
      </c>
      <c r="M2026" s="14">
        <f t="shared" si="96"/>
        <v>0</v>
      </c>
      <c r="N2026" s="8">
        <v>0</v>
      </c>
      <c r="O2026" s="8">
        <v>0</v>
      </c>
      <c r="P2026" s="8" t="s">
        <v>106</v>
      </c>
      <c r="R2026" s="11">
        <v>-13695.98</v>
      </c>
      <c r="S2026" s="13">
        <f>_xlfn.XLOOKUP(P2026,rif_fee_schedule!$A$2:$A$84,rif_fee_schedule!C$2:C$84, 0)*1.628</f>
        <v>0</v>
      </c>
      <c r="T2026" s="13">
        <f>_xlfn.XLOOKUP(P2026,rif_fee_schedule!$A$2:$A$84,rif_fee_schedule!D$2:D$84, 0)</f>
        <v>0</v>
      </c>
      <c r="U2026" s="14">
        <f t="shared" si="94"/>
        <v>0</v>
      </c>
      <c r="V2026" s="14">
        <f t="shared" si="95"/>
        <v>0</v>
      </c>
      <c r="W2026" s="2"/>
      <c r="Y2026" s="3">
        <v>43269262.359999999</v>
      </c>
      <c r="Z2026" s="3">
        <v>874367.57</v>
      </c>
      <c r="AA2026" s="3">
        <v>433279.63</v>
      </c>
      <c r="AB2026">
        <v>0</v>
      </c>
      <c r="AC2026" s="3">
        <v>0</v>
      </c>
      <c r="AD2026" s="2">
        <v>374512.67</v>
      </c>
      <c r="AE2026" s="3">
        <v>599122533.62</v>
      </c>
      <c r="AF2026" s="3">
        <v>12164932.65</v>
      </c>
      <c r="AG2026" s="3">
        <v>2628720.44</v>
      </c>
      <c r="AH2026" s="3">
        <v>103699.7</v>
      </c>
      <c r="AI2026" s="3">
        <v>2074</v>
      </c>
      <c r="AJ2026" s="2">
        <v>-10188946.82</v>
      </c>
    </row>
    <row r="2027" spans="1:36" hidden="1" x14ac:dyDescent="0.25">
      <c r="A2027" s="8">
        <v>6</v>
      </c>
      <c r="B2027" s="8" t="s">
        <v>5314</v>
      </c>
      <c r="C2027" s="8">
        <v>1078130200010</v>
      </c>
      <c r="D2027" s="8" t="s">
        <v>5315</v>
      </c>
      <c r="F2027" s="8" t="s">
        <v>104</v>
      </c>
      <c r="G2027" s="10">
        <v>43591</v>
      </c>
      <c r="H2027" s="8" t="s">
        <v>31</v>
      </c>
      <c r="I2027" s="8" t="s">
        <v>32</v>
      </c>
      <c r="J2027" s="9">
        <v>0</v>
      </c>
      <c r="K2027" s="9">
        <v>0</v>
      </c>
      <c r="L2027" s="8">
        <v>0</v>
      </c>
      <c r="M2027" s="14">
        <f t="shared" si="96"/>
        <v>0</v>
      </c>
      <c r="N2027" s="8">
        <v>0</v>
      </c>
      <c r="O2027" s="8">
        <v>0</v>
      </c>
      <c r="P2027" s="8" t="s">
        <v>45</v>
      </c>
      <c r="R2027" s="11">
        <v>1072</v>
      </c>
      <c r="S2027" s="13">
        <f>_xlfn.XLOOKUP(P2027,rif_fee_schedule!$A$2:$A$84,rif_fee_schedule!C$2:C$84, 0)*1.628</f>
        <v>19.244587999999997</v>
      </c>
      <c r="T2027" s="13">
        <f>_xlfn.XLOOKUP(P2027,rif_fee_schedule!$A$2:$A$84,rif_fee_schedule!D$2:D$84, 0)</f>
        <v>11.177</v>
      </c>
      <c r="U2027" s="14">
        <f t="shared" si="94"/>
        <v>20630.198335999998</v>
      </c>
      <c r="V2027" s="14">
        <f t="shared" si="95"/>
        <v>11981.743999999999</v>
      </c>
      <c r="W2027" s="2"/>
      <c r="Y2027" s="3">
        <v>43269262.359999999</v>
      </c>
      <c r="Z2027" s="3">
        <v>874367.57</v>
      </c>
      <c r="AA2027" s="3">
        <v>433279.63</v>
      </c>
      <c r="AB2027">
        <v>0</v>
      </c>
      <c r="AC2027" s="3">
        <v>0</v>
      </c>
      <c r="AD2027" s="2">
        <v>374512.67</v>
      </c>
      <c r="AE2027" s="3">
        <v>599122533.62</v>
      </c>
      <c r="AF2027" s="3">
        <v>12164932.65</v>
      </c>
      <c r="AG2027" s="3">
        <v>2628720.44</v>
      </c>
      <c r="AH2027" s="3">
        <v>103699.7</v>
      </c>
      <c r="AI2027" s="3">
        <v>2074</v>
      </c>
      <c r="AJ2027" s="2">
        <v>-10188946.82</v>
      </c>
    </row>
    <row r="2028" spans="1:36" hidden="1" x14ac:dyDescent="0.25">
      <c r="A2028" s="8">
        <v>2</v>
      </c>
      <c r="B2028" s="8" t="s">
        <v>1351</v>
      </c>
      <c r="C2028" s="8">
        <v>131240241330</v>
      </c>
      <c r="D2028" s="8" t="s">
        <v>1352</v>
      </c>
      <c r="F2028" s="8" t="s">
        <v>1353</v>
      </c>
      <c r="G2028" s="10">
        <v>43734</v>
      </c>
      <c r="H2028" s="8" t="s">
        <v>31</v>
      </c>
      <c r="I2028" s="8" t="s">
        <v>38</v>
      </c>
      <c r="J2028" s="9">
        <v>75231.59</v>
      </c>
      <c r="K2028" s="9">
        <v>1504.63</v>
      </c>
      <c r="L2028" s="8">
        <v>0</v>
      </c>
      <c r="M2028" s="14">
        <f t="shared" si="96"/>
        <v>76736.22</v>
      </c>
      <c r="N2028" s="8">
        <v>0</v>
      </c>
      <c r="O2028" s="8">
        <v>0</v>
      </c>
      <c r="P2028" s="8" t="s">
        <v>106</v>
      </c>
      <c r="R2028" s="11">
        <v>-239499.36</v>
      </c>
      <c r="S2028" s="13">
        <f>_xlfn.XLOOKUP(P2028,rif_fee_schedule!$A$2:$A$84,rif_fee_schedule!C$2:C$84, 0)*1.628</f>
        <v>0</v>
      </c>
      <c r="T2028" s="13">
        <f>_xlfn.XLOOKUP(P2028,rif_fee_schedule!$A$2:$A$84,rif_fee_schedule!D$2:D$84, 0)</f>
        <v>0</v>
      </c>
      <c r="U2028" s="14">
        <f t="shared" si="94"/>
        <v>0</v>
      </c>
      <c r="V2028" s="14">
        <f t="shared" si="95"/>
        <v>0</v>
      </c>
      <c r="W2028" s="2"/>
      <c r="Y2028" s="3">
        <v>272008405.74000001</v>
      </c>
      <c r="Z2028" s="3">
        <v>5573244.3300000001</v>
      </c>
      <c r="AA2028" s="3">
        <v>0</v>
      </c>
      <c r="AB2028">
        <v>0</v>
      </c>
      <c r="AC2028" s="3">
        <v>0</v>
      </c>
      <c r="AD2028" s="2">
        <v>-7297347.0099999998</v>
      </c>
      <c r="AE2028" s="3">
        <v>599122533.62</v>
      </c>
      <c r="AF2028" s="3">
        <v>12164932.65</v>
      </c>
      <c r="AG2028" s="3">
        <v>2628720.44</v>
      </c>
      <c r="AH2028" s="3">
        <v>103699.7</v>
      </c>
      <c r="AI2028" s="3">
        <v>2074</v>
      </c>
      <c r="AJ2028" s="2">
        <v>-10188946.82</v>
      </c>
    </row>
    <row r="2029" spans="1:36" hidden="1" x14ac:dyDescent="0.25">
      <c r="A2029" s="8">
        <v>2</v>
      </c>
      <c r="B2029" s="8" t="s">
        <v>1351</v>
      </c>
      <c r="C2029" s="8">
        <v>131240241330</v>
      </c>
      <c r="D2029" s="8" t="s">
        <v>1352</v>
      </c>
      <c r="F2029" s="8" t="s">
        <v>1353</v>
      </c>
      <c r="G2029" s="10">
        <v>43734</v>
      </c>
      <c r="H2029" s="8" t="s">
        <v>31</v>
      </c>
      <c r="I2029" s="8" t="s">
        <v>38</v>
      </c>
      <c r="J2029" s="9">
        <v>75231.59</v>
      </c>
      <c r="K2029" s="9">
        <v>1504.63</v>
      </c>
      <c r="L2029" s="8">
        <v>0</v>
      </c>
      <c r="M2029" s="14">
        <f t="shared" si="96"/>
        <v>76736.22</v>
      </c>
      <c r="N2029" s="8">
        <v>0</v>
      </c>
      <c r="O2029" s="8">
        <v>0</v>
      </c>
      <c r="P2029" s="8" t="s">
        <v>90</v>
      </c>
      <c r="R2029" s="11">
        <v>29420</v>
      </c>
      <c r="S2029" s="13">
        <f>_xlfn.XLOOKUP(P2029,rif_fee_schedule!$A$2:$A$84,rif_fee_schedule!C$2:C$84, 0)*1.628</f>
        <v>14.380123999999999</v>
      </c>
      <c r="T2029" s="13">
        <f>_xlfn.XLOOKUP(P2029,rif_fee_schedule!$A$2:$A$84,rif_fee_schedule!D$2:D$84, 0)</f>
        <v>8.3520000000000003</v>
      </c>
      <c r="U2029" s="14">
        <f t="shared" si="94"/>
        <v>423063.24807999993</v>
      </c>
      <c r="V2029" s="14">
        <f t="shared" si="95"/>
        <v>245715.84</v>
      </c>
      <c r="W2029" s="2"/>
      <c r="Y2029" s="3">
        <v>272008405.74000001</v>
      </c>
      <c r="Z2029" s="3">
        <v>5573244.3300000001</v>
      </c>
      <c r="AA2029" s="3">
        <v>0</v>
      </c>
      <c r="AB2029">
        <v>0</v>
      </c>
      <c r="AC2029" s="3">
        <v>0</v>
      </c>
      <c r="AD2029" s="2">
        <v>-7297347.0099999998</v>
      </c>
      <c r="AE2029" s="3">
        <v>599122533.62</v>
      </c>
      <c r="AF2029" s="3">
        <v>12164932.65</v>
      </c>
      <c r="AG2029" s="3">
        <v>2628720.44</v>
      </c>
      <c r="AH2029" s="3">
        <v>103699.7</v>
      </c>
      <c r="AI2029" s="3">
        <v>2074</v>
      </c>
      <c r="AJ2029" s="2">
        <v>-10188946.82</v>
      </c>
    </row>
    <row r="2030" spans="1:36" hidden="1" x14ac:dyDescent="0.25">
      <c r="A2030" s="8">
        <v>3.1</v>
      </c>
      <c r="B2030" s="8" t="s">
        <v>3958</v>
      </c>
      <c r="C2030" s="8">
        <v>622190110750</v>
      </c>
      <c r="D2030" s="8" t="s">
        <v>3959</v>
      </c>
      <c r="G2030" s="10">
        <v>43606</v>
      </c>
      <c r="H2030" s="8" t="s">
        <v>31</v>
      </c>
      <c r="I2030" s="8" t="s">
        <v>32</v>
      </c>
      <c r="J2030" s="9">
        <v>21731.22</v>
      </c>
      <c r="K2030" s="9">
        <v>569.9</v>
      </c>
      <c r="L2030" s="8">
        <v>0</v>
      </c>
      <c r="M2030" s="14">
        <f t="shared" si="96"/>
        <v>22301.120000000003</v>
      </c>
      <c r="N2030" s="8">
        <v>0</v>
      </c>
      <c r="O2030" s="8">
        <v>0</v>
      </c>
      <c r="P2030" s="8" t="s">
        <v>113</v>
      </c>
      <c r="R2030" s="8">
        <v>6</v>
      </c>
      <c r="S2030" s="13">
        <f>_xlfn.XLOOKUP(P2030,rif_fee_schedule!$A$2:$A$84,rif_fee_schedule!C$2:C$84, 0)*1.628</f>
        <v>6860.3919999999998</v>
      </c>
      <c r="T2030" s="13">
        <f>_xlfn.XLOOKUP(P2030,rif_fee_schedule!$A$2:$A$84,rif_fee_schedule!D$2:D$84, 0)</f>
        <v>3984</v>
      </c>
      <c r="U2030" s="14">
        <f t="shared" si="94"/>
        <v>41162.351999999999</v>
      </c>
      <c r="V2030" s="14">
        <f t="shared" si="95"/>
        <v>23904</v>
      </c>
      <c r="Y2030" s="3">
        <v>34362078.990000002</v>
      </c>
      <c r="Z2030" s="3">
        <v>687512.03</v>
      </c>
      <c r="AA2030" s="3">
        <v>0</v>
      </c>
      <c r="AB2030">
        <v>0</v>
      </c>
      <c r="AC2030" s="3">
        <v>0</v>
      </c>
      <c r="AD2030" s="2">
        <v>-175934.14</v>
      </c>
      <c r="AE2030" s="3">
        <v>599122533.62</v>
      </c>
      <c r="AF2030" s="3">
        <v>12164932.65</v>
      </c>
      <c r="AG2030" s="3">
        <v>2628720.44</v>
      </c>
      <c r="AH2030" s="3">
        <v>103699.7</v>
      </c>
      <c r="AI2030" s="3">
        <v>2074</v>
      </c>
      <c r="AJ2030" s="2">
        <v>-10188946.82</v>
      </c>
    </row>
    <row r="2031" spans="1:36" hidden="1" x14ac:dyDescent="0.25">
      <c r="A2031" s="8">
        <v>3.1</v>
      </c>
      <c r="B2031" s="8" t="s">
        <v>3958</v>
      </c>
      <c r="C2031" s="8">
        <v>622190110750</v>
      </c>
      <c r="D2031" s="8" t="s">
        <v>3959</v>
      </c>
      <c r="G2031" s="10">
        <v>43606</v>
      </c>
      <c r="H2031" s="8" t="s">
        <v>31</v>
      </c>
      <c r="I2031" s="8" t="s">
        <v>32</v>
      </c>
      <c r="J2031" s="9">
        <v>21731.22</v>
      </c>
      <c r="K2031" s="9">
        <v>569.9</v>
      </c>
      <c r="L2031" s="8">
        <v>0</v>
      </c>
      <c r="M2031" s="14">
        <f t="shared" si="96"/>
        <v>22301.120000000003</v>
      </c>
      <c r="N2031" s="8">
        <v>0</v>
      </c>
      <c r="O2031" s="8">
        <v>0</v>
      </c>
      <c r="P2031" s="8" t="s">
        <v>77</v>
      </c>
      <c r="R2031" s="8">
        <v>-1</v>
      </c>
      <c r="S2031" s="13">
        <f>_xlfn.XLOOKUP(P2031,rif_fee_schedule!$A$2:$A$84,rif_fee_schedule!C$2:C$84, 0)*1.628</f>
        <v>9769.6279999999988</v>
      </c>
      <c r="T2031" s="13">
        <f>_xlfn.XLOOKUP(P2031,rif_fee_schedule!$A$2:$A$84,rif_fee_schedule!D$2:D$84, 0)</f>
        <v>5674</v>
      </c>
      <c r="U2031" s="14">
        <f t="shared" si="94"/>
        <v>-9769.6279999999988</v>
      </c>
      <c r="V2031" s="14">
        <f t="shared" si="95"/>
        <v>-5674</v>
      </c>
      <c r="Y2031" s="3">
        <v>34362078.990000002</v>
      </c>
      <c r="Z2031" s="3">
        <v>687512.03</v>
      </c>
      <c r="AA2031" s="3">
        <v>0</v>
      </c>
      <c r="AB2031">
        <v>0</v>
      </c>
      <c r="AC2031" s="3">
        <v>0</v>
      </c>
      <c r="AD2031" s="2">
        <v>-175934.14</v>
      </c>
      <c r="AE2031" s="3">
        <v>599122533.62</v>
      </c>
      <c r="AF2031" s="3">
        <v>12164932.65</v>
      </c>
      <c r="AG2031" s="3">
        <v>2628720.44</v>
      </c>
      <c r="AH2031" s="3">
        <v>103699.7</v>
      </c>
      <c r="AI2031" s="3">
        <v>2074</v>
      </c>
      <c r="AJ2031" s="2">
        <v>-10188946.82</v>
      </c>
    </row>
    <row r="2032" spans="1:36" hidden="1" x14ac:dyDescent="0.25">
      <c r="A2032" s="8">
        <v>2</v>
      </c>
      <c r="B2032" s="8" t="s">
        <v>1002</v>
      </c>
      <c r="C2032" s="8">
        <v>101130502010</v>
      </c>
      <c r="D2032" s="8" t="s">
        <v>1003</v>
      </c>
      <c r="G2032" s="10">
        <v>43762</v>
      </c>
      <c r="H2032" s="8" t="s">
        <v>31</v>
      </c>
      <c r="I2032" s="8" t="s">
        <v>32</v>
      </c>
      <c r="J2032" s="9">
        <v>1295951.52</v>
      </c>
      <c r="K2032" s="9">
        <v>25919.03</v>
      </c>
      <c r="L2032" s="8">
        <v>0</v>
      </c>
      <c r="M2032" s="14">
        <f t="shared" si="96"/>
        <v>1321870.55</v>
      </c>
      <c r="N2032" s="8">
        <v>0</v>
      </c>
      <c r="O2032" s="8">
        <v>0</v>
      </c>
      <c r="P2032" s="8" t="s">
        <v>78</v>
      </c>
      <c r="R2032" s="8">
        <v>13</v>
      </c>
      <c r="S2032" s="13">
        <f>_xlfn.XLOOKUP(P2032,rif_fee_schedule!$A$2:$A$84,rif_fee_schedule!C$2:C$84, 0)*1.628</f>
        <v>9105.4039999999986</v>
      </c>
      <c r="T2032" s="13">
        <f>_xlfn.XLOOKUP(P2032,rif_fee_schedule!$A$2:$A$84,rif_fee_schedule!D$2:D$84, 0)</f>
        <v>5288</v>
      </c>
      <c r="U2032" s="14">
        <f t="shared" si="94"/>
        <v>118370.25199999998</v>
      </c>
      <c r="V2032" s="14">
        <f t="shared" si="95"/>
        <v>68744</v>
      </c>
      <c r="W2032"/>
      <c r="Y2032" s="3">
        <v>272008405.74000001</v>
      </c>
      <c r="Z2032" s="3">
        <v>5573244.3300000001</v>
      </c>
      <c r="AA2032" s="3">
        <v>0</v>
      </c>
      <c r="AB2032">
        <v>0</v>
      </c>
      <c r="AC2032" s="3">
        <v>0</v>
      </c>
      <c r="AD2032" s="2">
        <v>-7297347.0099999998</v>
      </c>
      <c r="AE2032" s="3">
        <v>599122533.62</v>
      </c>
      <c r="AF2032" s="3">
        <v>12164932.65</v>
      </c>
      <c r="AG2032" s="3">
        <v>2628720.44</v>
      </c>
      <c r="AH2032" s="3">
        <v>103699.7</v>
      </c>
      <c r="AI2032" s="3">
        <v>2074</v>
      </c>
      <c r="AJ2032" s="2">
        <v>-10188946.82</v>
      </c>
    </row>
    <row r="2033" spans="1:36" hidden="1" x14ac:dyDescent="0.25">
      <c r="A2033" s="8">
        <v>2</v>
      </c>
      <c r="B2033" s="8" t="s">
        <v>1002</v>
      </c>
      <c r="C2033" s="8">
        <v>101130502010</v>
      </c>
      <c r="D2033" s="8" t="s">
        <v>1003</v>
      </c>
      <c r="G2033" s="10">
        <v>43762</v>
      </c>
      <c r="H2033" s="8" t="s">
        <v>31</v>
      </c>
      <c r="I2033" s="8" t="s">
        <v>32</v>
      </c>
      <c r="J2033" s="9">
        <v>1295951.52</v>
      </c>
      <c r="K2033" s="9">
        <v>25919.03</v>
      </c>
      <c r="L2033" s="8">
        <v>0</v>
      </c>
      <c r="M2033" s="14">
        <f t="shared" si="96"/>
        <v>1321870.55</v>
      </c>
      <c r="N2033" s="8">
        <v>0</v>
      </c>
      <c r="O2033" s="8">
        <v>0</v>
      </c>
      <c r="P2033" s="8" t="s">
        <v>117</v>
      </c>
      <c r="R2033" s="8">
        <v>409</v>
      </c>
      <c r="S2033" s="13">
        <f>_xlfn.XLOOKUP(P2033,rif_fee_schedule!$A$2:$A$84,rif_fee_schedule!C$2:C$84, 0)*1.628</f>
        <v>4288.152</v>
      </c>
      <c r="T2033" s="13">
        <f>_xlfn.XLOOKUP(P2033,rif_fee_schedule!$A$2:$A$84,rif_fee_schedule!D$2:D$84, 0)</f>
        <v>2490</v>
      </c>
      <c r="U2033" s="14">
        <f t="shared" si="94"/>
        <v>1753854.1680000001</v>
      </c>
      <c r="V2033" s="14">
        <f t="shared" si="95"/>
        <v>1018410</v>
      </c>
      <c r="W2033"/>
      <c r="Y2033" s="3">
        <v>272008405.74000001</v>
      </c>
      <c r="Z2033" s="3">
        <v>5573244.3300000001</v>
      </c>
      <c r="AA2033" s="3">
        <v>0</v>
      </c>
      <c r="AB2033">
        <v>0</v>
      </c>
      <c r="AC2033" s="3">
        <v>0</v>
      </c>
      <c r="AD2033" s="2">
        <v>-7297347.0099999998</v>
      </c>
      <c r="AE2033" s="3">
        <v>599122533.62</v>
      </c>
      <c r="AF2033" s="3">
        <v>12164932.65</v>
      </c>
      <c r="AG2033" s="3">
        <v>2628720.44</v>
      </c>
      <c r="AH2033" s="3">
        <v>103699.7</v>
      </c>
      <c r="AI2033" s="3">
        <v>2074</v>
      </c>
      <c r="AJ2033" s="2">
        <v>-10188946.82</v>
      </c>
    </row>
    <row r="2034" spans="1:36" hidden="1" x14ac:dyDescent="0.25">
      <c r="A2034" s="8">
        <v>2</v>
      </c>
      <c r="B2034" s="8" t="s">
        <v>2197</v>
      </c>
      <c r="C2034" s="8">
        <v>141200070220</v>
      </c>
      <c r="D2034" s="8" t="s">
        <v>2198</v>
      </c>
      <c r="F2034" s="8" t="s">
        <v>2199</v>
      </c>
      <c r="G2034" s="10">
        <v>43760</v>
      </c>
      <c r="H2034" s="8" t="s">
        <v>31</v>
      </c>
      <c r="I2034" s="8" t="s">
        <v>38</v>
      </c>
      <c r="J2034" s="9">
        <v>16697.650000000001</v>
      </c>
      <c r="K2034" s="9">
        <v>333.95</v>
      </c>
      <c r="L2034" s="8">
        <v>0</v>
      </c>
      <c r="M2034" s="14">
        <f t="shared" si="96"/>
        <v>17031.600000000002</v>
      </c>
      <c r="N2034" s="8">
        <v>0</v>
      </c>
      <c r="O2034" s="8">
        <v>0</v>
      </c>
      <c r="P2034" s="8" t="s">
        <v>77</v>
      </c>
      <c r="R2034" s="8">
        <v>-1</v>
      </c>
      <c r="S2034" s="13">
        <f>_xlfn.XLOOKUP(P2034,rif_fee_schedule!$A$2:$A$84,rif_fee_schedule!C$2:C$84, 0)*1.628</f>
        <v>9769.6279999999988</v>
      </c>
      <c r="T2034" s="13">
        <f>_xlfn.XLOOKUP(P2034,rif_fee_schedule!$A$2:$A$84,rif_fee_schedule!D$2:D$84, 0)</f>
        <v>5674</v>
      </c>
      <c r="U2034" s="14">
        <f t="shared" si="94"/>
        <v>-9769.6279999999988</v>
      </c>
      <c r="V2034" s="14">
        <f t="shared" si="95"/>
        <v>-5674</v>
      </c>
      <c r="W2034"/>
      <c r="Y2034" s="3">
        <v>272008405.74000001</v>
      </c>
      <c r="Z2034" s="3">
        <v>5573244.3300000001</v>
      </c>
      <c r="AA2034" s="3">
        <v>0</v>
      </c>
      <c r="AB2034">
        <v>0</v>
      </c>
      <c r="AC2034" s="3">
        <v>0</v>
      </c>
      <c r="AD2034" s="2">
        <v>-7297347.0099999998</v>
      </c>
      <c r="AE2034" s="3">
        <v>599122533.62</v>
      </c>
      <c r="AF2034" s="3">
        <v>12164932.65</v>
      </c>
      <c r="AG2034" s="3">
        <v>2628720.44</v>
      </c>
      <c r="AH2034" s="3">
        <v>103699.7</v>
      </c>
      <c r="AI2034" s="3">
        <v>2074</v>
      </c>
      <c r="AJ2034" s="2">
        <v>-10188946.82</v>
      </c>
    </row>
    <row r="2035" spans="1:36" hidden="1" x14ac:dyDescent="0.25">
      <c r="A2035" s="8">
        <v>2</v>
      </c>
      <c r="B2035" s="8" t="s">
        <v>2197</v>
      </c>
      <c r="C2035" s="8">
        <v>141200070220</v>
      </c>
      <c r="D2035" s="8" t="s">
        <v>2198</v>
      </c>
      <c r="F2035" s="8" t="s">
        <v>2199</v>
      </c>
      <c r="G2035" s="10">
        <v>43760</v>
      </c>
      <c r="H2035" s="8" t="s">
        <v>31</v>
      </c>
      <c r="I2035" s="8" t="s">
        <v>38</v>
      </c>
      <c r="J2035" s="9">
        <v>16697.650000000001</v>
      </c>
      <c r="K2035" s="9">
        <v>333.95</v>
      </c>
      <c r="L2035" s="8">
        <v>0</v>
      </c>
      <c r="M2035" s="14">
        <f t="shared" si="96"/>
        <v>17031.600000000002</v>
      </c>
      <c r="N2035" s="8">
        <v>0</v>
      </c>
      <c r="O2035" s="8">
        <v>0</v>
      </c>
      <c r="P2035" s="8" t="s">
        <v>114</v>
      </c>
      <c r="R2035" s="8">
        <v>2</v>
      </c>
      <c r="S2035" s="13">
        <f>_xlfn.XLOOKUP(P2035,rif_fee_schedule!$A$2:$A$84,rif_fee_schedule!C$2:C$84, 0)*1.628</f>
        <v>4288.152</v>
      </c>
      <c r="T2035" s="13">
        <f>_xlfn.XLOOKUP(P2035,rif_fee_schedule!$A$2:$A$84,rif_fee_schedule!D$2:D$84, 0)</f>
        <v>2490</v>
      </c>
      <c r="U2035" s="14">
        <f t="shared" ref="U2035:U2098" si="97">S2035*R2035</f>
        <v>8576.3040000000001</v>
      </c>
      <c r="V2035" s="14">
        <f t="shared" ref="V2035:V2098" si="98">T2035*R2035</f>
        <v>4980</v>
      </c>
      <c r="W2035"/>
      <c r="Y2035" s="3">
        <v>272008405.74000001</v>
      </c>
      <c r="Z2035" s="3">
        <v>5573244.3300000001</v>
      </c>
      <c r="AA2035" s="3">
        <v>0</v>
      </c>
      <c r="AB2035">
        <v>0</v>
      </c>
      <c r="AC2035" s="3">
        <v>0</v>
      </c>
      <c r="AD2035" s="2">
        <v>-7297347.0099999998</v>
      </c>
      <c r="AE2035" s="3">
        <v>599122533.62</v>
      </c>
      <c r="AF2035" s="3">
        <v>12164932.65</v>
      </c>
      <c r="AG2035" s="3">
        <v>2628720.44</v>
      </c>
      <c r="AH2035" s="3">
        <v>103699.7</v>
      </c>
      <c r="AI2035" s="3">
        <v>2074</v>
      </c>
      <c r="AJ2035" s="2">
        <v>-10188946.82</v>
      </c>
    </row>
    <row r="2036" spans="1:36" hidden="1" x14ac:dyDescent="0.25">
      <c r="A2036" s="8">
        <v>2</v>
      </c>
      <c r="B2036" s="8" t="s">
        <v>2197</v>
      </c>
      <c r="C2036" s="8">
        <v>141200070220</v>
      </c>
      <c r="D2036" s="8" t="s">
        <v>2198</v>
      </c>
      <c r="F2036" s="8" t="s">
        <v>2199</v>
      </c>
      <c r="G2036" s="10">
        <v>43760</v>
      </c>
      <c r="H2036" s="8" t="s">
        <v>31</v>
      </c>
      <c r="I2036" s="8" t="s">
        <v>38</v>
      </c>
      <c r="J2036" s="9">
        <v>16697.650000000001</v>
      </c>
      <c r="K2036" s="9">
        <v>333.95</v>
      </c>
      <c r="L2036" s="8">
        <v>0</v>
      </c>
      <c r="M2036" s="14">
        <f t="shared" si="96"/>
        <v>17031.600000000002</v>
      </c>
      <c r="N2036" s="8">
        <v>0</v>
      </c>
      <c r="O2036" s="8">
        <v>0</v>
      </c>
      <c r="P2036" s="8" t="s">
        <v>45</v>
      </c>
      <c r="R2036" s="11">
        <v>1184</v>
      </c>
      <c r="S2036" s="13">
        <f>_xlfn.XLOOKUP(P2036,rif_fee_schedule!$A$2:$A$84,rif_fee_schedule!C$2:C$84, 0)*1.628</f>
        <v>19.244587999999997</v>
      </c>
      <c r="T2036" s="13">
        <f>_xlfn.XLOOKUP(P2036,rif_fee_schedule!$A$2:$A$84,rif_fee_schedule!D$2:D$84, 0)</f>
        <v>11.177</v>
      </c>
      <c r="U2036" s="14">
        <f t="shared" si="97"/>
        <v>22785.592191999996</v>
      </c>
      <c r="V2036" s="14">
        <f t="shared" si="98"/>
        <v>13233.567999999999</v>
      </c>
      <c r="W2036" s="2"/>
      <c r="Y2036" s="3">
        <v>272008405.74000001</v>
      </c>
      <c r="Z2036" s="3">
        <v>5573244.3300000001</v>
      </c>
      <c r="AA2036" s="3">
        <v>0</v>
      </c>
      <c r="AB2036">
        <v>0</v>
      </c>
      <c r="AC2036" s="3">
        <v>0</v>
      </c>
      <c r="AD2036" s="2">
        <v>-7297347.0099999998</v>
      </c>
      <c r="AE2036" s="3">
        <v>599122533.62</v>
      </c>
      <c r="AF2036" s="3">
        <v>12164932.65</v>
      </c>
      <c r="AG2036" s="3">
        <v>2628720.44</v>
      </c>
      <c r="AH2036" s="3">
        <v>103699.7</v>
      </c>
      <c r="AI2036" s="3">
        <v>2074</v>
      </c>
      <c r="AJ2036" s="2">
        <v>-10188946.82</v>
      </c>
    </row>
    <row r="2037" spans="1:36" hidden="1" x14ac:dyDescent="0.25">
      <c r="A2037" s="8">
        <v>3.1</v>
      </c>
      <c r="B2037" s="8" t="s">
        <v>4163</v>
      </c>
      <c r="C2037" s="8">
        <v>2812340660020</v>
      </c>
      <c r="D2037" s="8" t="s">
        <v>4164</v>
      </c>
      <c r="F2037" s="8" t="s">
        <v>4165</v>
      </c>
      <c r="G2037" s="10">
        <v>43523</v>
      </c>
      <c r="H2037" s="8" t="s">
        <v>31</v>
      </c>
      <c r="I2037" s="8" t="s">
        <v>38</v>
      </c>
      <c r="J2037" s="9">
        <v>1332621.79</v>
      </c>
      <c r="K2037" s="9">
        <v>26652.44</v>
      </c>
      <c r="L2037" s="8">
        <v>0</v>
      </c>
      <c r="M2037" s="14">
        <f t="shared" si="96"/>
        <v>1359274.23</v>
      </c>
      <c r="N2037" s="8">
        <v>0</v>
      </c>
      <c r="O2037" s="8">
        <v>0</v>
      </c>
      <c r="P2037" s="8" t="s">
        <v>106</v>
      </c>
      <c r="R2037" s="11">
        <v>-512281.17</v>
      </c>
      <c r="S2037" s="13">
        <f>_xlfn.XLOOKUP(P2037,rif_fee_schedule!$A$2:$A$84,rif_fee_schedule!C$2:C$84, 0)*1.628</f>
        <v>0</v>
      </c>
      <c r="T2037" s="13">
        <f>_xlfn.XLOOKUP(P2037,rif_fee_schedule!$A$2:$A$84,rif_fee_schedule!D$2:D$84, 0)</f>
        <v>0</v>
      </c>
      <c r="U2037" s="14">
        <f t="shared" si="97"/>
        <v>0</v>
      </c>
      <c r="V2037" s="14">
        <f t="shared" si="98"/>
        <v>0</v>
      </c>
      <c r="W2037" s="2"/>
      <c r="Y2037" s="3">
        <v>34362078.990000002</v>
      </c>
      <c r="Z2037" s="3">
        <v>687512.03</v>
      </c>
      <c r="AA2037" s="3">
        <v>0</v>
      </c>
      <c r="AB2037">
        <v>0</v>
      </c>
      <c r="AC2037" s="3">
        <v>0</v>
      </c>
      <c r="AD2037" s="2">
        <v>-175934.14</v>
      </c>
      <c r="AE2037" s="3">
        <v>599122533.62</v>
      </c>
      <c r="AF2037" s="3">
        <v>12164932.65</v>
      </c>
      <c r="AG2037" s="3">
        <v>2628720.44</v>
      </c>
      <c r="AH2037" s="3">
        <v>103699.7</v>
      </c>
      <c r="AI2037" s="3">
        <v>2074</v>
      </c>
      <c r="AJ2037" s="2">
        <v>-10188946.82</v>
      </c>
    </row>
    <row r="2038" spans="1:36" hidden="1" x14ac:dyDescent="0.25">
      <c r="A2038" s="8">
        <v>3.1</v>
      </c>
      <c r="B2038" s="8" t="s">
        <v>4163</v>
      </c>
      <c r="C2038" s="8">
        <v>2812340660020</v>
      </c>
      <c r="D2038" s="8" t="s">
        <v>4164</v>
      </c>
      <c r="F2038" s="8" t="s">
        <v>4165</v>
      </c>
      <c r="G2038" s="10">
        <v>43523</v>
      </c>
      <c r="H2038" s="8" t="s">
        <v>31</v>
      </c>
      <c r="I2038" s="8" t="s">
        <v>38</v>
      </c>
      <c r="J2038" s="9">
        <v>1332621.79</v>
      </c>
      <c r="K2038" s="9">
        <v>26652.44</v>
      </c>
      <c r="L2038" s="8">
        <v>0</v>
      </c>
      <c r="M2038" s="14">
        <f t="shared" si="96"/>
        <v>1359274.23</v>
      </c>
      <c r="N2038" s="8">
        <v>0</v>
      </c>
      <c r="O2038" s="8">
        <v>0</v>
      </c>
      <c r="P2038" s="8" t="s">
        <v>78</v>
      </c>
      <c r="R2038" s="8">
        <v>323</v>
      </c>
      <c r="S2038" s="13">
        <f>_xlfn.XLOOKUP(P2038,rif_fee_schedule!$A$2:$A$84,rif_fee_schedule!C$2:C$84, 0)*1.628</f>
        <v>9105.4039999999986</v>
      </c>
      <c r="T2038" s="13">
        <f>_xlfn.XLOOKUP(P2038,rif_fee_schedule!$A$2:$A$84,rif_fee_schedule!D$2:D$84, 0)</f>
        <v>5288</v>
      </c>
      <c r="U2038" s="14">
        <f t="shared" si="97"/>
        <v>2941045.4919999996</v>
      </c>
      <c r="V2038" s="14">
        <f t="shared" si="98"/>
        <v>1708024</v>
      </c>
      <c r="W2038"/>
      <c r="Y2038" s="3">
        <v>34362078.990000002</v>
      </c>
      <c r="Z2038" s="3">
        <v>687512.03</v>
      </c>
      <c r="AA2038" s="3">
        <v>0</v>
      </c>
      <c r="AB2038">
        <v>0</v>
      </c>
      <c r="AC2038" s="3">
        <v>0</v>
      </c>
      <c r="AD2038" s="2">
        <v>-175934.14</v>
      </c>
      <c r="AE2038" s="3">
        <v>599122533.62</v>
      </c>
      <c r="AF2038" s="3">
        <v>12164932.65</v>
      </c>
      <c r="AG2038" s="3">
        <v>2628720.44</v>
      </c>
      <c r="AH2038" s="3">
        <v>103699.7</v>
      </c>
      <c r="AI2038" s="3">
        <v>2074</v>
      </c>
      <c r="AJ2038" s="2">
        <v>-10188946.82</v>
      </c>
    </row>
    <row r="2039" spans="1:36" hidden="1" x14ac:dyDescent="0.25">
      <c r="A2039" s="8">
        <v>3.1</v>
      </c>
      <c r="B2039" s="8" t="s">
        <v>4163</v>
      </c>
      <c r="C2039" s="8">
        <v>2812340660020</v>
      </c>
      <c r="D2039" s="8" t="s">
        <v>4164</v>
      </c>
      <c r="F2039" s="8" t="s">
        <v>4165</v>
      </c>
      <c r="G2039" s="10">
        <v>43523</v>
      </c>
      <c r="H2039" s="8" t="s">
        <v>31</v>
      </c>
      <c r="I2039" s="8" t="s">
        <v>38</v>
      </c>
      <c r="J2039" s="9">
        <v>1332621.79</v>
      </c>
      <c r="K2039" s="9">
        <v>26652.44</v>
      </c>
      <c r="L2039" s="8">
        <v>0</v>
      </c>
      <c r="M2039" s="14">
        <f t="shared" si="96"/>
        <v>1359274.23</v>
      </c>
      <c r="N2039" s="8">
        <v>0</v>
      </c>
      <c r="O2039" s="8">
        <v>0</v>
      </c>
      <c r="P2039" s="8" t="s">
        <v>78</v>
      </c>
      <c r="R2039" s="8">
        <v>-48</v>
      </c>
      <c r="S2039" s="13">
        <f>_xlfn.XLOOKUP(P2039,rif_fee_schedule!$A$2:$A$84,rif_fee_schedule!C$2:C$84, 0)*1.628</f>
        <v>9105.4039999999986</v>
      </c>
      <c r="T2039" s="13">
        <f>_xlfn.XLOOKUP(P2039,rif_fee_schedule!$A$2:$A$84,rif_fee_schedule!D$2:D$84, 0)</f>
        <v>5288</v>
      </c>
      <c r="U2039" s="14">
        <f t="shared" si="97"/>
        <v>-437059.39199999993</v>
      </c>
      <c r="V2039" s="14">
        <f t="shared" si="98"/>
        <v>-253824</v>
      </c>
      <c r="W2039"/>
      <c r="Y2039" s="3">
        <v>34362078.990000002</v>
      </c>
      <c r="Z2039" s="3">
        <v>687512.03</v>
      </c>
      <c r="AA2039" s="3">
        <v>0</v>
      </c>
      <c r="AB2039">
        <v>0</v>
      </c>
      <c r="AC2039" s="3">
        <v>0</v>
      </c>
      <c r="AD2039" s="2">
        <v>-175934.14</v>
      </c>
      <c r="AE2039" s="3">
        <v>599122533.62</v>
      </c>
      <c r="AF2039" s="3">
        <v>12164932.65</v>
      </c>
      <c r="AG2039" s="3">
        <v>2628720.44</v>
      </c>
      <c r="AH2039" s="3">
        <v>103699.7</v>
      </c>
      <c r="AI2039" s="3">
        <v>2074</v>
      </c>
      <c r="AJ2039" s="2">
        <v>-10188946.82</v>
      </c>
    </row>
    <row r="2040" spans="1:36" hidden="1" x14ac:dyDescent="0.25">
      <c r="A2040" s="8">
        <v>3.1</v>
      </c>
      <c r="B2040" s="8" t="s">
        <v>4174</v>
      </c>
      <c r="C2040" s="8">
        <v>2812340660020</v>
      </c>
      <c r="D2040" s="8" t="s">
        <v>4164</v>
      </c>
      <c r="F2040" s="8" t="s">
        <v>4175</v>
      </c>
      <c r="G2040" s="10">
        <v>43523</v>
      </c>
      <c r="H2040" s="8" t="s">
        <v>31</v>
      </c>
      <c r="I2040" s="8" t="s">
        <v>38</v>
      </c>
      <c r="J2040" s="9">
        <v>679868.93</v>
      </c>
      <c r="K2040" s="9">
        <v>13597.38</v>
      </c>
      <c r="L2040" s="8">
        <v>0</v>
      </c>
      <c r="M2040" s="14">
        <f t="shared" si="96"/>
        <v>693466.31</v>
      </c>
      <c r="N2040" s="8">
        <v>0</v>
      </c>
      <c r="O2040" s="8">
        <v>0</v>
      </c>
      <c r="P2040" s="8" t="s">
        <v>72</v>
      </c>
      <c r="R2040" s="11">
        <v>26812</v>
      </c>
      <c r="S2040" s="13">
        <f>_xlfn.XLOOKUP(P2040,rif_fee_schedule!$A$2:$A$84,rif_fee_schedule!C$2:C$84, 0)*1.628</f>
        <v>15.918583999999999</v>
      </c>
      <c r="T2040" s="13">
        <f>_xlfn.XLOOKUP(P2040,rif_fee_schedule!$A$2:$A$84,rif_fee_schedule!D$2:D$84, 0)</f>
        <v>9.2460000000000004</v>
      </c>
      <c r="U2040" s="14">
        <f t="shared" si="97"/>
        <v>426809.07420799998</v>
      </c>
      <c r="V2040" s="14">
        <f t="shared" si="98"/>
        <v>247903.75200000001</v>
      </c>
      <c r="W2040" s="2"/>
      <c r="Y2040" s="3">
        <v>34362078.990000002</v>
      </c>
      <c r="Z2040" s="3">
        <v>687512.03</v>
      </c>
      <c r="AA2040" s="3">
        <v>0</v>
      </c>
      <c r="AB2040">
        <v>0</v>
      </c>
      <c r="AC2040" s="3">
        <v>0</v>
      </c>
      <c r="AD2040" s="2">
        <v>-175934.14</v>
      </c>
      <c r="AE2040" s="3">
        <v>599122533.62</v>
      </c>
      <c r="AF2040" s="3">
        <v>12164932.65</v>
      </c>
      <c r="AG2040" s="3">
        <v>2628720.44</v>
      </c>
      <c r="AH2040" s="3">
        <v>103699.7</v>
      </c>
      <c r="AI2040" s="3">
        <v>2074</v>
      </c>
      <c r="AJ2040" s="2">
        <v>-10188946.82</v>
      </c>
    </row>
    <row r="2041" spans="1:36" hidden="1" x14ac:dyDescent="0.25">
      <c r="A2041" s="8">
        <v>3.1</v>
      </c>
      <c r="B2041" s="8" t="s">
        <v>4174</v>
      </c>
      <c r="C2041" s="8">
        <v>2812340660020</v>
      </c>
      <c r="D2041" s="8" t="s">
        <v>4164</v>
      </c>
      <c r="F2041" s="8" t="s">
        <v>4175</v>
      </c>
      <c r="G2041" s="10">
        <v>43523</v>
      </c>
      <c r="H2041" s="8" t="s">
        <v>31</v>
      </c>
      <c r="I2041" s="8" t="s">
        <v>38</v>
      </c>
      <c r="J2041" s="9">
        <v>679868.93</v>
      </c>
      <c r="K2041" s="9">
        <v>13597.38</v>
      </c>
      <c r="L2041" s="8">
        <v>0</v>
      </c>
      <c r="M2041" s="14">
        <f t="shared" si="96"/>
        <v>693466.31</v>
      </c>
      <c r="N2041" s="8">
        <v>0</v>
      </c>
      <c r="O2041" s="8">
        <v>0</v>
      </c>
      <c r="P2041" s="8" t="s">
        <v>349</v>
      </c>
      <c r="R2041" s="11">
        <v>75880</v>
      </c>
      <c r="S2041" s="13">
        <f>_xlfn.XLOOKUP(P2041,rif_fee_schedule!$A$2:$A$84,rif_fee_schedule!C$2:C$84, 0)*1.628</f>
        <v>13.701248</v>
      </c>
      <c r="T2041" s="13">
        <f>_xlfn.XLOOKUP(P2041,rif_fee_schedule!$A$2:$A$84,rif_fee_schedule!D$2:D$84, 0)</f>
        <v>7.9569999999999999</v>
      </c>
      <c r="U2041" s="14">
        <f t="shared" si="97"/>
        <v>1039650.6982399999</v>
      </c>
      <c r="V2041" s="14">
        <f t="shared" si="98"/>
        <v>603777.16</v>
      </c>
      <c r="W2041" s="2"/>
      <c r="Y2041" s="3">
        <v>34362078.990000002</v>
      </c>
      <c r="Z2041" s="3">
        <v>687512.03</v>
      </c>
      <c r="AA2041" s="3">
        <v>0</v>
      </c>
      <c r="AB2041">
        <v>0</v>
      </c>
      <c r="AC2041" s="3">
        <v>0</v>
      </c>
      <c r="AD2041" s="2">
        <v>-175934.14</v>
      </c>
      <c r="AE2041" s="3">
        <v>599122533.62</v>
      </c>
      <c r="AF2041" s="3">
        <v>12164932.65</v>
      </c>
      <c r="AG2041" s="3">
        <v>2628720.44</v>
      </c>
      <c r="AH2041" s="3">
        <v>103699.7</v>
      </c>
      <c r="AI2041" s="3">
        <v>2074</v>
      </c>
      <c r="AJ2041" s="2">
        <v>-10188946.82</v>
      </c>
    </row>
    <row r="2042" spans="1:36" hidden="1" x14ac:dyDescent="0.25">
      <c r="A2042" s="8">
        <v>3.1</v>
      </c>
      <c r="B2042" s="8" t="s">
        <v>4174</v>
      </c>
      <c r="C2042" s="8">
        <v>2812340660020</v>
      </c>
      <c r="D2042" s="8" t="s">
        <v>4164</v>
      </c>
      <c r="F2042" s="8" t="s">
        <v>4175</v>
      </c>
      <c r="G2042" s="10">
        <v>43523</v>
      </c>
      <c r="H2042" s="8" t="s">
        <v>31</v>
      </c>
      <c r="I2042" s="8" t="s">
        <v>38</v>
      </c>
      <c r="J2042" s="9">
        <v>679868.93</v>
      </c>
      <c r="K2042" s="9">
        <v>13597.38</v>
      </c>
      <c r="L2042" s="8">
        <v>0</v>
      </c>
      <c r="M2042" s="14">
        <f t="shared" si="96"/>
        <v>693466.31</v>
      </c>
      <c r="N2042" s="8">
        <v>0</v>
      </c>
      <c r="O2042" s="8">
        <v>0</v>
      </c>
      <c r="P2042" s="8" t="s">
        <v>43</v>
      </c>
      <c r="R2042" s="11">
        <v>9320</v>
      </c>
      <c r="S2042" s="13">
        <f>_xlfn.XLOOKUP(P2042,rif_fee_schedule!$A$2:$A$84,rif_fee_schedule!C$2:C$84, 0)*1.628</f>
        <v>5.1216879999999998</v>
      </c>
      <c r="T2042" s="13">
        <f>_xlfn.XLOOKUP(P2042,rif_fee_schedule!$A$2:$A$84,rif_fee_schedule!D$2:D$84, 0)</f>
        <v>2.9740000000000002</v>
      </c>
      <c r="U2042" s="14">
        <f t="shared" si="97"/>
        <v>47734.132160000001</v>
      </c>
      <c r="V2042" s="14">
        <f t="shared" si="98"/>
        <v>27717.68</v>
      </c>
      <c r="W2042" s="2"/>
      <c r="Y2042" s="3">
        <v>34362078.990000002</v>
      </c>
      <c r="Z2042" s="3">
        <v>687512.03</v>
      </c>
      <c r="AA2042" s="3">
        <v>0</v>
      </c>
      <c r="AB2042">
        <v>0</v>
      </c>
      <c r="AC2042" s="3">
        <v>0</v>
      </c>
      <c r="AD2042" s="2">
        <v>-175934.14</v>
      </c>
      <c r="AE2042" s="3">
        <v>599122533.62</v>
      </c>
      <c r="AF2042" s="3">
        <v>12164932.65</v>
      </c>
      <c r="AG2042" s="3">
        <v>2628720.44</v>
      </c>
      <c r="AH2042" s="3">
        <v>103699.7</v>
      </c>
      <c r="AI2042" s="3">
        <v>2074</v>
      </c>
      <c r="AJ2042" s="2">
        <v>-10188946.82</v>
      </c>
    </row>
    <row r="2043" spans="1:36" hidden="1" x14ac:dyDescent="0.25">
      <c r="A2043" s="8">
        <v>3.1</v>
      </c>
      <c r="B2043" s="8" t="s">
        <v>4174</v>
      </c>
      <c r="C2043" s="8">
        <v>2812340660020</v>
      </c>
      <c r="D2043" s="8" t="s">
        <v>4164</v>
      </c>
      <c r="F2043" s="8" t="s">
        <v>4175</v>
      </c>
      <c r="G2043" s="10">
        <v>43523</v>
      </c>
      <c r="H2043" s="8" t="s">
        <v>31</v>
      </c>
      <c r="I2043" s="8" t="s">
        <v>38</v>
      </c>
      <c r="J2043" s="9">
        <v>679868.93</v>
      </c>
      <c r="K2043" s="9">
        <v>13597.38</v>
      </c>
      <c r="L2043" s="8">
        <v>0</v>
      </c>
      <c r="M2043" s="14">
        <f t="shared" si="96"/>
        <v>693466.31</v>
      </c>
      <c r="N2043" s="8">
        <v>0</v>
      </c>
      <c r="O2043" s="8">
        <v>0</v>
      </c>
      <c r="P2043" s="8" t="s">
        <v>43</v>
      </c>
      <c r="R2043" s="11">
        <v>19323</v>
      </c>
      <c r="S2043" s="13">
        <f>_xlfn.XLOOKUP(P2043,rif_fee_schedule!$A$2:$A$84,rif_fee_schedule!C$2:C$84, 0)*1.628</f>
        <v>5.1216879999999998</v>
      </c>
      <c r="T2043" s="13">
        <f>_xlfn.XLOOKUP(P2043,rif_fee_schedule!$A$2:$A$84,rif_fee_schedule!D$2:D$84, 0)</f>
        <v>2.9740000000000002</v>
      </c>
      <c r="U2043" s="14">
        <f t="shared" si="97"/>
        <v>98966.377223999996</v>
      </c>
      <c r="V2043" s="14">
        <f t="shared" si="98"/>
        <v>57466.602000000006</v>
      </c>
      <c r="W2043" s="2"/>
      <c r="Y2043" s="3">
        <v>34362078.990000002</v>
      </c>
      <c r="Z2043" s="3">
        <v>687512.03</v>
      </c>
      <c r="AA2043" s="3">
        <v>0</v>
      </c>
      <c r="AB2043">
        <v>0</v>
      </c>
      <c r="AC2043" s="3">
        <v>0</v>
      </c>
      <c r="AD2043" s="2">
        <v>-175934.14</v>
      </c>
      <c r="AE2043" s="3">
        <v>599122533.62</v>
      </c>
      <c r="AF2043" s="3">
        <v>12164932.65</v>
      </c>
      <c r="AG2043" s="3">
        <v>2628720.44</v>
      </c>
      <c r="AH2043" s="3">
        <v>103699.7</v>
      </c>
      <c r="AI2043" s="3">
        <v>2074</v>
      </c>
      <c r="AJ2043" s="2">
        <v>-10188946.82</v>
      </c>
    </row>
    <row r="2044" spans="1:36" hidden="1" x14ac:dyDescent="0.25">
      <c r="A2044" s="8">
        <v>3.1</v>
      </c>
      <c r="B2044" s="8" t="s">
        <v>4174</v>
      </c>
      <c r="C2044" s="8">
        <v>2812340660020</v>
      </c>
      <c r="D2044" s="8" t="s">
        <v>4164</v>
      </c>
      <c r="F2044" s="8" t="s">
        <v>4175</v>
      </c>
      <c r="G2044" s="10">
        <v>43523</v>
      </c>
      <c r="H2044" s="8" t="s">
        <v>31</v>
      </c>
      <c r="I2044" s="8" t="s">
        <v>38</v>
      </c>
      <c r="J2044" s="9">
        <v>679868.93</v>
      </c>
      <c r="K2044" s="9">
        <v>13597.38</v>
      </c>
      <c r="L2044" s="8">
        <v>0</v>
      </c>
      <c r="M2044" s="14">
        <f t="shared" si="96"/>
        <v>693466.31</v>
      </c>
      <c r="N2044" s="8">
        <v>0</v>
      </c>
      <c r="O2044" s="8">
        <v>0</v>
      </c>
      <c r="P2044" s="8" t="s">
        <v>106</v>
      </c>
      <c r="R2044" s="11">
        <v>-512281.17</v>
      </c>
      <c r="S2044" s="13">
        <f>_xlfn.XLOOKUP(P2044,rif_fee_schedule!$A$2:$A$84,rif_fee_schedule!C$2:C$84, 0)*1.628</f>
        <v>0</v>
      </c>
      <c r="T2044" s="13">
        <f>_xlfn.XLOOKUP(P2044,rif_fee_schedule!$A$2:$A$84,rif_fee_schedule!D$2:D$84, 0)</f>
        <v>0</v>
      </c>
      <c r="U2044" s="14">
        <f t="shared" si="97"/>
        <v>0</v>
      </c>
      <c r="V2044" s="14">
        <f t="shared" si="98"/>
        <v>0</v>
      </c>
      <c r="W2044" s="2"/>
      <c r="Y2044" s="3">
        <v>34362078.990000002</v>
      </c>
      <c r="Z2044" s="3">
        <v>687512.03</v>
      </c>
      <c r="AA2044" s="3">
        <v>0</v>
      </c>
      <c r="AB2044">
        <v>0</v>
      </c>
      <c r="AC2044" s="3">
        <v>0</v>
      </c>
      <c r="AD2044" s="2">
        <v>-175934.14</v>
      </c>
      <c r="AE2044" s="3">
        <v>599122533.62</v>
      </c>
      <c r="AF2044" s="3">
        <v>12164932.65</v>
      </c>
      <c r="AG2044" s="3">
        <v>2628720.44</v>
      </c>
      <c r="AH2044" s="3">
        <v>103699.7</v>
      </c>
      <c r="AI2044" s="3">
        <v>2074</v>
      </c>
      <c r="AJ2044" s="2">
        <v>-10188946.82</v>
      </c>
    </row>
    <row r="2045" spans="1:36" hidden="1" x14ac:dyDescent="0.25">
      <c r="A2045" s="8">
        <v>2</v>
      </c>
      <c r="B2045" s="8" t="s">
        <v>1418</v>
      </c>
      <c r="C2045" s="8">
        <v>131250281200</v>
      </c>
      <c r="D2045" s="8" t="s">
        <v>1419</v>
      </c>
      <c r="G2045" s="10">
        <v>43546</v>
      </c>
      <c r="H2045" s="8" t="s">
        <v>31</v>
      </c>
      <c r="I2045" s="8" t="s">
        <v>32</v>
      </c>
      <c r="J2045" s="9">
        <v>0</v>
      </c>
      <c r="K2045" s="9">
        <v>0</v>
      </c>
      <c r="L2045" s="8">
        <v>0</v>
      </c>
      <c r="M2045" s="14">
        <f t="shared" si="96"/>
        <v>0</v>
      </c>
      <c r="N2045" s="8">
        <v>0</v>
      </c>
      <c r="O2045" s="8">
        <v>0</v>
      </c>
      <c r="P2045" s="8" t="s">
        <v>112</v>
      </c>
      <c r="R2045" s="8">
        <v>757</v>
      </c>
      <c r="S2045" s="13">
        <f>_xlfn.XLOOKUP(P2045,rif_fee_schedule!$A$2:$A$84,rif_fee_schedule!C$2:C$84, 0)*1.628</f>
        <v>53.092335999999996</v>
      </c>
      <c r="T2045" s="13">
        <f>_xlfn.XLOOKUP(P2045,rif_fee_schedule!$A$2:$A$84,rif_fee_schedule!D$2:D$84, 0)</f>
        <v>30.835000000000001</v>
      </c>
      <c r="U2045" s="14">
        <f t="shared" si="97"/>
        <v>40190.898351999997</v>
      </c>
      <c r="V2045" s="14">
        <f t="shared" si="98"/>
        <v>23342.095000000001</v>
      </c>
      <c r="W2045"/>
      <c r="Y2045" s="3">
        <v>272008405.74000001</v>
      </c>
      <c r="Z2045" s="3">
        <v>5573244.3300000001</v>
      </c>
      <c r="AA2045" s="3">
        <v>0</v>
      </c>
      <c r="AB2045">
        <v>0</v>
      </c>
      <c r="AC2045" s="3">
        <v>0</v>
      </c>
      <c r="AD2045" s="2">
        <v>-7297347.0099999998</v>
      </c>
      <c r="AE2045" s="3">
        <v>599122533.62</v>
      </c>
      <c r="AF2045" s="3">
        <v>12164932.65</v>
      </c>
      <c r="AG2045" s="3">
        <v>2628720.44</v>
      </c>
      <c r="AH2045" s="3">
        <v>103699.7</v>
      </c>
      <c r="AI2045" s="3">
        <v>2074</v>
      </c>
      <c r="AJ2045" s="2">
        <v>-10188946.82</v>
      </c>
    </row>
    <row r="2046" spans="1:36" hidden="1" x14ac:dyDescent="0.25">
      <c r="A2046" s="8">
        <v>2</v>
      </c>
      <c r="B2046" s="8" t="s">
        <v>1418</v>
      </c>
      <c r="C2046" s="8">
        <v>131250281200</v>
      </c>
      <c r="D2046" s="8" t="s">
        <v>1419</v>
      </c>
      <c r="G2046" s="10">
        <v>43546</v>
      </c>
      <c r="H2046" s="8" t="s">
        <v>31</v>
      </c>
      <c r="I2046" s="8" t="s">
        <v>32</v>
      </c>
      <c r="J2046" s="9">
        <v>0</v>
      </c>
      <c r="K2046" s="9">
        <v>0</v>
      </c>
      <c r="L2046" s="8">
        <v>0</v>
      </c>
      <c r="M2046" s="14">
        <f t="shared" si="96"/>
        <v>0</v>
      </c>
      <c r="N2046" s="8">
        <v>0</v>
      </c>
      <c r="O2046" s="8">
        <v>0</v>
      </c>
      <c r="P2046" s="8" t="s">
        <v>112</v>
      </c>
      <c r="R2046" s="8">
        <v>-757</v>
      </c>
      <c r="S2046" s="13">
        <f>_xlfn.XLOOKUP(P2046,rif_fee_schedule!$A$2:$A$84,rif_fee_schedule!C$2:C$84, 0)*1.628</f>
        <v>53.092335999999996</v>
      </c>
      <c r="T2046" s="13">
        <f>_xlfn.XLOOKUP(P2046,rif_fee_schedule!$A$2:$A$84,rif_fee_schedule!D$2:D$84, 0)</f>
        <v>30.835000000000001</v>
      </c>
      <c r="U2046" s="14">
        <f t="shared" si="97"/>
        <v>-40190.898351999997</v>
      </c>
      <c r="V2046" s="14">
        <f t="shared" si="98"/>
        <v>-23342.095000000001</v>
      </c>
      <c r="W2046"/>
      <c r="Y2046" s="3">
        <v>272008405.74000001</v>
      </c>
      <c r="Z2046" s="3">
        <v>5573244.3300000001</v>
      </c>
      <c r="AA2046" s="3">
        <v>0</v>
      </c>
      <c r="AB2046">
        <v>0</v>
      </c>
      <c r="AC2046" s="3">
        <v>0</v>
      </c>
      <c r="AD2046" s="2">
        <v>-7297347.0099999998</v>
      </c>
      <c r="AE2046" s="3">
        <v>599122533.62</v>
      </c>
      <c r="AF2046" s="3">
        <v>12164932.65</v>
      </c>
      <c r="AG2046" s="3">
        <v>2628720.44</v>
      </c>
      <c r="AH2046" s="3">
        <v>103699.7</v>
      </c>
      <c r="AI2046" s="3">
        <v>2074</v>
      </c>
      <c r="AJ2046" s="2">
        <v>-10188946.82</v>
      </c>
    </row>
    <row r="2047" spans="1:36" hidden="1" x14ac:dyDescent="0.25">
      <c r="A2047" s="8">
        <v>2</v>
      </c>
      <c r="B2047" s="8" t="s">
        <v>2229</v>
      </c>
      <c r="C2047" s="8">
        <v>141210130400</v>
      </c>
      <c r="D2047" s="8" t="s">
        <v>2230</v>
      </c>
      <c r="F2047" s="8" t="s">
        <v>2231</v>
      </c>
      <c r="G2047" s="10">
        <v>43817</v>
      </c>
      <c r="H2047" s="8" t="s">
        <v>31</v>
      </c>
      <c r="I2047" s="8" t="s">
        <v>32</v>
      </c>
      <c r="J2047" s="9">
        <v>4642.8500000000004</v>
      </c>
      <c r="K2047" s="9">
        <v>92.85</v>
      </c>
      <c r="L2047" s="8">
        <v>0</v>
      </c>
      <c r="M2047" s="14">
        <f t="shared" si="96"/>
        <v>4735.7000000000007</v>
      </c>
      <c r="N2047" s="8">
        <v>0</v>
      </c>
      <c r="O2047" s="8">
        <v>0</v>
      </c>
      <c r="P2047" s="8" t="s">
        <v>77</v>
      </c>
      <c r="R2047" s="8">
        <v>1</v>
      </c>
      <c r="S2047" s="13">
        <f>_xlfn.XLOOKUP(P2047,rif_fee_schedule!$A$2:$A$84,rif_fee_schedule!C$2:C$84, 0)*1.628</f>
        <v>9769.6279999999988</v>
      </c>
      <c r="T2047" s="13">
        <f>_xlfn.XLOOKUP(P2047,rif_fee_schedule!$A$2:$A$84,rif_fee_schedule!D$2:D$84, 0)</f>
        <v>5674</v>
      </c>
      <c r="U2047" s="14">
        <f t="shared" si="97"/>
        <v>9769.6279999999988</v>
      </c>
      <c r="V2047" s="14">
        <f t="shared" si="98"/>
        <v>5674</v>
      </c>
      <c r="W2047"/>
      <c r="Y2047" s="3">
        <v>272008405.74000001</v>
      </c>
      <c r="Z2047" s="3">
        <v>5573244.3300000001</v>
      </c>
      <c r="AA2047" s="3">
        <v>0</v>
      </c>
      <c r="AB2047">
        <v>0</v>
      </c>
      <c r="AC2047" s="3">
        <v>0</v>
      </c>
      <c r="AD2047" s="2">
        <v>-7297347.0099999998</v>
      </c>
      <c r="AE2047" s="3">
        <v>599122533.62</v>
      </c>
      <c r="AF2047" s="3">
        <v>12164932.65</v>
      </c>
      <c r="AG2047" s="3">
        <v>2628720.44</v>
      </c>
      <c r="AH2047" s="3">
        <v>103699.7</v>
      </c>
      <c r="AI2047" s="3">
        <v>2074</v>
      </c>
      <c r="AJ2047" s="2">
        <v>-10188946.82</v>
      </c>
    </row>
    <row r="2048" spans="1:36" hidden="1" x14ac:dyDescent="0.25">
      <c r="A2048" s="8">
        <v>2</v>
      </c>
      <c r="B2048" s="8" t="s">
        <v>2229</v>
      </c>
      <c r="C2048" s="8">
        <v>141210130400</v>
      </c>
      <c r="D2048" s="8" t="s">
        <v>2230</v>
      </c>
      <c r="F2048" s="8" t="s">
        <v>2231</v>
      </c>
      <c r="G2048" s="10">
        <v>43817</v>
      </c>
      <c r="H2048" s="8" t="s">
        <v>31</v>
      </c>
      <c r="I2048" s="8" t="s">
        <v>32</v>
      </c>
      <c r="J2048" s="9">
        <v>4642.8500000000004</v>
      </c>
      <c r="K2048" s="9">
        <v>92.85</v>
      </c>
      <c r="L2048" s="8">
        <v>0</v>
      </c>
      <c r="M2048" s="14">
        <f t="shared" si="96"/>
        <v>4735.7000000000007</v>
      </c>
      <c r="N2048" s="8">
        <v>0</v>
      </c>
      <c r="O2048" s="8">
        <v>0</v>
      </c>
      <c r="P2048" s="8" t="s">
        <v>114</v>
      </c>
      <c r="R2048" s="8">
        <v>-0.68</v>
      </c>
      <c r="S2048" s="13">
        <f>_xlfn.XLOOKUP(P2048,rif_fee_schedule!$A$2:$A$84,rif_fee_schedule!C$2:C$84, 0)*1.628</f>
        <v>4288.152</v>
      </c>
      <c r="T2048" s="13">
        <f>_xlfn.XLOOKUP(P2048,rif_fee_schedule!$A$2:$A$84,rif_fee_schedule!D$2:D$84, 0)</f>
        <v>2490</v>
      </c>
      <c r="U2048" s="14">
        <f t="shared" si="97"/>
        <v>-2915.9433600000002</v>
      </c>
      <c r="V2048" s="14">
        <f t="shared" si="98"/>
        <v>-1693.2</v>
      </c>
      <c r="W2048"/>
      <c r="Y2048" s="3">
        <v>272008405.74000001</v>
      </c>
      <c r="Z2048" s="3">
        <v>5573244.3300000001</v>
      </c>
      <c r="AA2048" s="3">
        <v>0</v>
      </c>
      <c r="AB2048">
        <v>0</v>
      </c>
      <c r="AC2048" s="3">
        <v>0</v>
      </c>
      <c r="AD2048" s="2">
        <v>-7297347.0099999998</v>
      </c>
      <c r="AE2048" s="3">
        <v>599122533.62</v>
      </c>
      <c r="AF2048" s="3">
        <v>12164932.65</v>
      </c>
      <c r="AG2048" s="3">
        <v>2628720.44</v>
      </c>
      <c r="AH2048" s="3">
        <v>103699.7</v>
      </c>
      <c r="AI2048" s="3">
        <v>2074</v>
      </c>
      <c r="AJ2048" s="2">
        <v>-10188946.82</v>
      </c>
    </row>
    <row r="2049" spans="1:36" hidden="1" x14ac:dyDescent="0.25">
      <c r="A2049" s="8">
        <v>8</v>
      </c>
      <c r="B2049" s="8" t="s">
        <v>8692</v>
      </c>
      <c r="C2049" s="8">
        <v>232330120260</v>
      </c>
      <c r="D2049" s="8" t="s">
        <v>8693</v>
      </c>
      <c r="F2049" s="8" t="s">
        <v>104</v>
      </c>
      <c r="G2049" s="10">
        <v>43588</v>
      </c>
      <c r="H2049" s="8" t="s">
        <v>31</v>
      </c>
      <c r="I2049" s="8" t="s">
        <v>32</v>
      </c>
      <c r="J2049" s="9">
        <v>0</v>
      </c>
      <c r="K2049" s="9">
        <v>0</v>
      </c>
      <c r="L2049" s="8">
        <v>0</v>
      </c>
      <c r="M2049" s="14">
        <f t="shared" si="96"/>
        <v>0</v>
      </c>
      <c r="N2049" s="8">
        <v>0</v>
      </c>
      <c r="O2049" s="8">
        <v>0</v>
      </c>
      <c r="P2049" s="8" t="s">
        <v>72</v>
      </c>
      <c r="R2049" s="11">
        <v>-1018.65</v>
      </c>
      <c r="S2049" s="13">
        <f>_xlfn.XLOOKUP(P2049,rif_fee_schedule!$A$2:$A$84,rif_fee_schedule!C$2:C$84, 0)*1.628</f>
        <v>15.918583999999999</v>
      </c>
      <c r="T2049" s="13">
        <f>_xlfn.XLOOKUP(P2049,rif_fee_schedule!$A$2:$A$84,rif_fee_schedule!D$2:D$84, 0)</f>
        <v>9.2460000000000004</v>
      </c>
      <c r="U2049" s="14">
        <f t="shared" si="97"/>
        <v>-16215.465591599999</v>
      </c>
      <c r="V2049" s="14">
        <f t="shared" si="98"/>
        <v>-9418.4379000000008</v>
      </c>
      <c r="W2049" s="2"/>
      <c r="Y2049" s="3">
        <v>38230434.439999998</v>
      </c>
      <c r="Z2049" s="3">
        <v>764608.82</v>
      </c>
      <c r="AA2049" s="3">
        <v>0</v>
      </c>
      <c r="AB2049">
        <v>0</v>
      </c>
      <c r="AC2049" s="3">
        <v>0</v>
      </c>
      <c r="AD2049" s="2">
        <v>-229524.99</v>
      </c>
      <c r="AE2049" s="3">
        <v>599122533.62</v>
      </c>
      <c r="AF2049" s="3">
        <v>12164932.65</v>
      </c>
      <c r="AG2049" s="3">
        <v>2628720.44</v>
      </c>
      <c r="AH2049" s="3">
        <v>103699.7</v>
      </c>
      <c r="AI2049" s="3">
        <v>2074</v>
      </c>
      <c r="AJ2049" s="2">
        <v>-10188946.82</v>
      </c>
    </row>
    <row r="2050" spans="1:36" hidden="1" x14ac:dyDescent="0.25">
      <c r="A2050" s="8">
        <v>8</v>
      </c>
      <c r="B2050" s="8" t="s">
        <v>8692</v>
      </c>
      <c r="C2050" s="8">
        <v>232330120260</v>
      </c>
      <c r="D2050" s="8" t="s">
        <v>8693</v>
      </c>
      <c r="F2050" s="8" t="s">
        <v>104</v>
      </c>
      <c r="G2050" s="10">
        <v>43588</v>
      </c>
      <c r="H2050" s="8" t="s">
        <v>31</v>
      </c>
      <c r="I2050" s="8" t="s">
        <v>32</v>
      </c>
      <c r="J2050" s="9">
        <v>0</v>
      </c>
      <c r="K2050" s="9">
        <v>0</v>
      </c>
      <c r="L2050" s="8">
        <v>0</v>
      </c>
      <c r="M2050" s="14">
        <f t="shared" si="96"/>
        <v>0</v>
      </c>
      <c r="N2050" s="8">
        <v>0</v>
      </c>
      <c r="O2050" s="8">
        <v>0</v>
      </c>
      <c r="P2050" s="8" t="s">
        <v>106</v>
      </c>
      <c r="R2050" s="8">
        <v>0.4</v>
      </c>
      <c r="S2050" s="13">
        <f>_xlfn.XLOOKUP(P2050,rif_fee_schedule!$A$2:$A$84,rif_fee_schedule!C$2:C$84, 0)*1.628</f>
        <v>0</v>
      </c>
      <c r="T2050" s="13">
        <f>_xlfn.XLOOKUP(P2050,rif_fee_schedule!$A$2:$A$84,rif_fee_schedule!D$2:D$84, 0)</f>
        <v>0</v>
      </c>
      <c r="U2050" s="14">
        <f t="shared" si="97"/>
        <v>0</v>
      </c>
      <c r="V2050" s="14">
        <f t="shared" si="98"/>
        <v>0</v>
      </c>
      <c r="W2050"/>
      <c r="Y2050" s="3">
        <v>38230434.439999998</v>
      </c>
      <c r="Z2050" s="3">
        <v>764608.82</v>
      </c>
      <c r="AA2050" s="3">
        <v>0</v>
      </c>
      <c r="AB2050">
        <v>0</v>
      </c>
      <c r="AC2050" s="3">
        <v>0</v>
      </c>
      <c r="AD2050" s="2">
        <v>-229524.99</v>
      </c>
      <c r="AE2050" s="3">
        <v>599122533.62</v>
      </c>
      <c r="AF2050" s="3">
        <v>12164932.65</v>
      </c>
      <c r="AG2050" s="3">
        <v>2628720.44</v>
      </c>
      <c r="AH2050" s="3">
        <v>103699.7</v>
      </c>
      <c r="AI2050" s="3">
        <v>2074</v>
      </c>
      <c r="AJ2050" s="2">
        <v>-10188946.82</v>
      </c>
    </row>
    <row r="2051" spans="1:36" hidden="1" x14ac:dyDescent="0.25">
      <c r="A2051" s="8">
        <v>8</v>
      </c>
      <c r="B2051" s="8" t="s">
        <v>8692</v>
      </c>
      <c r="C2051" s="8">
        <v>232330120260</v>
      </c>
      <c r="D2051" s="8" t="s">
        <v>8693</v>
      </c>
      <c r="F2051" s="8" t="s">
        <v>104</v>
      </c>
      <c r="G2051" s="10">
        <v>43588</v>
      </c>
      <c r="H2051" s="8" t="s">
        <v>31</v>
      </c>
      <c r="I2051" s="8" t="s">
        <v>32</v>
      </c>
      <c r="J2051" s="9">
        <v>0</v>
      </c>
      <c r="K2051" s="9">
        <v>0</v>
      </c>
      <c r="L2051" s="8">
        <v>0</v>
      </c>
      <c r="M2051" s="14">
        <f t="shared" si="96"/>
        <v>0</v>
      </c>
      <c r="N2051" s="8">
        <v>0</v>
      </c>
      <c r="O2051" s="8">
        <v>0</v>
      </c>
      <c r="P2051" s="8" t="s">
        <v>112</v>
      </c>
      <c r="R2051" s="11">
        <v>1414</v>
      </c>
      <c r="S2051" s="13">
        <f>_xlfn.XLOOKUP(P2051,rif_fee_schedule!$A$2:$A$84,rif_fee_schedule!C$2:C$84, 0)*1.628</f>
        <v>53.092335999999996</v>
      </c>
      <c r="T2051" s="13">
        <f>_xlfn.XLOOKUP(P2051,rif_fee_schedule!$A$2:$A$84,rif_fee_schedule!D$2:D$84, 0)</f>
        <v>30.835000000000001</v>
      </c>
      <c r="U2051" s="14">
        <f t="shared" si="97"/>
        <v>75072.563104000001</v>
      </c>
      <c r="V2051" s="14">
        <f t="shared" si="98"/>
        <v>43600.69</v>
      </c>
      <c r="W2051" s="2"/>
      <c r="Y2051" s="3">
        <v>38230434.439999998</v>
      </c>
      <c r="Z2051" s="3">
        <v>764608.82</v>
      </c>
      <c r="AA2051" s="3">
        <v>0</v>
      </c>
      <c r="AB2051">
        <v>0</v>
      </c>
      <c r="AC2051" s="3">
        <v>0</v>
      </c>
      <c r="AD2051" s="2">
        <v>-229524.99</v>
      </c>
      <c r="AE2051" s="3">
        <v>599122533.62</v>
      </c>
      <c r="AF2051" s="3">
        <v>12164932.65</v>
      </c>
      <c r="AG2051" s="3">
        <v>2628720.44</v>
      </c>
      <c r="AH2051" s="3">
        <v>103699.7</v>
      </c>
      <c r="AI2051" s="3">
        <v>2074</v>
      </c>
      <c r="AJ2051" s="2">
        <v>-10188946.82</v>
      </c>
    </row>
    <row r="2052" spans="1:36" hidden="1" x14ac:dyDescent="0.25">
      <c r="A2052" s="8">
        <v>8</v>
      </c>
      <c r="B2052" s="8" t="s">
        <v>8692</v>
      </c>
      <c r="C2052" s="8">
        <v>232330120260</v>
      </c>
      <c r="D2052" s="8" t="s">
        <v>8693</v>
      </c>
      <c r="F2052" s="8" t="s">
        <v>104</v>
      </c>
      <c r="G2052" s="10">
        <v>43588</v>
      </c>
      <c r="H2052" s="8" t="s">
        <v>31</v>
      </c>
      <c r="I2052" s="8" t="s">
        <v>32</v>
      </c>
      <c r="J2052" s="9">
        <v>0</v>
      </c>
      <c r="K2052" s="9">
        <v>0</v>
      </c>
      <c r="L2052" s="8">
        <v>0</v>
      </c>
      <c r="M2052" s="14">
        <f t="shared" si="96"/>
        <v>0</v>
      </c>
      <c r="N2052" s="8">
        <v>0</v>
      </c>
      <c r="O2052" s="8">
        <v>0</v>
      </c>
      <c r="P2052" s="8" t="s">
        <v>45</v>
      </c>
      <c r="R2052" s="11">
        <v>-1414</v>
      </c>
      <c r="S2052" s="13">
        <f>_xlfn.XLOOKUP(P2052,rif_fee_schedule!$A$2:$A$84,rif_fee_schedule!C$2:C$84, 0)*1.628</f>
        <v>19.244587999999997</v>
      </c>
      <c r="T2052" s="13">
        <f>_xlfn.XLOOKUP(P2052,rif_fee_schedule!$A$2:$A$84,rif_fee_schedule!D$2:D$84, 0)</f>
        <v>11.177</v>
      </c>
      <c r="U2052" s="14">
        <f t="shared" si="97"/>
        <v>-27211.847431999995</v>
      </c>
      <c r="V2052" s="14">
        <f t="shared" si="98"/>
        <v>-15804.278</v>
      </c>
      <c r="W2052" s="2"/>
      <c r="Y2052" s="3">
        <v>38230434.439999998</v>
      </c>
      <c r="Z2052" s="3">
        <v>764608.82</v>
      </c>
      <c r="AA2052" s="3">
        <v>0</v>
      </c>
      <c r="AB2052">
        <v>0</v>
      </c>
      <c r="AC2052" s="3">
        <v>0</v>
      </c>
      <c r="AD2052" s="2">
        <v>-229524.99</v>
      </c>
      <c r="AE2052" s="3">
        <v>599122533.62</v>
      </c>
      <c r="AF2052" s="3">
        <v>12164932.65</v>
      </c>
      <c r="AG2052" s="3">
        <v>2628720.44</v>
      </c>
      <c r="AH2052" s="3">
        <v>103699.7</v>
      </c>
      <c r="AI2052" s="3">
        <v>2074</v>
      </c>
      <c r="AJ2052" s="2">
        <v>-10188946.82</v>
      </c>
    </row>
    <row r="2053" spans="1:36" hidden="1" x14ac:dyDescent="0.25">
      <c r="A2053" s="8">
        <v>8</v>
      </c>
      <c r="B2053" s="8" t="s">
        <v>8692</v>
      </c>
      <c r="C2053" s="8">
        <v>232330120260</v>
      </c>
      <c r="D2053" s="8" t="s">
        <v>8693</v>
      </c>
      <c r="F2053" s="8" t="s">
        <v>104</v>
      </c>
      <c r="G2053" s="10">
        <v>43588</v>
      </c>
      <c r="H2053" s="8" t="s">
        <v>31</v>
      </c>
      <c r="I2053" s="8" t="s">
        <v>32</v>
      </c>
      <c r="J2053" s="9">
        <v>0</v>
      </c>
      <c r="K2053" s="9">
        <v>0</v>
      </c>
      <c r="L2053" s="8">
        <v>0</v>
      </c>
      <c r="M2053" s="14">
        <f t="shared" si="96"/>
        <v>0</v>
      </c>
      <c r="N2053" s="8">
        <v>0</v>
      </c>
      <c r="O2053" s="8">
        <v>0</v>
      </c>
      <c r="P2053" s="8" t="s">
        <v>112</v>
      </c>
      <c r="R2053" s="8">
        <v>-596.02</v>
      </c>
      <c r="S2053" s="13">
        <f>_xlfn.XLOOKUP(P2053,rif_fee_schedule!$A$2:$A$84,rif_fee_schedule!C$2:C$84, 0)*1.628</f>
        <v>53.092335999999996</v>
      </c>
      <c r="T2053" s="13">
        <f>_xlfn.XLOOKUP(P2053,rif_fee_schedule!$A$2:$A$84,rif_fee_schedule!D$2:D$84, 0)</f>
        <v>30.835000000000001</v>
      </c>
      <c r="U2053" s="14">
        <f t="shared" si="97"/>
        <v>-31644.094102719995</v>
      </c>
      <c r="V2053" s="14">
        <f t="shared" si="98"/>
        <v>-18378.276699999999</v>
      </c>
      <c r="W2053"/>
      <c r="Y2053" s="3">
        <v>38230434.439999998</v>
      </c>
      <c r="Z2053" s="3">
        <v>764608.82</v>
      </c>
      <c r="AA2053" s="3">
        <v>0</v>
      </c>
      <c r="AB2053">
        <v>0</v>
      </c>
      <c r="AC2053" s="3">
        <v>0</v>
      </c>
      <c r="AD2053" s="2">
        <v>-229524.99</v>
      </c>
      <c r="AE2053" s="3">
        <v>599122533.62</v>
      </c>
      <c r="AF2053" s="3">
        <v>12164932.65</v>
      </c>
      <c r="AG2053" s="3">
        <v>2628720.44</v>
      </c>
      <c r="AH2053" s="3">
        <v>103699.7</v>
      </c>
      <c r="AI2053" s="3">
        <v>2074</v>
      </c>
      <c r="AJ2053" s="2">
        <v>-10188946.82</v>
      </c>
    </row>
    <row r="2054" spans="1:36" hidden="1" x14ac:dyDescent="0.25">
      <c r="A2054" s="8">
        <v>2</v>
      </c>
      <c r="B2054" s="8" t="s">
        <v>1768</v>
      </c>
      <c r="C2054" s="8">
        <v>132070401960</v>
      </c>
      <c r="D2054" s="8" t="s">
        <v>1769</v>
      </c>
      <c r="F2054" s="8" t="s">
        <v>1770</v>
      </c>
      <c r="G2054" s="10">
        <v>43748</v>
      </c>
      <c r="H2054" s="8" t="s">
        <v>31</v>
      </c>
      <c r="I2054" s="8" t="s">
        <v>38</v>
      </c>
      <c r="J2054" s="9">
        <v>133292.46</v>
      </c>
      <c r="K2054" s="9">
        <v>2665.85</v>
      </c>
      <c r="L2054" s="8">
        <v>0</v>
      </c>
      <c r="M2054" s="14">
        <f t="shared" si="96"/>
        <v>135958.31</v>
      </c>
      <c r="N2054" s="8">
        <v>0</v>
      </c>
      <c r="O2054" s="8">
        <v>0</v>
      </c>
      <c r="P2054" s="8" t="s">
        <v>1774</v>
      </c>
      <c r="R2054" s="11">
        <v>-9024</v>
      </c>
      <c r="S2054" s="13">
        <f>_xlfn.XLOOKUP(P2054,rif_fee_schedule!$A$2:$A$84,rif_fee_schedule!C$2:C$84, 0)*1.628</f>
        <v>7.1859919999999988</v>
      </c>
      <c r="T2054" s="13">
        <f>_xlfn.XLOOKUP(P2054,rif_fee_schedule!$A$2:$A$84,rif_fee_schedule!D$2:D$84, 0)</f>
        <v>4.1740000000000004</v>
      </c>
      <c r="U2054" s="14">
        <f t="shared" si="97"/>
        <v>-64846.391807999986</v>
      </c>
      <c r="V2054" s="14">
        <f t="shared" si="98"/>
        <v>-37666.176000000007</v>
      </c>
      <c r="W2054" s="2"/>
      <c r="Y2054" s="3">
        <v>272008405.74000001</v>
      </c>
      <c r="Z2054" s="3">
        <v>5573244.3300000001</v>
      </c>
      <c r="AA2054" s="3">
        <v>0</v>
      </c>
      <c r="AB2054">
        <v>0</v>
      </c>
      <c r="AC2054" s="3">
        <v>0</v>
      </c>
      <c r="AD2054" s="2">
        <v>-7297347.0099999998</v>
      </c>
      <c r="AE2054" s="3">
        <v>599122533.62</v>
      </c>
      <c r="AF2054" s="3">
        <v>12164932.65</v>
      </c>
      <c r="AG2054" s="3">
        <v>2628720.44</v>
      </c>
      <c r="AH2054" s="3">
        <v>103699.7</v>
      </c>
      <c r="AI2054" s="3">
        <v>2074</v>
      </c>
      <c r="AJ2054" s="2">
        <v>-10188946.82</v>
      </c>
    </row>
    <row r="2055" spans="1:36" hidden="1" x14ac:dyDescent="0.25">
      <c r="A2055" s="8">
        <v>2</v>
      </c>
      <c r="B2055" s="8" t="s">
        <v>1768</v>
      </c>
      <c r="C2055" s="8">
        <v>132070401960</v>
      </c>
      <c r="D2055" s="8" t="s">
        <v>1769</v>
      </c>
      <c r="F2055" s="8" t="s">
        <v>1770</v>
      </c>
      <c r="G2055" s="10">
        <v>43748</v>
      </c>
      <c r="H2055" s="8" t="s">
        <v>31</v>
      </c>
      <c r="I2055" s="8" t="s">
        <v>38</v>
      </c>
      <c r="J2055" s="9">
        <v>133292.46</v>
      </c>
      <c r="K2055" s="9">
        <v>2665.85</v>
      </c>
      <c r="L2055" s="8">
        <v>0</v>
      </c>
      <c r="M2055" s="14">
        <f t="shared" si="96"/>
        <v>135958.31</v>
      </c>
      <c r="N2055" s="8">
        <v>0</v>
      </c>
      <c r="O2055" s="8">
        <v>0</v>
      </c>
      <c r="P2055" s="8" t="s">
        <v>45</v>
      </c>
      <c r="R2055" s="11">
        <v>6002</v>
      </c>
      <c r="S2055" s="13">
        <f>_xlfn.XLOOKUP(P2055,rif_fee_schedule!$A$2:$A$84,rif_fee_schedule!C$2:C$84, 0)*1.628</f>
        <v>19.244587999999997</v>
      </c>
      <c r="T2055" s="13">
        <f>_xlfn.XLOOKUP(P2055,rif_fee_schedule!$A$2:$A$84,rif_fee_schedule!D$2:D$84, 0)</f>
        <v>11.177</v>
      </c>
      <c r="U2055" s="14">
        <f t="shared" si="97"/>
        <v>115506.01717599998</v>
      </c>
      <c r="V2055" s="14">
        <f t="shared" si="98"/>
        <v>67084.353999999992</v>
      </c>
      <c r="W2055" s="2"/>
      <c r="Y2055" s="3">
        <v>272008405.74000001</v>
      </c>
      <c r="Z2055" s="3">
        <v>5573244.3300000001</v>
      </c>
      <c r="AA2055" s="3">
        <v>0</v>
      </c>
      <c r="AB2055">
        <v>0</v>
      </c>
      <c r="AC2055" s="3">
        <v>0</v>
      </c>
      <c r="AD2055" s="2">
        <v>-7297347.0099999998</v>
      </c>
      <c r="AE2055" s="3">
        <v>599122533.62</v>
      </c>
      <c r="AF2055" s="3">
        <v>12164932.65</v>
      </c>
      <c r="AG2055" s="3">
        <v>2628720.44</v>
      </c>
      <c r="AH2055" s="3">
        <v>103699.7</v>
      </c>
      <c r="AI2055" s="3">
        <v>2074</v>
      </c>
      <c r="AJ2055" s="2">
        <v>-10188946.82</v>
      </c>
    </row>
    <row r="2056" spans="1:36" hidden="1" x14ac:dyDescent="0.25">
      <c r="A2056" s="8">
        <v>2</v>
      </c>
      <c r="B2056" s="8" t="s">
        <v>1768</v>
      </c>
      <c r="C2056" s="8">
        <v>132070401960</v>
      </c>
      <c r="D2056" s="8" t="s">
        <v>1769</v>
      </c>
      <c r="F2056" s="8" t="s">
        <v>1770</v>
      </c>
      <c r="G2056" s="10">
        <v>43748</v>
      </c>
      <c r="H2056" s="8" t="s">
        <v>31</v>
      </c>
      <c r="I2056" s="8" t="s">
        <v>38</v>
      </c>
      <c r="J2056" s="9">
        <v>133292.46</v>
      </c>
      <c r="K2056" s="9">
        <v>2665.85</v>
      </c>
      <c r="L2056" s="8">
        <v>0</v>
      </c>
      <c r="M2056" s="14">
        <f t="shared" si="96"/>
        <v>135958.31</v>
      </c>
      <c r="N2056" s="8">
        <v>0</v>
      </c>
      <c r="O2056" s="8">
        <v>0</v>
      </c>
      <c r="P2056" s="8" t="s">
        <v>72</v>
      </c>
      <c r="R2056" s="11">
        <v>1275</v>
      </c>
      <c r="S2056" s="13">
        <f>_xlfn.XLOOKUP(P2056,rif_fee_schedule!$A$2:$A$84,rif_fee_schedule!C$2:C$84, 0)*1.628</f>
        <v>15.918583999999999</v>
      </c>
      <c r="T2056" s="13">
        <f>_xlfn.XLOOKUP(P2056,rif_fee_schedule!$A$2:$A$84,rif_fee_schedule!D$2:D$84, 0)</f>
        <v>9.2460000000000004</v>
      </c>
      <c r="U2056" s="14">
        <f t="shared" si="97"/>
        <v>20296.194599999999</v>
      </c>
      <c r="V2056" s="14">
        <f t="shared" si="98"/>
        <v>11788.650000000001</v>
      </c>
      <c r="W2056" s="2"/>
      <c r="Y2056" s="3">
        <v>272008405.74000001</v>
      </c>
      <c r="Z2056" s="3">
        <v>5573244.3300000001</v>
      </c>
      <c r="AA2056" s="3">
        <v>0</v>
      </c>
      <c r="AB2056">
        <v>0</v>
      </c>
      <c r="AC2056" s="3">
        <v>0</v>
      </c>
      <c r="AD2056" s="2">
        <v>-7297347.0099999998</v>
      </c>
      <c r="AE2056" s="3">
        <v>599122533.62</v>
      </c>
      <c r="AF2056" s="3">
        <v>12164932.65</v>
      </c>
      <c r="AG2056" s="3">
        <v>2628720.44</v>
      </c>
      <c r="AH2056" s="3">
        <v>103699.7</v>
      </c>
      <c r="AI2056" s="3">
        <v>2074</v>
      </c>
      <c r="AJ2056" s="2">
        <v>-10188946.82</v>
      </c>
    </row>
    <row r="2057" spans="1:36" hidden="1" x14ac:dyDescent="0.25">
      <c r="A2057" s="8">
        <v>2</v>
      </c>
      <c r="B2057" s="8" t="s">
        <v>1768</v>
      </c>
      <c r="C2057" s="8">
        <v>132070401960</v>
      </c>
      <c r="D2057" s="8" t="s">
        <v>1769</v>
      </c>
      <c r="F2057" s="8" t="s">
        <v>1770</v>
      </c>
      <c r="G2057" s="10">
        <v>43748</v>
      </c>
      <c r="H2057" s="8" t="s">
        <v>31</v>
      </c>
      <c r="I2057" s="8" t="s">
        <v>38</v>
      </c>
      <c r="J2057" s="9">
        <v>133292.46</v>
      </c>
      <c r="K2057" s="9">
        <v>2665.85</v>
      </c>
      <c r="L2057" s="8">
        <v>0</v>
      </c>
      <c r="M2057" s="14">
        <f t="shared" si="96"/>
        <v>135958.31</v>
      </c>
      <c r="N2057" s="8">
        <v>0</v>
      </c>
      <c r="O2057" s="8">
        <v>0</v>
      </c>
      <c r="P2057" s="8" t="s">
        <v>112</v>
      </c>
      <c r="R2057" s="11">
        <v>1747</v>
      </c>
      <c r="S2057" s="13">
        <f>_xlfn.XLOOKUP(P2057,rif_fee_schedule!$A$2:$A$84,rif_fee_schedule!C$2:C$84, 0)*1.628</f>
        <v>53.092335999999996</v>
      </c>
      <c r="T2057" s="13">
        <f>_xlfn.XLOOKUP(P2057,rif_fee_schedule!$A$2:$A$84,rif_fee_schedule!D$2:D$84, 0)</f>
        <v>30.835000000000001</v>
      </c>
      <c r="U2057" s="14">
        <f t="shared" si="97"/>
        <v>92752.310991999999</v>
      </c>
      <c r="V2057" s="14">
        <f t="shared" si="98"/>
        <v>53868.745000000003</v>
      </c>
      <c r="W2057" s="2"/>
      <c r="Y2057" s="3">
        <v>272008405.74000001</v>
      </c>
      <c r="Z2057" s="3">
        <v>5573244.3300000001</v>
      </c>
      <c r="AA2057" s="3">
        <v>0</v>
      </c>
      <c r="AB2057">
        <v>0</v>
      </c>
      <c r="AC2057" s="3">
        <v>0</v>
      </c>
      <c r="AD2057" s="2">
        <v>-7297347.0099999998</v>
      </c>
      <c r="AE2057" s="3">
        <v>599122533.62</v>
      </c>
      <c r="AF2057" s="3">
        <v>12164932.65</v>
      </c>
      <c r="AG2057" s="3">
        <v>2628720.44</v>
      </c>
      <c r="AH2057" s="3">
        <v>103699.7</v>
      </c>
      <c r="AI2057" s="3">
        <v>2074</v>
      </c>
      <c r="AJ2057" s="2">
        <v>-10188946.82</v>
      </c>
    </row>
    <row r="2058" spans="1:36" hidden="1" x14ac:dyDescent="0.25">
      <c r="A2058" s="8">
        <v>8</v>
      </c>
      <c r="B2058" s="8" t="s">
        <v>8594</v>
      </c>
      <c r="C2058" s="8">
        <v>232220110360</v>
      </c>
      <c r="D2058" s="8" t="s">
        <v>8595</v>
      </c>
      <c r="G2058" s="10">
        <v>43808</v>
      </c>
      <c r="H2058" s="8" t="s">
        <v>31</v>
      </c>
      <c r="I2058" s="8" t="s">
        <v>32</v>
      </c>
      <c r="J2058" s="9">
        <v>1106049.6200000001</v>
      </c>
      <c r="K2058" s="9">
        <v>22121</v>
      </c>
      <c r="L2058" s="8">
        <v>0</v>
      </c>
      <c r="M2058" s="14">
        <f t="shared" si="96"/>
        <v>1128170.6200000001</v>
      </c>
      <c r="N2058" s="8">
        <v>0</v>
      </c>
      <c r="O2058" s="8">
        <v>0</v>
      </c>
      <c r="P2058" s="8" t="s">
        <v>106</v>
      </c>
      <c r="R2058" s="11">
        <v>-738392.53</v>
      </c>
      <c r="S2058" s="13">
        <f>_xlfn.XLOOKUP(P2058,rif_fee_schedule!$A$2:$A$84,rif_fee_schedule!C$2:C$84, 0)*1.628</f>
        <v>0</v>
      </c>
      <c r="T2058" s="13">
        <f>_xlfn.XLOOKUP(P2058,rif_fee_schedule!$A$2:$A$84,rif_fee_schedule!D$2:D$84, 0)</f>
        <v>0</v>
      </c>
      <c r="U2058" s="14">
        <f t="shared" si="97"/>
        <v>0</v>
      </c>
      <c r="V2058" s="14">
        <f t="shared" si="98"/>
        <v>0</v>
      </c>
      <c r="W2058" s="2"/>
      <c r="Y2058" s="3">
        <v>38230434.439999998</v>
      </c>
      <c r="Z2058" s="3">
        <v>764608.82</v>
      </c>
      <c r="AA2058" s="3">
        <v>0</v>
      </c>
      <c r="AB2058">
        <v>0</v>
      </c>
      <c r="AC2058" s="3">
        <v>0</v>
      </c>
      <c r="AD2058" s="2">
        <v>-229524.99</v>
      </c>
      <c r="AE2058" s="3">
        <v>599122533.62</v>
      </c>
      <c r="AF2058" s="3">
        <v>12164932.65</v>
      </c>
      <c r="AG2058" s="3">
        <v>2628720.44</v>
      </c>
      <c r="AH2058" s="3">
        <v>103699.7</v>
      </c>
      <c r="AI2058" s="3">
        <v>2074</v>
      </c>
      <c r="AJ2058" s="2">
        <v>-10188946.82</v>
      </c>
    </row>
    <row r="2059" spans="1:36" hidden="1" x14ac:dyDescent="0.25">
      <c r="A2059" s="8">
        <v>8</v>
      </c>
      <c r="B2059" s="8" t="s">
        <v>8594</v>
      </c>
      <c r="C2059" s="8">
        <v>232220110360</v>
      </c>
      <c r="D2059" s="8" t="s">
        <v>8595</v>
      </c>
      <c r="G2059" s="10">
        <v>43808</v>
      </c>
      <c r="H2059" s="8" t="s">
        <v>31</v>
      </c>
      <c r="I2059" s="8" t="s">
        <v>32</v>
      </c>
      <c r="J2059" s="9">
        <v>1106049.6200000001</v>
      </c>
      <c r="K2059" s="9">
        <v>22121</v>
      </c>
      <c r="L2059" s="8">
        <v>0</v>
      </c>
      <c r="M2059" s="14">
        <f t="shared" si="96"/>
        <v>1128170.6200000001</v>
      </c>
      <c r="N2059" s="8">
        <v>0</v>
      </c>
      <c r="O2059" s="8">
        <v>0</v>
      </c>
      <c r="P2059" s="8" t="s">
        <v>313</v>
      </c>
      <c r="R2059" s="11">
        <v>343713</v>
      </c>
      <c r="S2059" s="13">
        <f>_xlfn.XLOOKUP(P2059,rif_fee_schedule!$A$2:$A$84,rif_fee_schedule!C$2:C$84, 0)*1.628</f>
        <v>18.259647999999999</v>
      </c>
      <c r="T2059" s="13">
        <f>_xlfn.XLOOKUP(P2059,rif_fee_schedule!$A$2:$A$84,rif_fee_schedule!D$2:D$84, 0)</f>
        <v>10.605</v>
      </c>
      <c r="U2059" s="14">
        <f t="shared" si="97"/>
        <v>6276078.3930239994</v>
      </c>
      <c r="V2059" s="14">
        <f t="shared" si="98"/>
        <v>3645076.3650000002</v>
      </c>
      <c r="W2059" s="2"/>
      <c r="Y2059" s="3">
        <v>38230434.439999998</v>
      </c>
      <c r="Z2059" s="3">
        <v>764608.82</v>
      </c>
      <c r="AA2059" s="3">
        <v>0</v>
      </c>
      <c r="AB2059">
        <v>0</v>
      </c>
      <c r="AC2059" s="3">
        <v>0</v>
      </c>
      <c r="AD2059" s="2">
        <v>-229524.99</v>
      </c>
      <c r="AE2059" s="3">
        <v>599122533.62</v>
      </c>
      <c r="AF2059" s="3">
        <v>12164932.65</v>
      </c>
      <c r="AG2059" s="3">
        <v>2628720.44</v>
      </c>
      <c r="AH2059" s="3">
        <v>103699.7</v>
      </c>
      <c r="AI2059" s="3">
        <v>2074</v>
      </c>
      <c r="AJ2059" s="2">
        <v>-10188946.82</v>
      </c>
    </row>
    <row r="2060" spans="1:36" hidden="1" x14ac:dyDescent="0.25">
      <c r="A2060" s="8">
        <v>8</v>
      </c>
      <c r="B2060" s="8" t="s">
        <v>8594</v>
      </c>
      <c r="C2060" s="8">
        <v>232220110360</v>
      </c>
      <c r="D2060" s="8" t="s">
        <v>8595</v>
      </c>
      <c r="G2060" s="10">
        <v>43808</v>
      </c>
      <c r="H2060" s="8" t="s">
        <v>31</v>
      </c>
      <c r="I2060" s="8" t="s">
        <v>32</v>
      </c>
      <c r="J2060" s="9">
        <v>1106049.6200000001</v>
      </c>
      <c r="K2060" s="9">
        <v>22121</v>
      </c>
      <c r="L2060" s="8">
        <v>0</v>
      </c>
      <c r="M2060" s="14">
        <f t="shared" si="96"/>
        <v>1128170.6200000001</v>
      </c>
      <c r="N2060" s="8">
        <v>0</v>
      </c>
      <c r="O2060" s="8">
        <v>0</v>
      </c>
      <c r="P2060" s="8" t="s">
        <v>313</v>
      </c>
      <c r="R2060" s="11">
        <v>-173445</v>
      </c>
      <c r="S2060" s="13">
        <f>_xlfn.XLOOKUP(P2060,rif_fee_schedule!$A$2:$A$84,rif_fee_schedule!C$2:C$84, 0)*1.628</f>
        <v>18.259647999999999</v>
      </c>
      <c r="T2060" s="13">
        <f>_xlfn.XLOOKUP(P2060,rif_fee_schedule!$A$2:$A$84,rif_fee_schedule!D$2:D$84, 0)</f>
        <v>10.605</v>
      </c>
      <c r="U2060" s="14">
        <f t="shared" si="97"/>
        <v>-3167044.6473599998</v>
      </c>
      <c r="V2060" s="14">
        <f t="shared" si="98"/>
        <v>-1839384.2250000001</v>
      </c>
      <c r="W2060" s="2"/>
      <c r="Y2060" s="3">
        <v>38230434.439999998</v>
      </c>
      <c r="Z2060" s="3">
        <v>764608.82</v>
      </c>
      <c r="AA2060" s="3">
        <v>0</v>
      </c>
      <c r="AB2060">
        <v>0</v>
      </c>
      <c r="AC2060" s="3">
        <v>0</v>
      </c>
      <c r="AD2060" s="2">
        <v>-229524.99</v>
      </c>
      <c r="AE2060" s="3">
        <v>599122533.62</v>
      </c>
      <c r="AF2060" s="3">
        <v>12164932.65</v>
      </c>
      <c r="AG2060" s="3">
        <v>2628720.44</v>
      </c>
      <c r="AH2060" s="3">
        <v>103699.7</v>
      </c>
      <c r="AI2060" s="3">
        <v>2074</v>
      </c>
      <c r="AJ2060" s="2">
        <v>-10188946.82</v>
      </c>
    </row>
    <row r="2061" spans="1:36" hidden="1" x14ac:dyDescent="0.25">
      <c r="A2061" s="8">
        <v>8</v>
      </c>
      <c r="B2061" s="8" t="s">
        <v>8594</v>
      </c>
      <c r="C2061" s="8">
        <v>232220110360</v>
      </c>
      <c r="D2061" s="8" t="s">
        <v>8595</v>
      </c>
      <c r="G2061" s="10">
        <v>43808</v>
      </c>
      <c r="H2061" s="8" t="s">
        <v>31</v>
      </c>
      <c r="I2061" s="8" t="s">
        <v>32</v>
      </c>
      <c r="J2061" s="9">
        <v>1106049.6200000001</v>
      </c>
      <c r="K2061" s="9">
        <v>22121</v>
      </c>
      <c r="L2061" s="8">
        <v>0</v>
      </c>
      <c r="M2061" s="14">
        <f t="shared" si="96"/>
        <v>1128170.6200000001</v>
      </c>
      <c r="N2061" s="8">
        <v>0</v>
      </c>
      <c r="O2061" s="8">
        <v>0</v>
      </c>
      <c r="P2061" s="8" t="s">
        <v>313</v>
      </c>
      <c r="R2061" s="11">
        <v>-47186</v>
      </c>
      <c r="S2061" s="13">
        <f>_xlfn.XLOOKUP(P2061,rif_fee_schedule!$A$2:$A$84,rif_fee_schedule!C$2:C$84, 0)*1.628</f>
        <v>18.259647999999999</v>
      </c>
      <c r="T2061" s="13">
        <f>_xlfn.XLOOKUP(P2061,rif_fee_schedule!$A$2:$A$84,rif_fee_schedule!D$2:D$84, 0)</f>
        <v>10.605</v>
      </c>
      <c r="U2061" s="14">
        <f t="shared" si="97"/>
        <v>-861599.75052799995</v>
      </c>
      <c r="V2061" s="14">
        <f t="shared" si="98"/>
        <v>-500407.53</v>
      </c>
      <c r="W2061" s="2"/>
      <c r="Y2061" s="3">
        <v>38230434.439999998</v>
      </c>
      <c r="Z2061" s="3">
        <v>764608.82</v>
      </c>
      <c r="AA2061" s="3">
        <v>0</v>
      </c>
      <c r="AB2061">
        <v>0</v>
      </c>
      <c r="AC2061" s="3">
        <v>0</v>
      </c>
      <c r="AD2061" s="2">
        <v>-229524.99</v>
      </c>
      <c r="AE2061" s="3">
        <v>599122533.62</v>
      </c>
      <c r="AF2061" s="3">
        <v>12164932.65</v>
      </c>
      <c r="AG2061" s="3">
        <v>2628720.44</v>
      </c>
      <c r="AH2061" s="3">
        <v>103699.7</v>
      </c>
      <c r="AI2061" s="3">
        <v>2074</v>
      </c>
      <c r="AJ2061" s="2">
        <v>-10188946.82</v>
      </c>
    </row>
    <row r="2062" spans="1:36" hidden="1" x14ac:dyDescent="0.25">
      <c r="A2062" s="8">
        <v>6</v>
      </c>
      <c r="B2062" s="8" t="s">
        <v>5307</v>
      </c>
      <c r="C2062" s="8">
        <v>1078130450240</v>
      </c>
      <c r="D2062" s="8" t="s">
        <v>5308</v>
      </c>
      <c r="F2062" s="8" t="s">
        <v>783</v>
      </c>
      <c r="G2062" s="10">
        <v>43553</v>
      </c>
      <c r="H2062" s="8" t="s">
        <v>31</v>
      </c>
      <c r="I2062" s="8" t="s">
        <v>32</v>
      </c>
      <c r="J2062" s="9">
        <v>0</v>
      </c>
      <c r="K2062" s="9">
        <v>0</v>
      </c>
      <c r="L2062" s="8">
        <v>0</v>
      </c>
      <c r="M2062" s="14">
        <f t="shared" si="96"/>
        <v>0</v>
      </c>
      <c r="N2062" s="8">
        <v>0</v>
      </c>
      <c r="O2062" s="8">
        <v>0</v>
      </c>
      <c r="P2062" s="8" t="s">
        <v>2068</v>
      </c>
      <c r="R2062" s="8">
        <v>15</v>
      </c>
      <c r="S2062" s="13">
        <f>_xlfn.XLOOKUP(P2062,rif_fee_schedule!$A$2:$A$84,rif_fee_schedule!C$2:C$84, 0)*1.628</f>
        <v>2764.3439999999996</v>
      </c>
      <c r="T2062" s="13">
        <f>_xlfn.XLOOKUP(P2062,rif_fee_schedule!$A$2:$A$84,rif_fee_schedule!D$2:D$84, 0)</f>
        <v>1606</v>
      </c>
      <c r="U2062" s="14">
        <f t="shared" si="97"/>
        <v>41465.159999999996</v>
      </c>
      <c r="V2062" s="14">
        <f t="shared" si="98"/>
        <v>24090</v>
      </c>
      <c r="W2062"/>
      <c r="Y2062" s="3">
        <v>43269262.359999999</v>
      </c>
      <c r="Z2062" s="3">
        <v>874367.57</v>
      </c>
      <c r="AA2062" s="3">
        <v>433279.63</v>
      </c>
      <c r="AB2062">
        <v>0</v>
      </c>
      <c r="AC2062" s="3">
        <v>0</v>
      </c>
      <c r="AD2062" s="2">
        <v>374512.67</v>
      </c>
      <c r="AE2062" s="3">
        <v>599122533.62</v>
      </c>
      <c r="AF2062" s="3">
        <v>12164932.65</v>
      </c>
      <c r="AG2062" s="3">
        <v>2628720.44</v>
      </c>
      <c r="AH2062" s="3">
        <v>103699.7</v>
      </c>
      <c r="AI2062" s="3">
        <v>2074</v>
      </c>
      <c r="AJ2062" s="2">
        <v>-10188946.82</v>
      </c>
    </row>
    <row r="2063" spans="1:36" hidden="1" x14ac:dyDescent="0.25">
      <c r="A2063" s="8">
        <v>6</v>
      </c>
      <c r="B2063" s="8" t="s">
        <v>5307</v>
      </c>
      <c r="C2063" s="8">
        <v>1078130450240</v>
      </c>
      <c r="D2063" s="8" t="s">
        <v>5308</v>
      </c>
      <c r="F2063" s="8" t="s">
        <v>783</v>
      </c>
      <c r="G2063" s="10">
        <v>43553</v>
      </c>
      <c r="H2063" s="8" t="s">
        <v>31</v>
      </c>
      <c r="I2063" s="8" t="s">
        <v>32</v>
      </c>
      <c r="J2063" s="9">
        <v>0</v>
      </c>
      <c r="K2063" s="9">
        <v>0</v>
      </c>
      <c r="L2063" s="8">
        <v>0</v>
      </c>
      <c r="M2063" s="14">
        <f t="shared" si="96"/>
        <v>0</v>
      </c>
      <c r="N2063" s="8">
        <v>0</v>
      </c>
      <c r="O2063" s="8">
        <v>0</v>
      </c>
      <c r="P2063" s="8" t="s">
        <v>113</v>
      </c>
      <c r="R2063" s="8">
        <v>-6.04</v>
      </c>
      <c r="S2063" s="13">
        <f>_xlfn.XLOOKUP(P2063,rif_fee_schedule!$A$2:$A$84,rif_fee_schedule!C$2:C$84, 0)*1.628</f>
        <v>6860.3919999999998</v>
      </c>
      <c r="T2063" s="13">
        <f>_xlfn.XLOOKUP(P2063,rif_fee_schedule!$A$2:$A$84,rif_fee_schedule!D$2:D$84, 0)</f>
        <v>3984</v>
      </c>
      <c r="U2063" s="14">
        <f t="shared" si="97"/>
        <v>-41436.767679999997</v>
      </c>
      <c r="V2063" s="14">
        <f t="shared" si="98"/>
        <v>-24063.360000000001</v>
      </c>
      <c r="W2063"/>
      <c r="Y2063" s="3">
        <v>43269262.359999999</v>
      </c>
      <c r="Z2063" s="3">
        <v>874367.57</v>
      </c>
      <c r="AA2063" s="3">
        <v>433279.63</v>
      </c>
      <c r="AB2063">
        <v>0</v>
      </c>
      <c r="AC2063" s="3">
        <v>0</v>
      </c>
      <c r="AD2063" s="2">
        <v>374512.67</v>
      </c>
      <c r="AE2063" s="3">
        <v>599122533.62</v>
      </c>
      <c r="AF2063" s="3">
        <v>12164932.65</v>
      </c>
      <c r="AG2063" s="3">
        <v>2628720.44</v>
      </c>
      <c r="AH2063" s="3">
        <v>103699.7</v>
      </c>
      <c r="AI2063" s="3">
        <v>2074</v>
      </c>
      <c r="AJ2063" s="2">
        <v>-10188946.82</v>
      </c>
    </row>
    <row r="2064" spans="1:36" hidden="1" x14ac:dyDescent="0.25">
      <c r="A2064" s="8">
        <v>6</v>
      </c>
      <c r="B2064" s="8" t="s">
        <v>5307</v>
      </c>
      <c r="C2064" s="8">
        <v>1078130450240</v>
      </c>
      <c r="D2064" s="8" t="s">
        <v>5308</v>
      </c>
      <c r="F2064" s="8" t="s">
        <v>783</v>
      </c>
      <c r="G2064" s="10">
        <v>43553</v>
      </c>
      <c r="H2064" s="8" t="s">
        <v>31</v>
      </c>
      <c r="I2064" s="8" t="s">
        <v>32</v>
      </c>
      <c r="J2064" s="9">
        <v>0</v>
      </c>
      <c r="K2064" s="9">
        <v>0</v>
      </c>
      <c r="L2064" s="8">
        <v>0</v>
      </c>
      <c r="M2064" s="14">
        <f t="shared" si="96"/>
        <v>0</v>
      </c>
      <c r="N2064" s="8">
        <v>0</v>
      </c>
      <c r="O2064" s="8">
        <v>0</v>
      </c>
      <c r="P2064" s="8" t="s">
        <v>106</v>
      </c>
      <c r="R2064" s="8">
        <v>-24.94</v>
      </c>
      <c r="S2064" s="13">
        <f>_xlfn.XLOOKUP(P2064,rif_fee_schedule!$A$2:$A$84,rif_fee_schedule!C$2:C$84, 0)*1.628</f>
        <v>0</v>
      </c>
      <c r="T2064" s="13">
        <f>_xlfn.XLOOKUP(P2064,rif_fee_schedule!$A$2:$A$84,rif_fee_schedule!D$2:D$84, 0)</f>
        <v>0</v>
      </c>
      <c r="U2064" s="14">
        <f t="shared" si="97"/>
        <v>0</v>
      </c>
      <c r="V2064" s="14">
        <f t="shared" si="98"/>
        <v>0</v>
      </c>
      <c r="W2064"/>
      <c r="Y2064" s="3">
        <v>43269262.359999999</v>
      </c>
      <c r="Z2064" s="3">
        <v>874367.57</v>
      </c>
      <c r="AA2064" s="3">
        <v>433279.63</v>
      </c>
      <c r="AB2064">
        <v>0</v>
      </c>
      <c r="AC2064" s="3">
        <v>0</v>
      </c>
      <c r="AD2064" s="2">
        <v>374512.67</v>
      </c>
      <c r="AE2064" s="3">
        <v>599122533.62</v>
      </c>
      <c r="AF2064" s="3">
        <v>12164932.65</v>
      </c>
      <c r="AG2064" s="3">
        <v>2628720.44</v>
      </c>
      <c r="AH2064" s="3">
        <v>103699.7</v>
      </c>
      <c r="AI2064" s="3">
        <v>2074</v>
      </c>
      <c r="AJ2064" s="2">
        <v>-10188946.82</v>
      </c>
    </row>
    <row r="2065" spans="1:36" hidden="1" x14ac:dyDescent="0.25">
      <c r="A2065" s="8">
        <v>3.1</v>
      </c>
      <c r="B2065" s="8" t="s">
        <v>3942</v>
      </c>
      <c r="C2065" s="8">
        <v>421300080120</v>
      </c>
      <c r="D2065" s="8" t="s">
        <v>3943</v>
      </c>
      <c r="F2065" s="8" t="s">
        <v>640</v>
      </c>
      <c r="G2065" s="10">
        <v>43591</v>
      </c>
      <c r="H2065" s="8" t="s">
        <v>31</v>
      </c>
      <c r="I2065" s="8" t="s">
        <v>32</v>
      </c>
      <c r="J2065" s="9">
        <v>0.27</v>
      </c>
      <c r="K2065" s="9">
        <v>0</v>
      </c>
      <c r="L2065" s="8">
        <v>0</v>
      </c>
      <c r="M2065" s="14">
        <f t="shared" si="96"/>
        <v>0.27</v>
      </c>
      <c r="N2065" s="8">
        <v>0</v>
      </c>
      <c r="O2065" s="8">
        <v>0</v>
      </c>
      <c r="P2065" s="8" t="s">
        <v>112</v>
      </c>
      <c r="R2065" s="8">
        <v>-536.46</v>
      </c>
      <c r="S2065" s="13">
        <f>_xlfn.XLOOKUP(P2065,rif_fee_schedule!$A$2:$A$84,rif_fee_schedule!C$2:C$84, 0)*1.628</f>
        <v>53.092335999999996</v>
      </c>
      <c r="T2065" s="13">
        <f>_xlfn.XLOOKUP(P2065,rif_fee_schedule!$A$2:$A$84,rif_fee_schedule!D$2:D$84, 0)</f>
        <v>30.835000000000001</v>
      </c>
      <c r="U2065" s="14">
        <f t="shared" si="97"/>
        <v>-28481.914570559999</v>
      </c>
      <c r="V2065" s="14">
        <f t="shared" si="98"/>
        <v>-16541.7441</v>
      </c>
      <c r="Y2065" s="3">
        <v>34362078.990000002</v>
      </c>
      <c r="Z2065" s="3">
        <v>687512.03</v>
      </c>
      <c r="AA2065" s="3">
        <v>0</v>
      </c>
      <c r="AB2065">
        <v>0</v>
      </c>
      <c r="AC2065" s="3">
        <v>0</v>
      </c>
      <c r="AD2065" s="2">
        <v>-175934.14</v>
      </c>
      <c r="AE2065" s="3">
        <v>599122533.62</v>
      </c>
      <c r="AF2065" s="3">
        <v>12164932.65</v>
      </c>
      <c r="AG2065" s="3">
        <v>2628720.44</v>
      </c>
      <c r="AH2065" s="3">
        <v>103699.7</v>
      </c>
      <c r="AI2065" s="3">
        <v>2074</v>
      </c>
      <c r="AJ2065" s="2">
        <v>-10188946.82</v>
      </c>
    </row>
    <row r="2066" spans="1:36" hidden="1" x14ac:dyDescent="0.25">
      <c r="A2066" s="8">
        <v>3.1</v>
      </c>
      <c r="B2066" s="8" t="s">
        <v>3942</v>
      </c>
      <c r="C2066" s="8">
        <v>421300080120</v>
      </c>
      <c r="D2066" s="8" t="s">
        <v>3943</v>
      </c>
      <c r="F2066" s="8" t="s">
        <v>640</v>
      </c>
      <c r="G2066" s="10">
        <v>43591</v>
      </c>
      <c r="H2066" s="8" t="s">
        <v>31</v>
      </c>
      <c r="I2066" s="8" t="s">
        <v>32</v>
      </c>
      <c r="J2066" s="9">
        <v>0.27</v>
      </c>
      <c r="K2066" s="9">
        <v>0</v>
      </c>
      <c r="L2066" s="8">
        <v>0</v>
      </c>
      <c r="M2066" s="14">
        <f t="shared" si="96"/>
        <v>0.27</v>
      </c>
      <c r="N2066" s="8">
        <v>0</v>
      </c>
      <c r="O2066" s="8">
        <v>0</v>
      </c>
      <c r="P2066" s="8" t="s">
        <v>45</v>
      </c>
      <c r="R2066" s="11">
        <v>1480</v>
      </c>
      <c r="S2066" s="13">
        <f>_xlfn.XLOOKUP(P2066,rif_fee_schedule!$A$2:$A$84,rif_fee_schedule!C$2:C$84, 0)*1.628</f>
        <v>19.244587999999997</v>
      </c>
      <c r="T2066" s="13">
        <f>_xlfn.XLOOKUP(P2066,rif_fee_schedule!$A$2:$A$84,rif_fee_schedule!D$2:D$84, 0)</f>
        <v>11.177</v>
      </c>
      <c r="U2066" s="14">
        <f t="shared" si="97"/>
        <v>28481.990239999996</v>
      </c>
      <c r="V2066" s="14">
        <f t="shared" si="98"/>
        <v>16541.96</v>
      </c>
      <c r="Y2066" s="3">
        <v>34362078.990000002</v>
      </c>
      <c r="Z2066" s="3">
        <v>687512.03</v>
      </c>
      <c r="AA2066" s="3">
        <v>0</v>
      </c>
      <c r="AB2066">
        <v>0</v>
      </c>
      <c r="AC2066" s="3">
        <v>0</v>
      </c>
      <c r="AD2066" s="2">
        <v>-175934.14</v>
      </c>
      <c r="AE2066" s="3">
        <v>599122533.62</v>
      </c>
      <c r="AF2066" s="3">
        <v>12164932.65</v>
      </c>
      <c r="AG2066" s="3">
        <v>2628720.44</v>
      </c>
      <c r="AH2066" s="3">
        <v>103699.7</v>
      </c>
      <c r="AI2066" s="3">
        <v>2074</v>
      </c>
      <c r="AJ2066" s="2">
        <v>-10188946.82</v>
      </c>
    </row>
    <row r="2067" spans="1:36" hidden="1" x14ac:dyDescent="0.25">
      <c r="A2067" s="8">
        <v>7</v>
      </c>
      <c r="B2067" s="8" t="s">
        <v>8312</v>
      </c>
      <c r="C2067" s="8">
        <v>341080091270</v>
      </c>
      <c r="D2067" s="8" t="s">
        <v>8313</v>
      </c>
      <c r="F2067" s="8" t="s">
        <v>8314</v>
      </c>
      <c r="G2067" s="10">
        <v>43591</v>
      </c>
      <c r="H2067" s="8" t="s">
        <v>31</v>
      </c>
      <c r="I2067" s="8" t="s">
        <v>32</v>
      </c>
      <c r="J2067" s="9">
        <v>0</v>
      </c>
      <c r="K2067" s="9">
        <v>0</v>
      </c>
      <c r="L2067" s="8">
        <v>0</v>
      </c>
      <c r="M2067" s="14">
        <f t="shared" si="96"/>
        <v>0</v>
      </c>
      <c r="N2067" s="8">
        <v>0</v>
      </c>
      <c r="O2067" s="8">
        <v>0</v>
      </c>
      <c r="P2067" s="8" t="s">
        <v>113</v>
      </c>
      <c r="R2067" s="8">
        <v>0</v>
      </c>
      <c r="S2067" s="13">
        <f>_xlfn.XLOOKUP(P2067,rif_fee_schedule!$A$2:$A$84,rif_fee_schedule!C$2:C$84, 0)*1.628</f>
        <v>6860.3919999999998</v>
      </c>
      <c r="T2067" s="13">
        <f>_xlfn.XLOOKUP(P2067,rif_fee_schedule!$A$2:$A$84,rif_fee_schedule!D$2:D$84, 0)</f>
        <v>3984</v>
      </c>
      <c r="U2067" s="14">
        <f t="shared" si="97"/>
        <v>0</v>
      </c>
      <c r="V2067" s="14">
        <f t="shared" si="98"/>
        <v>0</v>
      </c>
      <c r="W2067"/>
      <c r="Y2067" s="3">
        <v>53911680.950000003</v>
      </c>
      <c r="Z2067" s="3">
        <v>1078233.76</v>
      </c>
      <c r="AA2067" s="3">
        <v>0</v>
      </c>
      <c r="AB2067">
        <v>0</v>
      </c>
      <c r="AC2067" s="3">
        <v>0</v>
      </c>
      <c r="AD2067" s="2">
        <v>-682358.32</v>
      </c>
      <c r="AE2067" s="3">
        <v>599122533.62</v>
      </c>
      <c r="AF2067" s="3">
        <v>12164932.65</v>
      </c>
      <c r="AG2067" s="3">
        <v>2628720.44</v>
      </c>
      <c r="AH2067" s="3">
        <v>103699.7</v>
      </c>
      <c r="AI2067" s="3">
        <v>2074</v>
      </c>
      <c r="AJ2067" s="2">
        <v>-10188946.82</v>
      </c>
    </row>
    <row r="2068" spans="1:36" hidden="1" x14ac:dyDescent="0.25">
      <c r="A2068" s="8">
        <v>7</v>
      </c>
      <c r="B2068" s="8" t="s">
        <v>8312</v>
      </c>
      <c r="C2068" s="8">
        <v>341080091270</v>
      </c>
      <c r="D2068" s="8" t="s">
        <v>8313</v>
      </c>
      <c r="F2068" s="8" t="s">
        <v>8314</v>
      </c>
      <c r="G2068" s="10">
        <v>43591</v>
      </c>
      <c r="H2068" s="8" t="s">
        <v>31</v>
      </c>
      <c r="I2068" s="8" t="s">
        <v>32</v>
      </c>
      <c r="J2068" s="9">
        <v>0</v>
      </c>
      <c r="K2068" s="9">
        <v>0</v>
      </c>
      <c r="L2068" s="8">
        <v>0</v>
      </c>
      <c r="M2068" s="14">
        <f t="shared" si="96"/>
        <v>0</v>
      </c>
      <c r="N2068" s="8">
        <v>0</v>
      </c>
      <c r="O2068" s="8">
        <v>0</v>
      </c>
      <c r="P2068" s="8" t="s">
        <v>113</v>
      </c>
      <c r="R2068" s="8">
        <v>4</v>
      </c>
      <c r="S2068" s="13">
        <f>_xlfn.XLOOKUP(P2068,rif_fee_schedule!$A$2:$A$84,rif_fee_schedule!C$2:C$84, 0)*1.628</f>
        <v>6860.3919999999998</v>
      </c>
      <c r="T2068" s="13">
        <f>_xlfn.XLOOKUP(P2068,rif_fee_schedule!$A$2:$A$84,rif_fee_schedule!D$2:D$84, 0)</f>
        <v>3984</v>
      </c>
      <c r="U2068" s="14">
        <f t="shared" si="97"/>
        <v>27441.567999999999</v>
      </c>
      <c r="V2068" s="14">
        <f t="shared" si="98"/>
        <v>15936</v>
      </c>
      <c r="W2068"/>
      <c r="Y2068" s="3">
        <v>53911680.950000003</v>
      </c>
      <c r="Z2068" s="3">
        <v>1078233.76</v>
      </c>
      <c r="AA2068" s="3">
        <v>0</v>
      </c>
      <c r="AB2068">
        <v>0</v>
      </c>
      <c r="AC2068" s="3">
        <v>0</v>
      </c>
      <c r="AD2068" s="2">
        <v>-682358.32</v>
      </c>
      <c r="AE2068" s="3">
        <v>599122533.62</v>
      </c>
      <c r="AF2068" s="3">
        <v>12164932.65</v>
      </c>
      <c r="AG2068" s="3">
        <v>2628720.44</v>
      </c>
      <c r="AH2068" s="3">
        <v>103699.7</v>
      </c>
      <c r="AI2068" s="3">
        <v>2074</v>
      </c>
      <c r="AJ2068" s="2">
        <v>-10188946.82</v>
      </c>
    </row>
    <row r="2069" spans="1:36" hidden="1" x14ac:dyDescent="0.25">
      <c r="A2069" s="8">
        <v>7</v>
      </c>
      <c r="B2069" s="8" t="s">
        <v>8312</v>
      </c>
      <c r="C2069" s="8">
        <v>341080091270</v>
      </c>
      <c r="D2069" s="8" t="s">
        <v>8313</v>
      </c>
      <c r="F2069" s="8" t="s">
        <v>8314</v>
      </c>
      <c r="G2069" s="10">
        <v>43591</v>
      </c>
      <c r="H2069" s="8" t="s">
        <v>31</v>
      </c>
      <c r="I2069" s="8" t="s">
        <v>32</v>
      </c>
      <c r="J2069" s="9">
        <v>0</v>
      </c>
      <c r="K2069" s="9">
        <v>0</v>
      </c>
      <c r="L2069" s="8">
        <v>0</v>
      </c>
      <c r="M2069" s="14">
        <f t="shared" si="96"/>
        <v>0</v>
      </c>
      <c r="N2069" s="8">
        <v>0</v>
      </c>
      <c r="O2069" s="8">
        <v>0</v>
      </c>
      <c r="P2069" s="8" t="s">
        <v>106</v>
      </c>
      <c r="R2069" s="11">
        <v>-22788.48</v>
      </c>
      <c r="S2069" s="13">
        <f>_xlfn.XLOOKUP(P2069,rif_fee_schedule!$A$2:$A$84,rif_fee_schedule!C$2:C$84, 0)*1.628</f>
        <v>0</v>
      </c>
      <c r="T2069" s="13">
        <f>_xlfn.XLOOKUP(P2069,rif_fee_schedule!$A$2:$A$84,rif_fee_schedule!D$2:D$84, 0)</f>
        <v>0</v>
      </c>
      <c r="U2069" s="14">
        <f t="shared" si="97"/>
        <v>0</v>
      </c>
      <c r="V2069" s="14">
        <f t="shared" si="98"/>
        <v>0</v>
      </c>
      <c r="W2069" s="2"/>
      <c r="Y2069" s="3">
        <v>53911680.950000003</v>
      </c>
      <c r="Z2069" s="3">
        <v>1078233.76</v>
      </c>
      <c r="AA2069" s="3">
        <v>0</v>
      </c>
      <c r="AB2069">
        <v>0</v>
      </c>
      <c r="AC2069" s="3">
        <v>0</v>
      </c>
      <c r="AD2069" s="2">
        <v>-682358.32</v>
      </c>
      <c r="AE2069" s="3">
        <v>599122533.62</v>
      </c>
      <c r="AF2069" s="3">
        <v>12164932.65</v>
      </c>
      <c r="AG2069" s="3">
        <v>2628720.44</v>
      </c>
      <c r="AH2069" s="3">
        <v>103699.7</v>
      </c>
      <c r="AI2069" s="3">
        <v>2074</v>
      </c>
      <c r="AJ2069" s="2">
        <v>-10188946.82</v>
      </c>
    </row>
    <row r="2070" spans="1:36" hidden="1" x14ac:dyDescent="0.25">
      <c r="A2070" s="8">
        <v>7</v>
      </c>
      <c r="B2070" s="8" t="s">
        <v>8312</v>
      </c>
      <c r="C2070" s="8">
        <v>341080091270</v>
      </c>
      <c r="D2070" s="8" t="s">
        <v>8313</v>
      </c>
      <c r="F2070" s="8" t="s">
        <v>8314</v>
      </c>
      <c r="G2070" s="10">
        <v>43591</v>
      </c>
      <c r="H2070" s="8" t="s">
        <v>31</v>
      </c>
      <c r="I2070" s="8" t="s">
        <v>32</v>
      </c>
      <c r="J2070" s="9">
        <v>0</v>
      </c>
      <c r="K2070" s="9">
        <v>0</v>
      </c>
      <c r="L2070" s="8">
        <v>0</v>
      </c>
      <c r="M2070" s="14">
        <f t="shared" si="96"/>
        <v>0</v>
      </c>
      <c r="N2070" s="8">
        <v>0</v>
      </c>
      <c r="O2070" s="8">
        <v>0</v>
      </c>
      <c r="P2070" s="8" t="s">
        <v>113</v>
      </c>
      <c r="R2070" s="8">
        <v>0</v>
      </c>
      <c r="S2070" s="13">
        <f>_xlfn.XLOOKUP(P2070,rif_fee_schedule!$A$2:$A$84,rif_fee_schedule!C$2:C$84, 0)*1.628</f>
        <v>6860.3919999999998</v>
      </c>
      <c r="T2070" s="13">
        <f>_xlfn.XLOOKUP(P2070,rif_fee_schedule!$A$2:$A$84,rif_fee_schedule!D$2:D$84, 0)</f>
        <v>3984</v>
      </c>
      <c r="U2070" s="14">
        <f t="shared" si="97"/>
        <v>0</v>
      </c>
      <c r="V2070" s="14">
        <f t="shared" si="98"/>
        <v>0</v>
      </c>
      <c r="W2070"/>
      <c r="Y2070" s="3">
        <v>53911680.950000003</v>
      </c>
      <c r="Z2070" s="3">
        <v>1078233.76</v>
      </c>
      <c r="AA2070" s="3">
        <v>0</v>
      </c>
      <c r="AB2070">
        <v>0</v>
      </c>
      <c r="AC2070" s="3">
        <v>0</v>
      </c>
      <c r="AD2070" s="2">
        <v>-682358.32</v>
      </c>
      <c r="AE2070" s="3">
        <v>599122533.62</v>
      </c>
      <c r="AF2070" s="3">
        <v>12164932.65</v>
      </c>
      <c r="AG2070" s="3">
        <v>2628720.44</v>
      </c>
      <c r="AH2070" s="3">
        <v>103699.7</v>
      </c>
      <c r="AI2070" s="3">
        <v>2074</v>
      </c>
      <c r="AJ2070" s="2">
        <v>-10188946.82</v>
      </c>
    </row>
    <row r="2071" spans="1:36" hidden="1" x14ac:dyDescent="0.25">
      <c r="A2071" s="8">
        <v>2</v>
      </c>
      <c r="B2071" s="8" t="s">
        <v>2352</v>
      </c>
      <c r="C2071" s="8">
        <v>141380033320</v>
      </c>
      <c r="D2071" s="8" t="s">
        <v>2353</v>
      </c>
      <c r="F2071" s="8" t="s">
        <v>2354</v>
      </c>
      <c r="G2071" s="10">
        <v>43615</v>
      </c>
      <c r="H2071" s="8" t="s">
        <v>31</v>
      </c>
      <c r="I2071" s="8" t="s">
        <v>38</v>
      </c>
      <c r="J2071" s="9">
        <v>23771.65</v>
      </c>
      <c r="K2071" s="9">
        <v>475.43</v>
      </c>
      <c r="L2071" s="8">
        <v>0</v>
      </c>
      <c r="M2071" s="14">
        <f t="shared" si="96"/>
        <v>24247.08</v>
      </c>
      <c r="N2071" s="8">
        <v>0</v>
      </c>
      <c r="O2071" s="8">
        <v>0</v>
      </c>
      <c r="P2071" s="8" t="s">
        <v>113</v>
      </c>
      <c r="R2071" s="8">
        <v>6</v>
      </c>
      <c r="S2071" s="13">
        <f>_xlfn.XLOOKUP(P2071,rif_fee_schedule!$A$2:$A$84,rif_fee_schedule!C$2:C$84, 0)*1.628</f>
        <v>6860.3919999999998</v>
      </c>
      <c r="T2071" s="13">
        <f>_xlfn.XLOOKUP(P2071,rif_fee_schedule!$A$2:$A$84,rif_fee_schedule!D$2:D$84, 0)</f>
        <v>3984</v>
      </c>
      <c r="U2071" s="14">
        <f t="shared" si="97"/>
        <v>41162.351999999999</v>
      </c>
      <c r="V2071" s="14">
        <f t="shared" si="98"/>
        <v>23904</v>
      </c>
      <c r="W2071"/>
      <c r="Y2071" s="3">
        <v>272008405.74000001</v>
      </c>
      <c r="Z2071" s="3">
        <v>5573244.3300000001</v>
      </c>
      <c r="AA2071" s="3">
        <v>0</v>
      </c>
      <c r="AB2071">
        <v>0</v>
      </c>
      <c r="AC2071" s="3">
        <v>0</v>
      </c>
      <c r="AD2071" s="2">
        <v>-7297347.0099999998</v>
      </c>
      <c r="AE2071" s="3">
        <v>599122533.62</v>
      </c>
      <c r="AF2071" s="3">
        <v>12164932.65</v>
      </c>
      <c r="AG2071" s="3">
        <v>2628720.44</v>
      </c>
      <c r="AH2071" s="3">
        <v>103699.7</v>
      </c>
      <c r="AI2071" s="3">
        <v>2074</v>
      </c>
      <c r="AJ2071" s="2">
        <v>-10188946.82</v>
      </c>
    </row>
    <row r="2072" spans="1:36" hidden="1" x14ac:dyDescent="0.25">
      <c r="A2072" s="8">
        <v>2</v>
      </c>
      <c r="B2072" s="8" t="s">
        <v>2352</v>
      </c>
      <c r="C2072" s="8">
        <v>141380033320</v>
      </c>
      <c r="D2072" s="8" t="s">
        <v>2353</v>
      </c>
      <c r="F2072" s="8" t="s">
        <v>2354</v>
      </c>
      <c r="G2072" s="10">
        <v>43615</v>
      </c>
      <c r="H2072" s="8" t="s">
        <v>31</v>
      </c>
      <c r="I2072" s="8" t="s">
        <v>38</v>
      </c>
      <c r="J2072" s="9">
        <v>23771.65</v>
      </c>
      <c r="K2072" s="9">
        <v>475.43</v>
      </c>
      <c r="L2072" s="8">
        <v>0</v>
      </c>
      <c r="M2072" s="14">
        <f t="shared" si="96"/>
        <v>24247.08</v>
      </c>
      <c r="N2072" s="8">
        <v>0</v>
      </c>
      <c r="O2072" s="8">
        <v>0</v>
      </c>
      <c r="P2072" s="8" t="s">
        <v>376</v>
      </c>
      <c r="R2072" s="8">
        <v>-2</v>
      </c>
      <c r="S2072" s="13">
        <f>_xlfn.XLOOKUP(P2072,rif_fee_schedule!$A$2:$A$84,rif_fee_schedule!C$2:C$84, 0)*1.628</f>
        <v>5981.2719999999999</v>
      </c>
      <c r="T2072" s="13">
        <f>_xlfn.XLOOKUP(P2072,rif_fee_schedule!$A$2:$A$84,rif_fee_schedule!D$2:D$84, 0)</f>
        <v>3474</v>
      </c>
      <c r="U2072" s="14">
        <f t="shared" si="97"/>
        <v>-11962.544</v>
      </c>
      <c r="V2072" s="14">
        <f t="shared" si="98"/>
        <v>-6948</v>
      </c>
      <c r="W2072"/>
      <c r="Y2072" s="3">
        <v>272008405.74000001</v>
      </c>
      <c r="Z2072" s="3">
        <v>5573244.3300000001</v>
      </c>
      <c r="AA2072" s="3">
        <v>0</v>
      </c>
      <c r="AB2072">
        <v>0</v>
      </c>
      <c r="AC2072" s="3">
        <v>0</v>
      </c>
      <c r="AD2072" s="2">
        <v>-7297347.0099999998</v>
      </c>
      <c r="AE2072" s="3">
        <v>599122533.62</v>
      </c>
      <c r="AF2072" s="3">
        <v>12164932.65</v>
      </c>
      <c r="AG2072" s="3">
        <v>2628720.44</v>
      </c>
      <c r="AH2072" s="3">
        <v>103699.7</v>
      </c>
      <c r="AI2072" s="3">
        <v>2074</v>
      </c>
      <c r="AJ2072" s="2">
        <v>-10188946.82</v>
      </c>
    </row>
    <row r="2073" spans="1:36" hidden="1" x14ac:dyDescent="0.25">
      <c r="A2073" s="8">
        <v>2</v>
      </c>
      <c r="B2073" s="8" t="s">
        <v>1296</v>
      </c>
      <c r="C2073" s="8">
        <v>131240031790</v>
      </c>
      <c r="D2073" s="8" t="s">
        <v>1297</v>
      </c>
      <c r="F2073" s="8" t="s">
        <v>1298</v>
      </c>
      <c r="G2073" s="10">
        <v>43551</v>
      </c>
      <c r="H2073" s="8" t="s">
        <v>31</v>
      </c>
      <c r="I2073" s="8" t="s">
        <v>32</v>
      </c>
      <c r="J2073" s="9">
        <v>0</v>
      </c>
      <c r="K2073" s="9">
        <v>0</v>
      </c>
      <c r="L2073" s="8">
        <v>0</v>
      </c>
      <c r="M2073" s="14">
        <f t="shared" si="96"/>
        <v>0</v>
      </c>
      <c r="N2073" s="8">
        <v>0</v>
      </c>
      <c r="O2073" s="8">
        <v>0</v>
      </c>
      <c r="P2073" s="8" t="s">
        <v>77</v>
      </c>
      <c r="R2073" s="8">
        <v>0</v>
      </c>
      <c r="S2073" s="13">
        <f>_xlfn.XLOOKUP(P2073,rif_fee_schedule!$A$2:$A$84,rif_fee_schedule!C$2:C$84, 0)*1.628</f>
        <v>9769.6279999999988</v>
      </c>
      <c r="T2073" s="13">
        <f>_xlfn.XLOOKUP(P2073,rif_fee_schedule!$A$2:$A$84,rif_fee_schedule!D$2:D$84, 0)</f>
        <v>5674</v>
      </c>
      <c r="U2073" s="14">
        <f t="shared" si="97"/>
        <v>0</v>
      </c>
      <c r="V2073" s="14">
        <f t="shared" si="98"/>
        <v>0</v>
      </c>
      <c r="W2073"/>
      <c r="Y2073" s="3">
        <v>272008405.74000001</v>
      </c>
      <c r="Z2073" s="3">
        <v>5573244.3300000001</v>
      </c>
      <c r="AA2073" s="3">
        <v>0</v>
      </c>
      <c r="AB2073">
        <v>0</v>
      </c>
      <c r="AC2073" s="3">
        <v>0</v>
      </c>
      <c r="AD2073" s="2">
        <v>-7297347.0099999998</v>
      </c>
      <c r="AE2073" s="3">
        <v>599122533.62</v>
      </c>
      <c r="AF2073" s="3">
        <v>12164932.65</v>
      </c>
      <c r="AG2073" s="3">
        <v>2628720.44</v>
      </c>
      <c r="AH2073" s="3">
        <v>103699.7</v>
      </c>
      <c r="AI2073" s="3">
        <v>2074</v>
      </c>
      <c r="AJ2073" s="2">
        <v>-10188946.82</v>
      </c>
    </row>
    <row r="2074" spans="1:36" hidden="1" x14ac:dyDescent="0.25">
      <c r="A2074" s="8">
        <v>3.1</v>
      </c>
      <c r="B2074" s="8" t="s">
        <v>3963</v>
      </c>
      <c r="C2074" s="8">
        <v>622210340010</v>
      </c>
      <c r="D2074" s="8" t="s">
        <v>3964</v>
      </c>
      <c r="G2074" s="10">
        <v>43595</v>
      </c>
      <c r="H2074" s="8" t="s">
        <v>31</v>
      </c>
      <c r="I2074" s="8" t="s">
        <v>1073</v>
      </c>
      <c r="J2074" s="9">
        <v>1385880.29</v>
      </c>
      <c r="K2074" s="9">
        <v>27717.61</v>
      </c>
      <c r="L2074" s="8">
        <v>0</v>
      </c>
      <c r="M2074" s="14">
        <f t="shared" si="96"/>
        <v>1413597.9000000001</v>
      </c>
      <c r="N2074" s="8">
        <v>0</v>
      </c>
      <c r="O2074" s="8">
        <v>0</v>
      </c>
      <c r="P2074" s="8" t="s">
        <v>117</v>
      </c>
      <c r="R2074" s="8">
        <v>196</v>
      </c>
      <c r="S2074" s="13">
        <f>_xlfn.XLOOKUP(P2074,rif_fee_schedule!$A$2:$A$84,rif_fee_schedule!C$2:C$84, 0)*1.628</f>
        <v>4288.152</v>
      </c>
      <c r="T2074" s="13">
        <f>_xlfn.XLOOKUP(P2074,rif_fee_schedule!$A$2:$A$84,rif_fee_schedule!D$2:D$84, 0)</f>
        <v>2490</v>
      </c>
      <c r="U2074" s="14">
        <f t="shared" si="97"/>
        <v>840477.79200000002</v>
      </c>
      <c r="V2074" s="14">
        <f t="shared" si="98"/>
        <v>488040</v>
      </c>
      <c r="W2074"/>
      <c r="Y2074" s="3">
        <v>34362078.990000002</v>
      </c>
      <c r="Z2074" s="3">
        <v>687512.03</v>
      </c>
      <c r="AA2074" s="3">
        <v>0</v>
      </c>
      <c r="AB2074">
        <v>0</v>
      </c>
      <c r="AC2074" s="3">
        <v>0</v>
      </c>
      <c r="AD2074" s="2">
        <v>-175934.14</v>
      </c>
      <c r="AE2074" s="3">
        <v>599122533.62</v>
      </c>
      <c r="AF2074" s="3">
        <v>12164932.65</v>
      </c>
      <c r="AG2074" s="3">
        <v>2628720.44</v>
      </c>
      <c r="AH2074" s="3">
        <v>103699.7</v>
      </c>
      <c r="AI2074" s="3">
        <v>2074</v>
      </c>
      <c r="AJ2074" s="2">
        <v>-10188946.82</v>
      </c>
    </row>
    <row r="2075" spans="1:36" hidden="1" x14ac:dyDescent="0.25">
      <c r="A2075" s="8">
        <v>3.1</v>
      </c>
      <c r="B2075" s="8" t="s">
        <v>3963</v>
      </c>
      <c r="C2075" s="8">
        <v>622210340010</v>
      </c>
      <c r="D2075" s="8" t="s">
        <v>3964</v>
      </c>
      <c r="G2075" s="10">
        <v>43595</v>
      </c>
      <c r="H2075" s="8" t="s">
        <v>31</v>
      </c>
      <c r="I2075" s="8" t="s">
        <v>1073</v>
      </c>
      <c r="J2075" s="9">
        <v>1385880.29</v>
      </c>
      <c r="K2075" s="9">
        <v>27717.61</v>
      </c>
      <c r="L2075" s="8">
        <v>0</v>
      </c>
      <c r="M2075" s="14">
        <f t="shared" si="96"/>
        <v>1413597.9000000001</v>
      </c>
      <c r="N2075" s="8">
        <v>0</v>
      </c>
      <c r="O2075" s="8">
        <v>0</v>
      </c>
      <c r="P2075" s="8" t="s">
        <v>117</v>
      </c>
      <c r="R2075" s="8">
        <v>201</v>
      </c>
      <c r="S2075" s="13">
        <f>_xlfn.XLOOKUP(P2075,rif_fee_schedule!$A$2:$A$84,rif_fee_schedule!C$2:C$84, 0)*1.628</f>
        <v>4288.152</v>
      </c>
      <c r="T2075" s="13">
        <f>_xlfn.XLOOKUP(P2075,rif_fee_schedule!$A$2:$A$84,rif_fee_schedule!D$2:D$84, 0)</f>
        <v>2490</v>
      </c>
      <c r="U2075" s="14">
        <f t="shared" si="97"/>
        <v>861918.55200000003</v>
      </c>
      <c r="V2075" s="14">
        <f t="shared" si="98"/>
        <v>500490</v>
      </c>
      <c r="W2075"/>
      <c r="Y2075" s="3">
        <v>34362078.990000002</v>
      </c>
      <c r="Z2075" s="3">
        <v>687512.03</v>
      </c>
      <c r="AA2075" s="3">
        <v>0</v>
      </c>
      <c r="AB2075">
        <v>0</v>
      </c>
      <c r="AC2075" s="3">
        <v>0</v>
      </c>
      <c r="AD2075" s="2">
        <v>-175934.14</v>
      </c>
      <c r="AE2075" s="3">
        <v>599122533.62</v>
      </c>
      <c r="AF2075" s="3">
        <v>12164932.65</v>
      </c>
      <c r="AG2075" s="3">
        <v>2628720.44</v>
      </c>
      <c r="AH2075" s="3">
        <v>103699.7</v>
      </c>
      <c r="AI2075" s="3">
        <v>2074</v>
      </c>
      <c r="AJ2075" s="2">
        <v>-10188946.82</v>
      </c>
    </row>
    <row r="2076" spans="1:36" hidden="1" x14ac:dyDescent="0.25">
      <c r="A2076" s="8">
        <v>3.1</v>
      </c>
      <c r="B2076" s="8" t="s">
        <v>3965</v>
      </c>
      <c r="C2076" s="8">
        <v>622210340010</v>
      </c>
      <c r="D2076" s="8" t="s">
        <v>3964</v>
      </c>
      <c r="F2076" s="8" t="s">
        <v>3966</v>
      </c>
      <c r="G2076" s="10">
        <v>43595</v>
      </c>
      <c r="H2076" s="8" t="s">
        <v>31</v>
      </c>
      <c r="I2076" s="8" t="s">
        <v>38</v>
      </c>
      <c r="J2076" s="9">
        <v>0</v>
      </c>
      <c r="K2076" s="9">
        <v>0</v>
      </c>
      <c r="L2076" s="8">
        <v>0</v>
      </c>
      <c r="M2076" s="14">
        <f t="shared" si="96"/>
        <v>0</v>
      </c>
      <c r="N2076" s="8">
        <v>0</v>
      </c>
      <c r="O2076" s="8">
        <v>0</v>
      </c>
      <c r="P2076" s="8" t="s">
        <v>117</v>
      </c>
      <c r="R2076" s="8">
        <v>0</v>
      </c>
      <c r="S2076" s="13">
        <f>_xlfn.XLOOKUP(P2076,rif_fee_schedule!$A$2:$A$84,rif_fee_schedule!C$2:C$84, 0)*1.628</f>
        <v>4288.152</v>
      </c>
      <c r="T2076" s="13">
        <f>_xlfn.XLOOKUP(P2076,rif_fee_schedule!$A$2:$A$84,rif_fee_schedule!D$2:D$84, 0)</f>
        <v>2490</v>
      </c>
      <c r="U2076" s="14">
        <f t="shared" si="97"/>
        <v>0</v>
      </c>
      <c r="V2076" s="14">
        <f t="shared" si="98"/>
        <v>0</v>
      </c>
      <c r="W2076"/>
      <c r="Y2076" s="3">
        <v>34362078.990000002</v>
      </c>
      <c r="Z2076" s="3">
        <v>687512.03</v>
      </c>
      <c r="AA2076" s="3">
        <v>0</v>
      </c>
      <c r="AB2076">
        <v>0</v>
      </c>
      <c r="AC2076" s="3">
        <v>0</v>
      </c>
      <c r="AD2076" s="2">
        <v>-175934.14</v>
      </c>
      <c r="AE2076" s="3">
        <v>599122533.62</v>
      </c>
      <c r="AF2076" s="3">
        <v>12164932.65</v>
      </c>
      <c r="AG2076" s="3">
        <v>2628720.44</v>
      </c>
      <c r="AH2076" s="3">
        <v>103699.7</v>
      </c>
      <c r="AI2076" s="3">
        <v>2074</v>
      </c>
      <c r="AJ2076" s="2">
        <v>-10188946.82</v>
      </c>
    </row>
    <row r="2077" spans="1:36" hidden="1" x14ac:dyDescent="0.25">
      <c r="A2077" s="8">
        <v>8</v>
      </c>
      <c r="B2077" s="8" t="s">
        <v>8721</v>
      </c>
      <c r="C2077" s="8">
        <v>232340180600</v>
      </c>
      <c r="D2077" s="8" t="s">
        <v>8722</v>
      </c>
      <c r="F2077" s="8" t="s">
        <v>640</v>
      </c>
      <c r="G2077" s="10">
        <v>43588</v>
      </c>
      <c r="H2077" s="8" t="s">
        <v>31</v>
      </c>
      <c r="I2077" s="8" t="s">
        <v>32</v>
      </c>
      <c r="J2077" s="9">
        <v>0</v>
      </c>
      <c r="K2077" s="9">
        <v>0</v>
      </c>
      <c r="L2077" s="8">
        <v>0</v>
      </c>
      <c r="M2077" s="14">
        <f t="shared" si="96"/>
        <v>0</v>
      </c>
      <c r="N2077" s="8">
        <v>0</v>
      </c>
      <c r="O2077" s="8">
        <v>0</v>
      </c>
      <c r="P2077" s="8" t="s">
        <v>613</v>
      </c>
      <c r="R2077" s="8">
        <v>12</v>
      </c>
      <c r="S2077" s="13">
        <f>_xlfn.XLOOKUP(P2077,rif_fee_schedule!$A$2:$A$84,rif_fee_schedule!C$2:C$84, 0)*1.628</f>
        <v>1619.86</v>
      </c>
      <c r="T2077" s="13">
        <f>_xlfn.XLOOKUP(P2077,rif_fee_schedule!$A$2:$A$84,rif_fee_schedule!D$2:D$84, 0)</f>
        <v>940</v>
      </c>
      <c r="U2077" s="14">
        <f t="shared" si="97"/>
        <v>19438.32</v>
      </c>
      <c r="V2077" s="14">
        <f t="shared" si="98"/>
        <v>11280</v>
      </c>
      <c r="W2077"/>
      <c r="Y2077" s="3">
        <v>38230434.439999998</v>
      </c>
      <c r="Z2077" s="3">
        <v>764608.82</v>
      </c>
      <c r="AA2077" s="3">
        <v>0</v>
      </c>
      <c r="AB2077">
        <v>0</v>
      </c>
      <c r="AC2077" s="3">
        <v>0</v>
      </c>
      <c r="AD2077" s="2">
        <v>-229524.99</v>
      </c>
      <c r="AE2077" s="3">
        <v>599122533.62</v>
      </c>
      <c r="AF2077" s="3">
        <v>12164932.65</v>
      </c>
      <c r="AG2077" s="3">
        <v>2628720.44</v>
      </c>
      <c r="AH2077" s="3">
        <v>103699.7</v>
      </c>
      <c r="AI2077" s="3">
        <v>2074</v>
      </c>
      <c r="AJ2077" s="2">
        <v>-10188946.82</v>
      </c>
    </row>
    <row r="2078" spans="1:36" hidden="1" x14ac:dyDescent="0.25">
      <c r="A2078" s="8">
        <v>8</v>
      </c>
      <c r="B2078" s="8" t="s">
        <v>8721</v>
      </c>
      <c r="C2078" s="8">
        <v>232340180600</v>
      </c>
      <c r="D2078" s="8" t="s">
        <v>8722</v>
      </c>
      <c r="F2078" s="8" t="s">
        <v>640</v>
      </c>
      <c r="G2078" s="10">
        <v>43588</v>
      </c>
      <c r="H2078" s="8" t="s">
        <v>31</v>
      </c>
      <c r="I2078" s="8" t="s">
        <v>32</v>
      </c>
      <c r="J2078" s="9">
        <v>0</v>
      </c>
      <c r="K2078" s="9">
        <v>0</v>
      </c>
      <c r="L2078" s="8">
        <v>0</v>
      </c>
      <c r="M2078" s="14">
        <f t="shared" si="96"/>
        <v>0</v>
      </c>
      <c r="N2078" s="8">
        <v>0</v>
      </c>
      <c r="O2078" s="8">
        <v>0</v>
      </c>
      <c r="P2078" s="8" t="s">
        <v>90</v>
      </c>
      <c r="R2078" s="11">
        <v>-1350.57</v>
      </c>
      <c r="S2078" s="13">
        <f>_xlfn.XLOOKUP(P2078,rif_fee_schedule!$A$2:$A$84,rif_fee_schedule!C$2:C$84, 0)*1.628</f>
        <v>14.380123999999999</v>
      </c>
      <c r="T2078" s="13">
        <f>_xlfn.XLOOKUP(P2078,rif_fee_schedule!$A$2:$A$84,rif_fee_schedule!D$2:D$84, 0)</f>
        <v>8.3520000000000003</v>
      </c>
      <c r="U2078" s="14">
        <f t="shared" si="97"/>
        <v>-19421.364070679996</v>
      </c>
      <c r="V2078" s="14">
        <f t="shared" si="98"/>
        <v>-11279.960639999999</v>
      </c>
      <c r="W2078" s="2"/>
      <c r="Y2078" s="3">
        <v>38230434.439999998</v>
      </c>
      <c r="Z2078" s="3">
        <v>764608.82</v>
      </c>
      <c r="AA2078" s="3">
        <v>0</v>
      </c>
      <c r="AB2078">
        <v>0</v>
      </c>
      <c r="AC2078" s="3">
        <v>0</v>
      </c>
      <c r="AD2078" s="2">
        <v>-229524.99</v>
      </c>
      <c r="AE2078" s="3">
        <v>599122533.62</v>
      </c>
      <c r="AF2078" s="3">
        <v>12164932.65</v>
      </c>
      <c r="AG2078" s="3">
        <v>2628720.44</v>
      </c>
      <c r="AH2078" s="3">
        <v>103699.7</v>
      </c>
      <c r="AI2078" s="3">
        <v>2074</v>
      </c>
      <c r="AJ2078" s="2">
        <v>-10188946.82</v>
      </c>
    </row>
    <row r="2079" spans="1:36" hidden="1" x14ac:dyDescent="0.25">
      <c r="A2079" s="8">
        <v>8</v>
      </c>
      <c r="B2079" s="8" t="s">
        <v>8784</v>
      </c>
      <c r="C2079" s="8">
        <v>242030040690</v>
      </c>
      <c r="D2079" s="8" t="s">
        <v>8785</v>
      </c>
      <c r="F2079" s="8" t="s">
        <v>640</v>
      </c>
      <c r="G2079" s="10">
        <v>43588</v>
      </c>
      <c r="H2079" s="8" t="s">
        <v>31</v>
      </c>
      <c r="I2079" s="8" t="s">
        <v>32</v>
      </c>
      <c r="J2079" s="9">
        <v>0</v>
      </c>
      <c r="K2079" s="9">
        <v>0</v>
      </c>
      <c r="L2079" s="8">
        <v>0</v>
      </c>
      <c r="M2079" s="14">
        <f t="shared" si="96"/>
        <v>0</v>
      </c>
      <c r="N2079" s="8">
        <v>0</v>
      </c>
      <c r="O2079" s="8">
        <v>0</v>
      </c>
      <c r="P2079" s="8" t="s">
        <v>72</v>
      </c>
      <c r="R2079" s="8">
        <v>-609.99</v>
      </c>
      <c r="S2079" s="13">
        <f>_xlfn.XLOOKUP(P2079,rif_fee_schedule!$A$2:$A$84,rif_fee_schedule!C$2:C$84, 0)*1.628</f>
        <v>15.918583999999999</v>
      </c>
      <c r="T2079" s="13">
        <f>_xlfn.XLOOKUP(P2079,rif_fee_schedule!$A$2:$A$84,rif_fee_schedule!D$2:D$84, 0)</f>
        <v>9.2460000000000004</v>
      </c>
      <c r="U2079" s="14">
        <f t="shared" si="97"/>
        <v>-9710.1770541599999</v>
      </c>
      <c r="V2079" s="14">
        <f t="shared" si="98"/>
        <v>-5639.9675400000006</v>
      </c>
      <c r="W2079"/>
      <c r="Y2079" s="3">
        <v>38230434.439999998</v>
      </c>
      <c r="Z2079" s="3">
        <v>764608.82</v>
      </c>
      <c r="AA2079" s="3">
        <v>0</v>
      </c>
      <c r="AB2079">
        <v>0</v>
      </c>
      <c r="AC2079" s="3">
        <v>0</v>
      </c>
      <c r="AD2079" s="2">
        <v>-229524.99</v>
      </c>
      <c r="AE2079" s="3">
        <v>599122533.62</v>
      </c>
      <c r="AF2079" s="3">
        <v>12164932.65</v>
      </c>
      <c r="AG2079" s="3">
        <v>2628720.44</v>
      </c>
      <c r="AH2079" s="3">
        <v>103699.7</v>
      </c>
      <c r="AI2079" s="3">
        <v>2074</v>
      </c>
      <c r="AJ2079" s="2">
        <v>-10188946.82</v>
      </c>
    </row>
    <row r="2080" spans="1:36" hidden="1" x14ac:dyDescent="0.25">
      <c r="A2080" s="8">
        <v>8</v>
      </c>
      <c r="B2080" s="8" t="s">
        <v>8784</v>
      </c>
      <c r="C2080" s="8">
        <v>242030040690</v>
      </c>
      <c r="D2080" s="8" t="s">
        <v>8785</v>
      </c>
      <c r="F2080" s="8" t="s">
        <v>640</v>
      </c>
      <c r="G2080" s="10">
        <v>43588</v>
      </c>
      <c r="H2080" s="8" t="s">
        <v>31</v>
      </c>
      <c r="I2080" s="8" t="s">
        <v>32</v>
      </c>
      <c r="J2080" s="9">
        <v>0</v>
      </c>
      <c r="K2080" s="9">
        <v>0</v>
      </c>
      <c r="L2080" s="8">
        <v>0</v>
      </c>
      <c r="M2080" s="14">
        <f t="shared" si="96"/>
        <v>0</v>
      </c>
      <c r="N2080" s="8">
        <v>0</v>
      </c>
      <c r="O2080" s="8">
        <v>0</v>
      </c>
      <c r="P2080" s="8" t="s">
        <v>613</v>
      </c>
      <c r="R2080" s="8">
        <v>6</v>
      </c>
      <c r="S2080" s="13">
        <f>_xlfn.XLOOKUP(P2080,rif_fee_schedule!$A$2:$A$84,rif_fee_schedule!C$2:C$84, 0)*1.628</f>
        <v>1619.86</v>
      </c>
      <c r="T2080" s="13">
        <f>_xlfn.XLOOKUP(P2080,rif_fee_schedule!$A$2:$A$84,rif_fee_schedule!D$2:D$84, 0)</f>
        <v>940</v>
      </c>
      <c r="U2080" s="14">
        <f t="shared" si="97"/>
        <v>9719.16</v>
      </c>
      <c r="V2080" s="14">
        <f t="shared" si="98"/>
        <v>5640</v>
      </c>
      <c r="W2080"/>
      <c r="Y2080" s="3">
        <v>38230434.439999998</v>
      </c>
      <c r="Z2080" s="3">
        <v>764608.82</v>
      </c>
      <c r="AA2080" s="3">
        <v>0</v>
      </c>
      <c r="AB2080">
        <v>0</v>
      </c>
      <c r="AC2080" s="3">
        <v>0</v>
      </c>
      <c r="AD2080" s="2">
        <v>-229524.99</v>
      </c>
      <c r="AE2080" s="3">
        <v>599122533.62</v>
      </c>
      <c r="AF2080" s="3">
        <v>12164932.65</v>
      </c>
      <c r="AG2080" s="3">
        <v>2628720.44</v>
      </c>
      <c r="AH2080" s="3">
        <v>103699.7</v>
      </c>
      <c r="AI2080" s="3">
        <v>2074</v>
      </c>
      <c r="AJ2080" s="2">
        <v>-10188946.82</v>
      </c>
    </row>
    <row r="2081" spans="1:36" hidden="1" x14ac:dyDescent="0.25">
      <c r="A2081" s="8">
        <v>8</v>
      </c>
      <c r="B2081" s="8" t="s">
        <v>8784</v>
      </c>
      <c r="C2081" s="8">
        <v>242030040690</v>
      </c>
      <c r="D2081" s="8" t="s">
        <v>8785</v>
      </c>
      <c r="F2081" s="8" t="s">
        <v>640</v>
      </c>
      <c r="G2081" s="10">
        <v>43588</v>
      </c>
      <c r="H2081" s="8" t="s">
        <v>31</v>
      </c>
      <c r="I2081" s="8" t="s">
        <v>32</v>
      </c>
      <c r="J2081" s="9">
        <v>0</v>
      </c>
      <c r="K2081" s="9">
        <v>0</v>
      </c>
      <c r="L2081" s="8">
        <v>0</v>
      </c>
      <c r="M2081" s="14">
        <f t="shared" ref="M2081:M2144" si="99">SUM(J2081:L2081)</f>
        <v>0</v>
      </c>
      <c r="N2081" s="8">
        <v>0</v>
      </c>
      <c r="O2081" s="8">
        <v>0</v>
      </c>
      <c r="P2081" s="8" t="s">
        <v>106</v>
      </c>
      <c r="R2081" s="8">
        <v>-0.03</v>
      </c>
      <c r="S2081" s="13">
        <f>_xlfn.XLOOKUP(P2081,rif_fee_schedule!$A$2:$A$84,rif_fee_schedule!C$2:C$84, 0)*1.628</f>
        <v>0</v>
      </c>
      <c r="T2081" s="13">
        <f>_xlfn.XLOOKUP(P2081,rif_fee_schedule!$A$2:$A$84,rif_fee_schedule!D$2:D$84, 0)</f>
        <v>0</v>
      </c>
      <c r="U2081" s="14">
        <f t="shared" si="97"/>
        <v>0</v>
      </c>
      <c r="V2081" s="14">
        <f t="shared" si="98"/>
        <v>0</v>
      </c>
      <c r="W2081"/>
      <c r="Y2081" s="3">
        <v>38230434.439999998</v>
      </c>
      <c r="Z2081" s="3">
        <v>764608.82</v>
      </c>
      <c r="AA2081" s="3">
        <v>0</v>
      </c>
      <c r="AB2081">
        <v>0</v>
      </c>
      <c r="AC2081" s="3">
        <v>0</v>
      </c>
      <c r="AD2081" s="2">
        <v>-229524.99</v>
      </c>
      <c r="AE2081" s="3">
        <v>599122533.62</v>
      </c>
      <c r="AF2081" s="3">
        <v>12164932.65</v>
      </c>
      <c r="AG2081" s="3">
        <v>2628720.44</v>
      </c>
      <c r="AH2081" s="3">
        <v>103699.7</v>
      </c>
      <c r="AI2081" s="3">
        <v>2074</v>
      </c>
      <c r="AJ2081" s="2">
        <v>-10188946.82</v>
      </c>
    </row>
    <row r="2082" spans="1:36" hidden="1" x14ac:dyDescent="0.25">
      <c r="A2082" s="8">
        <v>2</v>
      </c>
      <c r="B2082" s="8" t="s">
        <v>1702</v>
      </c>
      <c r="C2082" s="8">
        <v>131370360010</v>
      </c>
      <c r="D2082" s="8" t="s">
        <v>1703</v>
      </c>
      <c r="F2082" s="8" t="s">
        <v>1704</v>
      </c>
      <c r="G2082" s="10">
        <v>43614</v>
      </c>
      <c r="H2082" s="8" t="s">
        <v>31</v>
      </c>
      <c r="I2082" s="8" t="s">
        <v>38</v>
      </c>
      <c r="J2082" s="9">
        <v>0</v>
      </c>
      <c r="K2082" s="9">
        <v>0</v>
      </c>
      <c r="L2082" s="8">
        <v>0</v>
      </c>
      <c r="M2082" s="14">
        <f t="shared" si="99"/>
        <v>0</v>
      </c>
      <c r="N2082" s="8">
        <v>0</v>
      </c>
      <c r="O2082" s="8">
        <v>0</v>
      </c>
      <c r="P2082" s="8" t="s">
        <v>90</v>
      </c>
      <c r="R2082" s="8">
        <v>0</v>
      </c>
      <c r="S2082" s="13">
        <f>_xlfn.XLOOKUP(P2082,rif_fee_schedule!$A$2:$A$84,rif_fee_schedule!C$2:C$84, 0)*1.628</f>
        <v>14.380123999999999</v>
      </c>
      <c r="T2082" s="13">
        <f>_xlfn.XLOOKUP(P2082,rif_fee_schedule!$A$2:$A$84,rif_fee_schedule!D$2:D$84, 0)</f>
        <v>8.3520000000000003</v>
      </c>
      <c r="U2082" s="14">
        <f t="shared" si="97"/>
        <v>0</v>
      </c>
      <c r="V2082" s="14">
        <f t="shared" si="98"/>
        <v>0</v>
      </c>
      <c r="W2082"/>
      <c r="Y2082" s="3">
        <v>272008405.74000001</v>
      </c>
      <c r="Z2082" s="3">
        <v>5573244.3300000001</v>
      </c>
      <c r="AA2082" s="3">
        <v>0</v>
      </c>
      <c r="AB2082">
        <v>0</v>
      </c>
      <c r="AC2082" s="3">
        <v>0</v>
      </c>
      <c r="AD2082" s="2">
        <v>-7297347.0099999998</v>
      </c>
      <c r="AE2082" s="3">
        <v>599122533.62</v>
      </c>
      <c r="AF2082" s="3">
        <v>12164932.65</v>
      </c>
      <c r="AG2082" s="3">
        <v>2628720.44</v>
      </c>
      <c r="AH2082" s="3">
        <v>103699.7</v>
      </c>
      <c r="AI2082" s="3">
        <v>2074</v>
      </c>
      <c r="AJ2082" s="2">
        <v>-10188946.82</v>
      </c>
    </row>
    <row r="2083" spans="1:36" hidden="1" x14ac:dyDescent="0.25">
      <c r="A2083" s="8">
        <v>2</v>
      </c>
      <c r="B2083" s="8" t="s">
        <v>1702</v>
      </c>
      <c r="C2083" s="8">
        <v>131370360010</v>
      </c>
      <c r="D2083" s="8" t="s">
        <v>1703</v>
      </c>
      <c r="F2083" s="8" t="s">
        <v>1704</v>
      </c>
      <c r="G2083" s="10">
        <v>43614</v>
      </c>
      <c r="H2083" s="8" t="s">
        <v>31</v>
      </c>
      <c r="I2083" s="8" t="s">
        <v>38</v>
      </c>
      <c r="J2083" s="9">
        <v>0</v>
      </c>
      <c r="K2083" s="9">
        <v>0</v>
      </c>
      <c r="L2083" s="8">
        <v>0</v>
      </c>
      <c r="M2083" s="14">
        <f t="shared" si="99"/>
        <v>0</v>
      </c>
      <c r="N2083" s="8">
        <v>0</v>
      </c>
      <c r="O2083" s="8">
        <v>0</v>
      </c>
      <c r="P2083" s="8" t="s">
        <v>112</v>
      </c>
      <c r="R2083" s="8">
        <v>0</v>
      </c>
      <c r="S2083" s="13">
        <f>_xlfn.XLOOKUP(P2083,rif_fee_schedule!$A$2:$A$84,rif_fee_schedule!C$2:C$84, 0)*1.628</f>
        <v>53.092335999999996</v>
      </c>
      <c r="T2083" s="13">
        <f>_xlfn.XLOOKUP(P2083,rif_fee_schedule!$A$2:$A$84,rif_fee_schedule!D$2:D$84, 0)</f>
        <v>30.835000000000001</v>
      </c>
      <c r="U2083" s="14">
        <f t="shared" si="97"/>
        <v>0</v>
      </c>
      <c r="V2083" s="14">
        <f t="shared" si="98"/>
        <v>0</v>
      </c>
      <c r="W2083"/>
      <c r="Y2083" s="3">
        <v>272008405.74000001</v>
      </c>
      <c r="Z2083" s="3">
        <v>5573244.3300000001</v>
      </c>
      <c r="AA2083" s="3">
        <v>0</v>
      </c>
      <c r="AB2083">
        <v>0</v>
      </c>
      <c r="AC2083" s="3">
        <v>0</v>
      </c>
      <c r="AD2083" s="2">
        <v>-7297347.0099999998</v>
      </c>
      <c r="AE2083" s="3">
        <v>599122533.62</v>
      </c>
      <c r="AF2083" s="3">
        <v>12164932.65</v>
      </c>
      <c r="AG2083" s="3">
        <v>2628720.44</v>
      </c>
      <c r="AH2083" s="3">
        <v>103699.7</v>
      </c>
      <c r="AI2083" s="3">
        <v>2074</v>
      </c>
      <c r="AJ2083" s="2">
        <v>-10188946.82</v>
      </c>
    </row>
    <row r="2084" spans="1:36" hidden="1" x14ac:dyDescent="0.25">
      <c r="A2084" s="8">
        <v>2</v>
      </c>
      <c r="B2084" s="8" t="s">
        <v>1702</v>
      </c>
      <c r="C2084" s="8">
        <v>131370360010</v>
      </c>
      <c r="D2084" s="8" t="s">
        <v>1703</v>
      </c>
      <c r="F2084" s="8" t="s">
        <v>1704</v>
      </c>
      <c r="G2084" s="10">
        <v>43614</v>
      </c>
      <c r="H2084" s="8" t="s">
        <v>31</v>
      </c>
      <c r="I2084" s="8" t="s">
        <v>38</v>
      </c>
      <c r="J2084" s="9">
        <v>0</v>
      </c>
      <c r="K2084" s="9">
        <v>0</v>
      </c>
      <c r="L2084" s="8">
        <v>0</v>
      </c>
      <c r="M2084" s="14">
        <f t="shared" si="99"/>
        <v>0</v>
      </c>
      <c r="N2084" s="8">
        <v>0</v>
      </c>
      <c r="O2084" s="8">
        <v>0</v>
      </c>
      <c r="P2084" s="8" t="s">
        <v>117</v>
      </c>
      <c r="R2084" s="8">
        <v>0</v>
      </c>
      <c r="S2084" s="13">
        <f>_xlfn.XLOOKUP(P2084,rif_fee_schedule!$A$2:$A$84,rif_fee_schedule!C$2:C$84, 0)*1.628</f>
        <v>4288.152</v>
      </c>
      <c r="T2084" s="13">
        <f>_xlfn.XLOOKUP(P2084,rif_fee_schedule!$A$2:$A$84,rif_fee_schedule!D$2:D$84, 0)</f>
        <v>2490</v>
      </c>
      <c r="U2084" s="14">
        <f t="shared" si="97"/>
        <v>0</v>
      </c>
      <c r="V2084" s="14">
        <f t="shared" si="98"/>
        <v>0</v>
      </c>
      <c r="W2084"/>
      <c r="Y2084" s="3">
        <v>272008405.74000001</v>
      </c>
      <c r="Z2084" s="3">
        <v>5573244.3300000001</v>
      </c>
      <c r="AA2084" s="3">
        <v>0</v>
      </c>
      <c r="AB2084">
        <v>0</v>
      </c>
      <c r="AC2084" s="3">
        <v>0</v>
      </c>
      <c r="AD2084" s="2">
        <v>-7297347.0099999998</v>
      </c>
      <c r="AE2084" s="3">
        <v>599122533.62</v>
      </c>
      <c r="AF2084" s="3">
        <v>12164932.65</v>
      </c>
      <c r="AG2084" s="3">
        <v>2628720.44</v>
      </c>
      <c r="AH2084" s="3">
        <v>103699.7</v>
      </c>
      <c r="AI2084" s="3">
        <v>2074</v>
      </c>
      <c r="AJ2084" s="2">
        <v>-10188946.82</v>
      </c>
    </row>
    <row r="2085" spans="1:36" hidden="1" x14ac:dyDescent="0.25">
      <c r="A2085" s="8">
        <v>3.1</v>
      </c>
      <c r="B2085" s="8" t="s">
        <v>4350</v>
      </c>
      <c r="C2085" s="8">
        <v>3421160000050</v>
      </c>
      <c r="D2085" s="8" t="s">
        <v>4351</v>
      </c>
      <c r="F2085" s="8" t="s">
        <v>4352</v>
      </c>
      <c r="G2085" s="10">
        <v>43489</v>
      </c>
      <c r="H2085" s="8" t="s">
        <v>31</v>
      </c>
      <c r="I2085" s="8" t="s">
        <v>38</v>
      </c>
      <c r="J2085" s="9">
        <v>526298.88</v>
      </c>
      <c r="K2085" s="9">
        <v>10525.98</v>
      </c>
      <c r="L2085" s="8">
        <v>0</v>
      </c>
      <c r="M2085" s="14">
        <f t="shared" si="99"/>
        <v>536824.86</v>
      </c>
      <c r="N2085" s="8">
        <v>0</v>
      </c>
      <c r="O2085" s="8">
        <v>0</v>
      </c>
      <c r="P2085" s="8" t="s">
        <v>4353</v>
      </c>
      <c r="R2085" s="8">
        <v>267</v>
      </c>
      <c r="S2085" s="13">
        <f>_xlfn.XLOOKUP(P2085,rif_fee_schedule!$A$2:$A$84,rif_fee_schedule!C$2:C$84, 0)*1.628</f>
        <v>2420.8359999999998</v>
      </c>
      <c r="T2085" s="13">
        <f>_xlfn.XLOOKUP(P2085,rif_fee_schedule!$A$2:$A$84,rif_fee_schedule!D$2:D$84, 0)</f>
        <v>1406</v>
      </c>
      <c r="U2085" s="14">
        <f t="shared" si="97"/>
        <v>646363.21199999994</v>
      </c>
      <c r="V2085" s="14">
        <f t="shared" si="98"/>
        <v>375402</v>
      </c>
      <c r="W2085"/>
      <c r="Y2085" s="3">
        <v>34362078.990000002</v>
      </c>
      <c r="Z2085" s="3">
        <v>687512.03</v>
      </c>
      <c r="AA2085" s="3">
        <v>0</v>
      </c>
      <c r="AB2085">
        <v>0</v>
      </c>
      <c r="AC2085" s="3">
        <v>0</v>
      </c>
      <c r="AD2085" s="2">
        <v>-175934.14</v>
      </c>
      <c r="AE2085" s="3">
        <v>599122533.62</v>
      </c>
      <c r="AF2085" s="3">
        <v>12164932.65</v>
      </c>
      <c r="AG2085" s="3">
        <v>2628720.44</v>
      </c>
      <c r="AH2085" s="3">
        <v>103699.7</v>
      </c>
      <c r="AI2085" s="3">
        <v>2074</v>
      </c>
      <c r="AJ2085" s="2">
        <v>-10188946.82</v>
      </c>
    </row>
    <row r="2086" spans="1:36" hidden="1" x14ac:dyDescent="0.25">
      <c r="A2086" s="8">
        <v>1</v>
      </c>
      <c r="B2086" s="8" t="s">
        <v>102</v>
      </c>
      <c r="C2086" s="8">
        <v>2530310200040</v>
      </c>
      <c r="D2086" s="8" t="s">
        <v>103</v>
      </c>
      <c r="F2086" s="8" t="s">
        <v>104</v>
      </c>
      <c r="G2086" s="10">
        <v>43745</v>
      </c>
      <c r="H2086" s="8" t="s">
        <v>31</v>
      </c>
      <c r="I2086" s="8" t="s">
        <v>32</v>
      </c>
      <c r="J2086" s="9">
        <v>0</v>
      </c>
      <c r="K2086" s="9">
        <v>0</v>
      </c>
      <c r="L2086" s="8">
        <v>0</v>
      </c>
      <c r="M2086" s="14">
        <f t="shared" si="99"/>
        <v>0</v>
      </c>
      <c r="N2086" s="8">
        <v>0</v>
      </c>
      <c r="O2086" s="8">
        <v>0</v>
      </c>
      <c r="P2086" s="8" t="s">
        <v>105</v>
      </c>
      <c r="R2086" s="8">
        <v>2</v>
      </c>
      <c r="S2086" s="13">
        <f>_xlfn.XLOOKUP(P2086,rif_fee_schedule!$A$2:$A$84,rif_fee_schedule!C$2:C$84, 0)*1.628</f>
        <v>32778.151999999995</v>
      </c>
      <c r="T2086" s="13">
        <f>_xlfn.XLOOKUP(P2086,rif_fee_schedule!$A$2:$A$84,rif_fee_schedule!D$2:D$84, 0)</f>
        <v>19037</v>
      </c>
      <c r="U2086" s="14">
        <f t="shared" si="97"/>
        <v>65556.303999999989</v>
      </c>
      <c r="V2086" s="14">
        <f t="shared" si="98"/>
        <v>38074</v>
      </c>
      <c r="W2086"/>
      <c r="Y2086" s="3">
        <v>74696854.359999999</v>
      </c>
      <c r="Z2086" s="3">
        <v>1494936.99</v>
      </c>
      <c r="AA2086" s="3">
        <v>1189721.74</v>
      </c>
      <c r="AB2086" s="2">
        <v>103699.7</v>
      </c>
      <c r="AC2086" s="3">
        <v>2074</v>
      </c>
      <c r="AD2086" s="2">
        <v>-3422401.68</v>
      </c>
      <c r="AE2086" s="3">
        <v>599122533.62</v>
      </c>
      <c r="AF2086" s="3">
        <v>12164932.65</v>
      </c>
      <c r="AG2086" s="3">
        <v>2628720.44</v>
      </c>
      <c r="AH2086" s="3">
        <v>103699.7</v>
      </c>
      <c r="AI2086" s="3">
        <v>2074</v>
      </c>
      <c r="AJ2086" s="2">
        <v>-10188946.82</v>
      </c>
    </row>
    <row r="2087" spans="1:36" hidden="1" x14ac:dyDescent="0.25">
      <c r="A2087" s="8">
        <v>1</v>
      </c>
      <c r="B2087" s="8" t="s">
        <v>102</v>
      </c>
      <c r="C2087" s="8">
        <v>2530310200040</v>
      </c>
      <c r="D2087" s="8" t="s">
        <v>103</v>
      </c>
      <c r="F2087" s="8" t="s">
        <v>104</v>
      </c>
      <c r="G2087" s="10">
        <v>43745</v>
      </c>
      <c r="H2087" s="8" t="s">
        <v>31</v>
      </c>
      <c r="I2087" s="8" t="s">
        <v>32</v>
      </c>
      <c r="J2087" s="9">
        <v>0</v>
      </c>
      <c r="K2087" s="9">
        <v>0</v>
      </c>
      <c r="L2087" s="8">
        <v>0</v>
      </c>
      <c r="M2087" s="14">
        <f t="shared" si="99"/>
        <v>0</v>
      </c>
      <c r="N2087" s="8">
        <v>0</v>
      </c>
      <c r="O2087" s="8">
        <v>0</v>
      </c>
      <c r="P2087" s="8" t="s">
        <v>106</v>
      </c>
      <c r="R2087" s="8">
        <v>-0.04</v>
      </c>
      <c r="S2087" s="13">
        <f>_xlfn.XLOOKUP(P2087,rif_fee_schedule!$A$2:$A$84,rif_fee_schedule!C$2:C$84, 0)*1.628</f>
        <v>0</v>
      </c>
      <c r="T2087" s="13">
        <f>_xlfn.XLOOKUP(P2087,rif_fee_schedule!$A$2:$A$84,rif_fee_schedule!D$2:D$84, 0)</f>
        <v>0</v>
      </c>
      <c r="U2087" s="14">
        <f t="shared" si="97"/>
        <v>0</v>
      </c>
      <c r="V2087" s="14">
        <f t="shared" si="98"/>
        <v>0</v>
      </c>
      <c r="W2087"/>
      <c r="Y2087" s="3">
        <v>74696854.359999999</v>
      </c>
      <c r="Z2087" s="3">
        <v>1494936.99</v>
      </c>
      <c r="AA2087" s="3">
        <v>1189721.74</v>
      </c>
      <c r="AB2087" s="2">
        <v>103699.7</v>
      </c>
      <c r="AC2087" s="3">
        <v>2074</v>
      </c>
      <c r="AD2087" s="2">
        <v>-3422401.68</v>
      </c>
      <c r="AE2087" s="3">
        <v>599122533.62</v>
      </c>
      <c r="AF2087" s="3">
        <v>12164932.65</v>
      </c>
      <c r="AG2087" s="3">
        <v>2628720.44</v>
      </c>
      <c r="AH2087" s="3">
        <v>103699.7</v>
      </c>
      <c r="AI2087" s="3">
        <v>2074</v>
      </c>
      <c r="AJ2087" s="2">
        <v>-10188946.82</v>
      </c>
    </row>
    <row r="2088" spans="1:36" hidden="1" x14ac:dyDescent="0.25">
      <c r="A2088" s="8">
        <v>1</v>
      </c>
      <c r="B2088" s="8" t="s">
        <v>102</v>
      </c>
      <c r="C2088" s="8">
        <v>2530310200040</v>
      </c>
      <c r="D2088" s="8" t="s">
        <v>103</v>
      </c>
      <c r="F2088" s="8" t="s">
        <v>104</v>
      </c>
      <c r="G2088" s="10">
        <v>43745</v>
      </c>
      <c r="H2088" s="8" t="s">
        <v>31</v>
      </c>
      <c r="I2088" s="8" t="s">
        <v>32</v>
      </c>
      <c r="J2088" s="9">
        <v>0</v>
      </c>
      <c r="K2088" s="9">
        <v>0</v>
      </c>
      <c r="L2088" s="8">
        <v>0</v>
      </c>
      <c r="M2088" s="14">
        <f t="shared" si="99"/>
        <v>0</v>
      </c>
      <c r="N2088" s="8">
        <v>0</v>
      </c>
      <c r="O2088" s="8">
        <v>0</v>
      </c>
      <c r="P2088" s="8" t="s">
        <v>43</v>
      </c>
      <c r="R2088" s="11">
        <v>-12799.68</v>
      </c>
      <c r="S2088" s="13">
        <f>_xlfn.XLOOKUP(P2088,rif_fee_schedule!$A$2:$A$84,rif_fee_schedule!C$2:C$84, 0)*1.628</f>
        <v>5.1216879999999998</v>
      </c>
      <c r="T2088" s="13">
        <f>_xlfn.XLOOKUP(P2088,rif_fee_schedule!$A$2:$A$84,rif_fee_schedule!D$2:D$84, 0)</f>
        <v>2.9740000000000002</v>
      </c>
      <c r="U2088" s="14">
        <f t="shared" si="97"/>
        <v>-65555.967459840002</v>
      </c>
      <c r="V2088" s="14">
        <f t="shared" si="98"/>
        <v>-38066.248320000006</v>
      </c>
      <c r="W2088" s="2"/>
      <c r="Y2088" s="3">
        <v>74696854.359999999</v>
      </c>
      <c r="Z2088" s="3">
        <v>1494936.99</v>
      </c>
      <c r="AA2088" s="3">
        <v>1189721.74</v>
      </c>
      <c r="AB2088" s="2">
        <v>103699.7</v>
      </c>
      <c r="AC2088" s="3">
        <v>2074</v>
      </c>
      <c r="AD2088" s="2">
        <v>-3422401.68</v>
      </c>
      <c r="AE2088" s="3">
        <v>599122533.62</v>
      </c>
      <c r="AF2088" s="3">
        <v>12164932.65</v>
      </c>
      <c r="AG2088" s="3">
        <v>2628720.44</v>
      </c>
      <c r="AH2088" s="3">
        <v>103699.7</v>
      </c>
      <c r="AI2088" s="3">
        <v>2074</v>
      </c>
      <c r="AJ2088" s="2">
        <v>-10188946.82</v>
      </c>
    </row>
    <row r="2089" spans="1:36" hidden="1" x14ac:dyDescent="0.25">
      <c r="A2089" s="8">
        <v>7</v>
      </c>
      <c r="B2089" s="8" t="s">
        <v>8457</v>
      </c>
      <c r="C2089" s="8">
        <v>341300350010</v>
      </c>
      <c r="D2089" s="8" t="s">
        <v>8458</v>
      </c>
      <c r="F2089" s="8" t="s">
        <v>8459</v>
      </c>
      <c r="G2089" s="10">
        <v>43591</v>
      </c>
      <c r="H2089" s="8" t="s">
        <v>31</v>
      </c>
      <c r="I2089" s="8" t="s">
        <v>32</v>
      </c>
      <c r="J2089" s="9">
        <v>0</v>
      </c>
      <c r="K2089" s="9">
        <v>0</v>
      </c>
      <c r="L2089" s="8">
        <v>0</v>
      </c>
      <c r="M2089" s="14">
        <f t="shared" si="99"/>
        <v>0</v>
      </c>
      <c r="N2089" s="8">
        <v>0</v>
      </c>
      <c r="O2089" s="8">
        <v>0</v>
      </c>
      <c r="P2089" s="8" t="s">
        <v>90</v>
      </c>
      <c r="R2089" s="11">
        <v>47693</v>
      </c>
      <c r="S2089" s="13">
        <f>_xlfn.XLOOKUP(P2089,rif_fee_schedule!$A$2:$A$84,rif_fee_schedule!C$2:C$84, 0)*1.628</f>
        <v>14.380123999999999</v>
      </c>
      <c r="T2089" s="13">
        <f>_xlfn.XLOOKUP(P2089,rif_fee_schedule!$A$2:$A$84,rif_fee_schedule!D$2:D$84, 0)</f>
        <v>8.3520000000000003</v>
      </c>
      <c r="U2089" s="14">
        <f t="shared" si="97"/>
        <v>685831.25393199991</v>
      </c>
      <c r="V2089" s="14">
        <f t="shared" si="98"/>
        <v>398331.93599999999</v>
      </c>
      <c r="W2089" s="2"/>
      <c r="Y2089" s="3">
        <v>53911680.950000003</v>
      </c>
      <c r="Z2089" s="3">
        <v>1078233.76</v>
      </c>
      <c r="AA2089" s="3">
        <v>0</v>
      </c>
      <c r="AB2089">
        <v>0</v>
      </c>
      <c r="AC2089" s="3">
        <v>0</v>
      </c>
      <c r="AD2089" s="2">
        <v>-682358.32</v>
      </c>
      <c r="AE2089" s="3">
        <v>599122533.62</v>
      </c>
      <c r="AF2089" s="3">
        <v>12164932.65</v>
      </c>
      <c r="AG2089" s="3">
        <v>2628720.44</v>
      </c>
      <c r="AH2089" s="3">
        <v>103699.7</v>
      </c>
      <c r="AI2089" s="3">
        <v>2074</v>
      </c>
      <c r="AJ2089" s="2">
        <v>-10188946.82</v>
      </c>
    </row>
    <row r="2090" spans="1:36" hidden="1" x14ac:dyDescent="0.25">
      <c r="A2090" s="8">
        <v>7</v>
      </c>
      <c r="B2090" s="8" t="s">
        <v>8457</v>
      </c>
      <c r="C2090" s="8">
        <v>341300350010</v>
      </c>
      <c r="D2090" s="8" t="s">
        <v>8458</v>
      </c>
      <c r="F2090" s="8" t="s">
        <v>8459</v>
      </c>
      <c r="G2090" s="10">
        <v>43591</v>
      </c>
      <c r="H2090" s="8" t="s">
        <v>31</v>
      </c>
      <c r="I2090" s="8" t="s">
        <v>32</v>
      </c>
      <c r="J2090" s="9">
        <v>0</v>
      </c>
      <c r="K2090" s="9">
        <v>0</v>
      </c>
      <c r="L2090" s="8">
        <v>0</v>
      </c>
      <c r="M2090" s="14">
        <f t="shared" si="99"/>
        <v>0</v>
      </c>
      <c r="N2090" s="8">
        <v>0</v>
      </c>
      <c r="O2090" s="8">
        <v>0</v>
      </c>
      <c r="P2090" s="8" t="s">
        <v>106</v>
      </c>
      <c r="R2090" s="8">
        <v>-8.2100000000000009</v>
      </c>
      <c r="S2090" s="13">
        <f>_xlfn.XLOOKUP(P2090,rif_fee_schedule!$A$2:$A$84,rif_fee_schedule!C$2:C$84, 0)*1.628</f>
        <v>0</v>
      </c>
      <c r="T2090" s="13">
        <f>_xlfn.XLOOKUP(P2090,rif_fee_schedule!$A$2:$A$84,rif_fee_schedule!D$2:D$84, 0)</f>
        <v>0</v>
      </c>
      <c r="U2090" s="14">
        <f t="shared" si="97"/>
        <v>0</v>
      </c>
      <c r="V2090" s="14">
        <f t="shared" si="98"/>
        <v>0</v>
      </c>
      <c r="W2090"/>
      <c r="Y2090" s="3">
        <v>53911680.950000003</v>
      </c>
      <c r="Z2090" s="3">
        <v>1078233.76</v>
      </c>
      <c r="AA2090" s="3">
        <v>0</v>
      </c>
      <c r="AB2090">
        <v>0</v>
      </c>
      <c r="AC2090" s="3">
        <v>0</v>
      </c>
      <c r="AD2090" s="2">
        <v>-682358.32</v>
      </c>
      <c r="AE2090" s="3">
        <v>599122533.62</v>
      </c>
      <c r="AF2090" s="3">
        <v>12164932.65</v>
      </c>
      <c r="AG2090" s="3">
        <v>2628720.44</v>
      </c>
      <c r="AH2090" s="3">
        <v>103699.7</v>
      </c>
      <c r="AI2090" s="3">
        <v>2074</v>
      </c>
      <c r="AJ2090" s="2">
        <v>-10188946.82</v>
      </c>
    </row>
    <row r="2091" spans="1:36" hidden="1" x14ac:dyDescent="0.25">
      <c r="A2091" s="8">
        <v>7</v>
      </c>
      <c r="B2091" s="8" t="s">
        <v>8457</v>
      </c>
      <c r="C2091" s="8">
        <v>341300350010</v>
      </c>
      <c r="D2091" s="8" t="s">
        <v>8458</v>
      </c>
      <c r="F2091" s="8" t="s">
        <v>8459</v>
      </c>
      <c r="G2091" s="10">
        <v>43591</v>
      </c>
      <c r="H2091" s="8" t="s">
        <v>31</v>
      </c>
      <c r="I2091" s="8" t="s">
        <v>32</v>
      </c>
      <c r="J2091" s="9">
        <v>0</v>
      </c>
      <c r="K2091" s="9">
        <v>0</v>
      </c>
      <c r="L2091" s="8">
        <v>0</v>
      </c>
      <c r="M2091" s="14">
        <f t="shared" si="99"/>
        <v>0</v>
      </c>
      <c r="N2091" s="8">
        <v>0</v>
      </c>
      <c r="O2091" s="8">
        <v>0</v>
      </c>
      <c r="P2091" s="8" t="s">
        <v>72</v>
      </c>
      <c r="R2091" s="11">
        <v>-43081</v>
      </c>
      <c r="S2091" s="13">
        <f>_xlfn.XLOOKUP(P2091,rif_fee_schedule!$A$2:$A$84,rif_fee_schedule!C$2:C$84, 0)*1.628</f>
        <v>15.918583999999999</v>
      </c>
      <c r="T2091" s="13">
        <f>_xlfn.XLOOKUP(P2091,rif_fee_schedule!$A$2:$A$84,rif_fee_schedule!D$2:D$84, 0)</f>
        <v>9.2460000000000004</v>
      </c>
      <c r="U2091" s="14">
        <f t="shared" si="97"/>
        <v>-685788.51730399998</v>
      </c>
      <c r="V2091" s="14">
        <f t="shared" si="98"/>
        <v>-398326.92600000004</v>
      </c>
      <c r="W2091" s="2"/>
      <c r="Y2091" s="3">
        <v>53911680.950000003</v>
      </c>
      <c r="Z2091" s="3">
        <v>1078233.76</v>
      </c>
      <c r="AA2091" s="3">
        <v>0</v>
      </c>
      <c r="AB2091">
        <v>0</v>
      </c>
      <c r="AC2091" s="3">
        <v>0</v>
      </c>
      <c r="AD2091" s="2">
        <v>-682358.32</v>
      </c>
      <c r="AE2091" s="3">
        <v>599122533.62</v>
      </c>
      <c r="AF2091" s="3">
        <v>12164932.65</v>
      </c>
      <c r="AG2091" s="3">
        <v>2628720.44</v>
      </c>
      <c r="AH2091" s="3">
        <v>103699.7</v>
      </c>
      <c r="AI2091" s="3">
        <v>2074</v>
      </c>
      <c r="AJ2091" s="2">
        <v>-10188946.82</v>
      </c>
    </row>
    <row r="2092" spans="1:36" hidden="1" x14ac:dyDescent="0.25">
      <c r="A2092" s="8">
        <v>7</v>
      </c>
      <c r="B2092" s="8" t="s">
        <v>8305</v>
      </c>
      <c r="C2092" s="8">
        <v>141040230360</v>
      </c>
      <c r="D2092" s="8" t="s">
        <v>8306</v>
      </c>
      <c r="F2092" s="8" t="s">
        <v>4170</v>
      </c>
      <c r="G2092" s="10">
        <v>43766</v>
      </c>
      <c r="H2092" s="8" t="s">
        <v>31</v>
      </c>
      <c r="I2092" s="8" t="s">
        <v>32</v>
      </c>
      <c r="J2092" s="9">
        <v>0</v>
      </c>
      <c r="K2092" s="9">
        <v>0</v>
      </c>
      <c r="L2092" s="8">
        <v>0</v>
      </c>
      <c r="M2092" s="14">
        <f t="shared" si="99"/>
        <v>0</v>
      </c>
      <c r="N2092" s="8">
        <v>0</v>
      </c>
      <c r="O2092" s="8">
        <v>0</v>
      </c>
      <c r="P2092" s="8" t="s">
        <v>106</v>
      </c>
      <c r="R2092" s="11">
        <v>-35980.28</v>
      </c>
      <c r="S2092" s="13">
        <f>_xlfn.XLOOKUP(P2092,rif_fee_schedule!$A$2:$A$84,rif_fee_schedule!C$2:C$84, 0)*1.628</f>
        <v>0</v>
      </c>
      <c r="T2092" s="13">
        <f>_xlfn.XLOOKUP(P2092,rif_fee_schedule!$A$2:$A$84,rif_fee_schedule!D$2:D$84, 0)</f>
        <v>0</v>
      </c>
      <c r="U2092" s="14">
        <f t="shared" si="97"/>
        <v>0</v>
      </c>
      <c r="V2092" s="14">
        <f t="shared" si="98"/>
        <v>0</v>
      </c>
      <c r="W2092" s="2"/>
      <c r="Y2092" s="3">
        <v>53911680.950000003</v>
      </c>
      <c r="Z2092" s="3">
        <v>1078233.76</v>
      </c>
      <c r="AA2092" s="3">
        <v>0</v>
      </c>
      <c r="AB2092">
        <v>0</v>
      </c>
      <c r="AC2092" s="3">
        <v>0</v>
      </c>
      <c r="AD2092" s="2">
        <v>-682358.32</v>
      </c>
      <c r="AE2092" s="3">
        <v>599122533.62</v>
      </c>
      <c r="AF2092" s="3">
        <v>12164932.65</v>
      </c>
      <c r="AG2092" s="3">
        <v>2628720.44</v>
      </c>
      <c r="AH2092" s="3">
        <v>103699.7</v>
      </c>
      <c r="AI2092" s="3">
        <v>2074</v>
      </c>
      <c r="AJ2092" s="2">
        <v>-10188946.82</v>
      </c>
    </row>
    <row r="2093" spans="1:36" hidden="1" x14ac:dyDescent="0.25">
      <c r="A2093" s="8">
        <v>7</v>
      </c>
      <c r="B2093" s="8" t="s">
        <v>8305</v>
      </c>
      <c r="C2093" s="8">
        <v>141040230360</v>
      </c>
      <c r="D2093" s="8" t="s">
        <v>8306</v>
      </c>
      <c r="F2093" s="8" t="s">
        <v>4170</v>
      </c>
      <c r="G2093" s="10">
        <v>43766</v>
      </c>
      <c r="H2093" s="8" t="s">
        <v>31</v>
      </c>
      <c r="I2093" s="8" t="s">
        <v>32</v>
      </c>
      <c r="J2093" s="9">
        <v>0</v>
      </c>
      <c r="K2093" s="9">
        <v>0</v>
      </c>
      <c r="L2093" s="8">
        <v>0</v>
      </c>
      <c r="M2093" s="14">
        <f t="shared" si="99"/>
        <v>0</v>
      </c>
      <c r="N2093" s="8">
        <v>0</v>
      </c>
      <c r="O2093" s="8">
        <v>0</v>
      </c>
      <c r="P2093" s="8" t="s">
        <v>112</v>
      </c>
      <c r="R2093" s="11">
        <v>1000</v>
      </c>
      <c r="S2093" s="13">
        <f>_xlfn.XLOOKUP(P2093,rif_fee_schedule!$A$2:$A$84,rif_fee_schedule!C$2:C$84, 0)*1.628</f>
        <v>53.092335999999996</v>
      </c>
      <c r="T2093" s="13">
        <f>_xlfn.XLOOKUP(P2093,rif_fee_schedule!$A$2:$A$84,rif_fee_schedule!D$2:D$84, 0)</f>
        <v>30.835000000000001</v>
      </c>
      <c r="U2093" s="14">
        <f t="shared" si="97"/>
        <v>53092.335999999996</v>
      </c>
      <c r="V2093" s="14">
        <f t="shared" si="98"/>
        <v>30835</v>
      </c>
      <c r="W2093" s="2"/>
      <c r="Y2093" s="3">
        <v>53911680.950000003</v>
      </c>
      <c r="Z2093" s="3">
        <v>1078233.76</v>
      </c>
      <c r="AA2093" s="3">
        <v>0</v>
      </c>
      <c r="AB2093">
        <v>0</v>
      </c>
      <c r="AC2093" s="3">
        <v>0</v>
      </c>
      <c r="AD2093" s="2">
        <v>-682358.32</v>
      </c>
      <c r="AE2093" s="3">
        <v>599122533.62</v>
      </c>
      <c r="AF2093" s="3">
        <v>12164932.65</v>
      </c>
      <c r="AG2093" s="3">
        <v>2628720.44</v>
      </c>
      <c r="AH2093" s="3">
        <v>103699.7</v>
      </c>
      <c r="AI2093" s="3">
        <v>2074</v>
      </c>
      <c r="AJ2093" s="2">
        <v>-10188946.82</v>
      </c>
    </row>
    <row r="2094" spans="1:36" hidden="1" x14ac:dyDescent="0.25">
      <c r="A2094" s="8">
        <v>7</v>
      </c>
      <c r="B2094" s="8" t="s">
        <v>8305</v>
      </c>
      <c r="C2094" s="8">
        <v>141040230360</v>
      </c>
      <c r="D2094" s="8" t="s">
        <v>8306</v>
      </c>
      <c r="F2094" s="8" t="s">
        <v>4170</v>
      </c>
      <c r="G2094" s="10">
        <v>43766</v>
      </c>
      <c r="H2094" s="8" t="s">
        <v>31</v>
      </c>
      <c r="I2094" s="8" t="s">
        <v>32</v>
      </c>
      <c r="J2094" s="9">
        <v>0</v>
      </c>
      <c r="K2094" s="9">
        <v>0</v>
      </c>
      <c r="L2094" s="8">
        <v>0</v>
      </c>
      <c r="M2094" s="14">
        <f t="shared" si="99"/>
        <v>0</v>
      </c>
      <c r="N2094" s="8">
        <v>0</v>
      </c>
      <c r="O2094" s="8">
        <v>0</v>
      </c>
      <c r="P2094" s="8" t="s">
        <v>77</v>
      </c>
      <c r="R2094" s="8">
        <v>-1</v>
      </c>
      <c r="S2094" s="13">
        <f>_xlfn.XLOOKUP(P2094,rif_fee_schedule!$A$2:$A$84,rif_fee_schedule!C$2:C$84, 0)*1.628</f>
        <v>9769.6279999999988</v>
      </c>
      <c r="T2094" s="13">
        <f>_xlfn.XLOOKUP(P2094,rif_fee_schedule!$A$2:$A$84,rif_fee_schedule!D$2:D$84, 0)</f>
        <v>5674</v>
      </c>
      <c r="U2094" s="14">
        <f t="shared" si="97"/>
        <v>-9769.6279999999988</v>
      </c>
      <c r="V2094" s="14">
        <f t="shared" si="98"/>
        <v>-5674</v>
      </c>
      <c r="W2094"/>
      <c r="Y2094" s="3">
        <v>53911680.950000003</v>
      </c>
      <c r="Z2094" s="3">
        <v>1078233.76</v>
      </c>
      <c r="AA2094" s="3">
        <v>0</v>
      </c>
      <c r="AB2094">
        <v>0</v>
      </c>
      <c r="AC2094" s="3">
        <v>0</v>
      </c>
      <c r="AD2094" s="2">
        <v>-682358.32</v>
      </c>
      <c r="AE2094" s="3">
        <v>599122533.62</v>
      </c>
      <c r="AF2094" s="3">
        <v>12164932.65</v>
      </c>
      <c r="AG2094" s="3">
        <v>2628720.44</v>
      </c>
      <c r="AH2094" s="3">
        <v>103699.7</v>
      </c>
      <c r="AI2094" s="3">
        <v>2074</v>
      </c>
      <c r="AJ2094" s="2">
        <v>-10188946.82</v>
      </c>
    </row>
    <row r="2095" spans="1:36" hidden="1" x14ac:dyDescent="0.25">
      <c r="A2095" s="8">
        <v>3.1</v>
      </c>
      <c r="B2095" s="8" t="s">
        <v>4120</v>
      </c>
      <c r="C2095" s="8">
        <v>821220040020</v>
      </c>
      <c r="D2095" s="8" t="s">
        <v>4121</v>
      </c>
      <c r="F2095" s="8" t="s">
        <v>640</v>
      </c>
      <c r="G2095" s="10">
        <v>43591</v>
      </c>
      <c r="H2095" s="8" t="s">
        <v>31</v>
      </c>
      <c r="I2095" s="8" t="s">
        <v>32</v>
      </c>
      <c r="J2095" s="9">
        <v>0</v>
      </c>
      <c r="K2095" s="9">
        <v>0</v>
      </c>
      <c r="L2095" s="8">
        <v>0</v>
      </c>
      <c r="M2095" s="14">
        <f t="shared" si="99"/>
        <v>0</v>
      </c>
      <c r="N2095" s="8">
        <v>0</v>
      </c>
      <c r="O2095" s="8">
        <v>0</v>
      </c>
      <c r="P2095" s="8" t="s">
        <v>72</v>
      </c>
      <c r="R2095" s="11">
        <v>3227</v>
      </c>
      <c r="S2095" s="13">
        <f>_xlfn.XLOOKUP(P2095,rif_fee_schedule!$A$2:$A$84,rif_fee_schedule!C$2:C$84, 0)*1.628</f>
        <v>15.918583999999999</v>
      </c>
      <c r="T2095" s="13">
        <f>_xlfn.XLOOKUP(P2095,rif_fee_schedule!$A$2:$A$84,rif_fee_schedule!D$2:D$84, 0)</f>
        <v>9.2460000000000004</v>
      </c>
      <c r="U2095" s="14">
        <f t="shared" si="97"/>
        <v>51369.270568</v>
      </c>
      <c r="V2095" s="14">
        <f t="shared" si="98"/>
        <v>29836.842000000001</v>
      </c>
      <c r="Y2095" s="3">
        <v>34362078.990000002</v>
      </c>
      <c r="Z2095" s="3">
        <v>687512.03</v>
      </c>
      <c r="AA2095" s="3">
        <v>0</v>
      </c>
      <c r="AB2095">
        <v>0</v>
      </c>
      <c r="AC2095" s="3">
        <v>0</v>
      </c>
      <c r="AD2095" s="2">
        <v>-175934.14</v>
      </c>
      <c r="AE2095" s="3">
        <v>599122533.62</v>
      </c>
      <c r="AF2095" s="3">
        <v>12164932.65</v>
      </c>
      <c r="AG2095" s="3">
        <v>2628720.44</v>
      </c>
      <c r="AH2095" s="3">
        <v>103699.7</v>
      </c>
      <c r="AI2095" s="3">
        <v>2074</v>
      </c>
      <c r="AJ2095" s="2">
        <v>-10188946.82</v>
      </c>
    </row>
    <row r="2096" spans="1:36" hidden="1" x14ac:dyDescent="0.25">
      <c r="A2096" s="8">
        <v>3.1</v>
      </c>
      <c r="B2096" s="8" t="s">
        <v>4120</v>
      </c>
      <c r="C2096" s="8">
        <v>821220040020</v>
      </c>
      <c r="D2096" s="8" t="s">
        <v>4121</v>
      </c>
      <c r="F2096" s="8" t="s">
        <v>640</v>
      </c>
      <c r="G2096" s="10">
        <v>43591</v>
      </c>
      <c r="H2096" s="8" t="s">
        <v>31</v>
      </c>
      <c r="I2096" s="8" t="s">
        <v>32</v>
      </c>
      <c r="J2096" s="9">
        <v>0</v>
      </c>
      <c r="K2096" s="9">
        <v>0</v>
      </c>
      <c r="L2096" s="8">
        <v>0</v>
      </c>
      <c r="M2096" s="14">
        <f t="shared" si="99"/>
        <v>0</v>
      </c>
      <c r="N2096" s="8">
        <v>0</v>
      </c>
      <c r="O2096" s="8">
        <v>0</v>
      </c>
      <c r="P2096" s="8" t="s">
        <v>113</v>
      </c>
      <c r="R2096" s="8">
        <v>-7.48</v>
      </c>
      <c r="S2096" s="13">
        <f>_xlfn.XLOOKUP(P2096,rif_fee_schedule!$A$2:$A$84,rif_fee_schedule!C$2:C$84, 0)*1.628</f>
        <v>6860.3919999999998</v>
      </c>
      <c r="T2096" s="13">
        <f>_xlfn.XLOOKUP(P2096,rif_fee_schedule!$A$2:$A$84,rif_fee_schedule!D$2:D$84, 0)</f>
        <v>3984</v>
      </c>
      <c r="U2096" s="14">
        <f t="shared" si="97"/>
        <v>-51315.73216</v>
      </c>
      <c r="V2096" s="14">
        <f t="shared" si="98"/>
        <v>-29800.320000000003</v>
      </c>
      <c r="Y2096" s="3">
        <v>34362078.990000002</v>
      </c>
      <c r="Z2096" s="3">
        <v>687512.03</v>
      </c>
      <c r="AA2096" s="3">
        <v>0</v>
      </c>
      <c r="AB2096">
        <v>0</v>
      </c>
      <c r="AC2096" s="3">
        <v>0</v>
      </c>
      <c r="AD2096" s="2">
        <v>-175934.14</v>
      </c>
      <c r="AE2096" s="3">
        <v>599122533.62</v>
      </c>
      <c r="AF2096" s="3">
        <v>12164932.65</v>
      </c>
      <c r="AG2096" s="3">
        <v>2628720.44</v>
      </c>
      <c r="AH2096" s="3">
        <v>103699.7</v>
      </c>
      <c r="AI2096" s="3">
        <v>2074</v>
      </c>
      <c r="AJ2096" s="2">
        <v>-10188946.82</v>
      </c>
    </row>
    <row r="2097" spans="1:36" hidden="1" x14ac:dyDescent="0.25">
      <c r="A2097" s="8">
        <v>3.1</v>
      </c>
      <c r="B2097" s="8" t="s">
        <v>4120</v>
      </c>
      <c r="C2097" s="8">
        <v>821220040020</v>
      </c>
      <c r="D2097" s="8" t="s">
        <v>4121</v>
      </c>
      <c r="F2097" s="8" t="s">
        <v>640</v>
      </c>
      <c r="G2097" s="10">
        <v>43591</v>
      </c>
      <c r="H2097" s="8" t="s">
        <v>31</v>
      </c>
      <c r="I2097" s="8" t="s">
        <v>32</v>
      </c>
      <c r="J2097" s="9">
        <v>0</v>
      </c>
      <c r="K2097" s="9">
        <v>0</v>
      </c>
      <c r="L2097" s="8">
        <v>0</v>
      </c>
      <c r="M2097" s="14">
        <f t="shared" si="99"/>
        <v>0</v>
      </c>
      <c r="N2097" s="8">
        <v>0</v>
      </c>
      <c r="O2097" s="8">
        <v>0</v>
      </c>
      <c r="P2097" s="8" t="s">
        <v>106</v>
      </c>
      <c r="R2097" s="8">
        <v>-53.81</v>
      </c>
      <c r="S2097" s="13">
        <f>_xlfn.XLOOKUP(P2097,rif_fee_schedule!$A$2:$A$84,rif_fee_schedule!C$2:C$84, 0)*1.628</f>
        <v>0</v>
      </c>
      <c r="T2097" s="13">
        <f>_xlfn.XLOOKUP(P2097,rif_fee_schedule!$A$2:$A$84,rif_fee_schedule!D$2:D$84, 0)</f>
        <v>0</v>
      </c>
      <c r="U2097" s="14">
        <f t="shared" si="97"/>
        <v>0</v>
      </c>
      <c r="V2097" s="14">
        <f t="shared" si="98"/>
        <v>0</v>
      </c>
      <c r="Y2097" s="3">
        <v>34362078.990000002</v>
      </c>
      <c r="Z2097" s="3">
        <v>687512.03</v>
      </c>
      <c r="AA2097" s="3">
        <v>0</v>
      </c>
      <c r="AB2097">
        <v>0</v>
      </c>
      <c r="AC2097" s="3">
        <v>0</v>
      </c>
      <c r="AD2097" s="2">
        <v>-175934.14</v>
      </c>
      <c r="AE2097" s="3">
        <v>599122533.62</v>
      </c>
      <c r="AF2097" s="3">
        <v>12164932.65</v>
      </c>
      <c r="AG2097" s="3">
        <v>2628720.44</v>
      </c>
      <c r="AH2097" s="3">
        <v>103699.7</v>
      </c>
      <c r="AI2097" s="3">
        <v>2074</v>
      </c>
      <c r="AJ2097" s="2">
        <v>-10188946.82</v>
      </c>
    </row>
    <row r="2098" spans="1:36" hidden="1" x14ac:dyDescent="0.25">
      <c r="A2098" s="8">
        <v>9.1</v>
      </c>
      <c r="B2098" s="8" t="s">
        <v>8876</v>
      </c>
      <c r="C2098" s="8">
        <v>430010010132</v>
      </c>
      <c r="D2098" s="8" t="s">
        <v>8877</v>
      </c>
      <c r="F2098" s="8" t="s">
        <v>783</v>
      </c>
      <c r="G2098" s="10">
        <v>43591</v>
      </c>
      <c r="H2098" s="8" t="s">
        <v>31</v>
      </c>
      <c r="I2098" s="8" t="s">
        <v>32</v>
      </c>
      <c r="J2098" s="9">
        <v>0</v>
      </c>
      <c r="K2098" s="9">
        <v>0</v>
      </c>
      <c r="L2098" s="8">
        <v>0</v>
      </c>
      <c r="M2098" s="14">
        <f t="shared" si="99"/>
        <v>0</v>
      </c>
      <c r="N2098" s="8">
        <v>0</v>
      </c>
      <c r="O2098" s="8">
        <v>0</v>
      </c>
      <c r="P2098" s="8" t="s">
        <v>106</v>
      </c>
      <c r="R2098" s="8">
        <v>-0.02</v>
      </c>
      <c r="S2098" s="13">
        <f>_xlfn.XLOOKUP(P2098,rif_fee_schedule!$A$2:$A$84,rif_fee_schedule!C$2:C$84, 0)*1.628</f>
        <v>0</v>
      </c>
      <c r="T2098" s="13">
        <f>_xlfn.XLOOKUP(P2098,rif_fee_schedule!$A$2:$A$84,rif_fee_schedule!D$2:D$84, 0)</f>
        <v>0</v>
      </c>
      <c r="U2098" s="14">
        <f t="shared" si="97"/>
        <v>0</v>
      </c>
      <c r="V2098" s="14">
        <f t="shared" si="98"/>
        <v>0</v>
      </c>
      <c r="Y2098" s="3">
        <v>13894747.220000001</v>
      </c>
      <c r="Z2098" s="3">
        <v>290518.01</v>
      </c>
      <c r="AA2098" s="3">
        <v>0</v>
      </c>
      <c r="AB2098">
        <v>0</v>
      </c>
      <c r="AC2098" s="3">
        <v>0</v>
      </c>
      <c r="AD2098" s="2">
        <v>-156592.79</v>
      </c>
      <c r="AE2098" s="3">
        <v>599122533.62</v>
      </c>
      <c r="AF2098" s="3">
        <v>12164932.65</v>
      </c>
      <c r="AG2098" s="3">
        <v>2628720.44</v>
      </c>
      <c r="AH2098" s="3">
        <v>103699.7</v>
      </c>
      <c r="AI2098" s="3">
        <v>2074</v>
      </c>
      <c r="AJ2098" s="2">
        <v>-10188946.82</v>
      </c>
    </row>
    <row r="2099" spans="1:36" hidden="1" x14ac:dyDescent="0.25">
      <c r="A2099" s="8">
        <v>9.1</v>
      </c>
      <c r="B2099" s="8" t="s">
        <v>8876</v>
      </c>
      <c r="C2099" s="8">
        <v>430010010132</v>
      </c>
      <c r="D2099" s="8" t="s">
        <v>8877</v>
      </c>
      <c r="F2099" s="8" t="s">
        <v>783</v>
      </c>
      <c r="G2099" s="10">
        <v>43591</v>
      </c>
      <c r="H2099" s="8" t="s">
        <v>31</v>
      </c>
      <c r="I2099" s="8" t="s">
        <v>32</v>
      </c>
      <c r="J2099" s="9">
        <v>0</v>
      </c>
      <c r="K2099" s="9">
        <v>0</v>
      </c>
      <c r="L2099" s="8">
        <v>0</v>
      </c>
      <c r="M2099" s="14">
        <f t="shared" si="99"/>
        <v>0</v>
      </c>
      <c r="N2099" s="8">
        <v>0</v>
      </c>
      <c r="O2099" s="8">
        <v>0</v>
      </c>
      <c r="P2099" s="8" t="s">
        <v>33</v>
      </c>
      <c r="R2099" s="11">
        <v>3795</v>
      </c>
      <c r="S2099" s="13">
        <f>_xlfn.XLOOKUP(P2099,rif_fee_schedule!$A$2:$A$84,rif_fee_schedule!C$2:C$84, 0)*1.628</f>
        <v>25.823335999999998</v>
      </c>
      <c r="T2099" s="13">
        <f>_xlfn.XLOOKUP(P2099,rif_fee_schedule!$A$2:$A$84,rif_fee_schedule!D$2:D$84, 0)</f>
        <v>14.997999999999999</v>
      </c>
      <c r="U2099" s="14">
        <f t="shared" ref="U2099:U2162" si="100">S2099*R2099</f>
        <v>97999.560119999995</v>
      </c>
      <c r="V2099" s="14">
        <f t="shared" ref="V2099:V2162" si="101">T2099*R2099</f>
        <v>56917.409999999996</v>
      </c>
      <c r="Y2099" s="3">
        <v>13894747.220000001</v>
      </c>
      <c r="Z2099" s="3">
        <v>290518.01</v>
      </c>
      <c r="AA2099" s="3">
        <v>0</v>
      </c>
      <c r="AB2099">
        <v>0</v>
      </c>
      <c r="AC2099" s="3">
        <v>0</v>
      </c>
      <c r="AD2099" s="2">
        <v>-156592.79</v>
      </c>
      <c r="AE2099" s="3">
        <v>599122533.62</v>
      </c>
      <c r="AF2099" s="3">
        <v>12164932.65</v>
      </c>
      <c r="AG2099" s="3">
        <v>2628720.44</v>
      </c>
      <c r="AH2099" s="3">
        <v>103699.7</v>
      </c>
      <c r="AI2099" s="3">
        <v>2074</v>
      </c>
      <c r="AJ2099" s="2">
        <v>-10188946.82</v>
      </c>
    </row>
    <row r="2100" spans="1:36" hidden="1" x14ac:dyDescent="0.25">
      <c r="A2100" s="8">
        <v>9.1</v>
      </c>
      <c r="B2100" s="8" t="s">
        <v>8876</v>
      </c>
      <c r="C2100" s="8">
        <v>430010010132</v>
      </c>
      <c r="D2100" s="8" t="s">
        <v>8877</v>
      </c>
      <c r="F2100" s="8" t="s">
        <v>783</v>
      </c>
      <c r="G2100" s="10">
        <v>43591</v>
      </c>
      <c r="H2100" s="8" t="s">
        <v>31</v>
      </c>
      <c r="I2100" s="8" t="s">
        <v>32</v>
      </c>
      <c r="J2100" s="9">
        <v>0</v>
      </c>
      <c r="K2100" s="9">
        <v>0</v>
      </c>
      <c r="L2100" s="8">
        <v>0</v>
      </c>
      <c r="M2100" s="14">
        <f t="shared" si="99"/>
        <v>0</v>
      </c>
      <c r="N2100" s="8">
        <v>0</v>
      </c>
      <c r="O2100" s="8">
        <v>0</v>
      </c>
      <c r="P2100" s="8" t="s">
        <v>72</v>
      </c>
      <c r="R2100" s="11">
        <v>-6155.9</v>
      </c>
      <c r="S2100" s="13">
        <f>_xlfn.XLOOKUP(P2100,rif_fee_schedule!$A$2:$A$84,rif_fee_schedule!C$2:C$84, 0)*1.628</f>
        <v>15.918583999999999</v>
      </c>
      <c r="T2100" s="13">
        <f>_xlfn.XLOOKUP(P2100,rif_fee_schedule!$A$2:$A$84,rif_fee_schedule!D$2:D$84, 0)</f>
        <v>9.2460000000000004</v>
      </c>
      <c r="U2100" s="14">
        <f t="shared" si="100"/>
        <v>-97993.211245599989</v>
      </c>
      <c r="V2100" s="14">
        <f t="shared" si="101"/>
        <v>-56917.451399999998</v>
      </c>
      <c r="Y2100" s="3">
        <v>13894747.220000001</v>
      </c>
      <c r="Z2100" s="3">
        <v>290518.01</v>
      </c>
      <c r="AA2100" s="3">
        <v>0</v>
      </c>
      <c r="AB2100">
        <v>0</v>
      </c>
      <c r="AC2100" s="3">
        <v>0</v>
      </c>
      <c r="AD2100" s="2">
        <v>-156592.79</v>
      </c>
      <c r="AE2100" s="3">
        <v>599122533.62</v>
      </c>
      <c r="AF2100" s="3">
        <v>12164932.65</v>
      </c>
      <c r="AG2100" s="3">
        <v>2628720.44</v>
      </c>
      <c r="AH2100" s="3">
        <v>103699.7</v>
      </c>
      <c r="AI2100" s="3">
        <v>2074</v>
      </c>
      <c r="AJ2100" s="2">
        <v>-10188946.82</v>
      </c>
    </row>
    <row r="2101" spans="1:36" hidden="1" x14ac:dyDescent="0.25">
      <c r="A2101" s="8">
        <v>3</v>
      </c>
      <c r="B2101" s="8" t="s">
        <v>3931</v>
      </c>
      <c r="C2101" s="8">
        <v>3421090010010</v>
      </c>
      <c r="D2101" s="8" t="s">
        <v>3932</v>
      </c>
      <c r="F2101" s="8" t="s">
        <v>104</v>
      </c>
      <c r="G2101" s="10">
        <v>43559</v>
      </c>
      <c r="H2101" s="8" t="s">
        <v>31</v>
      </c>
      <c r="I2101" s="8" t="s">
        <v>32</v>
      </c>
      <c r="J2101" s="9">
        <v>0</v>
      </c>
      <c r="K2101" s="9">
        <v>0</v>
      </c>
      <c r="L2101" s="8">
        <v>0</v>
      </c>
      <c r="M2101" s="14">
        <f t="shared" si="99"/>
        <v>0</v>
      </c>
      <c r="N2101" s="8">
        <v>0</v>
      </c>
      <c r="O2101" s="8">
        <v>0</v>
      </c>
      <c r="P2101" s="8" t="s">
        <v>3496</v>
      </c>
      <c r="R2101" s="11">
        <v>50600</v>
      </c>
      <c r="S2101" s="13">
        <f>_xlfn.XLOOKUP(P2101,rif_fee_schedule!$A$2:$A$84,rif_fee_schedule!C$2:C$84, 0)*1.628</f>
        <v>19.218539999999997</v>
      </c>
      <c r="T2101" s="13">
        <f>_xlfn.XLOOKUP(P2101,rif_fee_schedule!$A$2:$A$84,rif_fee_schedule!D$2:D$84, 0)</f>
        <v>11.162000000000001</v>
      </c>
      <c r="U2101" s="14">
        <f t="shared" si="100"/>
        <v>972458.12399999984</v>
      </c>
      <c r="V2101" s="14">
        <f t="shared" si="101"/>
        <v>564797.20000000007</v>
      </c>
      <c r="W2101" s="2"/>
      <c r="Y2101" s="3">
        <v>23988344.25</v>
      </c>
      <c r="Z2101" s="3">
        <v>491993.61</v>
      </c>
      <c r="AA2101" s="3">
        <v>633517.25</v>
      </c>
      <c r="AB2101">
        <v>0</v>
      </c>
      <c r="AC2101" s="3">
        <v>0</v>
      </c>
      <c r="AD2101" s="2">
        <v>2811604.2</v>
      </c>
      <c r="AE2101" s="3">
        <v>599122533.62</v>
      </c>
      <c r="AF2101" s="3">
        <v>12164932.65</v>
      </c>
      <c r="AG2101" s="3">
        <v>2628720.44</v>
      </c>
      <c r="AH2101" s="3">
        <v>103699.7</v>
      </c>
      <c r="AI2101" s="3">
        <v>2074</v>
      </c>
      <c r="AJ2101" s="2">
        <v>-10188946.82</v>
      </c>
    </row>
    <row r="2102" spans="1:36" hidden="1" x14ac:dyDescent="0.25">
      <c r="A2102" s="8">
        <v>3</v>
      </c>
      <c r="B2102" s="8" t="s">
        <v>3931</v>
      </c>
      <c r="C2102" s="8">
        <v>3421090010010</v>
      </c>
      <c r="D2102" s="8" t="s">
        <v>3932</v>
      </c>
      <c r="F2102" s="8" t="s">
        <v>104</v>
      </c>
      <c r="G2102" s="10">
        <v>43559</v>
      </c>
      <c r="H2102" s="8" t="s">
        <v>31</v>
      </c>
      <c r="I2102" s="8" t="s">
        <v>32</v>
      </c>
      <c r="J2102" s="9">
        <v>0</v>
      </c>
      <c r="K2102" s="9">
        <v>0</v>
      </c>
      <c r="L2102" s="8">
        <v>0</v>
      </c>
      <c r="M2102" s="14">
        <f t="shared" si="99"/>
        <v>0</v>
      </c>
      <c r="N2102" s="8">
        <v>0</v>
      </c>
      <c r="O2102" s="8">
        <v>0</v>
      </c>
      <c r="P2102" s="8" t="s">
        <v>106</v>
      </c>
      <c r="R2102" s="8">
        <v>0.05</v>
      </c>
      <c r="S2102" s="13">
        <f>_xlfn.XLOOKUP(P2102,rif_fee_schedule!$A$2:$A$84,rif_fee_schedule!C$2:C$84, 0)*1.628</f>
        <v>0</v>
      </c>
      <c r="T2102" s="13">
        <f>_xlfn.XLOOKUP(P2102,rif_fee_schedule!$A$2:$A$84,rif_fee_schedule!D$2:D$84, 0)</f>
        <v>0</v>
      </c>
      <c r="U2102" s="14">
        <f t="shared" si="100"/>
        <v>0</v>
      </c>
      <c r="V2102" s="14">
        <f t="shared" si="101"/>
        <v>0</v>
      </c>
      <c r="W2102"/>
      <c r="Y2102" s="3">
        <v>23988344.25</v>
      </c>
      <c r="Z2102" s="3">
        <v>491993.61</v>
      </c>
      <c r="AA2102" s="3">
        <v>633517.25</v>
      </c>
      <c r="AB2102">
        <v>0</v>
      </c>
      <c r="AC2102" s="3">
        <v>0</v>
      </c>
      <c r="AD2102" s="2">
        <v>2811604.2</v>
      </c>
      <c r="AE2102" s="3">
        <v>599122533.62</v>
      </c>
      <c r="AF2102" s="3">
        <v>12164932.65</v>
      </c>
      <c r="AG2102" s="3">
        <v>2628720.44</v>
      </c>
      <c r="AH2102" s="3">
        <v>103699.7</v>
      </c>
      <c r="AI2102" s="3">
        <v>2074</v>
      </c>
      <c r="AJ2102" s="2">
        <v>-10188946.82</v>
      </c>
    </row>
    <row r="2103" spans="1:36" hidden="1" x14ac:dyDescent="0.25">
      <c r="A2103" s="8">
        <v>3</v>
      </c>
      <c r="B2103" s="8" t="s">
        <v>3931</v>
      </c>
      <c r="C2103" s="8">
        <v>3421090010010</v>
      </c>
      <c r="D2103" s="8" t="s">
        <v>3932</v>
      </c>
      <c r="F2103" s="8" t="s">
        <v>104</v>
      </c>
      <c r="G2103" s="10">
        <v>43559</v>
      </c>
      <c r="H2103" s="8" t="s">
        <v>31</v>
      </c>
      <c r="I2103" s="8" t="s">
        <v>32</v>
      </c>
      <c r="J2103" s="9">
        <v>0</v>
      </c>
      <c r="K2103" s="9">
        <v>0</v>
      </c>
      <c r="L2103" s="8">
        <v>0</v>
      </c>
      <c r="M2103" s="14">
        <f t="shared" si="99"/>
        <v>0</v>
      </c>
      <c r="N2103" s="8">
        <v>0</v>
      </c>
      <c r="O2103" s="8">
        <v>0</v>
      </c>
      <c r="P2103" s="8" t="s">
        <v>1721</v>
      </c>
      <c r="R2103" s="11">
        <v>-36754.47</v>
      </c>
      <c r="S2103" s="13">
        <f>_xlfn.XLOOKUP(P2103,rif_fee_schedule!$A$2:$A$84,rif_fee_schedule!C$2:C$84, 0)*1.628</f>
        <v>26.458255999999995</v>
      </c>
      <c r="T2103" s="13">
        <f>_xlfn.XLOOKUP(P2103,rif_fee_schedule!$A$2:$A$84,rif_fee_schedule!D$2:D$84, 0)</f>
        <v>15.367000000000001</v>
      </c>
      <c r="U2103" s="14">
        <f t="shared" si="100"/>
        <v>-972459.17640431982</v>
      </c>
      <c r="V2103" s="14">
        <f t="shared" si="101"/>
        <v>-564805.94049000007</v>
      </c>
      <c r="W2103" s="2"/>
      <c r="Y2103" s="3">
        <v>23988344.25</v>
      </c>
      <c r="Z2103" s="3">
        <v>491993.61</v>
      </c>
      <c r="AA2103" s="3">
        <v>633517.25</v>
      </c>
      <c r="AB2103">
        <v>0</v>
      </c>
      <c r="AC2103" s="3">
        <v>0</v>
      </c>
      <c r="AD2103" s="2">
        <v>2811604.2</v>
      </c>
      <c r="AE2103" s="3">
        <v>599122533.62</v>
      </c>
      <c r="AF2103" s="3">
        <v>12164932.65</v>
      </c>
      <c r="AG2103" s="3">
        <v>2628720.44</v>
      </c>
      <c r="AH2103" s="3">
        <v>103699.7</v>
      </c>
      <c r="AI2103" s="3">
        <v>2074</v>
      </c>
      <c r="AJ2103" s="2">
        <v>-10188946.82</v>
      </c>
    </row>
    <row r="2104" spans="1:36" hidden="1" x14ac:dyDescent="0.25">
      <c r="A2104" s="8">
        <v>2</v>
      </c>
      <c r="B2104" s="8" t="s">
        <v>1349</v>
      </c>
      <c r="C2104" s="8">
        <v>131240150020</v>
      </c>
      <c r="D2104" s="8" t="s">
        <v>1350</v>
      </c>
      <c r="F2104" s="8" t="s">
        <v>640</v>
      </c>
      <c r="G2104" s="10">
        <v>43556</v>
      </c>
      <c r="H2104" s="8" t="s">
        <v>31</v>
      </c>
      <c r="I2104" s="8" t="s">
        <v>32</v>
      </c>
      <c r="J2104" s="9">
        <v>0</v>
      </c>
      <c r="K2104" s="9">
        <v>0</v>
      </c>
      <c r="L2104" s="8">
        <v>0</v>
      </c>
      <c r="M2104" s="14">
        <f t="shared" si="99"/>
        <v>0</v>
      </c>
      <c r="N2104" s="8">
        <v>0</v>
      </c>
      <c r="O2104" s="8">
        <v>0</v>
      </c>
      <c r="P2104" s="8" t="s">
        <v>106</v>
      </c>
      <c r="R2104" s="8">
        <v>-0.09</v>
      </c>
      <c r="S2104" s="13">
        <f>_xlfn.XLOOKUP(P2104,rif_fee_schedule!$A$2:$A$84,rif_fee_schedule!C$2:C$84, 0)*1.628</f>
        <v>0</v>
      </c>
      <c r="T2104" s="13">
        <f>_xlfn.XLOOKUP(P2104,rif_fee_schedule!$A$2:$A$84,rif_fee_schedule!D$2:D$84, 0)</f>
        <v>0</v>
      </c>
      <c r="U2104" s="14">
        <f t="shared" si="100"/>
        <v>0</v>
      </c>
      <c r="V2104" s="14">
        <f t="shared" si="101"/>
        <v>0</v>
      </c>
      <c r="W2104"/>
      <c r="Y2104" s="3">
        <v>272008405.74000001</v>
      </c>
      <c r="Z2104" s="3">
        <v>5573244.3300000001</v>
      </c>
      <c r="AA2104" s="3">
        <v>0</v>
      </c>
      <c r="AB2104">
        <v>0</v>
      </c>
      <c r="AC2104" s="3">
        <v>0</v>
      </c>
      <c r="AD2104" s="2">
        <v>-7297347.0099999998</v>
      </c>
      <c r="AE2104" s="3">
        <v>599122533.62</v>
      </c>
      <c r="AF2104" s="3">
        <v>12164932.65</v>
      </c>
      <c r="AG2104" s="3">
        <v>2628720.44</v>
      </c>
      <c r="AH2104" s="3">
        <v>103699.7</v>
      </c>
      <c r="AI2104" s="3">
        <v>2074</v>
      </c>
      <c r="AJ2104" s="2">
        <v>-10188946.82</v>
      </c>
    </row>
    <row r="2105" spans="1:36" hidden="1" x14ac:dyDescent="0.25">
      <c r="A2105" s="8">
        <v>2</v>
      </c>
      <c r="B2105" s="8" t="s">
        <v>1349</v>
      </c>
      <c r="C2105" s="8">
        <v>131240150020</v>
      </c>
      <c r="D2105" s="8" t="s">
        <v>1350</v>
      </c>
      <c r="F2105" s="8" t="s">
        <v>640</v>
      </c>
      <c r="G2105" s="10">
        <v>43556</v>
      </c>
      <c r="H2105" s="8" t="s">
        <v>31</v>
      </c>
      <c r="I2105" s="8" t="s">
        <v>32</v>
      </c>
      <c r="J2105" s="9">
        <v>0</v>
      </c>
      <c r="K2105" s="9">
        <v>0</v>
      </c>
      <c r="L2105" s="8">
        <v>0</v>
      </c>
      <c r="M2105" s="14">
        <f t="shared" si="99"/>
        <v>0</v>
      </c>
      <c r="N2105" s="8">
        <v>0</v>
      </c>
      <c r="O2105" s="8">
        <v>0</v>
      </c>
      <c r="P2105" s="8" t="s">
        <v>113</v>
      </c>
      <c r="R2105" s="8">
        <v>-1</v>
      </c>
      <c r="S2105" s="13">
        <f>_xlfn.XLOOKUP(P2105,rif_fee_schedule!$A$2:$A$84,rif_fee_schedule!C$2:C$84, 0)*1.628</f>
        <v>6860.3919999999998</v>
      </c>
      <c r="T2105" s="13">
        <f>_xlfn.XLOOKUP(P2105,rif_fee_schedule!$A$2:$A$84,rif_fee_schedule!D$2:D$84, 0)</f>
        <v>3984</v>
      </c>
      <c r="U2105" s="14">
        <f t="shared" si="100"/>
        <v>-6860.3919999999998</v>
      </c>
      <c r="V2105" s="14">
        <f t="shared" si="101"/>
        <v>-3984</v>
      </c>
      <c r="W2105"/>
      <c r="Y2105" s="3">
        <v>272008405.74000001</v>
      </c>
      <c r="Z2105" s="3">
        <v>5573244.3300000001</v>
      </c>
      <c r="AA2105" s="3">
        <v>0</v>
      </c>
      <c r="AB2105">
        <v>0</v>
      </c>
      <c r="AC2105" s="3">
        <v>0</v>
      </c>
      <c r="AD2105" s="2">
        <v>-7297347.0099999998</v>
      </c>
      <c r="AE2105" s="3">
        <v>599122533.62</v>
      </c>
      <c r="AF2105" s="3">
        <v>12164932.65</v>
      </c>
      <c r="AG2105" s="3">
        <v>2628720.44</v>
      </c>
      <c r="AH2105" s="3">
        <v>103699.7</v>
      </c>
      <c r="AI2105" s="3">
        <v>2074</v>
      </c>
      <c r="AJ2105" s="2">
        <v>-10188946.82</v>
      </c>
    </row>
    <row r="2106" spans="1:36" hidden="1" x14ac:dyDescent="0.25">
      <c r="A2106" s="8">
        <v>2</v>
      </c>
      <c r="B2106" s="8" t="s">
        <v>1349</v>
      </c>
      <c r="C2106" s="8">
        <v>131240150020</v>
      </c>
      <c r="D2106" s="8" t="s">
        <v>1350</v>
      </c>
      <c r="F2106" s="8" t="s">
        <v>640</v>
      </c>
      <c r="G2106" s="10">
        <v>43556</v>
      </c>
      <c r="H2106" s="8" t="s">
        <v>31</v>
      </c>
      <c r="I2106" s="8" t="s">
        <v>32</v>
      </c>
      <c r="J2106" s="9">
        <v>0</v>
      </c>
      <c r="K2106" s="9">
        <v>0</v>
      </c>
      <c r="L2106" s="8">
        <v>0</v>
      </c>
      <c r="M2106" s="14">
        <f t="shared" si="99"/>
        <v>0</v>
      </c>
      <c r="N2106" s="8">
        <v>0</v>
      </c>
      <c r="O2106" s="8">
        <v>0</v>
      </c>
      <c r="P2106" s="8" t="s">
        <v>45</v>
      </c>
      <c r="R2106" s="11">
        <v>2000</v>
      </c>
      <c r="S2106" s="13">
        <f>_xlfn.XLOOKUP(P2106,rif_fee_schedule!$A$2:$A$84,rif_fee_schedule!C$2:C$84, 0)*1.628</f>
        <v>19.244587999999997</v>
      </c>
      <c r="T2106" s="13">
        <f>_xlfn.XLOOKUP(P2106,rif_fee_schedule!$A$2:$A$84,rif_fee_schedule!D$2:D$84, 0)</f>
        <v>11.177</v>
      </c>
      <c r="U2106" s="14">
        <f t="shared" si="100"/>
        <v>38489.175999999992</v>
      </c>
      <c r="V2106" s="14">
        <f t="shared" si="101"/>
        <v>22354</v>
      </c>
      <c r="W2106" s="2"/>
      <c r="Y2106" s="3">
        <v>272008405.74000001</v>
      </c>
      <c r="Z2106" s="3">
        <v>5573244.3300000001</v>
      </c>
      <c r="AA2106" s="3">
        <v>0</v>
      </c>
      <c r="AB2106">
        <v>0</v>
      </c>
      <c r="AC2106" s="3">
        <v>0</v>
      </c>
      <c r="AD2106" s="2">
        <v>-7297347.0099999998</v>
      </c>
      <c r="AE2106" s="3">
        <v>599122533.62</v>
      </c>
      <c r="AF2106" s="3">
        <v>12164932.65</v>
      </c>
      <c r="AG2106" s="3">
        <v>2628720.44</v>
      </c>
      <c r="AH2106" s="3">
        <v>103699.7</v>
      </c>
      <c r="AI2106" s="3">
        <v>2074</v>
      </c>
      <c r="AJ2106" s="2">
        <v>-10188946.82</v>
      </c>
    </row>
    <row r="2107" spans="1:36" hidden="1" x14ac:dyDescent="0.25">
      <c r="A2107" s="8">
        <v>2</v>
      </c>
      <c r="B2107" s="8" t="s">
        <v>1349</v>
      </c>
      <c r="C2107" s="8">
        <v>131240150020</v>
      </c>
      <c r="D2107" s="8" t="s">
        <v>1350</v>
      </c>
      <c r="F2107" s="8" t="s">
        <v>640</v>
      </c>
      <c r="G2107" s="10">
        <v>43556</v>
      </c>
      <c r="H2107" s="8" t="s">
        <v>31</v>
      </c>
      <c r="I2107" s="8" t="s">
        <v>32</v>
      </c>
      <c r="J2107" s="9">
        <v>0</v>
      </c>
      <c r="K2107" s="9">
        <v>0</v>
      </c>
      <c r="L2107" s="8">
        <v>0</v>
      </c>
      <c r="M2107" s="14">
        <f t="shared" si="99"/>
        <v>0</v>
      </c>
      <c r="N2107" s="8">
        <v>0</v>
      </c>
      <c r="O2107" s="8">
        <v>0</v>
      </c>
      <c r="P2107" s="8" t="s">
        <v>72</v>
      </c>
      <c r="R2107" s="11">
        <v>-1986.8</v>
      </c>
      <c r="S2107" s="13">
        <f>_xlfn.XLOOKUP(P2107,rif_fee_schedule!$A$2:$A$84,rif_fee_schedule!C$2:C$84, 0)*1.628</f>
        <v>15.918583999999999</v>
      </c>
      <c r="T2107" s="13">
        <f>_xlfn.XLOOKUP(P2107,rif_fee_schedule!$A$2:$A$84,rif_fee_schedule!D$2:D$84, 0)</f>
        <v>9.2460000000000004</v>
      </c>
      <c r="U2107" s="14">
        <f t="shared" si="100"/>
        <v>-31627.042691199997</v>
      </c>
      <c r="V2107" s="14">
        <f t="shared" si="101"/>
        <v>-18369.952799999999</v>
      </c>
      <c r="W2107" s="2"/>
      <c r="Y2107" s="3">
        <v>272008405.74000001</v>
      </c>
      <c r="Z2107" s="3">
        <v>5573244.3300000001</v>
      </c>
      <c r="AA2107" s="3">
        <v>0</v>
      </c>
      <c r="AB2107">
        <v>0</v>
      </c>
      <c r="AC2107" s="3">
        <v>0</v>
      </c>
      <c r="AD2107" s="2">
        <v>-7297347.0099999998</v>
      </c>
      <c r="AE2107" s="3">
        <v>599122533.62</v>
      </c>
      <c r="AF2107" s="3">
        <v>12164932.65</v>
      </c>
      <c r="AG2107" s="3">
        <v>2628720.44</v>
      </c>
      <c r="AH2107" s="3">
        <v>103699.7</v>
      </c>
      <c r="AI2107" s="3">
        <v>2074</v>
      </c>
      <c r="AJ2107" s="2">
        <v>-10188946.82</v>
      </c>
    </row>
    <row r="2108" spans="1:36" hidden="1" x14ac:dyDescent="0.25">
      <c r="A2108" s="8">
        <v>2</v>
      </c>
      <c r="B2108" s="8" t="s">
        <v>1578</v>
      </c>
      <c r="C2108" s="8">
        <v>131260520500</v>
      </c>
      <c r="D2108" s="8" t="s">
        <v>1579</v>
      </c>
      <c r="G2108" s="10">
        <v>43557</v>
      </c>
      <c r="H2108" s="8" t="s">
        <v>31</v>
      </c>
      <c r="I2108" s="8" t="s">
        <v>32</v>
      </c>
      <c r="J2108" s="9">
        <v>0</v>
      </c>
      <c r="K2108" s="9">
        <v>0</v>
      </c>
      <c r="L2108" s="8">
        <v>0</v>
      </c>
      <c r="M2108" s="14">
        <f t="shared" si="99"/>
        <v>0</v>
      </c>
      <c r="N2108" s="8">
        <v>0</v>
      </c>
      <c r="O2108" s="8">
        <v>0</v>
      </c>
      <c r="P2108" s="8" t="s">
        <v>43</v>
      </c>
      <c r="R2108" s="11">
        <v>11275</v>
      </c>
      <c r="S2108" s="13">
        <f>_xlfn.XLOOKUP(P2108,rif_fee_schedule!$A$2:$A$84,rif_fee_schedule!C$2:C$84, 0)*1.628</f>
        <v>5.1216879999999998</v>
      </c>
      <c r="T2108" s="13">
        <f>_xlfn.XLOOKUP(P2108,rif_fee_schedule!$A$2:$A$84,rif_fee_schedule!D$2:D$84, 0)</f>
        <v>2.9740000000000002</v>
      </c>
      <c r="U2108" s="14">
        <f t="shared" si="100"/>
        <v>57747.032199999994</v>
      </c>
      <c r="V2108" s="14">
        <f t="shared" si="101"/>
        <v>33531.850000000006</v>
      </c>
      <c r="W2108" s="2"/>
      <c r="Y2108" s="3">
        <v>272008405.74000001</v>
      </c>
      <c r="Z2108" s="3">
        <v>5573244.3300000001</v>
      </c>
      <c r="AA2108" s="3">
        <v>0</v>
      </c>
      <c r="AB2108">
        <v>0</v>
      </c>
      <c r="AC2108" s="3">
        <v>0</v>
      </c>
      <c r="AD2108" s="2">
        <v>-7297347.0099999998</v>
      </c>
      <c r="AE2108" s="3">
        <v>599122533.62</v>
      </c>
      <c r="AF2108" s="3">
        <v>12164932.65</v>
      </c>
      <c r="AG2108" s="3">
        <v>2628720.44</v>
      </c>
      <c r="AH2108" s="3">
        <v>103699.7</v>
      </c>
      <c r="AI2108" s="3">
        <v>2074</v>
      </c>
      <c r="AJ2108" s="2">
        <v>-10188946.82</v>
      </c>
    </row>
    <row r="2109" spans="1:36" hidden="1" x14ac:dyDescent="0.25">
      <c r="A2109" s="8">
        <v>2</v>
      </c>
      <c r="B2109" s="8" t="s">
        <v>1578</v>
      </c>
      <c r="C2109" s="8">
        <v>131260520500</v>
      </c>
      <c r="D2109" s="8" t="s">
        <v>1579</v>
      </c>
      <c r="G2109" s="10">
        <v>43557</v>
      </c>
      <c r="H2109" s="8" t="s">
        <v>31</v>
      </c>
      <c r="I2109" s="8" t="s">
        <v>32</v>
      </c>
      <c r="J2109" s="9">
        <v>0</v>
      </c>
      <c r="K2109" s="9">
        <v>0</v>
      </c>
      <c r="L2109" s="8">
        <v>0</v>
      </c>
      <c r="M2109" s="14">
        <f t="shared" si="99"/>
        <v>0</v>
      </c>
      <c r="N2109" s="8">
        <v>0</v>
      </c>
      <c r="O2109" s="8">
        <v>0</v>
      </c>
      <c r="P2109" s="8" t="s">
        <v>72</v>
      </c>
      <c r="R2109" s="11">
        <v>5553</v>
      </c>
      <c r="S2109" s="13">
        <f>_xlfn.XLOOKUP(P2109,rif_fee_schedule!$A$2:$A$84,rif_fee_schedule!C$2:C$84, 0)*1.628</f>
        <v>15.918583999999999</v>
      </c>
      <c r="T2109" s="13">
        <f>_xlfn.XLOOKUP(P2109,rif_fee_schedule!$A$2:$A$84,rif_fee_schedule!D$2:D$84, 0)</f>
        <v>9.2460000000000004</v>
      </c>
      <c r="U2109" s="14">
        <f t="shared" si="100"/>
        <v>88395.896951999996</v>
      </c>
      <c r="V2109" s="14">
        <f t="shared" si="101"/>
        <v>51343.038</v>
      </c>
      <c r="W2109" s="2"/>
      <c r="Y2109" s="3">
        <v>272008405.74000001</v>
      </c>
      <c r="Z2109" s="3">
        <v>5573244.3300000001</v>
      </c>
      <c r="AA2109" s="3">
        <v>0</v>
      </c>
      <c r="AB2109">
        <v>0</v>
      </c>
      <c r="AC2109" s="3">
        <v>0</v>
      </c>
      <c r="AD2109" s="2">
        <v>-7297347.0099999998</v>
      </c>
      <c r="AE2109" s="3">
        <v>599122533.62</v>
      </c>
      <c r="AF2109" s="3">
        <v>12164932.65</v>
      </c>
      <c r="AG2109" s="3">
        <v>2628720.44</v>
      </c>
      <c r="AH2109" s="3">
        <v>103699.7</v>
      </c>
      <c r="AI2109" s="3">
        <v>2074</v>
      </c>
      <c r="AJ2109" s="2">
        <v>-10188946.82</v>
      </c>
    </row>
    <row r="2110" spans="1:36" hidden="1" x14ac:dyDescent="0.25">
      <c r="A2110" s="8">
        <v>2</v>
      </c>
      <c r="B2110" s="8" t="s">
        <v>1578</v>
      </c>
      <c r="C2110" s="8">
        <v>131260520500</v>
      </c>
      <c r="D2110" s="8" t="s">
        <v>1579</v>
      </c>
      <c r="G2110" s="10">
        <v>43557</v>
      </c>
      <c r="H2110" s="8" t="s">
        <v>31</v>
      </c>
      <c r="I2110" s="8" t="s">
        <v>32</v>
      </c>
      <c r="J2110" s="9">
        <v>0</v>
      </c>
      <c r="K2110" s="9">
        <v>0</v>
      </c>
      <c r="L2110" s="8">
        <v>0</v>
      </c>
      <c r="M2110" s="14">
        <f t="shared" si="99"/>
        <v>0</v>
      </c>
      <c r="N2110" s="8">
        <v>0</v>
      </c>
      <c r="O2110" s="8">
        <v>0</v>
      </c>
      <c r="P2110" s="8" t="s">
        <v>106</v>
      </c>
      <c r="R2110" s="11">
        <v>-477167.37</v>
      </c>
      <c r="S2110" s="13">
        <f>_xlfn.XLOOKUP(P2110,rif_fee_schedule!$A$2:$A$84,rif_fee_schedule!C$2:C$84, 0)*1.628</f>
        <v>0</v>
      </c>
      <c r="T2110" s="13">
        <f>_xlfn.XLOOKUP(P2110,rif_fee_schedule!$A$2:$A$84,rif_fee_schedule!D$2:D$84, 0)</f>
        <v>0</v>
      </c>
      <c r="U2110" s="14">
        <f t="shared" si="100"/>
        <v>0</v>
      </c>
      <c r="V2110" s="14">
        <f t="shared" si="101"/>
        <v>0</v>
      </c>
      <c r="W2110" s="2"/>
      <c r="Y2110" s="3">
        <v>272008405.74000001</v>
      </c>
      <c r="Z2110" s="3">
        <v>5573244.3300000001</v>
      </c>
      <c r="AA2110" s="3">
        <v>0</v>
      </c>
      <c r="AB2110">
        <v>0</v>
      </c>
      <c r="AC2110" s="3">
        <v>0</v>
      </c>
      <c r="AD2110" s="2">
        <v>-7297347.0099999998</v>
      </c>
      <c r="AE2110" s="3">
        <v>599122533.62</v>
      </c>
      <c r="AF2110" s="3">
        <v>12164932.65</v>
      </c>
      <c r="AG2110" s="3">
        <v>2628720.44</v>
      </c>
      <c r="AH2110" s="3">
        <v>103699.7</v>
      </c>
      <c r="AI2110" s="3">
        <v>2074</v>
      </c>
      <c r="AJ2110" s="2">
        <v>-10188946.82</v>
      </c>
    </row>
    <row r="2111" spans="1:36" hidden="1" x14ac:dyDescent="0.25">
      <c r="A2111" s="8">
        <v>2</v>
      </c>
      <c r="B2111" s="8" t="s">
        <v>1578</v>
      </c>
      <c r="C2111" s="8">
        <v>131260520500</v>
      </c>
      <c r="D2111" s="8" t="s">
        <v>1579</v>
      </c>
      <c r="G2111" s="10">
        <v>43557</v>
      </c>
      <c r="H2111" s="8" t="s">
        <v>31</v>
      </c>
      <c r="I2111" s="8" t="s">
        <v>32</v>
      </c>
      <c r="J2111" s="9">
        <v>0</v>
      </c>
      <c r="K2111" s="9">
        <v>0</v>
      </c>
      <c r="L2111" s="8">
        <v>0</v>
      </c>
      <c r="M2111" s="14">
        <f t="shared" si="99"/>
        <v>0</v>
      </c>
      <c r="N2111" s="8">
        <v>0</v>
      </c>
      <c r="O2111" s="8">
        <v>0</v>
      </c>
      <c r="P2111" s="8" t="s">
        <v>43</v>
      </c>
      <c r="R2111" s="11">
        <v>-74672</v>
      </c>
      <c r="S2111" s="13">
        <f>_xlfn.XLOOKUP(P2111,rif_fee_schedule!$A$2:$A$84,rif_fee_schedule!C$2:C$84, 0)*1.628</f>
        <v>5.1216879999999998</v>
      </c>
      <c r="T2111" s="13">
        <f>_xlfn.XLOOKUP(P2111,rif_fee_schedule!$A$2:$A$84,rif_fee_schedule!D$2:D$84, 0)</f>
        <v>2.9740000000000002</v>
      </c>
      <c r="U2111" s="14">
        <f t="shared" si="100"/>
        <v>-382446.68633599998</v>
      </c>
      <c r="V2111" s="14">
        <f t="shared" si="101"/>
        <v>-222074.52800000002</v>
      </c>
      <c r="W2111" s="2"/>
      <c r="Y2111" s="3">
        <v>272008405.74000001</v>
      </c>
      <c r="Z2111" s="3">
        <v>5573244.3300000001</v>
      </c>
      <c r="AA2111" s="3">
        <v>0</v>
      </c>
      <c r="AB2111">
        <v>0</v>
      </c>
      <c r="AC2111" s="3">
        <v>0</v>
      </c>
      <c r="AD2111" s="2">
        <v>-7297347.0099999998</v>
      </c>
      <c r="AE2111" s="3">
        <v>599122533.62</v>
      </c>
      <c r="AF2111" s="3">
        <v>12164932.65</v>
      </c>
      <c r="AG2111" s="3">
        <v>2628720.44</v>
      </c>
      <c r="AH2111" s="3">
        <v>103699.7</v>
      </c>
      <c r="AI2111" s="3">
        <v>2074</v>
      </c>
      <c r="AJ2111" s="2">
        <v>-10188946.82</v>
      </c>
    </row>
    <row r="2112" spans="1:36" hidden="1" x14ac:dyDescent="0.25">
      <c r="A2112" s="8">
        <v>2</v>
      </c>
      <c r="B2112" s="8" t="s">
        <v>1578</v>
      </c>
      <c r="C2112" s="8">
        <v>131260520500</v>
      </c>
      <c r="D2112" s="8" t="s">
        <v>1579</v>
      </c>
      <c r="G2112" s="10">
        <v>43557</v>
      </c>
      <c r="H2112" s="8" t="s">
        <v>31</v>
      </c>
      <c r="I2112" s="8" t="s">
        <v>32</v>
      </c>
      <c r="J2112" s="9">
        <v>0</v>
      </c>
      <c r="K2112" s="9">
        <v>0</v>
      </c>
      <c r="L2112" s="8">
        <v>0</v>
      </c>
      <c r="M2112" s="14">
        <f t="shared" si="99"/>
        <v>0</v>
      </c>
      <c r="N2112" s="8">
        <v>0</v>
      </c>
      <c r="O2112" s="8">
        <v>0</v>
      </c>
      <c r="P2112" s="8" t="s">
        <v>349</v>
      </c>
      <c r="R2112" s="11">
        <v>57844</v>
      </c>
      <c r="S2112" s="13">
        <f>_xlfn.XLOOKUP(P2112,rif_fee_schedule!$A$2:$A$84,rif_fee_schedule!C$2:C$84, 0)*1.628</f>
        <v>13.701248</v>
      </c>
      <c r="T2112" s="13">
        <f>_xlfn.XLOOKUP(P2112,rif_fee_schedule!$A$2:$A$84,rif_fee_schedule!D$2:D$84, 0)</f>
        <v>7.9569999999999999</v>
      </c>
      <c r="U2112" s="14">
        <f t="shared" si="100"/>
        <v>792534.98931199999</v>
      </c>
      <c r="V2112" s="14">
        <f t="shared" si="101"/>
        <v>460264.70799999998</v>
      </c>
      <c r="W2112" s="2"/>
      <c r="Y2112" s="3">
        <v>272008405.74000001</v>
      </c>
      <c r="Z2112" s="3">
        <v>5573244.3300000001</v>
      </c>
      <c r="AA2112" s="3">
        <v>0</v>
      </c>
      <c r="AB2112">
        <v>0</v>
      </c>
      <c r="AC2112" s="3">
        <v>0</v>
      </c>
      <c r="AD2112" s="2">
        <v>-7297347.0099999998</v>
      </c>
      <c r="AE2112" s="3">
        <v>599122533.62</v>
      </c>
      <c r="AF2112" s="3">
        <v>12164932.65</v>
      </c>
      <c r="AG2112" s="3">
        <v>2628720.44</v>
      </c>
      <c r="AH2112" s="3">
        <v>103699.7</v>
      </c>
      <c r="AI2112" s="3">
        <v>2074</v>
      </c>
      <c r="AJ2112" s="2">
        <v>-10188946.82</v>
      </c>
    </row>
    <row r="2113" spans="1:36" hidden="1" x14ac:dyDescent="0.25">
      <c r="A2113" s="8">
        <v>2</v>
      </c>
      <c r="B2113" s="8" t="s">
        <v>2111</v>
      </c>
      <c r="C2113" s="8">
        <v>141150080150</v>
      </c>
      <c r="D2113" s="8" t="s">
        <v>2112</v>
      </c>
      <c r="F2113" s="8" t="s">
        <v>783</v>
      </c>
      <c r="G2113" s="10">
        <v>43556</v>
      </c>
      <c r="H2113" s="8" t="s">
        <v>31</v>
      </c>
      <c r="I2113" s="8" t="s">
        <v>32</v>
      </c>
      <c r="J2113" s="9">
        <v>0</v>
      </c>
      <c r="K2113" s="9">
        <v>0</v>
      </c>
      <c r="L2113" s="8">
        <v>0</v>
      </c>
      <c r="M2113" s="14">
        <f t="shared" si="99"/>
        <v>0</v>
      </c>
      <c r="N2113" s="8">
        <v>0</v>
      </c>
      <c r="O2113" s="8">
        <v>0</v>
      </c>
      <c r="P2113" s="8" t="s">
        <v>613</v>
      </c>
      <c r="R2113" s="8">
        <v>8</v>
      </c>
      <c r="S2113" s="13">
        <f>_xlfn.XLOOKUP(P2113,rif_fee_schedule!$A$2:$A$84,rif_fee_schedule!C$2:C$84, 0)*1.628</f>
        <v>1619.86</v>
      </c>
      <c r="T2113" s="13">
        <f>_xlfn.XLOOKUP(P2113,rif_fee_schedule!$A$2:$A$84,rif_fee_schedule!D$2:D$84, 0)</f>
        <v>940</v>
      </c>
      <c r="U2113" s="14">
        <f t="shared" si="100"/>
        <v>12958.88</v>
      </c>
      <c r="V2113" s="14">
        <f t="shared" si="101"/>
        <v>7520</v>
      </c>
      <c r="W2113"/>
      <c r="Y2113" s="3">
        <v>272008405.74000001</v>
      </c>
      <c r="Z2113" s="3">
        <v>5573244.3300000001</v>
      </c>
      <c r="AA2113" s="3">
        <v>0</v>
      </c>
      <c r="AB2113">
        <v>0</v>
      </c>
      <c r="AC2113" s="3">
        <v>0</v>
      </c>
      <c r="AD2113" s="2">
        <v>-7297347.0099999998</v>
      </c>
      <c r="AE2113" s="3">
        <v>599122533.62</v>
      </c>
      <c r="AF2113" s="3">
        <v>12164932.65</v>
      </c>
      <c r="AG2113" s="3">
        <v>2628720.44</v>
      </c>
      <c r="AH2113" s="3">
        <v>103699.7</v>
      </c>
      <c r="AI2113" s="3">
        <v>2074</v>
      </c>
      <c r="AJ2113" s="2">
        <v>-10188946.82</v>
      </c>
    </row>
    <row r="2114" spans="1:36" hidden="1" x14ac:dyDescent="0.25">
      <c r="A2114" s="8">
        <v>2</v>
      </c>
      <c r="B2114" s="8" t="s">
        <v>2111</v>
      </c>
      <c r="C2114" s="8">
        <v>141150080150</v>
      </c>
      <c r="D2114" s="8" t="s">
        <v>2112</v>
      </c>
      <c r="F2114" s="8" t="s">
        <v>783</v>
      </c>
      <c r="G2114" s="10">
        <v>43556</v>
      </c>
      <c r="H2114" s="8" t="s">
        <v>31</v>
      </c>
      <c r="I2114" s="8" t="s">
        <v>32</v>
      </c>
      <c r="J2114" s="9">
        <v>0</v>
      </c>
      <c r="K2114" s="9">
        <v>0</v>
      </c>
      <c r="L2114" s="8">
        <v>0</v>
      </c>
      <c r="M2114" s="14">
        <f t="shared" si="99"/>
        <v>0</v>
      </c>
      <c r="N2114" s="8">
        <v>0</v>
      </c>
      <c r="O2114" s="8">
        <v>0</v>
      </c>
      <c r="P2114" s="8" t="s">
        <v>106</v>
      </c>
      <c r="R2114" s="8">
        <v>0.14000000000000001</v>
      </c>
      <c r="S2114" s="13">
        <f>_xlfn.XLOOKUP(P2114,rif_fee_schedule!$A$2:$A$84,rif_fee_schedule!C$2:C$84, 0)*1.628</f>
        <v>0</v>
      </c>
      <c r="T2114" s="13">
        <f>_xlfn.XLOOKUP(P2114,rif_fee_schedule!$A$2:$A$84,rif_fee_schedule!D$2:D$84, 0)</f>
        <v>0</v>
      </c>
      <c r="U2114" s="14">
        <f t="shared" si="100"/>
        <v>0</v>
      </c>
      <c r="V2114" s="14">
        <f t="shared" si="101"/>
        <v>0</v>
      </c>
      <c r="W2114"/>
      <c r="Y2114" s="3">
        <v>272008405.74000001</v>
      </c>
      <c r="Z2114" s="3">
        <v>5573244.3300000001</v>
      </c>
      <c r="AA2114" s="3">
        <v>0</v>
      </c>
      <c r="AB2114">
        <v>0</v>
      </c>
      <c r="AC2114" s="3">
        <v>0</v>
      </c>
      <c r="AD2114" s="2">
        <v>-7297347.0099999998</v>
      </c>
      <c r="AE2114" s="3">
        <v>599122533.62</v>
      </c>
      <c r="AF2114" s="3">
        <v>12164932.65</v>
      </c>
      <c r="AG2114" s="3">
        <v>2628720.44</v>
      </c>
      <c r="AH2114" s="3">
        <v>103699.7</v>
      </c>
      <c r="AI2114" s="3">
        <v>2074</v>
      </c>
      <c r="AJ2114" s="2">
        <v>-10188946.82</v>
      </c>
    </row>
    <row r="2115" spans="1:36" hidden="1" x14ac:dyDescent="0.25">
      <c r="A2115" s="8">
        <v>2</v>
      </c>
      <c r="B2115" s="8" t="s">
        <v>2111</v>
      </c>
      <c r="C2115" s="8">
        <v>141150080150</v>
      </c>
      <c r="D2115" s="8" t="s">
        <v>2112</v>
      </c>
      <c r="F2115" s="8" t="s">
        <v>783</v>
      </c>
      <c r="G2115" s="10">
        <v>43556</v>
      </c>
      <c r="H2115" s="8" t="s">
        <v>31</v>
      </c>
      <c r="I2115" s="8" t="s">
        <v>32</v>
      </c>
      <c r="J2115" s="9">
        <v>0</v>
      </c>
      <c r="K2115" s="9">
        <v>0</v>
      </c>
      <c r="L2115" s="8">
        <v>0</v>
      </c>
      <c r="M2115" s="14">
        <f t="shared" si="99"/>
        <v>0</v>
      </c>
      <c r="N2115" s="8">
        <v>0</v>
      </c>
      <c r="O2115" s="8">
        <v>0</v>
      </c>
      <c r="P2115" s="8" t="s">
        <v>45</v>
      </c>
      <c r="R2115" s="8">
        <v>-672.82</v>
      </c>
      <c r="S2115" s="13">
        <f>_xlfn.XLOOKUP(P2115,rif_fee_schedule!$A$2:$A$84,rif_fee_schedule!C$2:C$84, 0)*1.628</f>
        <v>19.244587999999997</v>
      </c>
      <c r="T2115" s="13">
        <f>_xlfn.XLOOKUP(P2115,rif_fee_schedule!$A$2:$A$84,rif_fee_schedule!D$2:D$84, 0)</f>
        <v>11.177</v>
      </c>
      <c r="U2115" s="14">
        <f t="shared" si="100"/>
        <v>-12948.143698159998</v>
      </c>
      <c r="V2115" s="14">
        <f t="shared" si="101"/>
        <v>-7520.1091400000005</v>
      </c>
      <c r="W2115"/>
      <c r="Y2115" s="3">
        <v>272008405.74000001</v>
      </c>
      <c r="Z2115" s="3">
        <v>5573244.3300000001</v>
      </c>
      <c r="AA2115" s="3">
        <v>0</v>
      </c>
      <c r="AB2115">
        <v>0</v>
      </c>
      <c r="AC2115" s="3">
        <v>0</v>
      </c>
      <c r="AD2115" s="2">
        <v>-7297347.0099999998</v>
      </c>
      <c r="AE2115" s="3">
        <v>599122533.62</v>
      </c>
      <c r="AF2115" s="3">
        <v>12164932.65</v>
      </c>
      <c r="AG2115" s="3">
        <v>2628720.44</v>
      </c>
      <c r="AH2115" s="3">
        <v>103699.7</v>
      </c>
      <c r="AI2115" s="3">
        <v>2074</v>
      </c>
      <c r="AJ2115" s="2">
        <v>-10188946.82</v>
      </c>
    </row>
    <row r="2116" spans="1:36" hidden="1" x14ac:dyDescent="0.25">
      <c r="A2116" s="8">
        <v>2</v>
      </c>
      <c r="B2116" s="8" t="s">
        <v>1279</v>
      </c>
      <c r="C2116" s="8">
        <v>131230350260</v>
      </c>
      <c r="D2116" s="8" t="s">
        <v>1280</v>
      </c>
      <c r="G2116" s="10">
        <v>43556</v>
      </c>
      <c r="H2116" s="8" t="s">
        <v>31</v>
      </c>
      <c r="I2116" s="8" t="s">
        <v>32</v>
      </c>
      <c r="J2116" s="9">
        <v>0</v>
      </c>
      <c r="K2116" s="9">
        <v>0</v>
      </c>
      <c r="L2116" s="8">
        <v>0</v>
      </c>
      <c r="M2116" s="14">
        <f t="shared" si="99"/>
        <v>0</v>
      </c>
      <c r="N2116" s="8">
        <v>0</v>
      </c>
      <c r="O2116" s="8">
        <v>0</v>
      </c>
      <c r="P2116" s="8" t="s">
        <v>77</v>
      </c>
      <c r="R2116" s="8">
        <v>0</v>
      </c>
      <c r="S2116" s="13">
        <f>_xlfn.XLOOKUP(P2116,rif_fee_schedule!$A$2:$A$84,rif_fee_schedule!C$2:C$84, 0)*1.628</f>
        <v>9769.6279999999988</v>
      </c>
      <c r="T2116" s="13">
        <f>_xlfn.XLOOKUP(P2116,rif_fee_schedule!$A$2:$A$84,rif_fee_schedule!D$2:D$84, 0)</f>
        <v>5674</v>
      </c>
      <c r="U2116" s="14">
        <f t="shared" si="100"/>
        <v>0</v>
      </c>
      <c r="V2116" s="14">
        <f t="shared" si="101"/>
        <v>0</v>
      </c>
      <c r="W2116"/>
      <c r="Y2116" s="3">
        <v>272008405.74000001</v>
      </c>
      <c r="Z2116" s="3">
        <v>5573244.3300000001</v>
      </c>
      <c r="AA2116" s="3">
        <v>0</v>
      </c>
      <c r="AB2116">
        <v>0</v>
      </c>
      <c r="AC2116" s="3">
        <v>0</v>
      </c>
      <c r="AD2116" s="2">
        <v>-7297347.0099999998</v>
      </c>
      <c r="AE2116" s="3">
        <v>599122533.62</v>
      </c>
      <c r="AF2116" s="3">
        <v>12164932.65</v>
      </c>
      <c r="AG2116" s="3">
        <v>2628720.44</v>
      </c>
      <c r="AH2116" s="3">
        <v>103699.7</v>
      </c>
      <c r="AI2116" s="3">
        <v>2074</v>
      </c>
      <c r="AJ2116" s="2">
        <v>-10188946.82</v>
      </c>
    </row>
    <row r="2117" spans="1:36" hidden="1" x14ac:dyDescent="0.25">
      <c r="A2117" s="8">
        <v>2</v>
      </c>
      <c r="B2117" s="8" t="s">
        <v>1910</v>
      </c>
      <c r="C2117" s="8">
        <v>141010901140</v>
      </c>
      <c r="D2117" s="8" t="s">
        <v>1911</v>
      </c>
      <c r="G2117" s="10">
        <v>43557</v>
      </c>
      <c r="H2117" s="8" t="s">
        <v>31</v>
      </c>
      <c r="I2117" s="8" t="s">
        <v>32</v>
      </c>
      <c r="J2117" s="9">
        <v>0</v>
      </c>
      <c r="K2117" s="9">
        <v>0</v>
      </c>
      <c r="L2117" s="8">
        <v>0</v>
      </c>
      <c r="M2117" s="14">
        <f t="shared" si="99"/>
        <v>0</v>
      </c>
      <c r="N2117" s="8">
        <v>0</v>
      </c>
      <c r="O2117" s="8">
        <v>0</v>
      </c>
      <c r="P2117" s="8" t="s">
        <v>45</v>
      </c>
      <c r="R2117" s="11">
        <v>3764</v>
      </c>
      <c r="S2117" s="13">
        <f>_xlfn.XLOOKUP(P2117,rif_fee_schedule!$A$2:$A$84,rif_fee_schedule!C$2:C$84, 0)*1.628</f>
        <v>19.244587999999997</v>
      </c>
      <c r="T2117" s="13">
        <f>_xlfn.XLOOKUP(P2117,rif_fee_schedule!$A$2:$A$84,rif_fee_schedule!D$2:D$84, 0)</f>
        <v>11.177</v>
      </c>
      <c r="U2117" s="14">
        <f t="shared" si="100"/>
        <v>72436.629231999992</v>
      </c>
      <c r="V2117" s="14">
        <f t="shared" si="101"/>
        <v>42070.227999999996</v>
      </c>
      <c r="W2117" s="2"/>
      <c r="Y2117" s="3">
        <v>272008405.74000001</v>
      </c>
      <c r="Z2117" s="3">
        <v>5573244.3300000001</v>
      </c>
      <c r="AA2117" s="3">
        <v>0</v>
      </c>
      <c r="AB2117">
        <v>0</v>
      </c>
      <c r="AC2117" s="3">
        <v>0</v>
      </c>
      <c r="AD2117" s="2">
        <v>-7297347.0099999998</v>
      </c>
      <c r="AE2117" s="3">
        <v>599122533.62</v>
      </c>
      <c r="AF2117" s="3">
        <v>12164932.65</v>
      </c>
      <c r="AG2117" s="3">
        <v>2628720.44</v>
      </c>
      <c r="AH2117" s="3">
        <v>103699.7</v>
      </c>
      <c r="AI2117" s="3">
        <v>2074</v>
      </c>
      <c r="AJ2117" s="2">
        <v>-10188946.82</v>
      </c>
    </row>
    <row r="2118" spans="1:36" hidden="1" x14ac:dyDescent="0.25">
      <c r="A2118" s="8">
        <v>2</v>
      </c>
      <c r="B2118" s="8" t="s">
        <v>1910</v>
      </c>
      <c r="C2118" s="8">
        <v>141010901140</v>
      </c>
      <c r="D2118" s="8" t="s">
        <v>1911</v>
      </c>
      <c r="G2118" s="10">
        <v>43557</v>
      </c>
      <c r="H2118" s="8" t="s">
        <v>31</v>
      </c>
      <c r="I2118" s="8" t="s">
        <v>32</v>
      </c>
      <c r="J2118" s="9">
        <v>0</v>
      </c>
      <c r="K2118" s="9">
        <v>0</v>
      </c>
      <c r="L2118" s="8">
        <v>0</v>
      </c>
      <c r="M2118" s="14">
        <f t="shared" si="99"/>
        <v>0</v>
      </c>
      <c r="N2118" s="8">
        <v>0</v>
      </c>
      <c r="O2118" s="8">
        <v>0</v>
      </c>
      <c r="P2118" s="8" t="s">
        <v>106</v>
      </c>
      <c r="R2118" s="11">
        <v>-62137.62</v>
      </c>
      <c r="S2118" s="13">
        <f>_xlfn.XLOOKUP(P2118,rif_fee_schedule!$A$2:$A$84,rif_fee_schedule!C$2:C$84, 0)*1.628</f>
        <v>0</v>
      </c>
      <c r="T2118" s="13">
        <f>_xlfn.XLOOKUP(P2118,rif_fee_schedule!$A$2:$A$84,rif_fee_schedule!D$2:D$84, 0)</f>
        <v>0</v>
      </c>
      <c r="U2118" s="14">
        <f t="shared" si="100"/>
        <v>0</v>
      </c>
      <c r="V2118" s="14">
        <f t="shared" si="101"/>
        <v>0</v>
      </c>
      <c r="W2118" s="2"/>
      <c r="Y2118" s="3">
        <v>272008405.74000001</v>
      </c>
      <c r="Z2118" s="3">
        <v>5573244.3300000001</v>
      </c>
      <c r="AA2118" s="3">
        <v>0</v>
      </c>
      <c r="AB2118">
        <v>0</v>
      </c>
      <c r="AC2118" s="3">
        <v>0</v>
      </c>
      <c r="AD2118" s="2">
        <v>-7297347.0099999998</v>
      </c>
      <c r="AE2118" s="3">
        <v>599122533.62</v>
      </c>
      <c r="AF2118" s="3">
        <v>12164932.65</v>
      </c>
      <c r="AG2118" s="3">
        <v>2628720.44</v>
      </c>
      <c r="AH2118" s="3">
        <v>103699.7</v>
      </c>
      <c r="AI2118" s="3">
        <v>2074</v>
      </c>
      <c r="AJ2118" s="2">
        <v>-10188946.82</v>
      </c>
    </row>
    <row r="2119" spans="1:36" hidden="1" x14ac:dyDescent="0.25">
      <c r="A2119" s="8">
        <v>6</v>
      </c>
      <c r="B2119" s="8" t="s">
        <v>5318</v>
      </c>
      <c r="C2119" s="8">
        <v>1079070320256</v>
      </c>
      <c r="D2119" s="8" t="s">
        <v>5319</v>
      </c>
      <c r="F2119" s="8" t="s">
        <v>304</v>
      </c>
      <c r="G2119" s="10">
        <v>43591</v>
      </c>
      <c r="H2119" s="8" t="s">
        <v>31</v>
      </c>
      <c r="I2119" s="8" t="s">
        <v>32</v>
      </c>
      <c r="J2119" s="9">
        <v>0</v>
      </c>
      <c r="K2119" s="9">
        <v>0</v>
      </c>
      <c r="L2119" s="8">
        <v>0</v>
      </c>
      <c r="M2119" s="14">
        <f t="shared" si="99"/>
        <v>0</v>
      </c>
      <c r="N2119" s="8">
        <v>0</v>
      </c>
      <c r="O2119" s="8">
        <v>0</v>
      </c>
      <c r="P2119" s="8" t="s">
        <v>77</v>
      </c>
      <c r="R2119" s="8">
        <v>1</v>
      </c>
      <c r="S2119" s="13">
        <f>_xlfn.XLOOKUP(P2119,rif_fee_schedule!$A$2:$A$84,rif_fee_schedule!C$2:C$84, 0)*1.628</f>
        <v>9769.6279999999988</v>
      </c>
      <c r="T2119" s="13">
        <f>_xlfn.XLOOKUP(P2119,rif_fee_schedule!$A$2:$A$84,rif_fee_schedule!D$2:D$84, 0)</f>
        <v>5674</v>
      </c>
      <c r="U2119" s="14">
        <f t="shared" si="100"/>
        <v>9769.6279999999988</v>
      </c>
      <c r="V2119" s="14">
        <f t="shared" si="101"/>
        <v>5674</v>
      </c>
      <c r="W2119"/>
      <c r="Y2119" s="3">
        <v>43269262.359999999</v>
      </c>
      <c r="Z2119" s="3">
        <v>874367.57</v>
      </c>
      <c r="AA2119" s="3">
        <v>433279.63</v>
      </c>
      <c r="AB2119">
        <v>0</v>
      </c>
      <c r="AC2119" s="3">
        <v>0</v>
      </c>
      <c r="AD2119" s="2">
        <v>374512.67</v>
      </c>
      <c r="AE2119" s="3">
        <v>599122533.62</v>
      </c>
      <c r="AF2119" s="3">
        <v>12164932.65</v>
      </c>
      <c r="AG2119" s="3">
        <v>2628720.44</v>
      </c>
      <c r="AH2119" s="3">
        <v>103699.7</v>
      </c>
      <c r="AI2119" s="3">
        <v>2074</v>
      </c>
      <c r="AJ2119" s="2">
        <v>-10188946.82</v>
      </c>
    </row>
    <row r="2120" spans="1:36" hidden="1" x14ac:dyDescent="0.25">
      <c r="A2120" s="8">
        <v>6</v>
      </c>
      <c r="B2120" s="8" t="s">
        <v>5318</v>
      </c>
      <c r="C2120" s="8">
        <v>1079070320256</v>
      </c>
      <c r="D2120" s="8" t="s">
        <v>5319</v>
      </c>
      <c r="F2120" s="8" t="s">
        <v>304</v>
      </c>
      <c r="G2120" s="10">
        <v>43591</v>
      </c>
      <c r="H2120" s="8" t="s">
        <v>31</v>
      </c>
      <c r="I2120" s="8" t="s">
        <v>32</v>
      </c>
      <c r="J2120" s="9">
        <v>0</v>
      </c>
      <c r="K2120" s="9">
        <v>0</v>
      </c>
      <c r="L2120" s="8">
        <v>0</v>
      </c>
      <c r="M2120" s="14">
        <f t="shared" si="99"/>
        <v>0</v>
      </c>
      <c r="N2120" s="8">
        <v>0</v>
      </c>
      <c r="O2120" s="8">
        <v>0</v>
      </c>
      <c r="P2120" s="8" t="s">
        <v>106</v>
      </c>
      <c r="R2120" s="8">
        <v>6.67</v>
      </c>
      <c r="S2120" s="13">
        <f>_xlfn.XLOOKUP(P2120,rif_fee_schedule!$A$2:$A$84,rif_fee_schedule!C$2:C$84, 0)*1.628</f>
        <v>0</v>
      </c>
      <c r="T2120" s="13">
        <f>_xlfn.XLOOKUP(P2120,rif_fee_schedule!$A$2:$A$84,rif_fee_schedule!D$2:D$84, 0)</f>
        <v>0</v>
      </c>
      <c r="U2120" s="14">
        <f t="shared" si="100"/>
        <v>0</v>
      </c>
      <c r="V2120" s="14">
        <f t="shared" si="101"/>
        <v>0</v>
      </c>
      <c r="W2120"/>
      <c r="Y2120" s="3">
        <v>43269262.359999999</v>
      </c>
      <c r="Z2120" s="3">
        <v>874367.57</v>
      </c>
      <c r="AA2120" s="3">
        <v>433279.63</v>
      </c>
      <c r="AB2120">
        <v>0</v>
      </c>
      <c r="AC2120" s="3">
        <v>0</v>
      </c>
      <c r="AD2120" s="2">
        <v>374512.67</v>
      </c>
      <c r="AE2120" s="3">
        <v>599122533.62</v>
      </c>
      <c r="AF2120" s="3">
        <v>12164932.65</v>
      </c>
      <c r="AG2120" s="3">
        <v>2628720.44</v>
      </c>
      <c r="AH2120" s="3">
        <v>103699.7</v>
      </c>
      <c r="AI2120" s="3">
        <v>2074</v>
      </c>
      <c r="AJ2120" s="2">
        <v>-10188946.82</v>
      </c>
    </row>
    <row r="2121" spans="1:36" hidden="1" x14ac:dyDescent="0.25">
      <c r="A2121" s="8">
        <v>6</v>
      </c>
      <c r="B2121" s="8" t="s">
        <v>5318</v>
      </c>
      <c r="C2121" s="8">
        <v>1079070320256</v>
      </c>
      <c r="D2121" s="8" t="s">
        <v>5319</v>
      </c>
      <c r="F2121" s="8" t="s">
        <v>304</v>
      </c>
      <c r="G2121" s="10">
        <v>43591</v>
      </c>
      <c r="H2121" s="8" t="s">
        <v>31</v>
      </c>
      <c r="I2121" s="8" t="s">
        <v>32</v>
      </c>
      <c r="J2121" s="9">
        <v>0</v>
      </c>
      <c r="K2121" s="9">
        <v>0</v>
      </c>
      <c r="L2121" s="8">
        <v>0</v>
      </c>
      <c r="M2121" s="14">
        <f t="shared" si="99"/>
        <v>0</v>
      </c>
      <c r="N2121" s="8">
        <v>0</v>
      </c>
      <c r="O2121" s="8">
        <v>0</v>
      </c>
      <c r="P2121" s="8" t="s">
        <v>117</v>
      </c>
      <c r="R2121" s="8">
        <v>-2.2799999999999998</v>
      </c>
      <c r="S2121" s="13">
        <f>_xlfn.XLOOKUP(P2121,rif_fee_schedule!$A$2:$A$84,rif_fee_schedule!C$2:C$84, 0)*1.628</f>
        <v>4288.152</v>
      </c>
      <c r="T2121" s="13">
        <f>_xlfn.XLOOKUP(P2121,rif_fee_schedule!$A$2:$A$84,rif_fee_schedule!D$2:D$84, 0)</f>
        <v>2490</v>
      </c>
      <c r="U2121" s="14">
        <f t="shared" si="100"/>
        <v>-9776.9865599999994</v>
      </c>
      <c r="V2121" s="14">
        <f t="shared" si="101"/>
        <v>-5677.2</v>
      </c>
      <c r="W2121"/>
      <c r="Y2121" s="3">
        <v>43269262.359999999</v>
      </c>
      <c r="Z2121" s="3">
        <v>874367.57</v>
      </c>
      <c r="AA2121" s="3">
        <v>433279.63</v>
      </c>
      <c r="AB2121">
        <v>0</v>
      </c>
      <c r="AC2121" s="3">
        <v>0</v>
      </c>
      <c r="AD2121" s="2">
        <v>374512.67</v>
      </c>
      <c r="AE2121" s="3">
        <v>599122533.62</v>
      </c>
      <c r="AF2121" s="3">
        <v>12164932.65</v>
      </c>
      <c r="AG2121" s="3">
        <v>2628720.44</v>
      </c>
      <c r="AH2121" s="3">
        <v>103699.7</v>
      </c>
      <c r="AI2121" s="3">
        <v>2074</v>
      </c>
      <c r="AJ2121" s="2">
        <v>-10188946.82</v>
      </c>
    </row>
    <row r="2122" spans="1:36" hidden="1" x14ac:dyDescent="0.25">
      <c r="A2122" s="8">
        <v>6</v>
      </c>
      <c r="B2122" s="8" t="s">
        <v>5330</v>
      </c>
      <c r="C2122" s="8">
        <v>1079070320260</v>
      </c>
      <c r="D2122" s="8" t="s">
        <v>5331</v>
      </c>
      <c r="F2122" s="8" t="s">
        <v>304</v>
      </c>
      <c r="G2122" s="10">
        <v>43591</v>
      </c>
      <c r="H2122" s="8" t="s">
        <v>31</v>
      </c>
      <c r="I2122" s="8" t="s">
        <v>32</v>
      </c>
      <c r="J2122" s="9">
        <v>0</v>
      </c>
      <c r="K2122" s="9">
        <v>0</v>
      </c>
      <c r="L2122" s="8">
        <v>0</v>
      </c>
      <c r="M2122" s="14">
        <f t="shared" si="99"/>
        <v>0</v>
      </c>
      <c r="N2122" s="8">
        <v>0</v>
      </c>
      <c r="O2122" s="8">
        <v>0</v>
      </c>
      <c r="P2122" s="8" t="s">
        <v>77</v>
      </c>
      <c r="R2122" s="8">
        <v>1</v>
      </c>
      <c r="S2122" s="13">
        <f>_xlfn.XLOOKUP(P2122,rif_fee_schedule!$A$2:$A$84,rif_fee_schedule!C$2:C$84, 0)*1.628</f>
        <v>9769.6279999999988</v>
      </c>
      <c r="T2122" s="13">
        <f>_xlfn.XLOOKUP(P2122,rif_fee_schedule!$A$2:$A$84,rif_fee_schedule!D$2:D$84, 0)</f>
        <v>5674</v>
      </c>
      <c r="U2122" s="14">
        <f t="shared" si="100"/>
        <v>9769.6279999999988</v>
      </c>
      <c r="V2122" s="14">
        <f t="shared" si="101"/>
        <v>5674</v>
      </c>
      <c r="W2122"/>
      <c r="Y2122" s="3">
        <v>43269262.359999999</v>
      </c>
      <c r="Z2122" s="3">
        <v>874367.57</v>
      </c>
      <c r="AA2122" s="3">
        <v>433279.63</v>
      </c>
      <c r="AB2122">
        <v>0</v>
      </c>
      <c r="AC2122" s="3">
        <v>0</v>
      </c>
      <c r="AD2122" s="2">
        <v>374512.67</v>
      </c>
      <c r="AE2122" s="3">
        <v>599122533.62</v>
      </c>
      <c r="AF2122" s="3">
        <v>12164932.65</v>
      </c>
      <c r="AG2122" s="3">
        <v>2628720.44</v>
      </c>
      <c r="AH2122" s="3">
        <v>103699.7</v>
      </c>
      <c r="AI2122" s="3">
        <v>2074</v>
      </c>
      <c r="AJ2122" s="2">
        <v>-10188946.82</v>
      </c>
    </row>
    <row r="2123" spans="1:36" hidden="1" x14ac:dyDescent="0.25">
      <c r="A2123" s="8">
        <v>6</v>
      </c>
      <c r="B2123" s="8" t="s">
        <v>5330</v>
      </c>
      <c r="C2123" s="8">
        <v>1079070320260</v>
      </c>
      <c r="D2123" s="8" t="s">
        <v>5331</v>
      </c>
      <c r="F2123" s="8" t="s">
        <v>304</v>
      </c>
      <c r="G2123" s="10">
        <v>43591</v>
      </c>
      <c r="H2123" s="8" t="s">
        <v>31</v>
      </c>
      <c r="I2123" s="8" t="s">
        <v>32</v>
      </c>
      <c r="J2123" s="9">
        <v>0</v>
      </c>
      <c r="K2123" s="9">
        <v>0</v>
      </c>
      <c r="L2123" s="8">
        <v>0</v>
      </c>
      <c r="M2123" s="14">
        <f t="shared" si="99"/>
        <v>0</v>
      </c>
      <c r="N2123" s="8">
        <v>0</v>
      </c>
      <c r="O2123" s="8">
        <v>0</v>
      </c>
      <c r="P2123" s="8" t="s">
        <v>106</v>
      </c>
      <c r="R2123" s="8">
        <v>6.67</v>
      </c>
      <c r="S2123" s="13">
        <f>_xlfn.XLOOKUP(P2123,rif_fee_schedule!$A$2:$A$84,rif_fee_schedule!C$2:C$84, 0)*1.628</f>
        <v>0</v>
      </c>
      <c r="T2123" s="13">
        <f>_xlfn.XLOOKUP(P2123,rif_fee_schedule!$A$2:$A$84,rif_fee_schedule!D$2:D$84, 0)</f>
        <v>0</v>
      </c>
      <c r="U2123" s="14">
        <f t="shared" si="100"/>
        <v>0</v>
      </c>
      <c r="V2123" s="14">
        <f t="shared" si="101"/>
        <v>0</v>
      </c>
      <c r="W2123"/>
      <c r="Y2123" s="3">
        <v>43269262.359999999</v>
      </c>
      <c r="Z2123" s="3">
        <v>874367.57</v>
      </c>
      <c r="AA2123" s="3">
        <v>433279.63</v>
      </c>
      <c r="AB2123">
        <v>0</v>
      </c>
      <c r="AC2123" s="3">
        <v>0</v>
      </c>
      <c r="AD2123" s="2">
        <v>374512.67</v>
      </c>
      <c r="AE2123" s="3">
        <v>599122533.62</v>
      </c>
      <c r="AF2123" s="3">
        <v>12164932.65</v>
      </c>
      <c r="AG2123" s="3">
        <v>2628720.44</v>
      </c>
      <c r="AH2123" s="3">
        <v>103699.7</v>
      </c>
      <c r="AI2123" s="3">
        <v>2074</v>
      </c>
      <c r="AJ2123" s="2">
        <v>-10188946.82</v>
      </c>
    </row>
    <row r="2124" spans="1:36" hidden="1" x14ac:dyDescent="0.25">
      <c r="A2124" s="8">
        <v>6</v>
      </c>
      <c r="B2124" s="8" t="s">
        <v>5330</v>
      </c>
      <c r="C2124" s="8">
        <v>1079070320260</v>
      </c>
      <c r="D2124" s="8" t="s">
        <v>5331</v>
      </c>
      <c r="F2124" s="8" t="s">
        <v>304</v>
      </c>
      <c r="G2124" s="10">
        <v>43591</v>
      </c>
      <c r="H2124" s="8" t="s">
        <v>31</v>
      </c>
      <c r="I2124" s="8" t="s">
        <v>32</v>
      </c>
      <c r="J2124" s="9">
        <v>0</v>
      </c>
      <c r="K2124" s="9">
        <v>0</v>
      </c>
      <c r="L2124" s="8">
        <v>0</v>
      </c>
      <c r="M2124" s="14">
        <f t="shared" si="99"/>
        <v>0</v>
      </c>
      <c r="N2124" s="8">
        <v>0</v>
      </c>
      <c r="O2124" s="8">
        <v>0</v>
      </c>
      <c r="P2124" s="8" t="s">
        <v>117</v>
      </c>
      <c r="R2124" s="8">
        <v>-2.2799999999999998</v>
      </c>
      <c r="S2124" s="13">
        <f>_xlfn.XLOOKUP(P2124,rif_fee_schedule!$A$2:$A$84,rif_fee_schedule!C$2:C$84, 0)*1.628</f>
        <v>4288.152</v>
      </c>
      <c r="T2124" s="13">
        <f>_xlfn.XLOOKUP(P2124,rif_fee_schedule!$A$2:$A$84,rif_fee_schedule!D$2:D$84, 0)</f>
        <v>2490</v>
      </c>
      <c r="U2124" s="14">
        <f t="shared" si="100"/>
        <v>-9776.9865599999994</v>
      </c>
      <c r="V2124" s="14">
        <f t="shared" si="101"/>
        <v>-5677.2</v>
      </c>
      <c r="W2124"/>
      <c r="Y2124" s="3">
        <v>43269262.359999999</v>
      </c>
      <c r="Z2124" s="3">
        <v>874367.57</v>
      </c>
      <c r="AA2124" s="3">
        <v>433279.63</v>
      </c>
      <c r="AB2124">
        <v>0</v>
      </c>
      <c r="AC2124" s="3">
        <v>0</v>
      </c>
      <c r="AD2124" s="2">
        <v>374512.67</v>
      </c>
      <c r="AE2124" s="3">
        <v>599122533.62</v>
      </c>
      <c r="AF2124" s="3">
        <v>12164932.65</v>
      </c>
      <c r="AG2124" s="3">
        <v>2628720.44</v>
      </c>
      <c r="AH2124" s="3">
        <v>103699.7</v>
      </c>
      <c r="AI2124" s="3">
        <v>2074</v>
      </c>
      <c r="AJ2124" s="2">
        <v>-10188946.82</v>
      </c>
    </row>
    <row r="2125" spans="1:36" hidden="1" x14ac:dyDescent="0.25">
      <c r="A2125" s="8">
        <v>6</v>
      </c>
      <c r="B2125" s="8" t="s">
        <v>5332</v>
      </c>
      <c r="C2125" s="8">
        <v>1079070320268</v>
      </c>
      <c r="D2125" s="8" t="s">
        <v>5333</v>
      </c>
      <c r="F2125" s="8" t="s">
        <v>304</v>
      </c>
      <c r="G2125" s="10">
        <v>43591</v>
      </c>
      <c r="H2125" s="8" t="s">
        <v>31</v>
      </c>
      <c r="I2125" s="8" t="s">
        <v>32</v>
      </c>
      <c r="J2125" s="9">
        <v>0</v>
      </c>
      <c r="K2125" s="9">
        <v>0</v>
      </c>
      <c r="L2125" s="8">
        <v>0</v>
      </c>
      <c r="M2125" s="14">
        <f t="shared" si="99"/>
        <v>0</v>
      </c>
      <c r="N2125" s="8">
        <v>0</v>
      </c>
      <c r="O2125" s="8">
        <v>0</v>
      </c>
      <c r="P2125" s="8" t="s">
        <v>77</v>
      </c>
      <c r="R2125" s="8">
        <v>1</v>
      </c>
      <c r="S2125" s="13">
        <f>_xlfn.XLOOKUP(P2125,rif_fee_schedule!$A$2:$A$84,rif_fee_schedule!C$2:C$84, 0)*1.628</f>
        <v>9769.6279999999988</v>
      </c>
      <c r="T2125" s="13">
        <f>_xlfn.XLOOKUP(P2125,rif_fee_schedule!$A$2:$A$84,rif_fee_schedule!D$2:D$84, 0)</f>
        <v>5674</v>
      </c>
      <c r="U2125" s="14">
        <f t="shared" si="100"/>
        <v>9769.6279999999988</v>
      </c>
      <c r="V2125" s="14">
        <f t="shared" si="101"/>
        <v>5674</v>
      </c>
      <c r="W2125"/>
      <c r="Y2125" s="3">
        <v>43269262.359999999</v>
      </c>
      <c r="Z2125" s="3">
        <v>874367.57</v>
      </c>
      <c r="AA2125" s="3">
        <v>433279.63</v>
      </c>
      <c r="AB2125">
        <v>0</v>
      </c>
      <c r="AC2125" s="3">
        <v>0</v>
      </c>
      <c r="AD2125" s="2">
        <v>374512.67</v>
      </c>
      <c r="AE2125" s="3">
        <v>599122533.62</v>
      </c>
      <c r="AF2125" s="3">
        <v>12164932.65</v>
      </c>
      <c r="AG2125" s="3">
        <v>2628720.44</v>
      </c>
      <c r="AH2125" s="3">
        <v>103699.7</v>
      </c>
      <c r="AI2125" s="3">
        <v>2074</v>
      </c>
      <c r="AJ2125" s="2">
        <v>-10188946.82</v>
      </c>
    </row>
    <row r="2126" spans="1:36" hidden="1" x14ac:dyDescent="0.25">
      <c r="A2126" s="8">
        <v>6</v>
      </c>
      <c r="B2126" s="8" t="s">
        <v>5332</v>
      </c>
      <c r="C2126" s="8">
        <v>1079070320268</v>
      </c>
      <c r="D2126" s="8" t="s">
        <v>5333</v>
      </c>
      <c r="F2126" s="8" t="s">
        <v>304</v>
      </c>
      <c r="G2126" s="10">
        <v>43591</v>
      </c>
      <c r="H2126" s="8" t="s">
        <v>31</v>
      </c>
      <c r="I2126" s="8" t="s">
        <v>32</v>
      </c>
      <c r="J2126" s="9">
        <v>0</v>
      </c>
      <c r="K2126" s="9">
        <v>0</v>
      </c>
      <c r="L2126" s="8">
        <v>0</v>
      </c>
      <c r="M2126" s="14">
        <f t="shared" si="99"/>
        <v>0</v>
      </c>
      <c r="N2126" s="8">
        <v>0</v>
      </c>
      <c r="O2126" s="8">
        <v>0</v>
      </c>
      <c r="P2126" s="8" t="s">
        <v>106</v>
      </c>
      <c r="R2126" s="8">
        <v>6.67</v>
      </c>
      <c r="S2126" s="13">
        <f>_xlfn.XLOOKUP(P2126,rif_fee_schedule!$A$2:$A$84,rif_fee_schedule!C$2:C$84, 0)*1.628</f>
        <v>0</v>
      </c>
      <c r="T2126" s="13">
        <f>_xlfn.XLOOKUP(P2126,rif_fee_schedule!$A$2:$A$84,rif_fee_schedule!D$2:D$84, 0)</f>
        <v>0</v>
      </c>
      <c r="U2126" s="14">
        <f t="shared" si="100"/>
        <v>0</v>
      </c>
      <c r="V2126" s="14">
        <f t="shared" si="101"/>
        <v>0</v>
      </c>
      <c r="W2126"/>
      <c r="Y2126" s="3">
        <v>43269262.359999999</v>
      </c>
      <c r="Z2126" s="3">
        <v>874367.57</v>
      </c>
      <c r="AA2126" s="3">
        <v>433279.63</v>
      </c>
      <c r="AB2126">
        <v>0</v>
      </c>
      <c r="AC2126" s="3">
        <v>0</v>
      </c>
      <c r="AD2126" s="2">
        <v>374512.67</v>
      </c>
      <c r="AE2126" s="3">
        <v>599122533.62</v>
      </c>
      <c r="AF2126" s="3">
        <v>12164932.65</v>
      </c>
      <c r="AG2126" s="3">
        <v>2628720.44</v>
      </c>
      <c r="AH2126" s="3">
        <v>103699.7</v>
      </c>
      <c r="AI2126" s="3">
        <v>2074</v>
      </c>
      <c r="AJ2126" s="2">
        <v>-10188946.82</v>
      </c>
    </row>
    <row r="2127" spans="1:36" hidden="1" x14ac:dyDescent="0.25">
      <c r="A2127" s="8">
        <v>6</v>
      </c>
      <c r="B2127" s="8" t="s">
        <v>5332</v>
      </c>
      <c r="C2127" s="8">
        <v>1079070320268</v>
      </c>
      <c r="D2127" s="8" t="s">
        <v>5333</v>
      </c>
      <c r="F2127" s="8" t="s">
        <v>304</v>
      </c>
      <c r="G2127" s="10">
        <v>43591</v>
      </c>
      <c r="H2127" s="8" t="s">
        <v>31</v>
      </c>
      <c r="I2127" s="8" t="s">
        <v>32</v>
      </c>
      <c r="J2127" s="9">
        <v>0</v>
      </c>
      <c r="K2127" s="9">
        <v>0</v>
      </c>
      <c r="L2127" s="8">
        <v>0</v>
      </c>
      <c r="M2127" s="14">
        <f t="shared" si="99"/>
        <v>0</v>
      </c>
      <c r="N2127" s="8">
        <v>0</v>
      </c>
      <c r="O2127" s="8">
        <v>0</v>
      </c>
      <c r="P2127" s="8" t="s">
        <v>117</v>
      </c>
      <c r="R2127" s="8">
        <v>-2.2799999999999998</v>
      </c>
      <c r="S2127" s="13">
        <f>_xlfn.XLOOKUP(P2127,rif_fee_schedule!$A$2:$A$84,rif_fee_schedule!C$2:C$84, 0)*1.628</f>
        <v>4288.152</v>
      </c>
      <c r="T2127" s="13">
        <f>_xlfn.XLOOKUP(P2127,rif_fee_schedule!$A$2:$A$84,rif_fee_schedule!D$2:D$84, 0)</f>
        <v>2490</v>
      </c>
      <c r="U2127" s="14">
        <f t="shared" si="100"/>
        <v>-9776.9865599999994</v>
      </c>
      <c r="V2127" s="14">
        <f t="shared" si="101"/>
        <v>-5677.2</v>
      </c>
      <c r="W2127"/>
      <c r="Y2127" s="3">
        <v>43269262.359999999</v>
      </c>
      <c r="Z2127" s="3">
        <v>874367.57</v>
      </c>
      <c r="AA2127" s="3">
        <v>433279.63</v>
      </c>
      <c r="AB2127">
        <v>0</v>
      </c>
      <c r="AC2127" s="3">
        <v>0</v>
      </c>
      <c r="AD2127" s="2">
        <v>374512.67</v>
      </c>
      <c r="AE2127" s="3">
        <v>599122533.62</v>
      </c>
      <c r="AF2127" s="3">
        <v>12164932.65</v>
      </c>
      <c r="AG2127" s="3">
        <v>2628720.44</v>
      </c>
      <c r="AH2127" s="3">
        <v>103699.7</v>
      </c>
      <c r="AI2127" s="3">
        <v>2074</v>
      </c>
      <c r="AJ2127" s="2">
        <v>-10188946.82</v>
      </c>
    </row>
    <row r="2128" spans="1:36" hidden="1" x14ac:dyDescent="0.25">
      <c r="A2128" s="8">
        <v>2</v>
      </c>
      <c r="B2128" s="8" t="s">
        <v>1950</v>
      </c>
      <c r="C2128" s="8">
        <v>141020110570</v>
      </c>
      <c r="D2128" s="8" t="s">
        <v>1951</v>
      </c>
      <c r="F2128" s="8" t="s">
        <v>640</v>
      </c>
      <c r="G2128" s="10">
        <v>43557</v>
      </c>
      <c r="H2128" s="8" t="s">
        <v>31</v>
      </c>
      <c r="I2128" s="8" t="s">
        <v>32</v>
      </c>
      <c r="J2128" s="9">
        <v>0</v>
      </c>
      <c r="K2128" s="9">
        <v>0</v>
      </c>
      <c r="L2128" s="8">
        <v>0</v>
      </c>
      <c r="M2128" s="14">
        <f t="shared" si="99"/>
        <v>0</v>
      </c>
      <c r="N2128" s="8">
        <v>0</v>
      </c>
      <c r="O2128" s="8">
        <v>0</v>
      </c>
      <c r="P2128" s="8" t="s">
        <v>106</v>
      </c>
      <c r="R2128" s="8">
        <v>-0.28000000000000003</v>
      </c>
      <c r="S2128" s="13">
        <f>_xlfn.XLOOKUP(P2128,rif_fee_schedule!$A$2:$A$84,rif_fee_schedule!C$2:C$84, 0)*1.628</f>
        <v>0</v>
      </c>
      <c r="T2128" s="13">
        <f>_xlfn.XLOOKUP(P2128,rif_fee_schedule!$A$2:$A$84,rif_fee_schedule!D$2:D$84, 0)</f>
        <v>0</v>
      </c>
      <c r="U2128" s="14">
        <f t="shared" si="100"/>
        <v>0</v>
      </c>
      <c r="V2128" s="14">
        <f t="shared" si="101"/>
        <v>0</v>
      </c>
      <c r="W2128"/>
      <c r="Y2128" s="3">
        <v>272008405.74000001</v>
      </c>
      <c r="Z2128" s="3">
        <v>5573244.3300000001</v>
      </c>
      <c r="AA2128" s="3">
        <v>0</v>
      </c>
      <c r="AB2128">
        <v>0</v>
      </c>
      <c r="AC2128" s="3">
        <v>0</v>
      </c>
      <c r="AD2128" s="2">
        <v>-7297347.0099999998</v>
      </c>
      <c r="AE2128" s="3">
        <v>599122533.62</v>
      </c>
      <c r="AF2128" s="3">
        <v>12164932.65</v>
      </c>
      <c r="AG2128" s="3">
        <v>2628720.44</v>
      </c>
      <c r="AH2128" s="3">
        <v>103699.7</v>
      </c>
      <c r="AI2128" s="3">
        <v>2074</v>
      </c>
      <c r="AJ2128" s="2">
        <v>-10188946.82</v>
      </c>
    </row>
    <row r="2129" spans="1:36" hidden="1" x14ac:dyDescent="0.25">
      <c r="A2129" s="8">
        <v>2</v>
      </c>
      <c r="B2129" s="8" t="s">
        <v>1950</v>
      </c>
      <c r="C2129" s="8">
        <v>141020110570</v>
      </c>
      <c r="D2129" s="8" t="s">
        <v>1951</v>
      </c>
      <c r="F2129" s="8" t="s">
        <v>640</v>
      </c>
      <c r="G2129" s="10">
        <v>43557</v>
      </c>
      <c r="H2129" s="8" t="s">
        <v>31</v>
      </c>
      <c r="I2129" s="8" t="s">
        <v>32</v>
      </c>
      <c r="J2129" s="9">
        <v>0</v>
      </c>
      <c r="K2129" s="9">
        <v>0</v>
      </c>
      <c r="L2129" s="8">
        <v>0</v>
      </c>
      <c r="M2129" s="14">
        <f t="shared" si="99"/>
        <v>0</v>
      </c>
      <c r="N2129" s="8">
        <v>0</v>
      </c>
      <c r="O2129" s="8">
        <v>0</v>
      </c>
      <c r="P2129" s="8" t="s">
        <v>613</v>
      </c>
      <c r="R2129" s="8">
        <v>12</v>
      </c>
      <c r="S2129" s="13">
        <f>_xlfn.XLOOKUP(P2129,rif_fee_schedule!$A$2:$A$84,rif_fee_schedule!C$2:C$84, 0)*1.628</f>
        <v>1619.86</v>
      </c>
      <c r="T2129" s="13">
        <f>_xlfn.XLOOKUP(P2129,rif_fee_schedule!$A$2:$A$84,rif_fee_schedule!D$2:D$84, 0)</f>
        <v>940</v>
      </c>
      <c r="U2129" s="14">
        <f t="shared" si="100"/>
        <v>19438.32</v>
      </c>
      <c r="V2129" s="14">
        <f t="shared" si="101"/>
        <v>11280</v>
      </c>
      <c r="W2129"/>
      <c r="Y2129" s="3">
        <v>272008405.74000001</v>
      </c>
      <c r="Z2129" s="3">
        <v>5573244.3300000001</v>
      </c>
      <c r="AA2129" s="3">
        <v>0</v>
      </c>
      <c r="AB2129">
        <v>0</v>
      </c>
      <c r="AC2129" s="3">
        <v>0</v>
      </c>
      <c r="AD2129" s="2">
        <v>-7297347.0099999998</v>
      </c>
      <c r="AE2129" s="3">
        <v>599122533.62</v>
      </c>
      <c r="AF2129" s="3">
        <v>12164932.65</v>
      </c>
      <c r="AG2129" s="3">
        <v>2628720.44</v>
      </c>
      <c r="AH2129" s="3">
        <v>103699.7</v>
      </c>
      <c r="AI2129" s="3">
        <v>2074</v>
      </c>
      <c r="AJ2129" s="2">
        <v>-10188946.82</v>
      </c>
    </row>
    <row r="2130" spans="1:36" hidden="1" x14ac:dyDescent="0.25">
      <c r="A2130" s="8">
        <v>2</v>
      </c>
      <c r="B2130" s="8" t="s">
        <v>1950</v>
      </c>
      <c r="C2130" s="8">
        <v>141020110570</v>
      </c>
      <c r="D2130" s="8" t="s">
        <v>1951</v>
      </c>
      <c r="F2130" s="8" t="s">
        <v>640</v>
      </c>
      <c r="G2130" s="10">
        <v>43557</v>
      </c>
      <c r="H2130" s="8" t="s">
        <v>31</v>
      </c>
      <c r="I2130" s="8" t="s">
        <v>32</v>
      </c>
      <c r="J2130" s="9">
        <v>0</v>
      </c>
      <c r="K2130" s="9">
        <v>0</v>
      </c>
      <c r="L2130" s="8">
        <v>0</v>
      </c>
      <c r="M2130" s="14">
        <f t="shared" si="99"/>
        <v>0</v>
      </c>
      <c r="N2130" s="8">
        <v>0</v>
      </c>
      <c r="O2130" s="8">
        <v>0</v>
      </c>
      <c r="P2130" s="8" t="s">
        <v>45</v>
      </c>
      <c r="R2130" s="11">
        <v>-1009.2</v>
      </c>
      <c r="S2130" s="13">
        <f>_xlfn.XLOOKUP(P2130,rif_fee_schedule!$A$2:$A$84,rif_fee_schedule!C$2:C$84, 0)*1.628</f>
        <v>19.244587999999997</v>
      </c>
      <c r="T2130" s="13">
        <f>_xlfn.XLOOKUP(P2130,rif_fee_schedule!$A$2:$A$84,rif_fee_schedule!D$2:D$84, 0)</f>
        <v>11.177</v>
      </c>
      <c r="U2130" s="14">
        <f t="shared" si="100"/>
        <v>-19421.638209599998</v>
      </c>
      <c r="V2130" s="14">
        <f t="shared" si="101"/>
        <v>-11279.8284</v>
      </c>
      <c r="W2130" s="2"/>
      <c r="Y2130" s="3">
        <v>272008405.74000001</v>
      </c>
      <c r="Z2130" s="3">
        <v>5573244.3300000001</v>
      </c>
      <c r="AA2130" s="3">
        <v>0</v>
      </c>
      <c r="AB2130">
        <v>0</v>
      </c>
      <c r="AC2130" s="3">
        <v>0</v>
      </c>
      <c r="AD2130" s="2">
        <v>-7297347.0099999998</v>
      </c>
      <c r="AE2130" s="3">
        <v>599122533.62</v>
      </c>
      <c r="AF2130" s="3">
        <v>12164932.65</v>
      </c>
      <c r="AG2130" s="3">
        <v>2628720.44</v>
      </c>
      <c r="AH2130" s="3">
        <v>103699.7</v>
      </c>
      <c r="AI2130" s="3">
        <v>2074</v>
      </c>
      <c r="AJ2130" s="2">
        <v>-10188946.82</v>
      </c>
    </row>
    <row r="2131" spans="1:36" hidden="1" x14ac:dyDescent="0.25">
      <c r="A2131" s="8">
        <v>2</v>
      </c>
      <c r="B2131" s="8" t="s">
        <v>1831</v>
      </c>
      <c r="C2131" s="8">
        <v>132180150560</v>
      </c>
      <c r="D2131" s="8" t="s">
        <v>1832</v>
      </c>
      <c r="F2131" s="8" t="s">
        <v>1833</v>
      </c>
      <c r="G2131" s="10">
        <v>43602</v>
      </c>
      <c r="H2131" s="8" t="s">
        <v>31</v>
      </c>
      <c r="I2131" s="8" t="s">
        <v>38</v>
      </c>
      <c r="J2131" s="9">
        <v>29339.25</v>
      </c>
      <c r="K2131" s="9">
        <v>586.78</v>
      </c>
      <c r="L2131" s="8">
        <v>0</v>
      </c>
      <c r="M2131" s="14">
        <f t="shared" si="99"/>
        <v>29926.03</v>
      </c>
      <c r="N2131" s="8">
        <v>0</v>
      </c>
      <c r="O2131" s="8">
        <v>0</v>
      </c>
      <c r="P2131" s="8" t="s">
        <v>43</v>
      </c>
      <c r="R2131" s="11">
        <v>-2470</v>
      </c>
      <c r="S2131" s="13">
        <f>_xlfn.XLOOKUP(P2131,rif_fee_schedule!$A$2:$A$84,rif_fee_schedule!C$2:C$84, 0)*1.628</f>
        <v>5.1216879999999998</v>
      </c>
      <c r="T2131" s="13">
        <f>_xlfn.XLOOKUP(P2131,rif_fee_schedule!$A$2:$A$84,rif_fee_schedule!D$2:D$84, 0)</f>
        <v>2.9740000000000002</v>
      </c>
      <c r="U2131" s="14">
        <f t="shared" si="100"/>
        <v>-12650.56936</v>
      </c>
      <c r="V2131" s="14">
        <f t="shared" si="101"/>
        <v>-7345.7800000000007</v>
      </c>
      <c r="W2131" s="2"/>
      <c r="Y2131" s="3">
        <v>272008405.74000001</v>
      </c>
      <c r="Z2131" s="3">
        <v>5573244.3300000001</v>
      </c>
      <c r="AA2131" s="3">
        <v>0</v>
      </c>
      <c r="AB2131">
        <v>0</v>
      </c>
      <c r="AC2131" s="3">
        <v>0</v>
      </c>
      <c r="AD2131" s="2">
        <v>-7297347.0099999998</v>
      </c>
      <c r="AE2131" s="3">
        <v>599122533.62</v>
      </c>
      <c r="AF2131" s="3">
        <v>12164932.65</v>
      </c>
      <c r="AG2131" s="3">
        <v>2628720.44</v>
      </c>
      <c r="AH2131" s="3">
        <v>103699.7</v>
      </c>
      <c r="AI2131" s="3">
        <v>2074</v>
      </c>
      <c r="AJ2131" s="2">
        <v>-10188946.82</v>
      </c>
    </row>
    <row r="2132" spans="1:36" hidden="1" x14ac:dyDescent="0.25">
      <c r="A2132" s="8">
        <v>2</v>
      </c>
      <c r="B2132" s="8" t="s">
        <v>1831</v>
      </c>
      <c r="C2132" s="8">
        <v>132180150560</v>
      </c>
      <c r="D2132" s="8" t="s">
        <v>1832</v>
      </c>
      <c r="F2132" s="8" t="s">
        <v>1833</v>
      </c>
      <c r="G2132" s="10">
        <v>43602</v>
      </c>
      <c r="H2132" s="8" t="s">
        <v>31</v>
      </c>
      <c r="I2132" s="8" t="s">
        <v>38</v>
      </c>
      <c r="J2132" s="9">
        <v>29339.25</v>
      </c>
      <c r="K2132" s="9">
        <v>586.78</v>
      </c>
      <c r="L2132" s="8">
        <v>0</v>
      </c>
      <c r="M2132" s="14">
        <f t="shared" si="99"/>
        <v>29926.03</v>
      </c>
      <c r="N2132" s="8">
        <v>0</v>
      </c>
      <c r="O2132" s="8">
        <v>0</v>
      </c>
      <c r="P2132" s="8" t="s">
        <v>45</v>
      </c>
      <c r="R2132" s="11">
        <v>2470</v>
      </c>
      <c r="S2132" s="13">
        <f>_xlfn.XLOOKUP(P2132,rif_fee_schedule!$A$2:$A$84,rif_fee_schedule!C$2:C$84, 0)*1.628</f>
        <v>19.244587999999997</v>
      </c>
      <c r="T2132" s="13">
        <f>_xlfn.XLOOKUP(P2132,rif_fee_schedule!$A$2:$A$84,rif_fee_schedule!D$2:D$84, 0)</f>
        <v>11.177</v>
      </c>
      <c r="U2132" s="14">
        <f t="shared" si="100"/>
        <v>47534.132359999989</v>
      </c>
      <c r="V2132" s="14">
        <f t="shared" si="101"/>
        <v>27607.19</v>
      </c>
      <c r="W2132" s="2"/>
      <c r="Y2132" s="3">
        <v>272008405.74000001</v>
      </c>
      <c r="Z2132" s="3">
        <v>5573244.3300000001</v>
      </c>
      <c r="AA2132" s="3">
        <v>0</v>
      </c>
      <c r="AB2132">
        <v>0</v>
      </c>
      <c r="AC2132" s="3">
        <v>0</v>
      </c>
      <c r="AD2132" s="2">
        <v>-7297347.0099999998</v>
      </c>
      <c r="AE2132" s="3">
        <v>599122533.62</v>
      </c>
      <c r="AF2132" s="3">
        <v>12164932.65</v>
      </c>
      <c r="AG2132" s="3">
        <v>2628720.44</v>
      </c>
      <c r="AH2132" s="3">
        <v>103699.7</v>
      </c>
      <c r="AI2132" s="3">
        <v>2074</v>
      </c>
      <c r="AJ2132" s="2">
        <v>-10188946.82</v>
      </c>
    </row>
    <row r="2133" spans="1:36" hidden="1" x14ac:dyDescent="0.25">
      <c r="A2133" s="8">
        <v>2</v>
      </c>
      <c r="B2133" s="8" t="s">
        <v>1661</v>
      </c>
      <c r="C2133" s="8">
        <v>131340170140</v>
      </c>
      <c r="D2133" s="8" t="s">
        <v>1662</v>
      </c>
      <c r="G2133" s="10">
        <v>43508</v>
      </c>
      <c r="H2133" s="8" t="s">
        <v>31</v>
      </c>
      <c r="I2133" s="8" t="s">
        <v>32</v>
      </c>
      <c r="J2133" s="9">
        <v>103894.99</v>
      </c>
      <c r="K2133" s="9">
        <v>2077.9</v>
      </c>
      <c r="L2133" s="8">
        <v>0</v>
      </c>
      <c r="M2133" s="14">
        <f t="shared" si="99"/>
        <v>105972.89</v>
      </c>
      <c r="N2133" s="8">
        <v>0</v>
      </c>
      <c r="O2133" s="8">
        <v>0</v>
      </c>
      <c r="P2133" s="8" t="s">
        <v>72</v>
      </c>
      <c r="R2133" s="11">
        <v>7760</v>
      </c>
      <c r="S2133" s="13">
        <f>_xlfn.XLOOKUP(P2133,rif_fee_schedule!$A$2:$A$84,rif_fee_schedule!C$2:C$84, 0)*1.628</f>
        <v>15.918583999999999</v>
      </c>
      <c r="T2133" s="13">
        <f>_xlfn.XLOOKUP(P2133,rif_fee_schedule!$A$2:$A$84,rif_fee_schedule!D$2:D$84, 0)</f>
        <v>9.2460000000000004</v>
      </c>
      <c r="U2133" s="14">
        <f t="shared" si="100"/>
        <v>123528.21183999999</v>
      </c>
      <c r="V2133" s="14">
        <f t="shared" si="101"/>
        <v>71748.960000000006</v>
      </c>
      <c r="W2133" s="2"/>
      <c r="Y2133" s="3">
        <v>272008405.74000001</v>
      </c>
      <c r="Z2133" s="3">
        <v>5573244.3300000001</v>
      </c>
      <c r="AA2133" s="3">
        <v>0</v>
      </c>
      <c r="AB2133">
        <v>0</v>
      </c>
      <c r="AC2133" s="3">
        <v>0</v>
      </c>
      <c r="AD2133" s="2">
        <v>-7297347.0099999998</v>
      </c>
      <c r="AE2133" s="3">
        <v>599122533.62</v>
      </c>
      <c r="AF2133" s="3">
        <v>12164932.65</v>
      </c>
      <c r="AG2133" s="3">
        <v>2628720.44</v>
      </c>
      <c r="AH2133" s="3">
        <v>103699.7</v>
      </c>
      <c r="AI2133" s="3">
        <v>2074</v>
      </c>
      <c r="AJ2133" s="2">
        <v>-10188946.82</v>
      </c>
    </row>
    <row r="2134" spans="1:36" hidden="1" x14ac:dyDescent="0.25">
      <c r="A2134" s="8">
        <v>2</v>
      </c>
      <c r="B2134" s="8" t="s">
        <v>1823</v>
      </c>
      <c r="C2134" s="8">
        <v>132180230690</v>
      </c>
      <c r="D2134" s="8" t="s">
        <v>1824</v>
      </c>
      <c r="F2134" s="8" t="s">
        <v>1825</v>
      </c>
      <c r="G2134" s="10">
        <v>43557</v>
      </c>
      <c r="H2134" s="8" t="s">
        <v>31</v>
      </c>
      <c r="I2134" s="8" t="s">
        <v>32</v>
      </c>
      <c r="J2134" s="9">
        <v>0</v>
      </c>
      <c r="K2134" s="9">
        <v>0</v>
      </c>
      <c r="L2134" s="8">
        <v>0</v>
      </c>
      <c r="M2134" s="14">
        <f t="shared" si="99"/>
        <v>0</v>
      </c>
      <c r="N2134" s="8">
        <v>0</v>
      </c>
      <c r="O2134" s="8">
        <v>0</v>
      </c>
      <c r="P2134" s="8" t="s">
        <v>72</v>
      </c>
      <c r="R2134" s="11">
        <v>-9088</v>
      </c>
      <c r="S2134" s="13">
        <f>_xlfn.XLOOKUP(P2134,rif_fee_schedule!$A$2:$A$84,rif_fee_schedule!C$2:C$84, 0)*1.628</f>
        <v>15.918583999999999</v>
      </c>
      <c r="T2134" s="13">
        <f>_xlfn.XLOOKUP(P2134,rif_fee_schedule!$A$2:$A$84,rif_fee_schedule!D$2:D$84, 0)</f>
        <v>9.2460000000000004</v>
      </c>
      <c r="U2134" s="14">
        <f t="shared" si="100"/>
        <v>-144668.091392</v>
      </c>
      <c r="V2134" s="14">
        <f t="shared" si="101"/>
        <v>-84027.648000000001</v>
      </c>
      <c r="W2134" s="2"/>
      <c r="Y2134" s="3">
        <v>272008405.74000001</v>
      </c>
      <c r="Z2134" s="3">
        <v>5573244.3300000001</v>
      </c>
      <c r="AA2134" s="3">
        <v>0</v>
      </c>
      <c r="AB2134">
        <v>0</v>
      </c>
      <c r="AC2134" s="3">
        <v>0</v>
      </c>
      <c r="AD2134" s="2">
        <v>-7297347.0099999998</v>
      </c>
      <c r="AE2134" s="3">
        <v>599122533.62</v>
      </c>
      <c r="AF2134" s="3">
        <v>12164932.65</v>
      </c>
      <c r="AG2134" s="3">
        <v>2628720.44</v>
      </c>
      <c r="AH2134" s="3">
        <v>103699.7</v>
      </c>
      <c r="AI2134" s="3">
        <v>2074</v>
      </c>
      <c r="AJ2134" s="2">
        <v>-10188946.82</v>
      </c>
    </row>
    <row r="2135" spans="1:36" hidden="1" x14ac:dyDescent="0.25">
      <c r="A2135" s="8">
        <v>2</v>
      </c>
      <c r="B2135" s="8" t="s">
        <v>1823</v>
      </c>
      <c r="C2135" s="8">
        <v>132180230690</v>
      </c>
      <c r="D2135" s="8" t="s">
        <v>1824</v>
      </c>
      <c r="F2135" s="8" t="s">
        <v>1825</v>
      </c>
      <c r="G2135" s="10">
        <v>43557</v>
      </c>
      <c r="H2135" s="8" t="s">
        <v>31</v>
      </c>
      <c r="I2135" s="8" t="s">
        <v>32</v>
      </c>
      <c r="J2135" s="9">
        <v>0</v>
      </c>
      <c r="K2135" s="9">
        <v>0</v>
      </c>
      <c r="L2135" s="8">
        <v>0</v>
      </c>
      <c r="M2135" s="14">
        <f t="shared" si="99"/>
        <v>0</v>
      </c>
      <c r="N2135" s="8">
        <v>0</v>
      </c>
      <c r="O2135" s="8">
        <v>0</v>
      </c>
      <c r="P2135" s="8" t="s">
        <v>90</v>
      </c>
      <c r="R2135" s="11">
        <v>10061</v>
      </c>
      <c r="S2135" s="13">
        <f>_xlfn.XLOOKUP(P2135,rif_fee_schedule!$A$2:$A$84,rif_fee_schedule!C$2:C$84, 0)*1.628</f>
        <v>14.380123999999999</v>
      </c>
      <c r="T2135" s="13">
        <f>_xlfn.XLOOKUP(P2135,rif_fee_schedule!$A$2:$A$84,rif_fee_schedule!D$2:D$84, 0)</f>
        <v>8.3520000000000003</v>
      </c>
      <c r="U2135" s="14">
        <f t="shared" si="100"/>
        <v>144678.42756399998</v>
      </c>
      <c r="V2135" s="14">
        <f t="shared" si="101"/>
        <v>84029.472000000009</v>
      </c>
      <c r="W2135" s="2"/>
      <c r="Y2135" s="3">
        <v>272008405.74000001</v>
      </c>
      <c r="Z2135" s="3">
        <v>5573244.3300000001</v>
      </c>
      <c r="AA2135" s="3">
        <v>0</v>
      </c>
      <c r="AB2135">
        <v>0</v>
      </c>
      <c r="AC2135" s="3">
        <v>0</v>
      </c>
      <c r="AD2135" s="2">
        <v>-7297347.0099999998</v>
      </c>
      <c r="AE2135" s="3">
        <v>599122533.62</v>
      </c>
      <c r="AF2135" s="3">
        <v>12164932.65</v>
      </c>
      <c r="AG2135" s="3">
        <v>2628720.44</v>
      </c>
      <c r="AH2135" s="3">
        <v>103699.7</v>
      </c>
      <c r="AI2135" s="3">
        <v>2074</v>
      </c>
      <c r="AJ2135" s="2">
        <v>-10188946.82</v>
      </c>
    </row>
    <row r="2136" spans="1:36" hidden="1" x14ac:dyDescent="0.25">
      <c r="A2136" s="8">
        <v>2</v>
      </c>
      <c r="B2136" s="8" t="s">
        <v>1823</v>
      </c>
      <c r="C2136" s="8">
        <v>132180230690</v>
      </c>
      <c r="D2136" s="8" t="s">
        <v>1824</v>
      </c>
      <c r="F2136" s="8" t="s">
        <v>1825</v>
      </c>
      <c r="G2136" s="10">
        <v>43557</v>
      </c>
      <c r="H2136" s="8" t="s">
        <v>31</v>
      </c>
      <c r="I2136" s="8" t="s">
        <v>32</v>
      </c>
      <c r="J2136" s="9">
        <v>0</v>
      </c>
      <c r="K2136" s="9">
        <v>0</v>
      </c>
      <c r="L2136" s="8">
        <v>0</v>
      </c>
      <c r="M2136" s="14">
        <f t="shared" si="99"/>
        <v>0</v>
      </c>
      <c r="N2136" s="8">
        <v>0</v>
      </c>
      <c r="O2136" s="8">
        <v>0</v>
      </c>
      <c r="P2136" s="8" t="s">
        <v>106</v>
      </c>
      <c r="R2136" s="8">
        <v>-3.04</v>
      </c>
      <c r="S2136" s="13">
        <f>_xlfn.XLOOKUP(P2136,rif_fee_schedule!$A$2:$A$84,rif_fee_schedule!C$2:C$84, 0)*1.628</f>
        <v>0</v>
      </c>
      <c r="T2136" s="13">
        <f>_xlfn.XLOOKUP(P2136,rif_fee_schedule!$A$2:$A$84,rif_fee_schedule!D$2:D$84, 0)</f>
        <v>0</v>
      </c>
      <c r="U2136" s="14">
        <f t="shared" si="100"/>
        <v>0</v>
      </c>
      <c r="V2136" s="14">
        <f t="shared" si="101"/>
        <v>0</v>
      </c>
      <c r="W2136"/>
      <c r="Y2136" s="3">
        <v>272008405.74000001</v>
      </c>
      <c r="Z2136" s="3">
        <v>5573244.3300000001</v>
      </c>
      <c r="AA2136" s="3">
        <v>0</v>
      </c>
      <c r="AB2136">
        <v>0</v>
      </c>
      <c r="AC2136" s="3">
        <v>0</v>
      </c>
      <c r="AD2136" s="2">
        <v>-7297347.0099999998</v>
      </c>
      <c r="AE2136" s="3">
        <v>599122533.62</v>
      </c>
      <c r="AF2136" s="3">
        <v>12164932.65</v>
      </c>
      <c r="AG2136" s="3">
        <v>2628720.44</v>
      </c>
      <c r="AH2136" s="3">
        <v>103699.7</v>
      </c>
      <c r="AI2136" s="3">
        <v>2074</v>
      </c>
      <c r="AJ2136" s="2">
        <v>-10188946.82</v>
      </c>
    </row>
    <row r="2137" spans="1:36" hidden="1" x14ac:dyDescent="0.25">
      <c r="A2137" s="8">
        <v>8</v>
      </c>
      <c r="B2137" s="8" t="s">
        <v>8565</v>
      </c>
      <c r="C2137" s="8">
        <v>232110071790</v>
      </c>
      <c r="D2137" s="8" t="s">
        <v>8566</v>
      </c>
      <c r="F2137" s="8" t="s">
        <v>640</v>
      </c>
      <c r="G2137" s="10">
        <v>43763</v>
      </c>
      <c r="H2137" s="8" t="s">
        <v>31</v>
      </c>
      <c r="I2137" s="8" t="s">
        <v>32</v>
      </c>
      <c r="J2137" s="9">
        <v>0</v>
      </c>
      <c r="K2137" s="9">
        <v>0</v>
      </c>
      <c r="L2137" s="8">
        <v>0</v>
      </c>
      <c r="M2137" s="14">
        <f t="shared" si="99"/>
        <v>0</v>
      </c>
      <c r="N2137" s="8">
        <v>0</v>
      </c>
      <c r="O2137" s="8">
        <v>0</v>
      </c>
      <c r="P2137" s="8" t="s">
        <v>45</v>
      </c>
      <c r="R2137" s="8">
        <v>-841.02</v>
      </c>
      <c r="S2137" s="13">
        <f>_xlfn.XLOOKUP(P2137,rif_fee_schedule!$A$2:$A$84,rif_fee_schedule!C$2:C$84, 0)*1.628</f>
        <v>19.244587999999997</v>
      </c>
      <c r="T2137" s="13">
        <f>_xlfn.XLOOKUP(P2137,rif_fee_schedule!$A$2:$A$84,rif_fee_schedule!D$2:D$84, 0)</f>
        <v>11.177</v>
      </c>
      <c r="U2137" s="14">
        <f t="shared" si="100"/>
        <v>-16185.083399759997</v>
      </c>
      <c r="V2137" s="14">
        <f t="shared" si="101"/>
        <v>-9400.080539999999</v>
      </c>
      <c r="W2137"/>
      <c r="Y2137" s="3">
        <v>38230434.439999998</v>
      </c>
      <c r="Z2137" s="3">
        <v>764608.82</v>
      </c>
      <c r="AA2137" s="3">
        <v>0</v>
      </c>
      <c r="AB2137">
        <v>0</v>
      </c>
      <c r="AC2137" s="3">
        <v>0</v>
      </c>
      <c r="AD2137" s="2">
        <v>-229524.99</v>
      </c>
      <c r="AE2137" s="3">
        <v>599122533.62</v>
      </c>
      <c r="AF2137" s="3">
        <v>12164932.65</v>
      </c>
      <c r="AG2137" s="3">
        <v>2628720.44</v>
      </c>
      <c r="AH2137" s="3">
        <v>103699.7</v>
      </c>
      <c r="AI2137" s="3">
        <v>2074</v>
      </c>
      <c r="AJ2137" s="2">
        <v>-10188946.82</v>
      </c>
    </row>
    <row r="2138" spans="1:36" hidden="1" x14ac:dyDescent="0.25">
      <c r="A2138" s="8">
        <v>8</v>
      </c>
      <c r="B2138" s="8" t="s">
        <v>8565</v>
      </c>
      <c r="C2138" s="8">
        <v>232110071790</v>
      </c>
      <c r="D2138" s="8" t="s">
        <v>8566</v>
      </c>
      <c r="F2138" s="8" t="s">
        <v>640</v>
      </c>
      <c r="G2138" s="10">
        <v>43763</v>
      </c>
      <c r="H2138" s="8" t="s">
        <v>31</v>
      </c>
      <c r="I2138" s="8" t="s">
        <v>32</v>
      </c>
      <c r="J2138" s="9">
        <v>0</v>
      </c>
      <c r="K2138" s="9">
        <v>0</v>
      </c>
      <c r="L2138" s="8">
        <v>0</v>
      </c>
      <c r="M2138" s="14">
        <f t="shared" si="99"/>
        <v>0</v>
      </c>
      <c r="N2138" s="8">
        <v>0</v>
      </c>
      <c r="O2138" s="8">
        <v>0</v>
      </c>
      <c r="P2138" s="8" t="s">
        <v>613</v>
      </c>
      <c r="R2138" s="8">
        <v>10</v>
      </c>
      <c r="S2138" s="13">
        <f>_xlfn.XLOOKUP(P2138,rif_fee_schedule!$A$2:$A$84,rif_fee_schedule!C$2:C$84, 0)*1.628</f>
        <v>1619.86</v>
      </c>
      <c r="T2138" s="13">
        <f>_xlfn.XLOOKUP(P2138,rif_fee_schedule!$A$2:$A$84,rif_fee_schedule!D$2:D$84, 0)</f>
        <v>940</v>
      </c>
      <c r="U2138" s="14">
        <f t="shared" si="100"/>
        <v>16198.599999999999</v>
      </c>
      <c r="V2138" s="14">
        <f t="shared" si="101"/>
        <v>9400</v>
      </c>
      <c r="W2138"/>
      <c r="Y2138" s="3">
        <v>38230434.439999998</v>
      </c>
      <c r="Z2138" s="3">
        <v>764608.82</v>
      </c>
      <c r="AA2138" s="3">
        <v>0</v>
      </c>
      <c r="AB2138">
        <v>0</v>
      </c>
      <c r="AC2138" s="3">
        <v>0</v>
      </c>
      <c r="AD2138" s="2">
        <v>-229524.99</v>
      </c>
      <c r="AE2138" s="3">
        <v>599122533.62</v>
      </c>
      <c r="AF2138" s="3">
        <v>12164932.65</v>
      </c>
      <c r="AG2138" s="3">
        <v>2628720.44</v>
      </c>
      <c r="AH2138" s="3">
        <v>103699.7</v>
      </c>
      <c r="AI2138" s="3">
        <v>2074</v>
      </c>
      <c r="AJ2138" s="2">
        <v>-10188946.82</v>
      </c>
    </row>
    <row r="2139" spans="1:36" hidden="1" x14ac:dyDescent="0.25">
      <c r="A2139" s="8">
        <v>8</v>
      </c>
      <c r="B2139" s="8" t="s">
        <v>8565</v>
      </c>
      <c r="C2139" s="8">
        <v>232110071790</v>
      </c>
      <c r="D2139" s="8" t="s">
        <v>8566</v>
      </c>
      <c r="F2139" s="8" t="s">
        <v>640</v>
      </c>
      <c r="G2139" s="10">
        <v>43763</v>
      </c>
      <c r="H2139" s="8" t="s">
        <v>31</v>
      </c>
      <c r="I2139" s="8" t="s">
        <v>32</v>
      </c>
      <c r="J2139" s="9">
        <v>0</v>
      </c>
      <c r="K2139" s="9">
        <v>0</v>
      </c>
      <c r="L2139" s="8">
        <v>0</v>
      </c>
      <c r="M2139" s="14">
        <f t="shared" si="99"/>
        <v>0</v>
      </c>
      <c r="N2139" s="8">
        <v>0</v>
      </c>
      <c r="O2139" s="8">
        <v>0</v>
      </c>
      <c r="P2139" s="8" t="s">
        <v>106</v>
      </c>
      <c r="R2139" s="8">
        <v>0.09</v>
      </c>
      <c r="S2139" s="13">
        <f>_xlfn.XLOOKUP(P2139,rif_fee_schedule!$A$2:$A$84,rif_fee_schedule!C$2:C$84, 0)*1.628</f>
        <v>0</v>
      </c>
      <c r="T2139" s="13">
        <f>_xlfn.XLOOKUP(P2139,rif_fee_schedule!$A$2:$A$84,rif_fee_schedule!D$2:D$84, 0)</f>
        <v>0</v>
      </c>
      <c r="U2139" s="14">
        <f t="shared" si="100"/>
        <v>0</v>
      </c>
      <c r="V2139" s="14">
        <f t="shared" si="101"/>
        <v>0</v>
      </c>
      <c r="W2139"/>
      <c r="Y2139" s="3">
        <v>38230434.439999998</v>
      </c>
      <c r="Z2139" s="3">
        <v>764608.82</v>
      </c>
      <c r="AA2139" s="3">
        <v>0</v>
      </c>
      <c r="AB2139">
        <v>0</v>
      </c>
      <c r="AC2139" s="3">
        <v>0</v>
      </c>
      <c r="AD2139" s="2">
        <v>-229524.99</v>
      </c>
      <c r="AE2139" s="3">
        <v>599122533.62</v>
      </c>
      <c r="AF2139" s="3">
        <v>12164932.65</v>
      </c>
      <c r="AG2139" s="3">
        <v>2628720.44</v>
      </c>
      <c r="AH2139" s="3">
        <v>103699.7</v>
      </c>
      <c r="AI2139" s="3">
        <v>2074</v>
      </c>
      <c r="AJ2139" s="2">
        <v>-10188946.82</v>
      </c>
    </row>
    <row r="2140" spans="1:36" hidden="1" x14ac:dyDescent="0.25">
      <c r="A2140" s="8">
        <v>8</v>
      </c>
      <c r="B2140" s="8" t="s">
        <v>8601</v>
      </c>
      <c r="C2140" s="8">
        <v>232260010190</v>
      </c>
      <c r="D2140" s="8" t="s">
        <v>8602</v>
      </c>
      <c r="G2140" s="10">
        <v>43763</v>
      </c>
      <c r="H2140" s="8" t="s">
        <v>31</v>
      </c>
      <c r="I2140" s="8" t="s">
        <v>32</v>
      </c>
      <c r="J2140" s="9">
        <v>0</v>
      </c>
      <c r="K2140" s="9">
        <v>0.01</v>
      </c>
      <c r="L2140" s="8">
        <v>0</v>
      </c>
      <c r="M2140" s="14">
        <f t="shared" si="99"/>
        <v>0.01</v>
      </c>
      <c r="N2140" s="8">
        <v>0</v>
      </c>
      <c r="O2140" s="8">
        <v>0</v>
      </c>
      <c r="P2140" s="8" t="s">
        <v>106</v>
      </c>
      <c r="R2140" s="8">
        <v>-0.03</v>
      </c>
      <c r="S2140" s="13">
        <f>_xlfn.XLOOKUP(P2140,rif_fee_schedule!$A$2:$A$84,rif_fee_schedule!C$2:C$84, 0)*1.628</f>
        <v>0</v>
      </c>
      <c r="T2140" s="13">
        <f>_xlfn.XLOOKUP(P2140,rif_fee_schedule!$A$2:$A$84,rif_fee_schedule!D$2:D$84, 0)</f>
        <v>0</v>
      </c>
      <c r="U2140" s="14">
        <f t="shared" si="100"/>
        <v>0</v>
      </c>
      <c r="V2140" s="14">
        <f t="shared" si="101"/>
        <v>0</v>
      </c>
      <c r="W2140"/>
      <c r="Y2140" s="3">
        <v>38230434.439999998</v>
      </c>
      <c r="Z2140" s="3">
        <v>764608.82</v>
      </c>
      <c r="AA2140" s="3">
        <v>0</v>
      </c>
      <c r="AB2140">
        <v>0</v>
      </c>
      <c r="AC2140" s="3">
        <v>0</v>
      </c>
      <c r="AD2140" s="2">
        <v>-229524.99</v>
      </c>
      <c r="AE2140" s="3">
        <v>599122533.62</v>
      </c>
      <c r="AF2140" s="3">
        <v>12164932.65</v>
      </c>
      <c r="AG2140" s="3">
        <v>2628720.44</v>
      </c>
      <c r="AH2140" s="3">
        <v>103699.7</v>
      </c>
      <c r="AI2140" s="3">
        <v>2074</v>
      </c>
      <c r="AJ2140" s="2">
        <v>-10188946.82</v>
      </c>
    </row>
    <row r="2141" spans="1:36" hidden="1" x14ac:dyDescent="0.25">
      <c r="A2141" s="8">
        <v>8</v>
      </c>
      <c r="B2141" s="8" t="s">
        <v>8601</v>
      </c>
      <c r="C2141" s="8">
        <v>232260010190</v>
      </c>
      <c r="D2141" s="8" t="s">
        <v>8602</v>
      </c>
      <c r="G2141" s="10">
        <v>43763</v>
      </c>
      <c r="H2141" s="8" t="s">
        <v>31</v>
      </c>
      <c r="I2141" s="8" t="s">
        <v>32</v>
      </c>
      <c r="J2141" s="9">
        <v>0</v>
      </c>
      <c r="K2141" s="9">
        <v>0.01</v>
      </c>
      <c r="L2141" s="8">
        <v>0</v>
      </c>
      <c r="M2141" s="14">
        <f t="shared" si="99"/>
        <v>0.01</v>
      </c>
      <c r="N2141" s="8">
        <v>0</v>
      </c>
      <c r="O2141" s="8">
        <v>0</v>
      </c>
      <c r="P2141" s="8" t="s">
        <v>112</v>
      </c>
      <c r="R2141" s="11">
        <v>-1685</v>
      </c>
      <c r="S2141" s="13">
        <f>_xlfn.XLOOKUP(P2141,rif_fee_schedule!$A$2:$A$84,rif_fee_schedule!C$2:C$84, 0)*1.628</f>
        <v>53.092335999999996</v>
      </c>
      <c r="T2141" s="13">
        <f>_xlfn.XLOOKUP(P2141,rif_fee_schedule!$A$2:$A$84,rif_fee_schedule!D$2:D$84, 0)</f>
        <v>30.835000000000001</v>
      </c>
      <c r="U2141" s="14">
        <f t="shared" si="100"/>
        <v>-89460.586159999992</v>
      </c>
      <c r="V2141" s="14">
        <f t="shared" si="101"/>
        <v>-51956.974999999999</v>
      </c>
      <c r="W2141" s="2"/>
      <c r="Y2141" s="3">
        <v>38230434.439999998</v>
      </c>
      <c r="Z2141" s="3">
        <v>764608.82</v>
      </c>
      <c r="AA2141" s="3">
        <v>0</v>
      </c>
      <c r="AB2141">
        <v>0</v>
      </c>
      <c r="AC2141" s="3">
        <v>0</v>
      </c>
      <c r="AD2141" s="2">
        <v>-229524.99</v>
      </c>
      <c r="AE2141" s="3">
        <v>599122533.62</v>
      </c>
      <c r="AF2141" s="3">
        <v>12164932.65</v>
      </c>
      <c r="AG2141" s="3">
        <v>2628720.44</v>
      </c>
      <c r="AH2141" s="3">
        <v>103699.7</v>
      </c>
      <c r="AI2141" s="3">
        <v>2074</v>
      </c>
      <c r="AJ2141" s="2">
        <v>-10188946.82</v>
      </c>
    </row>
    <row r="2142" spans="1:36" hidden="1" x14ac:dyDescent="0.25">
      <c r="A2142" s="8">
        <v>8</v>
      </c>
      <c r="B2142" s="8" t="s">
        <v>8601</v>
      </c>
      <c r="C2142" s="8">
        <v>232260010190</v>
      </c>
      <c r="D2142" s="8" t="s">
        <v>8602</v>
      </c>
      <c r="G2142" s="10">
        <v>43763</v>
      </c>
      <c r="H2142" s="8" t="s">
        <v>31</v>
      </c>
      <c r="I2142" s="8" t="s">
        <v>32</v>
      </c>
      <c r="J2142" s="9">
        <v>0</v>
      </c>
      <c r="K2142" s="9">
        <v>0.01</v>
      </c>
      <c r="L2142" s="8">
        <v>0</v>
      </c>
      <c r="M2142" s="14">
        <f t="shared" si="99"/>
        <v>0.01</v>
      </c>
      <c r="N2142" s="8">
        <v>0</v>
      </c>
      <c r="O2142" s="8">
        <v>0</v>
      </c>
      <c r="P2142" s="8" t="s">
        <v>45</v>
      </c>
      <c r="R2142" s="8">
        <v>-82.58</v>
      </c>
      <c r="S2142" s="13">
        <f>_xlfn.XLOOKUP(P2142,rif_fee_schedule!$A$2:$A$84,rif_fee_schedule!C$2:C$84, 0)*1.628</f>
        <v>19.244587999999997</v>
      </c>
      <c r="T2142" s="13">
        <f>_xlfn.XLOOKUP(P2142,rif_fee_schedule!$A$2:$A$84,rif_fee_schedule!D$2:D$84, 0)</f>
        <v>11.177</v>
      </c>
      <c r="U2142" s="14">
        <f t="shared" si="100"/>
        <v>-1589.2180770399998</v>
      </c>
      <c r="V2142" s="14">
        <f t="shared" si="101"/>
        <v>-922.99665999999991</v>
      </c>
      <c r="W2142"/>
      <c r="Y2142" s="3">
        <v>38230434.439999998</v>
      </c>
      <c r="Z2142" s="3">
        <v>764608.82</v>
      </c>
      <c r="AA2142" s="3">
        <v>0</v>
      </c>
      <c r="AB2142">
        <v>0</v>
      </c>
      <c r="AC2142" s="3">
        <v>0</v>
      </c>
      <c r="AD2142" s="2">
        <v>-229524.99</v>
      </c>
      <c r="AE2142" s="3">
        <v>599122533.62</v>
      </c>
      <c r="AF2142" s="3">
        <v>12164932.65</v>
      </c>
      <c r="AG2142" s="3">
        <v>2628720.44</v>
      </c>
      <c r="AH2142" s="3">
        <v>103699.7</v>
      </c>
      <c r="AI2142" s="3">
        <v>2074</v>
      </c>
      <c r="AJ2142" s="2">
        <v>-10188946.82</v>
      </c>
    </row>
    <row r="2143" spans="1:36" hidden="1" x14ac:dyDescent="0.25">
      <c r="A2143" s="8">
        <v>8</v>
      </c>
      <c r="B2143" s="8" t="s">
        <v>8601</v>
      </c>
      <c r="C2143" s="8">
        <v>232260010190</v>
      </c>
      <c r="D2143" s="8" t="s">
        <v>8602</v>
      </c>
      <c r="G2143" s="10">
        <v>43763</v>
      </c>
      <c r="H2143" s="8" t="s">
        <v>31</v>
      </c>
      <c r="I2143" s="8" t="s">
        <v>32</v>
      </c>
      <c r="J2143" s="9">
        <v>0</v>
      </c>
      <c r="K2143" s="9">
        <v>0.01</v>
      </c>
      <c r="L2143" s="8">
        <v>0</v>
      </c>
      <c r="M2143" s="14">
        <f t="shared" si="99"/>
        <v>0.01</v>
      </c>
      <c r="N2143" s="8">
        <v>0</v>
      </c>
      <c r="O2143" s="8">
        <v>0</v>
      </c>
      <c r="P2143" s="8" t="s">
        <v>78</v>
      </c>
      <c r="R2143" s="8">
        <v>10</v>
      </c>
      <c r="S2143" s="13">
        <f>_xlfn.XLOOKUP(P2143,rif_fee_schedule!$A$2:$A$84,rif_fee_schedule!C$2:C$84, 0)*1.628</f>
        <v>9105.4039999999986</v>
      </c>
      <c r="T2143" s="13">
        <f>_xlfn.XLOOKUP(P2143,rif_fee_schedule!$A$2:$A$84,rif_fee_schedule!D$2:D$84, 0)</f>
        <v>5288</v>
      </c>
      <c r="U2143" s="14">
        <f t="shared" si="100"/>
        <v>91054.039999999979</v>
      </c>
      <c r="V2143" s="14">
        <f t="shared" si="101"/>
        <v>52880</v>
      </c>
      <c r="W2143"/>
      <c r="Y2143" s="3">
        <v>38230434.439999998</v>
      </c>
      <c r="Z2143" s="3">
        <v>764608.82</v>
      </c>
      <c r="AA2143" s="3">
        <v>0</v>
      </c>
      <c r="AB2143">
        <v>0</v>
      </c>
      <c r="AC2143" s="3">
        <v>0</v>
      </c>
      <c r="AD2143" s="2">
        <v>-229524.99</v>
      </c>
      <c r="AE2143" s="3">
        <v>599122533.62</v>
      </c>
      <c r="AF2143" s="3">
        <v>12164932.65</v>
      </c>
      <c r="AG2143" s="3">
        <v>2628720.44</v>
      </c>
      <c r="AH2143" s="3">
        <v>103699.7</v>
      </c>
      <c r="AI2143" s="3">
        <v>2074</v>
      </c>
      <c r="AJ2143" s="2">
        <v>-10188946.82</v>
      </c>
    </row>
    <row r="2144" spans="1:36" hidden="1" x14ac:dyDescent="0.25">
      <c r="A2144" s="8">
        <v>1</v>
      </c>
      <c r="B2144" s="8" t="s">
        <v>100</v>
      </c>
      <c r="C2144" s="8">
        <v>2530310410010</v>
      </c>
      <c r="D2144" s="8" t="s">
        <v>101</v>
      </c>
      <c r="G2144" s="10">
        <v>43570</v>
      </c>
      <c r="H2144" s="8" t="s">
        <v>31</v>
      </c>
      <c r="I2144" s="8" t="s">
        <v>32</v>
      </c>
      <c r="J2144" s="9">
        <v>1134.31</v>
      </c>
      <c r="K2144" s="9">
        <v>22.69</v>
      </c>
      <c r="L2144" s="8">
        <v>0</v>
      </c>
      <c r="M2144" s="14">
        <f t="shared" si="99"/>
        <v>1157</v>
      </c>
      <c r="N2144" s="8">
        <v>0</v>
      </c>
      <c r="O2144" s="8">
        <v>0</v>
      </c>
      <c r="P2144" s="8" t="s">
        <v>43</v>
      </c>
      <c r="R2144" s="8">
        <v>249</v>
      </c>
      <c r="S2144" s="13">
        <f>_xlfn.XLOOKUP(P2144,rif_fee_schedule!$A$2:$A$84,rif_fee_schedule!C$2:C$84, 0)*1.628</f>
        <v>5.1216879999999998</v>
      </c>
      <c r="T2144" s="13">
        <f>_xlfn.XLOOKUP(P2144,rif_fee_schedule!$A$2:$A$84,rif_fee_schedule!D$2:D$84, 0)</f>
        <v>2.9740000000000002</v>
      </c>
      <c r="U2144" s="14">
        <f t="shared" si="100"/>
        <v>1275.3003119999998</v>
      </c>
      <c r="V2144" s="14">
        <f t="shared" si="101"/>
        <v>740.52600000000007</v>
      </c>
      <c r="W2144"/>
      <c r="Y2144" s="3">
        <v>74696854.359999999</v>
      </c>
      <c r="Z2144" s="3">
        <v>1494936.99</v>
      </c>
      <c r="AA2144" s="3">
        <v>1189721.74</v>
      </c>
      <c r="AB2144" s="2">
        <v>103699.7</v>
      </c>
      <c r="AC2144" s="3">
        <v>2074</v>
      </c>
      <c r="AD2144" s="2">
        <v>-3422401.68</v>
      </c>
      <c r="AE2144" s="3">
        <v>599122533.62</v>
      </c>
      <c r="AF2144" s="3">
        <v>12164932.65</v>
      </c>
      <c r="AG2144" s="3">
        <v>2628720.44</v>
      </c>
      <c r="AH2144" s="3">
        <v>103699.7</v>
      </c>
      <c r="AI2144" s="3">
        <v>2074</v>
      </c>
      <c r="AJ2144" s="2">
        <v>-10188946.82</v>
      </c>
    </row>
    <row r="2145" spans="1:36" hidden="1" x14ac:dyDescent="0.25">
      <c r="A2145" s="8">
        <v>2</v>
      </c>
      <c r="B2145" s="8" t="s">
        <v>2284</v>
      </c>
      <c r="C2145" s="8">
        <v>141211260010</v>
      </c>
      <c r="D2145" s="8" t="s">
        <v>2285</v>
      </c>
      <c r="F2145" s="8" t="s">
        <v>2286</v>
      </c>
      <c r="G2145" s="10">
        <v>43711</v>
      </c>
      <c r="H2145" s="8" t="s">
        <v>31</v>
      </c>
      <c r="I2145" s="8" t="s">
        <v>38</v>
      </c>
      <c r="J2145" s="9">
        <v>59785.99</v>
      </c>
      <c r="K2145" s="9">
        <v>1195.73</v>
      </c>
      <c r="L2145" s="8">
        <v>0</v>
      </c>
      <c r="M2145" s="14">
        <f t="shared" ref="M2145:M2208" si="102">SUM(J2145:L2145)</f>
        <v>60981.72</v>
      </c>
      <c r="N2145" s="8">
        <v>0</v>
      </c>
      <c r="O2145" s="8">
        <v>0</v>
      </c>
      <c r="P2145" s="8" t="s">
        <v>83</v>
      </c>
      <c r="R2145" s="11">
        <v>81490</v>
      </c>
      <c r="S2145" s="13">
        <f>_xlfn.XLOOKUP(P2145,rif_fee_schedule!$A$2:$A$84,rif_fee_schedule!C$2:C$84, 0)*1.628</f>
        <v>13.572635999999999</v>
      </c>
      <c r="T2145" s="13">
        <f>_xlfn.XLOOKUP(P2145,rif_fee_schedule!$A$2:$A$84,rif_fee_schedule!D$2:D$84, 0)</f>
        <v>7.883</v>
      </c>
      <c r="U2145" s="14">
        <f t="shared" si="100"/>
        <v>1106034.1076399998</v>
      </c>
      <c r="V2145" s="14">
        <f t="shared" si="101"/>
        <v>642385.67000000004</v>
      </c>
      <c r="W2145" s="2"/>
      <c r="Y2145" s="3">
        <v>272008405.74000001</v>
      </c>
      <c r="Z2145" s="3">
        <v>5573244.3300000001</v>
      </c>
      <c r="AA2145" s="3">
        <v>0</v>
      </c>
      <c r="AB2145">
        <v>0</v>
      </c>
      <c r="AC2145" s="3">
        <v>0</v>
      </c>
      <c r="AD2145" s="2">
        <v>-7297347.0099999998</v>
      </c>
      <c r="AE2145" s="3">
        <v>599122533.62</v>
      </c>
      <c r="AF2145" s="3">
        <v>12164932.65</v>
      </c>
      <c r="AG2145" s="3">
        <v>2628720.44</v>
      </c>
      <c r="AH2145" s="3">
        <v>103699.7</v>
      </c>
      <c r="AI2145" s="3">
        <v>2074</v>
      </c>
      <c r="AJ2145" s="2">
        <v>-10188946.82</v>
      </c>
    </row>
    <row r="2146" spans="1:36" hidden="1" x14ac:dyDescent="0.25">
      <c r="A2146" s="8">
        <v>2</v>
      </c>
      <c r="B2146" s="8" t="s">
        <v>2284</v>
      </c>
      <c r="C2146" s="8">
        <v>141211260010</v>
      </c>
      <c r="D2146" s="8" t="s">
        <v>2285</v>
      </c>
      <c r="F2146" s="8" t="s">
        <v>2286</v>
      </c>
      <c r="G2146" s="10">
        <v>43711</v>
      </c>
      <c r="H2146" s="8" t="s">
        <v>31</v>
      </c>
      <c r="I2146" s="8" t="s">
        <v>38</v>
      </c>
      <c r="J2146" s="9">
        <v>59785.99</v>
      </c>
      <c r="K2146" s="9">
        <v>1195.73</v>
      </c>
      <c r="L2146" s="8">
        <v>0</v>
      </c>
      <c r="M2146" s="14">
        <f t="shared" si="102"/>
        <v>60981.72</v>
      </c>
      <c r="N2146" s="8">
        <v>0</v>
      </c>
      <c r="O2146" s="8">
        <v>0</v>
      </c>
      <c r="P2146" s="8" t="s">
        <v>651</v>
      </c>
      <c r="R2146" s="11">
        <v>-37763</v>
      </c>
      <c r="S2146" s="13">
        <f>_xlfn.XLOOKUP(P2146,rif_fee_schedule!$A$2:$A$84,rif_fee_schedule!C$2:C$84, 0)*1.628</f>
        <v>20.719556000000001</v>
      </c>
      <c r="T2146" s="13">
        <f>_xlfn.XLOOKUP(P2146,rif_fee_schedule!$A$2:$A$84,rif_fee_schedule!D$2:D$84, 0)</f>
        <v>12.034000000000001</v>
      </c>
      <c r="U2146" s="14">
        <f t="shared" si="100"/>
        <v>-782432.59322799998</v>
      </c>
      <c r="V2146" s="14">
        <f t="shared" si="101"/>
        <v>-454439.94200000004</v>
      </c>
      <c r="W2146" s="2"/>
      <c r="Y2146" s="3">
        <v>272008405.74000001</v>
      </c>
      <c r="Z2146" s="3">
        <v>5573244.3300000001</v>
      </c>
      <c r="AA2146" s="3">
        <v>0</v>
      </c>
      <c r="AB2146">
        <v>0</v>
      </c>
      <c r="AC2146" s="3">
        <v>0</v>
      </c>
      <c r="AD2146" s="2">
        <v>-7297347.0099999998</v>
      </c>
      <c r="AE2146" s="3">
        <v>599122533.62</v>
      </c>
      <c r="AF2146" s="3">
        <v>12164932.65</v>
      </c>
      <c r="AG2146" s="3">
        <v>2628720.44</v>
      </c>
      <c r="AH2146" s="3">
        <v>103699.7</v>
      </c>
      <c r="AI2146" s="3">
        <v>2074</v>
      </c>
      <c r="AJ2146" s="2">
        <v>-10188946.82</v>
      </c>
    </row>
    <row r="2147" spans="1:36" hidden="1" x14ac:dyDescent="0.25">
      <c r="A2147" s="8">
        <v>2</v>
      </c>
      <c r="B2147" s="8" t="s">
        <v>2284</v>
      </c>
      <c r="C2147" s="8">
        <v>141211260010</v>
      </c>
      <c r="D2147" s="8" t="s">
        <v>2285</v>
      </c>
      <c r="F2147" s="8" t="s">
        <v>2286</v>
      </c>
      <c r="G2147" s="10">
        <v>43711</v>
      </c>
      <c r="H2147" s="8" t="s">
        <v>31</v>
      </c>
      <c r="I2147" s="8" t="s">
        <v>38</v>
      </c>
      <c r="J2147" s="9">
        <v>59785.99</v>
      </c>
      <c r="K2147" s="9">
        <v>1195.73</v>
      </c>
      <c r="L2147" s="8">
        <v>0</v>
      </c>
      <c r="M2147" s="14">
        <f t="shared" si="102"/>
        <v>60981.72</v>
      </c>
      <c r="N2147" s="8">
        <v>0</v>
      </c>
      <c r="O2147" s="8">
        <v>0</v>
      </c>
      <c r="P2147" s="8" t="s">
        <v>651</v>
      </c>
      <c r="R2147" s="11">
        <v>18135</v>
      </c>
      <c r="S2147" s="13">
        <f>_xlfn.XLOOKUP(P2147,rif_fee_schedule!$A$2:$A$84,rif_fee_schedule!C$2:C$84, 0)*1.628</f>
        <v>20.719556000000001</v>
      </c>
      <c r="T2147" s="13">
        <f>_xlfn.XLOOKUP(P2147,rif_fee_schedule!$A$2:$A$84,rif_fee_schedule!D$2:D$84, 0)</f>
        <v>12.034000000000001</v>
      </c>
      <c r="U2147" s="14">
        <f t="shared" si="100"/>
        <v>375749.14806000004</v>
      </c>
      <c r="V2147" s="14">
        <f t="shared" si="101"/>
        <v>218236.59000000003</v>
      </c>
      <c r="W2147" s="2"/>
      <c r="Y2147" s="3">
        <v>272008405.74000001</v>
      </c>
      <c r="Z2147" s="3">
        <v>5573244.3300000001</v>
      </c>
      <c r="AA2147" s="3">
        <v>0</v>
      </c>
      <c r="AB2147">
        <v>0</v>
      </c>
      <c r="AC2147" s="3">
        <v>0</v>
      </c>
      <c r="AD2147" s="2">
        <v>-7297347.0099999998</v>
      </c>
      <c r="AE2147" s="3">
        <v>599122533.62</v>
      </c>
      <c r="AF2147" s="3">
        <v>12164932.65</v>
      </c>
      <c r="AG2147" s="3">
        <v>2628720.44</v>
      </c>
      <c r="AH2147" s="3">
        <v>103699.7</v>
      </c>
      <c r="AI2147" s="3">
        <v>2074</v>
      </c>
      <c r="AJ2147" s="2">
        <v>-10188946.82</v>
      </c>
    </row>
    <row r="2148" spans="1:36" hidden="1" x14ac:dyDescent="0.25">
      <c r="A2148" s="8">
        <v>2</v>
      </c>
      <c r="B2148" s="8" t="s">
        <v>2284</v>
      </c>
      <c r="C2148" s="8">
        <v>141211260010</v>
      </c>
      <c r="D2148" s="8" t="s">
        <v>2285</v>
      </c>
      <c r="F2148" s="8" t="s">
        <v>2286</v>
      </c>
      <c r="G2148" s="10">
        <v>43711</v>
      </c>
      <c r="H2148" s="8" t="s">
        <v>31</v>
      </c>
      <c r="I2148" s="8" t="s">
        <v>38</v>
      </c>
      <c r="J2148" s="9">
        <v>59785.99</v>
      </c>
      <c r="K2148" s="9">
        <v>1195.73</v>
      </c>
      <c r="L2148" s="8">
        <v>0</v>
      </c>
      <c r="M2148" s="14">
        <f t="shared" si="102"/>
        <v>60981.72</v>
      </c>
      <c r="N2148" s="8">
        <v>0</v>
      </c>
      <c r="O2148" s="8">
        <v>0</v>
      </c>
      <c r="P2148" s="8" t="s">
        <v>106</v>
      </c>
      <c r="R2148" s="11">
        <v>-538950.66</v>
      </c>
      <c r="S2148" s="13">
        <f>_xlfn.XLOOKUP(P2148,rif_fee_schedule!$A$2:$A$84,rif_fee_schedule!C$2:C$84, 0)*1.628</f>
        <v>0</v>
      </c>
      <c r="T2148" s="13">
        <f>_xlfn.XLOOKUP(P2148,rif_fee_schedule!$A$2:$A$84,rif_fee_schedule!D$2:D$84, 0)</f>
        <v>0</v>
      </c>
      <c r="U2148" s="14">
        <f t="shared" si="100"/>
        <v>0</v>
      </c>
      <c r="V2148" s="14">
        <f t="shared" si="101"/>
        <v>0</v>
      </c>
      <c r="W2148" s="2"/>
      <c r="Y2148" s="3">
        <v>272008405.74000001</v>
      </c>
      <c r="Z2148" s="3">
        <v>5573244.3300000001</v>
      </c>
      <c r="AA2148" s="3">
        <v>0</v>
      </c>
      <c r="AB2148">
        <v>0</v>
      </c>
      <c r="AC2148" s="3">
        <v>0</v>
      </c>
      <c r="AD2148" s="2">
        <v>-7297347.0099999998</v>
      </c>
      <c r="AE2148" s="3">
        <v>599122533.62</v>
      </c>
      <c r="AF2148" s="3">
        <v>12164932.65</v>
      </c>
      <c r="AG2148" s="3">
        <v>2628720.44</v>
      </c>
      <c r="AH2148" s="3">
        <v>103699.7</v>
      </c>
      <c r="AI2148" s="3">
        <v>2074</v>
      </c>
      <c r="AJ2148" s="2">
        <v>-10188946.82</v>
      </c>
    </row>
    <row r="2149" spans="1:36" hidden="1" x14ac:dyDescent="0.25">
      <c r="A2149" s="8">
        <v>2</v>
      </c>
      <c r="B2149" s="8" t="s">
        <v>1359</v>
      </c>
      <c r="C2149" s="8">
        <v>131240021650</v>
      </c>
      <c r="D2149" s="8" t="s">
        <v>1360</v>
      </c>
      <c r="G2149" s="10">
        <v>43677</v>
      </c>
      <c r="H2149" s="8" t="s">
        <v>31</v>
      </c>
      <c r="I2149" s="8" t="s">
        <v>32</v>
      </c>
      <c r="J2149" s="9">
        <v>37626.14</v>
      </c>
      <c r="K2149" s="9">
        <v>752.53</v>
      </c>
      <c r="L2149" s="8">
        <v>0</v>
      </c>
      <c r="M2149" s="14">
        <f t="shared" si="102"/>
        <v>38378.67</v>
      </c>
      <c r="N2149" s="8">
        <v>0</v>
      </c>
      <c r="O2149" s="8">
        <v>0</v>
      </c>
      <c r="P2149" s="8" t="s">
        <v>113</v>
      </c>
      <c r="R2149" s="8">
        <v>1</v>
      </c>
      <c r="S2149" s="13">
        <f>_xlfn.XLOOKUP(P2149,rif_fee_schedule!$A$2:$A$84,rif_fee_schedule!C$2:C$84, 0)*1.628</f>
        <v>6860.3919999999998</v>
      </c>
      <c r="T2149" s="13">
        <f>_xlfn.XLOOKUP(P2149,rif_fee_schedule!$A$2:$A$84,rif_fee_schedule!D$2:D$84, 0)</f>
        <v>3984</v>
      </c>
      <c r="U2149" s="14">
        <f t="shared" si="100"/>
        <v>6860.3919999999998</v>
      </c>
      <c r="V2149" s="14">
        <f t="shared" si="101"/>
        <v>3984</v>
      </c>
      <c r="W2149"/>
      <c r="Y2149" s="3">
        <v>272008405.74000001</v>
      </c>
      <c r="Z2149" s="3">
        <v>5573244.3300000001</v>
      </c>
      <c r="AA2149" s="3">
        <v>0</v>
      </c>
      <c r="AB2149">
        <v>0</v>
      </c>
      <c r="AC2149" s="3">
        <v>0</v>
      </c>
      <c r="AD2149" s="2">
        <v>-7297347.0099999998</v>
      </c>
      <c r="AE2149" s="3">
        <v>599122533.62</v>
      </c>
      <c r="AF2149" s="3">
        <v>12164932.65</v>
      </c>
      <c r="AG2149" s="3">
        <v>2628720.44</v>
      </c>
      <c r="AH2149" s="3">
        <v>103699.7</v>
      </c>
      <c r="AI2149" s="3">
        <v>2074</v>
      </c>
      <c r="AJ2149" s="2">
        <v>-10188946.82</v>
      </c>
    </row>
    <row r="2150" spans="1:36" hidden="1" x14ac:dyDescent="0.25">
      <c r="A2150" s="8">
        <v>2</v>
      </c>
      <c r="B2150" s="8" t="s">
        <v>1359</v>
      </c>
      <c r="C2150" s="8">
        <v>131240021650</v>
      </c>
      <c r="D2150" s="8" t="s">
        <v>1360</v>
      </c>
      <c r="G2150" s="10">
        <v>43677</v>
      </c>
      <c r="H2150" s="8" t="s">
        <v>31</v>
      </c>
      <c r="I2150" s="8" t="s">
        <v>32</v>
      </c>
      <c r="J2150" s="9">
        <v>37626.14</v>
      </c>
      <c r="K2150" s="9">
        <v>752.53</v>
      </c>
      <c r="L2150" s="8">
        <v>0</v>
      </c>
      <c r="M2150" s="14">
        <f t="shared" si="102"/>
        <v>38378.67</v>
      </c>
      <c r="N2150" s="8">
        <v>0</v>
      </c>
      <c r="O2150" s="8">
        <v>0</v>
      </c>
      <c r="P2150" s="8" t="s">
        <v>45</v>
      </c>
      <c r="R2150" s="11">
        <v>2476</v>
      </c>
      <c r="S2150" s="13">
        <f>_xlfn.XLOOKUP(P2150,rif_fee_schedule!$A$2:$A$84,rif_fee_schedule!C$2:C$84, 0)*1.628</f>
        <v>19.244587999999997</v>
      </c>
      <c r="T2150" s="13">
        <f>_xlfn.XLOOKUP(P2150,rif_fee_schedule!$A$2:$A$84,rif_fee_schedule!D$2:D$84, 0)</f>
        <v>11.177</v>
      </c>
      <c r="U2150" s="14">
        <f t="shared" si="100"/>
        <v>47649.59988799999</v>
      </c>
      <c r="V2150" s="14">
        <f t="shared" si="101"/>
        <v>27674.252</v>
      </c>
      <c r="W2150" s="2"/>
      <c r="Y2150" s="3">
        <v>272008405.74000001</v>
      </c>
      <c r="Z2150" s="3">
        <v>5573244.3300000001</v>
      </c>
      <c r="AA2150" s="3">
        <v>0</v>
      </c>
      <c r="AB2150">
        <v>0</v>
      </c>
      <c r="AC2150" s="3">
        <v>0</v>
      </c>
      <c r="AD2150" s="2">
        <v>-7297347.0099999998</v>
      </c>
      <c r="AE2150" s="3">
        <v>599122533.62</v>
      </c>
      <c r="AF2150" s="3">
        <v>12164932.65</v>
      </c>
      <c r="AG2150" s="3">
        <v>2628720.44</v>
      </c>
      <c r="AH2150" s="3">
        <v>103699.7</v>
      </c>
      <c r="AI2150" s="3">
        <v>2074</v>
      </c>
      <c r="AJ2150" s="2">
        <v>-10188946.82</v>
      </c>
    </row>
    <row r="2151" spans="1:36" hidden="1" x14ac:dyDescent="0.25">
      <c r="A2151" s="8">
        <v>2</v>
      </c>
      <c r="B2151" s="8" t="s">
        <v>1359</v>
      </c>
      <c r="C2151" s="8">
        <v>131240021650</v>
      </c>
      <c r="D2151" s="8" t="s">
        <v>1360</v>
      </c>
      <c r="G2151" s="10">
        <v>43677</v>
      </c>
      <c r="H2151" s="8" t="s">
        <v>31</v>
      </c>
      <c r="I2151" s="8" t="s">
        <v>32</v>
      </c>
      <c r="J2151" s="9">
        <v>37626.14</v>
      </c>
      <c r="K2151" s="9">
        <v>752.53</v>
      </c>
      <c r="L2151" s="8">
        <v>0</v>
      </c>
      <c r="M2151" s="14">
        <f t="shared" si="102"/>
        <v>38378.67</v>
      </c>
      <c r="N2151" s="8">
        <v>0</v>
      </c>
      <c r="O2151" s="8">
        <v>0</v>
      </c>
      <c r="P2151" s="8" t="s">
        <v>77</v>
      </c>
      <c r="R2151" s="8">
        <v>-1</v>
      </c>
      <c r="S2151" s="13">
        <f>_xlfn.XLOOKUP(P2151,rif_fee_schedule!$A$2:$A$84,rif_fee_schedule!C$2:C$84, 0)*1.628</f>
        <v>9769.6279999999988</v>
      </c>
      <c r="T2151" s="13">
        <f>_xlfn.XLOOKUP(P2151,rif_fee_schedule!$A$2:$A$84,rif_fee_schedule!D$2:D$84, 0)</f>
        <v>5674</v>
      </c>
      <c r="U2151" s="14">
        <f t="shared" si="100"/>
        <v>-9769.6279999999988</v>
      </c>
      <c r="V2151" s="14">
        <f t="shared" si="101"/>
        <v>-5674</v>
      </c>
      <c r="W2151"/>
      <c r="Y2151" s="3">
        <v>272008405.74000001</v>
      </c>
      <c r="Z2151" s="3">
        <v>5573244.3300000001</v>
      </c>
      <c r="AA2151" s="3">
        <v>0</v>
      </c>
      <c r="AB2151">
        <v>0</v>
      </c>
      <c r="AC2151" s="3">
        <v>0</v>
      </c>
      <c r="AD2151" s="2">
        <v>-7297347.0099999998</v>
      </c>
      <c r="AE2151" s="3">
        <v>599122533.62</v>
      </c>
      <c r="AF2151" s="3">
        <v>12164932.65</v>
      </c>
      <c r="AG2151" s="3">
        <v>2628720.44</v>
      </c>
      <c r="AH2151" s="3">
        <v>103699.7</v>
      </c>
      <c r="AI2151" s="3">
        <v>2074</v>
      </c>
      <c r="AJ2151" s="2">
        <v>-10188946.82</v>
      </c>
    </row>
    <row r="2152" spans="1:36" hidden="1" x14ac:dyDescent="0.25">
      <c r="A2152" s="8">
        <v>8</v>
      </c>
      <c r="B2152" s="8" t="s">
        <v>8786</v>
      </c>
      <c r="C2152" s="8">
        <v>242030095020</v>
      </c>
      <c r="D2152" s="8" t="s">
        <v>8787</v>
      </c>
      <c r="F2152" s="8" t="s">
        <v>8788</v>
      </c>
      <c r="G2152" s="10">
        <v>43763</v>
      </c>
      <c r="H2152" s="8" t="s">
        <v>31</v>
      </c>
      <c r="I2152" s="8" t="s">
        <v>32</v>
      </c>
      <c r="J2152" s="9">
        <v>0</v>
      </c>
      <c r="K2152" s="9">
        <v>0</v>
      </c>
      <c r="L2152" s="8">
        <v>0</v>
      </c>
      <c r="M2152" s="14">
        <f t="shared" si="102"/>
        <v>0</v>
      </c>
      <c r="N2152" s="8">
        <v>0</v>
      </c>
      <c r="O2152" s="8">
        <v>0</v>
      </c>
      <c r="P2152" s="8" t="s">
        <v>613</v>
      </c>
      <c r="R2152" s="8">
        <v>32</v>
      </c>
      <c r="S2152" s="13">
        <f>_xlfn.XLOOKUP(P2152,rif_fee_schedule!$A$2:$A$84,rif_fee_schedule!C$2:C$84, 0)*1.628</f>
        <v>1619.86</v>
      </c>
      <c r="T2152" s="13">
        <f>_xlfn.XLOOKUP(P2152,rif_fee_schedule!$A$2:$A$84,rif_fee_schedule!D$2:D$84, 0)</f>
        <v>940</v>
      </c>
      <c r="U2152" s="14">
        <f t="shared" si="100"/>
        <v>51835.519999999997</v>
      </c>
      <c r="V2152" s="14">
        <f t="shared" si="101"/>
        <v>30080</v>
      </c>
      <c r="W2152"/>
      <c r="Y2152" s="3">
        <v>38230434.439999998</v>
      </c>
      <c r="Z2152" s="3">
        <v>764608.82</v>
      </c>
      <c r="AA2152" s="3">
        <v>0</v>
      </c>
      <c r="AB2152">
        <v>0</v>
      </c>
      <c r="AC2152" s="3">
        <v>0</v>
      </c>
      <c r="AD2152" s="2">
        <v>-229524.99</v>
      </c>
      <c r="AE2152" s="3">
        <v>599122533.62</v>
      </c>
      <c r="AF2152" s="3">
        <v>12164932.65</v>
      </c>
      <c r="AG2152" s="3">
        <v>2628720.44</v>
      </c>
      <c r="AH2152" s="3">
        <v>103699.7</v>
      </c>
      <c r="AI2152" s="3">
        <v>2074</v>
      </c>
      <c r="AJ2152" s="2">
        <v>-10188946.82</v>
      </c>
    </row>
    <row r="2153" spans="1:36" hidden="1" x14ac:dyDescent="0.25">
      <c r="A2153" s="8">
        <v>8</v>
      </c>
      <c r="B2153" s="8" t="s">
        <v>8786</v>
      </c>
      <c r="C2153" s="8">
        <v>242030095020</v>
      </c>
      <c r="D2153" s="8" t="s">
        <v>8787</v>
      </c>
      <c r="F2153" s="8" t="s">
        <v>8788</v>
      </c>
      <c r="G2153" s="10">
        <v>43763</v>
      </c>
      <c r="H2153" s="8" t="s">
        <v>31</v>
      </c>
      <c r="I2153" s="8" t="s">
        <v>32</v>
      </c>
      <c r="J2153" s="9">
        <v>0</v>
      </c>
      <c r="K2153" s="9">
        <v>0</v>
      </c>
      <c r="L2153" s="8">
        <v>0</v>
      </c>
      <c r="M2153" s="14">
        <f t="shared" si="102"/>
        <v>0</v>
      </c>
      <c r="N2153" s="8">
        <v>0</v>
      </c>
      <c r="O2153" s="8">
        <v>0</v>
      </c>
      <c r="P2153" s="8" t="s">
        <v>45</v>
      </c>
      <c r="R2153" s="11">
        <v>-2691.24</v>
      </c>
      <c r="S2153" s="13">
        <f>_xlfn.XLOOKUP(P2153,rif_fee_schedule!$A$2:$A$84,rif_fee_schedule!C$2:C$84, 0)*1.628</f>
        <v>19.244587999999997</v>
      </c>
      <c r="T2153" s="13">
        <f>_xlfn.XLOOKUP(P2153,rif_fee_schedule!$A$2:$A$84,rif_fee_schedule!D$2:D$84, 0)</f>
        <v>11.177</v>
      </c>
      <c r="U2153" s="14">
        <f t="shared" si="100"/>
        <v>-51791.805009119984</v>
      </c>
      <c r="V2153" s="14">
        <f t="shared" si="101"/>
        <v>-30079.989479999997</v>
      </c>
      <c r="W2153" s="2"/>
      <c r="Y2153" s="3">
        <v>38230434.439999998</v>
      </c>
      <c r="Z2153" s="3">
        <v>764608.82</v>
      </c>
      <c r="AA2153" s="3">
        <v>0</v>
      </c>
      <c r="AB2153">
        <v>0</v>
      </c>
      <c r="AC2153" s="3">
        <v>0</v>
      </c>
      <c r="AD2153" s="2">
        <v>-229524.99</v>
      </c>
      <c r="AE2153" s="3">
        <v>599122533.62</v>
      </c>
      <c r="AF2153" s="3">
        <v>12164932.65</v>
      </c>
      <c r="AG2153" s="3">
        <v>2628720.44</v>
      </c>
      <c r="AH2153" s="3">
        <v>103699.7</v>
      </c>
      <c r="AI2153" s="3">
        <v>2074</v>
      </c>
      <c r="AJ2153" s="2">
        <v>-10188946.82</v>
      </c>
    </row>
    <row r="2154" spans="1:36" hidden="1" x14ac:dyDescent="0.25">
      <c r="A2154" s="8">
        <v>8</v>
      </c>
      <c r="B2154" s="8" t="s">
        <v>8786</v>
      </c>
      <c r="C2154" s="8">
        <v>242030095020</v>
      </c>
      <c r="D2154" s="8" t="s">
        <v>8787</v>
      </c>
      <c r="F2154" s="8" t="s">
        <v>8788</v>
      </c>
      <c r="G2154" s="10">
        <v>43763</v>
      </c>
      <c r="H2154" s="8" t="s">
        <v>31</v>
      </c>
      <c r="I2154" s="8" t="s">
        <v>32</v>
      </c>
      <c r="J2154" s="9">
        <v>0</v>
      </c>
      <c r="K2154" s="9">
        <v>0</v>
      </c>
      <c r="L2154" s="8">
        <v>0</v>
      </c>
      <c r="M2154" s="14">
        <f t="shared" si="102"/>
        <v>0</v>
      </c>
      <c r="N2154" s="8">
        <v>0</v>
      </c>
      <c r="O2154" s="8">
        <v>0</v>
      </c>
      <c r="P2154" s="8" t="s">
        <v>106</v>
      </c>
      <c r="R2154" s="8">
        <v>-0.09</v>
      </c>
      <c r="S2154" s="13">
        <f>_xlfn.XLOOKUP(P2154,rif_fee_schedule!$A$2:$A$84,rif_fee_schedule!C$2:C$84, 0)*1.628</f>
        <v>0</v>
      </c>
      <c r="T2154" s="13">
        <f>_xlfn.XLOOKUP(P2154,rif_fee_schedule!$A$2:$A$84,rif_fee_schedule!D$2:D$84, 0)</f>
        <v>0</v>
      </c>
      <c r="U2154" s="14">
        <f t="shared" si="100"/>
        <v>0</v>
      </c>
      <c r="V2154" s="14">
        <f t="shared" si="101"/>
        <v>0</v>
      </c>
      <c r="W2154"/>
      <c r="Y2154" s="3">
        <v>38230434.439999998</v>
      </c>
      <c r="Z2154" s="3">
        <v>764608.82</v>
      </c>
      <c r="AA2154" s="3">
        <v>0</v>
      </c>
      <c r="AB2154">
        <v>0</v>
      </c>
      <c r="AC2154" s="3">
        <v>0</v>
      </c>
      <c r="AD2154" s="2">
        <v>-229524.99</v>
      </c>
      <c r="AE2154" s="3">
        <v>599122533.62</v>
      </c>
      <c r="AF2154" s="3">
        <v>12164932.65</v>
      </c>
      <c r="AG2154" s="3">
        <v>2628720.44</v>
      </c>
      <c r="AH2154" s="3">
        <v>103699.7</v>
      </c>
      <c r="AI2154" s="3">
        <v>2074</v>
      </c>
      <c r="AJ2154" s="2">
        <v>-10188946.82</v>
      </c>
    </row>
    <row r="2155" spans="1:36" hidden="1" x14ac:dyDescent="0.25">
      <c r="A2155" s="8">
        <v>8</v>
      </c>
      <c r="B2155" s="8" t="s">
        <v>8741</v>
      </c>
      <c r="C2155" s="8">
        <v>232340081430</v>
      </c>
      <c r="D2155" s="8" t="s">
        <v>8742</v>
      </c>
      <c r="F2155" s="8" t="s">
        <v>640</v>
      </c>
      <c r="G2155" s="10">
        <v>43763</v>
      </c>
      <c r="H2155" s="8" t="s">
        <v>31</v>
      </c>
      <c r="I2155" s="8" t="s">
        <v>32</v>
      </c>
      <c r="J2155" s="9">
        <v>0</v>
      </c>
      <c r="K2155" s="9">
        <v>0</v>
      </c>
      <c r="L2155" s="8">
        <v>0</v>
      </c>
      <c r="M2155" s="14">
        <f t="shared" si="102"/>
        <v>0</v>
      </c>
      <c r="N2155" s="8">
        <v>0</v>
      </c>
      <c r="O2155" s="8">
        <v>0</v>
      </c>
      <c r="P2155" s="8" t="s">
        <v>112</v>
      </c>
      <c r="R2155" s="8">
        <v>0</v>
      </c>
      <c r="S2155" s="13">
        <f>_xlfn.XLOOKUP(P2155,rif_fee_schedule!$A$2:$A$84,rif_fee_schedule!C$2:C$84, 0)*1.628</f>
        <v>53.092335999999996</v>
      </c>
      <c r="T2155" s="13">
        <f>_xlfn.XLOOKUP(P2155,rif_fee_schedule!$A$2:$A$84,rif_fee_schedule!D$2:D$84, 0)</f>
        <v>30.835000000000001</v>
      </c>
      <c r="U2155" s="14">
        <f t="shared" si="100"/>
        <v>0</v>
      </c>
      <c r="V2155" s="14">
        <f t="shared" si="101"/>
        <v>0</v>
      </c>
      <c r="W2155"/>
      <c r="Y2155" s="3">
        <v>38230434.439999998</v>
      </c>
      <c r="Z2155" s="3">
        <v>764608.82</v>
      </c>
      <c r="AA2155" s="3">
        <v>0</v>
      </c>
      <c r="AB2155">
        <v>0</v>
      </c>
      <c r="AC2155" s="3">
        <v>0</v>
      </c>
      <c r="AD2155" s="2">
        <v>-229524.99</v>
      </c>
      <c r="AE2155" s="3">
        <v>599122533.62</v>
      </c>
      <c r="AF2155" s="3">
        <v>12164932.65</v>
      </c>
      <c r="AG2155" s="3">
        <v>2628720.44</v>
      </c>
      <c r="AH2155" s="3">
        <v>103699.7</v>
      </c>
      <c r="AI2155" s="3">
        <v>2074</v>
      </c>
      <c r="AJ2155" s="2">
        <v>-10188946.82</v>
      </c>
    </row>
    <row r="2156" spans="1:36" hidden="1" x14ac:dyDescent="0.25">
      <c r="A2156" s="8">
        <v>8</v>
      </c>
      <c r="B2156" s="8" t="s">
        <v>8741</v>
      </c>
      <c r="C2156" s="8">
        <v>232340081430</v>
      </c>
      <c r="D2156" s="8" t="s">
        <v>8742</v>
      </c>
      <c r="F2156" s="8" t="s">
        <v>640</v>
      </c>
      <c r="G2156" s="10">
        <v>43763</v>
      </c>
      <c r="H2156" s="8" t="s">
        <v>31</v>
      </c>
      <c r="I2156" s="8" t="s">
        <v>32</v>
      </c>
      <c r="J2156" s="9">
        <v>0</v>
      </c>
      <c r="K2156" s="9">
        <v>0</v>
      </c>
      <c r="L2156" s="8">
        <v>0</v>
      </c>
      <c r="M2156" s="14">
        <f t="shared" si="102"/>
        <v>0</v>
      </c>
      <c r="N2156" s="8">
        <v>0</v>
      </c>
      <c r="O2156" s="8">
        <v>0</v>
      </c>
      <c r="P2156" s="8" t="s">
        <v>72</v>
      </c>
      <c r="R2156" s="11">
        <v>-8910.31</v>
      </c>
      <c r="S2156" s="13">
        <f>_xlfn.XLOOKUP(P2156,rif_fee_schedule!$A$2:$A$84,rif_fee_schedule!C$2:C$84, 0)*1.628</f>
        <v>15.918583999999999</v>
      </c>
      <c r="T2156" s="13">
        <f>_xlfn.XLOOKUP(P2156,rif_fee_schedule!$A$2:$A$84,rif_fee_schedule!D$2:D$84, 0)</f>
        <v>9.2460000000000004</v>
      </c>
      <c r="U2156" s="14">
        <f t="shared" si="100"/>
        <v>-141839.51820103999</v>
      </c>
      <c r="V2156" s="14">
        <f t="shared" si="101"/>
        <v>-82384.726259999996</v>
      </c>
      <c r="W2156" s="2"/>
      <c r="Y2156" s="3">
        <v>38230434.439999998</v>
      </c>
      <c r="Z2156" s="3">
        <v>764608.82</v>
      </c>
      <c r="AA2156" s="3">
        <v>0</v>
      </c>
      <c r="AB2156">
        <v>0</v>
      </c>
      <c r="AC2156" s="3">
        <v>0</v>
      </c>
      <c r="AD2156" s="2">
        <v>-229524.99</v>
      </c>
      <c r="AE2156" s="3">
        <v>599122533.62</v>
      </c>
      <c r="AF2156" s="3">
        <v>12164932.65</v>
      </c>
      <c r="AG2156" s="3">
        <v>2628720.44</v>
      </c>
      <c r="AH2156" s="3">
        <v>103699.7</v>
      </c>
      <c r="AI2156" s="3">
        <v>2074</v>
      </c>
      <c r="AJ2156" s="2">
        <v>-10188946.82</v>
      </c>
    </row>
    <row r="2157" spans="1:36" hidden="1" x14ac:dyDescent="0.25">
      <c r="A2157" s="8">
        <v>8</v>
      </c>
      <c r="B2157" s="8" t="s">
        <v>8741</v>
      </c>
      <c r="C2157" s="8">
        <v>232340081430</v>
      </c>
      <c r="D2157" s="8" t="s">
        <v>8742</v>
      </c>
      <c r="F2157" s="8" t="s">
        <v>640</v>
      </c>
      <c r="G2157" s="10">
        <v>43763</v>
      </c>
      <c r="H2157" s="8" t="s">
        <v>31</v>
      </c>
      <c r="I2157" s="8" t="s">
        <v>32</v>
      </c>
      <c r="J2157" s="9">
        <v>0</v>
      </c>
      <c r="K2157" s="9">
        <v>0</v>
      </c>
      <c r="L2157" s="8">
        <v>0</v>
      </c>
      <c r="M2157" s="14">
        <f t="shared" si="102"/>
        <v>0</v>
      </c>
      <c r="N2157" s="8">
        <v>0</v>
      </c>
      <c r="O2157" s="8">
        <v>0</v>
      </c>
      <c r="P2157" s="8" t="s">
        <v>106</v>
      </c>
      <c r="R2157" s="8">
        <v>0.02</v>
      </c>
      <c r="S2157" s="13">
        <f>_xlfn.XLOOKUP(P2157,rif_fee_schedule!$A$2:$A$84,rif_fee_schedule!C$2:C$84, 0)*1.628</f>
        <v>0</v>
      </c>
      <c r="T2157" s="13">
        <f>_xlfn.XLOOKUP(P2157,rif_fee_schedule!$A$2:$A$84,rif_fee_schedule!D$2:D$84, 0)</f>
        <v>0</v>
      </c>
      <c r="U2157" s="14">
        <f t="shared" si="100"/>
        <v>0</v>
      </c>
      <c r="V2157" s="14">
        <f t="shared" si="101"/>
        <v>0</v>
      </c>
      <c r="W2157"/>
      <c r="Y2157" s="3">
        <v>38230434.439999998</v>
      </c>
      <c r="Z2157" s="3">
        <v>764608.82</v>
      </c>
      <c r="AA2157" s="3">
        <v>0</v>
      </c>
      <c r="AB2157">
        <v>0</v>
      </c>
      <c r="AC2157" s="3">
        <v>0</v>
      </c>
      <c r="AD2157" s="2">
        <v>-229524.99</v>
      </c>
      <c r="AE2157" s="3">
        <v>599122533.62</v>
      </c>
      <c r="AF2157" s="3">
        <v>12164932.65</v>
      </c>
      <c r="AG2157" s="3">
        <v>2628720.44</v>
      </c>
      <c r="AH2157" s="3">
        <v>103699.7</v>
      </c>
      <c r="AI2157" s="3">
        <v>2074</v>
      </c>
      <c r="AJ2157" s="2">
        <v>-10188946.82</v>
      </c>
    </row>
    <row r="2158" spans="1:36" hidden="1" x14ac:dyDescent="0.25">
      <c r="A2158" s="8">
        <v>8</v>
      </c>
      <c r="B2158" s="8" t="s">
        <v>8741</v>
      </c>
      <c r="C2158" s="8">
        <v>232340081430</v>
      </c>
      <c r="D2158" s="8" t="s">
        <v>8742</v>
      </c>
      <c r="F2158" s="8" t="s">
        <v>640</v>
      </c>
      <c r="G2158" s="10">
        <v>43763</v>
      </c>
      <c r="H2158" s="8" t="s">
        <v>31</v>
      </c>
      <c r="I2158" s="8" t="s">
        <v>32</v>
      </c>
      <c r="J2158" s="9">
        <v>0</v>
      </c>
      <c r="K2158" s="9">
        <v>0</v>
      </c>
      <c r="L2158" s="8">
        <v>0</v>
      </c>
      <c r="M2158" s="14">
        <f t="shared" si="102"/>
        <v>0</v>
      </c>
      <c r="N2158" s="8">
        <v>0</v>
      </c>
      <c r="O2158" s="8">
        <v>0</v>
      </c>
      <c r="P2158" s="8" t="s">
        <v>8527</v>
      </c>
      <c r="R2158" s="11">
        <v>12443</v>
      </c>
      <c r="S2158" s="13">
        <f>_xlfn.XLOOKUP(P2158,rif_fee_schedule!$A$2:$A$84,rif_fee_schedule!C$2:C$84, 0)*1.628</f>
        <v>11.400884</v>
      </c>
      <c r="T2158" s="13">
        <f>_xlfn.XLOOKUP(P2158,rif_fee_schedule!$A$2:$A$84,rif_fee_schedule!D$2:D$84, 0)</f>
        <v>6.6210000000000004</v>
      </c>
      <c r="U2158" s="14">
        <f t="shared" si="100"/>
        <v>141861.199612</v>
      </c>
      <c r="V2158" s="14">
        <f t="shared" si="101"/>
        <v>82385.103000000003</v>
      </c>
      <c r="W2158" s="2"/>
      <c r="Y2158" s="3">
        <v>38230434.439999998</v>
      </c>
      <c r="Z2158" s="3">
        <v>764608.82</v>
      </c>
      <c r="AA2158" s="3">
        <v>0</v>
      </c>
      <c r="AB2158">
        <v>0</v>
      </c>
      <c r="AC2158" s="3">
        <v>0</v>
      </c>
      <c r="AD2158" s="2">
        <v>-229524.99</v>
      </c>
      <c r="AE2158" s="3">
        <v>599122533.62</v>
      </c>
      <c r="AF2158" s="3">
        <v>12164932.65</v>
      </c>
      <c r="AG2158" s="3">
        <v>2628720.44</v>
      </c>
      <c r="AH2158" s="3">
        <v>103699.7</v>
      </c>
      <c r="AI2158" s="3">
        <v>2074</v>
      </c>
      <c r="AJ2158" s="2">
        <v>-10188946.82</v>
      </c>
    </row>
    <row r="2159" spans="1:36" hidden="1" x14ac:dyDescent="0.25">
      <c r="A2159" s="8">
        <v>8</v>
      </c>
      <c r="B2159" s="8" t="s">
        <v>8702</v>
      </c>
      <c r="C2159" s="8">
        <v>232340170200</v>
      </c>
      <c r="D2159" s="8" t="s">
        <v>8703</v>
      </c>
      <c r="F2159" s="8" t="s">
        <v>8704</v>
      </c>
      <c r="G2159" s="10">
        <v>43479</v>
      </c>
      <c r="H2159" s="8" t="s">
        <v>31</v>
      </c>
      <c r="I2159" s="8" t="s">
        <v>38</v>
      </c>
      <c r="J2159" s="9">
        <v>67064.490000000005</v>
      </c>
      <c r="K2159" s="9">
        <v>1341.29</v>
      </c>
      <c r="L2159" s="8">
        <v>0</v>
      </c>
      <c r="M2159" s="14">
        <f t="shared" si="102"/>
        <v>68405.78</v>
      </c>
      <c r="N2159" s="8">
        <v>0</v>
      </c>
      <c r="O2159" s="8">
        <v>0</v>
      </c>
      <c r="P2159" s="8" t="s">
        <v>90</v>
      </c>
      <c r="R2159" s="11">
        <v>26552</v>
      </c>
      <c r="S2159" s="13">
        <f>_xlfn.XLOOKUP(P2159,rif_fee_schedule!$A$2:$A$84,rif_fee_schedule!C$2:C$84, 0)*1.628</f>
        <v>14.380123999999999</v>
      </c>
      <c r="T2159" s="13">
        <f>_xlfn.XLOOKUP(P2159,rif_fee_schedule!$A$2:$A$84,rif_fee_schedule!D$2:D$84, 0)</f>
        <v>8.3520000000000003</v>
      </c>
      <c r="U2159" s="14">
        <f t="shared" si="100"/>
        <v>381821.05244799994</v>
      </c>
      <c r="V2159" s="14">
        <f t="shared" si="101"/>
        <v>221762.304</v>
      </c>
      <c r="W2159" s="2"/>
      <c r="Y2159" s="3">
        <v>38230434.439999998</v>
      </c>
      <c r="Z2159" s="3">
        <v>764608.82</v>
      </c>
      <c r="AA2159" s="3">
        <v>0</v>
      </c>
      <c r="AB2159">
        <v>0</v>
      </c>
      <c r="AC2159" s="3">
        <v>0</v>
      </c>
      <c r="AD2159" s="2">
        <v>-229524.99</v>
      </c>
      <c r="AE2159" s="3">
        <v>599122533.62</v>
      </c>
      <c r="AF2159" s="3">
        <v>12164932.65</v>
      </c>
      <c r="AG2159" s="3">
        <v>2628720.44</v>
      </c>
      <c r="AH2159" s="3">
        <v>103699.7</v>
      </c>
      <c r="AI2159" s="3">
        <v>2074</v>
      </c>
      <c r="AJ2159" s="2">
        <v>-10188946.82</v>
      </c>
    </row>
    <row r="2160" spans="1:36" hidden="1" x14ac:dyDescent="0.25">
      <c r="A2160" s="8">
        <v>8</v>
      </c>
      <c r="B2160" s="8" t="s">
        <v>8702</v>
      </c>
      <c r="C2160" s="8">
        <v>232340170200</v>
      </c>
      <c r="D2160" s="8" t="s">
        <v>8703</v>
      </c>
      <c r="F2160" s="8" t="s">
        <v>8704</v>
      </c>
      <c r="G2160" s="10">
        <v>43479</v>
      </c>
      <c r="H2160" s="8" t="s">
        <v>31</v>
      </c>
      <c r="I2160" s="8" t="s">
        <v>38</v>
      </c>
      <c r="J2160" s="9">
        <v>67064.490000000005</v>
      </c>
      <c r="K2160" s="9">
        <v>1341.29</v>
      </c>
      <c r="L2160" s="8">
        <v>0</v>
      </c>
      <c r="M2160" s="14">
        <f t="shared" si="102"/>
        <v>68405.78</v>
      </c>
      <c r="N2160" s="8">
        <v>0</v>
      </c>
      <c r="O2160" s="8">
        <v>0</v>
      </c>
      <c r="P2160" s="8" t="s">
        <v>113</v>
      </c>
      <c r="R2160" s="8">
        <v>26</v>
      </c>
      <c r="S2160" s="13">
        <f>_xlfn.XLOOKUP(P2160,rif_fee_schedule!$A$2:$A$84,rif_fee_schedule!C$2:C$84, 0)*1.628</f>
        <v>6860.3919999999998</v>
      </c>
      <c r="T2160" s="13">
        <f>_xlfn.XLOOKUP(P2160,rif_fee_schedule!$A$2:$A$84,rif_fee_schedule!D$2:D$84, 0)</f>
        <v>3984</v>
      </c>
      <c r="U2160" s="14">
        <f t="shared" si="100"/>
        <v>178370.19199999998</v>
      </c>
      <c r="V2160" s="14">
        <f t="shared" si="101"/>
        <v>103584</v>
      </c>
      <c r="W2160"/>
      <c r="Y2160" s="3">
        <v>38230434.439999998</v>
      </c>
      <c r="Z2160" s="3">
        <v>764608.82</v>
      </c>
      <c r="AA2160" s="3">
        <v>0</v>
      </c>
      <c r="AB2160">
        <v>0</v>
      </c>
      <c r="AC2160" s="3">
        <v>0</v>
      </c>
      <c r="AD2160" s="2">
        <v>-229524.99</v>
      </c>
      <c r="AE2160" s="3">
        <v>599122533.62</v>
      </c>
      <c r="AF2160" s="3">
        <v>12164932.65</v>
      </c>
      <c r="AG2160" s="3">
        <v>2628720.44</v>
      </c>
      <c r="AH2160" s="3">
        <v>103699.7</v>
      </c>
      <c r="AI2160" s="3">
        <v>2074</v>
      </c>
      <c r="AJ2160" s="2">
        <v>-10188946.82</v>
      </c>
    </row>
    <row r="2161" spans="1:36" hidden="1" x14ac:dyDescent="0.25">
      <c r="A2161" s="8">
        <v>8</v>
      </c>
      <c r="B2161" s="8" t="s">
        <v>8702</v>
      </c>
      <c r="C2161" s="8">
        <v>232340170200</v>
      </c>
      <c r="D2161" s="8" t="s">
        <v>8703</v>
      </c>
      <c r="F2161" s="8" t="s">
        <v>8704</v>
      </c>
      <c r="G2161" s="10">
        <v>43479</v>
      </c>
      <c r="H2161" s="8" t="s">
        <v>31</v>
      </c>
      <c r="I2161" s="8" t="s">
        <v>38</v>
      </c>
      <c r="J2161" s="9">
        <v>67064.490000000005</v>
      </c>
      <c r="K2161" s="9">
        <v>1341.29</v>
      </c>
      <c r="L2161" s="8">
        <v>0</v>
      </c>
      <c r="M2161" s="14">
        <f t="shared" si="102"/>
        <v>68405.78</v>
      </c>
      <c r="N2161" s="8">
        <v>0</v>
      </c>
      <c r="O2161" s="8">
        <v>0</v>
      </c>
      <c r="P2161" s="8" t="s">
        <v>177</v>
      </c>
      <c r="R2161" s="8">
        <v>-8</v>
      </c>
      <c r="S2161" s="13">
        <f>_xlfn.XLOOKUP(P2161,rif_fee_schedule!$A$2:$A$84,rif_fee_schedule!C$2:C$84, 0)*1.628</f>
        <v>12361.403999999999</v>
      </c>
      <c r="T2161" s="13">
        <f>_xlfn.XLOOKUP(P2161,rif_fee_schedule!$A$2:$A$84,rif_fee_schedule!D$2:D$84, 0)</f>
        <v>7179</v>
      </c>
      <c r="U2161" s="14">
        <f t="shared" si="100"/>
        <v>-98891.231999999989</v>
      </c>
      <c r="V2161" s="14">
        <f t="shared" si="101"/>
        <v>-57432</v>
      </c>
      <c r="W2161"/>
      <c r="Y2161" s="3">
        <v>38230434.439999998</v>
      </c>
      <c r="Z2161" s="3">
        <v>764608.82</v>
      </c>
      <c r="AA2161" s="3">
        <v>0</v>
      </c>
      <c r="AB2161">
        <v>0</v>
      </c>
      <c r="AC2161" s="3">
        <v>0</v>
      </c>
      <c r="AD2161" s="2">
        <v>-229524.99</v>
      </c>
      <c r="AE2161" s="3">
        <v>599122533.62</v>
      </c>
      <c r="AF2161" s="3">
        <v>12164932.65</v>
      </c>
      <c r="AG2161" s="3">
        <v>2628720.44</v>
      </c>
      <c r="AH2161" s="3">
        <v>103699.7</v>
      </c>
      <c r="AI2161" s="3">
        <v>2074</v>
      </c>
      <c r="AJ2161" s="2">
        <v>-10188946.82</v>
      </c>
    </row>
    <row r="2162" spans="1:36" hidden="1" x14ac:dyDescent="0.25">
      <c r="A2162" s="8">
        <v>1</v>
      </c>
      <c r="B2162" s="8" t="s">
        <v>53</v>
      </c>
      <c r="C2162" s="8">
        <v>2230030190020</v>
      </c>
      <c r="D2162" s="8" t="s">
        <v>54</v>
      </c>
      <c r="F2162" s="8" t="s">
        <v>55</v>
      </c>
      <c r="G2162" s="10">
        <v>43489</v>
      </c>
      <c r="H2162" s="8" t="s">
        <v>31</v>
      </c>
      <c r="I2162" s="8" t="s">
        <v>38</v>
      </c>
      <c r="J2162" s="9">
        <v>4596.49</v>
      </c>
      <c r="K2162" s="9">
        <v>91.93</v>
      </c>
      <c r="L2162" s="8">
        <v>0</v>
      </c>
      <c r="M2162" s="14">
        <f t="shared" si="102"/>
        <v>4688.42</v>
      </c>
      <c r="N2162" s="8">
        <v>0</v>
      </c>
      <c r="O2162" s="8">
        <v>0</v>
      </c>
      <c r="P2162" s="8" t="s">
        <v>43</v>
      </c>
      <c r="R2162" s="11">
        <v>1009</v>
      </c>
      <c r="S2162" s="13">
        <f>_xlfn.XLOOKUP(P2162,rif_fee_schedule!$A$2:$A$84,rif_fee_schedule!C$2:C$84, 0)*1.628</f>
        <v>5.1216879999999998</v>
      </c>
      <c r="T2162" s="13">
        <f>_xlfn.XLOOKUP(P2162,rif_fee_schedule!$A$2:$A$84,rif_fee_schedule!D$2:D$84, 0)</f>
        <v>2.9740000000000002</v>
      </c>
      <c r="U2162" s="14">
        <f t="shared" si="100"/>
        <v>5167.7831919999999</v>
      </c>
      <c r="V2162" s="14">
        <f t="shared" si="101"/>
        <v>3000.7660000000001</v>
      </c>
      <c r="W2162" s="2"/>
      <c r="Y2162" s="3">
        <v>74696854.359999999</v>
      </c>
      <c r="Z2162" s="3">
        <v>1494936.99</v>
      </c>
      <c r="AA2162" s="3">
        <v>1189721.74</v>
      </c>
      <c r="AB2162" s="2">
        <v>103699.7</v>
      </c>
      <c r="AC2162" s="3">
        <v>2074</v>
      </c>
      <c r="AD2162" s="2">
        <v>-3422401.68</v>
      </c>
      <c r="AE2162" s="3">
        <v>599122533.62</v>
      </c>
      <c r="AF2162" s="3">
        <v>12164932.65</v>
      </c>
      <c r="AG2162" s="3">
        <v>2628720.44</v>
      </c>
      <c r="AH2162" s="3">
        <v>103699.7</v>
      </c>
      <c r="AI2162" s="3">
        <v>2074</v>
      </c>
      <c r="AJ2162" s="2">
        <v>-10188946.82</v>
      </c>
    </row>
    <row r="2163" spans="1:36" hidden="1" x14ac:dyDescent="0.25">
      <c r="A2163" s="8">
        <v>2</v>
      </c>
      <c r="B2163" s="8" t="s">
        <v>2414</v>
      </c>
      <c r="C2163" s="8">
        <v>131250243040</v>
      </c>
      <c r="D2163" s="8" t="s">
        <v>2415</v>
      </c>
      <c r="F2163" s="8" t="s">
        <v>2416</v>
      </c>
      <c r="G2163" s="10">
        <v>43641</v>
      </c>
      <c r="H2163" s="8" t="s">
        <v>31</v>
      </c>
      <c r="I2163" s="8" t="s">
        <v>38</v>
      </c>
      <c r="J2163" s="9">
        <v>403517.82</v>
      </c>
      <c r="K2163" s="9">
        <v>8070.36</v>
      </c>
      <c r="L2163" s="8">
        <v>0</v>
      </c>
      <c r="M2163" s="14">
        <f t="shared" si="102"/>
        <v>411588.18</v>
      </c>
      <c r="N2163" s="8">
        <v>0</v>
      </c>
      <c r="O2163" s="8">
        <v>0</v>
      </c>
      <c r="P2163" s="8" t="s">
        <v>106</v>
      </c>
      <c r="R2163" s="11">
        <v>-326473.51</v>
      </c>
      <c r="S2163" s="13">
        <f>_xlfn.XLOOKUP(P2163,rif_fee_schedule!$A$2:$A$84,rif_fee_schedule!C$2:C$84, 0)*1.628</f>
        <v>0</v>
      </c>
      <c r="T2163" s="13">
        <f>_xlfn.XLOOKUP(P2163,rif_fee_schedule!$A$2:$A$84,rif_fee_schedule!D$2:D$84, 0)</f>
        <v>0</v>
      </c>
      <c r="U2163" s="14">
        <f t="shared" ref="U2163:U2226" si="103">S2163*R2163</f>
        <v>0</v>
      </c>
      <c r="V2163" s="14">
        <f t="shared" ref="V2163:V2226" si="104">T2163*R2163</f>
        <v>0</v>
      </c>
      <c r="W2163" s="2"/>
      <c r="Y2163" s="3">
        <v>272008405.74000001</v>
      </c>
      <c r="Z2163" s="3">
        <v>5573244.3300000001</v>
      </c>
      <c r="AA2163" s="3">
        <v>0</v>
      </c>
      <c r="AB2163">
        <v>0</v>
      </c>
      <c r="AC2163" s="3">
        <v>0</v>
      </c>
      <c r="AD2163" s="2">
        <v>-7297347.0099999998</v>
      </c>
      <c r="AE2163" s="3">
        <v>599122533.62</v>
      </c>
      <c r="AF2163" s="3">
        <v>12164932.65</v>
      </c>
      <c r="AG2163" s="3">
        <v>2628720.44</v>
      </c>
      <c r="AH2163" s="3">
        <v>103699.7</v>
      </c>
      <c r="AI2163" s="3">
        <v>2074</v>
      </c>
      <c r="AJ2163" s="2">
        <v>-10188946.82</v>
      </c>
    </row>
    <row r="2164" spans="1:36" hidden="1" x14ac:dyDescent="0.25">
      <c r="A2164" s="8">
        <v>2</v>
      </c>
      <c r="B2164" s="8" t="s">
        <v>2414</v>
      </c>
      <c r="C2164" s="8">
        <v>131250243040</v>
      </c>
      <c r="D2164" s="8" t="s">
        <v>2415</v>
      </c>
      <c r="F2164" s="8" t="s">
        <v>2416</v>
      </c>
      <c r="G2164" s="10">
        <v>43641</v>
      </c>
      <c r="H2164" s="8" t="s">
        <v>31</v>
      </c>
      <c r="I2164" s="8" t="s">
        <v>38</v>
      </c>
      <c r="J2164" s="9">
        <v>403517.82</v>
      </c>
      <c r="K2164" s="9">
        <v>8070.36</v>
      </c>
      <c r="L2164" s="8">
        <v>0</v>
      </c>
      <c r="M2164" s="14">
        <f t="shared" si="102"/>
        <v>411588.18</v>
      </c>
      <c r="N2164" s="8">
        <v>0</v>
      </c>
      <c r="O2164" s="8">
        <v>0</v>
      </c>
      <c r="P2164" s="8" t="s">
        <v>112</v>
      </c>
      <c r="R2164" s="11">
        <v>6866</v>
      </c>
      <c r="S2164" s="13">
        <f>_xlfn.XLOOKUP(P2164,rif_fee_schedule!$A$2:$A$84,rif_fee_schedule!C$2:C$84, 0)*1.628</f>
        <v>53.092335999999996</v>
      </c>
      <c r="T2164" s="13">
        <f>_xlfn.XLOOKUP(P2164,rif_fee_schedule!$A$2:$A$84,rif_fee_schedule!D$2:D$84, 0)</f>
        <v>30.835000000000001</v>
      </c>
      <c r="U2164" s="14">
        <f t="shared" si="103"/>
        <v>364531.97897599998</v>
      </c>
      <c r="V2164" s="14">
        <f t="shared" si="104"/>
        <v>211713.11000000002</v>
      </c>
      <c r="W2164" s="2"/>
      <c r="Y2164" s="3">
        <v>272008405.74000001</v>
      </c>
      <c r="Z2164" s="3">
        <v>5573244.3300000001</v>
      </c>
      <c r="AA2164" s="3">
        <v>0</v>
      </c>
      <c r="AB2164">
        <v>0</v>
      </c>
      <c r="AC2164" s="3">
        <v>0</v>
      </c>
      <c r="AD2164" s="2">
        <v>-7297347.0099999998</v>
      </c>
      <c r="AE2164" s="3">
        <v>599122533.62</v>
      </c>
      <c r="AF2164" s="3">
        <v>12164932.65</v>
      </c>
      <c r="AG2164" s="3">
        <v>2628720.44</v>
      </c>
      <c r="AH2164" s="3">
        <v>103699.7</v>
      </c>
      <c r="AI2164" s="3">
        <v>2074</v>
      </c>
      <c r="AJ2164" s="2">
        <v>-10188946.82</v>
      </c>
    </row>
    <row r="2165" spans="1:36" hidden="1" x14ac:dyDescent="0.25">
      <c r="A2165" s="8">
        <v>2</v>
      </c>
      <c r="B2165" s="8" t="s">
        <v>2414</v>
      </c>
      <c r="C2165" s="8">
        <v>131250243040</v>
      </c>
      <c r="D2165" s="8" t="s">
        <v>2415</v>
      </c>
      <c r="F2165" s="8" t="s">
        <v>2416</v>
      </c>
      <c r="G2165" s="10">
        <v>43641</v>
      </c>
      <c r="H2165" s="8" t="s">
        <v>31</v>
      </c>
      <c r="I2165" s="8" t="s">
        <v>38</v>
      </c>
      <c r="J2165" s="9">
        <v>403517.82</v>
      </c>
      <c r="K2165" s="9">
        <v>8070.36</v>
      </c>
      <c r="L2165" s="8">
        <v>0</v>
      </c>
      <c r="M2165" s="14">
        <f t="shared" si="102"/>
        <v>411588.18</v>
      </c>
      <c r="N2165" s="8">
        <v>0</v>
      </c>
      <c r="O2165" s="8">
        <v>0</v>
      </c>
      <c r="P2165" s="8" t="s">
        <v>43</v>
      </c>
      <c r="R2165" s="11">
        <v>-37478</v>
      </c>
      <c r="S2165" s="13">
        <f>_xlfn.XLOOKUP(P2165,rif_fee_schedule!$A$2:$A$84,rif_fee_schedule!C$2:C$84, 0)*1.628</f>
        <v>5.1216879999999998</v>
      </c>
      <c r="T2165" s="13">
        <f>_xlfn.XLOOKUP(P2165,rif_fee_schedule!$A$2:$A$84,rif_fee_schedule!D$2:D$84, 0)</f>
        <v>2.9740000000000002</v>
      </c>
      <c r="U2165" s="14">
        <f t="shared" si="103"/>
        <v>-191950.622864</v>
      </c>
      <c r="V2165" s="14">
        <f t="shared" si="104"/>
        <v>-111459.57200000001</v>
      </c>
      <c r="W2165" s="2"/>
      <c r="Y2165" s="3">
        <v>272008405.74000001</v>
      </c>
      <c r="Z2165" s="3">
        <v>5573244.3300000001</v>
      </c>
      <c r="AA2165" s="3">
        <v>0</v>
      </c>
      <c r="AB2165">
        <v>0</v>
      </c>
      <c r="AC2165" s="3">
        <v>0</v>
      </c>
      <c r="AD2165" s="2">
        <v>-7297347.0099999998</v>
      </c>
      <c r="AE2165" s="3">
        <v>599122533.62</v>
      </c>
      <c r="AF2165" s="3">
        <v>12164932.65</v>
      </c>
      <c r="AG2165" s="3">
        <v>2628720.44</v>
      </c>
      <c r="AH2165" s="3">
        <v>103699.7</v>
      </c>
      <c r="AI2165" s="3">
        <v>2074</v>
      </c>
      <c r="AJ2165" s="2">
        <v>-10188946.82</v>
      </c>
    </row>
    <row r="2166" spans="1:36" hidden="1" x14ac:dyDescent="0.25">
      <c r="A2166" s="8">
        <v>2</v>
      </c>
      <c r="B2166" s="8" t="s">
        <v>2414</v>
      </c>
      <c r="C2166" s="8">
        <v>131250243040</v>
      </c>
      <c r="D2166" s="8" t="s">
        <v>2415</v>
      </c>
      <c r="F2166" s="8" t="s">
        <v>2416</v>
      </c>
      <c r="G2166" s="10">
        <v>43641</v>
      </c>
      <c r="H2166" s="8" t="s">
        <v>31</v>
      </c>
      <c r="I2166" s="8" t="s">
        <v>38</v>
      </c>
      <c r="J2166" s="9">
        <v>403517.82</v>
      </c>
      <c r="K2166" s="9">
        <v>8070.36</v>
      </c>
      <c r="L2166" s="8">
        <v>0</v>
      </c>
      <c r="M2166" s="14">
        <f t="shared" si="102"/>
        <v>411588.18</v>
      </c>
      <c r="N2166" s="8">
        <v>0</v>
      </c>
      <c r="O2166" s="8">
        <v>0</v>
      </c>
      <c r="P2166" s="8" t="s">
        <v>349</v>
      </c>
      <c r="R2166" s="11">
        <v>50201</v>
      </c>
      <c r="S2166" s="13">
        <f>_xlfn.XLOOKUP(P2166,rif_fee_schedule!$A$2:$A$84,rif_fee_schedule!C$2:C$84, 0)*1.628</f>
        <v>13.701248</v>
      </c>
      <c r="T2166" s="13">
        <f>_xlfn.XLOOKUP(P2166,rif_fee_schedule!$A$2:$A$84,rif_fee_schedule!D$2:D$84, 0)</f>
        <v>7.9569999999999999</v>
      </c>
      <c r="U2166" s="14">
        <f t="shared" si="103"/>
        <v>687816.35084800003</v>
      </c>
      <c r="V2166" s="14">
        <f t="shared" si="104"/>
        <v>399449.35700000002</v>
      </c>
      <c r="W2166" s="2"/>
      <c r="Y2166" s="3">
        <v>272008405.74000001</v>
      </c>
      <c r="Z2166" s="3">
        <v>5573244.3300000001</v>
      </c>
      <c r="AA2166" s="3">
        <v>0</v>
      </c>
      <c r="AB2166">
        <v>0</v>
      </c>
      <c r="AC2166" s="3">
        <v>0</v>
      </c>
      <c r="AD2166" s="2">
        <v>-7297347.0099999998</v>
      </c>
      <c r="AE2166" s="3">
        <v>599122533.62</v>
      </c>
      <c r="AF2166" s="3">
        <v>12164932.65</v>
      </c>
      <c r="AG2166" s="3">
        <v>2628720.44</v>
      </c>
      <c r="AH2166" s="3">
        <v>103699.7</v>
      </c>
      <c r="AI2166" s="3">
        <v>2074</v>
      </c>
      <c r="AJ2166" s="2">
        <v>-10188946.82</v>
      </c>
    </row>
    <row r="2167" spans="1:36" hidden="1" x14ac:dyDescent="0.25">
      <c r="A2167" s="8">
        <v>8</v>
      </c>
      <c r="B2167" s="8" t="s">
        <v>8780</v>
      </c>
      <c r="C2167" s="8">
        <v>242030080010</v>
      </c>
      <c r="D2167" s="8" t="s">
        <v>8781</v>
      </c>
      <c r="F2167" s="8" t="s">
        <v>640</v>
      </c>
      <c r="G2167" s="10">
        <v>43763</v>
      </c>
      <c r="H2167" s="8" t="s">
        <v>31</v>
      </c>
      <c r="I2167" s="8" t="s">
        <v>32</v>
      </c>
      <c r="J2167" s="9">
        <v>0</v>
      </c>
      <c r="K2167" s="9">
        <v>0</v>
      </c>
      <c r="L2167" s="8">
        <v>0</v>
      </c>
      <c r="M2167" s="14">
        <f t="shared" si="102"/>
        <v>0</v>
      </c>
      <c r="N2167" s="8">
        <v>0</v>
      </c>
      <c r="O2167" s="8">
        <v>0</v>
      </c>
      <c r="P2167" s="8" t="s">
        <v>45</v>
      </c>
      <c r="R2167" s="8">
        <v>-672.82</v>
      </c>
      <c r="S2167" s="13">
        <f>_xlfn.XLOOKUP(P2167,rif_fee_schedule!$A$2:$A$84,rif_fee_schedule!C$2:C$84, 0)*1.628</f>
        <v>19.244587999999997</v>
      </c>
      <c r="T2167" s="13">
        <f>_xlfn.XLOOKUP(P2167,rif_fee_schedule!$A$2:$A$84,rif_fee_schedule!D$2:D$84, 0)</f>
        <v>11.177</v>
      </c>
      <c r="U2167" s="14">
        <f t="shared" si="103"/>
        <v>-12948.143698159998</v>
      </c>
      <c r="V2167" s="14">
        <f t="shared" si="104"/>
        <v>-7520.1091400000005</v>
      </c>
      <c r="W2167"/>
      <c r="Y2167" s="3">
        <v>38230434.439999998</v>
      </c>
      <c r="Z2167" s="3">
        <v>764608.82</v>
      </c>
      <c r="AA2167" s="3">
        <v>0</v>
      </c>
      <c r="AB2167">
        <v>0</v>
      </c>
      <c r="AC2167" s="3">
        <v>0</v>
      </c>
      <c r="AD2167" s="2">
        <v>-229524.99</v>
      </c>
      <c r="AE2167" s="3">
        <v>599122533.62</v>
      </c>
      <c r="AF2167" s="3">
        <v>12164932.65</v>
      </c>
      <c r="AG2167" s="3">
        <v>2628720.44</v>
      </c>
      <c r="AH2167" s="3">
        <v>103699.7</v>
      </c>
      <c r="AI2167" s="3">
        <v>2074</v>
      </c>
      <c r="AJ2167" s="2">
        <v>-10188946.82</v>
      </c>
    </row>
    <row r="2168" spans="1:36" hidden="1" x14ac:dyDescent="0.25">
      <c r="A2168" s="8">
        <v>8</v>
      </c>
      <c r="B2168" s="8" t="s">
        <v>8780</v>
      </c>
      <c r="C2168" s="8">
        <v>242030080010</v>
      </c>
      <c r="D2168" s="8" t="s">
        <v>8781</v>
      </c>
      <c r="F2168" s="8" t="s">
        <v>640</v>
      </c>
      <c r="G2168" s="10">
        <v>43763</v>
      </c>
      <c r="H2168" s="8" t="s">
        <v>31</v>
      </c>
      <c r="I2168" s="8" t="s">
        <v>32</v>
      </c>
      <c r="J2168" s="9">
        <v>0</v>
      </c>
      <c r="K2168" s="9">
        <v>0</v>
      </c>
      <c r="L2168" s="8">
        <v>0</v>
      </c>
      <c r="M2168" s="14">
        <f t="shared" si="102"/>
        <v>0</v>
      </c>
      <c r="N2168" s="8">
        <v>0</v>
      </c>
      <c r="O2168" s="8">
        <v>0</v>
      </c>
      <c r="P2168" s="8" t="s">
        <v>613</v>
      </c>
      <c r="R2168" s="8">
        <v>8</v>
      </c>
      <c r="S2168" s="13">
        <f>_xlfn.XLOOKUP(P2168,rif_fee_schedule!$A$2:$A$84,rif_fee_schedule!C$2:C$84, 0)*1.628</f>
        <v>1619.86</v>
      </c>
      <c r="T2168" s="13">
        <f>_xlfn.XLOOKUP(P2168,rif_fee_schedule!$A$2:$A$84,rif_fee_schedule!D$2:D$84, 0)</f>
        <v>940</v>
      </c>
      <c r="U2168" s="14">
        <f t="shared" si="103"/>
        <v>12958.88</v>
      </c>
      <c r="V2168" s="14">
        <f t="shared" si="104"/>
        <v>7520</v>
      </c>
      <c r="W2168"/>
      <c r="Y2168" s="3">
        <v>38230434.439999998</v>
      </c>
      <c r="Z2168" s="3">
        <v>764608.82</v>
      </c>
      <c r="AA2168" s="3">
        <v>0</v>
      </c>
      <c r="AB2168">
        <v>0</v>
      </c>
      <c r="AC2168" s="3">
        <v>0</v>
      </c>
      <c r="AD2168" s="2">
        <v>-229524.99</v>
      </c>
      <c r="AE2168" s="3">
        <v>599122533.62</v>
      </c>
      <c r="AF2168" s="3">
        <v>12164932.65</v>
      </c>
      <c r="AG2168" s="3">
        <v>2628720.44</v>
      </c>
      <c r="AH2168" s="3">
        <v>103699.7</v>
      </c>
      <c r="AI2168" s="3">
        <v>2074</v>
      </c>
      <c r="AJ2168" s="2">
        <v>-10188946.82</v>
      </c>
    </row>
    <row r="2169" spans="1:36" hidden="1" x14ac:dyDescent="0.25">
      <c r="A2169" s="8">
        <v>8</v>
      </c>
      <c r="B2169" s="8" t="s">
        <v>8780</v>
      </c>
      <c r="C2169" s="8">
        <v>242030080010</v>
      </c>
      <c r="D2169" s="8" t="s">
        <v>8781</v>
      </c>
      <c r="F2169" s="8" t="s">
        <v>640</v>
      </c>
      <c r="G2169" s="10">
        <v>43763</v>
      </c>
      <c r="H2169" s="8" t="s">
        <v>31</v>
      </c>
      <c r="I2169" s="8" t="s">
        <v>32</v>
      </c>
      <c r="J2169" s="9">
        <v>0</v>
      </c>
      <c r="K2169" s="9">
        <v>0</v>
      </c>
      <c r="L2169" s="8">
        <v>0</v>
      </c>
      <c r="M2169" s="14">
        <f t="shared" si="102"/>
        <v>0</v>
      </c>
      <c r="N2169" s="8">
        <v>0</v>
      </c>
      <c r="O2169" s="8">
        <v>0</v>
      </c>
      <c r="P2169" s="8" t="s">
        <v>106</v>
      </c>
      <c r="R2169" s="8">
        <v>0.14000000000000001</v>
      </c>
      <c r="S2169" s="13">
        <f>_xlfn.XLOOKUP(P2169,rif_fee_schedule!$A$2:$A$84,rif_fee_schedule!C$2:C$84, 0)*1.628</f>
        <v>0</v>
      </c>
      <c r="T2169" s="13">
        <f>_xlfn.XLOOKUP(P2169,rif_fee_schedule!$A$2:$A$84,rif_fee_schedule!D$2:D$84, 0)</f>
        <v>0</v>
      </c>
      <c r="U2169" s="14">
        <f t="shared" si="103"/>
        <v>0</v>
      </c>
      <c r="V2169" s="14">
        <f t="shared" si="104"/>
        <v>0</v>
      </c>
      <c r="W2169"/>
      <c r="Y2169" s="3">
        <v>38230434.439999998</v>
      </c>
      <c r="Z2169" s="3">
        <v>764608.82</v>
      </c>
      <c r="AA2169" s="3">
        <v>0</v>
      </c>
      <c r="AB2169">
        <v>0</v>
      </c>
      <c r="AC2169" s="3">
        <v>0</v>
      </c>
      <c r="AD2169" s="2">
        <v>-229524.99</v>
      </c>
      <c r="AE2169" s="3">
        <v>599122533.62</v>
      </c>
      <c r="AF2169" s="3">
        <v>12164932.65</v>
      </c>
      <c r="AG2169" s="3">
        <v>2628720.44</v>
      </c>
      <c r="AH2169" s="3">
        <v>103699.7</v>
      </c>
      <c r="AI2169" s="3">
        <v>2074</v>
      </c>
      <c r="AJ2169" s="2">
        <v>-10188946.82</v>
      </c>
    </row>
    <row r="2170" spans="1:36" hidden="1" x14ac:dyDescent="0.25">
      <c r="A2170" s="8">
        <v>9</v>
      </c>
      <c r="B2170" s="8" t="s">
        <v>8813</v>
      </c>
      <c r="C2170" s="8">
        <v>420340010072</v>
      </c>
      <c r="D2170" s="8" t="s">
        <v>8814</v>
      </c>
      <c r="E2170" s="8" t="s">
        <v>30</v>
      </c>
      <c r="F2170" s="8" t="s">
        <v>4170</v>
      </c>
      <c r="G2170" s="10">
        <v>43826</v>
      </c>
      <c r="H2170" s="8" t="s">
        <v>31</v>
      </c>
      <c r="I2170" s="8" t="s">
        <v>32</v>
      </c>
      <c r="J2170" s="9">
        <v>385845.25</v>
      </c>
      <c r="K2170" s="9">
        <v>7716.9</v>
      </c>
      <c r="L2170" s="8">
        <v>0</v>
      </c>
      <c r="M2170" s="14">
        <f t="shared" si="102"/>
        <v>393562.15</v>
      </c>
      <c r="N2170" s="8">
        <v>0</v>
      </c>
      <c r="O2170" s="8">
        <v>0</v>
      </c>
      <c r="P2170" s="8" t="s">
        <v>106</v>
      </c>
      <c r="R2170" s="11">
        <v>1806570.03</v>
      </c>
      <c r="S2170" s="13">
        <f>_xlfn.XLOOKUP(P2170,rif_fee_schedule!$A$2:$A$84,rif_fee_schedule!C$2:C$84, 0)*1.628</f>
        <v>0</v>
      </c>
      <c r="T2170" s="13">
        <f>_xlfn.XLOOKUP(P2170,rif_fee_schedule!$A$2:$A$84,rif_fee_schedule!D$2:D$84, 0)</f>
        <v>0</v>
      </c>
      <c r="U2170" s="14">
        <f t="shared" si="103"/>
        <v>0</v>
      </c>
      <c r="V2170" s="14">
        <f t="shared" si="104"/>
        <v>0</v>
      </c>
      <c r="W2170" s="2"/>
      <c r="Y2170" s="3">
        <v>2852815.27</v>
      </c>
      <c r="Z2170" s="3">
        <v>57056.31</v>
      </c>
      <c r="AA2170" s="3">
        <v>0</v>
      </c>
      <c r="AB2170">
        <v>0</v>
      </c>
      <c r="AC2170" s="3">
        <v>0</v>
      </c>
      <c r="AD2170" s="2">
        <v>510005.06</v>
      </c>
      <c r="AE2170" s="3">
        <v>599122533.62</v>
      </c>
      <c r="AF2170" s="3">
        <v>12164932.65</v>
      </c>
      <c r="AG2170" s="3">
        <v>2628720.44</v>
      </c>
      <c r="AH2170" s="3">
        <v>103699.7</v>
      </c>
      <c r="AI2170" s="3">
        <v>2074</v>
      </c>
      <c r="AJ2170" s="2">
        <v>-10188946.82</v>
      </c>
    </row>
    <row r="2171" spans="1:36" hidden="1" x14ac:dyDescent="0.25">
      <c r="A2171" s="8">
        <v>9</v>
      </c>
      <c r="B2171" s="8" t="s">
        <v>8813</v>
      </c>
      <c r="C2171" s="8">
        <v>420340010072</v>
      </c>
      <c r="D2171" s="8" t="s">
        <v>8814</v>
      </c>
      <c r="E2171" s="8" t="s">
        <v>30</v>
      </c>
      <c r="F2171" s="8" t="s">
        <v>4170</v>
      </c>
      <c r="G2171" s="10">
        <v>43826</v>
      </c>
      <c r="H2171" s="8" t="s">
        <v>31</v>
      </c>
      <c r="I2171" s="8" t="s">
        <v>32</v>
      </c>
      <c r="J2171" s="9">
        <v>385845.25</v>
      </c>
      <c r="K2171" s="9">
        <v>7716.9</v>
      </c>
      <c r="L2171" s="8">
        <v>0</v>
      </c>
      <c r="M2171" s="14">
        <f t="shared" si="102"/>
        <v>393562.15</v>
      </c>
      <c r="N2171" s="8">
        <v>0</v>
      </c>
      <c r="O2171" s="8">
        <v>0</v>
      </c>
      <c r="P2171" s="8" t="s">
        <v>106</v>
      </c>
      <c r="R2171" s="11">
        <v>-1413007.88</v>
      </c>
      <c r="S2171" s="13">
        <f>_xlfn.XLOOKUP(P2171,rif_fee_schedule!$A$2:$A$84,rif_fee_schedule!C$2:C$84, 0)*1.628</f>
        <v>0</v>
      </c>
      <c r="T2171" s="13">
        <f>_xlfn.XLOOKUP(P2171,rif_fee_schedule!$A$2:$A$84,rif_fee_schedule!D$2:D$84, 0)</f>
        <v>0</v>
      </c>
      <c r="U2171" s="14">
        <f t="shared" si="103"/>
        <v>0</v>
      </c>
      <c r="V2171" s="14">
        <f t="shared" si="104"/>
        <v>0</v>
      </c>
      <c r="W2171" s="2"/>
      <c r="Y2171" s="3">
        <v>2852815.27</v>
      </c>
      <c r="Z2171" s="3">
        <v>57056.31</v>
      </c>
      <c r="AA2171" s="3">
        <v>0</v>
      </c>
      <c r="AB2171">
        <v>0</v>
      </c>
      <c r="AC2171" s="3">
        <v>0</v>
      </c>
      <c r="AD2171" s="2">
        <v>510005.06</v>
      </c>
      <c r="AE2171" s="3">
        <v>599122533.62</v>
      </c>
      <c r="AF2171" s="3">
        <v>12164932.65</v>
      </c>
      <c r="AG2171" s="3">
        <v>2628720.44</v>
      </c>
      <c r="AH2171" s="3">
        <v>103699.7</v>
      </c>
      <c r="AI2171" s="3">
        <v>2074</v>
      </c>
      <c r="AJ2171" s="2">
        <v>-10188946.82</v>
      </c>
    </row>
    <row r="2172" spans="1:36" hidden="1" x14ac:dyDescent="0.25">
      <c r="A2172" s="8">
        <v>8</v>
      </c>
      <c r="B2172" s="8" t="s">
        <v>8718</v>
      </c>
      <c r="C2172" s="8">
        <v>232340060040</v>
      </c>
      <c r="D2172" s="8" t="s">
        <v>8719</v>
      </c>
      <c r="F2172" s="8" t="s">
        <v>8720</v>
      </c>
      <c r="G2172" s="10">
        <v>43592</v>
      </c>
      <c r="H2172" s="8" t="s">
        <v>31</v>
      </c>
      <c r="I2172" s="8" t="s">
        <v>38</v>
      </c>
      <c r="J2172" s="9">
        <v>163338.82</v>
      </c>
      <c r="K2172" s="9">
        <v>3266.78</v>
      </c>
      <c r="L2172" s="8">
        <v>0</v>
      </c>
      <c r="M2172" s="14">
        <f t="shared" si="102"/>
        <v>166605.6</v>
      </c>
      <c r="N2172" s="8">
        <v>0</v>
      </c>
      <c r="O2172" s="8">
        <v>0</v>
      </c>
      <c r="P2172" s="8" t="s">
        <v>613</v>
      </c>
      <c r="R2172" s="8">
        <v>120</v>
      </c>
      <c r="S2172" s="13">
        <f>_xlfn.XLOOKUP(P2172,rif_fee_schedule!$A$2:$A$84,rif_fee_schedule!C$2:C$84, 0)*1.628</f>
        <v>1619.86</v>
      </c>
      <c r="T2172" s="13">
        <f>_xlfn.XLOOKUP(P2172,rif_fee_schedule!$A$2:$A$84,rif_fee_schedule!D$2:D$84, 0)</f>
        <v>940</v>
      </c>
      <c r="U2172" s="14">
        <f t="shared" si="103"/>
        <v>194383.19999999998</v>
      </c>
      <c r="V2172" s="14">
        <f t="shared" si="104"/>
        <v>112800</v>
      </c>
      <c r="W2172"/>
      <c r="Y2172" s="3">
        <v>38230434.439999998</v>
      </c>
      <c r="Z2172" s="3">
        <v>764608.82</v>
      </c>
      <c r="AA2172" s="3">
        <v>0</v>
      </c>
      <c r="AB2172">
        <v>0</v>
      </c>
      <c r="AC2172" s="3">
        <v>0</v>
      </c>
      <c r="AD2172" s="2">
        <v>-229524.99</v>
      </c>
      <c r="AE2172" s="3">
        <v>599122533.62</v>
      </c>
      <c r="AF2172" s="3">
        <v>12164932.65</v>
      </c>
      <c r="AG2172" s="3">
        <v>2628720.44</v>
      </c>
      <c r="AH2172" s="3">
        <v>103699.7</v>
      </c>
      <c r="AI2172" s="3">
        <v>2074</v>
      </c>
      <c r="AJ2172" s="2">
        <v>-10188946.82</v>
      </c>
    </row>
    <row r="2173" spans="1:36" hidden="1" x14ac:dyDescent="0.25">
      <c r="A2173" s="8">
        <v>3.1</v>
      </c>
      <c r="B2173" s="8" t="s">
        <v>4341</v>
      </c>
      <c r="C2173" s="8">
        <v>3421150020080</v>
      </c>
      <c r="D2173" s="8" t="s">
        <v>4342</v>
      </c>
      <c r="F2173" s="8" t="s">
        <v>4343</v>
      </c>
      <c r="G2173" s="10">
        <v>43472</v>
      </c>
      <c r="H2173" s="8" t="s">
        <v>31</v>
      </c>
      <c r="I2173" s="8" t="s">
        <v>38</v>
      </c>
      <c r="J2173" s="9">
        <v>30182.93</v>
      </c>
      <c r="K2173" s="9">
        <v>603.66</v>
      </c>
      <c r="L2173" s="8">
        <v>0</v>
      </c>
      <c r="M2173" s="14">
        <f t="shared" si="102"/>
        <v>30786.59</v>
      </c>
      <c r="N2173" s="8">
        <v>0</v>
      </c>
      <c r="O2173" s="8">
        <v>0</v>
      </c>
      <c r="P2173" s="8" t="s">
        <v>376</v>
      </c>
      <c r="R2173" s="8">
        <v>6</v>
      </c>
      <c r="S2173" s="13">
        <f>_xlfn.XLOOKUP(P2173,rif_fee_schedule!$A$2:$A$84,rif_fee_schedule!C$2:C$84, 0)*1.628</f>
        <v>5981.2719999999999</v>
      </c>
      <c r="T2173" s="13">
        <f>_xlfn.XLOOKUP(P2173,rif_fee_schedule!$A$2:$A$84,rif_fee_schedule!D$2:D$84, 0)</f>
        <v>3474</v>
      </c>
      <c r="U2173" s="14">
        <f t="shared" si="103"/>
        <v>35887.631999999998</v>
      </c>
      <c r="V2173" s="14">
        <f t="shared" si="104"/>
        <v>20844</v>
      </c>
      <c r="W2173"/>
      <c r="Y2173" s="3">
        <v>34362078.990000002</v>
      </c>
      <c r="Z2173" s="3">
        <v>687512.03</v>
      </c>
      <c r="AA2173" s="3">
        <v>0</v>
      </c>
      <c r="AB2173">
        <v>0</v>
      </c>
      <c r="AC2173" s="3">
        <v>0</v>
      </c>
      <c r="AD2173" s="2">
        <v>-175934.14</v>
      </c>
      <c r="AE2173" s="3">
        <v>599122533.62</v>
      </c>
      <c r="AF2173" s="3">
        <v>12164932.65</v>
      </c>
      <c r="AG2173" s="3">
        <v>2628720.44</v>
      </c>
      <c r="AH2173" s="3">
        <v>103699.7</v>
      </c>
      <c r="AI2173" s="3">
        <v>2074</v>
      </c>
      <c r="AJ2173" s="2">
        <v>-10188946.82</v>
      </c>
    </row>
    <row r="2174" spans="1:36" hidden="1" x14ac:dyDescent="0.25">
      <c r="A2174" s="8">
        <v>1</v>
      </c>
      <c r="B2174" s="8" t="s">
        <v>639</v>
      </c>
      <c r="C2174" s="8">
        <v>3530270370010</v>
      </c>
      <c r="D2174" s="8" t="s">
        <v>632</v>
      </c>
      <c r="F2174" s="8" t="s">
        <v>640</v>
      </c>
      <c r="G2174" s="10">
        <v>43749</v>
      </c>
      <c r="H2174" s="8" t="s">
        <v>31</v>
      </c>
      <c r="I2174" s="8" t="s">
        <v>32</v>
      </c>
      <c r="J2174" s="9">
        <v>0</v>
      </c>
      <c r="K2174" s="9">
        <v>0</v>
      </c>
      <c r="L2174" s="8">
        <v>0</v>
      </c>
      <c r="M2174" s="14">
        <f t="shared" si="102"/>
        <v>0</v>
      </c>
      <c r="N2174" s="8">
        <v>0</v>
      </c>
      <c r="O2174" s="8">
        <v>0</v>
      </c>
      <c r="P2174" s="8" t="s">
        <v>313</v>
      </c>
      <c r="R2174" s="11">
        <v>224000</v>
      </c>
      <c r="S2174" s="13">
        <f>_xlfn.XLOOKUP(P2174,rif_fee_schedule!$A$2:$A$84,rif_fee_schedule!C$2:C$84, 0)*1.628</f>
        <v>18.259647999999999</v>
      </c>
      <c r="T2174" s="13">
        <f>_xlfn.XLOOKUP(P2174,rif_fee_schedule!$A$2:$A$84,rif_fee_schedule!D$2:D$84, 0)</f>
        <v>10.605</v>
      </c>
      <c r="U2174" s="14">
        <f t="shared" si="103"/>
        <v>4090161.1519999998</v>
      </c>
      <c r="V2174" s="14">
        <f t="shared" si="104"/>
        <v>2375520</v>
      </c>
      <c r="W2174" s="2"/>
      <c r="Y2174" s="3">
        <v>74696854.359999999</v>
      </c>
      <c r="Z2174" s="3">
        <v>1494936.99</v>
      </c>
      <c r="AA2174" s="3">
        <v>1189721.74</v>
      </c>
      <c r="AB2174" s="2">
        <v>103699.7</v>
      </c>
      <c r="AC2174" s="3">
        <v>2074</v>
      </c>
      <c r="AD2174" s="2">
        <v>-3422401.68</v>
      </c>
      <c r="AE2174" s="3">
        <v>599122533.62</v>
      </c>
      <c r="AF2174" s="3">
        <v>12164932.65</v>
      </c>
      <c r="AG2174" s="3">
        <v>2628720.44</v>
      </c>
      <c r="AH2174" s="3">
        <v>103699.7</v>
      </c>
      <c r="AI2174" s="3">
        <v>2074</v>
      </c>
      <c r="AJ2174" s="2">
        <v>-10188946.82</v>
      </c>
    </row>
    <row r="2175" spans="1:36" hidden="1" x14ac:dyDescent="0.25">
      <c r="A2175" s="8">
        <v>1</v>
      </c>
      <c r="B2175" s="8" t="s">
        <v>639</v>
      </c>
      <c r="C2175" s="8">
        <v>3530270370010</v>
      </c>
      <c r="D2175" s="8" t="s">
        <v>632</v>
      </c>
      <c r="F2175" s="8" t="s">
        <v>640</v>
      </c>
      <c r="G2175" s="10">
        <v>43749</v>
      </c>
      <c r="H2175" s="8" t="s">
        <v>31</v>
      </c>
      <c r="I2175" s="8" t="s">
        <v>32</v>
      </c>
      <c r="J2175" s="9">
        <v>0</v>
      </c>
      <c r="K2175" s="9">
        <v>0</v>
      </c>
      <c r="L2175" s="8">
        <v>0</v>
      </c>
      <c r="M2175" s="14">
        <f t="shared" si="102"/>
        <v>0</v>
      </c>
      <c r="N2175" s="8">
        <v>0</v>
      </c>
      <c r="O2175" s="8">
        <v>0</v>
      </c>
      <c r="P2175" s="8" t="s">
        <v>106</v>
      </c>
      <c r="R2175" s="11">
        <v>-3710784</v>
      </c>
      <c r="S2175" s="13">
        <f>_xlfn.XLOOKUP(P2175,rif_fee_schedule!$A$2:$A$84,rif_fee_schedule!C$2:C$84, 0)*1.628</f>
        <v>0</v>
      </c>
      <c r="T2175" s="13">
        <f>_xlfn.XLOOKUP(P2175,rif_fee_schedule!$A$2:$A$84,rif_fee_schedule!D$2:D$84, 0)</f>
        <v>0</v>
      </c>
      <c r="U2175" s="14">
        <f t="shared" si="103"/>
        <v>0</v>
      </c>
      <c r="V2175" s="14">
        <f t="shared" si="104"/>
        <v>0</v>
      </c>
      <c r="W2175" s="2"/>
      <c r="Y2175" s="3">
        <v>74696854.359999999</v>
      </c>
      <c r="Z2175" s="3">
        <v>1494936.99</v>
      </c>
      <c r="AA2175" s="3">
        <v>1189721.74</v>
      </c>
      <c r="AB2175" s="2">
        <v>103699.7</v>
      </c>
      <c r="AC2175" s="3">
        <v>2074</v>
      </c>
      <c r="AD2175" s="2">
        <v>-3422401.68</v>
      </c>
      <c r="AE2175" s="3">
        <v>599122533.62</v>
      </c>
      <c r="AF2175" s="3">
        <v>12164932.65</v>
      </c>
      <c r="AG2175" s="3">
        <v>2628720.44</v>
      </c>
      <c r="AH2175" s="3">
        <v>103699.7</v>
      </c>
      <c r="AI2175" s="3">
        <v>2074</v>
      </c>
      <c r="AJ2175" s="2">
        <v>-10188946.82</v>
      </c>
    </row>
    <row r="2176" spans="1:36" hidden="1" x14ac:dyDescent="0.25">
      <c r="A2176" s="8">
        <v>1</v>
      </c>
      <c r="B2176" s="8" t="s">
        <v>631</v>
      </c>
      <c r="C2176" s="8">
        <v>3530270370010</v>
      </c>
      <c r="D2176" s="8" t="s">
        <v>632</v>
      </c>
      <c r="F2176" s="8" t="s">
        <v>104</v>
      </c>
      <c r="G2176" s="10">
        <v>43749</v>
      </c>
      <c r="H2176" s="8" t="s">
        <v>31</v>
      </c>
      <c r="I2176" s="8" t="s">
        <v>32</v>
      </c>
      <c r="J2176" s="9">
        <v>0</v>
      </c>
      <c r="K2176" s="9">
        <v>0</v>
      </c>
      <c r="L2176" s="8">
        <v>0</v>
      </c>
      <c r="M2176" s="14">
        <f t="shared" si="102"/>
        <v>0</v>
      </c>
      <c r="N2176" s="8">
        <v>0</v>
      </c>
      <c r="O2176" s="8">
        <v>0</v>
      </c>
      <c r="P2176" s="8" t="s">
        <v>313</v>
      </c>
      <c r="R2176" s="11">
        <v>9637</v>
      </c>
      <c r="S2176" s="13">
        <f>_xlfn.XLOOKUP(P2176,rif_fee_schedule!$A$2:$A$84,rif_fee_schedule!C$2:C$84, 0)*1.628</f>
        <v>18.259647999999999</v>
      </c>
      <c r="T2176" s="13">
        <f>_xlfn.XLOOKUP(P2176,rif_fee_schedule!$A$2:$A$84,rif_fee_schedule!D$2:D$84, 0)</f>
        <v>10.605</v>
      </c>
      <c r="U2176" s="14">
        <f t="shared" si="103"/>
        <v>175968.22777599999</v>
      </c>
      <c r="V2176" s="14">
        <f t="shared" si="104"/>
        <v>102200.38500000001</v>
      </c>
      <c r="W2176" s="2"/>
      <c r="Y2176" s="3">
        <v>74696854.359999999</v>
      </c>
      <c r="Z2176" s="3">
        <v>1494936.99</v>
      </c>
      <c r="AA2176" s="3">
        <v>1189721.74</v>
      </c>
      <c r="AB2176" s="2">
        <v>103699.7</v>
      </c>
      <c r="AC2176" s="3">
        <v>2074</v>
      </c>
      <c r="AD2176" s="2">
        <v>-3422401.68</v>
      </c>
      <c r="AE2176" s="3">
        <v>599122533.62</v>
      </c>
      <c r="AF2176" s="3">
        <v>12164932.65</v>
      </c>
      <c r="AG2176" s="3">
        <v>2628720.44</v>
      </c>
      <c r="AH2176" s="3">
        <v>103699.7</v>
      </c>
      <c r="AI2176" s="3">
        <v>2074</v>
      </c>
      <c r="AJ2176" s="2">
        <v>-10188946.82</v>
      </c>
    </row>
    <row r="2177" spans="1:36" hidden="1" x14ac:dyDescent="0.25">
      <c r="A2177" s="8">
        <v>1</v>
      </c>
      <c r="B2177" s="8" t="s">
        <v>631</v>
      </c>
      <c r="C2177" s="8">
        <v>3530270370010</v>
      </c>
      <c r="D2177" s="8" t="s">
        <v>632</v>
      </c>
      <c r="F2177" s="8" t="s">
        <v>104</v>
      </c>
      <c r="G2177" s="10">
        <v>43749</v>
      </c>
      <c r="H2177" s="8" t="s">
        <v>31</v>
      </c>
      <c r="I2177" s="8" t="s">
        <v>32</v>
      </c>
      <c r="J2177" s="9">
        <v>0</v>
      </c>
      <c r="K2177" s="9">
        <v>0</v>
      </c>
      <c r="L2177" s="8">
        <v>0</v>
      </c>
      <c r="M2177" s="14">
        <f t="shared" si="102"/>
        <v>0</v>
      </c>
      <c r="N2177" s="8">
        <v>0</v>
      </c>
      <c r="O2177" s="8">
        <v>0</v>
      </c>
      <c r="P2177" s="8" t="s">
        <v>180</v>
      </c>
      <c r="R2177" s="11">
        <v>52290</v>
      </c>
      <c r="S2177" s="13">
        <f>_xlfn.XLOOKUP(P2177,rif_fee_schedule!$A$2:$A$84,rif_fee_schedule!C$2:C$84, 0)*1.628</f>
        <v>32.683728000000002</v>
      </c>
      <c r="T2177" s="13">
        <f>_xlfn.XLOOKUP(P2177,rif_fee_schedule!$A$2:$A$84,rif_fee_schedule!D$2:D$84, 0)</f>
        <v>18.981999999999999</v>
      </c>
      <c r="U2177" s="14">
        <f t="shared" si="103"/>
        <v>1709032.1371200001</v>
      </c>
      <c r="V2177" s="14">
        <f t="shared" si="104"/>
        <v>992568.77999999991</v>
      </c>
      <c r="W2177" s="2"/>
      <c r="Y2177" s="3">
        <v>74696854.359999999</v>
      </c>
      <c r="Z2177" s="3">
        <v>1494936.99</v>
      </c>
      <c r="AA2177" s="3">
        <v>1189721.74</v>
      </c>
      <c r="AB2177" s="2">
        <v>103699.7</v>
      </c>
      <c r="AC2177" s="3">
        <v>2074</v>
      </c>
      <c r="AD2177" s="2">
        <v>-3422401.68</v>
      </c>
      <c r="AE2177" s="3">
        <v>599122533.62</v>
      </c>
      <c r="AF2177" s="3">
        <v>12164932.65</v>
      </c>
      <c r="AG2177" s="3">
        <v>2628720.44</v>
      </c>
      <c r="AH2177" s="3">
        <v>103699.7</v>
      </c>
      <c r="AI2177" s="3">
        <v>2074</v>
      </c>
      <c r="AJ2177" s="2">
        <v>-10188946.82</v>
      </c>
    </row>
    <row r="2178" spans="1:36" hidden="1" x14ac:dyDescent="0.25">
      <c r="A2178" s="8">
        <v>1</v>
      </c>
      <c r="B2178" s="8" t="s">
        <v>631</v>
      </c>
      <c r="C2178" s="8">
        <v>3530270370010</v>
      </c>
      <c r="D2178" s="8" t="s">
        <v>632</v>
      </c>
      <c r="F2178" s="8" t="s">
        <v>104</v>
      </c>
      <c r="G2178" s="10">
        <v>43749</v>
      </c>
      <c r="H2178" s="8" t="s">
        <v>31</v>
      </c>
      <c r="I2178" s="8" t="s">
        <v>32</v>
      </c>
      <c r="J2178" s="9">
        <v>0</v>
      </c>
      <c r="K2178" s="9">
        <v>0</v>
      </c>
      <c r="L2178" s="8">
        <v>0</v>
      </c>
      <c r="M2178" s="14">
        <f t="shared" si="102"/>
        <v>0</v>
      </c>
      <c r="N2178" s="8">
        <v>0</v>
      </c>
      <c r="O2178" s="8">
        <v>0</v>
      </c>
      <c r="P2178" s="8" t="s">
        <v>106</v>
      </c>
      <c r="R2178" s="11">
        <v>-1710165.31</v>
      </c>
      <c r="S2178" s="13">
        <f>_xlfn.XLOOKUP(P2178,rif_fee_schedule!$A$2:$A$84,rif_fee_schedule!C$2:C$84, 0)*1.628</f>
        <v>0</v>
      </c>
      <c r="T2178" s="13">
        <f>_xlfn.XLOOKUP(P2178,rif_fee_schedule!$A$2:$A$84,rif_fee_schedule!D$2:D$84, 0)</f>
        <v>0</v>
      </c>
      <c r="U2178" s="14">
        <f t="shared" si="103"/>
        <v>0</v>
      </c>
      <c r="V2178" s="14">
        <f t="shared" si="104"/>
        <v>0</v>
      </c>
      <c r="W2178" s="2"/>
      <c r="Y2178" s="3">
        <v>74696854.359999999</v>
      </c>
      <c r="Z2178" s="3">
        <v>1494936.99</v>
      </c>
      <c r="AA2178" s="3">
        <v>1189721.74</v>
      </c>
      <c r="AB2178" s="2">
        <v>103699.7</v>
      </c>
      <c r="AC2178" s="3">
        <v>2074</v>
      </c>
      <c r="AD2178" s="2">
        <v>-3422401.68</v>
      </c>
      <c r="AE2178" s="3">
        <v>599122533.62</v>
      </c>
      <c r="AF2178" s="3">
        <v>12164932.65</v>
      </c>
      <c r="AG2178" s="3">
        <v>2628720.44</v>
      </c>
      <c r="AH2178" s="3">
        <v>103699.7</v>
      </c>
      <c r="AI2178" s="3">
        <v>2074</v>
      </c>
      <c r="AJ2178" s="2">
        <v>-10188946.82</v>
      </c>
    </row>
    <row r="2179" spans="1:36" hidden="1" x14ac:dyDescent="0.25">
      <c r="A2179" s="8">
        <v>7</v>
      </c>
      <c r="B2179" s="8" t="s">
        <v>8440</v>
      </c>
      <c r="C2179" s="8">
        <v>341300040021</v>
      </c>
      <c r="D2179" s="8" t="s">
        <v>8441</v>
      </c>
      <c r="F2179" s="8" t="s">
        <v>8442</v>
      </c>
      <c r="G2179" s="10">
        <v>43529</v>
      </c>
      <c r="H2179" s="8" t="s">
        <v>31</v>
      </c>
      <c r="I2179" s="8" t="s">
        <v>38</v>
      </c>
      <c r="J2179" s="9">
        <v>1143714.55</v>
      </c>
      <c r="K2179" s="9">
        <v>22874.29</v>
      </c>
      <c r="L2179" s="8">
        <v>0</v>
      </c>
      <c r="M2179" s="14">
        <f t="shared" si="102"/>
        <v>1166588.8400000001</v>
      </c>
      <c r="N2179" s="8">
        <v>0</v>
      </c>
      <c r="O2179" s="8">
        <v>0</v>
      </c>
      <c r="P2179" s="8" t="s">
        <v>90</v>
      </c>
      <c r="R2179" s="11">
        <v>27369</v>
      </c>
      <c r="S2179" s="13">
        <f>_xlfn.XLOOKUP(P2179,rif_fee_schedule!$A$2:$A$84,rif_fee_schedule!C$2:C$84, 0)*1.628</f>
        <v>14.380123999999999</v>
      </c>
      <c r="T2179" s="13">
        <f>_xlfn.XLOOKUP(P2179,rif_fee_schedule!$A$2:$A$84,rif_fee_schedule!D$2:D$84, 0)</f>
        <v>8.3520000000000003</v>
      </c>
      <c r="U2179" s="14">
        <f t="shared" si="103"/>
        <v>393569.61375599995</v>
      </c>
      <c r="V2179" s="14">
        <f t="shared" si="104"/>
        <v>228585.88800000001</v>
      </c>
      <c r="W2179" s="2"/>
      <c r="Y2179" s="3">
        <v>53911680.950000003</v>
      </c>
      <c r="Z2179" s="3">
        <v>1078233.76</v>
      </c>
      <c r="AA2179" s="3">
        <v>0</v>
      </c>
      <c r="AB2179">
        <v>0</v>
      </c>
      <c r="AC2179" s="3">
        <v>0</v>
      </c>
      <c r="AD2179" s="2">
        <v>-682358.32</v>
      </c>
      <c r="AE2179" s="3">
        <v>599122533.62</v>
      </c>
      <c r="AF2179" s="3">
        <v>12164932.65</v>
      </c>
      <c r="AG2179" s="3">
        <v>2628720.44</v>
      </c>
      <c r="AH2179" s="3">
        <v>103699.7</v>
      </c>
      <c r="AI2179" s="3">
        <v>2074</v>
      </c>
      <c r="AJ2179" s="2">
        <v>-10188946.82</v>
      </c>
    </row>
    <row r="2180" spans="1:36" hidden="1" x14ac:dyDescent="0.25">
      <c r="A2180" s="8">
        <v>7</v>
      </c>
      <c r="B2180" s="8" t="s">
        <v>8440</v>
      </c>
      <c r="C2180" s="8">
        <v>341300040021</v>
      </c>
      <c r="D2180" s="8" t="s">
        <v>8441</v>
      </c>
      <c r="F2180" s="8" t="s">
        <v>8442</v>
      </c>
      <c r="G2180" s="10">
        <v>43529</v>
      </c>
      <c r="H2180" s="8" t="s">
        <v>31</v>
      </c>
      <c r="I2180" s="8" t="s">
        <v>38</v>
      </c>
      <c r="J2180" s="9">
        <v>1143714.55</v>
      </c>
      <c r="K2180" s="9">
        <v>22874.29</v>
      </c>
      <c r="L2180" s="8">
        <v>0</v>
      </c>
      <c r="M2180" s="14">
        <f t="shared" si="102"/>
        <v>1166588.8400000001</v>
      </c>
      <c r="N2180" s="8">
        <v>0</v>
      </c>
      <c r="O2180" s="8">
        <v>0</v>
      </c>
      <c r="P2180" s="8" t="s">
        <v>112</v>
      </c>
      <c r="R2180" s="11">
        <v>3322</v>
      </c>
      <c r="S2180" s="13">
        <f>_xlfn.XLOOKUP(P2180,rif_fee_schedule!$A$2:$A$84,rif_fee_schedule!C$2:C$84, 0)*1.628</f>
        <v>53.092335999999996</v>
      </c>
      <c r="T2180" s="13">
        <f>_xlfn.XLOOKUP(P2180,rif_fee_schedule!$A$2:$A$84,rif_fee_schedule!D$2:D$84, 0)</f>
        <v>30.835000000000001</v>
      </c>
      <c r="U2180" s="14">
        <f t="shared" si="103"/>
        <v>176372.740192</v>
      </c>
      <c r="V2180" s="14">
        <f t="shared" si="104"/>
        <v>102433.87000000001</v>
      </c>
      <c r="W2180" s="2"/>
      <c r="Y2180" s="3">
        <v>53911680.950000003</v>
      </c>
      <c r="Z2180" s="3">
        <v>1078233.76</v>
      </c>
      <c r="AA2180" s="3">
        <v>0</v>
      </c>
      <c r="AB2180">
        <v>0</v>
      </c>
      <c r="AC2180" s="3">
        <v>0</v>
      </c>
      <c r="AD2180" s="2">
        <v>-682358.32</v>
      </c>
      <c r="AE2180" s="3">
        <v>599122533.62</v>
      </c>
      <c r="AF2180" s="3">
        <v>12164932.65</v>
      </c>
      <c r="AG2180" s="3">
        <v>2628720.44</v>
      </c>
      <c r="AH2180" s="3">
        <v>103699.7</v>
      </c>
      <c r="AI2180" s="3">
        <v>2074</v>
      </c>
      <c r="AJ2180" s="2">
        <v>-10188946.82</v>
      </c>
    </row>
    <row r="2181" spans="1:36" hidden="1" x14ac:dyDescent="0.25">
      <c r="A2181" s="8">
        <v>7</v>
      </c>
      <c r="B2181" s="8" t="s">
        <v>8440</v>
      </c>
      <c r="C2181" s="8">
        <v>341300040021</v>
      </c>
      <c r="D2181" s="8" t="s">
        <v>8441</v>
      </c>
      <c r="F2181" s="8" t="s">
        <v>8442</v>
      </c>
      <c r="G2181" s="10">
        <v>43529</v>
      </c>
      <c r="H2181" s="8" t="s">
        <v>31</v>
      </c>
      <c r="I2181" s="8" t="s">
        <v>38</v>
      </c>
      <c r="J2181" s="9">
        <v>1143714.55</v>
      </c>
      <c r="K2181" s="9">
        <v>22874.29</v>
      </c>
      <c r="L2181" s="8">
        <v>0</v>
      </c>
      <c r="M2181" s="14">
        <f t="shared" si="102"/>
        <v>1166588.8400000001</v>
      </c>
      <c r="N2181" s="8">
        <v>0</v>
      </c>
      <c r="O2181" s="8">
        <v>0</v>
      </c>
      <c r="P2181" s="8" t="s">
        <v>78</v>
      </c>
      <c r="R2181" s="8">
        <v>246</v>
      </c>
      <c r="S2181" s="13">
        <f>_xlfn.XLOOKUP(P2181,rif_fee_schedule!$A$2:$A$84,rif_fee_schedule!C$2:C$84, 0)*1.628</f>
        <v>9105.4039999999986</v>
      </c>
      <c r="T2181" s="13">
        <f>_xlfn.XLOOKUP(P2181,rif_fee_schedule!$A$2:$A$84,rif_fee_schedule!D$2:D$84, 0)</f>
        <v>5288</v>
      </c>
      <c r="U2181" s="14">
        <f t="shared" si="103"/>
        <v>2239929.3839999996</v>
      </c>
      <c r="V2181" s="14">
        <f t="shared" si="104"/>
        <v>1300848</v>
      </c>
      <c r="W2181"/>
      <c r="Y2181" s="3">
        <v>53911680.950000003</v>
      </c>
      <c r="Z2181" s="3">
        <v>1078233.76</v>
      </c>
      <c r="AA2181" s="3">
        <v>0</v>
      </c>
      <c r="AB2181">
        <v>0</v>
      </c>
      <c r="AC2181" s="3">
        <v>0</v>
      </c>
      <c r="AD2181" s="2">
        <v>-682358.32</v>
      </c>
      <c r="AE2181" s="3">
        <v>599122533.62</v>
      </c>
      <c r="AF2181" s="3">
        <v>12164932.65</v>
      </c>
      <c r="AG2181" s="3">
        <v>2628720.44</v>
      </c>
      <c r="AH2181" s="3">
        <v>103699.7</v>
      </c>
      <c r="AI2181" s="3">
        <v>2074</v>
      </c>
      <c r="AJ2181" s="2">
        <v>-10188946.82</v>
      </c>
    </row>
    <row r="2182" spans="1:36" hidden="1" x14ac:dyDescent="0.25">
      <c r="A2182" s="8">
        <v>7</v>
      </c>
      <c r="B2182" s="8" t="s">
        <v>8440</v>
      </c>
      <c r="C2182" s="8">
        <v>341300040021</v>
      </c>
      <c r="D2182" s="8" t="s">
        <v>8441</v>
      </c>
      <c r="F2182" s="8" t="s">
        <v>8442</v>
      </c>
      <c r="G2182" s="10">
        <v>43529</v>
      </c>
      <c r="H2182" s="8" t="s">
        <v>31</v>
      </c>
      <c r="I2182" s="8" t="s">
        <v>38</v>
      </c>
      <c r="J2182" s="9">
        <v>1143714.55</v>
      </c>
      <c r="K2182" s="9">
        <v>22874.29</v>
      </c>
      <c r="L2182" s="8">
        <v>0</v>
      </c>
      <c r="M2182" s="14">
        <f t="shared" si="102"/>
        <v>1166588.8400000001</v>
      </c>
      <c r="N2182" s="8">
        <v>0</v>
      </c>
      <c r="O2182" s="8">
        <v>0</v>
      </c>
      <c r="P2182" s="8" t="s">
        <v>117</v>
      </c>
      <c r="R2182" s="8">
        <v>204</v>
      </c>
      <c r="S2182" s="13">
        <f>_xlfn.XLOOKUP(P2182,rif_fee_schedule!$A$2:$A$84,rif_fee_schedule!C$2:C$84, 0)*1.628</f>
        <v>4288.152</v>
      </c>
      <c r="T2182" s="13">
        <f>_xlfn.XLOOKUP(P2182,rif_fee_schedule!$A$2:$A$84,rif_fee_schedule!D$2:D$84, 0)</f>
        <v>2490</v>
      </c>
      <c r="U2182" s="14">
        <f t="shared" si="103"/>
        <v>874783.00800000003</v>
      </c>
      <c r="V2182" s="14">
        <f t="shared" si="104"/>
        <v>507960</v>
      </c>
      <c r="W2182"/>
      <c r="Y2182" s="3">
        <v>53911680.950000003</v>
      </c>
      <c r="Z2182" s="3">
        <v>1078233.76</v>
      </c>
      <c r="AA2182" s="3">
        <v>0</v>
      </c>
      <c r="AB2182">
        <v>0</v>
      </c>
      <c r="AC2182" s="3">
        <v>0</v>
      </c>
      <c r="AD2182" s="2">
        <v>-682358.32</v>
      </c>
      <c r="AE2182" s="3">
        <v>599122533.62</v>
      </c>
      <c r="AF2182" s="3">
        <v>12164932.65</v>
      </c>
      <c r="AG2182" s="3">
        <v>2628720.44</v>
      </c>
      <c r="AH2182" s="3">
        <v>103699.7</v>
      </c>
      <c r="AI2182" s="3">
        <v>2074</v>
      </c>
      <c r="AJ2182" s="2">
        <v>-10188946.82</v>
      </c>
    </row>
    <row r="2183" spans="1:36" hidden="1" x14ac:dyDescent="0.25">
      <c r="A2183" s="8">
        <v>7</v>
      </c>
      <c r="B2183" s="8" t="s">
        <v>8440</v>
      </c>
      <c r="C2183" s="8">
        <v>341300040021</v>
      </c>
      <c r="D2183" s="8" t="s">
        <v>8441</v>
      </c>
      <c r="F2183" s="8" t="s">
        <v>8442</v>
      </c>
      <c r="G2183" s="10">
        <v>43529</v>
      </c>
      <c r="H2183" s="8" t="s">
        <v>31</v>
      </c>
      <c r="I2183" s="8" t="s">
        <v>38</v>
      </c>
      <c r="J2183" s="9">
        <v>1143714.55</v>
      </c>
      <c r="K2183" s="9">
        <v>22874.29</v>
      </c>
      <c r="L2183" s="8">
        <v>0</v>
      </c>
      <c r="M2183" s="14">
        <f t="shared" si="102"/>
        <v>1166588.8400000001</v>
      </c>
      <c r="N2183" s="8">
        <v>0</v>
      </c>
      <c r="O2183" s="8">
        <v>0</v>
      </c>
      <c r="P2183" s="8" t="s">
        <v>838</v>
      </c>
      <c r="R2183" s="8">
        <v>-155</v>
      </c>
      <c r="S2183" s="13">
        <f>_xlfn.XLOOKUP(P2183,rif_fee_schedule!$A$2:$A$84,rif_fee_schedule!C$2:C$84, 0)*1.628</f>
        <v>9299.1359999999986</v>
      </c>
      <c r="T2183" s="13">
        <f>_xlfn.XLOOKUP(P2183,rif_fee_schedule!$A$2:$A$84,rif_fee_schedule!D$2:D$84, 0)</f>
        <v>5401</v>
      </c>
      <c r="U2183" s="14">
        <f t="shared" si="103"/>
        <v>-1441366.0799999998</v>
      </c>
      <c r="V2183" s="14">
        <f t="shared" si="104"/>
        <v>-837155</v>
      </c>
      <c r="W2183"/>
      <c r="Y2183" s="3">
        <v>53911680.950000003</v>
      </c>
      <c r="Z2183" s="3">
        <v>1078233.76</v>
      </c>
      <c r="AA2183" s="3">
        <v>0</v>
      </c>
      <c r="AB2183">
        <v>0</v>
      </c>
      <c r="AC2183" s="3">
        <v>0</v>
      </c>
      <c r="AD2183" s="2">
        <v>-682358.32</v>
      </c>
      <c r="AE2183" s="3">
        <v>599122533.62</v>
      </c>
      <c r="AF2183" s="3">
        <v>12164932.65</v>
      </c>
      <c r="AG2183" s="3">
        <v>2628720.44</v>
      </c>
      <c r="AH2183" s="3">
        <v>103699.7</v>
      </c>
      <c r="AI2183" s="3">
        <v>2074</v>
      </c>
      <c r="AJ2183" s="2">
        <v>-10188946.82</v>
      </c>
    </row>
    <row r="2184" spans="1:36" hidden="1" x14ac:dyDescent="0.25">
      <c r="A2184" s="8">
        <v>7</v>
      </c>
      <c r="B2184" s="8" t="s">
        <v>8440</v>
      </c>
      <c r="C2184" s="8">
        <v>341300040021</v>
      </c>
      <c r="D2184" s="8" t="s">
        <v>8441</v>
      </c>
      <c r="F2184" s="8" t="s">
        <v>8442</v>
      </c>
      <c r="G2184" s="10">
        <v>43529</v>
      </c>
      <c r="H2184" s="8" t="s">
        <v>31</v>
      </c>
      <c r="I2184" s="8" t="s">
        <v>38</v>
      </c>
      <c r="J2184" s="9">
        <v>1143714.55</v>
      </c>
      <c r="K2184" s="9">
        <v>22874.29</v>
      </c>
      <c r="L2184" s="8">
        <v>0</v>
      </c>
      <c r="M2184" s="14">
        <f t="shared" si="102"/>
        <v>1166588.8400000001</v>
      </c>
      <c r="N2184" s="8">
        <v>0</v>
      </c>
      <c r="O2184" s="8">
        <v>0</v>
      </c>
      <c r="P2184" s="8" t="s">
        <v>106</v>
      </c>
      <c r="R2184" s="11">
        <v>-757458.73</v>
      </c>
      <c r="S2184" s="13">
        <f>_xlfn.XLOOKUP(P2184,rif_fee_schedule!$A$2:$A$84,rif_fee_schedule!C$2:C$84, 0)*1.628</f>
        <v>0</v>
      </c>
      <c r="T2184" s="13">
        <f>_xlfn.XLOOKUP(P2184,rif_fee_schedule!$A$2:$A$84,rif_fee_schedule!D$2:D$84, 0)</f>
        <v>0</v>
      </c>
      <c r="U2184" s="14">
        <f t="shared" si="103"/>
        <v>0</v>
      </c>
      <c r="V2184" s="14">
        <f t="shared" si="104"/>
        <v>0</v>
      </c>
      <c r="W2184" s="2"/>
      <c r="Y2184" s="3">
        <v>53911680.950000003</v>
      </c>
      <c r="Z2184" s="3">
        <v>1078233.76</v>
      </c>
      <c r="AA2184" s="3">
        <v>0</v>
      </c>
      <c r="AB2184">
        <v>0</v>
      </c>
      <c r="AC2184" s="3">
        <v>0</v>
      </c>
      <c r="AD2184" s="2">
        <v>-682358.32</v>
      </c>
      <c r="AE2184" s="3">
        <v>599122533.62</v>
      </c>
      <c r="AF2184" s="3">
        <v>12164932.65</v>
      </c>
      <c r="AG2184" s="3">
        <v>2628720.44</v>
      </c>
      <c r="AH2184" s="3">
        <v>103699.7</v>
      </c>
      <c r="AI2184" s="3">
        <v>2074</v>
      </c>
      <c r="AJ2184" s="2">
        <v>-10188946.82</v>
      </c>
    </row>
    <row r="2185" spans="1:36" hidden="1" x14ac:dyDescent="0.25">
      <c r="A2185" s="8">
        <v>8</v>
      </c>
      <c r="B2185" s="8" t="s">
        <v>8731</v>
      </c>
      <c r="C2185" s="8">
        <v>232340060100</v>
      </c>
      <c r="D2185" s="8" t="s">
        <v>8732</v>
      </c>
      <c r="F2185" s="8" t="s">
        <v>640</v>
      </c>
      <c r="G2185" s="10">
        <v>43763</v>
      </c>
      <c r="H2185" s="8" t="s">
        <v>31</v>
      </c>
      <c r="I2185" s="8" t="s">
        <v>32</v>
      </c>
      <c r="J2185" s="9">
        <v>0</v>
      </c>
      <c r="K2185" s="9">
        <v>0</v>
      </c>
      <c r="L2185" s="8">
        <v>0</v>
      </c>
      <c r="M2185" s="14">
        <f t="shared" si="102"/>
        <v>0</v>
      </c>
      <c r="N2185" s="8">
        <v>0</v>
      </c>
      <c r="O2185" s="8">
        <v>0</v>
      </c>
      <c r="P2185" s="8" t="s">
        <v>613</v>
      </c>
      <c r="R2185" s="8">
        <v>7</v>
      </c>
      <c r="S2185" s="13">
        <f>_xlfn.XLOOKUP(P2185,rif_fee_schedule!$A$2:$A$84,rif_fee_schedule!C$2:C$84, 0)*1.628</f>
        <v>1619.86</v>
      </c>
      <c r="T2185" s="13">
        <f>_xlfn.XLOOKUP(P2185,rif_fee_schedule!$A$2:$A$84,rif_fee_schedule!D$2:D$84, 0)</f>
        <v>940</v>
      </c>
      <c r="U2185" s="14">
        <f t="shared" si="103"/>
        <v>11339.019999999999</v>
      </c>
      <c r="V2185" s="14">
        <f t="shared" si="104"/>
        <v>6580</v>
      </c>
      <c r="W2185"/>
      <c r="Y2185" s="3">
        <v>38230434.439999998</v>
      </c>
      <c r="Z2185" s="3">
        <v>764608.82</v>
      </c>
      <c r="AA2185" s="3">
        <v>0</v>
      </c>
      <c r="AB2185">
        <v>0</v>
      </c>
      <c r="AC2185" s="3">
        <v>0</v>
      </c>
      <c r="AD2185" s="2">
        <v>-229524.99</v>
      </c>
      <c r="AE2185" s="3">
        <v>599122533.62</v>
      </c>
      <c r="AF2185" s="3">
        <v>12164932.65</v>
      </c>
      <c r="AG2185" s="3">
        <v>2628720.44</v>
      </c>
      <c r="AH2185" s="3">
        <v>103699.7</v>
      </c>
      <c r="AI2185" s="3">
        <v>2074</v>
      </c>
      <c r="AJ2185" s="2">
        <v>-10188946.82</v>
      </c>
    </row>
    <row r="2186" spans="1:36" hidden="1" x14ac:dyDescent="0.25">
      <c r="A2186" s="8">
        <v>8</v>
      </c>
      <c r="B2186" s="8" t="s">
        <v>8731</v>
      </c>
      <c r="C2186" s="8">
        <v>232340060100</v>
      </c>
      <c r="D2186" s="8" t="s">
        <v>8732</v>
      </c>
      <c r="F2186" s="8" t="s">
        <v>640</v>
      </c>
      <c r="G2186" s="10">
        <v>43763</v>
      </c>
      <c r="H2186" s="8" t="s">
        <v>31</v>
      </c>
      <c r="I2186" s="8" t="s">
        <v>32</v>
      </c>
      <c r="J2186" s="9">
        <v>0</v>
      </c>
      <c r="K2186" s="9">
        <v>0</v>
      </c>
      <c r="L2186" s="8">
        <v>0</v>
      </c>
      <c r="M2186" s="14">
        <f t="shared" si="102"/>
        <v>0</v>
      </c>
      <c r="N2186" s="8">
        <v>0</v>
      </c>
      <c r="O2186" s="8">
        <v>0</v>
      </c>
      <c r="P2186" s="8" t="s">
        <v>45</v>
      </c>
      <c r="R2186" s="8">
        <v>-588.71</v>
      </c>
      <c r="S2186" s="13">
        <f>_xlfn.XLOOKUP(P2186,rif_fee_schedule!$A$2:$A$84,rif_fee_schedule!C$2:C$84, 0)*1.628</f>
        <v>19.244587999999997</v>
      </c>
      <c r="T2186" s="13">
        <f>_xlfn.XLOOKUP(P2186,rif_fee_schedule!$A$2:$A$84,rif_fee_schedule!D$2:D$84, 0)</f>
        <v>11.177</v>
      </c>
      <c r="U2186" s="14">
        <f t="shared" si="103"/>
        <v>-11329.481401479999</v>
      </c>
      <c r="V2186" s="14">
        <f t="shared" si="104"/>
        <v>-6580.0116699999999</v>
      </c>
      <c r="W2186"/>
      <c r="Y2186" s="3">
        <v>38230434.439999998</v>
      </c>
      <c r="Z2186" s="3">
        <v>764608.82</v>
      </c>
      <c r="AA2186" s="3">
        <v>0</v>
      </c>
      <c r="AB2186">
        <v>0</v>
      </c>
      <c r="AC2186" s="3">
        <v>0</v>
      </c>
      <c r="AD2186" s="2">
        <v>-229524.99</v>
      </c>
      <c r="AE2186" s="3">
        <v>599122533.62</v>
      </c>
      <c r="AF2186" s="3">
        <v>12164932.65</v>
      </c>
      <c r="AG2186" s="3">
        <v>2628720.44</v>
      </c>
      <c r="AH2186" s="3">
        <v>103699.7</v>
      </c>
      <c r="AI2186" s="3">
        <v>2074</v>
      </c>
      <c r="AJ2186" s="2">
        <v>-10188946.82</v>
      </c>
    </row>
    <row r="2187" spans="1:36" hidden="1" x14ac:dyDescent="0.25">
      <c r="A2187" s="8">
        <v>2</v>
      </c>
      <c r="B2187" s="8" t="s">
        <v>1231</v>
      </c>
      <c r="C2187" s="8">
        <v>131210390010</v>
      </c>
      <c r="D2187" s="8" t="s">
        <v>1232</v>
      </c>
      <c r="F2187" s="8" t="s">
        <v>104</v>
      </c>
      <c r="G2187" s="10">
        <v>43775</v>
      </c>
      <c r="H2187" s="8" t="s">
        <v>31</v>
      </c>
      <c r="I2187" s="8" t="s">
        <v>32</v>
      </c>
      <c r="J2187" s="9">
        <v>0</v>
      </c>
      <c r="K2187" s="9">
        <v>0</v>
      </c>
      <c r="L2187" s="8">
        <v>0</v>
      </c>
      <c r="M2187" s="14">
        <f t="shared" si="102"/>
        <v>0</v>
      </c>
      <c r="N2187" s="8">
        <v>0</v>
      </c>
      <c r="O2187" s="8">
        <v>0</v>
      </c>
      <c r="P2187" s="8" t="s">
        <v>112</v>
      </c>
      <c r="R2187" s="11">
        <v>-1686.6</v>
      </c>
      <c r="S2187" s="13">
        <f>_xlfn.XLOOKUP(P2187,rif_fee_schedule!$A$2:$A$84,rif_fee_schedule!C$2:C$84, 0)*1.628</f>
        <v>53.092335999999996</v>
      </c>
      <c r="T2187" s="13">
        <f>_xlfn.XLOOKUP(P2187,rif_fee_schedule!$A$2:$A$84,rif_fee_schedule!D$2:D$84, 0)</f>
        <v>30.835000000000001</v>
      </c>
      <c r="U2187" s="14">
        <f t="shared" si="103"/>
        <v>-89545.533897599991</v>
      </c>
      <c r="V2187" s="14">
        <f t="shared" si="104"/>
        <v>-52006.311000000002</v>
      </c>
      <c r="W2187" s="2"/>
      <c r="Y2187" s="3">
        <v>272008405.74000001</v>
      </c>
      <c r="Z2187" s="3">
        <v>5573244.3300000001</v>
      </c>
      <c r="AA2187" s="3">
        <v>0</v>
      </c>
      <c r="AB2187">
        <v>0</v>
      </c>
      <c r="AC2187" s="3">
        <v>0</v>
      </c>
      <c r="AD2187" s="2">
        <v>-7297347.0099999998</v>
      </c>
      <c r="AE2187" s="3">
        <v>599122533.62</v>
      </c>
      <c r="AF2187" s="3">
        <v>12164932.65</v>
      </c>
      <c r="AG2187" s="3">
        <v>2628720.44</v>
      </c>
      <c r="AH2187" s="3">
        <v>103699.7</v>
      </c>
      <c r="AI2187" s="3">
        <v>2074</v>
      </c>
      <c r="AJ2187" s="2">
        <v>-10188946.82</v>
      </c>
    </row>
    <row r="2188" spans="1:36" hidden="1" x14ac:dyDescent="0.25">
      <c r="A2188" s="8">
        <v>2</v>
      </c>
      <c r="B2188" s="8" t="s">
        <v>1231</v>
      </c>
      <c r="C2188" s="8">
        <v>131210390010</v>
      </c>
      <c r="D2188" s="8" t="s">
        <v>1232</v>
      </c>
      <c r="F2188" s="8" t="s">
        <v>104</v>
      </c>
      <c r="G2188" s="10">
        <v>43775</v>
      </c>
      <c r="H2188" s="8" t="s">
        <v>31</v>
      </c>
      <c r="I2188" s="8" t="s">
        <v>32</v>
      </c>
      <c r="J2188" s="9">
        <v>0</v>
      </c>
      <c r="K2188" s="9">
        <v>0</v>
      </c>
      <c r="L2188" s="8">
        <v>0</v>
      </c>
      <c r="M2188" s="14">
        <f t="shared" si="102"/>
        <v>0</v>
      </c>
      <c r="N2188" s="8">
        <v>0</v>
      </c>
      <c r="O2188" s="8">
        <v>0</v>
      </c>
      <c r="P2188" s="8" t="s">
        <v>45</v>
      </c>
      <c r="R2188" s="11">
        <v>4653</v>
      </c>
      <c r="S2188" s="13">
        <f>_xlfn.XLOOKUP(P2188,rif_fee_schedule!$A$2:$A$84,rif_fee_schedule!C$2:C$84, 0)*1.628</f>
        <v>19.244587999999997</v>
      </c>
      <c r="T2188" s="13">
        <f>_xlfn.XLOOKUP(P2188,rif_fee_schedule!$A$2:$A$84,rif_fee_schedule!D$2:D$84, 0)</f>
        <v>11.177</v>
      </c>
      <c r="U2188" s="14">
        <f t="shared" si="103"/>
        <v>89545.067963999987</v>
      </c>
      <c r="V2188" s="14">
        <f t="shared" si="104"/>
        <v>52006.580999999998</v>
      </c>
      <c r="W2188" s="2"/>
      <c r="Y2188" s="3">
        <v>272008405.74000001</v>
      </c>
      <c r="Z2188" s="3">
        <v>5573244.3300000001</v>
      </c>
      <c r="AA2188" s="3">
        <v>0</v>
      </c>
      <c r="AB2188">
        <v>0</v>
      </c>
      <c r="AC2188" s="3">
        <v>0</v>
      </c>
      <c r="AD2188" s="2">
        <v>-7297347.0099999998</v>
      </c>
      <c r="AE2188" s="3">
        <v>599122533.62</v>
      </c>
      <c r="AF2188" s="3">
        <v>12164932.65</v>
      </c>
      <c r="AG2188" s="3">
        <v>2628720.44</v>
      </c>
      <c r="AH2188" s="3">
        <v>103699.7</v>
      </c>
      <c r="AI2188" s="3">
        <v>2074</v>
      </c>
      <c r="AJ2188" s="2">
        <v>-10188946.82</v>
      </c>
    </row>
    <row r="2189" spans="1:36" hidden="1" x14ac:dyDescent="0.25">
      <c r="A2189" s="8">
        <v>2</v>
      </c>
      <c r="B2189" s="8" t="s">
        <v>1231</v>
      </c>
      <c r="C2189" s="8">
        <v>131210390010</v>
      </c>
      <c r="D2189" s="8" t="s">
        <v>1232</v>
      </c>
      <c r="F2189" s="8" t="s">
        <v>104</v>
      </c>
      <c r="G2189" s="10">
        <v>43775</v>
      </c>
      <c r="H2189" s="8" t="s">
        <v>31</v>
      </c>
      <c r="I2189" s="8" t="s">
        <v>32</v>
      </c>
      <c r="J2189" s="9">
        <v>0</v>
      </c>
      <c r="K2189" s="9">
        <v>0</v>
      </c>
      <c r="L2189" s="8">
        <v>0</v>
      </c>
      <c r="M2189" s="14">
        <f t="shared" si="102"/>
        <v>0</v>
      </c>
      <c r="N2189" s="8">
        <v>0</v>
      </c>
      <c r="O2189" s="8">
        <v>0</v>
      </c>
      <c r="P2189" s="8" t="s">
        <v>106</v>
      </c>
      <c r="R2189" s="8">
        <v>-0.26</v>
      </c>
      <c r="S2189" s="13">
        <f>_xlfn.XLOOKUP(P2189,rif_fee_schedule!$A$2:$A$84,rif_fee_schedule!C$2:C$84, 0)*1.628</f>
        <v>0</v>
      </c>
      <c r="T2189" s="13">
        <f>_xlfn.XLOOKUP(P2189,rif_fee_schedule!$A$2:$A$84,rif_fee_schedule!D$2:D$84, 0)</f>
        <v>0</v>
      </c>
      <c r="U2189" s="14">
        <f t="shared" si="103"/>
        <v>0</v>
      </c>
      <c r="V2189" s="14">
        <f t="shared" si="104"/>
        <v>0</v>
      </c>
      <c r="W2189"/>
      <c r="Y2189" s="3">
        <v>272008405.74000001</v>
      </c>
      <c r="Z2189" s="3">
        <v>5573244.3300000001</v>
      </c>
      <c r="AA2189" s="3">
        <v>0</v>
      </c>
      <c r="AB2189">
        <v>0</v>
      </c>
      <c r="AC2189" s="3">
        <v>0</v>
      </c>
      <c r="AD2189" s="2">
        <v>-7297347.0099999998</v>
      </c>
      <c r="AE2189" s="3">
        <v>599122533.62</v>
      </c>
      <c r="AF2189" s="3">
        <v>12164932.65</v>
      </c>
      <c r="AG2189" s="3">
        <v>2628720.44</v>
      </c>
      <c r="AH2189" s="3">
        <v>103699.7</v>
      </c>
      <c r="AI2189" s="3">
        <v>2074</v>
      </c>
      <c r="AJ2189" s="2">
        <v>-10188946.82</v>
      </c>
    </row>
    <row r="2190" spans="1:36" hidden="1" x14ac:dyDescent="0.25">
      <c r="A2190" s="8">
        <v>8</v>
      </c>
      <c r="B2190" s="8" t="s">
        <v>8782</v>
      </c>
      <c r="C2190" s="8">
        <v>242030090110</v>
      </c>
      <c r="D2190" s="8" t="s">
        <v>8783</v>
      </c>
      <c r="F2190" s="8" t="s">
        <v>104</v>
      </c>
      <c r="G2190" s="10">
        <v>43766</v>
      </c>
      <c r="H2190" s="8" t="s">
        <v>31</v>
      </c>
      <c r="I2190" s="8" t="s">
        <v>32</v>
      </c>
      <c r="J2190" s="9">
        <v>0</v>
      </c>
      <c r="K2190" s="9">
        <v>0</v>
      </c>
      <c r="L2190" s="8">
        <v>0</v>
      </c>
      <c r="M2190" s="14">
        <f t="shared" si="102"/>
        <v>0</v>
      </c>
      <c r="N2190" s="8">
        <v>0</v>
      </c>
      <c r="O2190" s="8">
        <v>0</v>
      </c>
      <c r="P2190" s="8" t="s">
        <v>613</v>
      </c>
      <c r="R2190" s="8">
        <v>5</v>
      </c>
      <c r="S2190" s="13">
        <f>_xlfn.XLOOKUP(P2190,rif_fee_schedule!$A$2:$A$84,rif_fee_schedule!C$2:C$84, 0)*1.628</f>
        <v>1619.86</v>
      </c>
      <c r="T2190" s="13">
        <f>_xlfn.XLOOKUP(P2190,rif_fee_schedule!$A$2:$A$84,rif_fee_schedule!D$2:D$84, 0)</f>
        <v>940</v>
      </c>
      <c r="U2190" s="14">
        <f t="shared" si="103"/>
        <v>8099.2999999999993</v>
      </c>
      <c r="V2190" s="14">
        <f t="shared" si="104"/>
        <v>4700</v>
      </c>
      <c r="W2190"/>
      <c r="Y2190" s="3">
        <v>38230434.439999998</v>
      </c>
      <c r="Z2190" s="3">
        <v>764608.82</v>
      </c>
      <c r="AA2190" s="3">
        <v>0</v>
      </c>
      <c r="AB2190">
        <v>0</v>
      </c>
      <c r="AC2190" s="3">
        <v>0</v>
      </c>
      <c r="AD2190" s="2">
        <v>-229524.99</v>
      </c>
      <c r="AE2190" s="3">
        <v>599122533.62</v>
      </c>
      <c r="AF2190" s="3">
        <v>12164932.65</v>
      </c>
      <c r="AG2190" s="3">
        <v>2628720.44</v>
      </c>
      <c r="AH2190" s="3">
        <v>103699.7</v>
      </c>
      <c r="AI2190" s="3">
        <v>2074</v>
      </c>
      <c r="AJ2190" s="2">
        <v>-10188946.82</v>
      </c>
    </row>
    <row r="2191" spans="1:36" hidden="1" x14ac:dyDescent="0.25">
      <c r="A2191" s="8">
        <v>8</v>
      </c>
      <c r="B2191" s="8" t="s">
        <v>8782</v>
      </c>
      <c r="C2191" s="8">
        <v>242030090110</v>
      </c>
      <c r="D2191" s="8" t="s">
        <v>8783</v>
      </c>
      <c r="F2191" s="8" t="s">
        <v>104</v>
      </c>
      <c r="G2191" s="10">
        <v>43766</v>
      </c>
      <c r="H2191" s="8" t="s">
        <v>31</v>
      </c>
      <c r="I2191" s="8" t="s">
        <v>32</v>
      </c>
      <c r="J2191" s="9">
        <v>0</v>
      </c>
      <c r="K2191" s="9">
        <v>0</v>
      </c>
      <c r="L2191" s="8">
        <v>0</v>
      </c>
      <c r="M2191" s="14">
        <f t="shared" si="102"/>
        <v>0</v>
      </c>
      <c r="N2191" s="8">
        <v>0</v>
      </c>
      <c r="O2191" s="8">
        <v>0</v>
      </c>
      <c r="P2191" s="8" t="s">
        <v>72</v>
      </c>
      <c r="R2191" s="8">
        <v>-508.33</v>
      </c>
      <c r="S2191" s="13">
        <f>_xlfn.XLOOKUP(P2191,rif_fee_schedule!$A$2:$A$84,rif_fee_schedule!C$2:C$84, 0)*1.628</f>
        <v>15.918583999999999</v>
      </c>
      <c r="T2191" s="13">
        <f>_xlfn.XLOOKUP(P2191,rif_fee_schedule!$A$2:$A$84,rif_fee_schedule!D$2:D$84, 0)</f>
        <v>9.2460000000000004</v>
      </c>
      <c r="U2191" s="14">
        <f t="shared" si="103"/>
        <v>-8091.893804719999</v>
      </c>
      <c r="V2191" s="14">
        <f t="shared" si="104"/>
        <v>-4700.0191800000002</v>
      </c>
      <c r="W2191"/>
      <c r="Y2191" s="3">
        <v>38230434.439999998</v>
      </c>
      <c r="Z2191" s="3">
        <v>764608.82</v>
      </c>
      <c r="AA2191" s="3">
        <v>0</v>
      </c>
      <c r="AB2191">
        <v>0</v>
      </c>
      <c r="AC2191" s="3">
        <v>0</v>
      </c>
      <c r="AD2191" s="2">
        <v>-229524.99</v>
      </c>
      <c r="AE2191" s="3">
        <v>599122533.62</v>
      </c>
      <c r="AF2191" s="3">
        <v>12164932.65</v>
      </c>
      <c r="AG2191" s="3">
        <v>2628720.44</v>
      </c>
      <c r="AH2191" s="3">
        <v>103699.7</v>
      </c>
      <c r="AI2191" s="3">
        <v>2074</v>
      </c>
      <c r="AJ2191" s="2">
        <v>-10188946.82</v>
      </c>
    </row>
    <row r="2192" spans="1:36" hidden="1" x14ac:dyDescent="0.25">
      <c r="A2192" s="8">
        <v>8</v>
      </c>
      <c r="B2192" s="8" t="s">
        <v>8782</v>
      </c>
      <c r="C2192" s="8">
        <v>242030090110</v>
      </c>
      <c r="D2192" s="8" t="s">
        <v>8783</v>
      </c>
      <c r="F2192" s="8" t="s">
        <v>104</v>
      </c>
      <c r="G2192" s="10">
        <v>43766</v>
      </c>
      <c r="H2192" s="8" t="s">
        <v>31</v>
      </c>
      <c r="I2192" s="8" t="s">
        <v>32</v>
      </c>
      <c r="J2192" s="9">
        <v>0</v>
      </c>
      <c r="K2192" s="9">
        <v>0</v>
      </c>
      <c r="L2192" s="8">
        <v>0</v>
      </c>
      <c r="M2192" s="14">
        <f t="shared" si="102"/>
        <v>0</v>
      </c>
      <c r="N2192" s="8">
        <v>0</v>
      </c>
      <c r="O2192" s="8">
        <v>0</v>
      </c>
      <c r="P2192" s="8" t="s">
        <v>106</v>
      </c>
      <c r="R2192" s="8">
        <v>0.01</v>
      </c>
      <c r="S2192" s="13">
        <f>_xlfn.XLOOKUP(P2192,rif_fee_schedule!$A$2:$A$84,rif_fee_schedule!C$2:C$84, 0)*1.628</f>
        <v>0</v>
      </c>
      <c r="T2192" s="13">
        <f>_xlfn.XLOOKUP(P2192,rif_fee_schedule!$A$2:$A$84,rif_fee_schedule!D$2:D$84, 0)</f>
        <v>0</v>
      </c>
      <c r="U2192" s="14">
        <f t="shared" si="103"/>
        <v>0</v>
      </c>
      <c r="V2192" s="14">
        <f t="shared" si="104"/>
        <v>0</v>
      </c>
      <c r="W2192"/>
      <c r="Y2192" s="3">
        <v>38230434.439999998</v>
      </c>
      <c r="Z2192" s="3">
        <v>764608.82</v>
      </c>
      <c r="AA2192" s="3">
        <v>0</v>
      </c>
      <c r="AB2192">
        <v>0</v>
      </c>
      <c r="AC2192" s="3">
        <v>0</v>
      </c>
      <c r="AD2192" s="2">
        <v>-229524.99</v>
      </c>
      <c r="AE2192" s="3">
        <v>599122533.62</v>
      </c>
      <c r="AF2192" s="3">
        <v>12164932.65</v>
      </c>
      <c r="AG2192" s="3">
        <v>2628720.44</v>
      </c>
      <c r="AH2192" s="3">
        <v>103699.7</v>
      </c>
      <c r="AI2192" s="3">
        <v>2074</v>
      </c>
      <c r="AJ2192" s="2">
        <v>-10188946.82</v>
      </c>
    </row>
    <row r="2193" spans="1:36" hidden="1" x14ac:dyDescent="0.25">
      <c r="A2193" s="8">
        <v>2</v>
      </c>
      <c r="B2193" s="8" t="s">
        <v>1907</v>
      </c>
      <c r="C2193" s="8">
        <v>101080901120</v>
      </c>
      <c r="D2193" s="8" t="s">
        <v>1908</v>
      </c>
      <c r="F2193" s="8" t="s">
        <v>1909</v>
      </c>
      <c r="G2193" s="10">
        <v>43741</v>
      </c>
      <c r="H2193" s="8" t="s">
        <v>31</v>
      </c>
      <c r="I2193" s="8" t="s">
        <v>38</v>
      </c>
      <c r="J2193" s="9">
        <v>61011.68</v>
      </c>
      <c r="K2193" s="9">
        <v>1220.24</v>
      </c>
      <c r="L2193" s="8">
        <v>0</v>
      </c>
      <c r="M2193" s="14">
        <f t="shared" si="102"/>
        <v>62231.92</v>
      </c>
      <c r="N2193" s="8">
        <v>0</v>
      </c>
      <c r="O2193" s="8">
        <v>0</v>
      </c>
      <c r="P2193" s="8" t="s">
        <v>77</v>
      </c>
      <c r="R2193" s="8">
        <v>-1</v>
      </c>
      <c r="S2193" s="13">
        <f>_xlfn.XLOOKUP(P2193,rif_fee_schedule!$A$2:$A$84,rif_fee_schedule!C$2:C$84, 0)*1.628</f>
        <v>9769.6279999999988</v>
      </c>
      <c r="T2193" s="13">
        <f>_xlfn.XLOOKUP(P2193,rif_fee_schedule!$A$2:$A$84,rif_fee_schedule!D$2:D$84, 0)</f>
        <v>5674</v>
      </c>
      <c r="U2193" s="14">
        <f t="shared" si="103"/>
        <v>-9769.6279999999988</v>
      </c>
      <c r="V2193" s="14">
        <f t="shared" si="104"/>
        <v>-5674</v>
      </c>
      <c r="W2193"/>
      <c r="Y2193" s="3">
        <v>272008405.74000001</v>
      </c>
      <c r="Z2193" s="3">
        <v>5573244.3300000001</v>
      </c>
      <c r="AA2193" s="3">
        <v>0</v>
      </c>
      <c r="AB2193">
        <v>0</v>
      </c>
      <c r="AC2193" s="3">
        <v>0</v>
      </c>
      <c r="AD2193" s="2">
        <v>-7297347.0099999998</v>
      </c>
      <c r="AE2193" s="3">
        <v>599122533.62</v>
      </c>
      <c r="AF2193" s="3">
        <v>12164932.65</v>
      </c>
      <c r="AG2193" s="3">
        <v>2628720.44</v>
      </c>
      <c r="AH2193" s="3">
        <v>103699.7</v>
      </c>
      <c r="AI2193" s="3">
        <v>2074</v>
      </c>
      <c r="AJ2193" s="2">
        <v>-10188946.82</v>
      </c>
    </row>
    <row r="2194" spans="1:36" hidden="1" x14ac:dyDescent="0.25">
      <c r="A2194" s="8">
        <v>2</v>
      </c>
      <c r="B2194" s="8" t="s">
        <v>1907</v>
      </c>
      <c r="C2194" s="8">
        <v>101080901120</v>
      </c>
      <c r="D2194" s="8" t="s">
        <v>1908</v>
      </c>
      <c r="F2194" s="8" t="s">
        <v>1909</v>
      </c>
      <c r="G2194" s="10">
        <v>43741</v>
      </c>
      <c r="H2194" s="8" t="s">
        <v>31</v>
      </c>
      <c r="I2194" s="8" t="s">
        <v>38</v>
      </c>
      <c r="J2194" s="9">
        <v>61011.68</v>
      </c>
      <c r="K2194" s="9">
        <v>1220.24</v>
      </c>
      <c r="L2194" s="8">
        <v>0</v>
      </c>
      <c r="M2194" s="14">
        <f t="shared" si="102"/>
        <v>62231.92</v>
      </c>
      <c r="N2194" s="8">
        <v>0</v>
      </c>
      <c r="O2194" s="8">
        <v>0</v>
      </c>
      <c r="P2194" s="8" t="s">
        <v>113</v>
      </c>
      <c r="R2194" s="8">
        <v>12</v>
      </c>
      <c r="S2194" s="13">
        <f>_xlfn.XLOOKUP(P2194,rif_fee_schedule!$A$2:$A$84,rif_fee_schedule!C$2:C$84, 0)*1.628</f>
        <v>6860.3919999999998</v>
      </c>
      <c r="T2194" s="13">
        <f>_xlfn.XLOOKUP(P2194,rif_fee_schedule!$A$2:$A$84,rif_fee_schedule!D$2:D$84, 0)</f>
        <v>3984</v>
      </c>
      <c r="U2194" s="14">
        <f t="shared" si="103"/>
        <v>82324.703999999998</v>
      </c>
      <c r="V2194" s="14">
        <f t="shared" si="104"/>
        <v>47808</v>
      </c>
      <c r="W2194"/>
      <c r="Y2194" s="3">
        <v>272008405.74000001</v>
      </c>
      <c r="Z2194" s="3">
        <v>5573244.3300000001</v>
      </c>
      <c r="AA2194" s="3">
        <v>0</v>
      </c>
      <c r="AB2194">
        <v>0</v>
      </c>
      <c r="AC2194" s="3">
        <v>0</v>
      </c>
      <c r="AD2194" s="2">
        <v>-7297347.0099999998</v>
      </c>
      <c r="AE2194" s="3">
        <v>599122533.62</v>
      </c>
      <c r="AF2194" s="3">
        <v>12164932.65</v>
      </c>
      <c r="AG2194" s="3">
        <v>2628720.44</v>
      </c>
      <c r="AH2194" s="3">
        <v>103699.7</v>
      </c>
      <c r="AI2194" s="3">
        <v>2074</v>
      </c>
      <c r="AJ2194" s="2">
        <v>-10188946.82</v>
      </c>
    </row>
    <row r="2195" spans="1:36" hidden="1" x14ac:dyDescent="0.25">
      <c r="A2195" s="8">
        <v>1</v>
      </c>
      <c r="B2195" s="8" t="s">
        <v>619</v>
      </c>
      <c r="C2195" s="8">
        <v>3530220160010</v>
      </c>
      <c r="D2195" s="8" t="s">
        <v>620</v>
      </c>
      <c r="F2195" s="8" t="s">
        <v>621</v>
      </c>
      <c r="G2195" s="10">
        <v>43474</v>
      </c>
      <c r="H2195" s="8" t="s">
        <v>31</v>
      </c>
      <c r="I2195" s="8" t="s">
        <v>38</v>
      </c>
      <c r="J2195" s="9">
        <v>5996.25</v>
      </c>
      <c r="K2195" s="9">
        <v>119.92</v>
      </c>
      <c r="L2195" s="8">
        <v>0</v>
      </c>
      <c r="M2195" s="14">
        <f t="shared" si="102"/>
        <v>6116.17</v>
      </c>
      <c r="N2195" s="8">
        <v>0</v>
      </c>
      <c r="O2195" s="8">
        <v>0</v>
      </c>
      <c r="P2195" s="8" t="s">
        <v>44</v>
      </c>
      <c r="R2195" s="11">
        <v>1709</v>
      </c>
      <c r="S2195" s="13">
        <f>_xlfn.XLOOKUP(P2195,rif_fee_schedule!$A$2:$A$84,rif_fee_schedule!C$2:C$84, 0)*1.628</f>
        <v>3.9446439999999998</v>
      </c>
      <c r="T2195" s="13">
        <f>_xlfn.XLOOKUP(P2195,rif_fee_schedule!$A$2:$A$84,rif_fee_schedule!D$2:D$84, 0)</f>
        <v>2.2909999999999999</v>
      </c>
      <c r="U2195" s="14">
        <f t="shared" si="103"/>
        <v>6741.3965959999996</v>
      </c>
      <c r="V2195" s="14">
        <f t="shared" si="104"/>
        <v>3915.319</v>
      </c>
      <c r="W2195" s="2"/>
      <c r="Y2195" s="3">
        <v>74696854.359999999</v>
      </c>
      <c r="Z2195" s="3">
        <v>1494936.99</v>
      </c>
      <c r="AA2195" s="3">
        <v>1189721.74</v>
      </c>
      <c r="AB2195" s="2">
        <v>103699.7</v>
      </c>
      <c r="AC2195" s="3">
        <v>2074</v>
      </c>
      <c r="AD2195" s="2">
        <v>-3422401.68</v>
      </c>
      <c r="AE2195" s="3">
        <v>599122533.62</v>
      </c>
      <c r="AF2195" s="3">
        <v>12164932.65</v>
      </c>
      <c r="AG2195" s="3">
        <v>2628720.44</v>
      </c>
      <c r="AH2195" s="3">
        <v>103699.7</v>
      </c>
      <c r="AI2195" s="3">
        <v>2074</v>
      </c>
      <c r="AJ2195" s="2">
        <v>-10188946.82</v>
      </c>
    </row>
    <row r="2196" spans="1:36" hidden="1" x14ac:dyDescent="0.25">
      <c r="A2196" s="8">
        <v>2</v>
      </c>
      <c r="B2196" s="8" t="s">
        <v>1400</v>
      </c>
      <c r="C2196" s="8">
        <v>131250350660</v>
      </c>
      <c r="D2196" s="8" t="s">
        <v>1401</v>
      </c>
      <c r="F2196" s="8" t="s">
        <v>1402</v>
      </c>
      <c r="G2196" s="10">
        <v>43549</v>
      </c>
      <c r="H2196" s="8" t="s">
        <v>31</v>
      </c>
      <c r="I2196" s="8" t="s">
        <v>38</v>
      </c>
      <c r="J2196" s="9">
        <v>39773.97</v>
      </c>
      <c r="K2196" s="9">
        <v>795.47</v>
      </c>
      <c r="L2196" s="8">
        <v>0</v>
      </c>
      <c r="M2196" s="14">
        <f t="shared" si="102"/>
        <v>40569.440000000002</v>
      </c>
      <c r="N2196" s="8">
        <v>0</v>
      </c>
      <c r="O2196" s="8">
        <v>0</v>
      </c>
      <c r="P2196" s="8" t="s">
        <v>72</v>
      </c>
      <c r="R2196" s="11">
        <v>-4608</v>
      </c>
      <c r="S2196" s="13">
        <f>_xlfn.XLOOKUP(P2196,rif_fee_schedule!$A$2:$A$84,rif_fee_schedule!C$2:C$84, 0)*1.628</f>
        <v>15.918583999999999</v>
      </c>
      <c r="T2196" s="13">
        <f>_xlfn.XLOOKUP(P2196,rif_fee_schedule!$A$2:$A$84,rif_fee_schedule!D$2:D$84, 0)</f>
        <v>9.2460000000000004</v>
      </c>
      <c r="U2196" s="14">
        <f t="shared" si="103"/>
        <v>-73352.835072000002</v>
      </c>
      <c r="V2196" s="14">
        <f t="shared" si="104"/>
        <v>-42605.567999999999</v>
      </c>
      <c r="W2196" s="2"/>
      <c r="Y2196" s="3">
        <v>272008405.74000001</v>
      </c>
      <c r="Z2196" s="3">
        <v>5573244.3300000001</v>
      </c>
      <c r="AA2196" s="3">
        <v>0</v>
      </c>
      <c r="AB2196">
        <v>0</v>
      </c>
      <c r="AC2196" s="3">
        <v>0</v>
      </c>
      <c r="AD2196" s="2">
        <v>-7297347.0099999998</v>
      </c>
      <c r="AE2196" s="3">
        <v>599122533.62</v>
      </c>
      <c r="AF2196" s="3">
        <v>12164932.65</v>
      </c>
      <c r="AG2196" s="3">
        <v>2628720.44</v>
      </c>
      <c r="AH2196" s="3">
        <v>103699.7</v>
      </c>
      <c r="AI2196" s="3">
        <v>2074</v>
      </c>
      <c r="AJ2196" s="2">
        <v>-10188946.82</v>
      </c>
    </row>
    <row r="2197" spans="1:36" hidden="1" x14ac:dyDescent="0.25">
      <c r="A2197" s="8">
        <v>2</v>
      </c>
      <c r="B2197" s="8" t="s">
        <v>1400</v>
      </c>
      <c r="C2197" s="8">
        <v>131250350660</v>
      </c>
      <c r="D2197" s="8" t="s">
        <v>1401</v>
      </c>
      <c r="F2197" s="8" t="s">
        <v>1402</v>
      </c>
      <c r="G2197" s="10">
        <v>43549</v>
      </c>
      <c r="H2197" s="8" t="s">
        <v>31</v>
      </c>
      <c r="I2197" s="8" t="s">
        <v>38</v>
      </c>
      <c r="J2197" s="9">
        <v>39773.97</v>
      </c>
      <c r="K2197" s="9">
        <v>795.47</v>
      </c>
      <c r="L2197" s="8">
        <v>0</v>
      </c>
      <c r="M2197" s="14">
        <f t="shared" si="102"/>
        <v>40569.440000000002</v>
      </c>
      <c r="N2197" s="8">
        <v>0</v>
      </c>
      <c r="O2197" s="8">
        <v>0</v>
      </c>
      <c r="P2197" s="8" t="s">
        <v>72</v>
      </c>
      <c r="R2197" s="11">
        <v>8844</v>
      </c>
      <c r="S2197" s="13">
        <f>_xlfn.XLOOKUP(P2197,rif_fee_schedule!$A$2:$A$84,rif_fee_schedule!C$2:C$84, 0)*1.628</f>
        <v>15.918583999999999</v>
      </c>
      <c r="T2197" s="13">
        <f>_xlfn.XLOOKUP(P2197,rif_fee_schedule!$A$2:$A$84,rif_fee_schedule!D$2:D$84, 0)</f>
        <v>9.2460000000000004</v>
      </c>
      <c r="U2197" s="14">
        <f t="shared" si="103"/>
        <v>140783.95689599999</v>
      </c>
      <c r="V2197" s="14">
        <f t="shared" si="104"/>
        <v>81771.624000000011</v>
      </c>
      <c r="W2197" s="2"/>
      <c r="Y2197" s="3">
        <v>272008405.74000001</v>
      </c>
      <c r="Z2197" s="3">
        <v>5573244.3300000001</v>
      </c>
      <c r="AA2197" s="3">
        <v>0</v>
      </c>
      <c r="AB2197">
        <v>0</v>
      </c>
      <c r="AC2197" s="3">
        <v>0</v>
      </c>
      <c r="AD2197" s="2">
        <v>-7297347.0099999998</v>
      </c>
      <c r="AE2197" s="3">
        <v>599122533.62</v>
      </c>
      <c r="AF2197" s="3">
        <v>12164932.65</v>
      </c>
      <c r="AG2197" s="3">
        <v>2628720.44</v>
      </c>
      <c r="AH2197" s="3">
        <v>103699.7</v>
      </c>
      <c r="AI2197" s="3">
        <v>2074</v>
      </c>
      <c r="AJ2197" s="2">
        <v>-10188946.82</v>
      </c>
    </row>
    <row r="2198" spans="1:36" hidden="1" x14ac:dyDescent="0.25">
      <c r="A2198" s="8">
        <v>2</v>
      </c>
      <c r="B2198" s="8" t="s">
        <v>1400</v>
      </c>
      <c r="C2198" s="8">
        <v>131250350660</v>
      </c>
      <c r="D2198" s="8" t="s">
        <v>1401</v>
      </c>
      <c r="F2198" s="8" t="s">
        <v>1402</v>
      </c>
      <c r="G2198" s="10">
        <v>43549</v>
      </c>
      <c r="H2198" s="8" t="s">
        <v>31</v>
      </c>
      <c r="I2198" s="8" t="s">
        <v>38</v>
      </c>
      <c r="J2198" s="9">
        <v>39773.97</v>
      </c>
      <c r="K2198" s="9">
        <v>795.47</v>
      </c>
      <c r="L2198" s="8">
        <v>0</v>
      </c>
      <c r="M2198" s="14">
        <f t="shared" si="102"/>
        <v>40569.440000000002</v>
      </c>
      <c r="N2198" s="8">
        <v>0</v>
      </c>
      <c r="O2198" s="8">
        <v>0</v>
      </c>
      <c r="P2198" s="8" t="s">
        <v>43</v>
      </c>
      <c r="R2198" s="11">
        <v>-4236</v>
      </c>
      <c r="S2198" s="13">
        <f>_xlfn.XLOOKUP(P2198,rif_fee_schedule!$A$2:$A$84,rif_fee_schedule!C$2:C$84, 0)*1.628</f>
        <v>5.1216879999999998</v>
      </c>
      <c r="T2198" s="13">
        <f>_xlfn.XLOOKUP(P2198,rif_fee_schedule!$A$2:$A$84,rif_fee_schedule!D$2:D$84, 0)</f>
        <v>2.9740000000000002</v>
      </c>
      <c r="U2198" s="14">
        <f t="shared" si="103"/>
        <v>-21695.470367999998</v>
      </c>
      <c r="V2198" s="14">
        <f t="shared" si="104"/>
        <v>-12597.864000000001</v>
      </c>
      <c r="W2198" s="2"/>
      <c r="Y2198" s="3">
        <v>272008405.74000001</v>
      </c>
      <c r="Z2198" s="3">
        <v>5573244.3300000001</v>
      </c>
      <c r="AA2198" s="3">
        <v>0</v>
      </c>
      <c r="AB2198">
        <v>0</v>
      </c>
      <c r="AC2198" s="3">
        <v>0</v>
      </c>
      <c r="AD2198" s="2">
        <v>-7297347.0099999998</v>
      </c>
      <c r="AE2198" s="3">
        <v>599122533.62</v>
      </c>
      <c r="AF2198" s="3">
        <v>12164932.65</v>
      </c>
      <c r="AG2198" s="3">
        <v>2628720.44</v>
      </c>
      <c r="AH2198" s="3">
        <v>103699.7</v>
      </c>
      <c r="AI2198" s="3">
        <v>2074</v>
      </c>
      <c r="AJ2198" s="2">
        <v>-10188946.82</v>
      </c>
    </row>
    <row r="2199" spans="1:36" hidden="1" x14ac:dyDescent="0.25">
      <c r="A2199" s="8">
        <v>2</v>
      </c>
      <c r="B2199" s="8" t="s">
        <v>1992</v>
      </c>
      <c r="C2199" s="8">
        <v>141040240270</v>
      </c>
      <c r="D2199" s="8" t="s">
        <v>1993</v>
      </c>
      <c r="F2199" s="8" t="s">
        <v>1994</v>
      </c>
      <c r="G2199" s="10">
        <v>43497</v>
      </c>
      <c r="H2199" s="8" t="s">
        <v>31</v>
      </c>
      <c r="I2199" s="8" t="s">
        <v>38</v>
      </c>
      <c r="J2199" s="9">
        <v>0</v>
      </c>
      <c r="K2199" s="9">
        <v>0</v>
      </c>
      <c r="L2199" s="8">
        <v>0</v>
      </c>
      <c r="M2199" s="14">
        <f t="shared" si="102"/>
        <v>0</v>
      </c>
      <c r="N2199" s="8">
        <v>0</v>
      </c>
      <c r="O2199" s="8">
        <v>0</v>
      </c>
      <c r="P2199" s="8" t="s">
        <v>114</v>
      </c>
      <c r="R2199" s="8">
        <v>2</v>
      </c>
      <c r="S2199" s="13">
        <f>_xlfn.XLOOKUP(P2199,rif_fee_schedule!$A$2:$A$84,rif_fee_schedule!C$2:C$84, 0)*1.628</f>
        <v>4288.152</v>
      </c>
      <c r="T2199" s="13">
        <f>_xlfn.XLOOKUP(P2199,rif_fee_schedule!$A$2:$A$84,rif_fee_schedule!D$2:D$84, 0)</f>
        <v>2490</v>
      </c>
      <c r="U2199" s="14">
        <f t="shared" si="103"/>
        <v>8576.3040000000001</v>
      </c>
      <c r="V2199" s="14">
        <f t="shared" si="104"/>
        <v>4980</v>
      </c>
      <c r="W2199"/>
      <c r="Y2199" s="3">
        <v>272008405.74000001</v>
      </c>
      <c r="Z2199" s="3">
        <v>5573244.3300000001</v>
      </c>
      <c r="AA2199" s="3">
        <v>0</v>
      </c>
      <c r="AB2199">
        <v>0</v>
      </c>
      <c r="AC2199" s="3">
        <v>0</v>
      </c>
      <c r="AD2199" s="2">
        <v>-7297347.0099999998</v>
      </c>
      <c r="AE2199" s="3">
        <v>599122533.62</v>
      </c>
      <c r="AF2199" s="3">
        <v>12164932.65</v>
      </c>
      <c r="AG2199" s="3">
        <v>2628720.44</v>
      </c>
      <c r="AH2199" s="3">
        <v>103699.7</v>
      </c>
      <c r="AI2199" s="3">
        <v>2074</v>
      </c>
      <c r="AJ2199" s="2">
        <v>-10188946.82</v>
      </c>
    </row>
    <row r="2200" spans="1:36" hidden="1" x14ac:dyDescent="0.25">
      <c r="A2200" s="8">
        <v>2</v>
      </c>
      <c r="B2200" s="8" t="s">
        <v>1992</v>
      </c>
      <c r="C2200" s="8">
        <v>141040240270</v>
      </c>
      <c r="D2200" s="8" t="s">
        <v>1993</v>
      </c>
      <c r="F2200" s="8" t="s">
        <v>1994</v>
      </c>
      <c r="G2200" s="10">
        <v>43497</v>
      </c>
      <c r="H2200" s="8" t="s">
        <v>31</v>
      </c>
      <c r="I2200" s="8" t="s">
        <v>38</v>
      </c>
      <c r="J2200" s="9">
        <v>0</v>
      </c>
      <c r="K2200" s="9">
        <v>0</v>
      </c>
      <c r="L2200" s="8">
        <v>0</v>
      </c>
      <c r="M2200" s="14">
        <f t="shared" si="102"/>
        <v>0</v>
      </c>
      <c r="N2200" s="8">
        <v>0</v>
      </c>
      <c r="O2200" s="8">
        <v>0</v>
      </c>
      <c r="P2200" s="8" t="s">
        <v>114</v>
      </c>
      <c r="R2200" s="8">
        <v>-2</v>
      </c>
      <c r="S2200" s="13">
        <f>_xlfn.XLOOKUP(P2200,rif_fee_schedule!$A$2:$A$84,rif_fee_schedule!C$2:C$84, 0)*1.628</f>
        <v>4288.152</v>
      </c>
      <c r="T2200" s="13">
        <f>_xlfn.XLOOKUP(P2200,rif_fee_schedule!$A$2:$A$84,rif_fee_schedule!D$2:D$84, 0)</f>
        <v>2490</v>
      </c>
      <c r="U2200" s="14">
        <f t="shared" si="103"/>
        <v>-8576.3040000000001</v>
      </c>
      <c r="V2200" s="14">
        <f t="shared" si="104"/>
        <v>-4980</v>
      </c>
      <c r="W2200"/>
      <c r="Y2200" s="3">
        <v>272008405.74000001</v>
      </c>
      <c r="Z2200" s="3">
        <v>5573244.3300000001</v>
      </c>
      <c r="AA2200" s="3">
        <v>0</v>
      </c>
      <c r="AB2200">
        <v>0</v>
      </c>
      <c r="AC2200" s="3">
        <v>0</v>
      </c>
      <c r="AD2200" s="2">
        <v>-7297347.0099999998</v>
      </c>
      <c r="AE2200" s="3">
        <v>599122533.62</v>
      </c>
      <c r="AF2200" s="3">
        <v>12164932.65</v>
      </c>
      <c r="AG2200" s="3">
        <v>2628720.44</v>
      </c>
      <c r="AH2200" s="3">
        <v>103699.7</v>
      </c>
      <c r="AI2200" s="3">
        <v>2074</v>
      </c>
      <c r="AJ2200" s="2">
        <v>-10188946.82</v>
      </c>
    </row>
    <row r="2201" spans="1:36" hidden="1" x14ac:dyDescent="0.25">
      <c r="A2201" s="8">
        <v>2</v>
      </c>
      <c r="B2201" s="8" t="s">
        <v>1666</v>
      </c>
      <c r="C2201" s="8">
        <v>131350270020</v>
      </c>
      <c r="D2201" s="8" t="s">
        <v>1667</v>
      </c>
      <c r="G2201" s="10">
        <v>43804</v>
      </c>
      <c r="H2201" s="8" t="s">
        <v>31</v>
      </c>
      <c r="I2201" s="8" t="s">
        <v>32</v>
      </c>
      <c r="J2201" s="9">
        <v>154879.85999999999</v>
      </c>
      <c r="K2201" s="9">
        <v>3097.61</v>
      </c>
      <c r="L2201" s="8">
        <v>0</v>
      </c>
      <c r="M2201" s="14">
        <f t="shared" si="102"/>
        <v>157977.46999999997</v>
      </c>
      <c r="N2201" s="8">
        <v>0</v>
      </c>
      <c r="O2201" s="8">
        <v>0</v>
      </c>
      <c r="P2201" s="8" t="s">
        <v>117</v>
      </c>
      <c r="R2201" s="8">
        <v>50</v>
      </c>
      <c r="S2201" s="13">
        <f>_xlfn.XLOOKUP(P2201,rif_fee_schedule!$A$2:$A$84,rif_fee_schedule!C$2:C$84, 0)*1.628</f>
        <v>4288.152</v>
      </c>
      <c r="T2201" s="13">
        <f>_xlfn.XLOOKUP(P2201,rif_fee_schedule!$A$2:$A$84,rif_fee_schedule!D$2:D$84, 0)</f>
        <v>2490</v>
      </c>
      <c r="U2201" s="14">
        <f t="shared" si="103"/>
        <v>214407.6</v>
      </c>
      <c r="V2201" s="14">
        <f t="shared" si="104"/>
        <v>124500</v>
      </c>
      <c r="W2201"/>
      <c r="Y2201" s="3">
        <v>272008405.74000001</v>
      </c>
      <c r="Z2201" s="3">
        <v>5573244.3300000001</v>
      </c>
      <c r="AA2201" s="3">
        <v>0</v>
      </c>
      <c r="AB2201">
        <v>0</v>
      </c>
      <c r="AC2201" s="3">
        <v>0</v>
      </c>
      <c r="AD2201" s="2">
        <v>-7297347.0099999998</v>
      </c>
      <c r="AE2201" s="3">
        <v>599122533.62</v>
      </c>
      <c r="AF2201" s="3">
        <v>12164932.65</v>
      </c>
      <c r="AG2201" s="3">
        <v>2628720.44</v>
      </c>
      <c r="AH2201" s="3">
        <v>103699.7</v>
      </c>
      <c r="AI2201" s="3">
        <v>2074</v>
      </c>
      <c r="AJ2201" s="2">
        <v>-10188946.82</v>
      </c>
    </row>
    <row r="2202" spans="1:36" hidden="1" x14ac:dyDescent="0.25">
      <c r="A2202" s="8">
        <v>2</v>
      </c>
      <c r="B2202" s="8" t="s">
        <v>1666</v>
      </c>
      <c r="C2202" s="8">
        <v>131350270020</v>
      </c>
      <c r="D2202" s="8" t="s">
        <v>1667</v>
      </c>
      <c r="G2202" s="10">
        <v>43804</v>
      </c>
      <c r="H2202" s="8" t="s">
        <v>31</v>
      </c>
      <c r="I2202" s="8" t="s">
        <v>32</v>
      </c>
      <c r="J2202" s="9">
        <v>154879.85999999999</v>
      </c>
      <c r="K2202" s="9">
        <v>3097.61</v>
      </c>
      <c r="L2202" s="8">
        <v>0</v>
      </c>
      <c r="M2202" s="14">
        <f t="shared" si="102"/>
        <v>157977.46999999997</v>
      </c>
      <c r="N2202" s="8">
        <v>0</v>
      </c>
      <c r="O2202" s="8">
        <v>0</v>
      </c>
      <c r="P2202" s="8" t="s">
        <v>113</v>
      </c>
      <c r="R2202" s="8">
        <v>-4</v>
      </c>
      <c r="S2202" s="13">
        <f>_xlfn.XLOOKUP(P2202,rif_fee_schedule!$A$2:$A$84,rif_fee_schedule!C$2:C$84, 0)*1.628</f>
        <v>6860.3919999999998</v>
      </c>
      <c r="T2202" s="13">
        <f>_xlfn.XLOOKUP(P2202,rif_fee_schedule!$A$2:$A$84,rif_fee_schedule!D$2:D$84, 0)</f>
        <v>3984</v>
      </c>
      <c r="U2202" s="14">
        <f t="shared" si="103"/>
        <v>-27441.567999999999</v>
      </c>
      <c r="V2202" s="14">
        <f t="shared" si="104"/>
        <v>-15936</v>
      </c>
      <c r="W2202"/>
      <c r="Y2202" s="3">
        <v>272008405.74000001</v>
      </c>
      <c r="Z2202" s="3">
        <v>5573244.3300000001</v>
      </c>
      <c r="AA2202" s="3">
        <v>0</v>
      </c>
      <c r="AB2202">
        <v>0</v>
      </c>
      <c r="AC2202" s="3">
        <v>0</v>
      </c>
      <c r="AD2202" s="2">
        <v>-7297347.0099999998</v>
      </c>
      <c r="AE2202" s="3">
        <v>599122533.62</v>
      </c>
      <c r="AF2202" s="3">
        <v>12164932.65</v>
      </c>
      <c r="AG2202" s="3">
        <v>2628720.44</v>
      </c>
      <c r="AH2202" s="3">
        <v>103699.7</v>
      </c>
      <c r="AI2202" s="3">
        <v>2074</v>
      </c>
      <c r="AJ2202" s="2">
        <v>-10188946.82</v>
      </c>
    </row>
    <row r="2203" spans="1:36" hidden="1" x14ac:dyDescent="0.25">
      <c r="A2203" s="8">
        <v>2</v>
      </c>
      <c r="B2203" s="8" t="s">
        <v>1666</v>
      </c>
      <c r="C2203" s="8">
        <v>131350270020</v>
      </c>
      <c r="D2203" s="8" t="s">
        <v>1667</v>
      </c>
      <c r="G2203" s="10">
        <v>43804</v>
      </c>
      <c r="H2203" s="8" t="s">
        <v>31</v>
      </c>
      <c r="I2203" s="8" t="s">
        <v>32</v>
      </c>
      <c r="J2203" s="9">
        <v>154879.85999999999</v>
      </c>
      <c r="K2203" s="9">
        <v>3097.61</v>
      </c>
      <c r="L2203" s="8">
        <v>0</v>
      </c>
      <c r="M2203" s="14">
        <f t="shared" si="102"/>
        <v>157977.46999999997</v>
      </c>
      <c r="N2203" s="8">
        <v>0</v>
      </c>
      <c r="O2203" s="8">
        <v>0</v>
      </c>
      <c r="P2203" s="8" t="s">
        <v>45</v>
      </c>
      <c r="R2203" s="8">
        <v>-757</v>
      </c>
      <c r="S2203" s="13">
        <f>_xlfn.XLOOKUP(P2203,rif_fee_schedule!$A$2:$A$84,rif_fee_schedule!C$2:C$84, 0)*1.628</f>
        <v>19.244587999999997</v>
      </c>
      <c r="T2203" s="13">
        <f>_xlfn.XLOOKUP(P2203,rif_fee_schedule!$A$2:$A$84,rif_fee_schedule!D$2:D$84, 0)</f>
        <v>11.177</v>
      </c>
      <c r="U2203" s="14">
        <f t="shared" si="103"/>
        <v>-14568.153115999998</v>
      </c>
      <c r="V2203" s="14">
        <f t="shared" si="104"/>
        <v>-8460.9889999999996</v>
      </c>
      <c r="W2203"/>
      <c r="Y2203" s="3">
        <v>272008405.74000001</v>
      </c>
      <c r="Z2203" s="3">
        <v>5573244.3300000001</v>
      </c>
      <c r="AA2203" s="3">
        <v>0</v>
      </c>
      <c r="AB2203">
        <v>0</v>
      </c>
      <c r="AC2203" s="3">
        <v>0</v>
      </c>
      <c r="AD2203" s="2">
        <v>-7297347.0099999998</v>
      </c>
      <c r="AE2203" s="3">
        <v>599122533.62</v>
      </c>
      <c r="AF2203" s="3">
        <v>12164932.65</v>
      </c>
      <c r="AG2203" s="3">
        <v>2628720.44</v>
      </c>
      <c r="AH2203" s="3">
        <v>103699.7</v>
      </c>
      <c r="AI2203" s="3">
        <v>2074</v>
      </c>
      <c r="AJ2203" s="2">
        <v>-10188946.82</v>
      </c>
    </row>
    <row r="2204" spans="1:36" hidden="1" x14ac:dyDescent="0.25">
      <c r="A2204" s="8">
        <v>2</v>
      </c>
      <c r="B2204" s="8" t="s">
        <v>1666</v>
      </c>
      <c r="C2204" s="8">
        <v>131350270020</v>
      </c>
      <c r="D2204" s="8" t="s">
        <v>1667</v>
      </c>
      <c r="G2204" s="10">
        <v>43804</v>
      </c>
      <c r="H2204" s="8" t="s">
        <v>31</v>
      </c>
      <c r="I2204" s="8" t="s">
        <v>32</v>
      </c>
      <c r="J2204" s="9">
        <v>154879.85999999999</v>
      </c>
      <c r="K2204" s="9">
        <v>3097.61</v>
      </c>
      <c r="L2204" s="8">
        <v>0</v>
      </c>
      <c r="M2204" s="14">
        <f t="shared" si="102"/>
        <v>157977.46999999997</v>
      </c>
      <c r="N2204" s="8">
        <v>0</v>
      </c>
      <c r="O2204" s="8">
        <v>0</v>
      </c>
      <c r="P2204" s="8" t="s">
        <v>45</v>
      </c>
      <c r="R2204" s="8">
        <v>300</v>
      </c>
      <c r="S2204" s="13">
        <f>_xlfn.XLOOKUP(P2204,rif_fee_schedule!$A$2:$A$84,rif_fee_schedule!C$2:C$84, 0)*1.628</f>
        <v>19.244587999999997</v>
      </c>
      <c r="T2204" s="13">
        <f>_xlfn.XLOOKUP(P2204,rif_fee_schedule!$A$2:$A$84,rif_fee_schedule!D$2:D$84, 0)</f>
        <v>11.177</v>
      </c>
      <c r="U2204" s="14">
        <f t="shared" si="103"/>
        <v>5773.3763999999992</v>
      </c>
      <c r="V2204" s="14">
        <f t="shared" si="104"/>
        <v>3353.1</v>
      </c>
      <c r="W2204"/>
      <c r="Y2204" s="3">
        <v>272008405.74000001</v>
      </c>
      <c r="Z2204" s="3">
        <v>5573244.3300000001</v>
      </c>
      <c r="AA2204" s="3">
        <v>0</v>
      </c>
      <c r="AB2204">
        <v>0</v>
      </c>
      <c r="AC2204" s="3">
        <v>0</v>
      </c>
      <c r="AD2204" s="2">
        <v>-7297347.0099999998</v>
      </c>
      <c r="AE2204" s="3">
        <v>599122533.62</v>
      </c>
      <c r="AF2204" s="3">
        <v>12164932.65</v>
      </c>
      <c r="AG2204" s="3">
        <v>2628720.44</v>
      </c>
      <c r="AH2204" s="3">
        <v>103699.7</v>
      </c>
      <c r="AI2204" s="3">
        <v>2074</v>
      </c>
      <c r="AJ2204" s="2">
        <v>-10188946.82</v>
      </c>
    </row>
    <row r="2205" spans="1:36" hidden="1" x14ac:dyDescent="0.25">
      <c r="A2205" s="8">
        <v>6</v>
      </c>
      <c r="B2205" s="8" t="s">
        <v>5789</v>
      </c>
      <c r="C2205" s="8">
        <v>1079170040020</v>
      </c>
      <c r="D2205" s="8" t="s">
        <v>5790</v>
      </c>
      <c r="F2205" s="8" t="s">
        <v>1387</v>
      </c>
      <c r="G2205" s="10">
        <v>43535</v>
      </c>
      <c r="H2205" s="8" t="s">
        <v>31</v>
      </c>
      <c r="I2205" s="8" t="s">
        <v>32</v>
      </c>
      <c r="J2205" s="9">
        <v>0</v>
      </c>
      <c r="K2205" s="9">
        <v>0</v>
      </c>
      <c r="L2205" s="8">
        <v>0</v>
      </c>
      <c r="M2205" s="14">
        <f t="shared" si="102"/>
        <v>0</v>
      </c>
      <c r="N2205" s="8">
        <v>0</v>
      </c>
      <c r="O2205" s="8">
        <v>0</v>
      </c>
      <c r="P2205" s="8" t="s">
        <v>90</v>
      </c>
      <c r="R2205" s="11">
        <v>8000</v>
      </c>
      <c r="S2205" s="13">
        <f>_xlfn.XLOOKUP(P2205,rif_fee_schedule!$A$2:$A$84,rif_fee_schedule!C$2:C$84, 0)*1.628</f>
        <v>14.380123999999999</v>
      </c>
      <c r="T2205" s="13">
        <f>_xlfn.XLOOKUP(P2205,rif_fee_schedule!$A$2:$A$84,rif_fee_schedule!D$2:D$84, 0)</f>
        <v>8.3520000000000003</v>
      </c>
      <c r="U2205" s="14">
        <f t="shared" si="103"/>
        <v>115040.99199999998</v>
      </c>
      <c r="V2205" s="14">
        <f t="shared" si="104"/>
        <v>66816</v>
      </c>
      <c r="W2205" s="2"/>
      <c r="Y2205" s="3">
        <v>43269262.359999999</v>
      </c>
      <c r="Z2205" s="3">
        <v>874367.57</v>
      </c>
      <c r="AA2205" s="3">
        <v>433279.63</v>
      </c>
      <c r="AB2205">
        <v>0</v>
      </c>
      <c r="AC2205" s="3">
        <v>0</v>
      </c>
      <c r="AD2205" s="2">
        <v>374512.67</v>
      </c>
      <c r="AE2205" s="3">
        <v>599122533.62</v>
      </c>
      <c r="AF2205" s="3">
        <v>12164932.65</v>
      </c>
      <c r="AG2205" s="3">
        <v>2628720.44</v>
      </c>
      <c r="AH2205" s="3">
        <v>103699.7</v>
      </c>
      <c r="AI2205" s="3">
        <v>2074</v>
      </c>
      <c r="AJ2205" s="2">
        <v>-10188946.82</v>
      </c>
    </row>
    <row r="2206" spans="1:36" hidden="1" x14ac:dyDescent="0.25">
      <c r="A2206" s="8">
        <v>6</v>
      </c>
      <c r="B2206" s="8" t="s">
        <v>5789</v>
      </c>
      <c r="C2206" s="8">
        <v>1079170040020</v>
      </c>
      <c r="D2206" s="8" t="s">
        <v>5790</v>
      </c>
      <c r="F2206" s="8" t="s">
        <v>1387</v>
      </c>
      <c r="G2206" s="10">
        <v>43535</v>
      </c>
      <c r="H2206" s="8" t="s">
        <v>31</v>
      </c>
      <c r="I2206" s="8" t="s">
        <v>32</v>
      </c>
      <c r="J2206" s="9">
        <v>0</v>
      </c>
      <c r="K2206" s="9">
        <v>0</v>
      </c>
      <c r="L2206" s="8">
        <v>0</v>
      </c>
      <c r="M2206" s="14">
        <f t="shared" si="102"/>
        <v>0</v>
      </c>
      <c r="N2206" s="8">
        <v>0</v>
      </c>
      <c r="O2206" s="8">
        <v>0</v>
      </c>
      <c r="P2206" s="8" t="s">
        <v>106</v>
      </c>
      <c r="R2206" s="8">
        <v>1.46</v>
      </c>
      <c r="S2206" s="13">
        <f>_xlfn.XLOOKUP(P2206,rif_fee_schedule!$A$2:$A$84,rif_fee_schedule!C$2:C$84, 0)*1.628</f>
        <v>0</v>
      </c>
      <c r="T2206" s="13">
        <f>_xlfn.XLOOKUP(P2206,rif_fee_schedule!$A$2:$A$84,rif_fee_schedule!D$2:D$84, 0)</f>
        <v>0</v>
      </c>
      <c r="U2206" s="14">
        <f t="shared" si="103"/>
        <v>0</v>
      </c>
      <c r="V2206" s="14">
        <f t="shared" si="104"/>
        <v>0</v>
      </c>
      <c r="W2206"/>
      <c r="Y2206" s="3">
        <v>43269262.359999999</v>
      </c>
      <c r="Z2206" s="3">
        <v>874367.57</v>
      </c>
      <c r="AA2206" s="3">
        <v>433279.63</v>
      </c>
      <c r="AB2206">
        <v>0</v>
      </c>
      <c r="AC2206" s="3">
        <v>0</v>
      </c>
      <c r="AD2206" s="2">
        <v>374512.67</v>
      </c>
      <c r="AE2206" s="3">
        <v>599122533.62</v>
      </c>
      <c r="AF2206" s="3">
        <v>12164932.65</v>
      </c>
      <c r="AG2206" s="3">
        <v>2628720.44</v>
      </c>
      <c r="AH2206" s="3">
        <v>103699.7</v>
      </c>
      <c r="AI2206" s="3">
        <v>2074</v>
      </c>
      <c r="AJ2206" s="2">
        <v>-10188946.82</v>
      </c>
    </row>
    <row r="2207" spans="1:36" hidden="1" x14ac:dyDescent="0.25">
      <c r="A2207" s="8">
        <v>6</v>
      </c>
      <c r="B2207" s="8" t="s">
        <v>5789</v>
      </c>
      <c r="C2207" s="8">
        <v>1079170040020</v>
      </c>
      <c r="D2207" s="8" t="s">
        <v>5790</v>
      </c>
      <c r="F2207" s="8" t="s">
        <v>1387</v>
      </c>
      <c r="G2207" s="10">
        <v>43535</v>
      </c>
      <c r="H2207" s="8" t="s">
        <v>31</v>
      </c>
      <c r="I2207" s="8" t="s">
        <v>32</v>
      </c>
      <c r="J2207" s="9">
        <v>0</v>
      </c>
      <c r="K2207" s="9">
        <v>0</v>
      </c>
      <c r="L2207" s="8">
        <v>0</v>
      </c>
      <c r="M2207" s="14">
        <f t="shared" si="102"/>
        <v>0</v>
      </c>
      <c r="N2207" s="8">
        <v>0</v>
      </c>
      <c r="O2207" s="8">
        <v>0</v>
      </c>
      <c r="P2207" s="8" t="s">
        <v>983</v>
      </c>
      <c r="R2207" s="8">
        <v>-565.32000000000005</v>
      </c>
      <c r="S2207" s="13">
        <f>_xlfn.XLOOKUP(P2207,rif_fee_schedule!$A$2:$A$84,rif_fee_schedule!C$2:C$84, 0)*1.628</f>
        <v>203.5</v>
      </c>
      <c r="T2207" s="13">
        <f>_xlfn.XLOOKUP(P2207,rif_fee_schedule!$A$2:$A$84,rif_fee_schedule!D$2:D$84, 0)</f>
        <v>118</v>
      </c>
      <c r="U2207" s="14">
        <f t="shared" si="103"/>
        <v>-115042.62000000001</v>
      </c>
      <c r="V2207" s="14">
        <f t="shared" si="104"/>
        <v>-66707.760000000009</v>
      </c>
      <c r="W2207"/>
      <c r="Y2207" s="3">
        <v>43269262.359999999</v>
      </c>
      <c r="Z2207" s="3">
        <v>874367.57</v>
      </c>
      <c r="AA2207" s="3">
        <v>433279.63</v>
      </c>
      <c r="AB2207">
        <v>0</v>
      </c>
      <c r="AC2207" s="3">
        <v>0</v>
      </c>
      <c r="AD2207" s="2">
        <v>374512.67</v>
      </c>
      <c r="AE2207" s="3">
        <v>599122533.62</v>
      </c>
      <c r="AF2207" s="3">
        <v>12164932.65</v>
      </c>
      <c r="AG2207" s="3">
        <v>2628720.44</v>
      </c>
      <c r="AH2207" s="3">
        <v>103699.7</v>
      </c>
      <c r="AI2207" s="3">
        <v>2074</v>
      </c>
      <c r="AJ2207" s="2">
        <v>-10188946.82</v>
      </c>
    </row>
    <row r="2208" spans="1:36" hidden="1" x14ac:dyDescent="0.25">
      <c r="A2208" s="8">
        <v>6</v>
      </c>
      <c r="B2208" s="8" t="s">
        <v>5316</v>
      </c>
      <c r="C2208" s="8">
        <v>1079070320244</v>
      </c>
      <c r="D2208" s="8" t="s">
        <v>5317</v>
      </c>
      <c r="F2208" s="8" t="s">
        <v>304</v>
      </c>
      <c r="G2208" s="10">
        <v>43592</v>
      </c>
      <c r="H2208" s="8" t="s">
        <v>31</v>
      </c>
      <c r="I2208" s="8" t="s">
        <v>32</v>
      </c>
      <c r="J2208" s="9">
        <v>0</v>
      </c>
      <c r="K2208" s="9">
        <v>0</v>
      </c>
      <c r="L2208" s="8">
        <v>0</v>
      </c>
      <c r="M2208" s="14">
        <f t="shared" si="102"/>
        <v>0</v>
      </c>
      <c r="N2208" s="8">
        <v>0</v>
      </c>
      <c r="O2208" s="8">
        <v>0</v>
      </c>
      <c r="P2208" s="8" t="s">
        <v>106</v>
      </c>
      <c r="R2208" s="8">
        <v>47.12</v>
      </c>
      <c r="S2208" s="13">
        <f>_xlfn.XLOOKUP(P2208,rif_fee_schedule!$A$2:$A$84,rif_fee_schedule!C$2:C$84, 0)*1.628</f>
        <v>0</v>
      </c>
      <c r="T2208" s="13">
        <f>_xlfn.XLOOKUP(P2208,rif_fee_schedule!$A$2:$A$84,rif_fee_schedule!D$2:D$84, 0)</f>
        <v>0</v>
      </c>
      <c r="U2208" s="14">
        <f t="shared" si="103"/>
        <v>0</v>
      </c>
      <c r="V2208" s="14">
        <f t="shared" si="104"/>
        <v>0</v>
      </c>
      <c r="W2208"/>
      <c r="Y2208" s="3">
        <v>43269262.359999999</v>
      </c>
      <c r="Z2208" s="3">
        <v>874367.57</v>
      </c>
      <c r="AA2208" s="3">
        <v>433279.63</v>
      </c>
      <c r="AB2208">
        <v>0</v>
      </c>
      <c r="AC2208" s="3">
        <v>0</v>
      </c>
      <c r="AD2208" s="2">
        <v>374512.67</v>
      </c>
      <c r="AE2208" s="3">
        <v>599122533.62</v>
      </c>
      <c r="AF2208" s="3">
        <v>12164932.65</v>
      </c>
      <c r="AG2208" s="3">
        <v>2628720.44</v>
      </c>
      <c r="AH2208" s="3">
        <v>103699.7</v>
      </c>
      <c r="AI2208" s="3">
        <v>2074</v>
      </c>
      <c r="AJ2208" s="2">
        <v>-10188946.82</v>
      </c>
    </row>
    <row r="2209" spans="1:36" hidden="1" x14ac:dyDescent="0.25">
      <c r="A2209" s="8">
        <v>6</v>
      </c>
      <c r="B2209" s="8" t="s">
        <v>5316</v>
      </c>
      <c r="C2209" s="8">
        <v>1079070320244</v>
      </c>
      <c r="D2209" s="8" t="s">
        <v>5317</v>
      </c>
      <c r="F2209" s="8" t="s">
        <v>304</v>
      </c>
      <c r="G2209" s="10">
        <v>43592</v>
      </c>
      <c r="H2209" s="8" t="s">
        <v>31</v>
      </c>
      <c r="I2209" s="8" t="s">
        <v>32</v>
      </c>
      <c r="J2209" s="9">
        <v>0</v>
      </c>
      <c r="K2209" s="9">
        <v>0</v>
      </c>
      <c r="L2209" s="8">
        <v>0</v>
      </c>
      <c r="M2209" s="14">
        <f t="shared" ref="M2209:M2272" si="105">SUM(J2209:L2209)</f>
        <v>0</v>
      </c>
      <c r="N2209" s="8">
        <v>0</v>
      </c>
      <c r="O2209" s="8">
        <v>0</v>
      </c>
      <c r="P2209" s="8" t="s">
        <v>77</v>
      </c>
      <c r="R2209" s="8">
        <v>1</v>
      </c>
      <c r="S2209" s="13">
        <f>_xlfn.XLOOKUP(P2209,rif_fee_schedule!$A$2:$A$84,rif_fee_schedule!C$2:C$84, 0)*1.628</f>
        <v>9769.6279999999988</v>
      </c>
      <c r="T2209" s="13">
        <f>_xlfn.XLOOKUP(P2209,rif_fee_schedule!$A$2:$A$84,rif_fee_schedule!D$2:D$84, 0)</f>
        <v>5674</v>
      </c>
      <c r="U2209" s="14">
        <f t="shared" si="103"/>
        <v>9769.6279999999988</v>
      </c>
      <c r="V2209" s="14">
        <f t="shared" si="104"/>
        <v>5674</v>
      </c>
      <c r="W2209"/>
      <c r="Y2209" s="3">
        <v>43269262.359999999</v>
      </c>
      <c r="Z2209" s="3">
        <v>874367.57</v>
      </c>
      <c r="AA2209" s="3">
        <v>433279.63</v>
      </c>
      <c r="AB2209">
        <v>0</v>
      </c>
      <c r="AC2209" s="3">
        <v>0</v>
      </c>
      <c r="AD2209" s="2">
        <v>374512.67</v>
      </c>
      <c r="AE2209" s="3">
        <v>599122533.62</v>
      </c>
      <c r="AF2209" s="3">
        <v>12164932.65</v>
      </c>
      <c r="AG2209" s="3">
        <v>2628720.44</v>
      </c>
      <c r="AH2209" s="3">
        <v>103699.7</v>
      </c>
      <c r="AI2209" s="3">
        <v>2074</v>
      </c>
      <c r="AJ2209" s="2">
        <v>-10188946.82</v>
      </c>
    </row>
    <row r="2210" spans="1:36" hidden="1" x14ac:dyDescent="0.25">
      <c r="A2210" s="8">
        <v>6</v>
      </c>
      <c r="B2210" s="8" t="s">
        <v>5316</v>
      </c>
      <c r="C2210" s="8">
        <v>1079070320244</v>
      </c>
      <c r="D2210" s="8" t="s">
        <v>5317</v>
      </c>
      <c r="F2210" s="8" t="s">
        <v>304</v>
      </c>
      <c r="G2210" s="10">
        <v>43592</v>
      </c>
      <c r="H2210" s="8" t="s">
        <v>31</v>
      </c>
      <c r="I2210" s="8" t="s">
        <v>32</v>
      </c>
      <c r="J2210" s="9">
        <v>0</v>
      </c>
      <c r="K2210" s="9">
        <v>0</v>
      </c>
      <c r="L2210" s="8">
        <v>0</v>
      </c>
      <c r="M2210" s="14">
        <f t="shared" si="105"/>
        <v>0</v>
      </c>
      <c r="N2210" s="8">
        <v>0</v>
      </c>
      <c r="O2210" s="8">
        <v>0</v>
      </c>
      <c r="P2210" s="8" t="s">
        <v>117</v>
      </c>
      <c r="R2210" s="8">
        <v>-2.29</v>
      </c>
      <c r="S2210" s="13">
        <f>_xlfn.XLOOKUP(P2210,rif_fee_schedule!$A$2:$A$84,rif_fee_schedule!C$2:C$84, 0)*1.628</f>
        <v>4288.152</v>
      </c>
      <c r="T2210" s="13">
        <f>_xlfn.XLOOKUP(P2210,rif_fee_schedule!$A$2:$A$84,rif_fee_schedule!D$2:D$84, 0)</f>
        <v>2490</v>
      </c>
      <c r="U2210" s="14">
        <f t="shared" si="103"/>
        <v>-9819.8680800000002</v>
      </c>
      <c r="V2210" s="14">
        <f t="shared" si="104"/>
        <v>-5702.1</v>
      </c>
      <c r="W2210"/>
      <c r="Y2210" s="3">
        <v>43269262.359999999</v>
      </c>
      <c r="Z2210" s="3">
        <v>874367.57</v>
      </c>
      <c r="AA2210" s="3">
        <v>433279.63</v>
      </c>
      <c r="AB2210">
        <v>0</v>
      </c>
      <c r="AC2210" s="3">
        <v>0</v>
      </c>
      <c r="AD2210" s="2">
        <v>374512.67</v>
      </c>
      <c r="AE2210" s="3">
        <v>599122533.62</v>
      </c>
      <c r="AF2210" s="3">
        <v>12164932.65</v>
      </c>
      <c r="AG2210" s="3">
        <v>2628720.44</v>
      </c>
      <c r="AH2210" s="3">
        <v>103699.7</v>
      </c>
      <c r="AI2210" s="3">
        <v>2074</v>
      </c>
      <c r="AJ2210" s="2">
        <v>-10188946.82</v>
      </c>
    </row>
    <row r="2211" spans="1:36" hidden="1" x14ac:dyDescent="0.25">
      <c r="A2211" s="8">
        <v>6</v>
      </c>
      <c r="B2211" s="8" t="s">
        <v>5320</v>
      </c>
      <c r="C2211" s="8">
        <v>1079070320248</v>
      </c>
      <c r="D2211" s="8" t="s">
        <v>5321</v>
      </c>
      <c r="F2211" s="8" t="s">
        <v>304</v>
      </c>
      <c r="G2211" s="10">
        <v>43592</v>
      </c>
      <c r="H2211" s="8" t="s">
        <v>31</v>
      </c>
      <c r="I2211" s="8" t="s">
        <v>32</v>
      </c>
      <c r="J2211" s="9">
        <v>0</v>
      </c>
      <c r="K2211" s="9">
        <v>0</v>
      </c>
      <c r="L2211" s="8">
        <v>0</v>
      </c>
      <c r="M2211" s="14">
        <f t="shared" si="105"/>
        <v>0</v>
      </c>
      <c r="N2211" s="8">
        <v>0</v>
      </c>
      <c r="O2211" s="8">
        <v>0</v>
      </c>
      <c r="P2211" s="8" t="s">
        <v>77</v>
      </c>
      <c r="R2211" s="8">
        <v>1</v>
      </c>
      <c r="S2211" s="13">
        <f>_xlfn.XLOOKUP(P2211,rif_fee_schedule!$A$2:$A$84,rif_fee_schedule!C$2:C$84, 0)*1.628</f>
        <v>9769.6279999999988</v>
      </c>
      <c r="T2211" s="13">
        <f>_xlfn.XLOOKUP(P2211,rif_fee_schedule!$A$2:$A$84,rif_fee_schedule!D$2:D$84, 0)</f>
        <v>5674</v>
      </c>
      <c r="U2211" s="14">
        <f t="shared" si="103"/>
        <v>9769.6279999999988</v>
      </c>
      <c r="V2211" s="14">
        <f t="shared" si="104"/>
        <v>5674</v>
      </c>
      <c r="W2211"/>
      <c r="Y2211" s="3">
        <v>43269262.359999999</v>
      </c>
      <c r="Z2211" s="3">
        <v>874367.57</v>
      </c>
      <c r="AA2211" s="3">
        <v>433279.63</v>
      </c>
      <c r="AB2211">
        <v>0</v>
      </c>
      <c r="AC2211" s="3">
        <v>0</v>
      </c>
      <c r="AD2211" s="2">
        <v>374512.67</v>
      </c>
      <c r="AE2211" s="3">
        <v>599122533.62</v>
      </c>
      <c r="AF2211" s="3">
        <v>12164932.65</v>
      </c>
      <c r="AG2211" s="3">
        <v>2628720.44</v>
      </c>
      <c r="AH2211" s="3">
        <v>103699.7</v>
      </c>
      <c r="AI2211" s="3">
        <v>2074</v>
      </c>
      <c r="AJ2211" s="2">
        <v>-10188946.82</v>
      </c>
    </row>
    <row r="2212" spans="1:36" hidden="1" x14ac:dyDescent="0.25">
      <c r="A2212" s="8">
        <v>6</v>
      </c>
      <c r="B2212" s="8" t="s">
        <v>5320</v>
      </c>
      <c r="C2212" s="8">
        <v>1079070320248</v>
      </c>
      <c r="D2212" s="8" t="s">
        <v>5321</v>
      </c>
      <c r="F2212" s="8" t="s">
        <v>304</v>
      </c>
      <c r="G2212" s="10">
        <v>43592</v>
      </c>
      <c r="H2212" s="8" t="s">
        <v>31</v>
      </c>
      <c r="I2212" s="8" t="s">
        <v>32</v>
      </c>
      <c r="J2212" s="9">
        <v>0</v>
      </c>
      <c r="K2212" s="9">
        <v>0</v>
      </c>
      <c r="L2212" s="8">
        <v>0</v>
      </c>
      <c r="M2212" s="14">
        <f t="shared" si="105"/>
        <v>0</v>
      </c>
      <c r="N2212" s="8">
        <v>0</v>
      </c>
      <c r="O2212" s="8">
        <v>0</v>
      </c>
      <c r="P2212" s="8" t="s">
        <v>106</v>
      </c>
      <c r="R2212" s="8">
        <v>47.12</v>
      </c>
      <c r="S2212" s="13">
        <f>_xlfn.XLOOKUP(P2212,rif_fee_schedule!$A$2:$A$84,rif_fee_schedule!C$2:C$84, 0)*1.628</f>
        <v>0</v>
      </c>
      <c r="T2212" s="13">
        <f>_xlfn.XLOOKUP(P2212,rif_fee_schedule!$A$2:$A$84,rif_fee_schedule!D$2:D$84, 0)</f>
        <v>0</v>
      </c>
      <c r="U2212" s="14">
        <f t="shared" si="103"/>
        <v>0</v>
      </c>
      <c r="V2212" s="14">
        <f t="shared" si="104"/>
        <v>0</v>
      </c>
      <c r="W2212"/>
      <c r="Y2212" s="3">
        <v>43269262.359999999</v>
      </c>
      <c r="Z2212" s="3">
        <v>874367.57</v>
      </c>
      <c r="AA2212" s="3">
        <v>433279.63</v>
      </c>
      <c r="AB2212">
        <v>0</v>
      </c>
      <c r="AC2212" s="3">
        <v>0</v>
      </c>
      <c r="AD2212" s="2">
        <v>374512.67</v>
      </c>
      <c r="AE2212" s="3">
        <v>599122533.62</v>
      </c>
      <c r="AF2212" s="3">
        <v>12164932.65</v>
      </c>
      <c r="AG2212" s="3">
        <v>2628720.44</v>
      </c>
      <c r="AH2212" s="3">
        <v>103699.7</v>
      </c>
      <c r="AI2212" s="3">
        <v>2074</v>
      </c>
      <c r="AJ2212" s="2">
        <v>-10188946.82</v>
      </c>
    </row>
    <row r="2213" spans="1:36" hidden="1" x14ac:dyDescent="0.25">
      <c r="A2213" s="8">
        <v>6</v>
      </c>
      <c r="B2213" s="8" t="s">
        <v>5320</v>
      </c>
      <c r="C2213" s="8">
        <v>1079070320248</v>
      </c>
      <c r="D2213" s="8" t="s">
        <v>5321</v>
      </c>
      <c r="F2213" s="8" t="s">
        <v>304</v>
      </c>
      <c r="G2213" s="10">
        <v>43592</v>
      </c>
      <c r="H2213" s="8" t="s">
        <v>31</v>
      </c>
      <c r="I2213" s="8" t="s">
        <v>32</v>
      </c>
      <c r="J2213" s="9">
        <v>0</v>
      </c>
      <c r="K2213" s="9">
        <v>0</v>
      </c>
      <c r="L2213" s="8">
        <v>0</v>
      </c>
      <c r="M2213" s="14">
        <f t="shared" si="105"/>
        <v>0</v>
      </c>
      <c r="N2213" s="8">
        <v>0</v>
      </c>
      <c r="O2213" s="8">
        <v>0</v>
      </c>
      <c r="P2213" s="8" t="s">
        <v>117</v>
      </c>
      <c r="R2213" s="8">
        <v>-2.29</v>
      </c>
      <c r="S2213" s="13">
        <f>_xlfn.XLOOKUP(P2213,rif_fee_schedule!$A$2:$A$84,rif_fee_schedule!C$2:C$84, 0)*1.628</f>
        <v>4288.152</v>
      </c>
      <c r="T2213" s="13">
        <f>_xlfn.XLOOKUP(P2213,rif_fee_schedule!$A$2:$A$84,rif_fee_schedule!D$2:D$84, 0)</f>
        <v>2490</v>
      </c>
      <c r="U2213" s="14">
        <f t="shared" si="103"/>
        <v>-9819.8680800000002</v>
      </c>
      <c r="V2213" s="14">
        <f t="shared" si="104"/>
        <v>-5702.1</v>
      </c>
      <c r="W2213"/>
      <c r="Y2213" s="3">
        <v>43269262.359999999</v>
      </c>
      <c r="Z2213" s="3">
        <v>874367.57</v>
      </c>
      <c r="AA2213" s="3">
        <v>433279.63</v>
      </c>
      <c r="AB2213">
        <v>0</v>
      </c>
      <c r="AC2213" s="3">
        <v>0</v>
      </c>
      <c r="AD2213" s="2">
        <v>374512.67</v>
      </c>
      <c r="AE2213" s="3">
        <v>599122533.62</v>
      </c>
      <c r="AF2213" s="3">
        <v>12164932.65</v>
      </c>
      <c r="AG2213" s="3">
        <v>2628720.44</v>
      </c>
      <c r="AH2213" s="3">
        <v>103699.7</v>
      </c>
      <c r="AI2213" s="3">
        <v>2074</v>
      </c>
      <c r="AJ2213" s="2">
        <v>-10188946.82</v>
      </c>
    </row>
    <row r="2214" spans="1:36" hidden="1" x14ac:dyDescent="0.25">
      <c r="A2214" s="8">
        <v>6</v>
      </c>
      <c r="B2214" s="8" t="s">
        <v>5322</v>
      </c>
      <c r="C2214" s="8">
        <v>1079070320264</v>
      </c>
      <c r="D2214" s="8" t="s">
        <v>5323</v>
      </c>
      <c r="F2214" s="8" t="s">
        <v>304</v>
      </c>
      <c r="G2214" s="10">
        <v>43592</v>
      </c>
      <c r="H2214" s="8" t="s">
        <v>31</v>
      </c>
      <c r="I2214" s="8" t="s">
        <v>32</v>
      </c>
      <c r="J2214" s="9">
        <v>0</v>
      </c>
      <c r="K2214" s="9">
        <v>0</v>
      </c>
      <c r="L2214" s="8">
        <v>0</v>
      </c>
      <c r="M2214" s="14">
        <f t="shared" si="105"/>
        <v>0</v>
      </c>
      <c r="N2214" s="8">
        <v>0</v>
      </c>
      <c r="O2214" s="8">
        <v>0</v>
      </c>
      <c r="P2214" s="8" t="s">
        <v>77</v>
      </c>
      <c r="R2214" s="8">
        <v>1</v>
      </c>
      <c r="S2214" s="13">
        <f>_xlfn.XLOOKUP(P2214,rif_fee_schedule!$A$2:$A$84,rif_fee_schedule!C$2:C$84, 0)*1.628</f>
        <v>9769.6279999999988</v>
      </c>
      <c r="T2214" s="13">
        <f>_xlfn.XLOOKUP(P2214,rif_fee_schedule!$A$2:$A$84,rif_fee_schedule!D$2:D$84, 0)</f>
        <v>5674</v>
      </c>
      <c r="U2214" s="14">
        <f t="shared" si="103"/>
        <v>9769.6279999999988</v>
      </c>
      <c r="V2214" s="14">
        <f t="shared" si="104"/>
        <v>5674</v>
      </c>
      <c r="W2214"/>
      <c r="Y2214" s="3">
        <v>43269262.359999999</v>
      </c>
      <c r="Z2214" s="3">
        <v>874367.57</v>
      </c>
      <c r="AA2214" s="3">
        <v>433279.63</v>
      </c>
      <c r="AB2214">
        <v>0</v>
      </c>
      <c r="AC2214" s="3">
        <v>0</v>
      </c>
      <c r="AD2214" s="2">
        <v>374512.67</v>
      </c>
      <c r="AE2214" s="3">
        <v>599122533.62</v>
      </c>
      <c r="AF2214" s="3">
        <v>12164932.65</v>
      </c>
      <c r="AG2214" s="3">
        <v>2628720.44</v>
      </c>
      <c r="AH2214" s="3">
        <v>103699.7</v>
      </c>
      <c r="AI2214" s="3">
        <v>2074</v>
      </c>
      <c r="AJ2214" s="2">
        <v>-10188946.82</v>
      </c>
    </row>
    <row r="2215" spans="1:36" hidden="1" x14ac:dyDescent="0.25">
      <c r="A2215" s="8">
        <v>6</v>
      </c>
      <c r="B2215" s="8" t="s">
        <v>5322</v>
      </c>
      <c r="C2215" s="8">
        <v>1079070320264</v>
      </c>
      <c r="D2215" s="8" t="s">
        <v>5323</v>
      </c>
      <c r="F2215" s="8" t="s">
        <v>304</v>
      </c>
      <c r="G2215" s="10">
        <v>43592</v>
      </c>
      <c r="H2215" s="8" t="s">
        <v>31</v>
      </c>
      <c r="I2215" s="8" t="s">
        <v>32</v>
      </c>
      <c r="J2215" s="9">
        <v>0</v>
      </c>
      <c r="K2215" s="9">
        <v>0</v>
      </c>
      <c r="L2215" s="8">
        <v>0</v>
      </c>
      <c r="M2215" s="14">
        <f t="shared" si="105"/>
        <v>0</v>
      </c>
      <c r="N2215" s="8">
        <v>0</v>
      </c>
      <c r="O2215" s="8">
        <v>0</v>
      </c>
      <c r="P2215" s="8" t="s">
        <v>106</v>
      </c>
      <c r="R2215" s="8">
        <v>47.12</v>
      </c>
      <c r="S2215" s="13">
        <f>_xlfn.XLOOKUP(P2215,rif_fee_schedule!$A$2:$A$84,rif_fee_schedule!C$2:C$84, 0)*1.628</f>
        <v>0</v>
      </c>
      <c r="T2215" s="13">
        <f>_xlfn.XLOOKUP(P2215,rif_fee_schedule!$A$2:$A$84,rif_fee_schedule!D$2:D$84, 0)</f>
        <v>0</v>
      </c>
      <c r="U2215" s="14">
        <f t="shared" si="103"/>
        <v>0</v>
      </c>
      <c r="V2215" s="14">
        <f t="shared" si="104"/>
        <v>0</v>
      </c>
      <c r="W2215"/>
      <c r="Y2215" s="3">
        <v>43269262.359999999</v>
      </c>
      <c r="Z2215" s="3">
        <v>874367.57</v>
      </c>
      <c r="AA2215" s="3">
        <v>433279.63</v>
      </c>
      <c r="AB2215">
        <v>0</v>
      </c>
      <c r="AC2215" s="3">
        <v>0</v>
      </c>
      <c r="AD2215" s="2">
        <v>374512.67</v>
      </c>
      <c r="AE2215" s="3">
        <v>599122533.62</v>
      </c>
      <c r="AF2215" s="3">
        <v>12164932.65</v>
      </c>
      <c r="AG2215" s="3">
        <v>2628720.44</v>
      </c>
      <c r="AH2215" s="3">
        <v>103699.7</v>
      </c>
      <c r="AI2215" s="3">
        <v>2074</v>
      </c>
      <c r="AJ2215" s="2">
        <v>-10188946.82</v>
      </c>
    </row>
    <row r="2216" spans="1:36" hidden="1" x14ac:dyDescent="0.25">
      <c r="A2216" s="8">
        <v>6</v>
      </c>
      <c r="B2216" s="8" t="s">
        <v>5322</v>
      </c>
      <c r="C2216" s="8">
        <v>1079070320264</v>
      </c>
      <c r="D2216" s="8" t="s">
        <v>5323</v>
      </c>
      <c r="F2216" s="8" t="s">
        <v>304</v>
      </c>
      <c r="G2216" s="10">
        <v>43592</v>
      </c>
      <c r="H2216" s="8" t="s">
        <v>31</v>
      </c>
      <c r="I2216" s="8" t="s">
        <v>32</v>
      </c>
      <c r="J2216" s="9">
        <v>0</v>
      </c>
      <c r="K2216" s="9">
        <v>0</v>
      </c>
      <c r="L2216" s="8">
        <v>0</v>
      </c>
      <c r="M2216" s="14">
        <f t="shared" si="105"/>
        <v>0</v>
      </c>
      <c r="N2216" s="8">
        <v>0</v>
      </c>
      <c r="O2216" s="8">
        <v>0</v>
      </c>
      <c r="P2216" s="8" t="s">
        <v>117</v>
      </c>
      <c r="R2216" s="8">
        <v>-2.29</v>
      </c>
      <c r="S2216" s="13">
        <f>_xlfn.XLOOKUP(P2216,rif_fee_schedule!$A$2:$A$84,rif_fee_schedule!C$2:C$84, 0)*1.628</f>
        <v>4288.152</v>
      </c>
      <c r="T2216" s="13">
        <f>_xlfn.XLOOKUP(P2216,rif_fee_schedule!$A$2:$A$84,rif_fee_schedule!D$2:D$84, 0)</f>
        <v>2490</v>
      </c>
      <c r="U2216" s="14">
        <f t="shared" si="103"/>
        <v>-9819.8680800000002</v>
      </c>
      <c r="V2216" s="14">
        <f t="shared" si="104"/>
        <v>-5702.1</v>
      </c>
      <c r="W2216"/>
      <c r="Y2216" s="3">
        <v>43269262.359999999</v>
      </c>
      <c r="Z2216" s="3">
        <v>874367.57</v>
      </c>
      <c r="AA2216" s="3">
        <v>433279.63</v>
      </c>
      <c r="AB2216">
        <v>0</v>
      </c>
      <c r="AC2216" s="3">
        <v>0</v>
      </c>
      <c r="AD2216" s="2">
        <v>374512.67</v>
      </c>
      <c r="AE2216" s="3">
        <v>599122533.62</v>
      </c>
      <c r="AF2216" s="3">
        <v>12164932.65</v>
      </c>
      <c r="AG2216" s="3">
        <v>2628720.44</v>
      </c>
      <c r="AH2216" s="3">
        <v>103699.7</v>
      </c>
      <c r="AI2216" s="3">
        <v>2074</v>
      </c>
      <c r="AJ2216" s="2">
        <v>-10188946.82</v>
      </c>
    </row>
    <row r="2217" spans="1:36" hidden="1" x14ac:dyDescent="0.25">
      <c r="A2217" s="8">
        <v>7</v>
      </c>
      <c r="B2217" s="8" t="s">
        <v>8369</v>
      </c>
      <c r="C2217" s="8">
        <v>341170055500</v>
      </c>
      <c r="D2217" s="8" t="s">
        <v>8370</v>
      </c>
      <c r="F2217" s="8" t="s">
        <v>8371</v>
      </c>
      <c r="G2217" s="10">
        <v>43522</v>
      </c>
      <c r="H2217" s="8" t="s">
        <v>31</v>
      </c>
      <c r="I2217" s="8" t="s">
        <v>38</v>
      </c>
      <c r="J2217" s="9">
        <v>1405582.43</v>
      </c>
      <c r="K2217" s="9">
        <v>28111.66</v>
      </c>
      <c r="L2217" s="8">
        <v>0</v>
      </c>
      <c r="M2217" s="14">
        <f t="shared" si="105"/>
        <v>1433694.0899999999</v>
      </c>
      <c r="N2217" s="8">
        <v>0</v>
      </c>
      <c r="O2217" s="8">
        <v>0</v>
      </c>
      <c r="P2217" s="8" t="s">
        <v>5260</v>
      </c>
      <c r="R2217" s="11">
        <v>255849</v>
      </c>
      <c r="S2217" s="13">
        <f>_xlfn.XLOOKUP(P2217,rif_fee_schedule!$A$2:$A$84,rif_fee_schedule!C$2:C$84, 0)*1.628</f>
        <v>9.8673079999999995</v>
      </c>
      <c r="T2217" s="13">
        <f>_xlfn.XLOOKUP(P2217,rif_fee_schedule!$A$2:$A$84,rif_fee_schedule!D$2:D$84, 0)</f>
        <v>5.7309999999999999</v>
      </c>
      <c r="U2217" s="14">
        <f t="shared" si="103"/>
        <v>2524540.8844920001</v>
      </c>
      <c r="V2217" s="14">
        <f t="shared" si="104"/>
        <v>1466270.6189999999</v>
      </c>
      <c r="W2217" s="2"/>
      <c r="Y2217" s="3">
        <v>53911680.950000003</v>
      </c>
      <c r="Z2217" s="3">
        <v>1078233.76</v>
      </c>
      <c r="AA2217" s="3">
        <v>0</v>
      </c>
      <c r="AB2217">
        <v>0</v>
      </c>
      <c r="AC2217" s="3">
        <v>0</v>
      </c>
      <c r="AD2217" s="2">
        <v>-682358.32</v>
      </c>
      <c r="AE2217" s="3">
        <v>599122533.62</v>
      </c>
      <c r="AF2217" s="3">
        <v>12164932.65</v>
      </c>
      <c r="AG2217" s="3">
        <v>2628720.44</v>
      </c>
      <c r="AH2217" s="3">
        <v>103699.7</v>
      </c>
      <c r="AI2217" s="3">
        <v>2074</v>
      </c>
      <c r="AJ2217" s="2">
        <v>-10188946.82</v>
      </c>
    </row>
    <row r="2218" spans="1:36" hidden="1" x14ac:dyDescent="0.25">
      <c r="A2218" s="8">
        <v>7</v>
      </c>
      <c r="B2218" s="8" t="s">
        <v>8369</v>
      </c>
      <c r="C2218" s="8">
        <v>341170055500</v>
      </c>
      <c r="D2218" s="8" t="s">
        <v>8370</v>
      </c>
      <c r="F2218" s="8" t="s">
        <v>8371</v>
      </c>
      <c r="G2218" s="10">
        <v>43522</v>
      </c>
      <c r="H2218" s="8" t="s">
        <v>31</v>
      </c>
      <c r="I2218" s="8" t="s">
        <v>38</v>
      </c>
      <c r="J2218" s="9">
        <v>1405582.43</v>
      </c>
      <c r="K2218" s="9">
        <v>28111.66</v>
      </c>
      <c r="L2218" s="8">
        <v>0</v>
      </c>
      <c r="M2218" s="14">
        <f t="shared" si="105"/>
        <v>1433694.0899999999</v>
      </c>
      <c r="N2218" s="8">
        <v>0</v>
      </c>
      <c r="O2218" s="8">
        <v>0</v>
      </c>
      <c r="P2218" s="8" t="s">
        <v>732</v>
      </c>
      <c r="R2218" s="11">
        <v>-164972</v>
      </c>
      <c r="S2218" s="13">
        <f>_xlfn.XLOOKUP(P2218,rif_fee_schedule!$A$2:$A$84,rif_fee_schedule!C$2:C$84, 0)*1.628</f>
        <v>10.542928</v>
      </c>
      <c r="T2218" s="13">
        <f>_xlfn.XLOOKUP(P2218,rif_fee_schedule!$A$2:$A$84,rif_fee_schedule!D$2:D$84, 0)</f>
        <v>6.1230000000000002</v>
      </c>
      <c r="U2218" s="14">
        <f t="shared" si="103"/>
        <v>-1739287.918016</v>
      </c>
      <c r="V2218" s="14">
        <f t="shared" si="104"/>
        <v>-1010123.556</v>
      </c>
      <c r="W2218" s="2"/>
      <c r="Y2218" s="3">
        <v>53911680.950000003</v>
      </c>
      <c r="Z2218" s="3">
        <v>1078233.76</v>
      </c>
      <c r="AA2218" s="3">
        <v>0</v>
      </c>
      <c r="AB2218">
        <v>0</v>
      </c>
      <c r="AC2218" s="3">
        <v>0</v>
      </c>
      <c r="AD2218" s="2">
        <v>-682358.32</v>
      </c>
      <c r="AE2218" s="3">
        <v>599122533.62</v>
      </c>
      <c r="AF2218" s="3">
        <v>12164932.65</v>
      </c>
      <c r="AG2218" s="3">
        <v>2628720.44</v>
      </c>
      <c r="AH2218" s="3">
        <v>103699.7</v>
      </c>
      <c r="AI2218" s="3">
        <v>2074</v>
      </c>
      <c r="AJ2218" s="2">
        <v>-10188946.82</v>
      </c>
    </row>
    <row r="2219" spans="1:36" hidden="1" x14ac:dyDescent="0.25">
      <c r="A2219" s="8">
        <v>7</v>
      </c>
      <c r="B2219" s="8" t="s">
        <v>8369</v>
      </c>
      <c r="C2219" s="8">
        <v>341170055500</v>
      </c>
      <c r="D2219" s="8" t="s">
        <v>8370</v>
      </c>
      <c r="F2219" s="8" t="s">
        <v>8371</v>
      </c>
      <c r="G2219" s="10">
        <v>43522</v>
      </c>
      <c r="H2219" s="8" t="s">
        <v>31</v>
      </c>
      <c r="I2219" s="8" t="s">
        <v>38</v>
      </c>
      <c r="J2219" s="9">
        <v>1405582.43</v>
      </c>
      <c r="K2219" s="9">
        <v>28111.66</v>
      </c>
      <c r="L2219" s="8">
        <v>0</v>
      </c>
      <c r="M2219" s="14">
        <f t="shared" si="105"/>
        <v>1433694.0899999999</v>
      </c>
      <c r="N2219" s="8">
        <v>0</v>
      </c>
      <c r="O2219" s="8">
        <v>0</v>
      </c>
      <c r="P2219" s="8" t="s">
        <v>349</v>
      </c>
      <c r="R2219" s="11">
        <v>65449</v>
      </c>
      <c r="S2219" s="13">
        <f>_xlfn.XLOOKUP(P2219,rif_fee_schedule!$A$2:$A$84,rif_fee_schedule!C$2:C$84, 0)*1.628</f>
        <v>13.701248</v>
      </c>
      <c r="T2219" s="13">
        <f>_xlfn.XLOOKUP(P2219,rif_fee_schedule!$A$2:$A$84,rif_fee_schedule!D$2:D$84, 0)</f>
        <v>7.9569999999999999</v>
      </c>
      <c r="U2219" s="14">
        <f t="shared" si="103"/>
        <v>896732.98035199998</v>
      </c>
      <c r="V2219" s="14">
        <f t="shared" si="104"/>
        <v>520777.69299999997</v>
      </c>
      <c r="W2219" s="2"/>
      <c r="Y2219" s="3">
        <v>53911680.950000003</v>
      </c>
      <c r="Z2219" s="3">
        <v>1078233.76</v>
      </c>
      <c r="AA2219" s="3">
        <v>0</v>
      </c>
      <c r="AB2219">
        <v>0</v>
      </c>
      <c r="AC2219" s="3">
        <v>0</v>
      </c>
      <c r="AD2219" s="2">
        <v>-682358.32</v>
      </c>
      <c r="AE2219" s="3">
        <v>599122533.62</v>
      </c>
      <c r="AF2219" s="3">
        <v>12164932.65</v>
      </c>
      <c r="AG2219" s="3">
        <v>2628720.44</v>
      </c>
      <c r="AH2219" s="3">
        <v>103699.7</v>
      </c>
      <c r="AI2219" s="3">
        <v>2074</v>
      </c>
      <c r="AJ2219" s="2">
        <v>-10188946.82</v>
      </c>
    </row>
    <row r="2220" spans="1:36" hidden="1" x14ac:dyDescent="0.25">
      <c r="A2220" s="8">
        <v>7</v>
      </c>
      <c r="B2220" s="8" t="s">
        <v>8369</v>
      </c>
      <c r="C2220" s="8">
        <v>341170055500</v>
      </c>
      <c r="D2220" s="8" t="s">
        <v>8370</v>
      </c>
      <c r="F2220" s="8" t="s">
        <v>8371</v>
      </c>
      <c r="G2220" s="10">
        <v>43522</v>
      </c>
      <c r="H2220" s="8" t="s">
        <v>31</v>
      </c>
      <c r="I2220" s="8" t="s">
        <v>38</v>
      </c>
      <c r="J2220" s="9">
        <v>1405582.43</v>
      </c>
      <c r="K2220" s="9">
        <v>28111.66</v>
      </c>
      <c r="L2220" s="8">
        <v>0</v>
      </c>
      <c r="M2220" s="14">
        <f t="shared" si="105"/>
        <v>1433694.0899999999</v>
      </c>
      <c r="N2220" s="8">
        <v>0</v>
      </c>
      <c r="O2220" s="8">
        <v>0</v>
      </c>
      <c r="P2220" s="8" t="s">
        <v>82</v>
      </c>
      <c r="R2220" s="11">
        <v>-1120</v>
      </c>
      <c r="S2220" s="13">
        <f>_xlfn.XLOOKUP(P2220,rif_fee_schedule!$A$2:$A$84,rif_fee_schedule!C$2:C$84, 0)*1.628</f>
        <v>36.760239999999996</v>
      </c>
      <c r="T2220" s="13">
        <f>_xlfn.XLOOKUP(P2220,rif_fee_schedule!$A$2:$A$84,rif_fee_schedule!D$2:D$84, 0)</f>
        <v>21.35</v>
      </c>
      <c r="U2220" s="14">
        <f t="shared" si="103"/>
        <v>-41171.468799999995</v>
      </c>
      <c r="V2220" s="14">
        <f t="shared" si="104"/>
        <v>-23912</v>
      </c>
      <c r="W2220" s="2"/>
      <c r="Y2220" s="3">
        <v>53911680.950000003</v>
      </c>
      <c r="Z2220" s="3">
        <v>1078233.76</v>
      </c>
      <c r="AA2220" s="3">
        <v>0</v>
      </c>
      <c r="AB2220">
        <v>0</v>
      </c>
      <c r="AC2220" s="3">
        <v>0</v>
      </c>
      <c r="AD2220" s="2">
        <v>-682358.32</v>
      </c>
      <c r="AE2220" s="3">
        <v>599122533.62</v>
      </c>
      <c r="AF2220" s="3">
        <v>12164932.65</v>
      </c>
      <c r="AG2220" s="3">
        <v>2628720.44</v>
      </c>
      <c r="AH2220" s="3">
        <v>103699.7</v>
      </c>
      <c r="AI2220" s="3">
        <v>2074</v>
      </c>
      <c r="AJ2220" s="2">
        <v>-10188946.82</v>
      </c>
    </row>
    <row r="2221" spans="1:36" hidden="1" x14ac:dyDescent="0.25">
      <c r="A2221" s="8">
        <v>7</v>
      </c>
      <c r="B2221" s="8" t="s">
        <v>8369</v>
      </c>
      <c r="C2221" s="8">
        <v>341170055500</v>
      </c>
      <c r="D2221" s="8" t="s">
        <v>8370</v>
      </c>
      <c r="F2221" s="8" t="s">
        <v>8371</v>
      </c>
      <c r="G2221" s="10">
        <v>43522</v>
      </c>
      <c r="H2221" s="8" t="s">
        <v>31</v>
      </c>
      <c r="I2221" s="8" t="s">
        <v>38</v>
      </c>
      <c r="J2221" s="9">
        <v>1405582.43</v>
      </c>
      <c r="K2221" s="9">
        <v>28111.66</v>
      </c>
      <c r="L2221" s="8">
        <v>0</v>
      </c>
      <c r="M2221" s="14">
        <f t="shared" si="105"/>
        <v>1433694.0899999999</v>
      </c>
      <c r="N2221" s="8">
        <v>0</v>
      </c>
      <c r="O2221" s="8">
        <v>0</v>
      </c>
      <c r="P2221" s="8" t="s">
        <v>82</v>
      </c>
      <c r="R2221" s="8">
        <v>-730</v>
      </c>
      <c r="S2221" s="13">
        <f>_xlfn.XLOOKUP(P2221,rif_fee_schedule!$A$2:$A$84,rif_fee_schedule!C$2:C$84, 0)*1.628</f>
        <v>36.760239999999996</v>
      </c>
      <c r="T2221" s="13">
        <f>_xlfn.XLOOKUP(P2221,rif_fee_schedule!$A$2:$A$84,rif_fee_schedule!D$2:D$84, 0)</f>
        <v>21.35</v>
      </c>
      <c r="U2221" s="14">
        <f t="shared" si="103"/>
        <v>-26834.975199999997</v>
      </c>
      <c r="V2221" s="14">
        <f t="shared" si="104"/>
        <v>-15585.500000000002</v>
      </c>
      <c r="W2221"/>
      <c r="Y2221" s="3">
        <v>53911680.950000003</v>
      </c>
      <c r="Z2221" s="3">
        <v>1078233.76</v>
      </c>
      <c r="AA2221" s="3">
        <v>0</v>
      </c>
      <c r="AB2221">
        <v>0</v>
      </c>
      <c r="AC2221" s="3">
        <v>0</v>
      </c>
      <c r="AD2221" s="2">
        <v>-682358.32</v>
      </c>
      <c r="AE2221" s="3">
        <v>599122533.62</v>
      </c>
      <c r="AF2221" s="3">
        <v>12164932.65</v>
      </c>
      <c r="AG2221" s="3">
        <v>2628720.44</v>
      </c>
      <c r="AH2221" s="3">
        <v>103699.7</v>
      </c>
      <c r="AI2221" s="3">
        <v>2074</v>
      </c>
      <c r="AJ2221" s="2">
        <v>-10188946.82</v>
      </c>
    </row>
    <row r="2222" spans="1:36" hidden="1" x14ac:dyDescent="0.25">
      <c r="A2222" s="8">
        <v>7</v>
      </c>
      <c r="B2222" s="8" t="s">
        <v>8372</v>
      </c>
      <c r="C2222" s="8">
        <v>341170055500</v>
      </c>
      <c r="D2222" s="8" t="s">
        <v>8370</v>
      </c>
      <c r="F2222" s="8" t="s">
        <v>8373</v>
      </c>
      <c r="G2222" s="10">
        <v>43747</v>
      </c>
      <c r="H2222" s="8" t="s">
        <v>31</v>
      </c>
      <c r="I2222" s="8" t="s">
        <v>38</v>
      </c>
      <c r="J2222" s="9">
        <v>314033.3</v>
      </c>
      <c r="K2222" s="9">
        <v>6280.66</v>
      </c>
      <c r="L2222" s="8">
        <v>0</v>
      </c>
      <c r="M2222" s="14">
        <f t="shared" si="105"/>
        <v>320313.95999999996</v>
      </c>
      <c r="N2222" s="8">
        <v>0</v>
      </c>
      <c r="O2222" s="8">
        <v>0</v>
      </c>
      <c r="P2222" s="8" t="s">
        <v>3496</v>
      </c>
      <c r="R2222" s="11">
        <v>65449</v>
      </c>
      <c r="S2222" s="13">
        <f>_xlfn.XLOOKUP(P2222,rif_fee_schedule!$A$2:$A$84,rif_fee_schedule!C$2:C$84, 0)*1.628</f>
        <v>19.218539999999997</v>
      </c>
      <c r="T2222" s="13">
        <f>_xlfn.XLOOKUP(P2222,rif_fee_schedule!$A$2:$A$84,rif_fee_schedule!D$2:D$84, 0)</f>
        <v>11.162000000000001</v>
      </c>
      <c r="U2222" s="14">
        <f t="shared" si="103"/>
        <v>1257834.2244599997</v>
      </c>
      <c r="V2222" s="14">
        <f t="shared" si="104"/>
        <v>730541.73800000001</v>
      </c>
      <c r="W2222" s="2"/>
      <c r="Y2222" s="3">
        <v>53911680.950000003</v>
      </c>
      <c r="Z2222" s="3">
        <v>1078233.76</v>
      </c>
      <c r="AA2222" s="3">
        <v>0</v>
      </c>
      <c r="AB2222">
        <v>0</v>
      </c>
      <c r="AC2222" s="3">
        <v>0</v>
      </c>
      <c r="AD2222" s="2">
        <v>-682358.32</v>
      </c>
      <c r="AE2222" s="3">
        <v>599122533.62</v>
      </c>
      <c r="AF2222" s="3">
        <v>12164932.65</v>
      </c>
      <c r="AG2222" s="3">
        <v>2628720.44</v>
      </c>
      <c r="AH2222" s="3">
        <v>103699.7</v>
      </c>
      <c r="AI2222" s="3">
        <v>2074</v>
      </c>
      <c r="AJ2222" s="2">
        <v>-10188946.82</v>
      </c>
    </row>
    <row r="2223" spans="1:36" hidden="1" x14ac:dyDescent="0.25">
      <c r="A2223" s="8">
        <v>7</v>
      </c>
      <c r="B2223" s="8" t="s">
        <v>8372</v>
      </c>
      <c r="C2223" s="8">
        <v>341170055500</v>
      </c>
      <c r="D2223" s="8" t="s">
        <v>8370</v>
      </c>
      <c r="F2223" s="8" t="s">
        <v>8373</v>
      </c>
      <c r="G2223" s="10">
        <v>43747</v>
      </c>
      <c r="H2223" s="8" t="s">
        <v>31</v>
      </c>
      <c r="I2223" s="8" t="s">
        <v>38</v>
      </c>
      <c r="J2223" s="9">
        <v>314033.3</v>
      </c>
      <c r="K2223" s="9">
        <v>6280.66</v>
      </c>
      <c r="L2223" s="8">
        <v>0</v>
      </c>
      <c r="M2223" s="14">
        <f t="shared" si="105"/>
        <v>320313.95999999996</v>
      </c>
      <c r="N2223" s="8">
        <v>0</v>
      </c>
      <c r="O2223" s="8">
        <v>0</v>
      </c>
      <c r="P2223" s="8" t="s">
        <v>349</v>
      </c>
      <c r="R2223" s="11">
        <v>-65449</v>
      </c>
      <c r="S2223" s="13">
        <f>_xlfn.XLOOKUP(P2223,rif_fee_schedule!$A$2:$A$84,rif_fee_schedule!C$2:C$84, 0)*1.628</f>
        <v>13.701248</v>
      </c>
      <c r="T2223" s="13">
        <f>_xlfn.XLOOKUP(P2223,rif_fee_schedule!$A$2:$A$84,rif_fee_schedule!D$2:D$84, 0)</f>
        <v>7.9569999999999999</v>
      </c>
      <c r="U2223" s="14">
        <f t="shared" si="103"/>
        <v>-896732.98035199998</v>
      </c>
      <c r="V2223" s="14">
        <f t="shared" si="104"/>
        <v>-520777.69299999997</v>
      </c>
      <c r="W2223" s="2"/>
      <c r="Y2223" s="3">
        <v>53911680.950000003</v>
      </c>
      <c r="Z2223" s="3">
        <v>1078233.76</v>
      </c>
      <c r="AA2223" s="3">
        <v>0</v>
      </c>
      <c r="AB2223">
        <v>0</v>
      </c>
      <c r="AC2223" s="3">
        <v>0</v>
      </c>
      <c r="AD2223" s="2">
        <v>-682358.32</v>
      </c>
      <c r="AE2223" s="3">
        <v>599122533.62</v>
      </c>
      <c r="AF2223" s="3">
        <v>12164932.65</v>
      </c>
      <c r="AG2223" s="3">
        <v>2628720.44</v>
      </c>
      <c r="AH2223" s="3">
        <v>103699.7</v>
      </c>
      <c r="AI2223" s="3">
        <v>2074</v>
      </c>
      <c r="AJ2223" s="2">
        <v>-10188946.82</v>
      </c>
    </row>
    <row r="2224" spans="1:36" x14ac:dyDescent="0.25">
      <c r="A2224" s="8">
        <v>2</v>
      </c>
      <c r="B2224" s="8" t="s">
        <v>1692</v>
      </c>
      <c r="C2224" s="8">
        <v>131350110050</v>
      </c>
      <c r="D2224" s="8" t="s">
        <v>1693</v>
      </c>
      <c r="E2224" s="8" t="s">
        <v>30</v>
      </c>
      <c r="F2224" s="8" t="s">
        <v>1694</v>
      </c>
      <c r="G2224" s="10">
        <v>43768</v>
      </c>
      <c r="H2224" s="8" t="s">
        <v>31</v>
      </c>
      <c r="I2224" s="8" t="s">
        <v>32</v>
      </c>
      <c r="J2224" s="9">
        <v>2370400.96</v>
      </c>
      <c r="K2224" s="9">
        <v>47408.03</v>
      </c>
      <c r="L2224" s="8">
        <v>0</v>
      </c>
      <c r="M2224" s="14">
        <f t="shared" si="105"/>
        <v>2417808.9899999998</v>
      </c>
      <c r="N2224" s="8">
        <v>0</v>
      </c>
      <c r="O2224" s="8">
        <v>0</v>
      </c>
      <c r="P2224" s="8" t="s">
        <v>9277</v>
      </c>
      <c r="R2224" s="11">
        <v>-36276</v>
      </c>
      <c r="S2224" s="13">
        <f>_xlfn.XLOOKUP(P2224,rif_fee_schedule!$A$2:$A$84,rif_fee_schedule!C$2:C$84, 0)*1.628</f>
        <v>24.034163999999997</v>
      </c>
      <c r="T2224" s="13">
        <f>_xlfn.XLOOKUP(P2224,rif_fee_schedule!$A$2:$A$84,rif_fee_schedule!D$2:D$84, 0)</f>
        <v>13.959</v>
      </c>
      <c r="U2224" s="14">
        <f t="shared" si="103"/>
        <v>-871863.3332639999</v>
      </c>
      <c r="V2224" s="14">
        <f t="shared" si="104"/>
        <v>-506376.68400000001</v>
      </c>
      <c r="W2224" s="2"/>
      <c r="Y2224" s="3">
        <v>272008405.74000001</v>
      </c>
      <c r="Z2224" s="3">
        <v>5573244.3300000001</v>
      </c>
      <c r="AA2224" s="3">
        <v>0</v>
      </c>
      <c r="AB2224">
        <v>0</v>
      </c>
      <c r="AC2224" s="3">
        <v>0</v>
      </c>
      <c r="AD2224" s="2">
        <v>-7297347.0099999998</v>
      </c>
      <c r="AE2224" s="3">
        <v>599122533.62</v>
      </c>
      <c r="AF2224" s="3">
        <v>12164932.65</v>
      </c>
      <c r="AG2224" s="3">
        <v>2628720.44</v>
      </c>
      <c r="AH2224" s="3">
        <v>103699.7</v>
      </c>
      <c r="AI2224" s="3">
        <v>2074</v>
      </c>
      <c r="AJ2224" s="2">
        <v>-10188946.82</v>
      </c>
    </row>
    <row r="2225" spans="1:36" hidden="1" x14ac:dyDescent="0.25">
      <c r="A2225" s="8">
        <v>2</v>
      </c>
      <c r="B2225" s="8" t="s">
        <v>1692</v>
      </c>
      <c r="C2225" s="8">
        <v>131350110050</v>
      </c>
      <c r="D2225" s="8" t="s">
        <v>1693</v>
      </c>
      <c r="E2225" s="8" t="s">
        <v>30</v>
      </c>
      <c r="F2225" s="8" t="s">
        <v>1694</v>
      </c>
      <c r="G2225" s="10">
        <v>43768</v>
      </c>
      <c r="H2225" s="8" t="s">
        <v>31</v>
      </c>
      <c r="I2225" s="8" t="s">
        <v>32</v>
      </c>
      <c r="J2225" s="9">
        <v>2370400.96</v>
      </c>
      <c r="K2225" s="9">
        <v>47408.03</v>
      </c>
      <c r="L2225" s="8">
        <v>0</v>
      </c>
      <c r="M2225" s="14">
        <f t="shared" si="105"/>
        <v>2417808.9899999998</v>
      </c>
      <c r="N2225" s="8">
        <v>0</v>
      </c>
      <c r="O2225" s="8">
        <v>0</v>
      </c>
      <c r="P2225" s="8" t="s">
        <v>184</v>
      </c>
      <c r="R2225" s="11">
        <v>-22394</v>
      </c>
      <c r="S2225" s="13">
        <f>_xlfn.XLOOKUP(P2225,rif_fee_schedule!$A$2:$A$84,rif_fee_schedule!C$2:C$84, 0)*1.628</f>
        <v>0</v>
      </c>
      <c r="T2225" s="13">
        <f>_xlfn.XLOOKUP(P2225,rif_fee_schedule!$A$2:$A$84,rif_fee_schedule!D$2:D$84, 0)</f>
        <v>0</v>
      </c>
      <c r="U2225" s="14">
        <f t="shared" si="103"/>
        <v>0</v>
      </c>
      <c r="V2225" s="14">
        <f t="shared" si="104"/>
        <v>0</v>
      </c>
      <c r="W2225" s="2"/>
      <c r="Y2225" s="3">
        <v>272008405.74000001</v>
      </c>
      <c r="Z2225" s="3">
        <v>5573244.3300000001</v>
      </c>
      <c r="AA2225" s="3">
        <v>0</v>
      </c>
      <c r="AB2225">
        <v>0</v>
      </c>
      <c r="AC2225" s="3">
        <v>0</v>
      </c>
      <c r="AD2225" s="2">
        <v>-7297347.0099999998</v>
      </c>
      <c r="AE2225" s="3">
        <v>599122533.62</v>
      </c>
      <c r="AF2225" s="3">
        <v>12164932.65</v>
      </c>
      <c r="AG2225" s="3">
        <v>2628720.44</v>
      </c>
      <c r="AH2225" s="3">
        <v>103699.7</v>
      </c>
      <c r="AI2225" s="3">
        <v>2074</v>
      </c>
      <c r="AJ2225" s="2">
        <v>-10188946.82</v>
      </c>
    </row>
    <row r="2226" spans="1:36" x14ac:dyDescent="0.25">
      <c r="A2226" s="8">
        <v>2</v>
      </c>
      <c r="B2226" s="8" t="s">
        <v>1692</v>
      </c>
      <c r="C2226" s="8">
        <v>131350110050</v>
      </c>
      <c r="D2226" s="8" t="s">
        <v>1693</v>
      </c>
      <c r="E2226" s="8" t="s">
        <v>30</v>
      </c>
      <c r="F2226" s="8" t="s">
        <v>1694</v>
      </c>
      <c r="G2226" s="10">
        <v>43768</v>
      </c>
      <c r="H2226" s="8" t="s">
        <v>31</v>
      </c>
      <c r="I2226" s="8" t="s">
        <v>32</v>
      </c>
      <c r="J2226" s="9">
        <v>2370400.96</v>
      </c>
      <c r="K2226" s="9">
        <v>47408.03</v>
      </c>
      <c r="L2226" s="8">
        <v>0</v>
      </c>
      <c r="M2226" s="14">
        <f t="shared" si="105"/>
        <v>2417808.9899999998</v>
      </c>
      <c r="N2226" s="8">
        <v>0</v>
      </c>
      <c r="O2226" s="8">
        <v>0</v>
      </c>
      <c r="P2226" s="8" t="s">
        <v>9277</v>
      </c>
      <c r="R2226" s="11">
        <v>-481871</v>
      </c>
      <c r="S2226" s="13">
        <f>_xlfn.XLOOKUP(P2226,rif_fee_schedule!$A$2:$A$84,rif_fee_schedule!C$2:C$84, 0)*1.628</f>
        <v>24.034163999999997</v>
      </c>
      <c r="T2226" s="13">
        <f>_xlfn.XLOOKUP(P2226,rif_fee_schedule!$A$2:$A$84,rif_fee_schedule!D$2:D$84, 0)</f>
        <v>13.959</v>
      </c>
      <c r="U2226" s="14">
        <f t="shared" si="103"/>
        <v>-11581366.640843999</v>
      </c>
      <c r="V2226" s="14">
        <f t="shared" si="104"/>
        <v>-6726437.2889999999</v>
      </c>
      <c r="W2226" s="2"/>
      <c r="Y2226" s="3">
        <v>272008405.74000001</v>
      </c>
      <c r="Z2226" s="3">
        <v>5573244.3300000001</v>
      </c>
      <c r="AA2226" s="3">
        <v>0</v>
      </c>
      <c r="AB2226">
        <v>0</v>
      </c>
      <c r="AC2226" s="3">
        <v>0</v>
      </c>
      <c r="AD2226" s="2">
        <v>-7297347.0099999998</v>
      </c>
      <c r="AE2226" s="3">
        <v>599122533.62</v>
      </c>
      <c r="AF2226" s="3">
        <v>12164932.65</v>
      </c>
      <c r="AG2226" s="3">
        <v>2628720.44</v>
      </c>
      <c r="AH2226" s="3">
        <v>103699.7</v>
      </c>
      <c r="AI2226" s="3">
        <v>2074</v>
      </c>
      <c r="AJ2226" s="2">
        <v>-10188946.82</v>
      </c>
    </row>
    <row r="2227" spans="1:36" x14ac:dyDescent="0.25">
      <c r="A2227" s="8">
        <v>2</v>
      </c>
      <c r="B2227" s="8" t="s">
        <v>1692</v>
      </c>
      <c r="C2227" s="8">
        <v>131350110050</v>
      </c>
      <c r="D2227" s="8" t="s">
        <v>1693</v>
      </c>
      <c r="E2227" s="8" t="s">
        <v>30</v>
      </c>
      <c r="F2227" s="8" t="s">
        <v>1694</v>
      </c>
      <c r="G2227" s="10">
        <v>43768</v>
      </c>
      <c r="H2227" s="8" t="s">
        <v>31</v>
      </c>
      <c r="I2227" s="8" t="s">
        <v>32</v>
      </c>
      <c r="J2227" s="9">
        <v>2370400.96</v>
      </c>
      <c r="K2227" s="9">
        <v>47408.03</v>
      </c>
      <c r="L2227" s="8">
        <v>0</v>
      </c>
      <c r="M2227" s="14">
        <f t="shared" si="105"/>
        <v>2417808.9899999998</v>
      </c>
      <c r="N2227" s="8">
        <v>0</v>
      </c>
      <c r="O2227" s="8">
        <v>0</v>
      </c>
      <c r="P2227" s="8" t="s">
        <v>1695</v>
      </c>
      <c r="R2227" s="11">
        <v>481871</v>
      </c>
      <c r="S2227" s="13">
        <f>_xlfn.XLOOKUP(P2227,rif_fee_schedule!$A$2:$A$84,rif_fee_schedule!C$2:C$84, 0)*1.628</f>
        <v>25.235627999999998</v>
      </c>
      <c r="T2227" s="13">
        <f>_xlfn.XLOOKUP(P2227,rif_fee_schedule!$A$2:$A$84,rif_fee_schedule!D$2:D$84, 0)*1.68</f>
        <v>24.623760000000001</v>
      </c>
      <c r="U2227" s="14">
        <f t="shared" ref="U2227:U2290" si="106">S2227*R2227</f>
        <v>12160317.299988</v>
      </c>
      <c r="V2227" s="14">
        <f t="shared" ref="V2227:V2290" si="107">T2227*R2227</f>
        <v>11865475.85496</v>
      </c>
      <c r="W2227" s="2"/>
      <c r="Y2227" s="3">
        <v>272008405.74000001</v>
      </c>
      <c r="Z2227" s="3">
        <v>5573244.3300000001</v>
      </c>
      <c r="AA2227" s="3">
        <v>0</v>
      </c>
      <c r="AB2227">
        <v>0</v>
      </c>
      <c r="AC2227" s="3">
        <v>0</v>
      </c>
      <c r="AD2227" s="2">
        <v>-7297347.0099999998</v>
      </c>
      <c r="AE2227" s="3">
        <v>599122533.62</v>
      </c>
      <c r="AF2227" s="3">
        <v>12164932.65</v>
      </c>
      <c r="AG2227" s="3">
        <v>2628720.44</v>
      </c>
      <c r="AH2227" s="3">
        <v>103699.7</v>
      </c>
      <c r="AI2227" s="3">
        <v>2074</v>
      </c>
      <c r="AJ2227" s="2">
        <v>-10188946.82</v>
      </c>
    </row>
    <row r="2228" spans="1:36" hidden="1" x14ac:dyDescent="0.25">
      <c r="A2228" s="8">
        <v>2</v>
      </c>
      <c r="B2228" s="8" t="s">
        <v>1692</v>
      </c>
      <c r="C2228" s="8">
        <v>131350110050</v>
      </c>
      <c r="D2228" s="8" t="s">
        <v>1693</v>
      </c>
      <c r="E2228" s="8" t="s">
        <v>30</v>
      </c>
      <c r="F2228" s="8" t="s">
        <v>1694</v>
      </c>
      <c r="G2228" s="10">
        <v>43768</v>
      </c>
      <c r="H2228" s="8" t="s">
        <v>31</v>
      </c>
      <c r="I2228" s="8" t="s">
        <v>32</v>
      </c>
      <c r="J2228" s="9">
        <v>2370400.96</v>
      </c>
      <c r="K2228" s="9">
        <v>47408.03</v>
      </c>
      <c r="L2228" s="8">
        <v>0</v>
      </c>
      <c r="M2228" s="14">
        <f t="shared" si="105"/>
        <v>2417808.9899999998</v>
      </c>
      <c r="N2228" s="8">
        <v>0</v>
      </c>
      <c r="O2228" s="8">
        <v>0</v>
      </c>
      <c r="P2228" s="8" t="s">
        <v>769</v>
      </c>
      <c r="R2228" s="11">
        <v>143559</v>
      </c>
      <c r="S2228" s="13">
        <f>_xlfn.XLOOKUP(P2228,rif_fee_schedule!$A$2:$A$84,rif_fee_schedule!C$2:C$84, 0)*1.628</f>
        <v>11.573452</v>
      </c>
      <c r="T2228" s="13">
        <f>_xlfn.XLOOKUP(P2228,rif_fee_schedule!$A$2:$A$84,rif_fee_schedule!D$2:D$84, 0)</f>
        <v>6.7220000000000004</v>
      </c>
      <c r="U2228" s="14">
        <f t="shared" si="106"/>
        <v>1661473.195668</v>
      </c>
      <c r="V2228" s="14">
        <f t="shared" si="107"/>
        <v>965003.59800000011</v>
      </c>
      <c r="W2228" s="2"/>
      <c r="Y2228" s="3">
        <v>272008405.74000001</v>
      </c>
      <c r="Z2228" s="3">
        <v>5573244.3300000001</v>
      </c>
      <c r="AA2228" s="3">
        <v>0</v>
      </c>
      <c r="AB2228">
        <v>0</v>
      </c>
      <c r="AC2228" s="3">
        <v>0</v>
      </c>
      <c r="AD2228" s="2">
        <v>-7297347.0099999998</v>
      </c>
      <c r="AE2228" s="3">
        <v>599122533.62</v>
      </c>
      <c r="AF2228" s="3">
        <v>12164932.65</v>
      </c>
      <c r="AG2228" s="3">
        <v>2628720.44</v>
      </c>
      <c r="AH2228" s="3">
        <v>103699.7</v>
      </c>
      <c r="AI2228" s="3">
        <v>2074</v>
      </c>
      <c r="AJ2228" s="2">
        <v>-10188946.82</v>
      </c>
    </row>
    <row r="2229" spans="1:36" hidden="1" x14ac:dyDescent="0.25">
      <c r="A2229" s="8">
        <v>8</v>
      </c>
      <c r="B2229" s="8" t="s">
        <v>8559</v>
      </c>
      <c r="C2229" s="8">
        <v>232110070100</v>
      </c>
      <c r="D2229" s="8" t="s">
        <v>8560</v>
      </c>
      <c r="F2229" s="8" t="s">
        <v>8561</v>
      </c>
      <c r="G2229" s="10">
        <v>43622</v>
      </c>
      <c r="H2229" s="8" t="s">
        <v>31</v>
      </c>
      <c r="I2229" s="8" t="s">
        <v>38</v>
      </c>
      <c r="J2229" s="9">
        <v>0</v>
      </c>
      <c r="K2229" s="9">
        <v>0</v>
      </c>
      <c r="L2229" s="8">
        <v>0</v>
      </c>
      <c r="M2229" s="14">
        <f t="shared" si="105"/>
        <v>0</v>
      </c>
      <c r="N2229" s="8">
        <v>0</v>
      </c>
      <c r="O2229" s="8">
        <v>0</v>
      </c>
      <c r="P2229" s="8" t="s">
        <v>117</v>
      </c>
      <c r="R2229" s="8">
        <v>81</v>
      </c>
      <c r="S2229" s="13">
        <f>_xlfn.XLOOKUP(P2229,rif_fee_schedule!$A$2:$A$84,rif_fee_schedule!C$2:C$84, 0)*1.628</f>
        <v>4288.152</v>
      </c>
      <c r="T2229" s="13">
        <f>_xlfn.XLOOKUP(P2229,rif_fee_schedule!$A$2:$A$84,rif_fee_schedule!D$2:D$84, 0)</f>
        <v>2490</v>
      </c>
      <c r="U2229" s="14">
        <f t="shared" si="106"/>
        <v>347340.31199999998</v>
      </c>
      <c r="V2229" s="14">
        <f t="shared" si="107"/>
        <v>201690</v>
      </c>
      <c r="W2229"/>
      <c r="Y2229" s="3">
        <v>38230434.439999998</v>
      </c>
      <c r="Z2229" s="3">
        <v>764608.82</v>
      </c>
      <c r="AA2229" s="3">
        <v>0</v>
      </c>
      <c r="AB2229">
        <v>0</v>
      </c>
      <c r="AC2229" s="3">
        <v>0</v>
      </c>
      <c r="AD2229" s="2">
        <v>-229524.99</v>
      </c>
      <c r="AE2229" s="3">
        <v>599122533.62</v>
      </c>
      <c r="AF2229" s="3">
        <v>12164932.65</v>
      </c>
      <c r="AG2229" s="3">
        <v>2628720.44</v>
      </c>
      <c r="AH2229" s="3">
        <v>103699.7</v>
      </c>
      <c r="AI2229" s="3">
        <v>2074</v>
      </c>
      <c r="AJ2229" s="2">
        <v>-10188946.82</v>
      </c>
    </row>
    <row r="2230" spans="1:36" hidden="1" x14ac:dyDescent="0.25">
      <c r="A2230" s="8">
        <v>8</v>
      </c>
      <c r="B2230" s="8" t="s">
        <v>8559</v>
      </c>
      <c r="C2230" s="8">
        <v>232110070100</v>
      </c>
      <c r="D2230" s="8" t="s">
        <v>8560</v>
      </c>
      <c r="F2230" s="8" t="s">
        <v>8561</v>
      </c>
      <c r="G2230" s="10">
        <v>43622</v>
      </c>
      <c r="H2230" s="8" t="s">
        <v>31</v>
      </c>
      <c r="I2230" s="8" t="s">
        <v>38</v>
      </c>
      <c r="J2230" s="9">
        <v>0</v>
      </c>
      <c r="K2230" s="9">
        <v>0</v>
      </c>
      <c r="L2230" s="8">
        <v>0</v>
      </c>
      <c r="M2230" s="14">
        <f t="shared" si="105"/>
        <v>0</v>
      </c>
      <c r="N2230" s="8">
        <v>0</v>
      </c>
      <c r="O2230" s="8">
        <v>0</v>
      </c>
      <c r="P2230" s="8" t="s">
        <v>117</v>
      </c>
      <c r="R2230" s="8">
        <v>-81</v>
      </c>
      <c r="S2230" s="13">
        <f>_xlfn.XLOOKUP(P2230,rif_fee_schedule!$A$2:$A$84,rif_fee_schedule!C$2:C$84, 0)*1.628</f>
        <v>4288.152</v>
      </c>
      <c r="T2230" s="13">
        <f>_xlfn.XLOOKUP(P2230,rif_fee_schedule!$A$2:$A$84,rif_fee_schedule!D$2:D$84, 0)</f>
        <v>2490</v>
      </c>
      <c r="U2230" s="14">
        <f t="shared" si="106"/>
        <v>-347340.31199999998</v>
      </c>
      <c r="V2230" s="14">
        <f t="shared" si="107"/>
        <v>-201690</v>
      </c>
      <c r="W2230"/>
      <c r="Y2230" s="3">
        <v>38230434.439999998</v>
      </c>
      <c r="Z2230" s="3">
        <v>764608.82</v>
      </c>
      <c r="AA2230" s="3">
        <v>0</v>
      </c>
      <c r="AB2230">
        <v>0</v>
      </c>
      <c r="AC2230" s="3">
        <v>0</v>
      </c>
      <c r="AD2230" s="2">
        <v>-229524.99</v>
      </c>
      <c r="AE2230" s="3">
        <v>599122533.62</v>
      </c>
      <c r="AF2230" s="3">
        <v>12164932.65</v>
      </c>
      <c r="AG2230" s="3">
        <v>2628720.44</v>
      </c>
      <c r="AH2230" s="3">
        <v>103699.7</v>
      </c>
      <c r="AI2230" s="3">
        <v>2074</v>
      </c>
      <c r="AJ2230" s="2">
        <v>-10188946.82</v>
      </c>
    </row>
    <row r="2231" spans="1:36" hidden="1" x14ac:dyDescent="0.25">
      <c r="A2231" s="8">
        <v>2</v>
      </c>
      <c r="B2231" s="8" t="s">
        <v>1954</v>
      </c>
      <c r="C2231" s="8">
        <v>141020066200</v>
      </c>
      <c r="D2231" s="8" t="s">
        <v>1955</v>
      </c>
      <c r="G2231" s="10">
        <v>43640</v>
      </c>
      <c r="H2231" s="8" t="s">
        <v>31</v>
      </c>
      <c r="I2231" s="8" t="s">
        <v>32</v>
      </c>
      <c r="J2231" s="9">
        <v>103218.91</v>
      </c>
      <c r="K2231" s="9">
        <v>2064.38</v>
      </c>
      <c r="L2231" s="8">
        <v>0</v>
      </c>
      <c r="M2231" s="14">
        <f t="shared" si="105"/>
        <v>105283.29000000001</v>
      </c>
      <c r="N2231" s="8">
        <v>0</v>
      </c>
      <c r="O2231" s="8">
        <v>0</v>
      </c>
      <c r="P2231" s="8" t="s">
        <v>45</v>
      </c>
      <c r="R2231" s="11">
        <v>-3098</v>
      </c>
      <c r="S2231" s="13">
        <f>_xlfn.XLOOKUP(P2231,rif_fee_schedule!$A$2:$A$84,rif_fee_schedule!C$2:C$84, 0)*1.628</f>
        <v>19.244587999999997</v>
      </c>
      <c r="T2231" s="13">
        <f>_xlfn.XLOOKUP(P2231,rif_fee_schedule!$A$2:$A$84,rif_fee_schedule!D$2:D$84, 0)</f>
        <v>11.177</v>
      </c>
      <c r="U2231" s="14">
        <f t="shared" si="106"/>
        <v>-59619.733623999993</v>
      </c>
      <c r="V2231" s="14">
        <f t="shared" si="107"/>
        <v>-34626.345999999998</v>
      </c>
      <c r="W2231" s="2"/>
      <c r="Y2231" s="3">
        <v>272008405.74000001</v>
      </c>
      <c r="Z2231" s="3">
        <v>5573244.3300000001</v>
      </c>
      <c r="AA2231" s="3">
        <v>0</v>
      </c>
      <c r="AB2231">
        <v>0</v>
      </c>
      <c r="AC2231" s="3">
        <v>0</v>
      </c>
      <c r="AD2231" s="2">
        <v>-7297347.0099999998</v>
      </c>
      <c r="AE2231" s="3">
        <v>599122533.62</v>
      </c>
      <c r="AF2231" s="3">
        <v>12164932.65</v>
      </c>
      <c r="AG2231" s="3">
        <v>2628720.44</v>
      </c>
      <c r="AH2231" s="3">
        <v>103699.7</v>
      </c>
      <c r="AI2231" s="3">
        <v>2074</v>
      </c>
      <c r="AJ2231" s="2">
        <v>-10188946.82</v>
      </c>
    </row>
    <row r="2232" spans="1:36" hidden="1" x14ac:dyDescent="0.25">
      <c r="A2232" s="8">
        <v>2</v>
      </c>
      <c r="B2232" s="8" t="s">
        <v>1954</v>
      </c>
      <c r="C2232" s="8">
        <v>141020066200</v>
      </c>
      <c r="D2232" s="8" t="s">
        <v>1955</v>
      </c>
      <c r="G2232" s="10">
        <v>43640</v>
      </c>
      <c r="H2232" s="8" t="s">
        <v>31</v>
      </c>
      <c r="I2232" s="8" t="s">
        <v>32</v>
      </c>
      <c r="J2232" s="9">
        <v>103218.91</v>
      </c>
      <c r="K2232" s="9">
        <v>2064.38</v>
      </c>
      <c r="L2232" s="8">
        <v>0</v>
      </c>
      <c r="M2232" s="14">
        <f t="shared" si="105"/>
        <v>105283.29000000001</v>
      </c>
      <c r="N2232" s="8">
        <v>0</v>
      </c>
      <c r="O2232" s="8">
        <v>0</v>
      </c>
      <c r="P2232" s="8" t="s">
        <v>112</v>
      </c>
      <c r="R2232" s="11">
        <v>3098</v>
      </c>
      <c r="S2232" s="13">
        <f>_xlfn.XLOOKUP(P2232,rif_fee_schedule!$A$2:$A$84,rif_fee_schedule!C$2:C$84, 0)*1.628</f>
        <v>53.092335999999996</v>
      </c>
      <c r="T2232" s="13">
        <f>_xlfn.XLOOKUP(P2232,rif_fee_schedule!$A$2:$A$84,rif_fee_schedule!D$2:D$84, 0)</f>
        <v>30.835000000000001</v>
      </c>
      <c r="U2232" s="14">
        <f t="shared" si="106"/>
        <v>164480.05692799998</v>
      </c>
      <c r="V2232" s="14">
        <f t="shared" si="107"/>
        <v>95526.83</v>
      </c>
      <c r="W2232" s="2"/>
      <c r="Y2232" s="3">
        <v>272008405.74000001</v>
      </c>
      <c r="Z2232" s="3">
        <v>5573244.3300000001</v>
      </c>
      <c r="AA2232" s="3">
        <v>0</v>
      </c>
      <c r="AB2232">
        <v>0</v>
      </c>
      <c r="AC2232" s="3">
        <v>0</v>
      </c>
      <c r="AD2232" s="2">
        <v>-7297347.0099999998</v>
      </c>
      <c r="AE2232" s="3">
        <v>599122533.62</v>
      </c>
      <c r="AF2232" s="3">
        <v>12164932.65</v>
      </c>
      <c r="AG2232" s="3">
        <v>2628720.44</v>
      </c>
      <c r="AH2232" s="3">
        <v>103699.7</v>
      </c>
      <c r="AI2232" s="3">
        <v>2074</v>
      </c>
      <c r="AJ2232" s="2">
        <v>-10188946.82</v>
      </c>
    </row>
    <row r="2233" spans="1:36" hidden="1" x14ac:dyDescent="0.25">
      <c r="A2233" s="8">
        <v>2</v>
      </c>
      <c r="B2233" s="8" t="s">
        <v>1954</v>
      </c>
      <c r="C2233" s="8">
        <v>141020066200</v>
      </c>
      <c r="D2233" s="8" t="s">
        <v>1955</v>
      </c>
      <c r="G2233" s="10">
        <v>43640</v>
      </c>
      <c r="H2233" s="8" t="s">
        <v>31</v>
      </c>
      <c r="I2233" s="8" t="s">
        <v>32</v>
      </c>
      <c r="J2233" s="9">
        <v>103218.91</v>
      </c>
      <c r="K2233" s="9">
        <v>2064.38</v>
      </c>
      <c r="L2233" s="8">
        <v>0</v>
      </c>
      <c r="M2233" s="14">
        <f t="shared" si="105"/>
        <v>105283.29000000001</v>
      </c>
      <c r="N2233" s="8">
        <v>0</v>
      </c>
      <c r="O2233" s="8">
        <v>0</v>
      </c>
      <c r="P2233" s="8" t="s">
        <v>45</v>
      </c>
      <c r="R2233" s="8">
        <v>720</v>
      </c>
      <c r="S2233" s="13">
        <f>_xlfn.XLOOKUP(P2233,rif_fee_schedule!$A$2:$A$84,rif_fee_schedule!C$2:C$84, 0)*1.628</f>
        <v>19.244587999999997</v>
      </c>
      <c r="T2233" s="13">
        <f>_xlfn.XLOOKUP(P2233,rif_fee_schedule!$A$2:$A$84,rif_fee_schedule!D$2:D$84, 0)</f>
        <v>11.177</v>
      </c>
      <c r="U2233" s="14">
        <f t="shared" si="106"/>
        <v>13856.103359999997</v>
      </c>
      <c r="V2233" s="14">
        <f t="shared" si="107"/>
        <v>8047.44</v>
      </c>
      <c r="W2233"/>
      <c r="Y2233" s="3">
        <v>272008405.74000001</v>
      </c>
      <c r="Z2233" s="3">
        <v>5573244.3300000001</v>
      </c>
      <c r="AA2233" s="3">
        <v>0</v>
      </c>
      <c r="AB2233">
        <v>0</v>
      </c>
      <c r="AC2233" s="3">
        <v>0</v>
      </c>
      <c r="AD2233" s="2">
        <v>-7297347.0099999998</v>
      </c>
      <c r="AE2233" s="3">
        <v>599122533.62</v>
      </c>
      <c r="AF2233" s="3">
        <v>12164932.65</v>
      </c>
      <c r="AG2233" s="3">
        <v>2628720.44</v>
      </c>
      <c r="AH2233" s="3">
        <v>103699.7</v>
      </c>
      <c r="AI2233" s="3">
        <v>2074</v>
      </c>
      <c r="AJ2233" s="2">
        <v>-10188946.82</v>
      </c>
    </row>
    <row r="2234" spans="1:36" hidden="1" x14ac:dyDescent="0.25">
      <c r="A2234" s="8">
        <v>6</v>
      </c>
      <c r="B2234" s="8" t="s">
        <v>6036</v>
      </c>
      <c r="C2234" s="8">
        <v>1678250182320</v>
      </c>
      <c r="D2234" s="8" t="s">
        <v>6037</v>
      </c>
      <c r="F2234" s="8" t="s">
        <v>6038</v>
      </c>
      <c r="G2234" s="10">
        <v>43601</v>
      </c>
      <c r="H2234" s="8" t="s">
        <v>31</v>
      </c>
      <c r="I2234" s="8" t="s">
        <v>38</v>
      </c>
      <c r="J2234" s="9">
        <v>88320.48</v>
      </c>
      <c r="K2234" s="9">
        <v>1766.41</v>
      </c>
      <c r="L2234" s="8">
        <v>0</v>
      </c>
      <c r="M2234" s="14">
        <f t="shared" si="105"/>
        <v>90086.89</v>
      </c>
      <c r="N2234" s="8">
        <v>0</v>
      </c>
      <c r="O2234" s="8">
        <v>0</v>
      </c>
      <c r="P2234" s="8" t="s">
        <v>113</v>
      </c>
      <c r="R2234" s="8">
        <v>14</v>
      </c>
      <c r="S2234" s="13">
        <f>_xlfn.XLOOKUP(P2234,rif_fee_schedule!$A$2:$A$84,rif_fee_schedule!C$2:C$84, 0)*1.628</f>
        <v>6860.3919999999998</v>
      </c>
      <c r="T2234" s="13">
        <f>_xlfn.XLOOKUP(P2234,rif_fee_schedule!$A$2:$A$84,rif_fee_schedule!D$2:D$84, 0)</f>
        <v>3984</v>
      </c>
      <c r="U2234" s="14">
        <f t="shared" si="106"/>
        <v>96045.487999999998</v>
      </c>
      <c r="V2234" s="14">
        <f t="shared" si="107"/>
        <v>55776</v>
      </c>
      <c r="W2234"/>
      <c r="Y2234" s="3">
        <v>43269262.359999999</v>
      </c>
      <c r="Z2234" s="3">
        <v>874367.57</v>
      </c>
      <c r="AA2234" s="3">
        <v>433279.63</v>
      </c>
      <c r="AB2234">
        <v>0</v>
      </c>
      <c r="AC2234" s="3">
        <v>0</v>
      </c>
      <c r="AD2234" s="2">
        <v>374512.67</v>
      </c>
      <c r="AE2234" s="3">
        <v>599122533.62</v>
      </c>
      <c r="AF2234" s="3">
        <v>12164932.65</v>
      </c>
      <c r="AG2234" s="3">
        <v>2628720.44</v>
      </c>
      <c r="AH2234" s="3">
        <v>103699.7</v>
      </c>
      <c r="AI2234" s="3">
        <v>2074</v>
      </c>
      <c r="AJ2234" s="2">
        <v>-10188946.82</v>
      </c>
    </row>
    <row r="2235" spans="1:36" hidden="1" x14ac:dyDescent="0.25">
      <c r="A2235" s="8">
        <v>1</v>
      </c>
      <c r="B2235" s="8" t="s">
        <v>65</v>
      </c>
      <c r="C2235" s="8">
        <v>2230040010042</v>
      </c>
      <c r="D2235" s="8" t="s">
        <v>66</v>
      </c>
      <c r="F2235" s="8" t="s">
        <v>67</v>
      </c>
      <c r="G2235" s="10">
        <v>43525</v>
      </c>
      <c r="H2235" s="8" t="s">
        <v>31</v>
      </c>
      <c r="I2235" s="8" t="s">
        <v>38</v>
      </c>
      <c r="J2235" s="9">
        <v>1799.17</v>
      </c>
      <c r="K2235" s="9">
        <v>35.979999999999997</v>
      </c>
      <c r="L2235" s="8">
        <v>0</v>
      </c>
      <c r="M2235" s="14">
        <f t="shared" si="105"/>
        <v>1835.15</v>
      </c>
      <c r="N2235" s="8">
        <v>0</v>
      </c>
      <c r="O2235" s="8">
        <v>0</v>
      </c>
      <c r="P2235" s="8" t="s">
        <v>44</v>
      </c>
      <c r="R2235" s="8">
        <v>496</v>
      </c>
      <c r="S2235" s="13">
        <f>_xlfn.XLOOKUP(P2235,rif_fee_schedule!$A$2:$A$84,rif_fee_schedule!C$2:C$84, 0)*1.628</f>
        <v>3.9446439999999998</v>
      </c>
      <c r="T2235" s="13">
        <f>_xlfn.XLOOKUP(P2235,rif_fee_schedule!$A$2:$A$84,rif_fee_schedule!D$2:D$84, 0)</f>
        <v>2.2909999999999999</v>
      </c>
      <c r="U2235" s="14">
        <f t="shared" si="106"/>
        <v>1956.543424</v>
      </c>
      <c r="V2235" s="14">
        <f t="shared" si="107"/>
        <v>1136.336</v>
      </c>
      <c r="W2235"/>
      <c r="Y2235" s="3">
        <v>74696854.359999999</v>
      </c>
      <c r="Z2235" s="3">
        <v>1494936.99</v>
      </c>
      <c r="AA2235" s="3">
        <v>1189721.74</v>
      </c>
      <c r="AB2235" s="2">
        <v>103699.7</v>
      </c>
      <c r="AC2235" s="3">
        <v>2074</v>
      </c>
      <c r="AD2235" s="2">
        <v>-3422401.68</v>
      </c>
      <c r="AE2235" s="3">
        <v>599122533.62</v>
      </c>
      <c r="AF2235" s="3">
        <v>12164932.65</v>
      </c>
      <c r="AG2235" s="3">
        <v>2628720.44</v>
      </c>
      <c r="AH2235" s="3">
        <v>103699.7</v>
      </c>
      <c r="AI2235" s="3">
        <v>2074</v>
      </c>
      <c r="AJ2235" s="2">
        <v>-10188946.82</v>
      </c>
    </row>
    <row r="2236" spans="1:36" hidden="1" x14ac:dyDescent="0.25">
      <c r="A2236" s="8">
        <v>7</v>
      </c>
      <c r="B2236" s="8" t="s">
        <v>8422</v>
      </c>
      <c r="C2236" s="8">
        <v>341200260010</v>
      </c>
      <c r="D2236" s="8" t="s">
        <v>8423</v>
      </c>
      <c r="F2236" s="8" t="s">
        <v>8424</v>
      </c>
      <c r="G2236" s="10">
        <v>43552</v>
      </c>
      <c r="H2236" s="8" t="s">
        <v>31</v>
      </c>
      <c r="I2236" s="8" t="s">
        <v>38</v>
      </c>
      <c r="J2236" s="9">
        <v>2299391.12</v>
      </c>
      <c r="K2236" s="9">
        <v>45987.82</v>
      </c>
      <c r="L2236" s="8">
        <v>0</v>
      </c>
      <c r="M2236" s="14">
        <f t="shared" si="105"/>
        <v>2345378.94</v>
      </c>
      <c r="N2236" s="8">
        <v>0</v>
      </c>
      <c r="O2236" s="8">
        <v>0</v>
      </c>
      <c r="P2236" s="8" t="s">
        <v>112</v>
      </c>
      <c r="R2236" s="11">
        <v>4500</v>
      </c>
      <c r="S2236" s="13">
        <f>_xlfn.XLOOKUP(P2236,rif_fee_schedule!$A$2:$A$84,rif_fee_schedule!C$2:C$84, 0)*1.628</f>
        <v>53.092335999999996</v>
      </c>
      <c r="T2236" s="13">
        <f>_xlfn.XLOOKUP(P2236,rif_fee_schedule!$A$2:$A$84,rif_fee_schedule!D$2:D$84, 0)</f>
        <v>30.835000000000001</v>
      </c>
      <c r="U2236" s="14">
        <f t="shared" si="106"/>
        <v>238915.51199999999</v>
      </c>
      <c r="V2236" s="14">
        <f t="shared" si="107"/>
        <v>138757.5</v>
      </c>
      <c r="W2236" s="2"/>
      <c r="Y2236" s="3">
        <v>53911680.950000003</v>
      </c>
      <c r="Z2236" s="3">
        <v>1078233.76</v>
      </c>
      <c r="AA2236" s="3">
        <v>0</v>
      </c>
      <c r="AB2236">
        <v>0</v>
      </c>
      <c r="AC2236" s="3">
        <v>0</v>
      </c>
      <c r="AD2236" s="2">
        <v>-682358.32</v>
      </c>
      <c r="AE2236" s="3">
        <v>599122533.62</v>
      </c>
      <c r="AF2236" s="3">
        <v>12164932.65</v>
      </c>
      <c r="AG2236" s="3">
        <v>2628720.44</v>
      </c>
      <c r="AH2236" s="3">
        <v>103699.7</v>
      </c>
      <c r="AI2236" s="3">
        <v>2074</v>
      </c>
      <c r="AJ2236" s="2">
        <v>-10188946.82</v>
      </c>
    </row>
    <row r="2237" spans="1:36" hidden="1" x14ac:dyDescent="0.25">
      <c r="A2237" s="8">
        <v>7</v>
      </c>
      <c r="B2237" s="8" t="s">
        <v>8422</v>
      </c>
      <c r="C2237" s="8">
        <v>341200260010</v>
      </c>
      <c r="D2237" s="8" t="s">
        <v>8423</v>
      </c>
      <c r="F2237" s="8" t="s">
        <v>8424</v>
      </c>
      <c r="G2237" s="10">
        <v>43552</v>
      </c>
      <c r="H2237" s="8" t="s">
        <v>31</v>
      </c>
      <c r="I2237" s="8" t="s">
        <v>38</v>
      </c>
      <c r="J2237" s="9">
        <v>2299391.12</v>
      </c>
      <c r="K2237" s="9">
        <v>45987.82</v>
      </c>
      <c r="L2237" s="8">
        <v>0</v>
      </c>
      <c r="M2237" s="14">
        <f t="shared" si="105"/>
        <v>2345378.94</v>
      </c>
      <c r="N2237" s="8">
        <v>0</v>
      </c>
      <c r="O2237" s="8">
        <v>0</v>
      </c>
      <c r="P2237" s="8" t="s">
        <v>72</v>
      </c>
      <c r="R2237" s="11">
        <v>24668</v>
      </c>
      <c r="S2237" s="13">
        <f>_xlfn.XLOOKUP(P2237,rif_fee_schedule!$A$2:$A$84,rif_fee_schedule!C$2:C$84, 0)*1.628</f>
        <v>15.918583999999999</v>
      </c>
      <c r="T2237" s="13">
        <f>_xlfn.XLOOKUP(P2237,rif_fee_schedule!$A$2:$A$84,rif_fee_schedule!D$2:D$84, 0)</f>
        <v>9.2460000000000004</v>
      </c>
      <c r="U2237" s="14">
        <f t="shared" si="106"/>
        <v>392679.63011199998</v>
      </c>
      <c r="V2237" s="14">
        <f t="shared" si="107"/>
        <v>228080.32800000001</v>
      </c>
      <c r="W2237" s="2"/>
      <c r="Y2237" s="3">
        <v>53911680.950000003</v>
      </c>
      <c r="Z2237" s="3">
        <v>1078233.76</v>
      </c>
      <c r="AA2237" s="3">
        <v>0</v>
      </c>
      <c r="AB2237">
        <v>0</v>
      </c>
      <c r="AC2237" s="3">
        <v>0</v>
      </c>
      <c r="AD2237" s="2">
        <v>-682358.32</v>
      </c>
      <c r="AE2237" s="3">
        <v>599122533.62</v>
      </c>
      <c r="AF2237" s="3">
        <v>12164932.65</v>
      </c>
      <c r="AG2237" s="3">
        <v>2628720.44</v>
      </c>
      <c r="AH2237" s="3">
        <v>103699.7</v>
      </c>
      <c r="AI2237" s="3">
        <v>2074</v>
      </c>
      <c r="AJ2237" s="2">
        <v>-10188946.82</v>
      </c>
    </row>
    <row r="2238" spans="1:36" hidden="1" x14ac:dyDescent="0.25">
      <c r="A2238" s="8">
        <v>7</v>
      </c>
      <c r="B2238" s="8" t="s">
        <v>8422</v>
      </c>
      <c r="C2238" s="8">
        <v>341200260010</v>
      </c>
      <c r="D2238" s="8" t="s">
        <v>8423</v>
      </c>
      <c r="F2238" s="8" t="s">
        <v>8424</v>
      </c>
      <c r="G2238" s="10">
        <v>43552</v>
      </c>
      <c r="H2238" s="8" t="s">
        <v>31</v>
      </c>
      <c r="I2238" s="8" t="s">
        <v>38</v>
      </c>
      <c r="J2238" s="9">
        <v>2299391.12</v>
      </c>
      <c r="K2238" s="9">
        <v>45987.82</v>
      </c>
      <c r="L2238" s="8">
        <v>0</v>
      </c>
      <c r="M2238" s="14">
        <f t="shared" si="105"/>
        <v>2345378.94</v>
      </c>
      <c r="N2238" s="8">
        <v>0</v>
      </c>
      <c r="O2238" s="8">
        <v>0</v>
      </c>
      <c r="P2238" s="8" t="s">
        <v>336</v>
      </c>
      <c r="R2238" s="11">
        <v>70888</v>
      </c>
      <c r="S2238" s="13">
        <f>_xlfn.XLOOKUP(P2238,rif_fee_schedule!$A$2:$A$84,rif_fee_schedule!C$2:C$84, 0)*1.628</f>
        <v>4.2458239999999998</v>
      </c>
      <c r="T2238" s="13">
        <f>_xlfn.XLOOKUP(P2238,rif_fee_schedule!$A$2:$A$84,rif_fee_schedule!D$2:D$84, 0)</f>
        <v>2.4660000000000002</v>
      </c>
      <c r="U2238" s="14">
        <f t="shared" si="106"/>
        <v>300977.97171199997</v>
      </c>
      <c r="V2238" s="14">
        <f t="shared" si="107"/>
        <v>174809.80800000002</v>
      </c>
      <c r="W2238" s="2"/>
      <c r="Y2238" s="3">
        <v>53911680.950000003</v>
      </c>
      <c r="Z2238" s="3">
        <v>1078233.76</v>
      </c>
      <c r="AA2238" s="3">
        <v>0</v>
      </c>
      <c r="AB2238">
        <v>0</v>
      </c>
      <c r="AC2238" s="3">
        <v>0</v>
      </c>
      <c r="AD2238" s="2">
        <v>-682358.32</v>
      </c>
      <c r="AE2238" s="3">
        <v>599122533.62</v>
      </c>
      <c r="AF2238" s="3">
        <v>12164932.65</v>
      </c>
      <c r="AG2238" s="3">
        <v>2628720.44</v>
      </c>
      <c r="AH2238" s="3">
        <v>103699.7</v>
      </c>
      <c r="AI2238" s="3">
        <v>2074</v>
      </c>
      <c r="AJ2238" s="2">
        <v>-10188946.82</v>
      </c>
    </row>
    <row r="2239" spans="1:36" hidden="1" x14ac:dyDescent="0.25">
      <c r="A2239" s="8">
        <v>7</v>
      </c>
      <c r="B2239" s="8" t="s">
        <v>8422</v>
      </c>
      <c r="C2239" s="8">
        <v>341200260010</v>
      </c>
      <c r="D2239" s="8" t="s">
        <v>8423</v>
      </c>
      <c r="F2239" s="8" t="s">
        <v>8424</v>
      </c>
      <c r="G2239" s="10">
        <v>43552</v>
      </c>
      <c r="H2239" s="8" t="s">
        <v>31</v>
      </c>
      <c r="I2239" s="8" t="s">
        <v>38</v>
      </c>
      <c r="J2239" s="9">
        <v>2299391.12</v>
      </c>
      <c r="K2239" s="9">
        <v>45987.82</v>
      </c>
      <c r="L2239" s="8">
        <v>0</v>
      </c>
      <c r="M2239" s="14">
        <f t="shared" si="105"/>
        <v>2345378.94</v>
      </c>
      <c r="N2239" s="8">
        <v>0</v>
      </c>
      <c r="O2239" s="8">
        <v>0</v>
      </c>
      <c r="P2239" s="8" t="s">
        <v>609</v>
      </c>
      <c r="R2239" s="11">
        <v>-1846</v>
      </c>
      <c r="S2239" s="13">
        <f>_xlfn.XLOOKUP(P2239,rif_fee_schedule!$A$2:$A$84,rif_fee_schedule!C$2:C$84, 0)*1.628</f>
        <v>24.892119999999998</v>
      </c>
      <c r="T2239" s="13">
        <f>_xlfn.XLOOKUP(P2239,rif_fee_schedule!$A$2:$A$84,rif_fee_schedule!D$2:D$84, 0)</f>
        <v>14.457000000000001</v>
      </c>
      <c r="U2239" s="14">
        <f t="shared" si="106"/>
        <v>-45950.853519999997</v>
      </c>
      <c r="V2239" s="14">
        <f t="shared" si="107"/>
        <v>-26687.622000000003</v>
      </c>
      <c r="W2239" s="2"/>
      <c r="Y2239" s="3">
        <v>53911680.950000003</v>
      </c>
      <c r="Z2239" s="3">
        <v>1078233.76</v>
      </c>
      <c r="AA2239" s="3">
        <v>0</v>
      </c>
      <c r="AB2239">
        <v>0</v>
      </c>
      <c r="AC2239" s="3">
        <v>0</v>
      </c>
      <c r="AD2239" s="2">
        <v>-682358.32</v>
      </c>
      <c r="AE2239" s="3">
        <v>599122533.62</v>
      </c>
      <c r="AF2239" s="3">
        <v>12164932.65</v>
      </c>
      <c r="AG2239" s="3">
        <v>2628720.44</v>
      </c>
      <c r="AH2239" s="3">
        <v>103699.7</v>
      </c>
      <c r="AI2239" s="3">
        <v>2074</v>
      </c>
      <c r="AJ2239" s="2">
        <v>-10188946.82</v>
      </c>
    </row>
    <row r="2240" spans="1:36" hidden="1" x14ac:dyDescent="0.25">
      <c r="A2240" s="8">
        <v>7</v>
      </c>
      <c r="B2240" s="8" t="s">
        <v>8422</v>
      </c>
      <c r="C2240" s="8">
        <v>341200260010</v>
      </c>
      <c r="D2240" s="8" t="s">
        <v>8423</v>
      </c>
      <c r="F2240" s="8" t="s">
        <v>8424</v>
      </c>
      <c r="G2240" s="10">
        <v>43552</v>
      </c>
      <c r="H2240" s="8" t="s">
        <v>31</v>
      </c>
      <c r="I2240" s="8" t="s">
        <v>38</v>
      </c>
      <c r="J2240" s="9">
        <v>2299391.12</v>
      </c>
      <c r="K2240" s="9">
        <v>45987.82</v>
      </c>
      <c r="L2240" s="8">
        <v>0</v>
      </c>
      <c r="M2240" s="14">
        <f t="shared" si="105"/>
        <v>2345378.94</v>
      </c>
      <c r="N2240" s="8">
        <v>0</v>
      </c>
      <c r="O2240" s="8">
        <v>0</v>
      </c>
      <c r="P2240" s="8" t="s">
        <v>90</v>
      </c>
      <c r="R2240" s="11">
        <v>27696</v>
      </c>
      <c r="S2240" s="13">
        <f>_xlfn.XLOOKUP(P2240,rif_fee_schedule!$A$2:$A$84,rif_fee_schedule!C$2:C$84, 0)*1.628</f>
        <v>14.380123999999999</v>
      </c>
      <c r="T2240" s="13">
        <f>_xlfn.XLOOKUP(P2240,rif_fee_schedule!$A$2:$A$84,rif_fee_schedule!D$2:D$84, 0)</f>
        <v>8.3520000000000003</v>
      </c>
      <c r="U2240" s="14">
        <f t="shared" si="106"/>
        <v>398271.91430399998</v>
      </c>
      <c r="V2240" s="14">
        <f t="shared" si="107"/>
        <v>231316.992</v>
      </c>
      <c r="W2240" s="2"/>
      <c r="Y2240" s="3">
        <v>53911680.950000003</v>
      </c>
      <c r="Z2240" s="3">
        <v>1078233.76</v>
      </c>
      <c r="AA2240" s="3">
        <v>0</v>
      </c>
      <c r="AB2240">
        <v>0</v>
      </c>
      <c r="AC2240" s="3">
        <v>0</v>
      </c>
      <c r="AD2240" s="2">
        <v>-682358.32</v>
      </c>
      <c r="AE2240" s="3">
        <v>599122533.62</v>
      </c>
      <c r="AF2240" s="3">
        <v>12164932.65</v>
      </c>
      <c r="AG2240" s="3">
        <v>2628720.44</v>
      </c>
      <c r="AH2240" s="3">
        <v>103699.7</v>
      </c>
      <c r="AI2240" s="3">
        <v>2074</v>
      </c>
      <c r="AJ2240" s="2">
        <v>-10188946.82</v>
      </c>
    </row>
    <row r="2241" spans="1:36" hidden="1" x14ac:dyDescent="0.25">
      <c r="A2241" s="8">
        <v>7</v>
      </c>
      <c r="B2241" s="8" t="s">
        <v>8422</v>
      </c>
      <c r="C2241" s="8">
        <v>341200260010</v>
      </c>
      <c r="D2241" s="8" t="s">
        <v>8423</v>
      </c>
      <c r="F2241" s="8" t="s">
        <v>8424</v>
      </c>
      <c r="G2241" s="10">
        <v>43552</v>
      </c>
      <c r="H2241" s="8" t="s">
        <v>31</v>
      </c>
      <c r="I2241" s="8" t="s">
        <v>38</v>
      </c>
      <c r="J2241" s="9">
        <v>2299391.12</v>
      </c>
      <c r="K2241" s="9">
        <v>45987.82</v>
      </c>
      <c r="L2241" s="8">
        <v>0</v>
      </c>
      <c r="M2241" s="14">
        <f t="shared" si="105"/>
        <v>2345378.94</v>
      </c>
      <c r="N2241" s="8">
        <v>0</v>
      </c>
      <c r="O2241" s="8">
        <v>0</v>
      </c>
      <c r="P2241" s="8" t="s">
        <v>117</v>
      </c>
      <c r="R2241" s="8">
        <v>499</v>
      </c>
      <c r="S2241" s="13">
        <f>_xlfn.XLOOKUP(P2241,rif_fee_schedule!$A$2:$A$84,rif_fee_schedule!C$2:C$84, 0)*1.628</f>
        <v>4288.152</v>
      </c>
      <c r="T2241" s="13">
        <f>_xlfn.XLOOKUP(P2241,rif_fee_schedule!$A$2:$A$84,rif_fee_schedule!D$2:D$84, 0)</f>
        <v>2490</v>
      </c>
      <c r="U2241" s="14">
        <f t="shared" si="106"/>
        <v>2139787.8480000002</v>
      </c>
      <c r="V2241" s="14">
        <f t="shared" si="107"/>
        <v>1242510</v>
      </c>
      <c r="W2241"/>
      <c r="Y2241" s="3">
        <v>53911680.950000003</v>
      </c>
      <c r="Z2241" s="3">
        <v>1078233.76</v>
      </c>
      <c r="AA2241" s="3">
        <v>0</v>
      </c>
      <c r="AB2241">
        <v>0</v>
      </c>
      <c r="AC2241" s="3">
        <v>0</v>
      </c>
      <c r="AD2241" s="2">
        <v>-682358.32</v>
      </c>
      <c r="AE2241" s="3">
        <v>599122533.62</v>
      </c>
      <c r="AF2241" s="3">
        <v>12164932.65</v>
      </c>
      <c r="AG2241" s="3">
        <v>2628720.44</v>
      </c>
      <c r="AH2241" s="3">
        <v>103699.7</v>
      </c>
      <c r="AI2241" s="3">
        <v>2074</v>
      </c>
      <c r="AJ2241" s="2">
        <v>-10188946.82</v>
      </c>
    </row>
    <row r="2242" spans="1:36" hidden="1" x14ac:dyDescent="0.25">
      <c r="A2242" s="8">
        <v>7</v>
      </c>
      <c r="B2242" s="8" t="s">
        <v>8422</v>
      </c>
      <c r="C2242" s="8">
        <v>341200260010</v>
      </c>
      <c r="D2242" s="8" t="s">
        <v>8423</v>
      </c>
      <c r="F2242" s="8" t="s">
        <v>8424</v>
      </c>
      <c r="G2242" s="10">
        <v>43552</v>
      </c>
      <c r="H2242" s="8" t="s">
        <v>31</v>
      </c>
      <c r="I2242" s="8" t="s">
        <v>38</v>
      </c>
      <c r="J2242" s="9">
        <v>2299391.12</v>
      </c>
      <c r="K2242" s="9">
        <v>45987.82</v>
      </c>
      <c r="L2242" s="8">
        <v>0</v>
      </c>
      <c r="M2242" s="14">
        <f t="shared" si="105"/>
        <v>2345378.94</v>
      </c>
      <c r="N2242" s="8">
        <v>0</v>
      </c>
      <c r="O2242" s="8">
        <v>0</v>
      </c>
      <c r="P2242" s="8" t="s">
        <v>106</v>
      </c>
      <c r="R2242" s="11">
        <v>-470174.15</v>
      </c>
      <c r="S2242" s="13">
        <f>_xlfn.XLOOKUP(P2242,rif_fee_schedule!$A$2:$A$84,rif_fee_schedule!C$2:C$84, 0)*1.628</f>
        <v>0</v>
      </c>
      <c r="T2242" s="13">
        <f>_xlfn.XLOOKUP(P2242,rif_fee_schedule!$A$2:$A$84,rif_fee_schedule!D$2:D$84, 0)</f>
        <v>0</v>
      </c>
      <c r="U2242" s="14">
        <f t="shared" si="106"/>
        <v>0</v>
      </c>
      <c r="V2242" s="14">
        <f t="shared" si="107"/>
        <v>0</v>
      </c>
      <c r="W2242" s="2"/>
      <c r="Y2242" s="3">
        <v>53911680.950000003</v>
      </c>
      <c r="Z2242" s="3">
        <v>1078233.76</v>
      </c>
      <c r="AA2242" s="3">
        <v>0</v>
      </c>
      <c r="AB2242">
        <v>0</v>
      </c>
      <c r="AC2242" s="3">
        <v>0</v>
      </c>
      <c r="AD2242" s="2">
        <v>-682358.32</v>
      </c>
      <c r="AE2242" s="3">
        <v>599122533.62</v>
      </c>
      <c r="AF2242" s="3">
        <v>12164932.65</v>
      </c>
      <c r="AG2242" s="3">
        <v>2628720.44</v>
      </c>
      <c r="AH2242" s="3">
        <v>103699.7</v>
      </c>
      <c r="AI2242" s="3">
        <v>2074</v>
      </c>
      <c r="AJ2242" s="2">
        <v>-10188946.82</v>
      </c>
    </row>
    <row r="2243" spans="1:36" hidden="1" x14ac:dyDescent="0.25">
      <c r="A2243" s="8">
        <v>7</v>
      </c>
      <c r="B2243" s="8" t="s">
        <v>8422</v>
      </c>
      <c r="C2243" s="8">
        <v>341200260010</v>
      </c>
      <c r="D2243" s="8" t="s">
        <v>8423</v>
      </c>
      <c r="F2243" s="8" t="s">
        <v>8424</v>
      </c>
      <c r="G2243" s="10">
        <v>43552</v>
      </c>
      <c r="H2243" s="8" t="s">
        <v>31</v>
      </c>
      <c r="I2243" s="8" t="s">
        <v>38</v>
      </c>
      <c r="J2243" s="9">
        <v>2299391.12</v>
      </c>
      <c r="K2243" s="9">
        <v>45987.82</v>
      </c>
      <c r="L2243" s="8">
        <v>0</v>
      </c>
      <c r="M2243" s="14">
        <f t="shared" si="105"/>
        <v>2345378.94</v>
      </c>
      <c r="N2243" s="8">
        <v>0</v>
      </c>
      <c r="O2243" s="8">
        <v>0</v>
      </c>
      <c r="P2243" s="8" t="s">
        <v>695</v>
      </c>
      <c r="R2243" s="11">
        <v>-15693</v>
      </c>
      <c r="S2243" s="13">
        <f>_xlfn.XLOOKUP(P2243,rif_fee_schedule!$A$2:$A$84,rif_fee_schedule!C$2:C$84, 0)*1.628</f>
        <v>15.902304000000001</v>
      </c>
      <c r="T2243" s="13">
        <f>_xlfn.XLOOKUP(P2243,rif_fee_schedule!$A$2:$A$84,rif_fee_schedule!D$2:D$84, 0)</f>
        <v>9.2360000000000007</v>
      </c>
      <c r="U2243" s="14">
        <f t="shared" si="106"/>
        <v>-249554.85667200002</v>
      </c>
      <c r="V2243" s="14">
        <f t="shared" si="107"/>
        <v>-144940.54800000001</v>
      </c>
      <c r="W2243" s="2"/>
      <c r="Y2243" s="3">
        <v>53911680.950000003</v>
      </c>
      <c r="Z2243" s="3">
        <v>1078233.76</v>
      </c>
      <c r="AA2243" s="3">
        <v>0</v>
      </c>
      <c r="AB2243">
        <v>0</v>
      </c>
      <c r="AC2243" s="3">
        <v>0</v>
      </c>
      <c r="AD2243" s="2">
        <v>-682358.32</v>
      </c>
      <c r="AE2243" s="3">
        <v>599122533.62</v>
      </c>
      <c r="AF2243" s="3">
        <v>12164932.65</v>
      </c>
      <c r="AG2243" s="3">
        <v>2628720.44</v>
      </c>
      <c r="AH2243" s="3">
        <v>103699.7</v>
      </c>
      <c r="AI2243" s="3">
        <v>2074</v>
      </c>
      <c r="AJ2243" s="2">
        <v>-10188946.82</v>
      </c>
    </row>
    <row r="2244" spans="1:36" hidden="1" x14ac:dyDescent="0.25">
      <c r="A2244" s="8">
        <v>2</v>
      </c>
      <c r="B2244" s="8" t="s">
        <v>1513</v>
      </c>
      <c r="C2244" s="8">
        <v>131250330280</v>
      </c>
      <c r="D2244" s="8" t="s">
        <v>1514</v>
      </c>
      <c r="F2244" s="8" t="s">
        <v>1515</v>
      </c>
      <c r="G2244" s="10">
        <v>43497</v>
      </c>
      <c r="H2244" s="8" t="s">
        <v>31</v>
      </c>
      <c r="I2244" s="8" t="s">
        <v>38</v>
      </c>
      <c r="J2244" s="9">
        <v>296829.18</v>
      </c>
      <c r="K2244" s="9">
        <v>5936.59</v>
      </c>
      <c r="L2244" s="8">
        <v>0</v>
      </c>
      <c r="M2244" s="14">
        <f t="shared" si="105"/>
        <v>302765.77</v>
      </c>
      <c r="N2244" s="8">
        <v>0</v>
      </c>
      <c r="O2244" s="8">
        <v>0</v>
      </c>
      <c r="P2244" s="8" t="s">
        <v>679</v>
      </c>
      <c r="R2244" s="11">
        <v>-19891</v>
      </c>
      <c r="S2244" s="13">
        <f>_xlfn.XLOOKUP(P2244,rif_fee_schedule!$A$2:$A$84,rif_fee_schedule!C$2:C$84, 0)*1.628</f>
        <v>6.108255999999999</v>
      </c>
      <c r="T2244" s="13">
        <f>_xlfn.XLOOKUP(P2244,rif_fee_schedule!$A$2:$A$84,rif_fee_schedule!D$2:D$84, 0)</f>
        <v>3.5470000000000002</v>
      </c>
      <c r="U2244" s="14">
        <f t="shared" si="106"/>
        <v>-121499.32009599998</v>
      </c>
      <c r="V2244" s="14">
        <f t="shared" si="107"/>
        <v>-70553.377000000008</v>
      </c>
      <c r="W2244" s="2"/>
      <c r="Y2244" s="3">
        <v>272008405.74000001</v>
      </c>
      <c r="Z2244" s="3">
        <v>5573244.3300000001</v>
      </c>
      <c r="AA2244" s="3">
        <v>0</v>
      </c>
      <c r="AB2244">
        <v>0</v>
      </c>
      <c r="AC2244" s="3">
        <v>0</v>
      </c>
      <c r="AD2244" s="2">
        <v>-7297347.0099999998</v>
      </c>
      <c r="AE2244" s="3">
        <v>599122533.62</v>
      </c>
      <c r="AF2244" s="3">
        <v>12164932.65</v>
      </c>
      <c r="AG2244" s="3">
        <v>2628720.44</v>
      </c>
      <c r="AH2244" s="3">
        <v>103699.7</v>
      </c>
      <c r="AI2244" s="3">
        <v>2074</v>
      </c>
      <c r="AJ2244" s="2">
        <v>-10188946.82</v>
      </c>
    </row>
    <row r="2245" spans="1:36" hidden="1" x14ac:dyDescent="0.25">
      <c r="A2245" s="8">
        <v>2</v>
      </c>
      <c r="B2245" s="8" t="s">
        <v>1513</v>
      </c>
      <c r="C2245" s="8">
        <v>131250330280</v>
      </c>
      <c r="D2245" s="8" t="s">
        <v>1514</v>
      </c>
      <c r="F2245" s="8" t="s">
        <v>1515</v>
      </c>
      <c r="G2245" s="10">
        <v>43497</v>
      </c>
      <c r="H2245" s="8" t="s">
        <v>31</v>
      </c>
      <c r="I2245" s="8" t="s">
        <v>38</v>
      </c>
      <c r="J2245" s="9">
        <v>296829.18</v>
      </c>
      <c r="K2245" s="9">
        <v>5936.59</v>
      </c>
      <c r="L2245" s="8">
        <v>0</v>
      </c>
      <c r="M2245" s="14">
        <f t="shared" si="105"/>
        <v>302765.77</v>
      </c>
      <c r="N2245" s="8">
        <v>0</v>
      </c>
      <c r="O2245" s="8">
        <v>0</v>
      </c>
      <c r="P2245" s="8" t="s">
        <v>112</v>
      </c>
      <c r="R2245" s="11">
        <v>4540</v>
      </c>
      <c r="S2245" s="13">
        <f>_xlfn.XLOOKUP(P2245,rif_fee_schedule!$A$2:$A$84,rif_fee_schedule!C$2:C$84, 0)*1.628</f>
        <v>53.092335999999996</v>
      </c>
      <c r="T2245" s="13">
        <f>_xlfn.XLOOKUP(P2245,rif_fee_schedule!$A$2:$A$84,rif_fee_schedule!D$2:D$84, 0)</f>
        <v>30.835000000000001</v>
      </c>
      <c r="U2245" s="14">
        <f t="shared" si="106"/>
        <v>241039.20543999999</v>
      </c>
      <c r="V2245" s="14">
        <f t="shared" si="107"/>
        <v>139990.9</v>
      </c>
      <c r="W2245" s="2"/>
      <c r="Y2245" s="3">
        <v>272008405.74000001</v>
      </c>
      <c r="Z2245" s="3">
        <v>5573244.3300000001</v>
      </c>
      <c r="AA2245" s="3">
        <v>0</v>
      </c>
      <c r="AB2245">
        <v>0</v>
      </c>
      <c r="AC2245" s="3">
        <v>0</v>
      </c>
      <c r="AD2245" s="2">
        <v>-7297347.0099999998</v>
      </c>
      <c r="AE2245" s="3">
        <v>599122533.62</v>
      </c>
      <c r="AF2245" s="3">
        <v>12164932.65</v>
      </c>
      <c r="AG2245" s="3">
        <v>2628720.44</v>
      </c>
      <c r="AH2245" s="3">
        <v>103699.7</v>
      </c>
      <c r="AI2245" s="3">
        <v>2074</v>
      </c>
      <c r="AJ2245" s="2">
        <v>-10188946.82</v>
      </c>
    </row>
    <row r="2246" spans="1:36" hidden="1" x14ac:dyDescent="0.25">
      <c r="A2246" s="8">
        <v>2</v>
      </c>
      <c r="B2246" s="8" t="s">
        <v>1513</v>
      </c>
      <c r="C2246" s="8">
        <v>131250330280</v>
      </c>
      <c r="D2246" s="8" t="s">
        <v>1514</v>
      </c>
      <c r="F2246" s="8" t="s">
        <v>1515</v>
      </c>
      <c r="G2246" s="10">
        <v>43497</v>
      </c>
      <c r="H2246" s="8" t="s">
        <v>31</v>
      </c>
      <c r="I2246" s="8" t="s">
        <v>38</v>
      </c>
      <c r="J2246" s="9">
        <v>296829.18</v>
      </c>
      <c r="K2246" s="9">
        <v>5936.59</v>
      </c>
      <c r="L2246" s="8">
        <v>0</v>
      </c>
      <c r="M2246" s="14">
        <f t="shared" si="105"/>
        <v>302765.77</v>
      </c>
      <c r="N2246" s="8">
        <v>0</v>
      </c>
      <c r="O2246" s="8">
        <v>0</v>
      </c>
      <c r="P2246" s="8" t="s">
        <v>90</v>
      </c>
      <c r="R2246" s="11">
        <v>15426</v>
      </c>
      <c r="S2246" s="13">
        <f>_xlfn.XLOOKUP(P2246,rif_fee_schedule!$A$2:$A$84,rif_fee_schedule!C$2:C$84, 0)*1.628</f>
        <v>14.380123999999999</v>
      </c>
      <c r="T2246" s="13">
        <f>_xlfn.XLOOKUP(P2246,rif_fee_schedule!$A$2:$A$84,rif_fee_schedule!D$2:D$84, 0)</f>
        <v>8.3520000000000003</v>
      </c>
      <c r="U2246" s="14">
        <f t="shared" si="106"/>
        <v>221827.79282399997</v>
      </c>
      <c r="V2246" s="14">
        <f t="shared" si="107"/>
        <v>128837.952</v>
      </c>
      <c r="W2246" s="2"/>
      <c r="Y2246" s="3">
        <v>272008405.74000001</v>
      </c>
      <c r="Z2246" s="3">
        <v>5573244.3300000001</v>
      </c>
      <c r="AA2246" s="3">
        <v>0</v>
      </c>
      <c r="AB2246">
        <v>0</v>
      </c>
      <c r="AC2246" s="3">
        <v>0</v>
      </c>
      <c r="AD2246" s="2">
        <v>-7297347.0099999998</v>
      </c>
      <c r="AE2246" s="3">
        <v>599122533.62</v>
      </c>
      <c r="AF2246" s="3">
        <v>12164932.65</v>
      </c>
      <c r="AG2246" s="3">
        <v>2628720.44</v>
      </c>
      <c r="AH2246" s="3">
        <v>103699.7</v>
      </c>
      <c r="AI2246" s="3">
        <v>2074</v>
      </c>
      <c r="AJ2246" s="2">
        <v>-10188946.82</v>
      </c>
    </row>
    <row r="2247" spans="1:36" hidden="1" x14ac:dyDescent="0.25">
      <c r="A2247" s="8">
        <v>2</v>
      </c>
      <c r="B2247" s="8" t="s">
        <v>1460</v>
      </c>
      <c r="C2247" s="8">
        <v>131250330300</v>
      </c>
      <c r="D2247" s="8" t="s">
        <v>1461</v>
      </c>
      <c r="F2247" s="8" t="s">
        <v>1462</v>
      </c>
      <c r="G2247" s="10">
        <v>43488</v>
      </c>
      <c r="H2247" s="8" t="s">
        <v>31</v>
      </c>
      <c r="I2247" s="8" t="s">
        <v>38</v>
      </c>
      <c r="J2247" s="9">
        <v>160706.73000000001</v>
      </c>
      <c r="K2247" s="9">
        <v>3214.14</v>
      </c>
      <c r="L2247" s="8">
        <v>0</v>
      </c>
      <c r="M2247" s="14">
        <f t="shared" si="105"/>
        <v>163920.87000000002</v>
      </c>
      <c r="N2247" s="8">
        <v>0</v>
      </c>
      <c r="O2247" s="8">
        <v>0</v>
      </c>
      <c r="P2247" s="8" t="s">
        <v>112</v>
      </c>
      <c r="R2247" s="11">
        <v>3853</v>
      </c>
      <c r="S2247" s="13">
        <f>_xlfn.XLOOKUP(P2247,rif_fee_schedule!$A$2:$A$84,rif_fee_schedule!C$2:C$84, 0)*1.628</f>
        <v>53.092335999999996</v>
      </c>
      <c r="T2247" s="13">
        <f>_xlfn.XLOOKUP(P2247,rif_fee_schedule!$A$2:$A$84,rif_fee_schedule!D$2:D$84, 0)</f>
        <v>30.835000000000001</v>
      </c>
      <c r="U2247" s="14">
        <f t="shared" si="106"/>
        <v>204564.77060799999</v>
      </c>
      <c r="V2247" s="14">
        <f t="shared" si="107"/>
        <v>118807.255</v>
      </c>
      <c r="W2247" s="2"/>
      <c r="Y2247" s="3">
        <v>272008405.74000001</v>
      </c>
      <c r="Z2247" s="3">
        <v>5573244.3300000001</v>
      </c>
      <c r="AA2247" s="3">
        <v>0</v>
      </c>
      <c r="AB2247">
        <v>0</v>
      </c>
      <c r="AC2247" s="3">
        <v>0</v>
      </c>
      <c r="AD2247" s="2">
        <v>-7297347.0099999998</v>
      </c>
      <c r="AE2247" s="3">
        <v>599122533.62</v>
      </c>
      <c r="AF2247" s="3">
        <v>12164932.65</v>
      </c>
      <c r="AG2247" s="3">
        <v>2628720.44</v>
      </c>
      <c r="AH2247" s="3">
        <v>103699.7</v>
      </c>
      <c r="AI2247" s="3">
        <v>2074</v>
      </c>
      <c r="AJ2247" s="2">
        <v>-10188946.82</v>
      </c>
    </row>
    <row r="2248" spans="1:36" hidden="1" x14ac:dyDescent="0.25">
      <c r="A2248" s="8">
        <v>2</v>
      </c>
      <c r="B2248" s="8" t="s">
        <v>1460</v>
      </c>
      <c r="C2248" s="8">
        <v>131250330300</v>
      </c>
      <c r="D2248" s="8" t="s">
        <v>1461</v>
      </c>
      <c r="F2248" s="8" t="s">
        <v>1462</v>
      </c>
      <c r="G2248" s="10">
        <v>43488</v>
      </c>
      <c r="H2248" s="8" t="s">
        <v>31</v>
      </c>
      <c r="I2248" s="8" t="s">
        <v>38</v>
      </c>
      <c r="J2248" s="9">
        <v>160706.73000000001</v>
      </c>
      <c r="K2248" s="9">
        <v>3214.14</v>
      </c>
      <c r="L2248" s="8">
        <v>0</v>
      </c>
      <c r="M2248" s="14">
        <f t="shared" si="105"/>
        <v>163920.87000000002</v>
      </c>
      <c r="N2248" s="8">
        <v>0</v>
      </c>
      <c r="O2248" s="8">
        <v>0</v>
      </c>
      <c r="P2248" s="8" t="s">
        <v>43</v>
      </c>
      <c r="R2248" s="11">
        <v>-3853</v>
      </c>
      <c r="S2248" s="13">
        <f>_xlfn.XLOOKUP(P2248,rif_fee_schedule!$A$2:$A$84,rif_fee_schedule!C$2:C$84, 0)*1.628</f>
        <v>5.1216879999999998</v>
      </c>
      <c r="T2248" s="13">
        <f>_xlfn.XLOOKUP(P2248,rif_fee_schedule!$A$2:$A$84,rif_fee_schedule!D$2:D$84, 0)</f>
        <v>2.9740000000000002</v>
      </c>
      <c r="U2248" s="14">
        <f t="shared" si="106"/>
        <v>-19733.863863999999</v>
      </c>
      <c r="V2248" s="14">
        <f t="shared" si="107"/>
        <v>-11458.822</v>
      </c>
      <c r="W2248" s="2"/>
      <c r="Y2248" s="3">
        <v>272008405.74000001</v>
      </c>
      <c r="Z2248" s="3">
        <v>5573244.3300000001</v>
      </c>
      <c r="AA2248" s="3">
        <v>0</v>
      </c>
      <c r="AB2248">
        <v>0</v>
      </c>
      <c r="AC2248" s="3">
        <v>0</v>
      </c>
      <c r="AD2248" s="2">
        <v>-7297347.0099999998</v>
      </c>
      <c r="AE2248" s="3">
        <v>599122533.62</v>
      </c>
      <c r="AF2248" s="3">
        <v>12164932.65</v>
      </c>
      <c r="AG2248" s="3">
        <v>2628720.44</v>
      </c>
      <c r="AH2248" s="3">
        <v>103699.7</v>
      </c>
      <c r="AI2248" s="3">
        <v>2074</v>
      </c>
      <c r="AJ2248" s="2">
        <v>-10188946.82</v>
      </c>
    </row>
    <row r="2249" spans="1:36" hidden="1" x14ac:dyDescent="0.25">
      <c r="A2249" s="8">
        <v>3.1</v>
      </c>
      <c r="B2249" s="8" t="s">
        <v>4006</v>
      </c>
      <c r="C2249" s="8">
        <v>622290210020</v>
      </c>
      <c r="D2249" s="8" t="s">
        <v>4007</v>
      </c>
      <c r="G2249" s="10">
        <v>43805</v>
      </c>
      <c r="H2249" s="8" t="s">
        <v>31</v>
      </c>
      <c r="I2249" s="8" t="s">
        <v>32</v>
      </c>
      <c r="J2249" s="9">
        <v>0.04</v>
      </c>
      <c r="K2249" s="9">
        <v>0</v>
      </c>
      <c r="L2249" s="8">
        <v>0</v>
      </c>
      <c r="M2249" s="14">
        <f t="shared" si="105"/>
        <v>0.04</v>
      </c>
      <c r="N2249" s="8">
        <v>0</v>
      </c>
      <c r="O2249" s="8">
        <v>0</v>
      </c>
      <c r="P2249" s="8" t="s">
        <v>106</v>
      </c>
      <c r="R2249" s="11">
        <v>-82672.820000000007</v>
      </c>
      <c r="S2249" s="13">
        <f>_xlfn.XLOOKUP(P2249,rif_fee_schedule!$A$2:$A$84,rif_fee_schedule!C$2:C$84, 0)*1.628</f>
        <v>0</v>
      </c>
      <c r="T2249" s="13">
        <f>_xlfn.XLOOKUP(P2249,rif_fee_schedule!$A$2:$A$84,rif_fee_schedule!D$2:D$84, 0)</f>
        <v>0</v>
      </c>
      <c r="U2249" s="14">
        <f t="shared" si="106"/>
        <v>0</v>
      </c>
      <c r="V2249" s="14">
        <f t="shared" si="107"/>
        <v>0</v>
      </c>
      <c r="Y2249" s="3">
        <v>34362078.990000002</v>
      </c>
      <c r="Z2249" s="3">
        <v>687512.03</v>
      </c>
      <c r="AA2249" s="3">
        <v>0</v>
      </c>
      <c r="AB2249">
        <v>0</v>
      </c>
      <c r="AC2249" s="3">
        <v>0</v>
      </c>
      <c r="AD2249" s="2">
        <v>-175934.14</v>
      </c>
      <c r="AE2249" s="3">
        <v>599122533.62</v>
      </c>
      <c r="AF2249" s="3">
        <v>12164932.65</v>
      </c>
      <c r="AG2249" s="3">
        <v>2628720.44</v>
      </c>
      <c r="AH2249" s="3">
        <v>103699.7</v>
      </c>
      <c r="AI2249" s="3">
        <v>2074</v>
      </c>
      <c r="AJ2249" s="2">
        <v>-10188946.82</v>
      </c>
    </row>
    <row r="2250" spans="1:36" hidden="1" x14ac:dyDescent="0.25">
      <c r="A2250" s="8">
        <v>3.1</v>
      </c>
      <c r="B2250" s="8" t="s">
        <v>4006</v>
      </c>
      <c r="C2250" s="8">
        <v>622290210020</v>
      </c>
      <c r="D2250" s="8" t="s">
        <v>4007</v>
      </c>
      <c r="G2250" s="10">
        <v>43805</v>
      </c>
      <c r="H2250" s="8" t="s">
        <v>31</v>
      </c>
      <c r="I2250" s="8" t="s">
        <v>32</v>
      </c>
      <c r="J2250" s="9">
        <v>0.04</v>
      </c>
      <c r="K2250" s="9">
        <v>0</v>
      </c>
      <c r="L2250" s="8">
        <v>0</v>
      </c>
      <c r="M2250" s="14">
        <f t="shared" si="105"/>
        <v>0.04</v>
      </c>
      <c r="N2250" s="8">
        <v>0</v>
      </c>
      <c r="O2250" s="8">
        <v>0</v>
      </c>
      <c r="P2250" s="8" t="s">
        <v>45</v>
      </c>
      <c r="R2250" s="11">
        <v>5313</v>
      </c>
      <c r="S2250" s="13">
        <f>_xlfn.XLOOKUP(P2250,rif_fee_schedule!$A$2:$A$84,rif_fee_schedule!C$2:C$84, 0)*1.628</f>
        <v>19.244587999999997</v>
      </c>
      <c r="T2250" s="13">
        <f>_xlfn.XLOOKUP(P2250,rif_fee_schedule!$A$2:$A$84,rif_fee_schedule!D$2:D$84, 0)</f>
        <v>11.177</v>
      </c>
      <c r="U2250" s="14">
        <f t="shared" si="106"/>
        <v>102246.49604399998</v>
      </c>
      <c r="V2250" s="14">
        <f t="shared" si="107"/>
        <v>59383.400999999998</v>
      </c>
      <c r="Y2250" s="3">
        <v>34362078.990000002</v>
      </c>
      <c r="Z2250" s="3">
        <v>687512.03</v>
      </c>
      <c r="AA2250" s="3">
        <v>0</v>
      </c>
      <c r="AB2250">
        <v>0</v>
      </c>
      <c r="AC2250" s="3">
        <v>0</v>
      </c>
      <c r="AD2250" s="2">
        <v>-175934.14</v>
      </c>
      <c r="AE2250" s="3">
        <v>599122533.62</v>
      </c>
      <c r="AF2250" s="3">
        <v>12164932.65</v>
      </c>
      <c r="AG2250" s="3">
        <v>2628720.44</v>
      </c>
      <c r="AH2250" s="3">
        <v>103699.7</v>
      </c>
      <c r="AI2250" s="3">
        <v>2074</v>
      </c>
      <c r="AJ2250" s="2">
        <v>-10188946.82</v>
      </c>
    </row>
    <row r="2251" spans="1:36" hidden="1" x14ac:dyDescent="0.25">
      <c r="A2251" s="8">
        <v>3.1</v>
      </c>
      <c r="B2251" s="8" t="s">
        <v>4006</v>
      </c>
      <c r="C2251" s="8">
        <v>622290210020</v>
      </c>
      <c r="D2251" s="8" t="s">
        <v>4007</v>
      </c>
      <c r="G2251" s="10">
        <v>43805</v>
      </c>
      <c r="H2251" s="8" t="s">
        <v>31</v>
      </c>
      <c r="I2251" s="8" t="s">
        <v>32</v>
      </c>
      <c r="J2251" s="9">
        <v>0.04</v>
      </c>
      <c r="K2251" s="9">
        <v>0</v>
      </c>
      <c r="L2251" s="8">
        <v>0</v>
      </c>
      <c r="M2251" s="14">
        <f t="shared" si="105"/>
        <v>0.04</v>
      </c>
      <c r="N2251" s="8">
        <v>0</v>
      </c>
      <c r="O2251" s="8">
        <v>0</v>
      </c>
      <c r="P2251" s="8" t="s">
        <v>43</v>
      </c>
      <c r="R2251" s="11">
        <v>10146</v>
      </c>
      <c r="S2251" s="13">
        <f>_xlfn.XLOOKUP(P2251,rif_fee_schedule!$A$2:$A$84,rif_fee_schedule!C$2:C$84, 0)*1.628</f>
        <v>5.1216879999999998</v>
      </c>
      <c r="T2251" s="13">
        <f>_xlfn.XLOOKUP(P2251,rif_fee_schedule!$A$2:$A$84,rif_fee_schedule!D$2:D$84, 0)</f>
        <v>2.9740000000000002</v>
      </c>
      <c r="U2251" s="14">
        <f t="shared" si="106"/>
        <v>51964.646448</v>
      </c>
      <c r="V2251" s="14">
        <f t="shared" si="107"/>
        <v>30174.204000000002</v>
      </c>
      <c r="Y2251" s="3">
        <v>34362078.990000002</v>
      </c>
      <c r="Z2251" s="3">
        <v>687512.03</v>
      </c>
      <c r="AA2251" s="3">
        <v>0</v>
      </c>
      <c r="AB2251">
        <v>0</v>
      </c>
      <c r="AC2251" s="3">
        <v>0</v>
      </c>
      <c r="AD2251" s="2">
        <v>-175934.14</v>
      </c>
      <c r="AE2251" s="3">
        <v>599122533.62</v>
      </c>
      <c r="AF2251" s="3">
        <v>12164932.65</v>
      </c>
      <c r="AG2251" s="3">
        <v>2628720.44</v>
      </c>
      <c r="AH2251" s="3">
        <v>103699.7</v>
      </c>
      <c r="AI2251" s="3">
        <v>2074</v>
      </c>
      <c r="AJ2251" s="2">
        <v>-10188946.82</v>
      </c>
    </row>
    <row r="2252" spans="1:36" hidden="1" x14ac:dyDescent="0.25">
      <c r="A2252" s="8">
        <v>3.1</v>
      </c>
      <c r="B2252" s="8" t="s">
        <v>4006</v>
      </c>
      <c r="C2252" s="8">
        <v>622290210020</v>
      </c>
      <c r="D2252" s="8" t="s">
        <v>4007</v>
      </c>
      <c r="G2252" s="10">
        <v>43805</v>
      </c>
      <c r="H2252" s="8" t="s">
        <v>31</v>
      </c>
      <c r="I2252" s="8" t="s">
        <v>32</v>
      </c>
      <c r="J2252" s="9">
        <v>0.04</v>
      </c>
      <c r="K2252" s="9">
        <v>0</v>
      </c>
      <c r="L2252" s="8">
        <v>0</v>
      </c>
      <c r="M2252" s="14">
        <f t="shared" si="105"/>
        <v>0.04</v>
      </c>
      <c r="N2252" s="8">
        <v>0</v>
      </c>
      <c r="O2252" s="8">
        <v>0</v>
      </c>
      <c r="P2252" s="8" t="s">
        <v>44</v>
      </c>
      <c r="R2252" s="11">
        <v>-15459</v>
      </c>
      <c r="S2252" s="13">
        <f>_xlfn.XLOOKUP(P2252,rif_fee_schedule!$A$2:$A$84,rif_fee_schedule!C$2:C$84, 0)*1.628</f>
        <v>3.9446439999999998</v>
      </c>
      <c r="T2252" s="13">
        <f>_xlfn.XLOOKUP(P2252,rif_fee_schedule!$A$2:$A$84,rif_fee_schedule!D$2:D$84, 0)</f>
        <v>2.2909999999999999</v>
      </c>
      <c r="U2252" s="14">
        <f t="shared" si="106"/>
        <v>-60980.251595999995</v>
      </c>
      <c r="V2252" s="14">
        <f t="shared" si="107"/>
        <v>-35416.568999999996</v>
      </c>
      <c r="Y2252" s="3">
        <v>34362078.990000002</v>
      </c>
      <c r="Z2252" s="3">
        <v>687512.03</v>
      </c>
      <c r="AA2252" s="3">
        <v>0</v>
      </c>
      <c r="AB2252">
        <v>0</v>
      </c>
      <c r="AC2252" s="3">
        <v>0</v>
      </c>
      <c r="AD2252" s="2">
        <v>-175934.14</v>
      </c>
      <c r="AE2252" s="3">
        <v>599122533.62</v>
      </c>
      <c r="AF2252" s="3">
        <v>12164932.65</v>
      </c>
      <c r="AG2252" s="3">
        <v>2628720.44</v>
      </c>
      <c r="AH2252" s="3">
        <v>103699.7</v>
      </c>
      <c r="AI2252" s="3">
        <v>2074</v>
      </c>
      <c r="AJ2252" s="2">
        <v>-10188946.82</v>
      </c>
    </row>
    <row r="2253" spans="1:36" hidden="1" x14ac:dyDescent="0.25">
      <c r="A2253" s="8">
        <v>3</v>
      </c>
      <c r="B2253" s="8" t="s">
        <v>3536</v>
      </c>
      <c r="C2253" s="8">
        <v>3220150440010</v>
      </c>
      <c r="D2253" s="8" t="s">
        <v>3537</v>
      </c>
      <c r="F2253" s="8" t="s">
        <v>3531</v>
      </c>
      <c r="G2253" s="10">
        <v>43724</v>
      </c>
      <c r="H2253" s="8" t="s">
        <v>31</v>
      </c>
      <c r="I2253" s="8" t="s">
        <v>38</v>
      </c>
      <c r="J2253" s="9">
        <v>0.36</v>
      </c>
      <c r="K2253" s="9">
        <v>0.01</v>
      </c>
      <c r="L2253" s="8">
        <v>0</v>
      </c>
      <c r="M2253" s="14">
        <f t="shared" si="105"/>
        <v>0.37</v>
      </c>
      <c r="N2253" s="8">
        <v>0</v>
      </c>
      <c r="O2253" s="8">
        <v>0</v>
      </c>
      <c r="P2253" s="8" t="s">
        <v>106</v>
      </c>
      <c r="R2253" s="8">
        <v>0.33</v>
      </c>
      <c r="S2253" s="13">
        <f>_xlfn.XLOOKUP(P2253,rif_fee_schedule!$A$2:$A$84,rif_fee_schedule!C$2:C$84, 0)*1.628</f>
        <v>0</v>
      </c>
      <c r="T2253" s="13">
        <f>_xlfn.XLOOKUP(P2253,rif_fee_schedule!$A$2:$A$84,rif_fee_schedule!D$2:D$84, 0)</f>
        <v>0</v>
      </c>
      <c r="U2253" s="14">
        <f t="shared" si="106"/>
        <v>0</v>
      </c>
      <c r="V2253" s="14">
        <f t="shared" si="107"/>
        <v>0</v>
      </c>
      <c r="W2253"/>
      <c r="Y2253" s="3">
        <v>23988344.25</v>
      </c>
      <c r="Z2253" s="3">
        <v>491993.61</v>
      </c>
      <c r="AA2253" s="3">
        <v>633517.25</v>
      </c>
      <c r="AB2253">
        <v>0</v>
      </c>
      <c r="AC2253" s="3">
        <v>0</v>
      </c>
      <c r="AD2253" s="2">
        <v>2811604.2</v>
      </c>
      <c r="AE2253" s="3">
        <v>599122533.62</v>
      </c>
      <c r="AF2253" s="3">
        <v>12164932.65</v>
      </c>
      <c r="AG2253" s="3">
        <v>2628720.44</v>
      </c>
      <c r="AH2253" s="3">
        <v>103699.7</v>
      </c>
      <c r="AI2253" s="3">
        <v>2074</v>
      </c>
      <c r="AJ2253" s="2">
        <v>-10188946.82</v>
      </c>
    </row>
    <row r="2254" spans="1:36" hidden="1" x14ac:dyDescent="0.25">
      <c r="A2254" s="8">
        <v>3</v>
      </c>
      <c r="B2254" s="8" t="s">
        <v>3536</v>
      </c>
      <c r="C2254" s="8">
        <v>3220150440010</v>
      </c>
      <c r="D2254" s="8" t="s">
        <v>3537</v>
      </c>
      <c r="F2254" s="8" t="s">
        <v>3531</v>
      </c>
      <c r="G2254" s="10">
        <v>43724</v>
      </c>
      <c r="H2254" s="8" t="s">
        <v>31</v>
      </c>
      <c r="I2254" s="8" t="s">
        <v>38</v>
      </c>
      <c r="J2254" s="9">
        <v>0.36</v>
      </c>
      <c r="K2254" s="9">
        <v>0.01</v>
      </c>
      <c r="L2254" s="8">
        <v>0</v>
      </c>
      <c r="M2254" s="14">
        <f t="shared" si="105"/>
        <v>0.37</v>
      </c>
      <c r="N2254" s="8">
        <v>0</v>
      </c>
      <c r="O2254" s="8">
        <v>0</v>
      </c>
      <c r="P2254" s="8" t="s">
        <v>113</v>
      </c>
      <c r="R2254" s="8">
        <v>15</v>
      </c>
      <c r="S2254" s="13">
        <f>_xlfn.XLOOKUP(P2254,rif_fee_schedule!$A$2:$A$84,rif_fee_schedule!C$2:C$84, 0)*1.628</f>
        <v>6860.3919999999998</v>
      </c>
      <c r="T2254" s="13">
        <f>_xlfn.XLOOKUP(P2254,rif_fee_schedule!$A$2:$A$84,rif_fee_schedule!D$2:D$84, 0)</f>
        <v>3984</v>
      </c>
      <c r="U2254" s="14">
        <f t="shared" si="106"/>
        <v>102905.88</v>
      </c>
      <c r="V2254" s="14">
        <f t="shared" si="107"/>
        <v>59760</v>
      </c>
      <c r="W2254"/>
      <c r="Y2254" s="3">
        <v>23988344.25</v>
      </c>
      <c r="Z2254" s="3">
        <v>491993.61</v>
      </c>
      <c r="AA2254" s="3">
        <v>633517.25</v>
      </c>
      <c r="AB2254">
        <v>0</v>
      </c>
      <c r="AC2254" s="3">
        <v>0</v>
      </c>
      <c r="AD2254" s="2">
        <v>2811604.2</v>
      </c>
      <c r="AE2254" s="3">
        <v>599122533.62</v>
      </c>
      <c r="AF2254" s="3">
        <v>12164932.65</v>
      </c>
      <c r="AG2254" s="3">
        <v>2628720.44</v>
      </c>
      <c r="AH2254" s="3">
        <v>103699.7</v>
      </c>
      <c r="AI2254" s="3">
        <v>2074</v>
      </c>
      <c r="AJ2254" s="2">
        <v>-10188946.82</v>
      </c>
    </row>
    <row r="2255" spans="1:36" hidden="1" x14ac:dyDescent="0.25">
      <c r="A2255" s="8">
        <v>3</v>
      </c>
      <c r="B2255" s="8" t="s">
        <v>3536</v>
      </c>
      <c r="C2255" s="8">
        <v>3220150440010</v>
      </c>
      <c r="D2255" s="8" t="s">
        <v>3537</v>
      </c>
      <c r="F2255" s="8" t="s">
        <v>3531</v>
      </c>
      <c r="G2255" s="10">
        <v>43724</v>
      </c>
      <c r="H2255" s="8" t="s">
        <v>31</v>
      </c>
      <c r="I2255" s="8" t="s">
        <v>38</v>
      </c>
      <c r="J2255" s="9">
        <v>0.36</v>
      </c>
      <c r="K2255" s="9">
        <v>0.01</v>
      </c>
      <c r="L2255" s="8">
        <v>0</v>
      </c>
      <c r="M2255" s="14">
        <f t="shared" si="105"/>
        <v>0.37</v>
      </c>
      <c r="N2255" s="8">
        <v>0</v>
      </c>
      <c r="O2255" s="8">
        <v>0</v>
      </c>
      <c r="P2255" s="8" t="s">
        <v>83</v>
      </c>
      <c r="R2255" s="11">
        <v>-7581.86</v>
      </c>
      <c r="S2255" s="13">
        <f>_xlfn.XLOOKUP(P2255,rif_fee_schedule!$A$2:$A$84,rif_fee_schedule!C$2:C$84, 0)*1.628</f>
        <v>13.572635999999999</v>
      </c>
      <c r="T2255" s="13">
        <f>_xlfn.XLOOKUP(P2255,rif_fee_schedule!$A$2:$A$84,rif_fee_schedule!D$2:D$84, 0)</f>
        <v>7.883</v>
      </c>
      <c r="U2255" s="14">
        <f t="shared" si="106"/>
        <v>-102905.82598295998</v>
      </c>
      <c r="V2255" s="14">
        <f t="shared" si="107"/>
        <v>-59767.802380000001</v>
      </c>
      <c r="W2255" s="2"/>
      <c r="Y2255" s="3">
        <v>23988344.25</v>
      </c>
      <c r="Z2255" s="3">
        <v>491993.61</v>
      </c>
      <c r="AA2255" s="3">
        <v>633517.25</v>
      </c>
      <c r="AB2255">
        <v>0</v>
      </c>
      <c r="AC2255" s="3">
        <v>0</v>
      </c>
      <c r="AD2255" s="2">
        <v>2811604.2</v>
      </c>
      <c r="AE2255" s="3">
        <v>599122533.62</v>
      </c>
      <c r="AF2255" s="3">
        <v>12164932.65</v>
      </c>
      <c r="AG2255" s="3">
        <v>2628720.44</v>
      </c>
      <c r="AH2255" s="3">
        <v>103699.7</v>
      </c>
      <c r="AI2255" s="3">
        <v>2074</v>
      </c>
      <c r="AJ2255" s="2">
        <v>-10188946.82</v>
      </c>
    </row>
    <row r="2256" spans="1:36" hidden="1" x14ac:dyDescent="0.25">
      <c r="A2256" s="8">
        <v>2</v>
      </c>
      <c r="B2256" s="8" t="s">
        <v>1611</v>
      </c>
      <c r="C2256" s="8">
        <v>131270570051</v>
      </c>
      <c r="D2256" s="8" t="s">
        <v>1612</v>
      </c>
      <c r="F2256" s="8" t="s">
        <v>1613</v>
      </c>
      <c r="G2256" s="10">
        <v>43738</v>
      </c>
      <c r="H2256" s="8" t="s">
        <v>31</v>
      </c>
      <c r="I2256" s="8" t="s">
        <v>38</v>
      </c>
      <c r="J2256" s="9">
        <v>18216.63</v>
      </c>
      <c r="K2256" s="9">
        <v>364.33</v>
      </c>
      <c r="L2256" s="8">
        <v>0</v>
      </c>
      <c r="M2256" s="14">
        <f t="shared" si="105"/>
        <v>18580.960000000003</v>
      </c>
      <c r="N2256" s="8">
        <v>0</v>
      </c>
      <c r="O2256" s="8">
        <v>0</v>
      </c>
      <c r="P2256" s="8" t="s">
        <v>112</v>
      </c>
      <c r="R2256" s="8">
        <v>619</v>
      </c>
      <c r="S2256" s="13">
        <f>_xlfn.XLOOKUP(P2256,rif_fee_schedule!$A$2:$A$84,rif_fee_schedule!C$2:C$84, 0)*1.628</f>
        <v>53.092335999999996</v>
      </c>
      <c r="T2256" s="13">
        <f>_xlfn.XLOOKUP(P2256,rif_fee_schedule!$A$2:$A$84,rif_fee_schedule!D$2:D$84, 0)</f>
        <v>30.835000000000001</v>
      </c>
      <c r="U2256" s="14">
        <f t="shared" si="106"/>
        <v>32864.155983999997</v>
      </c>
      <c r="V2256" s="14">
        <f t="shared" si="107"/>
        <v>19086.865000000002</v>
      </c>
      <c r="W2256"/>
      <c r="Y2256" s="3">
        <v>272008405.74000001</v>
      </c>
      <c r="Z2256" s="3">
        <v>5573244.3300000001</v>
      </c>
      <c r="AA2256" s="3">
        <v>0</v>
      </c>
      <c r="AB2256">
        <v>0</v>
      </c>
      <c r="AC2256" s="3">
        <v>0</v>
      </c>
      <c r="AD2256" s="2">
        <v>-7297347.0099999998</v>
      </c>
      <c r="AE2256" s="3">
        <v>599122533.62</v>
      </c>
      <c r="AF2256" s="3">
        <v>12164932.65</v>
      </c>
      <c r="AG2256" s="3">
        <v>2628720.44</v>
      </c>
      <c r="AH2256" s="3">
        <v>103699.7</v>
      </c>
      <c r="AI2256" s="3">
        <v>2074</v>
      </c>
      <c r="AJ2256" s="2">
        <v>-10188946.82</v>
      </c>
    </row>
    <row r="2257" spans="1:36" hidden="1" x14ac:dyDescent="0.25">
      <c r="A2257" s="8">
        <v>2</v>
      </c>
      <c r="B2257" s="8" t="s">
        <v>1611</v>
      </c>
      <c r="C2257" s="8">
        <v>131270570051</v>
      </c>
      <c r="D2257" s="8" t="s">
        <v>1612</v>
      </c>
      <c r="F2257" s="8" t="s">
        <v>1613</v>
      </c>
      <c r="G2257" s="10">
        <v>43738</v>
      </c>
      <c r="H2257" s="8" t="s">
        <v>31</v>
      </c>
      <c r="I2257" s="8" t="s">
        <v>38</v>
      </c>
      <c r="J2257" s="9">
        <v>18216.63</v>
      </c>
      <c r="K2257" s="9">
        <v>364.33</v>
      </c>
      <c r="L2257" s="8">
        <v>0</v>
      </c>
      <c r="M2257" s="14">
        <f t="shared" si="105"/>
        <v>18580.960000000003</v>
      </c>
      <c r="N2257" s="8">
        <v>0</v>
      </c>
      <c r="O2257" s="8">
        <v>0</v>
      </c>
      <c r="P2257" s="8" t="s">
        <v>45</v>
      </c>
      <c r="R2257" s="8">
        <v>-619</v>
      </c>
      <c r="S2257" s="13">
        <f>_xlfn.XLOOKUP(P2257,rif_fee_schedule!$A$2:$A$84,rif_fee_schedule!C$2:C$84, 0)*1.628</f>
        <v>19.244587999999997</v>
      </c>
      <c r="T2257" s="13">
        <f>_xlfn.XLOOKUP(P2257,rif_fee_schedule!$A$2:$A$84,rif_fee_schedule!D$2:D$84, 0)</f>
        <v>11.177</v>
      </c>
      <c r="U2257" s="14">
        <f t="shared" si="106"/>
        <v>-11912.399971999997</v>
      </c>
      <c r="V2257" s="14">
        <f t="shared" si="107"/>
        <v>-6918.5630000000001</v>
      </c>
      <c r="W2257"/>
      <c r="Y2257" s="3">
        <v>272008405.74000001</v>
      </c>
      <c r="Z2257" s="3">
        <v>5573244.3300000001</v>
      </c>
      <c r="AA2257" s="3">
        <v>0</v>
      </c>
      <c r="AB2257">
        <v>0</v>
      </c>
      <c r="AC2257" s="3">
        <v>0</v>
      </c>
      <c r="AD2257" s="2">
        <v>-7297347.0099999998</v>
      </c>
      <c r="AE2257" s="3">
        <v>599122533.62</v>
      </c>
      <c r="AF2257" s="3">
        <v>12164932.65</v>
      </c>
      <c r="AG2257" s="3">
        <v>2628720.44</v>
      </c>
      <c r="AH2257" s="3">
        <v>103699.7</v>
      </c>
      <c r="AI2257" s="3">
        <v>2074</v>
      </c>
      <c r="AJ2257" s="2">
        <v>-10188946.82</v>
      </c>
    </row>
    <row r="2258" spans="1:36" hidden="1" x14ac:dyDescent="0.25">
      <c r="A2258" s="8">
        <v>1.1000000000000001</v>
      </c>
      <c r="B2258" s="8" t="s">
        <v>792</v>
      </c>
      <c r="C2258" s="8">
        <v>2230110020715</v>
      </c>
      <c r="D2258" s="8" t="s">
        <v>793</v>
      </c>
      <c r="F2258" s="8" t="s">
        <v>794</v>
      </c>
      <c r="G2258" s="10">
        <v>43620</v>
      </c>
      <c r="H2258" s="8" t="s">
        <v>31</v>
      </c>
      <c r="I2258" s="8" t="s">
        <v>38</v>
      </c>
      <c r="J2258" s="9">
        <v>11170.71</v>
      </c>
      <c r="K2258" s="9">
        <v>223.41</v>
      </c>
      <c r="L2258" s="8">
        <v>0</v>
      </c>
      <c r="M2258" s="14">
        <f t="shared" si="105"/>
        <v>11394.119999999999</v>
      </c>
      <c r="N2258" s="8">
        <v>0</v>
      </c>
      <c r="O2258" s="8">
        <v>0</v>
      </c>
      <c r="P2258" s="8" t="s">
        <v>43</v>
      </c>
      <c r="R2258" s="11">
        <v>2509</v>
      </c>
      <c r="S2258" s="13">
        <f>_xlfn.XLOOKUP(P2258,rif_fee_schedule!$A$2:$A$84,rif_fee_schedule!C$2:C$84, 0)*1.628</f>
        <v>5.1216879999999998</v>
      </c>
      <c r="T2258" s="13">
        <f>_xlfn.XLOOKUP(P2258,rif_fee_schedule!$A$2:$A$84,rif_fee_schedule!D$2:D$84, 0)</f>
        <v>2.9740000000000002</v>
      </c>
      <c r="U2258" s="14">
        <f t="shared" si="106"/>
        <v>12850.315192</v>
      </c>
      <c r="V2258" s="14">
        <f t="shared" si="107"/>
        <v>7461.7660000000005</v>
      </c>
      <c r="W2258" s="2"/>
      <c r="Y2258" s="3">
        <v>13538989.02</v>
      </c>
      <c r="Z2258" s="3">
        <v>280635.13</v>
      </c>
      <c r="AA2258" s="3">
        <v>0</v>
      </c>
      <c r="AB2258">
        <v>0</v>
      </c>
      <c r="AC2258" s="3">
        <v>0</v>
      </c>
      <c r="AD2258" s="2">
        <v>-2316507.67</v>
      </c>
      <c r="AE2258" s="3">
        <v>599122533.62</v>
      </c>
      <c r="AF2258" s="3">
        <v>12164932.65</v>
      </c>
      <c r="AG2258" s="3">
        <v>2628720.44</v>
      </c>
      <c r="AH2258" s="3">
        <v>103699.7</v>
      </c>
      <c r="AI2258" s="3">
        <v>2074</v>
      </c>
      <c r="AJ2258" s="2">
        <v>-10188946.82</v>
      </c>
    </row>
    <row r="2259" spans="1:36" hidden="1" x14ac:dyDescent="0.25">
      <c r="A2259" s="8">
        <v>6</v>
      </c>
      <c r="B2259" s="8" t="s">
        <v>5828</v>
      </c>
      <c r="C2259" s="8">
        <v>1079190280010</v>
      </c>
      <c r="D2259" s="8" t="s">
        <v>5829</v>
      </c>
      <c r="G2259" s="10">
        <v>43542</v>
      </c>
      <c r="H2259" s="8" t="s">
        <v>31</v>
      </c>
      <c r="I2259" s="8" t="s">
        <v>32</v>
      </c>
      <c r="J2259" s="9">
        <v>27500.97</v>
      </c>
      <c r="K2259" s="9">
        <v>550.02</v>
      </c>
      <c r="L2259" s="8">
        <v>0</v>
      </c>
      <c r="M2259" s="14">
        <f t="shared" si="105"/>
        <v>28050.99</v>
      </c>
      <c r="N2259" s="8">
        <v>0</v>
      </c>
      <c r="O2259" s="8">
        <v>0</v>
      </c>
      <c r="P2259" s="8" t="s">
        <v>376</v>
      </c>
      <c r="R2259" s="8">
        <v>5</v>
      </c>
      <c r="S2259" s="13">
        <f>_xlfn.XLOOKUP(P2259,rif_fee_schedule!$A$2:$A$84,rif_fee_schedule!C$2:C$84, 0)*1.628</f>
        <v>5981.2719999999999</v>
      </c>
      <c r="T2259" s="13">
        <f>_xlfn.XLOOKUP(P2259,rif_fee_schedule!$A$2:$A$84,rif_fee_schedule!D$2:D$84, 0)</f>
        <v>3474</v>
      </c>
      <c r="U2259" s="14">
        <f t="shared" si="106"/>
        <v>29906.36</v>
      </c>
      <c r="V2259" s="14">
        <f t="shared" si="107"/>
        <v>17370</v>
      </c>
      <c r="W2259"/>
      <c r="Y2259" s="3">
        <v>43269262.359999999</v>
      </c>
      <c r="Z2259" s="3">
        <v>874367.57</v>
      </c>
      <c r="AA2259" s="3">
        <v>433279.63</v>
      </c>
      <c r="AB2259">
        <v>0</v>
      </c>
      <c r="AC2259" s="3">
        <v>0</v>
      </c>
      <c r="AD2259" s="2">
        <v>374512.67</v>
      </c>
      <c r="AE2259" s="3">
        <v>599122533.62</v>
      </c>
      <c r="AF2259" s="3">
        <v>12164932.65</v>
      </c>
      <c r="AG2259" s="3">
        <v>2628720.44</v>
      </c>
      <c r="AH2259" s="3">
        <v>103699.7</v>
      </c>
      <c r="AI2259" s="3">
        <v>2074</v>
      </c>
      <c r="AJ2259" s="2">
        <v>-10188946.82</v>
      </c>
    </row>
    <row r="2260" spans="1:36" hidden="1" x14ac:dyDescent="0.25">
      <c r="A2260" s="8">
        <v>6</v>
      </c>
      <c r="B2260" s="8" t="s">
        <v>5849</v>
      </c>
      <c r="C2260" s="8">
        <v>1079190281030</v>
      </c>
      <c r="D2260" s="8" t="s">
        <v>5850</v>
      </c>
      <c r="G2260" s="10">
        <v>43543</v>
      </c>
      <c r="H2260" s="8" t="s">
        <v>31</v>
      </c>
      <c r="I2260" s="8" t="s">
        <v>32</v>
      </c>
      <c r="J2260" s="9">
        <v>38501.360000000001</v>
      </c>
      <c r="K2260" s="9">
        <v>770.03</v>
      </c>
      <c r="L2260" s="8">
        <v>0</v>
      </c>
      <c r="M2260" s="14">
        <f t="shared" si="105"/>
        <v>39271.39</v>
      </c>
      <c r="N2260" s="8">
        <v>0</v>
      </c>
      <c r="O2260" s="8">
        <v>0</v>
      </c>
      <c r="P2260" s="8" t="s">
        <v>376</v>
      </c>
      <c r="R2260" s="8">
        <v>7</v>
      </c>
      <c r="S2260" s="13">
        <f>_xlfn.XLOOKUP(P2260,rif_fee_schedule!$A$2:$A$84,rif_fee_schedule!C$2:C$84, 0)*1.628</f>
        <v>5981.2719999999999</v>
      </c>
      <c r="T2260" s="13">
        <f>_xlfn.XLOOKUP(P2260,rif_fee_schedule!$A$2:$A$84,rif_fee_schedule!D$2:D$84, 0)</f>
        <v>3474</v>
      </c>
      <c r="U2260" s="14">
        <f t="shared" si="106"/>
        <v>41868.904000000002</v>
      </c>
      <c r="V2260" s="14">
        <f t="shared" si="107"/>
        <v>24318</v>
      </c>
      <c r="W2260"/>
      <c r="Y2260" s="3">
        <v>43269262.359999999</v>
      </c>
      <c r="Z2260" s="3">
        <v>874367.57</v>
      </c>
      <c r="AA2260" s="3">
        <v>433279.63</v>
      </c>
      <c r="AB2260">
        <v>0</v>
      </c>
      <c r="AC2260" s="3">
        <v>0</v>
      </c>
      <c r="AD2260" s="2">
        <v>374512.67</v>
      </c>
      <c r="AE2260" s="3">
        <v>599122533.62</v>
      </c>
      <c r="AF2260" s="3">
        <v>12164932.65</v>
      </c>
      <c r="AG2260" s="3">
        <v>2628720.44</v>
      </c>
      <c r="AH2260" s="3">
        <v>103699.7</v>
      </c>
      <c r="AI2260" s="3">
        <v>2074</v>
      </c>
      <c r="AJ2260" s="2">
        <v>-10188946.82</v>
      </c>
    </row>
    <row r="2261" spans="1:36" hidden="1" x14ac:dyDescent="0.25">
      <c r="A2261" s="8">
        <v>6</v>
      </c>
      <c r="B2261" s="8" t="s">
        <v>5950</v>
      </c>
      <c r="C2261" s="8">
        <v>1079190281100</v>
      </c>
      <c r="D2261" s="8" t="s">
        <v>5951</v>
      </c>
      <c r="G2261" s="10">
        <v>43543</v>
      </c>
      <c r="H2261" s="8" t="s">
        <v>31</v>
      </c>
      <c r="I2261" s="8" t="s">
        <v>32</v>
      </c>
      <c r="J2261" s="9">
        <v>38501.360000000001</v>
      </c>
      <c r="K2261" s="9">
        <v>770.03</v>
      </c>
      <c r="L2261" s="8">
        <v>0</v>
      </c>
      <c r="M2261" s="14">
        <f t="shared" si="105"/>
        <v>39271.39</v>
      </c>
      <c r="N2261" s="8">
        <v>0</v>
      </c>
      <c r="O2261" s="8">
        <v>0</v>
      </c>
      <c r="P2261" s="8" t="s">
        <v>376</v>
      </c>
      <c r="R2261" s="8">
        <v>7</v>
      </c>
      <c r="S2261" s="13">
        <f>_xlfn.XLOOKUP(P2261,rif_fee_schedule!$A$2:$A$84,rif_fee_schedule!C$2:C$84, 0)*1.628</f>
        <v>5981.2719999999999</v>
      </c>
      <c r="T2261" s="13">
        <f>_xlfn.XLOOKUP(P2261,rif_fee_schedule!$A$2:$A$84,rif_fee_schedule!D$2:D$84, 0)</f>
        <v>3474</v>
      </c>
      <c r="U2261" s="14">
        <f t="shared" si="106"/>
        <v>41868.904000000002</v>
      </c>
      <c r="V2261" s="14">
        <f t="shared" si="107"/>
        <v>24318</v>
      </c>
      <c r="W2261"/>
      <c r="Y2261" s="3">
        <v>43269262.359999999</v>
      </c>
      <c r="Z2261" s="3">
        <v>874367.57</v>
      </c>
      <c r="AA2261" s="3">
        <v>433279.63</v>
      </c>
      <c r="AB2261">
        <v>0</v>
      </c>
      <c r="AC2261" s="3">
        <v>0</v>
      </c>
      <c r="AD2261" s="2">
        <v>374512.67</v>
      </c>
      <c r="AE2261" s="3">
        <v>599122533.62</v>
      </c>
      <c r="AF2261" s="3">
        <v>12164932.65</v>
      </c>
      <c r="AG2261" s="3">
        <v>2628720.44</v>
      </c>
      <c r="AH2261" s="3">
        <v>103699.7</v>
      </c>
      <c r="AI2261" s="3">
        <v>2074</v>
      </c>
      <c r="AJ2261" s="2">
        <v>-10188946.82</v>
      </c>
    </row>
    <row r="2262" spans="1:36" hidden="1" x14ac:dyDescent="0.25">
      <c r="A2262" s="8">
        <v>6</v>
      </c>
      <c r="B2262" s="8" t="s">
        <v>5851</v>
      </c>
      <c r="C2262" s="8">
        <v>1079190281350</v>
      </c>
      <c r="D2262" s="8" t="s">
        <v>5852</v>
      </c>
      <c r="G2262" s="10">
        <v>43543</v>
      </c>
      <c r="H2262" s="8" t="s">
        <v>31</v>
      </c>
      <c r="I2262" s="8" t="s">
        <v>32</v>
      </c>
      <c r="J2262" s="9">
        <v>38501.360000000001</v>
      </c>
      <c r="K2262" s="9">
        <v>770.03</v>
      </c>
      <c r="L2262" s="8">
        <v>0</v>
      </c>
      <c r="M2262" s="14">
        <f t="shared" si="105"/>
        <v>39271.39</v>
      </c>
      <c r="N2262" s="8">
        <v>0</v>
      </c>
      <c r="O2262" s="8">
        <v>0</v>
      </c>
      <c r="P2262" s="8" t="s">
        <v>376</v>
      </c>
      <c r="R2262" s="8">
        <v>7</v>
      </c>
      <c r="S2262" s="13">
        <f>_xlfn.XLOOKUP(P2262,rif_fee_schedule!$A$2:$A$84,rif_fee_schedule!C$2:C$84, 0)*1.628</f>
        <v>5981.2719999999999</v>
      </c>
      <c r="T2262" s="13">
        <f>_xlfn.XLOOKUP(P2262,rif_fee_schedule!$A$2:$A$84,rif_fee_schedule!D$2:D$84, 0)</f>
        <v>3474</v>
      </c>
      <c r="U2262" s="14">
        <f t="shared" si="106"/>
        <v>41868.904000000002</v>
      </c>
      <c r="V2262" s="14">
        <f t="shared" si="107"/>
        <v>24318</v>
      </c>
      <c r="W2262"/>
      <c r="Y2262" s="3">
        <v>43269262.359999999</v>
      </c>
      <c r="Z2262" s="3">
        <v>874367.57</v>
      </c>
      <c r="AA2262" s="3">
        <v>433279.63</v>
      </c>
      <c r="AB2262">
        <v>0</v>
      </c>
      <c r="AC2262" s="3">
        <v>0</v>
      </c>
      <c r="AD2262" s="2">
        <v>374512.67</v>
      </c>
      <c r="AE2262" s="3">
        <v>599122533.62</v>
      </c>
      <c r="AF2262" s="3">
        <v>12164932.65</v>
      </c>
      <c r="AG2262" s="3">
        <v>2628720.44</v>
      </c>
      <c r="AH2262" s="3">
        <v>103699.7</v>
      </c>
      <c r="AI2262" s="3">
        <v>2074</v>
      </c>
      <c r="AJ2262" s="2">
        <v>-10188946.82</v>
      </c>
    </row>
    <row r="2263" spans="1:36" hidden="1" x14ac:dyDescent="0.25">
      <c r="A2263" s="8">
        <v>6</v>
      </c>
      <c r="B2263" s="8" t="s">
        <v>5853</v>
      </c>
      <c r="C2263" s="8">
        <v>1079190281420</v>
      </c>
      <c r="D2263" s="8" t="s">
        <v>5854</v>
      </c>
      <c r="G2263" s="10">
        <v>43544</v>
      </c>
      <c r="H2263" s="8" t="s">
        <v>31</v>
      </c>
      <c r="I2263" s="8" t="s">
        <v>32</v>
      </c>
      <c r="J2263" s="9">
        <v>38501.360000000001</v>
      </c>
      <c r="K2263" s="9">
        <v>770.03</v>
      </c>
      <c r="L2263" s="8">
        <v>0</v>
      </c>
      <c r="M2263" s="14">
        <f t="shared" si="105"/>
        <v>39271.39</v>
      </c>
      <c r="N2263" s="8">
        <v>0</v>
      </c>
      <c r="O2263" s="8">
        <v>0</v>
      </c>
      <c r="P2263" s="8" t="s">
        <v>376</v>
      </c>
      <c r="R2263" s="8">
        <v>7</v>
      </c>
      <c r="S2263" s="13">
        <f>_xlfn.XLOOKUP(P2263,rif_fee_schedule!$A$2:$A$84,rif_fee_schedule!C$2:C$84, 0)*1.628</f>
        <v>5981.2719999999999</v>
      </c>
      <c r="T2263" s="13">
        <f>_xlfn.XLOOKUP(P2263,rif_fee_schedule!$A$2:$A$84,rif_fee_schedule!D$2:D$84, 0)</f>
        <v>3474</v>
      </c>
      <c r="U2263" s="14">
        <f t="shared" si="106"/>
        <v>41868.904000000002</v>
      </c>
      <c r="V2263" s="14">
        <f t="shared" si="107"/>
        <v>24318</v>
      </c>
      <c r="W2263"/>
      <c r="Y2263" s="3">
        <v>43269262.359999999</v>
      </c>
      <c r="Z2263" s="3">
        <v>874367.57</v>
      </c>
      <c r="AA2263" s="3">
        <v>433279.63</v>
      </c>
      <c r="AB2263">
        <v>0</v>
      </c>
      <c r="AC2263" s="3">
        <v>0</v>
      </c>
      <c r="AD2263" s="2">
        <v>374512.67</v>
      </c>
      <c r="AE2263" s="3">
        <v>599122533.62</v>
      </c>
      <c r="AF2263" s="3">
        <v>12164932.65</v>
      </c>
      <c r="AG2263" s="3">
        <v>2628720.44</v>
      </c>
      <c r="AH2263" s="3">
        <v>103699.7</v>
      </c>
      <c r="AI2263" s="3">
        <v>2074</v>
      </c>
      <c r="AJ2263" s="2">
        <v>-10188946.82</v>
      </c>
    </row>
    <row r="2264" spans="1:36" hidden="1" x14ac:dyDescent="0.25">
      <c r="A2264" s="8">
        <v>6</v>
      </c>
      <c r="B2264" s="8" t="s">
        <v>5814</v>
      </c>
      <c r="C2264" s="8">
        <v>1079190281490</v>
      </c>
      <c r="D2264" s="8" t="s">
        <v>5815</v>
      </c>
      <c r="G2264" s="10">
        <v>43543</v>
      </c>
      <c r="H2264" s="8" t="s">
        <v>31</v>
      </c>
      <c r="I2264" s="8" t="s">
        <v>32</v>
      </c>
      <c r="J2264" s="9">
        <v>38501.360000000001</v>
      </c>
      <c r="K2264" s="9">
        <v>770.03</v>
      </c>
      <c r="L2264" s="8">
        <v>0</v>
      </c>
      <c r="M2264" s="14">
        <f t="shared" si="105"/>
        <v>39271.39</v>
      </c>
      <c r="N2264" s="8">
        <v>0</v>
      </c>
      <c r="O2264" s="8">
        <v>0</v>
      </c>
      <c r="P2264" s="8" t="s">
        <v>376</v>
      </c>
      <c r="R2264" s="8">
        <v>7</v>
      </c>
      <c r="S2264" s="13">
        <f>_xlfn.XLOOKUP(P2264,rif_fee_schedule!$A$2:$A$84,rif_fee_schedule!C$2:C$84, 0)*1.628</f>
        <v>5981.2719999999999</v>
      </c>
      <c r="T2264" s="13">
        <f>_xlfn.XLOOKUP(P2264,rif_fee_schedule!$A$2:$A$84,rif_fee_schedule!D$2:D$84, 0)</f>
        <v>3474</v>
      </c>
      <c r="U2264" s="14">
        <f t="shared" si="106"/>
        <v>41868.904000000002</v>
      </c>
      <c r="V2264" s="14">
        <f t="shared" si="107"/>
        <v>24318</v>
      </c>
      <c r="W2264"/>
      <c r="Y2264" s="3">
        <v>43269262.359999999</v>
      </c>
      <c r="Z2264" s="3">
        <v>874367.57</v>
      </c>
      <c r="AA2264" s="3">
        <v>433279.63</v>
      </c>
      <c r="AB2264">
        <v>0</v>
      </c>
      <c r="AC2264" s="3">
        <v>0</v>
      </c>
      <c r="AD2264" s="2">
        <v>374512.67</v>
      </c>
      <c r="AE2264" s="3">
        <v>599122533.62</v>
      </c>
      <c r="AF2264" s="3">
        <v>12164932.65</v>
      </c>
      <c r="AG2264" s="3">
        <v>2628720.44</v>
      </c>
      <c r="AH2264" s="3">
        <v>103699.7</v>
      </c>
      <c r="AI2264" s="3">
        <v>2074</v>
      </c>
      <c r="AJ2264" s="2">
        <v>-10188946.82</v>
      </c>
    </row>
    <row r="2265" spans="1:36" hidden="1" x14ac:dyDescent="0.25">
      <c r="A2265" s="8">
        <v>6</v>
      </c>
      <c r="B2265" s="8" t="s">
        <v>5816</v>
      </c>
      <c r="C2265" s="8">
        <v>1079190281620</v>
      </c>
      <c r="D2265" s="8" t="s">
        <v>5817</v>
      </c>
      <c r="G2265" s="10">
        <v>43543</v>
      </c>
      <c r="H2265" s="8" t="s">
        <v>31</v>
      </c>
      <c r="I2265" s="8" t="s">
        <v>32</v>
      </c>
      <c r="J2265" s="9">
        <v>38501.360000000001</v>
      </c>
      <c r="K2265" s="9">
        <v>770.03</v>
      </c>
      <c r="L2265" s="8">
        <v>0</v>
      </c>
      <c r="M2265" s="14">
        <f t="shared" si="105"/>
        <v>39271.39</v>
      </c>
      <c r="N2265" s="8">
        <v>0</v>
      </c>
      <c r="O2265" s="8">
        <v>0</v>
      </c>
      <c r="P2265" s="8" t="s">
        <v>376</v>
      </c>
      <c r="R2265" s="8">
        <v>7</v>
      </c>
      <c r="S2265" s="13">
        <f>_xlfn.XLOOKUP(P2265,rif_fee_schedule!$A$2:$A$84,rif_fee_schedule!C$2:C$84, 0)*1.628</f>
        <v>5981.2719999999999</v>
      </c>
      <c r="T2265" s="13">
        <f>_xlfn.XLOOKUP(P2265,rif_fee_schedule!$A$2:$A$84,rif_fee_schedule!D$2:D$84, 0)</f>
        <v>3474</v>
      </c>
      <c r="U2265" s="14">
        <f t="shared" si="106"/>
        <v>41868.904000000002</v>
      </c>
      <c r="V2265" s="14">
        <f t="shared" si="107"/>
        <v>24318</v>
      </c>
      <c r="W2265"/>
      <c r="Y2265" s="3">
        <v>43269262.359999999</v>
      </c>
      <c r="Z2265" s="3">
        <v>874367.57</v>
      </c>
      <c r="AA2265" s="3">
        <v>433279.63</v>
      </c>
      <c r="AB2265">
        <v>0</v>
      </c>
      <c r="AC2265" s="3">
        <v>0</v>
      </c>
      <c r="AD2265" s="2">
        <v>374512.67</v>
      </c>
      <c r="AE2265" s="3">
        <v>599122533.62</v>
      </c>
      <c r="AF2265" s="3">
        <v>12164932.65</v>
      </c>
      <c r="AG2265" s="3">
        <v>2628720.44</v>
      </c>
      <c r="AH2265" s="3">
        <v>103699.7</v>
      </c>
      <c r="AI2265" s="3">
        <v>2074</v>
      </c>
      <c r="AJ2265" s="2">
        <v>-10188946.82</v>
      </c>
    </row>
    <row r="2266" spans="1:36" hidden="1" x14ac:dyDescent="0.25">
      <c r="A2266" s="8">
        <v>6</v>
      </c>
      <c r="B2266" s="8" t="s">
        <v>5859</v>
      </c>
      <c r="C2266" s="8">
        <v>1079190281630</v>
      </c>
      <c r="D2266" s="8" t="s">
        <v>5860</v>
      </c>
      <c r="G2266" s="10">
        <v>43544</v>
      </c>
      <c r="H2266" s="8" t="s">
        <v>31</v>
      </c>
      <c r="I2266" s="8" t="s">
        <v>32</v>
      </c>
      <c r="J2266" s="9">
        <v>38501.360000000001</v>
      </c>
      <c r="K2266" s="9">
        <v>770.03</v>
      </c>
      <c r="L2266" s="8">
        <v>0</v>
      </c>
      <c r="M2266" s="14">
        <f t="shared" si="105"/>
        <v>39271.39</v>
      </c>
      <c r="N2266" s="8">
        <v>0</v>
      </c>
      <c r="O2266" s="8">
        <v>0</v>
      </c>
      <c r="P2266" s="8" t="s">
        <v>376</v>
      </c>
      <c r="R2266" s="8">
        <v>7</v>
      </c>
      <c r="S2266" s="13">
        <f>_xlfn.XLOOKUP(P2266,rif_fee_schedule!$A$2:$A$84,rif_fee_schedule!C$2:C$84, 0)*1.628</f>
        <v>5981.2719999999999</v>
      </c>
      <c r="T2266" s="13">
        <f>_xlfn.XLOOKUP(P2266,rif_fee_schedule!$A$2:$A$84,rif_fee_schedule!D$2:D$84, 0)</f>
        <v>3474</v>
      </c>
      <c r="U2266" s="14">
        <f t="shared" si="106"/>
        <v>41868.904000000002</v>
      </c>
      <c r="V2266" s="14">
        <f t="shared" si="107"/>
        <v>24318</v>
      </c>
      <c r="W2266"/>
      <c r="Y2266" s="3">
        <v>43269262.359999999</v>
      </c>
      <c r="Z2266" s="3">
        <v>874367.57</v>
      </c>
      <c r="AA2266" s="3">
        <v>433279.63</v>
      </c>
      <c r="AB2266">
        <v>0</v>
      </c>
      <c r="AC2266" s="3">
        <v>0</v>
      </c>
      <c r="AD2266" s="2">
        <v>374512.67</v>
      </c>
      <c r="AE2266" s="3">
        <v>599122533.62</v>
      </c>
      <c r="AF2266" s="3">
        <v>12164932.65</v>
      </c>
      <c r="AG2266" s="3">
        <v>2628720.44</v>
      </c>
      <c r="AH2266" s="3">
        <v>103699.7</v>
      </c>
      <c r="AI2266" s="3">
        <v>2074</v>
      </c>
      <c r="AJ2266" s="2">
        <v>-10188946.82</v>
      </c>
    </row>
    <row r="2267" spans="1:36" hidden="1" x14ac:dyDescent="0.25">
      <c r="A2267" s="8">
        <v>6</v>
      </c>
      <c r="B2267" s="8" t="s">
        <v>5812</v>
      </c>
      <c r="C2267" s="8">
        <v>1079190281760</v>
      </c>
      <c r="D2267" s="8" t="s">
        <v>5813</v>
      </c>
      <c r="G2267" s="10">
        <v>43543</v>
      </c>
      <c r="H2267" s="8" t="s">
        <v>31</v>
      </c>
      <c r="I2267" s="8" t="s">
        <v>32</v>
      </c>
      <c r="J2267" s="9">
        <v>38501.360000000001</v>
      </c>
      <c r="K2267" s="9">
        <v>770.03</v>
      </c>
      <c r="L2267" s="8">
        <v>0</v>
      </c>
      <c r="M2267" s="14">
        <f t="shared" si="105"/>
        <v>39271.39</v>
      </c>
      <c r="N2267" s="8">
        <v>0</v>
      </c>
      <c r="O2267" s="8">
        <v>0</v>
      </c>
      <c r="P2267" s="8" t="s">
        <v>376</v>
      </c>
      <c r="R2267" s="8">
        <v>7</v>
      </c>
      <c r="S2267" s="13">
        <f>_xlfn.XLOOKUP(P2267,rif_fee_schedule!$A$2:$A$84,rif_fee_schedule!C$2:C$84, 0)*1.628</f>
        <v>5981.2719999999999</v>
      </c>
      <c r="T2267" s="13">
        <f>_xlfn.XLOOKUP(P2267,rif_fee_schedule!$A$2:$A$84,rif_fee_schedule!D$2:D$84, 0)</f>
        <v>3474</v>
      </c>
      <c r="U2267" s="14">
        <f t="shared" si="106"/>
        <v>41868.904000000002</v>
      </c>
      <c r="V2267" s="14">
        <f t="shared" si="107"/>
        <v>24318</v>
      </c>
      <c r="W2267"/>
      <c r="Y2267" s="3">
        <v>43269262.359999999</v>
      </c>
      <c r="Z2267" s="3">
        <v>874367.57</v>
      </c>
      <c r="AA2267" s="3">
        <v>433279.63</v>
      </c>
      <c r="AB2267">
        <v>0</v>
      </c>
      <c r="AC2267" s="3">
        <v>0</v>
      </c>
      <c r="AD2267" s="2">
        <v>374512.67</v>
      </c>
      <c r="AE2267" s="3">
        <v>599122533.62</v>
      </c>
      <c r="AF2267" s="3">
        <v>12164932.65</v>
      </c>
      <c r="AG2267" s="3">
        <v>2628720.44</v>
      </c>
      <c r="AH2267" s="3">
        <v>103699.7</v>
      </c>
      <c r="AI2267" s="3">
        <v>2074</v>
      </c>
      <c r="AJ2267" s="2">
        <v>-10188946.82</v>
      </c>
    </row>
    <row r="2268" spans="1:36" hidden="1" x14ac:dyDescent="0.25">
      <c r="A2268" s="8">
        <v>6</v>
      </c>
      <c r="B2268" s="8" t="s">
        <v>5820</v>
      </c>
      <c r="C2268" s="8">
        <v>1079190280060</v>
      </c>
      <c r="D2268" s="8" t="s">
        <v>5821</v>
      </c>
      <c r="G2268" s="10">
        <v>43542</v>
      </c>
      <c r="H2268" s="8" t="s">
        <v>31</v>
      </c>
      <c r="I2268" s="8" t="s">
        <v>32</v>
      </c>
      <c r="J2268" s="9">
        <v>27500.97</v>
      </c>
      <c r="K2268" s="9">
        <v>550.02</v>
      </c>
      <c r="L2268" s="8">
        <v>0</v>
      </c>
      <c r="M2268" s="14">
        <f t="shared" si="105"/>
        <v>28050.99</v>
      </c>
      <c r="N2268" s="8">
        <v>0</v>
      </c>
      <c r="O2268" s="8">
        <v>0</v>
      </c>
      <c r="P2268" s="8" t="s">
        <v>376</v>
      </c>
      <c r="R2268" s="8">
        <v>5</v>
      </c>
      <c r="S2268" s="13">
        <f>_xlfn.XLOOKUP(P2268,rif_fee_schedule!$A$2:$A$84,rif_fee_schedule!C$2:C$84, 0)*1.628</f>
        <v>5981.2719999999999</v>
      </c>
      <c r="T2268" s="13">
        <f>_xlfn.XLOOKUP(P2268,rif_fee_schedule!$A$2:$A$84,rif_fee_schedule!D$2:D$84, 0)</f>
        <v>3474</v>
      </c>
      <c r="U2268" s="14">
        <f t="shared" si="106"/>
        <v>29906.36</v>
      </c>
      <c r="V2268" s="14">
        <f t="shared" si="107"/>
        <v>17370</v>
      </c>
      <c r="W2268"/>
      <c r="Y2268" s="3">
        <v>43269262.359999999</v>
      </c>
      <c r="Z2268" s="3">
        <v>874367.57</v>
      </c>
      <c r="AA2268" s="3">
        <v>433279.63</v>
      </c>
      <c r="AB2268">
        <v>0</v>
      </c>
      <c r="AC2268" s="3">
        <v>0</v>
      </c>
      <c r="AD2268" s="2">
        <v>374512.67</v>
      </c>
      <c r="AE2268" s="3">
        <v>599122533.62</v>
      </c>
      <c r="AF2268" s="3">
        <v>12164932.65</v>
      </c>
      <c r="AG2268" s="3">
        <v>2628720.44</v>
      </c>
      <c r="AH2268" s="3">
        <v>103699.7</v>
      </c>
      <c r="AI2268" s="3">
        <v>2074</v>
      </c>
      <c r="AJ2268" s="2">
        <v>-10188946.82</v>
      </c>
    </row>
    <row r="2269" spans="1:36" hidden="1" x14ac:dyDescent="0.25">
      <c r="A2269" s="8">
        <v>6</v>
      </c>
      <c r="B2269" s="8" t="s">
        <v>5822</v>
      </c>
      <c r="C2269" s="8">
        <v>1079190280110</v>
      </c>
      <c r="D2269" s="8" t="s">
        <v>5823</v>
      </c>
      <c r="G2269" s="10">
        <v>43542</v>
      </c>
      <c r="H2269" s="8" t="s">
        <v>31</v>
      </c>
      <c r="I2269" s="8" t="s">
        <v>32</v>
      </c>
      <c r="J2269" s="9">
        <v>27500.97</v>
      </c>
      <c r="K2269" s="9">
        <v>550.02</v>
      </c>
      <c r="L2269" s="8">
        <v>0</v>
      </c>
      <c r="M2269" s="14">
        <f t="shared" si="105"/>
        <v>28050.99</v>
      </c>
      <c r="N2269" s="8">
        <v>0</v>
      </c>
      <c r="O2269" s="8">
        <v>0</v>
      </c>
      <c r="P2269" s="8" t="s">
        <v>376</v>
      </c>
      <c r="R2269" s="8">
        <v>5</v>
      </c>
      <c r="S2269" s="13">
        <f>_xlfn.XLOOKUP(P2269,rif_fee_schedule!$A$2:$A$84,rif_fee_schedule!C$2:C$84, 0)*1.628</f>
        <v>5981.2719999999999</v>
      </c>
      <c r="T2269" s="13">
        <f>_xlfn.XLOOKUP(P2269,rif_fee_schedule!$A$2:$A$84,rif_fee_schedule!D$2:D$84, 0)</f>
        <v>3474</v>
      </c>
      <c r="U2269" s="14">
        <f t="shared" si="106"/>
        <v>29906.36</v>
      </c>
      <c r="V2269" s="14">
        <f t="shared" si="107"/>
        <v>17370</v>
      </c>
      <c r="W2269"/>
      <c r="Y2269" s="3">
        <v>43269262.359999999</v>
      </c>
      <c r="Z2269" s="3">
        <v>874367.57</v>
      </c>
      <c r="AA2269" s="3">
        <v>433279.63</v>
      </c>
      <c r="AB2269">
        <v>0</v>
      </c>
      <c r="AC2269" s="3">
        <v>0</v>
      </c>
      <c r="AD2269" s="2">
        <v>374512.67</v>
      </c>
      <c r="AE2269" s="3">
        <v>599122533.62</v>
      </c>
      <c r="AF2269" s="3">
        <v>12164932.65</v>
      </c>
      <c r="AG2269" s="3">
        <v>2628720.44</v>
      </c>
      <c r="AH2269" s="3">
        <v>103699.7</v>
      </c>
      <c r="AI2269" s="3">
        <v>2074</v>
      </c>
      <c r="AJ2269" s="2">
        <v>-10188946.82</v>
      </c>
    </row>
    <row r="2270" spans="1:36" hidden="1" x14ac:dyDescent="0.25">
      <c r="A2270" s="8">
        <v>6</v>
      </c>
      <c r="B2270" s="8" t="s">
        <v>5824</v>
      </c>
      <c r="C2270" s="8">
        <v>1079190280160</v>
      </c>
      <c r="D2270" s="8" t="s">
        <v>5825</v>
      </c>
      <c r="G2270" s="10">
        <v>43542</v>
      </c>
      <c r="H2270" s="8" t="s">
        <v>31</v>
      </c>
      <c r="I2270" s="8" t="s">
        <v>32</v>
      </c>
      <c r="J2270" s="9">
        <v>27500.97</v>
      </c>
      <c r="K2270" s="9">
        <v>550.02</v>
      </c>
      <c r="L2270" s="8">
        <v>0</v>
      </c>
      <c r="M2270" s="14">
        <f t="shared" si="105"/>
        <v>28050.99</v>
      </c>
      <c r="N2270" s="8">
        <v>0</v>
      </c>
      <c r="O2270" s="8">
        <v>0</v>
      </c>
      <c r="P2270" s="8" t="s">
        <v>376</v>
      </c>
      <c r="R2270" s="8">
        <v>5</v>
      </c>
      <c r="S2270" s="13">
        <f>_xlfn.XLOOKUP(P2270,rif_fee_schedule!$A$2:$A$84,rif_fee_schedule!C$2:C$84, 0)*1.628</f>
        <v>5981.2719999999999</v>
      </c>
      <c r="T2270" s="13">
        <f>_xlfn.XLOOKUP(P2270,rif_fee_schedule!$A$2:$A$84,rif_fee_schedule!D$2:D$84, 0)</f>
        <v>3474</v>
      </c>
      <c r="U2270" s="14">
        <f t="shared" si="106"/>
        <v>29906.36</v>
      </c>
      <c r="V2270" s="14">
        <f t="shared" si="107"/>
        <v>17370</v>
      </c>
      <c r="W2270"/>
      <c r="Y2270" s="3">
        <v>43269262.359999999</v>
      </c>
      <c r="Z2270" s="3">
        <v>874367.57</v>
      </c>
      <c r="AA2270" s="3">
        <v>433279.63</v>
      </c>
      <c r="AB2270">
        <v>0</v>
      </c>
      <c r="AC2270" s="3">
        <v>0</v>
      </c>
      <c r="AD2270" s="2">
        <v>374512.67</v>
      </c>
      <c r="AE2270" s="3">
        <v>599122533.62</v>
      </c>
      <c r="AF2270" s="3">
        <v>12164932.65</v>
      </c>
      <c r="AG2270" s="3">
        <v>2628720.44</v>
      </c>
      <c r="AH2270" s="3">
        <v>103699.7</v>
      </c>
      <c r="AI2270" s="3">
        <v>2074</v>
      </c>
      <c r="AJ2270" s="2">
        <v>-10188946.82</v>
      </c>
    </row>
    <row r="2271" spans="1:36" hidden="1" x14ac:dyDescent="0.25">
      <c r="A2271" s="8">
        <v>6</v>
      </c>
      <c r="B2271" s="8" t="s">
        <v>5826</v>
      </c>
      <c r="C2271" s="8">
        <v>1079190280210</v>
      </c>
      <c r="D2271" s="8" t="s">
        <v>5827</v>
      </c>
      <c r="G2271" s="10">
        <v>43542</v>
      </c>
      <c r="H2271" s="8" t="s">
        <v>31</v>
      </c>
      <c r="I2271" s="8" t="s">
        <v>32</v>
      </c>
      <c r="J2271" s="9">
        <v>27500.97</v>
      </c>
      <c r="K2271" s="9">
        <v>550.02</v>
      </c>
      <c r="L2271" s="8">
        <v>0</v>
      </c>
      <c r="M2271" s="14">
        <f t="shared" si="105"/>
        <v>28050.99</v>
      </c>
      <c r="N2271" s="8">
        <v>0</v>
      </c>
      <c r="O2271" s="8">
        <v>0</v>
      </c>
      <c r="P2271" s="8" t="s">
        <v>376</v>
      </c>
      <c r="R2271" s="8">
        <v>5</v>
      </c>
      <c r="S2271" s="13">
        <f>_xlfn.XLOOKUP(P2271,rif_fee_schedule!$A$2:$A$84,rif_fee_schedule!C$2:C$84, 0)*1.628</f>
        <v>5981.2719999999999</v>
      </c>
      <c r="T2271" s="13">
        <f>_xlfn.XLOOKUP(P2271,rif_fee_schedule!$A$2:$A$84,rif_fee_schedule!D$2:D$84, 0)</f>
        <v>3474</v>
      </c>
      <c r="U2271" s="14">
        <f t="shared" si="106"/>
        <v>29906.36</v>
      </c>
      <c r="V2271" s="14">
        <f t="shared" si="107"/>
        <v>17370</v>
      </c>
      <c r="W2271"/>
      <c r="Y2271" s="3">
        <v>43269262.359999999</v>
      </c>
      <c r="Z2271" s="3">
        <v>874367.57</v>
      </c>
      <c r="AA2271" s="3">
        <v>433279.63</v>
      </c>
      <c r="AB2271">
        <v>0</v>
      </c>
      <c r="AC2271" s="3">
        <v>0</v>
      </c>
      <c r="AD2271" s="2">
        <v>374512.67</v>
      </c>
      <c r="AE2271" s="3">
        <v>599122533.62</v>
      </c>
      <c r="AF2271" s="3">
        <v>12164932.65</v>
      </c>
      <c r="AG2271" s="3">
        <v>2628720.44</v>
      </c>
      <c r="AH2271" s="3">
        <v>103699.7</v>
      </c>
      <c r="AI2271" s="3">
        <v>2074</v>
      </c>
      <c r="AJ2271" s="2">
        <v>-10188946.82</v>
      </c>
    </row>
    <row r="2272" spans="1:36" hidden="1" x14ac:dyDescent="0.25">
      <c r="A2272" s="8">
        <v>6</v>
      </c>
      <c r="B2272" s="8" t="s">
        <v>5838</v>
      </c>
      <c r="C2272" s="8">
        <v>1079190280300</v>
      </c>
      <c r="D2272" s="8" t="s">
        <v>5839</v>
      </c>
      <c r="G2272" s="10">
        <v>43542</v>
      </c>
      <c r="H2272" s="8" t="s">
        <v>31</v>
      </c>
      <c r="I2272" s="8" t="s">
        <v>32</v>
      </c>
      <c r="J2272" s="9">
        <v>27500.97</v>
      </c>
      <c r="K2272" s="9">
        <v>550.02</v>
      </c>
      <c r="L2272" s="8">
        <v>0</v>
      </c>
      <c r="M2272" s="14">
        <f t="shared" si="105"/>
        <v>28050.99</v>
      </c>
      <c r="N2272" s="8">
        <v>0</v>
      </c>
      <c r="O2272" s="8">
        <v>0</v>
      </c>
      <c r="P2272" s="8" t="s">
        <v>376</v>
      </c>
      <c r="R2272" s="8">
        <v>5</v>
      </c>
      <c r="S2272" s="13">
        <f>_xlfn.XLOOKUP(P2272,rif_fee_schedule!$A$2:$A$84,rif_fee_schedule!C$2:C$84, 0)*1.628</f>
        <v>5981.2719999999999</v>
      </c>
      <c r="T2272" s="13">
        <f>_xlfn.XLOOKUP(P2272,rif_fee_schedule!$A$2:$A$84,rif_fee_schedule!D$2:D$84, 0)</f>
        <v>3474</v>
      </c>
      <c r="U2272" s="14">
        <f t="shared" si="106"/>
        <v>29906.36</v>
      </c>
      <c r="V2272" s="14">
        <f t="shared" si="107"/>
        <v>17370</v>
      </c>
      <c r="W2272"/>
      <c r="Y2272" s="3">
        <v>43269262.359999999</v>
      </c>
      <c r="Z2272" s="3">
        <v>874367.57</v>
      </c>
      <c r="AA2272" s="3">
        <v>433279.63</v>
      </c>
      <c r="AB2272">
        <v>0</v>
      </c>
      <c r="AC2272" s="3">
        <v>0</v>
      </c>
      <c r="AD2272" s="2">
        <v>374512.67</v>
      </c>
      <c r="AE2272" s="3">
        <v>599122533.62</v>
      </c>
      <c r="AF2272" s="3">
        <v>12164932.65</v>
      </c>
      <c r="AG2272" s="3">
        <v>2628720.44</v>
      </c>
      <c r="AH2272" s="3">
        <v>103699.7</v>
      </c>
      <c r="AI2272" s="3">
        <v>2074</v>
      </c>
      <c r="AJ2272" s="2">
        <v>-10188946.82</v>
      </c>
    </row>
    <row r="2273" spans="1:36" hidden="1" x14ac:dyDescent="0.25">
      <c r="A2273" s="8">
        <v>6</v>
      </c>
      <c r="B2273" s="8" t="s">
        <v>5830</v>
      </c>
      <c r="C2273" s="8">
        <v>1079190280430</v>
      </c>
      <c r="D2273" s="8" t="s">
        <v>5831</v>
      </c>
      <c r="G2273" s="10">
        <v>43542</v>
      </c>
      <c r="H2273" s="8" t="s">
        <v>31</v>
      </c>
      <c r="I2273" s="8" t="s">
        <v>32</v>
      </c>
      <c r="J2273" s="9">
        <v>27500.97</v>
      </c>
      <c r="K2273" s="9">
        <v>550.02</v>
      </c>
      <c r="L2273" s="8">
        <v>0</v>
      </c>
      <c r="M2273" s="14">
        <f t="shared" ref="M2273:M2336" si="108">SUM(J2273:L2273)</f>
        <v>28050.99</v>
      </c>
      <c r="N2273" s="8">
        <v>0</v>
      </c>
      <c r="O2273" s="8">
        <v>0</v>
      </c>
      <c r="P2273" s="8" t="s">
        <v>376</v>
      </c>
      <c r="R2273" s="8">
        <v>5</v>
      </c>
      <c r="S2273" s="13">
        <f>_xlfn.XLOOKUP(P2273,rif_fee_schedule!$A$2:$A$84,rif_fee_schedule!C$2:C$84, 0)*1.628</f>
        <v>5981.2719999999999</v>
      </c>
      <c r="T2273" s="13">
        <f>_xlfn.XLOOKUP(P2273,rif_fee_schedule!$A$2:$A$84,rif_fee_schedule!D$2:D$84, 0)</f>
        <v>3474</v>
      </c>
      <c r="U2273" s="14">
        <f t="shared" si="106"/>
        <v>29906.36</v>
      </c>
      <c r="V2273" s="14">
        <f t="shared" si="107"/>
        <v>17370</v>
      </c>
      <c r="W2273"/>
      <c r="Y2273" s="3">
        <v>43269262.359999999</v>
      </c>
      <c r="Z2273" s="3">
        <v>874367.57</v>
      </c>
      <c r="AA2273" s="3">
        <v>433279.63</v>
      </c>
      <c r="AB2273">
        <v>0</v>
      </c>
      <c r="AC2273" s="3">
        <v>0</v>
      </c>
      <c r="AD2273" s="2">
        <v>374512.67</v>
      </c>
      <c r="AE2273" s="3">
        <v>599122533.62</v>
      </c>
      <c r="AF2273" s="3">
        <v>12164932.65</v>
      </c>
      <c r="AG2273" s="3">
        <v>2628720.44</v>
      </c>
      <c r="AH2273" s="3">
        <v>103699.7</v>
      </c>
      <c r="AI2273" s="3">
        <v>2074</v>
      </c>
      <c r="AJ2273" s="2">
        <v>-10188946.82</v>
      </c>
    </row>
    <row r="2274" spans="1:36" hidden="1" x14ac:dyDescent="0.25">
      <c r="A2274" s="8">
        <v>6</v>
      </c>
      <c r="B2274" s="8" t="s">
        <v>5832</v>
      </c>
      <c r="C2274" s="8">
        <v>1079190280520</v>
      </c>
      <c r="D2274" s="8" t="s">
        <v>5833</v>
      </c>
      <c r="G2274" s="10">
        <v>43542</v>
      </c>
      <c r="H2274" s="8" t="s">
        <v>31</v>
      </c>
      <c r="I2274" s="8" t="s">
        <v>32</v>
      </c>
      <c r="J2274" s="9">
        <v>27500.97</v>
      </c>
      <c r="K2274" s="9">
        <v>550.02</v>
      </c>
      <c r="L2274" s="8">
        <v>0</v>
      </c>
      <c r="M2274" s="14">
        <f t="shared" si="108"/>
        <v>28050.99</v>
      </c>
      <c r="N2274" s="8">
        <v>0</v>
      </c>
      <c r="O2274" s="8">
        <v>0</v>
      </c>
      <c r="P2274" s="8" t="s">
        <v>376</v>
      </c>
      <c r="R2274" s="8">
        <v>5</v>
      </c>
      <c r="S2274" s="13">
        <f>_xlfn.XLOOKUP(P2274,rif_fee_schedule!$A$2:$A$84,rif_fee_schedule!C$2:C$84, 0)*1.628</f>
        <v>5981.2719999999999</v>
      </c>
      <c r="T2274" s="13">
        <f>_xlfn.XLOOKUP(P2274,rif_fee_schedule!$A$2:$A$84,rif_fee_schedule!D$2:D$84, 0)</f>
        <v>3474</v>
      </c>
      <c r="U2274" s="14">
        <f t="shared" si="106"/>
        <v>29906.36</v>
      </c>
      <c r="V2274" s="14">
        <f t="shared" si="107"/>
        <v>17370</v>
      </c>
      <c r="W2274"/>
      <c r="Y2274" s="3">
        <v>43269262.359999999</v>
      </c>
      <c r="Z2274" s="3">
        <v>874367.57</v>
      </c>
      <c r="AA2274" s="3">
        <v>433279.63</v>
      </c>
      <c r="AB2274">
        <v>0</v>
      </c>
      <c r="AC2274" s="3">
        <v>0</v>
      </c>
      <c r="AD2274" s="2">
        <v>374512.67</v>
      </c>
      <c r="AE2274" s="3">
        <v>599122533.62</v>
      </c>
      <c r="AF2274" s="3">
        <v>12164932.65</v>
      </c>
      <c r="AG2274" s="3">
        <v>2628720.44</v>
      </c>
      <c r="AH2274" s="3">
        <v>103699.7</v>
      </c>
      <c r="AI2274" s="3">
        <v>2074</v>
      </c>
      <c r="AJ2274" s="2">
        <v>-10188946.82</v>
      </c>
    </row>
    <row r="2275" spans="1:36" hidden="1" x14ac:dyDescent="0.25">
      <c r="A2275" s="8">
        <v>6</v>
      </c>
      <c r="B2275" s="8" t="s">
        <v>5834</v>
      </c>
      <c r="C2275" s="8">
        <v>1079190281770</v>
      </c>
      <c r="D2275" s="8" t="s">
        <v>5835</v>
      </c>
      <c r="G2275" s="10">
        <v>43542</v>
      </c>
      <c r="H2275" s="8" t="s">
        <v>31</v>
      </c>
      <c r="I2275" s="8" t="s">
        <v>32</v>
      </c>
      <c r="J2275" s="9">
        <v>27500.97</v>
      </c>
      <c r="K2275" s="9">
        <v>550.02</v>
      </c>
      <c r="L2275" s="8">
        <v>0</v>
      </c>
      <c r="M2275" s="14">
        <f t="shared" si="108"/>
        <v>28050.99</v>
      </c>
      <c r="N2275" s="8">
        <v>0</v>
      </c>
      <c r="O2275" s="8">
        <v>0</v>
      </c>
      <c r="P2275" s="8" t="s">
        <v>376</v>
      </c>
      <c r="R2275" s="8">
        <v>5</v>
      </c>
      <c r="S2275" s="13">
        <f>_xlfn.XLOOKUP(P2275,rif_fee_schedule!$A$2:$A$84,rif_fee_schedule!C$2:C$84, 0)*1.628</f>
        <v>5981.2719999999999</v>
      </c>
      <c r="T2275" s="13">
        <f>_xlfn.XLOOKUP(P2275,rif_fee_schedule!$A$2:$A$84,rif_fee_schedule!D$2:D$84, 0)</f>
        <v>3474</v>
      </c>
      <c r="U2275" s="14">
        <f t="shared" si="106"/>
        <v>29906.36</v>
      </c>
      <c r="V2275" s="14">
        <f t="shared" si="107"/>
        <v>17370</v>
      </c>
      <c r="W2275"/>
      <c r="Y2275" s="3">
        <v>43269262.359999999</v>
      </c>
      <c r="Z2275" s="3">
        <v>874367.57</v>
      </c>
      <c r="AA2275" s="3">
        <v>433279.63</v>
      </c>
      <c r="AB2275">
        <v>0</v>
      </c>
      <c r="AC2275" s="3">
        <v>0</v>
      </c>
      <c r="AD2275" s="2">
        <v>374512.67</v>
      </c>
      <c r="AE2275" s="3">
        <v>599122533.62</v>
      </c>
      <c r="AF2275" s="3">
        <v>12164932.65</v>
      </c>
      <c r="AG2275" s="3">
        <v>2628720.44</v>
      </c>
      <c r="AH2275" s="3">
        <v>103699.7</v>
      </c>
      <c r="AI2275" s="3">
        <v>2074</v>
      </c>
      <c r="AJ2275" s="2">
        <v>-10188946.82</v>
      </c>
    </row>
    <row r="2276" spans="1:36" hidden="1" x14ac:dyDescent="0.25">
      <c r="A2276" s="8">
        <v>6</v>
      </c>
      <c r="B2276" s="8" t="s">
        <v>5836</v>
      </c>
      <c r="C2276" s="8">
        <v>1079190281940</v>
      </c>
      <c r="D2276" s="8" t="s">
        <v>5837</v>
      </c>
      <c r="G2276" s="10">
        <v>43542</v>
      </c>
      <c r="H2276" s="8" t="s">
        <v>31</v>
      </c>
      <c r="I2276" s="8" t="s">
        <v>32</v>
      </c>
      <c r="J2276" s="9">
        <v>27500.97</v>
      </c>
      <c r="K2276" s="9">
        <v>550.02</v>
      </c>
      <c r="L2276" s="8">
        <v>0</v>
      </c>
      <c r="M2276" s="14">
        <f t="shared" si="108"/>
        <v>28050.99</v>
      </c>
      <c r="N2276" s="8">
        <v>0</v>
      </c>
      <c r="O2276" s="8">
        <v>0</v>
      </c>
      <c r="P2276" s="8" t="s">
        <v>376</v>
      </c>
      <c r="R2276" s="8">
        <v>5</v>
      </c>
      <c r="S2276" s="13">
        <f>_xlfn.XLOOKUP(P2276,rif_fee_schedule!$A$2:$A$84,rif_fee_schedule!C$2:C$84, 0)*1.628</f>
        <v>5981.2719999999999</v>
      </c>
      <c r="T2276" s="13">
        <f>_xlfn.XLOOKUP(P2276,rif_fee_schedule!$A$2:$A$84,rif_fee_schedule!D$2:D$84, 0)</f>
        <v>3474</v>
      </c>
      <c r="U2276" s="14">
        <f t="shared" si="106"/>
        <v>29906.36</v>
      </c>
      <c r="V2276" s="14">
        <f t="shared" si="107"/>
        <v>17370</v>
      </c>
      <c r="W2276"/>
      <c r="Y2276" s="3">
        <v>43269262.359999999</v>
      </c>
      <c r="Z2276" s="3">
        <v>874367.57</v>
      </c>
      <c r="AA2276" s="3">
        <v>433279.63</v>
      </c>
      <c r="AB2276">
        <v>0</v>
      </c>
      <c r="AC2276" s="3">
        <v>0</v>
      </c>
      <c r="AD2276" s="2">
        <v>374512.67</v>
      </c>
      <c r="AE2276" s="3">
        <v>599122533.62</v>
      </c>
      <c r="AF2276" s="3">
        <v>12164932.65</v>
      </c>
      <c r="AG2276" s="3">
        <v>2628720.44</v>
      </c>
      <c r="AH2276" s="3">
        <v>103699.7</v>
      </c>
      <c r="AI2276" s="3">
        <v>2074</v>
      </c>
      <c r="AJ2276" s="2">
        <v>-10188946.82</v>
      </c>
    </row>
    <row r="2277" spans="1:36" hidden="1" x14ac:dyDescent="0.25">
      <c r="A2277" s="8">
        <v>2</v>
      </c>
      <c r="B2277" s="8" t="s">
        <v>2017</v>
      </c>
      <c r="C2277" s="8">
        <v>141060460430</v>
      </c>
      <c r="D2277" s="8" t="s">
        <v>2018</v>
      </c>
      <c r="F2277" s="8" t="s">
        <v>2019</v>
      </c>
      <c r="G2277" s="10">
        <v>43595</v>
      </c>
      <c r="H2277" s="8" t="s">
        <v>31</v>
      </c>
      <c r="I2277" s="8" t="s">
        <v>1544</v>
      </c>
      <c r="J2277" s="9">
        <v>169318.63</v>
      </c>
      <c r="K2277" s="9">
        <v>3386.37</v>
      </c>
      <c r="L2277" s="8">
        <v>0</v>
      </c>
      <c r="M2277" s="14">
        <f t="shared" si="108"/>
        <v>172705</v>
      </c>
      <c r="N2277" s="8">
        <v>0</v>
      </c>
      <c r="O2277" s="8">
        <v>0</v>
      </c>
      <c r="P2277" s="8" t="s">
        <v>72</v>
      </c>
      <c r="R2277" s="11">
        <v>2285</v>
      </c>
      <c r="S2277" s="13">
        <f>_xlfn.XLOOKUP(P2277,rif_fee_schedule!$A$2:$A$84,rif_fee_schedule!C$2:C$84, 0)*1.628</f>
        <v>15.918583999999999</v>
      </c>
      <c r="T2277" s="13">
        <f>_xlfn.XLOOKUP(P2277,rif_fee_schedule!$A$2:$A$84,rif_fee_schedule!D$2:D$84, 0)</f>
        <v>9.2460000000000004</v>
      </c>
      <c r="U2277" s="14">
        <f t="shared" si="106"/>
        <v>36373.964439999996</v>
      </c>
      <c r="V2277" s="14">
        <f t="shared" si="107"/>
        <v>21127.11</v>
      </c>
      <c r="W2277" s="2"/>
      <c r="Y2277" s="3">
        <v>272008405.74000001</v>
      </c>
      <c r="Z2277" s="3">
        <v>5573244.3300000001</v>
      </c>
      <c r="AA2277" s="3">
        <v>0</v>
      </c>
      <c r="AB2277">
        <v>0</v>
      </c>
      <c r="AC2277" s="3">
        <v>0</v>
      </c>
      <c r="AD2277" s="2">
        <v>-7297347.0099999998</v>
      </c>
      <c r="AE2277" s="3">
        <v>599122533.62</v>
      </c>
      <c r="AF2277" s="3">
        <v>12164932.65</v>
      </c>
      <c r="AG2277" s="3">
        <v>2628720.44</v>
      </c>
      <c r="AH2277" s="3">
        <v>103699.7</v>
      </c>
      <c r="AI2277" s="3">
        <v>2074</v>
      </c>
      <c r="AJ2277" s="2">
        <v>-10188946.82</v>
      </c>
    </row>
    <row r="2278" spans="1:36" hidden="1" x14ac:dyDescent="0.25">
      <c r="A2278" s="8">
        <v>2</v>
      </c>
      <c r="B2278" s="8" t="s">
        <v>2017</v>
      </c>
      <c r="C2278" s="8">
        <v>141060460430</v>
      </c>
      <c r="D2278" s="8" t="s">
        <v>2018</v>
      </c>
      <c r="F2278" s="8" t="s">
        <v>2019</v>
      </c>
      <c r="G2278" s="10">
        <v>43595</v>
      </c>
      <c r="H2278" s="8" t="s">
        <v>31</v>
      </c>
      <c r="I2278" s="8" t="s">
        <v>1544</v>
      </c>
      <c r="J2278" s="9">
        <v>169318.63</v>
      </c>
      <c r="K2278" s="9">
        <v>3386.37</v>
      </c>
      <c r="L2278" s="8">
        <v>0</v>
      </c>
      <c r="M2278" s="14">
        <f t="shared" si="108"/>
        <v>172705</v>
      </c>
      <c r="N2278" s="8">
        <v>0</v>
      </c>
      <c r="O2278" s="8">
        <v>0</v>
      </c>
      <c r="P2278" s="8" t="s">
        <v>43</v>
      </c>
      <c r="R2278" s="11">
        <v>-8455</v>
      </c>
      <c r="S2278" s="13">
        <f>_xlfn.XLOOKUP(P2278,rif_fee_schedule!$A$2:$A$84,rif_fee_schedule!C$2:C$84, 0)*1.628</f>
        <v>5.1216879999999998</v>
      </c>
      <c r="T2278" s="13">
        <f>_xlfn.XLOOKUP(P2278,rif_fee_schedule!$A$2:$A$84,rif_fee_schedule!D$2:D$84, 0)</f>
        <v>2.9740000000000002</v>
      </c>
      <c r="U2278" s="14">
        <f t="shared" si="106"/>
        <v>-43303.872039999995</v>
      </c>
      <c r="V2278" s="14">
        <f t="shared" si="107"/>
        <v>-25145.170000000002</v>
      </c>
      <c r="W2278" s="2"/>
      <c r="Y2278" s="3">
        <v>272008405.74000001</v>
      </c>
      <c r="Z2278" s="3">
        <v>5573244.3300000001</v>
      </c>
      <c r="AA2278" s="3">
        <v>0</v>
      </c>
      <c r="AB2278">
        <v>0</v>
      </c>
      <c r="AC2278" s="3">
        <v>0</v>
      </c>
      <c r="AD2278" s="2">
        <v>-7297347.0099999998</v>
      </c>
      <c r="AE2278" s="3">
        <v>599122533.62</v>
      </c>
      <c r="AF2278" s="3">
        <v>12164932.65</v>
      </c>
      <c r="AG2278" s="3">
        <v>2628720.44</v>
      </c>
      <c r="AH2278" s="3">
        <v>103699.7</v>
      </c>
      <c r="AI2278" s="3">
        <v>2074</v>
      </c>
      <c r="AJ2278" s="2">
        <v>-10188946.82</v>
      </c>
    </row>
    <row r="2279" spans="1:36" hidden="1" x14ac:dyDescent="0.25">
      <c r="A2279" s="8">
        <v>2</v>
      </c>
      <c r="B2279" s="8" t="s">
        <v>2017</v>
      </c>
      <c r="C2279" s="8">
        <v>141060460430</v>
      </c>
      <c r="D2279" s="8" t="s">
        <v>2018</v>
      </c>
      <c r="F2279" s="8" t="s">
        <v>2019</v>
      </c>
      <c r="G2279" s="10">
        <v>43595</v>
      </c>
      <c r="H2279" s="8" t="s">
        <v>31</v>
      </c>
      <c r="I2279" s="8" t="s">
        <v>1544</v>
      </c>
      <c r="J2279" s="9">
        <v>169318.63</v>
      </c>
      <c r="K2279" s="9">
        <v>3386.37</v>
      </c>
      <c r="L2279" s="8">
        <v>0</v>
      </c>
      <c r="M2279" s="14">
        <f t="shared" si="108"/>
        <v>172705</v>
      </c>
      <c r="N2279" s="8">
        <v>0</v>
      </c>
      <c r="O2279" s="8">
        <v>0</v>
      </c>
      <c r="P2279" s="8" t="s">
        <v>106</v>
      </c>
      <c r="R2279" s="8">
        <v>0.15</v>
      </c>
      <c r="S2279" s="13">
        <f>_xlfn.XLOOKUP(P2279,rif_fee_schedule!$A$2:$A$84,rif_fee_schedule!C$2:C$84, 0)*1.628</f>
        <v>0</v>
      </c>
      <c r="T2279" s="13">
        <f>_xlfn.XLOOKUP(P2279,rif_fee_schedule!$A$2:$A$84,rif_fee_schedule!D$2:D$84, 0)</f>
        <v>0</v>
      </c>
      <c r="U2279" s="14">
        <f t="shared" si="106"/>
        <v>0</v>
      </c>
      <c r="V2279" s="14">
        <f t="shared" si="107"/>
        <v>0</v>
      </c>
      <c r="W2279"/>
      <c r="Y2279" s="3">
        <v>272008405.74000001</v>
      </c>
      <c r="Z2279" s="3">
        <v>5573244.3300000001</v>
      </c>
      <c r="AA2279" s="3">
        <v>0</v>
      </c>
      <c r="AB2279">
        <v>0</v>
      </c>
      <c r="AC2279" s="3">
        <v>0</v>
      </c>
      <c r="AD2279" s="2">
        <v>-7297347.0099999998</v>
      </c>
      <c r="AE2279" s="3">
        <v>599122533.62</v>
      </c>
      <c r="AF2279" s="3">
        <v>12164932.65</v>
      </c>
      <c r="AG2279" s="3">
        <v>2628720.44</v>
      </c>
      <c r="AH2279" s="3">
        <v>103699.7</v>
      </c>
      <c r="AI2279" s="3">
        <v>2074</v>
      </c>
      <c r="AJ2279" s="2">
        <v>-10188946.82</v>
      </c>
    </row>
    <row r="2280" spans="1:36" hidden="1" x14ac:dyDescent="0.25">
      <c r="A2280" s="8">
        <v>2</v>
      </c>
      <c r="B2280" s="8" t="s">
        <v>2017</v>
      </c>
      <c r="C2280" s="8">
        <v>141060460430</v>
      </c>
      <c r="D2280" s="8" t="s">
        <v>2018</v>
      </c>
      <c r="F2280" s="8" t="s">
        <v>2019</v>
      </c>
      <c r="G2280" s="10">
        <v>43595</v>
      </c>
      <c r="H2280" s="8" t="s">
        <v>31</v>
      </c>
      <c r="I2280" s="8" t="s">
        <v>1544</v>
      </c>
      <c r="J2280" s="9">
        <v>169318.63</v>
      </c>
      <c r="K2280" s="9">
        <v>3386.37</v>
      </c>
      <c r="L2280" s="8">
        <v>0</v>
      </c>
      <c r="M2280" s="14">
        <f t="shared" si="108"/>
        <v>172705</v>
      </c>
      <c r="N2280" s="8">
        <v>0</v>
      </c>
      <c r="O2280" s="8">
        <v>0</v>
      </c>
      <c r="P2280" s="8" t="s">
        <v>180</v>
      </c>
      <c r="R2280" s="11">
        <v>6170</v>
      </c>
      <c r="S2280" s="13">
        <f>_xlfn.XLOOKUP(P2280,rif_fee_schedule!$A$2:$A$84,rif_fee_schedule!C$2:C$84, 0)*1.628</f>
        <v>32.683728000000002</v>
      </c>
      <c r="T2280" s="13">
        <f>_xlfn.XLOOKUP(P2280,rif_fee_schedule!$A$2:$A$84,rif_fee_schedule!D$2:D$84, 0)</f>
        <v>18.981999999999999</v>
      </c>
      <c r="U2280" s="14">
        <f t="shared" si="106"/>
        <v>201658.60176000002</v>
      </c>
      <c r="V2280" s="14">
        <f t="shared" si="107"/>
        <v>117118.94</v>
      </c>
      <c r="W2280" s="2"/>
      <c r="Y2280" s="3">
        <v>272008405.74000001</v>
      </c>
      <c r="Z2280" s="3">
        <v>5573244.3300000001</v>
      </c>
      <c r="AA2280" s="3">
        <v>0</v>
      </c>
      <c r="AB2280">
        <v>0</v>
      </c>
      <c r="AC2280" s="3">
        <v>0</v>
      </c>
      <c r="AD2280" s="2">
        <v>-7297347.0099999998</v>
      </c>
      <c r="AE2280" s="3">
        <v>599122533.62</v>
      </c>
      <c r="AF2280" s="3">
        <v>12164932.65</v>
      </c>
      <c r="AG2280" s="3">
        <v>2628720.44</v>
      </c>
      <c r="AH2280" s="3">
        <v>103699.7</v>
      </c>
      <c r="AI2280" s="3">
        <v>2074</v>
      </c>
      <c r="AJ2280" s="2">
        <v>-10188946.82</v>
      </c>
    </row>
    <row r="2281" spans="1:36" hidden="1" x14ac:dyDescent="0.25">
      <c r="A2281" s="8">
        <v>1</v>
      </c>
      <c r="B2281" s="8" t="s">
        <v>610</v>
      </c>
      <c r="C2281" s="8">
        <v>3530220000320</v>
      </c>
      <c r="D2281" s="8" t="s">
        <v>611</v>
      </c>
      <c r="F2281" s="8" t="s">
        <v>612</v>
      </c>
      <c r="G2281" s="10">
        <v>43564</v>
      </c>
      <c r="H2281" s="8" t="s">
        <v>31</v>
      </c>
      <c r="I2281" s="8" t="s">
        <v>38</v>
      </c>
      <c r="J2281" s="9">
        <v>19454.34</v>
      </c>
      <c r="K2281" s="9">
        <v>389.09</v>
      </c>
      <c r="L2281" s="8">
        <v>0</v>
      </c>
      <c r="M2281" s="14">
        <f t="shared" si="108"/>
        <v>19843.43</v>
      </c>
      <c r="N2281" s="8">
        <v>0</v>
      </c>
      <c r="O2281" s="8">
        <v>0</v>
      </c>
      <c r="P2281" s="8" t="s">
        <v>112</v>
      </c>
      <c r="R2281" s="11">
        <v>-2500</v>
      </c>
      <c r="S2281" s="13">
        <f>_xlfn.XLOOKUP(P2281,rif_fee_schedule!$A$2:$A$84,rif_fee_schedule!C$2:C$84, 0)*1.628</f>
        <v>53.092335999999996</v>
      </c>
      <c r="T2281" s="13">
        <f>_xlfn.XLOOKUP(P2281,rif_fee_schedule!$A$2:$A$84,rif_fee_schedule!D$2:D$84, 0)</f>
        <v>30.835000000000001</v>
      </c>
      <c r="U2281" s="14">
        <f t="shared" si="106"/>
        <v>-132730.84</v>
      </c>
      <c r="V2281" s="14">
        <f t="shared" si="107"/>
        <v>-77087.5</v>
      </c>
      <c r="W2281" s="2"/>
      <c r="Y2281" s="3">
        <v>74696854.359999999</v>
      </c>
      <c r="Z2281" s="3">
        <v>1494936.99</v>
      </c>
      <c r="AA2281" s="3">
        <v>1189721.74</v>
      </c>
      <c r="AB2281" s="2">
        <v>103699.7</v>
      </c>
      <c r="AC2281" s="3">
        <v>2074</v>
      </c>
      <c r="AD2281" s="2">
        <v>-3422401.68</v>
      </c>
      <c r="AE2281" s="3">
        <v>599122533.62</v>
      </c>
      <c r="AF2281" s="3">
        <v>12164932.65</v>
      </c>
      <c r="AG2281" s="3">
        <v>2628720.44</v>
      </c>
      <c r="AH2281" s="3">
        <v>103699.7</v>
      </c>
      <c r="AI2281" s="3">
        <v>2074</v>
      </c>
      <c r="AJ2281" s="2">
        <v>-10188946.82</v>
      </c>
    </row>
    <row r="2282" spans="1:36" hidden="1" x14ac:dyDescent="0.25">
      <c r="A2282" s="8">
        <v>1</v>
      </c>
      <c r="B2282" s="8" t="s">
        <v>610</v>
      </c>
      <c r="C2282" s="8">
        <v>3530220000320</v>
      </c>
      <c r="D2282" s="8" t="s">
        <v>611</v>
      </c>
      <c r="F2282" s="8" t="s">
        <v>612</v>
      </c>
      <c r="G2282" s="10">
        <v>43564</v>
      </c>
      <c r="H2282" s="8" t="s">
        <v>31</v>
      </c>
      <c r="I2282" s="8" t="s">
        <v>38</v>
      </c>
      <c r="J2282" s="9">
        <v>19454.34</v>
      </c>
      <c r="K2282" s="9">
        <v>389.09</v>
      </c>
      <c r="L2282" s="8">
        <v>0</v>
      </c>
      <c r="M2282" s="14">
        <f t="shared" si="108"/>
        <v>19843.43</v>
      </c>
      <c r="N2282" s="8">
        <v>0</v>
      </c>
      <c r="O2282" s="8">
        <v>0</v>
      </c>
      <c r="P2282" s="8" t="s">
        <v>613</v>
      </c>
      <c r="R2282" s="8">
        <v>95</v>
      </c>
      <c r="S2282" s="13">
        <f>_xlfn.XLOOKUP(P2282,rif_fee_schedule!$A$2:$A$84,rif_fee_schedule!C$2:C$84, 0)*1.628</f>
        <v>1619.86</v>
      </c>
      <c r="T2282" s="13">
        <f>_xlfn.XLOOKUP(P2282,rif_fee_schedule!$A$2:$A$84,rif_fee_schedule!D$2:D$84, 0)</f>
        <v>940</v>
      </c>
      <c r="U2282" s="14">
        <f t="shared" si="106"/>
        <v>153886.69999999998</v>
      </c>
      <c r="V2282" s="14">
        <f t="shared" si="107"/>
        <v>89300</v>
      </c>
      <c r="W2282"/>
      <c r="Y2282" s="3">
        <v>74696854.359999999</v>
      </c>
      <c r="Z2282" s="3">
        <v>1494936.99</v>
      </c>
      <c r="AA2282" s="3">
        <v>1189721.74</v>
      </c>
      <c r="AB2282" s="2">
        <v>103699.7</v>
      </c>
      <c r="AC2282" s="3">
        <v>2074</v>
      </c>
      <c r="AD2282" s="2">
        <v>-3422401.68</v>
      </c>
      <c r="AE2282" s="3">
        <v>599122533.62</v>
      </c>
      <c r="AF2282" s="3">
        <v>12164932.65</v>
      </c>
      <c r="AG2282" s="3">
        <v>2628720.44</v>
      </c>
      <c r="AH2282" s="3">
        <v>103699.7</v>
      </c>
      <c r="AI2282" s="3">
        <v>2074</v>
      </c>
      <c r="AJ2282" s="2">
        <v>-10188946.82</v>
      </c>
    </row>
    <row r="2283" spans="1:36" hidden="1" x14ac:dyDescent="0.25">
      <c r="A2283" s="8">
        <v>2</v>
      </c>
      <c r="B2283" s="8" t="s">
        <v>2232</v>
      </c>
      <c r="C2283" s="8">
        <v>141210130522</v>
      </c>
      <c r="D2283" s="8" t="s">
        <v>2233</v>
      </c>
      <c r="E2283" s="8" t="s">
        <v>30</v>
      </c>
      <c r="F2283" s="8" t="s">
        <v>2205</v>
      </c>
      <c r="G2283" s="10">
        <v>43817</v>
      </c>
      <c r="H2283" s="8" t="s">
        <v>31</v>
      </c>
      <c r="I2283" s="8" t="s">
        <v>38</v>
      </c>
      <c r="J2283" s="9">
        <v>5061.79</v>
      </c>
      <c r="K2283" s="9">
        <v>101.24</v>
      </c>
      <c r="L2283" s="8">
        <v>0</v>
      </c>
      <c r="M2283" s="14">
        <f t="shared" si="108"/>
        <v>5163.03</v>
      </c>
      <c r="N2283" s="8">
        <v>0</v>
      </c>
      <c r="O2283" s="8">
        <v>0</v>
      </c>
      <c r="P2283" s="8" t="s">
        <v>114</v>
      </c>
      <c r="R2283" s="8">
        <v>-0.66</v>
      </c>
      <c r="S2283" s="13">
        <f>_xlfn.XLOOKUP(P2283,rif_fee_schedule!$A$2:$A$84,rif_fee_schedule!C$2:C$84, 0)*1.628</f>
        <v>4288.152</v>
      </c>
      <c r="T2283" s="13">
        <f>_xlfn.XLOOKUP(P2283,rif_fee_schedule!$A$2:$A$84,rif_fee_schedule!D$2:D$84, 0)</f>
        <v>2490</v>
      </c>
      <c r="U2283" s="14">
        <f t="shared" si="106"/>
        <v>-2830.1803199999999</v>
      </c>
      <c r="V2283" s="14">
        <f t="shared" si="107"/>
        <v>-1643.4</v>
      </c>
      <c r="W2283"/>
      <c r="Y2283" s="3">
        <v>272008405.74000001</v>
      </c>
      <c r="Z2283" s="3">
        <v>5573244.3300000001</v>
      </c>
      <c r="AA2283" s="3">
        <v>0</v>
      </c>
      <c r="AB2283">
        <v>0</v>
      </c>
      <c r="AC2283" s="3">
        <v>0</v>
      </c>
      <c r="AD2283" s="2">
        <v>-7297347.0099999998</v>
      </c>
      <c r="AE2283" s="3">
        <v>599122533.62</v>
      </c>
      <c r="AF2283" s="3">
        <v>12164932.65</v>
      </c>
      <c r="AG2283" s="3">
        <v>2628720.44</v>
      </c>
      <c r="AH2283" s="3">
        <v>103699.7</v>
      </c>
      <c r="AI2283" s="3">
        <v>2074</v>
      </c>
      <c r="AJ2283" s="2">
        <v>-10188946.82</v>
      </c>
    </row>
    <row r="2284" spans="1:36" hidden="1" x14ac:dyDescent="0.25">
      <c r="A2284" s="8">
        <v>2</v>
      </c>
      <c r="B2284" s="8" t="s">
        <v>2232</v>
      </c>
      <c r="C2284" s="8">
        <v>141210130522</v>
      </c>
      <c r="D2284" s="8" t="s">
        <v>2233</v>
      </c>
      <c r="E2284" s="8" t="s">
        <v>30</v>
      </c>
      <c r="F2284" s="8" t="s">
        <v>2205</v>
      </c>
      <c r="G2284" s="10">
        <v>43817</v>
      </c>
      <c r="H2284" s="8" t="s">
        <v>31</v>
      </c>
      <c r="I2284" s="8" t="s">
        <v>38</v>
      </c>
      <c r="J2284" s="9">
        <v>5061.79</v>
      </c>
      <c r="K2284" s="9">
        <v>101.24</v>
      </c>
      <c r="L2284" s="8">
        <v>0</v>
      </c>
      <c r="M2284" s="14">
        <f t="shared" si="108"/>
        <v>5163.03</v>
      </c>
      <c r="N2284" s="8">
        <v>0</v>
      </c>
      <c r="O2284" s="8">
        <v>0</v>
      </c>
      <c r="P2284" s="8" t="s">
        <v>77</v>
      </c>
      <c r="R2284" s="8">
        <v>1</v>
      </c>
      <c r="S2284" s="13">
        <f>_xlfn.XLOOKUP(P2284,rif_fee_schedule!$A$2:$A$84,rif_fee_schedule!C$2:C$84, 0)*1.628</f>
        <v>9769.6279999999988</v>
      </c>
      <c r="T2284" s="13">
        <f>_xlfn.XLOOKUP(P2284,rif_fee_schedule!$A$2:$A$84,rif_fee_schedule!D$2:D$84, 0)</f>
        <v>5674</v>
      </c>
      <c r="U2284" s="14">
        <f t="shared" si="106"/>
        <v>9769.6279999999988</v>
      </c>
      <c r="V2284" s="14">
        <f t="shared" si="107"/>
        <v>5674</v>
      </c>
      <c r="W2284"/>
      <c r="Y2284" s="3">
        <v>272008405.74000001</v>
      </c>
      <c r="Z2284" s="3">
        <v>5573244.3300000001</v>
      </c>
      <c r="AA2284" s="3">
        <v>0</v>
      </c>
      <c r="AB2284">
        <v>0</v>
      </c>
      <c r="AC2284" s="3">
        <v>0</v>
      </c>
      <c r="AD2284" s="2">
        <v>-7297347.0099999998</v>
      </c>
      <c r="AE2284" s="3">
        <v>599122533.62</v>
      </c>
      <c r="AF2284" s="3">
        <v>12164932.65</v>
      </c>
      <c r="AG2284" s="3">
        <v>2628720.44</v>
      </c>
      <c r="AH2284" s="3">
        <v>103699.7</v>
      </c>
      <c r="AI2284" s="3">
        <v>2074</v>
      </c>
      <c r="AJ2284" s="2">
        <v>-10188946.82</v>
      </c>
    </row>
    <row r="2285" spans="1:36" hidden="1" x14ac:dyDescent="0.25">
      <c r="A2285" s="8">
        <v>3</v>
      </c>
      <c r="B2285" s="8" t="s">
        <v>3862</v>
      </c>
      <c r="C2285" s="8">
        <v>3421040480130</v>
      </c>
      <c r="D2285" s="8" t="s">
        <v>3863</v>
      </c>
      <c r="F2285" s="8" t="s">
        <v>1825</v>
      </c>
      <c r="G2285" s="10">
        <v>43656</v>
      </c>
      <c r="H2285" s="8" t="s">
        <v>31</v>
      </c>
      <c r="I2285" s="8" t="s">
        <v>32</v>
      </c>
      <c r="J2285" s="9">
        <v>0</v>
      </c>
      <c r="K2285" s="9">
        <v>0</v>
      </c>
      <c r="L2285" s="8">
        <v>0</v>
      </c>
      <c r="M2285" s="14">
        <f t="shared" si="108"/>
        <v>0</v>
      </c>
      <c r="N2285" s="8">
        <v>0</v>
      </c>
      <c r="O2285" s="8">
        <v>0</v>
      </c>
      <c r="P2285" s="8" t="s">
        <v>77</v>
      </c>
      <c r="R2285" s="8">
        <v>1</v>
      </c>
      <c r="S2285" s="13">
        <f>_xlfn.XLOOKUP(P2285,rif_fee_schedule!$A$2:$A$84,rif_fee_schedule!C$2:C$84, 0)*1.628</f>
        <v>9769.6279999999988</v>
      </c>
      <c r="T2285" s="13">
        <f>_xlfn.XLOOKUP(P2285,rif_fee_schedule!$A$2:$A$84,rif_fee_schedule!D$2:D$84, 0)</f>
        <v>5674</v>
      </c>
      <c r="U2285" s="14">
        <f t="shared" si="106"/>
        <v>9769.6279999999988</v>
      </c>
      <c r="V2285" s="14">
        <f t="shared" si="107"/>
        <v>5674</v>
      </c>
      <c r="W2285"/>
      <c r="Y2285" s="3">
        <v>23988344.25</v>
      </c>
      <c r="Z2285" s="3">
        <v>491993.61</v>
      </c>
      <c r="AA2285" s="3">
        <v>633517.25</v>
      </c>
      <c r="AB2285">
        <v>0</v>
      </c>
      <c r="AC2285" s="3">
        <v>0</v>
      </c>
      <c r="AD2285" s="2">
        <v>2811604.2</v>
      </c>
      <c r="AE2285" s="3">
        <v>599122533.62</v>
      </c>
      <c r="AF2285" s="3">
        <v>12164932.65</v>
      </c>
      <c r="AG2285" s="3">
        <v>2628720.44</v>
      </c>
      <c r="AH2285" s="3">
        <v>103699.7</v>
      </c>
      <c r="AI2285" s="3">
        <v>2074</v>
      </c>
      <c r="AJ2285" s="2">
        <v>-10188946.82</v>
      </c>
    </row>
    <row r="2286" spans="1:36" hidden="1" x14ac:dyDescent="0.25">
      <c r="A2286" s="8">
        <v>3</v>
      </c>
      <c r="B2286" s="8" t="s">
        <v>3862</v>
      </c>
      <c r="C2286" s="8">
        <v>3421040480130</v>
      </c>
      <c r="D2286" s="8" t="s">
        <v>3863</v>
      </c>
      <c r="F2286" s="8" t="s">
        <v>1825</v>
      </c>
      <c r="G2286" s="10">
        <v>43656</v>
      </c>
      <c r="H2286" s="8" t="s">
        <v>31</v>
      </c>
      <c r="I2286" s="8" t="s">
        <v>32</v>
      </c>
      <c r="J2286" s="9">
        <v>0</v>
      </c>
      <c r="K2286" s="9">
        <v>0</v>
      </c>
      <c r="L2286" s="8">
        <v>0</v>
      </c>
      <c r="M2286" s="14">
        <f t="shared" si="108"/>
        <v>0</v>
      </c>
      <c r="N2286" s="8">
        <v>0</v>
      </c>
      <c r="O2286" s="8">
        <v>0</v>
      </c>
      <c r="P2286" s="8" t="s">
        <v>77</v>
      </c>
      <c r="R2286" s="8">
        <v>-1</v>
      </c>
      <c r="S2286" s="13">
        <f>_xlfn.XLOOKUP(P2286,rif_fee_schedule!$A$2:$A$84,rif_fee_schedule!C$2:C$84, 0)*1.628</f>
        <v>9769.6279999999988</v>
      </c>
      <c r="T2286" s="13">
        <f>_xlfn.XLOOKUP(P2286,rif_fee_schedule!$A$2:$A$84,rif_fee_schedule!D$2:D$84, 0)</f>
        <v>5674</v>
      </c>
      <c r="U2286" s="14">
        <f t="shared" si="106"/>
        <v>-9769.6279999999988</v>
      </c>
      <c r="V2286" s="14">
        <f t="shared" si="107"/>
        <v>-5674</v>
      </c>
      <c r="W2286"/>
      <c r="Y2286" s="3">
        <v>23988344.25</v>
      </c>
      <c r="Z2286" s="3">
        <v>491993.61</v>
      </c>
      <c r="AA2286" s="3">
        <v>633517.25</v>
      </c>
      <c r="AB2286">
        <v>0</v>
      </c>
      <c r="AC2286" s="3">
        <v>0</v>
      </c>
      <c r="AD2286" s="2">
        <v>2811604.2</v>
      </c>
      <c r="AE2286" s="3">
        <v>599122533.62</v>
      </c>
      <c r="AF2286" s="3">
        <v>12164932.65</v>
      </c>
      <c r="AG2286" s="3">
        <v>2628720.44</v>
      </c>
      <c r="AH2286" s="3">
        <v>103699.7</v>
      </c>
      <c r="AI2286" s="3">
        <v>2074</v>
      </c>
      <c r="AJ2286" s="2">
        <v>-10188946.82</v>
      </c>
    </row>
    <row r="2287" spans="1:36" hidden="1" x14ac:dyDescent="0.25">
      <c r="A2287" s="8">
        <v>2</v>
      </c>
      <c r="B2287" s="8" t="s">
        <v>997</v>
      </c>
      <c r="C2287" s="8">
        <v>101100001140</v>
      </c>
      <c r="D2287" s="8" t="s">
        <v>998</v>
      </c>
      <c r="F2287" s="8" t="s">
        <v>999</v>
      </c>
      <c r="G2287" s="10">
        <v>43538</v>
      </c>
      <c r="H2287" s="8" t="s">
        <v>31</v>
      </c>
      <c r="I2287" s="8" t="s">
        <v>38</v>
      </c>
      <c r="J2287" s="9">
        <v>1719922.34</v>
      </c>
      <c r="K2287" s="9">
        <v>34398.44</v>
      </c>
      <c r="L2287" s="8">
        <v>0</v>
      </c>
      <c r="M2287" s="14">
        <f t="shared" si="108"/>
        <v>1754320.78</v>
      </c>
      <c r="N2287" s="8">
        <v>0</v>
      </c>
      <c r="O2287" s="8">
        <v>0</v>
      </c>
      <c r="P2287" s="8" t="s">
        <v>106</v>
      </c>
      <c r="R2287" s="11">
        <v>-737889.81</v>
      </c>
      <c r="S2287" s="13">
        <f>_xlfn.XLOOKUP(P2287,rif_fee_schedule!$A$2:$A$84,rif_fee_schedule!C$2:C$84, 0)*1.628</f>
        <v>0</v>
      </c>
      <c r="T2287" s="13">
        <f>_xlfn.XLOOKUP(P2287,rif_fee_schedule!$A$2:$A$84,rif_fee_schedule!D$2:D$84, 0)</f>
        <v>0</v>
      </c>
      <c r="U2287" s="14">
        <f t="shared" si="106"/>
        <v>0</v>
      </c>
      <c r="V2287" s="14">
        <f t="shared" si="107"/>
        <v>0</v>
      </c>
      <c r="W2287" s="2"/>
      <c r="Y2287" s="3">
        <v>272008405.74000001</v>
      </c>
      <c r="Z2287" s="3">
        <v>5573244.3300000001</v>
      </c>
      <c r="AA2287" s="3">
        <v>0</v>
      </c>
      <c r="AB2287">
        <v>0</v>
      </c>
      <c r="AC2287" s="3">
        <v>0</v>
      </c>
      <c r="AD2287" s="2">
        <v>-7297347.0099999998</v>
      </c>
      <c r="AE2287" s="3">
        <v>599122533.62</v>
      </c>
      <c r="AF2287" s="3">
        <v>12164932.65</v>
      </c>
      <c r="AG2287" s="3">
        <v>2628720.44</v>
      </c>
      <c r="AH2287" s="3">
        <v>103699.7</v>
      </c>
      <c r="AI2287" s="3">
        <v>2074</v>
      </c>
      <c r="AJ2287" s="2">
        <v>-10188946.82</v>
      </c>
    </row>
    <row r="2288" spans="1:36" hidden="1" x14ac:dyDescent="0.25">
      <c r="A2288" s="8">
        <v>2</v>
      </c>
      <c r="B2288" s="8" t="s">
        <v>997</v>
      </c>
      <c r="C2288" s="8">
        <v>101100001140</v>
      </c>
      <c r="D2288" s="8" t="s">
        <v>998</v>
      </c>
      <c r="F2288" s="8" t="s">
        <v>999</v>
      </c>
      <c r="G2288" s="10">
        <v>43538</v>
      </c>
      <c r="H2288" s="8" t="s">
        <v>31</v>
      </c>
      <c r="I2288" s="8" t="s">
        <v>38</v>
      </c>
      <c r="J2288" s="9">
        <v>1719922.34</v>
      </c>
      <c r="K2288" s="9">
        <v>34398.44</v>
      </c>
      <c r="L2288" s="8">
        <v>0</v>
      </c>
      <c r="M2288" s="14">
        <f t="shared" si="108"/>
        <v>1754320.78</v>
      </c>
      <c r="N2288" s="8">
        <v>0</v>
      </c>
      <c r="O2288" s="8">
        <v>0</v>
      </c>
      <c r="P2288" s="8" t="s">
        <v>78</v>
      </c>
      <c r="R2288" s="8">
        <v>222</v>
      </c>
      <c r="S2288" s="13">
        <f>_xlfn.XLOOKUP(P2288,rif_fee_schedule!$A$2:$A$84,rif_fee_schedule!C$2:C$84, 0)*1.628</f>
        <v>9105.4039999999986</v>
      </c>
      <c r="T2288" s="13">
        <f>_xlfn.XLOOKUP(P2288,rif_fee_schedule!$A$2:$A$84,rif_fee_schedule!D$2:D$84, 0)</f>
        <v>5288</v>
      </c>
      <c r="U2288" s="14">
        <f t="shared" si="106"/>
        <v>2021399.6879999996</v>
      </c>
      <c r="V2288" s="14">
        <f t="shared" si="107"/>
        <v>1173936</v>
      </c>
      <c r="W2288"/>
      <c r="Y2288" s="3">
        <v>272008405.74000001</v>
      </c>
      <c r="Z2288" s="3">
        <v>5573244.3300000001</v>
      </c>
      <c r="AA2288" s="3">
        <v>0</v>
      </c>
      <c r="AB2288">
        <v>0</v>
      </c>
      <c r="AC2288" s="3">
        <v>0</v>
      </c>
      <c r="AD2288" s="2">
        <v>-7297347.0099999998</v>
      </c>
      <c r="AE2288" s="3">
        <v>599122533.62</v>
      </c>
      <c r="AF2288" s="3">
        <v>12164932.65</v>
      </c>
      <c r="AG2288" s="3">
        <v>2628720.44</v>
      </c>
      <c r="AH2288" s="3">
        <v>103699.7</v>
      </c>
      <c r="AI2288" s="3">
        <v>2074</v>
      </c>
      <c r="AJ2288" s="2">
        <v>-10188946.82</v>
      </c>
    </row>
    <row r="2289" spans="1:36" hidden="1" x14ac:dyDescent="0.25">
      <c r="A2289" s="8">
        <v>2</v>
      </c>
      <c r="B2289" s="8" t="s">
        <v>997</v>
      </c>
      <c r="C2289" s="8">
        <v>101100001140</v>
      </c>
      <c r="D2289" s="8" t="s">
        <v>998</v>
      </c>
      <c r="F2289" s="8" t="s">
        <v>999</v>
      </c>
      <c r="G2289" s="10">
        <v>43538</v>
      </c>
      <c r="H2289" s="8" t="s">
        <v>31</v>
      </c>
      <c r="I2289" s="8" t="s">
        <v>38</v>
      </c>
      <c r="J2289" s="9">
        <v>1719922.34</v>
      </c>
      <c r="K2289" s="9">
        <v>34398.44</v>
      </c>
      <c r="L2289" s="8">
        <v>0</v>
      </c>
      <c r="M2289" s="14">
        <f t="shared" si="108"/>
        <v>1754320.78</v>
      </c>
      <c r="N2289" s="8">
        <v>0</v>
      </c>
      <c r="O2289" s="8">
        <v>0</v>
      </c>
      <c r="P2289" s="8" t="s">
        <v>117</v>
      </c>
      <c r="R2289" s="8">
        <v>-47</v>
      </c>
      <c r="S2289" s="13">
        <f>_xlfn.XLOOKUP(P2289,rif_fee_schedule!$A$2:$A$84,rif_fee_schedule!C$2:C$84, 0)*1.628</f>
        <v>4288.152</v>
      </c>
      <c r="T2289" s="13">
        <f>_xlfn.XLOOKUP(P2289,rif_fee_schedule!$A$2:$A$84,rif_fee_schedule!D$2:D$84, 0)</f>
        <v>2490</v>
      </c>
      <c r="U2289" s="14">
        <f t="shared" si="106"/>
        <v>-201543.144</v>
      </c>
      <c r="V2289" s="14">
        <f t="shared" si="107"/>
        <v>-117030</v>
      </c>
      <c r="W2289"/>
      <c r="Y2289" s="3">
        <v>272008405.74000001</v>
      </c>
      <c r="Z2289" s="3">
        <v>5573244.3300000001</v>
      </c>
      <c r="AA2289" s="3">
        <v>0</v>
      </c>
      <c r="AB2289">
        <v>0</v>
      </c>
      <c r="AC2289" s="3">
        <v>0</v>
      </c>
      <c r="AD2289" s="2">
        <v>-7297347.0099999998</v>
      </c>
      <c r="AE2289" s="3">
        <v>599122533.62</v>
      </c>
      <c r="AF2289" s="3">
        <v>12164932.65</v>
      </c>
      <c r="AG2289" s="3">
        <v>2628720.44</v>
      </c>
      <c r="AH2289" s="3">
        <v>103699.7</v>
      </c>
      <c r="AI2289" s="3">
        <v>2074</v>
      </c>
      <c r="AJ2289" s="2">
        <v>-10188946.82</v>
      </c>
    </row>
    <row r="2290" spans="1:36" hidden="1" x14ac:dyDescent="0.25">
      <c r="A2290" s="8">
        <v>2</v>
      </c>
      <c r="B2290" s="8" t="s">
        <v>997</v>
      </c>
      <c r="C2290" s="8">
        <v>101100001140</v>
      </c>
      <c r="D2290" s="8" t="s">
        <v>998</v>
      </c>
      <c r="F2290" s="8" t="s">
        <v>999</v>
      </c>
      <c r="G2290" s="10">
        <v>43538</v>
      </c>
      <c r="H2290" s="8" t="s">
        <v>31</v>
      </c>
      <c r="I2290" s="8" t="s">
        <v>38</v>
      </c>
      <c r="J2290" s="9">
        <v>1719922.34</v>
      </c>
      <c r="K2290" s="9">
        <v>34398.44</v>
      </c>
      <c r="L2290" s="8">
        <v>0</v>
      </c>
      <c r="M2290" s="14">
        <f t="shared" si="108"/>
        <v>1754320.78</v>
      </c>
      <c r="N2290" s="8">
        <v>0</v>
      </c>
      <c r="O2290" s="8">
        <v>0</v>
      </c>
      <c r="P2290" s="8" t="s">
        <v>117</v>
      </c>
      <c r="R2290" s="8">
        <v>231</v>
      </c>
      <c r="S2290" s="13">
        <f>_xlfn.XLOOKUP(P2290,rif_fee_schedule!$A$2:$A$84,rif_fee_schedule!C$2:C$84, 0)*1.628</f>
        <v>4288.152</v>
      </c>
      <c r="T2290" s="13">
        <f>_xlfn.XLOOKUP(P2290,rif_fee_schedule!$A$2:$A$84,rif_fee_schedule!D$2:D$84, 0)</f>
        <v>2490</v>
      </c>
      <c r="U2290" s="14">
        <f t="shared" si="106"/>
        <v>990563.11199999996</v>
      </c>
      <c r="V2290" s="14">
        <f t="shared" si="107"/>
        <v>575190</v>
      </c>
      <c r="W2290"/>
      <c r="Y2290" s="3">
        <v>272008405.74000001</v>
      </c>
      <c r="Z2290" s="3">
        <v>5573244.3300000001</v>
      </c>
      <c r="AA2290" s="3">
        <v>0</v>
      </c>
      <c r="AB2290">
        <v>0</v>
      </c>
      <c r="AC2290" s="3">
        <v>0</v>
      </c>
      <c r="AD2290" s="2">
        <v>-7297347.0099999998</v>
      </c>
      <c r="AE2290" s="3">
        <v>599122533.62</v>
      </c>
      <c r="AF2290" s="3">
        <v>12164932.65</v>
      </c>
      <c r="AG2290" s="3">
        <v>2628720.44</v>
      </c>
      <c r="AH2290" s="3">
        <v>103699.7</v>
      </c>
      <c r="AI2290" s="3">
        <v>2074</v>
      </c>
      <c r="AJ2290" s="2">
        <v>-10188946.82</v>
      </c>
    </row>
    <row r="2291" spans="1:36" hidden="1" x14ac:dyDescent="0.25">
      <c r="A2291" s="8">
        <v>7</v>
      </c>
      <c r="B2291" s="8" t="s">
        <v>8387</v>
      </c>
      <c r="C2291" s="8">
        <v>341170690240</v>
      </c>
      <c r="D2291" s="8" t="s">
        <v>8388</v>
      </c>
      <c r="F2291" s="8" t="s">
        <v>8373</v>
      </c>
      <c r="G2291" s="10">
        <v>43747</v>
      </c>
      <c r="H2291" s="8" t="s">
        <v>31</v>
      </c>
      <c r="I2291" s="8" t="s">
        <v>38</v>
      </c>
      <c r="J2291" s="9">
        <v>148540.73000000001</v>
      </c>
      <c r="K2291" s="9">
        <v>2970.82</v>
      </c>
      <c r="L2291" s="8">
        <v>0</v>
      </c>
      <c r="M2291" s="14">
        <f t="shared" si="108"/>
        <v>151511.55000000002</v>
      </c>
      <c r="N2291" s="8">
        <v>0</v>
      </c>
      <c r="O2291" s="8">
        <v>0</v>
      </c>
      <c r="P2291" s="8" t="s">
        <v>3496</v>
      </c>
      <c r="R2291" s="11">
        <v>30958</v>
      </c>
      <c r="S2291" s="13">
        <f>_xlfn.XLOOKUP(P2291,rif_fee_schedule!$A$2:$A$84,rif_fee_schedule!C$2:C$84, 0)*1.628</f>
        <v>19.218539999999997</v>
      </c>
      <c r="T2291" s="13">
        <f>_xlfn.XLOOKUP(P2291,rif_fee_schedule!$A$2:$A$84,rif_fee_schedule!D$2:D$84, 0)</f>
        <v>11.162000000000001</v>
      </c>
      <c r="U2291" s="14">
        <f t="shared" ref="U2291:U2354" si="109">S2291*R2291</f>
        <v>594967.56131999986</v>
      </c>
      <c r="V2291" s="14">
        <f t="shared" ref="V2291:V2354" si="110">T2291*R2291</f>
        <v>345553.196</v>
      </c>
      <c r="W2291" s="2"/>
      <c r="Y2291" s="3">
        <v>53911680.950000003</v>
      </c>
      <c r="Z2291" s="3">
        <v>1078233.76</v>
      </c>
      <c r="AA2291" s="3">
        <v>0</v>
      </c>
      <c r="AB2291">
        <v>0</v>
      </c>
      <c r="AC2291" s="3">
        <v>0</v>
      </c>
      <c r="AD2291" s="2">
        <v>-682358.32</v>
      </c>
      <c r="AE2291" s="3">
        <v>599122533.62</v>
      </c>
      <c r="AF2291" s="3">
        <v>12164932.65</v>
      </c>
      <c r="AG2291" s="3">
        <v>2628720.44</v>
      </c>
      <c r="AH2291" s="3">
        <v>103699.7</v>
      </c>
      <c r="AI2291" s="3">
        <v>2074</v>
      </c>
      <c r="AJ2291" s="2">
        <v>-10188946.82</v>
      </c>
    </row>
    <row r="2292" spans="1:36" hidden="1" x14ac:dyDescent="0.25">
      <c r="A2292" s="8">
        <v>7</v>
      </c>
      <c r="B2292" s="8" t="s">
        <v>8387</v>
      </c>
      <c r="C2292" s="8">
        <v>341170690240</v>
      </c>
      <c r="D2292" s="8" t="s">
        <v>8388</v>
      </c>
      <c r="F2292" s="8" t="s">
        <v>8373</v>
      </c>
      <c r="G2292" s="10">
        <v>43747</v>
      </c>
      <c r="H2292" s="8" t="s">
        <v>31</v>
      </c>
      <c r="I2292" s="8" t="s">
        <v>38</v>
      </c>
      <c r="J2292" s="9">
        <v>148540.73000000001</v>
      </c>
      <c r="K2292" s="9">
        <v>2970.82</v>
      </c>
      <c r="L2292" s="8">
        <v>0</v>
      </c>
      <c r="M2292" s="14">
        <f t="shared" si="108"/>
        <v>151511.55000000002</v>
      </c>
      <c r="N2292" s="8">
        <v>0</v>
      </c>
      <c r="O2292" s="8">
        <v>0</v>
      </c>
      <c r="P2292" s="8" t="s">
        <v>349</v>
      </c>
      <c r="R2292" s="11">
        <v>-30958</v>
      </c>
      <c r="S2292" s="13">
        <f>_xlfn.XLOOKUP(P2292,rif_fee_schedule!$A$2:$A$84,rif_fee_schedule!C$2:C$84, 0)*1.628</f>
        <v>13.701248</v>
      </c>
      <c r="T2292" s="13">
        <f>_xlfn.XLOOKUP(P2292,rif_fee_schedule!$A$2:$A$84,rif_fee_schedule!D$2:D$84, 0)</f>
        <v>7.9569999999999999</v>
      </c>
      <c r="U2292" s="14">
        <f t="shared" si="109"/>
        <v>-424163.23558400001</v>
      </c>
      <c r="V2292" s="14">
        <f t="shared" si="110"/>
        <v>-246332.80599999998</v>
      </c>
      <c r="W2292" s="2"/>
      <c r="Y2292" s="3">
        <v>53911680.950000003</v>
      </c>
      <c r="Z2292" s="3">
        <v>1078233.76</v>
      </c>
      <c r="AA2292" s="3">
        <v>0</v>
      </c>
      <c r="AB2292">
        <v>0</v>
      </c>
      <c r="AC2292" s="3">
        <v>0</v>
      </c>
      <c r="AD2292" s="2">
        <v>-682358.32</v>
      </c>
      <c r="AE2292" s="3">
        <v>599122533.62</v>
      </c>
      <c r="AF2292" s="3">
        <v>12164932.65</v>
      </c>
      <c r="AG2292" s="3">
        <v>2628720.44</v>
      </c>
      <c r="AH2292" s="3">
        <v>103699.7</v>
      </c>
      <c r="AI2292" s="3">
        <v>2074</v>
      </c>
      <c r="AJ2292" s="2">
        <v>-10188946.82</v>
      </c>
    </row>
    <row r="2293" spans="1:36" hidden="1" x14ac:dyDescent="0.25">
      <c r="A2293" s="8">
        <v>2</v>
      </c>
      <c r="B2293" s="8" t="s">
        <v>1509</v>
      </c>
      <c r="C2293" s="8">
        <v>131250340150</v>
      </c>
      <c r="D2293" s="8" t="s">
        <v>1491</v>
      </c>
      <c r="F2293" s="8" t="s">
        <v>1510</v>
      </c>
      <c r="G2293" s="10">
        <v>43553</v>
      </c>
      <c r="H2293" s="8" t="s">
        <v>31</v>
      </c>
      <c r="I2293" s="8" t="s">
        <v>38</v>
      </c>
      <c r="J2293" s="9">
        <v>153782.97</v>
      </c>
      <c r="K2293" s="9">
        <v>3075.66</v>
      </c>
      <c r="L2293" s="8">
        <v>0</v>
      </c>
      <c r="M2293" s="14">
        <f t="shared" si="108"/>
        <v>156858.63</v>
      </c>
      <c r="N2293" s="8">
        <v>0</v>
      </c>
      <c r="O2293" s="8">
        <v>0</v>
      </c>
      <c r="P2293" s="8" t="s">
        <v>112</v>
      </c>
      <c r="R2293" s="11">
        <v>3687</v>
      </c>
      <c r="S2293" s="13">
        <f>_xlfn.XLOOKUP(P2293,rif_fee_schedule!$A$2:$A$84,rif_fee_schedule!C$2:C$84, 0)*1.628</f>
        <v>53.092335999999996</v>
      </c>
      <c r="T2293" s="13">
        <f>_xlfn.XLOOKUP(P2293,rif_fee_schedule!$A$2:$A$84,rif_fee_schedule!D$2:D$84, 0)</f>
        <v>30.835000000000001</v>
      </c>
      <c r="U2293" s="14">
        <f t="shared" si="109"/>
        <v>195751.44283199997</v>
      </c>
      <c r="V2293" s="14">
        <f t="shared" si="110"/>
        <v>113688.645</v>
      </c>
      <c r="W2293" s="2"/>
      <c r="Y2293" s="3">
        <v>272008405.74000001</v>
      </c>
      <c r="Z2293" s="3">
        <v>5573244.3300000001</v>
      </c>
      <c r="AA2293" s="3">
        <v>0</v>
      </c>
      <c r="AB2293">
        <v>0</v>
      </c>
      <c r="AC2293" s="3">
        <v>0</v>
      </c>
      <c r="AD2293" s="2">
        <v>-7297347.0099999998</v>
      </c>
      <c r="AE2293" s="3">
        <v>599122533.62</v>
      </c>
      <c r="AF2293" s="3">
        <v>12164932.65</v>
      </c>
      <c r="AG2293" s="3">
        <v>2628720.44</v>
      </c>
      <c r="AH2293" s="3">
        <v>103699.7</v>
      </c>
      <c r="AI2293" s="3">
        <v>2074</v>
      </c>
      <c r="AJ2293" s="2">
        <v>-10188946.82</v>
      </c>
    </row>
    <row r="2294" spans="1:36" hidden="1" x14ac:dyDescent="0.25">
      <c r="A2294" s="8">
        <v>2</v>
      </c>
      <c r="B2294" s="8" t="s">
        <v>1509</v>
      </c>
      <c r="C2294" s="8">
        <v>131250340150</v>
      </c>
      <c r="D2294" s="8" t="s">
        <v>1491</v>
      </c>
      <c r="F2294" s="8" t="s">
        <v>1510</v>
      </c>
      <c r="G2294" s="10">
        <v>43553</v>
      </c>
      <c r="H2294" s="8" t="s">
        <v>31</v>
      </c>
      <c r="I2294" s="8" t="s">
        <v>38</v>
      </c>
      <c r="J2294" s="9">
        <v>153782.97</v>
      </c>
      <c r="K2294" s="9">
        <v>3075.66</v>
      </c>
      <c r="L2294" s="8">
        <v>0</v>
      </c>
      <c r="M2294" s="14">
        <f t="shared" si="108"/>
        <v>156858.63</v>
      </c>
      <c r="N2294" s="8">
        <v>0</v>
      </c>
      <c r="O2294" s="8">
        <v>0</v>
      </c>
      <c r="P2294" s="8" t="s">
        <v>43</v>
      </c>
      <c r="R2294" s="11">
        <v>-3687</v>
      </c>
      <c r="S2294" s="13">
        <f>_xlfn.XLOOKUP(P2294,rif_fee_schedule!$A$2:$A$84,rif_fee_schedule!C$2:C$84, 0)*1.628</f>
        <v>5.1216879999999998</v>
      </c>
      <c r="T2294" s="13">
        <f>_xlfn.XLOOKUP(P2294,rif_fee_schedule!$A$2:$A$84,rif_fee_schedule!D$2:D$84, 0)</f>
        <v>2.9740000000000002</v>
      </c>
      <c r="U2294" s="14">
        <f t="shared" si="109"/>
        <v>-18883.663656000001</v>
      </c>
      <c r="V2294" s="14">
        <f t="shared" si="110"/>
        <v>-10965.138000000001</v>
      </c>
      <c r="W2294" s="2"/>
      <c r="Y2294" s="3">
        <v>272008405.74000001</v>
      </c>
      <c r="Z2294" s="3">
        <v>5573244.3300000001</v>
      </c>
      <c r="AA2294" s="3">
        <v>0</v>
      </c>
      <c r="AB2294">
        <v>0</v>
      </c>
      <c r="AC2294" s="3">
        <v>0</v>
      </c>
      <c r="AD2294" s="2">
        <v>-7297347.0099999998</v>
      </c>
      <c r="AE2294" s="3">
        <v>599122533.62</v>
      </c>
      <c r="AF2294" s="3">
        <v>12164932.65</v>
      </c>
      <c r="AG2294" s="3">
        <v>2628720.44</v>
      </c>
      <c r="AH2294" s="3">
        <v>103699.7</v>
      </c>
      <c r="AI2294" s="3">
        <v>2074</v>
      </c>
      <c r="AJ2294" s="2">
        <v>-10188946.82</v>
      </c>
    </row>
    <row r="2295" spans="1:36" hidden="1" x14ac:dyDescent="0.25">
      <c r="A2295" s="8">
        <v>2</v>
      </c>
      <c r="B2295" s="8" t="s">
        <v>1019</v>
      </c>
      <c r="C2295" s="8">
        <v>102010201130</v>
      </c>
      <c r="D2295" s="8" t="s">
        <v>1020</v>
      </c>
      <c r="F2295" s="8" t="s">
        <v>1021</v>
      </c>
      <c r="G2295" s="10">
        <v>43740</v>
      </c>
      <c r="H2295" s="8" t="s">
        <v>31</v>
      </c>
      <c r="I2295" s="8" t="s">
        <v>38</v>
      </c>
      <c r="J2295" s="9">
        <v>337385.25</v>
      </c>
      <c r="K2295" s="9">
        <v>6747.7</v>
      </c>
      <c r="L2295" s="8">
        <v>0</v>
      </c>
      <c r="M2295" s="14">
        <f t="shared" si="108"/>
        <v>344132.95</v>
      </c>
      <c r="N2295" s="8">
        <v>0</v>
      </c>
      <c r="O2295" s="8">
        <v>0</v>
      </c>
      <c r="P2295" s="8" t="s">
        <v>117</v>
      </c>
      <c r="R2295" s="8">
        <v>80</v>
      </c>
      <c r="S2295" s="13">
        <f>_xlfn.XLOOKUP(P2295,rif_fee_schedule!$A$2:$A$84,rif_fee_schedule!C$2:C$84, 0)*1.628</f>
        <v>4288.152</v>
      </c>
      <c r="T2295" s="13">
        <f>_xlfn.XLOOKUP(P2295,rif_fee_schedule!$A$2:$A$84,rif_fee_schedule!D$2:D$84, 0)</f>
        <v>2490</v>
      </c>
      <c r="U2295" s="14">
        <f t="shared" si="109"/>
        <v>343052.16000000003</v>
      </c>
      <c r="V2295" s="14">
        <f t="shared" si="110"/>
        <v>199200</v>
      </c>
      <c r="W2295"/>
      <c r="Y2295" s="3">
        <v>272008405.74000001</v>
      </c>
      <c r="Z2295" s="3">
        <v>5573244.3300000001</v>
      </c>
      <c r="AA2295" s="3">
        <v>0</v>
      </c>
      <c r="AB2295">
        <v>0</v>
      </c>
      <c r="AC2295" s="3">
        <v>0</v>
      </c>
      <c r="AD2295" s="2">
        <v>-7297347.0099999998</v>
      </c>
      <c r="AE2295" s="3">
        <v>599122533.62</v>
      </c>
      <c r="AF2295" s="3">
        <v>12164932.65</v>
      </c>
      <c r="AG2295" s="3">
        <v>2628720.44</v>
      </c>
      <c r="AH2295" s="3">
        <v>103699.7</v>
      </c>
      <c r="AI2295" s="3">
        <v>2074</v>
      </c>
      <c r="AJ2295" s="2">
        <v>-10188946.82</v>
      </c>
    </row>
    <row r="2296" spans="1:36" hidden="1" x14ac:dyDescent="0.25">
      <c r="A2296" s="8">
        <v>2</v>
      </c>
      <c r="B2296" s="8" t="s">
        <v>1019</v>
      </c>
      <c r="C2296" s="8">
        <v>102010201130</v>
      </c>
      <c r="D2296" s="8" t="s">
        <v>1020</v>
      </c>
      <c r="F2296" s="8" t="s">
        <v>1021</v>
      </c>
      <c r="G2296" s="10">
        <v>43740</v>
      </c>
      <c r="H2296" s="8" t="s">
        <v>31</v>
      </c>
      <c r="I2296" s="8" t="s">
        <v>38</v>
      </c>
      <c r="J2296" s="9">
        <v>337385.25</v>
      </c>
      <c r="K2296" s="9">
        <v>6747.7</v>
      </c>
      <c r="L2296" s="8">
        <v>0</v>
      </c>
      <c r="M2296" s="14">
        <f t="shared" si="108"/>
        <v>344132.95</v>
      </c>
      <c r="N2296" s="8">
        <v>0</v>
      </c>
      <c r="O2296" s="8">
        <v>0</v>
      </c>
      <c r="P2296" s="8" t="s">
        <v>45</v>
      </c>
      <c r="R2296" s="11">
        <v>2341</v>
      </c>
      <c r="S2296" s="13">
        <f>_xlfn.XLOOKUP(P2296,rif_fee_schedule!$A$2:$A$84,rif_fee_schedule!C$2:C$84, 0)*1.628</f>
        <v>19.244587999999997</v>
      </c>
      <c r="T2296" s="13">
        <f>_xlfn.XLOOKUP(P2296,rif_fee_schedule!$A$2:$A$84,rif_fee_schedule!D$2:D$84, 0)</f>
        <v>11.177</v>
      </c>
      <c r="U2296" s="14">
        <f t="shared" si="109"/>
        <v>45051.580507999992</v>
      </c>
      <c r="V2296" s="14">
        <f t="shared" si="110"/>
        <v>26165.357</v>
      </c>
      <c r="W2296" s="2"/>
      <c r="Y2296" s="3">
        <v>272008405.74000001</v>
      </c>
      <c r="Z2296" s="3">
        <v>5573244.3300000001</v>
      </c>
      <c r="AA2296" s="3">
        <v>0</v>
      </c>
      <c r="AB2296">
        <v>0</v>
      </c>
      <c r="AC2296" s="3">
        <v>0</v>
      </c>
      <c r="AD2296" s="2">
        <v>-7297347.0099999998</v>
      </c>
      <c r="AE2296" s="3">
        <v>599122533.62</v>
      </c>
      <c r="AF2296" s="3">
        <v>12164932.65</v>
      </c>
      <c r="AG2296" s="3">
        <v>2628720.44</v>
      </c>
      <c r="AH2296" s="3">
        <v>103699.7</v>
      </c>
      <c r="AI2296" s="3">
        <v>2074</v>
      </c>
      <c r="AJ2296" s="2">
        <v>-10188946.82</v>
      </c>
    </row>
    <row r="2297" spans="1:36" hidden="1" x14ac:dyDescent="0.25">
      <c r="A2297" s="8">
        <v>2</v>
      </c>
      <c r="B2297" s="8" t="s">
        <v>1022</v>
      </c>
      <c r="C2297" s="8">
        <v>102010201130</v>
      </c>
      <c r="D2297" s="8" t="s">
        <v>1020</v>
      </c>
      <c r="F2297" s="8" t="s">
        <v>1023</v>
      </c>
      <c r="G2297" s="10">
        <v>43740</v>
      </c>
      <c r="H2297" s="8" t="s">
        <v>31</v>
      </c>
      <c r="I2297" s="8" t="s">
        <v>38</v>
      </c>
      <c r="J2297" s="9">
        <v>0</v>
      </c>
      <c r="K2297" s="9">
        <v>1491.07</v>
      </c>
      <c r="L2297" s="8">
        <v>0</v>
      </c>
      <c r="M2297" s="14">
        <f t="shared" si="108"/>
        <v>1491.07</v>
      </c>
      <c r="N2297" s="8">
        <v>0</v>
      </c>
      <c r="O2297" s="8">
        <v>0</v>
      </c>
      <c r="P2297" s="8" t="s">
        <v>117</v>
      </c>
      <c r="R2297" s="8">
        <v>20</v>
      </c>
      <c r="S2297" s="13">
        <f>_xlfn.XLOOKUP(P2297,rif_fee_schedule!$A$2:$A$84,rif_fee_schedule!C$2:C$84, 0)*1.628</f>
        <v>4288.152</v>
      </c>
      <c r="T2297" s="13">
        <f>_xlfn.XLOOKUP(P2297,rif_fee_schedule!$A$2:$A$84,rif_fee_schedule!D$2:D$84, 0)</f>
        <v>2490</v>
      </c>
      <c r="U2297" s="14">
        <f t="shared" si="109"/>
        <v>85763.040000000008</v>
      </c>
      <c r="V2297" s="14">
        <f t="shared" si="110"/>
        <v>49800</v>
      </c>
      <c r="W2297"/>
      <c r="Y2297" s="3">
        <v>272008405.74000001</v>
      </c>
      <c r="Z2297" s="3">
        <v>5573244.3300000001</v>
      </c>
      <c r="AA2297" s="3">
        <v>0</v>
      </c>
      <c r="AB2297">
        <v>0</v>
      </c>
      <c r="AC2297" s="3">
        <v>0</v>
      </c>
      <c r="AD2297" s="2">
        <v>-7297347.0099999998</v>
      </c>
      <c r="AE2297" s="3">
        <v>599122533.62</v>
      </c>
      <c r="AF2297" s="3">
        <v>12164932.65</v>
      </c>
      <c r="AG2297" s="3">
        <v>2628720.44</v>
      </c>
      <c r="AH2297" s="3">
        <v>103699.7</v>
      </c>
      <c r="AI2297" s="3">
        <v>2074</v>
      </c>
      <c r="AJ2297" s="2">
        <v>-10188946.82</v>
      </c>
    </row>
    <row r="2298" spans="1:36" hidden="1" x14ac:dyDescent="0.25">
      <c r="A2298" s="8">
        <v>2</v>
      </c>
      <c r="B2298" s="8" t="s">
        <v>1088</v>
      </c>
      <c r="C2298" s="8">
        <v>131120170410</v>
      </c>
      <c r="D2298" s="8" t="s">
        <v>1089</v>
      </c>
      <c r="F2298" s="8" t="s">
        <v>1090</v>
      </c>
      <c r="G2298" s="10">
        <v>43564</v>
      </c>
      <c r="H2298" s="8" t="s">
        <v>31</v>
      </c>
      <c r="I2298" s="8" t="s">
        <v>38</v>
      </c>
      <c r="J2298" s="9">
        <v>29905.79</v>
      </c>
      <c r="K2298" s="9">
        <v>598.12</v>
      </c>
      <c r="L2298" s="8">
        <v>0</v>
      </c>
      <c r="M2298" s="14">
        <f t="shared" si="108"/>
        <v>30503.91</v>
      </c>
      <c r="N2298" s="8">
        <v>0</v>
      </c>
      <c r="O2298" s="8">
        <v>0</v>
      </c>
      <c r="P2298" s="8" t="s">
        <v>43</v>
      </c>
      <c r="R2298" s="11">
        <v>6717</v>
      </c>
      <c r="S2298" s="13">
        <f>_xlfn.XLOOKUP(P2298,rif_fee_schedule!$A$2:$A$84,rif_fee_schedule!C$2:C$84, 0)*1.628</f>
        <v>5.1216879999999998</v>
      </c>
      <c r="T2298" s="13">
        <f>_xlfn.XLOOKUP(P2298,rif_fee_schedule!$A$2:$A$84,rif_fee_schedule!D$2:D$84, 0)</f>
        <v>2.9740000000000002</v>
      </c>
      <c r="U2298" s="14">
        <f t="shared" si="109"/>
        <v>34402.378295999995</v>
      </c>
      <c r="V2298" s="14">
        <f t="shared" si="110"/>
        <v>19976.358</v>
      </c>
      <c r="W2298" s="2"/>
      <c r="Y2298" s="3">
        <v>272008405.74000001</v>
      </c>
      <c r="Z2298" s="3">
        <v>5573244.3300000001</v>
      </c>
      <c r="AA2298" s="3">
        <v>0</v>
      </c>
      <c r="AB2298">
        <v>0</v>
      </c>
      <c r="AC2298" s="3">
        <v>0</v>
      </c>
      <c r="AD2298" s="2">
        <v>-7297347.0099999998</v>
      </c>
      <c r="AE2298" s="3">
        <v>599122533.62</v>
      </c>
      <c r="AF2298" s="3">
        <v>12164932.65</v>
      </c>
      <c r="AG2298" s="3">
        <v>2628720.44</v>
      </c>
      <c r="AH2298" s="3">
        <v>103699.7</v>
      </c>
      <c r="AI2298" s="3">
        <v>2074</v>
      </c>
      <c r="AJ2298" s="2">
        <v>-10188946.82</v>
      </c>
    </row>
    <row r="2299" spans="1:36" hidden="1" x14ac:dyDescent="0.25">
      <c r="A2299" s="8">
        <v>2</v>
      </c>
      <c r="B2299" s="8" t="s">
        <v>1380</v>
      </c>
      <c r="C2299" s="8">
        <v>131250242980</v>
      </c>
      <c r="D2299" s="8" t="s">
        <v>1381</v>
      </c>
      <c r="G2299" s="10">
        <v>43761</v>
      </c>
      <c r="H2299" s="8" t="s">
        <v>31</v>
      </c>
      <c r="I2299" s="8" t="s">
        <v>32</v>
      </c>
      <c r="J2299" s="9">
        <v>308759.46000000002</v>
      </c>
      <c r="K2299" s="9">
        <v>6175.19</v>
      </c>
      <c r="L2299" s="8">
        <v>0</v>
      </c>
      <c r="M2299" s="14">
        <f t="shared" si="108"/>
        <v>314934.65000000002</v>
      </c>
      <c r="N2299" s="8">
        <v>0</v>
      </c>
      <c r="O2299" s="8">
        <v>0</v>
      </c>
      <c r="P2299" s="8" t="s">
        <v>629</v>
      </c>
      <c r="R2299" s="8">
        <v>51</v>
      </c>
      <c r="S2299" s="13">
        <f>_xlfn.XLOOKUP(P2299,rif_fee_schedule!$A$2:$A$84,rif_fee_schedule!C$2:C$84, 0)*1.628</f>
        <v>6370.3639999999996</v>
      </c>
      <c r="T2299" s="13">
        <f>_xlfn.XLOOKUP(P2299,rif_fee_schedule!$A$2:$A$84,rif_fee_schedule!D$2:D$84, 0)</f>
        <v>3699</v>
      </c>
      <c r="U2299" s="14">
        <f t="shared" si="109"/>
        <v>324888.56399999995</v>
      </c>
      <c r="V2299" s="14">
        <f t="shared" si="110"/>
        <v>188649</v>
      </c>
      <c r="W2299"/>
      <c r="Y2299" s="3">
        <v>272008405.74000001</v>
      </c>
      <c r="Z2299" s="3">
        <v>5573244.3300000001</v>
      </c>
      <c r="AA2299" s="3">
        <v>0</v>
      </c>
      <c r="AB2299">
        <v>0</v>
      </c>
      <c r="AC2299" s="3">
        <v>0</v>
      </c>
      <c r="AD2299" s="2">
        <v>-7297347.0099999998</v>
      </c>
      <c r="AE2299" s="3">
        <v>599122533.62</v>
      </c>
      <c r="AF2299" s="3">
        <v>12164932.65</v>
      </c>
      <c r="AG2299" s="3">
        <v>2628720.44</v>
      </c>
      <c r="AH2299" s="3">
        <v>103699.7</v>
      </c>
      <c r="AI2299" s="3">
        <v>2074</v>
      </c>
      <c r="AJ2299" s="2">
        <v>-10188946.82</v>
      </c>
    </row>
    <row r="2300" spans="1:36" hidden="1" x14ac:dyDescent="0.25">
      <c r="A2300" s="8">
        <v>2</v>
      </c>
      <c r="B2300" s="8" t="s">
        <v>1380</v>
      </c>
      <c r="C2300" s="8">
        <v>131250242980</v>
      </c>
      <c r="D2300" s="8" t="s">
        <v>1381</v>
      </c>
      <c r="G2300" s="10">
        <v>43761</v>
      </c>
      <c r="H2300" s="8" t="s">
        <v>31</v>
      </c>
      <c r="I2300" s="8" t="s">
        <v>32</v>
      </c>
      <c r="J2300" s="9">
        <v>308759.46000000002</v>
      </c>
      <c r="K2300" s="9">
        <v>6175.19</v>
      </c>
      <c r="L2300" s="8">
        <v>0</v>
      </c>
      <c r="M2300" s="14">
        <f t="shared" si="108"/>
        <v>314934.65000000002</v>
      </c>
      <c r="N2300" s="8">
        <v>0</v>
      </c>
      <c r="O2300" s="8">
        <v>0</v>
      </c>
      <c r="P2300" s="8" t="s">
        <v>113</v>
      </c>
      <c r="R2300" s="8">
        <v>-4</v>
      </c>
      <c r="S2300" s="13">
        <f>_xlfn.XLOOKUP(P2300,rif_fee_schedule!$A$2:$A$84,rif_fee_schedule!C$2:C$84, 0)*1.628</f>
        <v>6860.3919999999998</v>
      </c>
      <c r="T2300" s="13">
        <f>_xlfn.XLOOKUP(P2300,rif_fee_schedule!$A$2:$A$84,rif_fee_schedule!D$2:D$84, 0)</f>
        <v>3984</v>
      </c>
      <c r="U2300" s="14">
        <f t="shared" si="109"/>
        <v>-27441.567999999999</v>
      </c>
      <c r="V2300" s="14">
        <f t="shared" si="110"/>
        <v>-15936</v>
      </c>
      <c r="W2300"/>
      <c r="Y2300" s="3">
        <v>272008405.74000001</v>
      </c>
      <c r="Z2300" s="3">
        <v>5573244.3300000001</v>
      </c>
      <c r="AA2300" s="3">
        <v>0</v>
      </c>
      <c r="AB2300">
        <v>0</v>
      </c>
      <c r="AC2300" s="3">
        <v>0</v>
      </c>
      <c r="AD2300" s="2">
        <v>-7297347.0099999998</v>
      </c>
      <c r="AE2300" s="3">
        <v>599122533.62</v>
      </c>
      <c r="AF2300" s="3">
        <v>12164932.65</v>
      </c>
      <c r="AG2300" s="3">
        <v>2628720.44</v>
      </c>
      <c r="AH2300" s="3">
        <v>103699.7</v>
      </c>
      <c r="AI2300" s="3">
        <v>2074</v>
      </c>
      <c r="AJ2300" s="2">
        <v>-10188946.82</v>
      </c>
    </row>
    <row r="2301" spans="1:36" hidden="1" x14ac:dyDescent="0.25">
      <c r="A2301" s="8">
        <v>2</v>
      </c>
      <c r="B2301" s="8" t="s">
        <v>1380</v>
      </c>
      <c r="C2301" s="8">
        <v>131250242980</v>
      </c>
      <c r="D2301" s="8" t="s">
        <v>1381</v>
      </c>
      <c r="G2301" s="10">
        <v>43761</v>
      </c>
      <c r="H2301" s="8" t="s">
        <v>31</v>
      </c>
      <c r="I2301" s="8" t="s">
        <v>32</v>
      </c>
      <c r="J2301" s="9">
        <v>308759.46000000002</v>
      </c>
      <c r="K2301" s="9">
        <v>6175.19</v>
      </c>
      <c r="L2301" s="8">
        <v>0</v>
      </c>
      <c r="M2301" s="14">
        <f t="shared" si="108"/>
        <v>314934.65000000002</v>
      </c>
      <c r="N2301" s="8">
        <v>0</v>
      </c>
      <c r="O2301" s="8">
        <v>0</v>
      </c>
      <c r="P2301" s="8" t="s">
        <v>45</v>
      </c>
      <c r="R2301" s="11">
        <v>3000</v>
      </c>
      <c r="S2301" s="13">
        <f>_xlfn.XLOOKUP(P2301,rif_fee_schedule!$A$2:$A$84,rif_fee_schedule!C$2:C$84, 0)*1.628</f>
        <v>19.244587999999997</v>
      </c>
      <c r="T2301" s="13">
        <f>_xlfn.XLOOKUP(P2301,rif_fee_schedule!$A$2:$A$84,rif_fee_schedule!D$2:D$84, 0)</f>
        <v>11.177</v>
      </c>
      <c r="U2301" s="14">
        <f t="shared" si="109"/>
        <v>57733.763999999988</v>
      </c>
      <c r="V2301" s="14">
        <f t="shared" si="110"/>
        <v>33531</v>
      </c>
      <c r="W2301" s="2"/>
      <c r="Y2301" s="3">
        <v>272008405.74000001</v>
      </c>
      <c r="Z2301" s="3">
        <v>5573244.3300000001</v>
      </c>
      <c r="AA2301" s="3">
        <v>0</v>
      </c>
      <c r="AB2301">
        <v>0</v>
      </c>
      <c r="AC2301" s="3">
        <v>0</v>
      </c>
      <c r="AD2301" s="2">
        <v>-7297347.0099999998</v>
      </c>
      <c r="AE2301" s="3">
        <v>599122533.62</v>
      </c>
      <c r="AF2301" s="3">
        <v>12164932.65</v>
      </c>
      <c r="AG2301" s="3">
        <v>2628720.44</v>
      </c>
      <c r="AH2301" s="3">
        <v>103699.7</v>
      </c>
      <c r="AI2301" s="3">
        <v>2074</v>
      </c>
      <c r="AJ2301" s="2">
        <v>-10188946.82</v>
      </c>
    </row>
    <row r="2302" spans="1:36" hidden="1" x14ac:dyDescent="0.25">
      <c r="A2302" s="8">
        <v>2</v>
      </c>
      <c r="B2302" s="8" t="s">
        <v>1004</v>
      </c>
      <c r="C2302" s="8">
        <v>102000301050</v>
      </c>
      <c r="D2302" s="8" t="s">
        <v>1005</v>
      </c>
      <c r="F2302" s="8" t="s">
        <v>1006</v>
      </c>
      <c r="G2302" s="10">
        <v>43553</v>
      </c>
      <c r="H2302" s="8" t="s">
        <v>31</v>
      </c>
      <c r="I2302" s="8" t="s">
        <v>38</v>
      </c>
      <c r="J2302" s="9">
        <v>105478.12</v>
      </c>
      <c r="K2302" s="9">
        <v>2109.5700000000002</v>
      </c>
      <c r="L2302" s="8">
        <v>0</v>
      </c>
      <c r="M2302" s="14">
        <f t="shared" si="108"/>
        <v>107587.69</v>
      </c>
      <c r="N2302" s="8">
        <v>0</v>
      </c>
      <c r="O2302" s="8">
        <v>0</v>
      </c>
      <c r="P2302" s="8" t="s">
        <v>106</v>
      </c>
      <c r="R2302" s="11">
        <v>-27808.34</v>
      </c>
      <c r="S2302" s="13">
        <f>_xlfn.XLOOKUP(P2302,rif_fee_schedule!$A$2:$A$84,rif_fee_schedule!C$2:C$84, 0)*1.628</f>
        <v>0</v>
      </c>
      <c r="T2302" s="13">
        <f>_xlfn.XLOOKUP(P2302,rif_fee_schedule!$A$2:$A$84,rif_fee_schedule!D$2:D$84, 0)</f>
        <v>0</v>
      </c>
      <c r="U2302" s="14">
        <f t="shared" si="109"/>
        <v>0</v>
      </c>
      <c r="V2302" s="14">
        <f t="shared" si="110"/>
        <v>0</v>
      </c>
      <c r="W2302" s="2"/>
      <c r="Y2302" s="3">
        <v>272008405.74000001</v>
      </c>
      <c r="Z2302" s="3">
        <v>5573244.3300000001</v>
      </c>
      <c r="AA2302" s="3">
        <v>0</v>
      </c>
      <c r="AB2302">
        <v>0</v>
      </c>
      <c r="AC2302" s="3">
        <v>0</v>
      </c>
      <c r="AD2302" s="2">
        <v>-7297347.0099999998</v>
      </c>
      <c r="AE2302" s="3">
        <v>599122533.62</v>
      </c>
      <c r="AF2302" s="3">
        <v>12164932.65</v>
      </c>
      <c r="AG2302" s="3">
        <v>2628720.44</v>
      </c>
      <c r="AH2302" s="3">
        <v>103699.7</v>
      </c>
      <c r="AI2302" s="3">
        <v>2074</v>
      </c>
      <c r="AJ2302" s="2">
        <v>-10188946.82</v>
      </c>
    </row>
    <row r="2303" spans="1:36" hidden="1" x14ac:dyDescent="0.25">
      <c r="A2303" s="8">
        <v>2</v>
      </c>
      <c r="B2303" s="8" t="s">
        <v>1004</v>
      </c>
      <c r="C2303" s="8">
        <v>102000301050</v>
      </c>
      <c r="D2303" s="8" t="s">
        <v>1005</v>
      </c>
      <c r="F2303" s="8" t="s">
        <v>1006</v>
      </c>
      <c r="G2303" s="10">
        <v>43553</v>
      </c>
      <c r="H2303" s="8" t="s">
        <v>31</v>
      </c>
      <c r="I2303" s="8" t="s">
        <v>38</v>
      </c>
      <c r="J2303" s="9">
        <v>105478.12</v>
      </c>
      <c r="K2303" s="9">
        <v>2109.5700000000002</v>
      </c>
      <c r="L2303" s="8">
        <v>0</v>
      </c>
      <c r="M2303" s="14">
        <f t="shared" si="108"/>
        <v>107587.69</v>
      </c>
      <c r="N2303" s="8">
        <v>0</v>
      </c>
      <c r="O2303" s="8">
        <v>0</v>
      </c>
      <c r="P2303" s="8" t="s">
        <v>114</v>
      </c>
      <c r="R2303" s="8">
        <v>-2</v>
      </c>
      <c r="S2303" s="13">
        <f>_xlfn.XLOOKUP(P2303,rif_fee_schedule!$A$2:$A$84,rif_fee_schedule!C$2:C$84, 0)*1.628</f>
        <v>4288.152</v>
      </c>
      <c r="T2303" s="13">
        <f>_xlfn.XLOOKUP(P2303,rif_fee_schedule!$A$2:$A$84,rif_fee_schedule!D$2:D$84, 0)</f>
        <v>2490</v>
      </c>
      <c r="U2303" s="14">
        <f t="shared" si="109"/>
        <v>-8576.3040000000001</v>
      </c>
      <c r="V2303" s="14">
        <f t="shared" si="110"/>
        <v>-4980</v>
      </c>
      <c r="W2303"/>
      <c r="Y2303" s="3">
        <v>272008405.74000001</v>
      </c>
      <c r="Z2303" s="3">
        <v>5573244.3300000001</v>
      </c>
      <c r="AA2303" s="3">
        <v>0</v>
      </c>
      <c r="AB2303">
        <v>0</v>
      </c>
      <c r="AC2303" s="3">
        <v>0</v>
      </c>
      <c r="AD2303" s="2">
        <v>-7297347.0099999998</v>
      </c>
      <c r="AE2303" s="3">
        <v>599122533.62</v>
      </c>
      <c r="AF2303" s="3">
        <v>12164932.65</v>
      </c>
      <c r="AG2303" s="3">
        <v>2628720.44</v>
      </c>
      <c r="AH2303" s="3">
        <v>103699.7</v>
      </c>
      <c r="AI2303" s="3">
        <v>2074</v>
      </c>
      <c r="AJ2303" s="2">
        <v>-10188946.82</v>
      </c>
    </row>
    <row r="2304" spans="1:36" hidden="1" x14ac:dyDescent="0.25">
      <c r="A2304" s="8">
        <v>2</v>
      </c>
      <c r="B2304" s="8" t="s">
        <v>1004</v>
      </c>
      <c r="C2304" s="8">
        <v>102000301050</v>
      </c>
      <c r="D2304" s="8" t="s">
        <v>1005</v>
      </c>
      <c r="F2304" s="8" t="s">
        <v>1006</v>
      </c>
      <c r="G2304" s="10">
        <v>43553</v>
      </c>
      <c r="H2304" s="8" t="s">
        <v>31</v>
      </c>
      <c r="I2304" s="8" t="s">
        <v>38</v>
      </c>
      <c r="J2304" s="9">
        <v>105478.12</v>
      </c>
      <c r="K2304" s="9">
        <v>2109.5700000000002</v>
      </c>
      <c r="L2304" s="8">
        <v>0</v>
      </c>
      <c r="M2304" s="14">
        <f t="shared" si="108"/>
        <v>107587.69</v>
      </c>
      <c r="N2304" s="8">
        <v>0</v>
      </c>
      <c r="O2304" s="8">
        <v>0</v>
      </c>
      <c r="P2304" s="8" t="s">
        <v>113</v>
      </c>
      <c r="R2304" s="8">
        <v>24</v>
      </c>
      <c r="S2304" s="13">
        <f>_xlfn.XLOOKUP(P2304,rif_fee_schedule!$A$2:$A$84,rif_fee_schedule!C$2:C$84, 0)*1.628</f>
        <v>6860.3919999999998</v>
      </c>
      <c r="T2304" s="13">
        <f>_xlfn.XLOOKUP(P2304,rif_fee_schedule!$A$2:$A$84,rif_fee_schedule!D$2:D$84, 0)</f>
        <v>3984</v>
      </c>
      <c r="U2304" s="14">
        <f t="shared" si="109"/>
        <v>164649.408</v>
      </c>
      <c r="V2304" s="14">
        <f t="shared" si="110"/>
        <v>95616</v>
      </c>
      <c r="W2304"/>
      <c r="Y2304" s="3">
        <v>272008405.74000001</v>
      </c>
      <c r="Z2304" s="3">
        <v>5573244.3300000001</v>
      </c>
      <c r="AA2304" s="3">
        <v>0</v>
      </c>
      <c r="AB2304">
        <v>0</v>
      </c>
      <c r="AC2304" s="3">
        <v>0</v>
      </c>
      <c r="AD2304" s="2">
        <v>-7297347.0099999998</v>
      </c>
      <c r="AE2304" s="3">
        <v>599122533.62</v>
      </c>
      <c r="AF2304" s="3">
        <v>12164932.65</v>
      </c>
      <c r="AG2304" s="3">
        <v>2628720.44</v>
      </c>
      <c r="AH2304" s="3">
        <v>103699.7</v>
      </c>
      <c r="AI2304" s="3">
        <v>2074</v>
      </c>
      <c r="AJ2304" s="2">
        <v>-10188946.82</v>
      </c>
    </row>
    <row r="2305" spans="1:36" hidden="1" x14ac:dyDescent="0.25">
      <c r="A2305" s="8">
        <v>3.1</v>
      </c>
      <c r="B2305" s="8" t="s">
        <v>4166</v>
      </c>
      <c r="C2305" s="8">
        <v>2812340041320</v>
      </c>
      <c r="D2305" s="8" t="s">
        <v>4167</v>
      </c>
      <c r="F2305" s="8" t="s">
        <v>4168</v>
      </c>
      <c r="G2305" s="10">
        <v>43490</v>
      </c>
      <c r="H2305" s="8" t="s">
        <v>31</v>
      </c>
      <c r="I2305" s="8" t="s">
        <v>38</v>
      </c>
      <c r="J2305" s="9">
        <v>1366046.31</v>
      </c>
      <c r="K2305" s="9">
        <v>27320.92</v>
      </c>
      <c r="L2305" s="8">
        <v>0</v>
      </c>
      <c r="M2305" s="14">
        <f t="shared" si="108"/>
        <v>1393367.23</v>
      </c>
      <c r="N2305" s="8">
        <v>0</v>
      </c>
      <c r="O2305" s="8">
        <v>0</v>
      </c>
      <c r="P2305" s="8" t="s">
        <v>629</v>
      </c>
      <c r="R2305" s="8">
        <v>30</v>
      </c>
      <c r="S2305" s="13">
        <f>_xlfn.XLOOKUP(P2305,rif_fee_schedule!$A$2:$A$84,rif_fee_schedule!C$2:C$84, 0)*1.628</f>
        <v>6370.3639999999996</v>
      </c>
      <c r="T2305" s="13">
        <f>_xlfn.XLOOKUP(P2305,rif_fee_schedule!$A$2:$A$84,rif_fee_schedule!D$2:D$84, 0)</f>
        <v>3699</v>
      </c>
      <c r="U2305" s="14">
        <f t="shared" si="109"/>
        <v>191110.91999999998</v>
      </c>
      <c r="V2305" s="14">
        <f t="shared" si="110"/>
        <v>110970</v>
      </c>
      <c r="W2305"/>
      <c r="Y2305" s="3">
        <v>34362078.990000002</v>
      </c>
      <c r="Z2305" s="3">
        <v>687512.03</v>
      </c>
      <c r="AA2305" s="3">
        <v>0</v>
      </c>
      <c r="AB2305">
        <v>0</v>
      </c>
      <c r="AC2305" s="3">
        <v>0</v>
      </c>
      <c r="AD2305" s="2">
        <v>-175934.14</v>
      </c>
      <c r="AE2305" s="3">
        <v>599122533.62</v>
      </c>
      <c r="AF2305" s="3">
        <v>12164932.65</v>
      </c>
      <c r="AG2305" s="3">
        <v>2628720.44</v>
      </c>
      <c r="AH2305" s="3">
        <v>103699.7</v>
      </c>
      <c r="AI2305" s="3">
        <v>2074</v>
      </c>
      <c r="AJ2305" s="2">
        <v>-10188946.82</v>
      </c>
    </row>
    <row r="2306" spans="1:36" hidden="1" x14ac:dyDescent="0.25">
      <c r="A2306" s="8">
        <v>3.1</v>
      </c>
      <c r="B2306" s="8" t="s">
        <v>4166</v>
      </c>
      <c r="C2306" s="8">
        <v>2812340041320</v>
      </c>
      <c r="D2306" s="8" t="s">
        <v>4167</v>
      </c>
      <c r="F2306" s="8" t="s">
        <v>4168</v>
      </c>
      <c r="G2306" s="10">
        <v>43490</v>
      </c>
      <c r="H2306" s="8" t="s">
        <v>31</v>
      </c>
      <c r="I2306" s="8" t="s">
        <v>38</v>
      </c>
      <c r="J2306" s="9">
        <v>1366046.31</v>
      </c>
      <c r="K2306" s="9">
        <v>27320.92</v>
      </c>
      <c r="L2306" s="8">
        <v>0</v>
      </c>
      <c r="M2306" s="14">
        <f t="shared" si="108"/>
        <v>1393367.23</v>
      </c>
      <c r="N2306" s="8">
        <v>0</v>
      </c>
      <c r="O2306" s="8">
        <v>0</v>
      </c>
      <c r="P2306" s="8" t="s">
        <v>45</v>
      </c>
      <c r="R2306" s="11">
        <v>9079</v>
      </c>
      <c r="S2306" s="13">
        <f>_xlfn.XLOOKUP(P2306,rif_fee_schedule!$A$2:$A$84,rif_fee_schedule!C$2:C$84, 0)*1.628</f>
        <v>19.244587999999997</v>
      </c>
      <c r="T2306" s="13">
        <f>_xlfn.XLOOKUP(P2306,rif_fee_schedule!$A$2:$A$84,rif_fee_schedule!D$2:D$84, 0)</f>
        <v>11.177</v>
      </c>
      <c r="U2306" s="14">
        <f t="shared" si="109"/>
        <v>174721.61445199998</v>
      </c>
      <c r="V2306" s="14">
        <f t="shared" si="110"/>
        <v>101475.98299999999</v>
      </c>
      <c r="W2306" s="2"/>
      <c r="Y2306" s="3">
        <v>34362078.990000002</v>
      </c>
      <c r="Z2306" s="3">
        <v>687512.03</v>
      </c>
      <c r="AA2306" s="3">
        <v>0</v>
      </c>
      <c r="AB2306">
        <v>0</v>
      </c>
      <c r="AC2306" s="3">
        <v>0</v>
      </c>
      <c r="AD2306" s="2">
        <v>-175934.14</v>
      </c>
      <c r="AE2306" s="3">
        <v>599122533.62</v>
      </c>
      <c r="AF2306" s="3">
        <v>12164932.65</v>
      </c>
      <c r="AG2306" s="3">
        <v>2628720.44</v>
      </c>
      <c r="AH2306" s="3">
        <v>103699.7</v>
      </c>
      <c r="AI2306" s="3">
        <v>2074</v>
      </c>
      <c r="AJ2306" s="2">
        <v>-10188946.82</v>
      </c>
    </row>
    <row r="2307" spans="1:36" hidden="1" x14ac:dyDescent="0.25">
      <c r="A2307" s="8">
        <v>3.1</v>
      </c>
      <c r="B2307" s="8" t="s">
        <v>4166</v>
      </c>
      <c r="C2307" s="8">
        <v>2812340041320</v>
      </c>
      <c r="D2307" s="8" t="s">
        <v>4167</v>
      </c>
      <c r="F2307" s="8" t="s">
        <v>4168</v>
      </c>
      <c r="G2307" s="10">
        <v>43490</v>
      </c>
      <c r="H2307" s="8" t="s">
        <v>31</v>
      </c>
      <c r="I2307" s="8" t="s">
        <v>38</v>
      </c>
      <c r="J2307" s="9">
        <v>1366046.31</v>
      </c>
      <c r="K2307" s="9">
        <v>27320.92</v>
      </c>
      <c r="L2307" s="8">
        <v>0</v>
      </c>
      <c r="M2307" s="14">
        <f t="shared" si="108"/>
        <v>1393367.23</v>
      </c>
      <c r="N2307" s="8">
        <v>0</v>
      </c>
      <c r="O2307" s="8">
        <v>0</v>
      </c>
      <c r="P2307" s="8" t="s">
        <v>77</v>
      </c>
      <c r="R2307" s="8">
        <v>-1</v>
      </c>
      <c r="S2307" s="13">
        <f>_xlfn.XLOOKUP(P2307,rif_fee_schedule!$A$2:$A$84,rif_fee_schedule!C$2:C$84, 0)*1.628</f>
        <v>9769.6279999999988</v>
      </c>
      <c r="T2307" s="13">
        <f>_xlfn.XLOOKUP(P2307,rif_fee_schedule!$A$2:$A$84,rif_fee_schedule!D$2:D$84, 0)</f>
        <v>5674</v>
      </c>
      <c r="U2307" s="14">
        <f t="shared" si="109"/>
        <v>-9769.6279999999988</v>
      </c>
      <c r="V2307" s="14">
        <f t="shared" si="110"/>
        <v>-5674</v>
      </c>
      <c r="W2307"/>
      <c r="Y2307" s="3">
        <v>34362078.990000002</v>
      </c>
      <c r="Z2307" s="3">
        <v>687512.03</v>
      </c>
      <c r="AA2307" s="3">
        <v>0</v>
      </c>
      <c r="AB2307">
        <v>0</v>
      </c>
      <c r="AC2307" s="3">
        <v>0</v>
      </c>
      <c r="AD2307" s="2">
        <v>-175934.14</v>
      </c>
      <c r="AE2307" s="3">
        <v>599122533.62</v>
      </c>
      <c r="AF2307" s="3">
        <v>12164932.65</v>
      </c>
      <c r="AG2307" s="3">
        <v>2628720.44</v>
      </c>
      <c r="AH2307" s="3">
        <v>103699.7</v>
      </c>
      <c r="AI2307" s="3">
        <v>2074</v>
      </c>
      <c r="AJ2307" s="2">
        <v>-10188946.82</v>
      </c>
    </row>
    <row r="2308" spans="1:36" hidden="1" x14ac:dyDescent="0.25">
      <c r="A2308" s="8">
        <v>3.1</v>
      </c>
      <c r="B2308" s="8" t="s">
        <v>4166</v>
      </c>
      <c r="C2308" s="8">
        <v>2812340041320</v>
      </c>
      <c r="D2308" s="8" t="s">
        <v>4167</v>
      </c>
      <c r="F2308" s="8" t="s">
        <v>4168</v>
      </c>
      <c r="G2308" s="10">
        <v>43490</v>
      </c>
      <c r="H2308" s="8" t="s">
        <v>31</v>
      </c>
      <c r="I2308" s="8" t="s">
        <v>38</v>
      </c>
      <c r="J2308" s="9">
        <v>1366046.31</v>
      </c>
      <c r="K2308" s="9">
        <v>27320.92</v>
      </c>
      <c r="L2308" s="8">
        <v>0</v>
      </c>
      <c r="M2308" s="14">
        <f t="shared" si="108"/>
        <v>1393367.23</v>
      </c>
      <c r="N2308" s="8">
        <v>0</v>
      </c>
      <c r="O2308" s="8">
        <v>0</v>
      </c>
      <c r="P2308" s="8" t="s">
        <v>72</v>
      </c>
      <c r="R2308" s="11">
        <v>38767</v>
      </c>
      <c r="S2308" s="13">
        <f>_xlfn.XLOOKUP(P2308,rif_fee_schedule!$A$2:$A$84,rif_fee_schedule!C$2:C$84, 0)*1.628</f>
        <v>15.918583999999999</v>
      </c>
      <c r="T2308" s="13">
        <f>_xlfn.XLOOKUP(P2308,rif_fee_schedule!$A$2:$A$84,rif_fee_schedule!D$2:D$84, 0)</f>
        <v>9.2460000000000004</v>
      </c>
      <c r="U2308" s="14">
        <f t="shared" si="109"/>
        <v>617115.74592799996</v>
      </c>
      <c r="V2308" s="14">
        <f t="shared" si="110"/>
        <v>358439.68200000003</v>
      </c>
      <c r="W2308" s="2"/>
      <c r="Y2308" s="3">
        <v>34362078.990000002</v>
      </c>
      <c r="Z2308" s="3">
        <v>687512.03</v>
      </c>
      <c r="AA2308" s="3">
        <v>0</v>
      </c>
      <c r="AB2308">
        <v>0</v>
      </c>
      <c r="AC2308" s="3">
        <v>0</v>
      </c>
      <c r="AD2308" s="2">
        <v>-175934.14</v>
      </c>
      <c r="AE2308" s="3">
        <v>599122533.62</v>
      </c>
      <c r="AF2308" s="3">
        <v>12164932.65</v>
      </c>
      <c r="AG2308" s="3">
        <v>2628720.44</v>
      </c>
      <c r="AH2308" s="3">
        <v>103699.7</v>
      </c>
      <c r="AI2308" s="3">
        <v>2074</v>
      </c>
      <c r="AJ2308" s="2">
        <v>-10188946.82</v>
      </c>
    </row>
    <row r="2309" spans="1:36" hidden="1" x14ac:dyDescent="0.25">
      <c r="A2309" s="8">
        <v>3.1</v>
      </c>
      <c r="B2309" s="8" t="s">
        <v>4166</v>
      </c>
      <c r="C2309" s="8">
        <v>2812340041320</v>
      </c>
      <c r="D2309" s="8" t="s">
        <v>4167</v>
      </c>
      <c r="F2309" s="8" t="s">
        <v>4168</v>
      </c>
      <c r="G2309" s="10">
        <v>43490</v>
      </c>
      <c r="H2309" s="8" t="s">
        <v>31</v>
      </c>
      <c r="I2309" s="8" t="s">
        <v>38</v>
      </c>
      <c r="J2309" s="9">
        <v>1366046.31</v>
      </c>
      <c r="K2309" s="9">
        <v>27320.92</v>
      </c>
      <c r="L2309" s="8">
        <v>0</v>
      </c>
      <c r="M2309" s="14">
        <f t="shared" si="108"/>
        <v>1393367.23</v>
      </c>
      <c r="N2309" s="8">
        <v>0</v>
      </c>
      <c r="O2309" s="8">
        <v>0</v>
      </c>
      <c r="P2309" s="8" t="s">
        <v>78</v>
      </c>
      <c r="R2309" s="8">
        <v>70</v>
      </c>
      <c r="S2309" s="13">
        <f>_xlfn.XLOOKUP(P2309,rif_fee_schedule!$A$2:$A$84,rif_fee_schedule!C$2:C$84, 0)*1.628</f>
        <v>9105.4039999999986</v>
      </c>
      <c r="T2309" s="13">
        <f>_xlfn.XLOOKUP(P2309,rif_fee_schedule!$A$2:$A$84,rif_fee_schedule!D$2:D$84, 0)</f>
        <v>5288</v>
      </c>
      <c r="U2309" s="14">
        <f t="shared" si="109"/>
        <v>637378.27999999991</v>
      </c>
      <c r="V2309" s="14">
        <f t="shared" si="110"/>
        <v>370160</v>
      </c>
      <c r="W2309"/>
      <c r="Y2309" s="3">
        <v>34362078.990000002</v>
      </c>
      <c r="Z2309" s="3">
        <v>687512.03</v>
      </c>
      <c r="AA2309" s="3">
        <v>0</v>
      </c>
      <c r="AB2309">
        <v>0</v>
      </c>
      <c r="AC2309" s="3">
        <v>0</v>
      </c>
      <c r="AD2309" s="2">
        <v>-175934.14</v>
      </c>
      <c r="AE2309" s="3">
        <v>599122533.62</v>
      </c>
      <c r="AF2309" s="3">
        <v>12164932.65</v>
      </c>
      <c r="AG2309" s="3">
        <v>2628720.44</v>
      </c>
      <c r="AH2309" s="3">
        <v>103699.7</v>
      </c>
      <c r="AI2309" s="3">
        <v>2074</v>
      </c>
      <c r="AJ2309" s="2">
        <v>-10188946.82</v>
      </c>
    </row>
    <row r="2310" spans="1:36" hidden="1" x14ac:dyDescent="0.25">
      <c r="A2310" s="8">
        <v>3.1</v>
      </c>
      <c r="B2310" s="8" t="s">
        <v>4166</v>
      </c>
      <c r="C2310" s="8">
        <v>2812340041320</v>
      </c>
      <c r="D2310" s="8" t="s">
        <v>4167</v>
      </c>
      <c r="F2310" s="8" t="s">
        <v>4168</v>
      </c>
      <c r="G2310" s="10">
        <v>43490</v>
      </c>
      <c r="H2310" s="8" t="s">
        <v>31</v>
      </c>
      <c r="I2310" s="8" t="s">
        <v>38</v>
      </c>
      <c r="J2310" s="9">
        <v>1366046.31</v>
      </c>
      <c r="K2310" s="9">
        <v>27320.92</v>
      </c>
      <c r="L2310" s="8">
        <v>0</v>
      </c>
      <c r="M2310" s="14">
        <f t="shared" si="108"/>
        <v>1393367.23</v>
      </c>
      <c r="N2310" s="8">
        <v>0</v>
      </c>
      <c r="O2310" s="8">
        <v>0</v>
      </c>
      <c r="P2310" s="8" t="s">
        <v>114</v>
      </c>
      <c r="R2310" s="8">
        <v>-2</v>
      </c>
      <c r="S2310" s="13">
        <f>_xlfn.XLOOKUP(P2310,rif_fee_schedule!$A$2:$A$84,rif_fee_schedule!C$2:C$84, 0)*1.628</f>
        <v>4288.152</v>
      </c>
      <c r="T2310" s="13">
        <f>_xlfn.XLOOKUP(P2310,rif_fee_schedule!$A$2:$A$84,rif_fee_schedule!D$2:D$84, 0)</f>
        <v>2490</v>
      </c>
      <c r="U2310" s="14">
        <f t="shared" si="109"/>
        <v>-8576.3040000000001</v>
      </c>
      <c r="V2310" s="14">
        <f t="shared" si="110"/>
        <v>-4980</v>
      </c>
      <c r="W2310"/>
      <c r="Y2310" s="3">
        <v>34362078.990000002</v>
      </c>
      <c r="Z2310" s="3">
        <v>687512.03</v>
      </c>
      <c r="AA2310" s="3">
        <v>0</v>
      </c>
      <c r="AB2310">
        <v>0</v>
      </c>
      <c r="AC2310" s="3">
        <v>0</v>
      </c>
      <c r="AD2310" s="2">
        <v>-175934.14</v>
      </c>
      <c r="AE2310" s="3">
        <v>599122533.62</v>
      </c>
      <c r="AF2310" s="3">
        <v>12164932.65</v>
      </c>
      <c r="AG2310" s="3">
        <v>2628720.44</v>
      </c>
      <c r="AH2310" s="3">
        <v>103699.7</v>
      </c>
      <c r="AI2310" s="3">
        <v>2074</v>
      </c>
      <c r="AJ2310" s="2">
        <v>-10188946.82</v>
      </c>
    </row>
    <row r="2311" spans="1:36" hidden="1" x14ac:dyDescent="0.25">
      <c r="A2311" s="8">
        <v>3.1</v>
      </c>
      <c r="B2311" s="8" t="s">
        <v>4166</v>
      </c>
      <c r="C2311" s="8">
        <v>2812340041320</v>
      </c>
      <c r="D2311" s="8" t="s">
        <v>4167</v>
      </c>
      <c r="F2311" s="8" t="s">
        <v>4168</v>
      </c>
      <c r="G2311" s="10">
        <v>43490</v>
      </c>
      <c r="H2311" s="8" t="s">
        <v>31</v>
      </c>
      <c r="I2311" s="8" t="s">
        <v>38</v>
      </c>
      <c r="J2311" s="9">
        <v>1366046.31</v>
      </c>
      <c r="K2311" s="9">
        <v>27320.92</v>
      </c>
      <c r="L2311" s="8">
        <v>0</v>
      </c>
      <c r="M2311" s="14">
        <f t="shared" si="108"/>
        <v>1393367.23</v>
      </c>
      <c r="N2311" s="8">
        <v>0</v>
      </c>
      <c r="O2311" s="8">
        <v>0</v>
      </c>
      <c r="P2311" s="8" t="s">
        <v>113</v>
      </c>
      <c r="R2311" s="8">
        <v>-4</v>
      </c>
      <c r="S2311" s="13">
        <f>_xlfn.XLOOKUP(P2311,rif_fee_schedule!$A$2:$A$84,rif_fee_schedule!C$2:C$84, 0)*1.628</f>
        <v>6860.3919999999998</v>
      </c>
      <c r="T2311" s="13">
        <f>_xlfn.XLOOKUP(P2311,rif_fee_schedule!$A$2:$A$84,rif_fee_schedule!D$2:D$84, 0)</f>
        <v>3984</v>
      </c>
      <c r="U2311" s="14">
        <f t="shared" si="109"/>
        <v>-27441.567999999999</v>
      </c>
      <c r="V2311" s="14">
        <f t="shared" si="110"/>
        <v>-15936</v>
      </c>
      <c r="W2311"/>
      <c r="Y2311" s="3">
        <v>34362078.990000002</v>
      </c>
      <c r="Z2311" s="3">
        <v>687512.03</v>
      </c>
      <c r="AA2311" s="3">
        <v>0</v>
      </c>
      <c r="AB2311">
        <v>0</v>
      </c>
      <c r="AC2311" s="3">
        <v>0</v>
      </c>
      <c r="AD2311" s="2">
        <v>-175934.14</v>
      </c>
      <c r="AE2311" s="3">
        <v>599122533.62</v>
      </c>
      <c r="AF2311" s="3">
        <v>12164932.65</v>
      </c>
      <c r="AG2311" s="3">
        <v>2628720.44</v>
      </c>
      <c r="AH2311" s="3">
        <v>103699.7</v>
      </c>
      <c r="AI2311" s="3">
        <v>2074</v>
      </c>
      <c r="AJ2311" s="2">
        <v>-10188946.82</v>
      </c>
    </row>
    <row r="2312" spans="1:36" hidden="1" x14ac:dyDescent="0.25">
      <c r="A2312" s="8">
        <v>3.1</v>
      </c>
      <c r="B2312" s="8" t="s">
        <v>4169</v>
      </c>
      <c r="C2312" s="8">
        <v>2812340041320</v>
      </c>
      <c r="D2312" s="8" t="s">
        <v>4167</v>
      </c>
      <c r="F2312" s="8" t="s">
        <v>4170</v>
      </c>
      <c r="G2312" s="10">
        <v>43668</v>
      </c>
      <c r="H2312" s="8" t="s">
        <v>31</v>
      </c>
      <c r="I2312" s="8" t="s">
        <v>32</v>
      </c>
      <c r="J2312" s="9">
        <v>0.97</v>
      </c>
      <c r="K2312" s="9">
        <v>0.03</v>
      </c>
      <c r="L2312" s="8">
        <v>0</v>
      </c>
      <c r="M2312" s="14">
        <f t="shared" si="108"/>
        <v>1</v>
      </c>
      <c r="N2312" s="8">
        <v>0</v>
      </c>
      <c r="O2312" s="8">
        <v>0</v>
      </c>
      <c r="P2312" s="8" t="s">
        <v>106</v>
      </c>
      <c r="R2312" s="11">
        <v>1393367.23</v>
      </c>
      <c r="S2312" s="13">
        <f>_xlfn.XLOOKUP(P2312,rif_fee_schedule!$A$2:$A$84,rif_fee_schedule!C$2:C$84, 0)*1.628</f>
        <v>0</v>
      </c>
      <c r="T2312" s="13">
        <f>_xlfn.XLOOKUP(P2312,rif_fee_schedule!$A$2:$A$84,rif_fee_schedule!D$2:D$84, 0)</f>
        <v>0</v>
      </c>
      <c r="U2312" s="14">
        <f t="shared" si="109"/>
        <v>0</v>
      </c>
      <c r="V2312" s="14">
        <f t="shared" si="110"/>
        <v>0</v>
      </c>
      <c r="Y2312" s="3">
        <v>34362078.990000002</v>
      </c>
      <c r="Z2312" s="3">
        <v>687512.03</v>
      </c>
      <c r="AA2312" s="3">
        <v>0</v>
      </c>
      <c r="AB2312">
        <v>0</v>
      </c>
      <c r="AC2312" s="3">
        <v>0</v>
      </c>
      <c r="AD2312" s="2">
        <v>-175934.14</v>
      </c>
      <c r="AE2312" s="3">
        <v>599122533.62</v>
      </c>
      <c r="AF2312" s="3">
        <v>12164932.65</v>
      </c>
      <c r="AG2312" s="3">
        <v>2628720.44</v>
      </c>
      <c r="AH2312" s="3">
        <v>103699.7</v>
      </c>
      <c r="AI2312" s="3">
        <v>2074</v>
      </c>
      <c r="AJ2312" s="2">
        <v>-10188946.82</v>
      </c>
    </row>
    <row r="2313" spans="1:36" hidden="1" x14ac:dyDescent="0.25">
      <c r="A2313" s="8">
        <v>3.1</v>
      </c>
      <c r="B2313" s="8" t="s">
        <v>4169</v>
      </c>
      <c r="C2313" s="8">
        <v>2812340041320</v>
      </c>
      <c r="D2313" s="8" t="s">
        <v>4167</v>
      </c>
      <c r="F2313" s="8" t="s">
        <v>4170</v>
      </c>
      <c r="G2313" s="10">
        <v>43668</v>
      </c>
      <c r="H2313" s="8" t="s">
        <v>31</v>
      </c>
      <c r="I2313" s="8" t="s">
        <v>32</v>
      </c>
      <c r="J2313" s="9">
        <v>0.97</v>
      </c>
      <c r="K2313" s="9">
        <v>0.03</v>
      </c>
      <c r="L2313" s="8">
        <v>0</v>
      </c>
      <c r="M2313" s="14">
        <f t="shared" si="108"/>
        <v>1</v>
      </c>
      <c r="N2313" s="8">
        <v>0</v>
      </c>
      <c r="O2313" s="8">
        <v>0</v>
      </c>
      <c r="P2313" s="8" t="s">
        <v>106</v>
      </c>
      <c r="R2313" s="11">
        <v>-937873.27</v>
      </c>
      <c r="S2313" s="13">
        <f>_xlfn.XLOOKUP(P2313,rif_fee_schedule!$A$2:$A$84,rif_fee_schedule!C$2:C$84, 0)*1.628</f>
        <v>0</v>
      </c>
      <c r="T2313" s="13">
        <f>_xlfn.XLOOKUP(P2313,rif_fee_schedule!$A$2:$A$84,rif_fee_schedule!D$2:D$84, 0)</f>
        <v>0</v>
      </c>
      <c r="U2313" s="14">
        <f t="shared" si="109"/>
        <v>0</v>
      </c>
      <c r="V2313" s="14">
        <f t="shared" si="110"/>
        <v>0</v>
      </c>
      <c r="Y2313" s="3">
        <v>34362078.990000002</v>
      </c>
      <c r="Z2313" s="3">
        <v>687512.03</v>
      </c>
      <c r="AA2313" s="3">
        <v>0</v>
      </c>
      <c r="AB2313">
        <v>0</v>
      </c>
      <c r="AC2313" s="3">
        <v>0</v>
      </c>
      <c r="AD2313" s="2">
        <v>-175934.14</v>
      </c>
      <c r="AE2313" s="3">
        <v>599122533.62</v>
      </c>
      <c r="AF2313" s="3">
        <v>12164932.65</v>
      </c>
      <c r="AG2313" s="3">
        <v>2628720.44</v>
      </c>
      <c r="AH2313" s="3">
        <v>103699.7</v>
      </c>
      <c r="AI2313" s="3">
        <v>2074</v>
      </c>
      <c r="AJ2313" s="2">
        <v>-10188946.82</v>
      </c>
    </row>
    <row r="2314" spans="1:36" hidden="1" x14ac:dyDescent="0.25">
      <c r="A2314" s="8">
        <v>3.1</v>
      </c>
      <c r="B2314" s="8" t="s">
        <v>4169</v>
      </c>
      <c r="C2314" s="8">
        <v>2812340041320</v>
      </c>
      <c r="D2314" s="8" t="s">
        <v>4167</v>
      </c>
      <c r="F2314" s="8" t="s">
        <v>4170</v>
      </c>
      <c r="G2314" s="10">
        <v>43668</v>
      </c>
      <c r="H2314" s="8" t="s">
        <v>31</v>
      </c>
      <c r="I2314" s="8" t="s">
        <v>32</v>
      </c>
      <c r="J2314" s="9">
        <v>0.97</v>
      </c>
      <c r="K2314" s="9">
        <v>0.03</v>
      </c>
      <c r="L2314" s="8">
        <v>0</v>
      </c>
      <c r="M2314" s="14">
        <f t="shared" si="108"/>
        <v>1</v>
      </c>
      <c r="N2314" s="8">
        <v>0</v>
      </c>
      <c r="O2314" s="8">
        <v>0</v>
      </c>
      <c r="P2314" s="8" t="s">
        <v>106</v>
      </c>
      <c r="R2314" s="11">
        <v>-455492.96</v>
      </c>
      <c r="S2314" s="13">
        <f>_xlfn.XLOOKUP(P2314,rif_fee_schedule!$A$2:$A$84,rif_fee_schedule!C$2:C$84, 0)*1.628</f>
        <v>0</v>
      </c>
      <c r="T2314" s="13">
        <f>_xlfn.XLOOKUP(P2314,rif_fee_schedule!$A$2:$A$84,rif_fee_schedule!D$2:D$84, 0)</f>
        <v>0</v>
      </c>
      <c r="U2314" s="14">
        <f t="shared" si="109"/>
        <v>0</v>
      </c>
      <c r="V2314" s="14">
        <f t="shared" si="110"/>
        <v>0</v>
      </c>
      <c r="Y2314" s="3">
        <v>34362078.990000002</v>
      </c>
      <c r="Z2314" s="3">
        <v>687512.03</v>
      </c>
      <c r="AA2314" s="3">
        <v>0</v>
      </c>
      <c r="AB2314">
        <v>0</v>
      </c>
      <c r="AC2314" s="3">
        <v>0</v>
      </c>
      <c r="AD2314" s="2">
        <v>-175934.14</v>
      </c>
      <c r="AE2314" s="3">
        <v>599122533.62</v>
      </c>
      <c r="AF2314" s="3">
        <v>12164932.65</v>
      </c>
      <c r="AG2314" s="3">
        <v>2628720.44</v>
      </c>
      <c r="AH2314" s="3">
        <v>103699.7</v>
      </c>
      <c r="AI2314" s="3">
        <v>2074</v>
      </c>
      <c r="AJ2314" s="2">
        <v>-10188946.82</v>
      </c>
    </row>
    <row r="2315" spans="1:36" hidden="1" x14ac:dyDescent="0.25">
      <c r="A2315" s="8">
        <v>2</v>
      </c>
      <c r="B2315" s="8" t="s">
        <v>1063</v>
      </c>
      <c r="C2315" s="8">
        <v>131120670230</v>
      </c>
      <c r="D2315" s="8" t="s">
        <v>1060</v>
      </c>
      <c r="F2315" s="8" t="s">
        <v>1064</v>
      </c>
      <c r="G2315" s="10">
        <v>43656</v>
      </c>
      <c r="H2315" s="8" t="s">
        <v>31</v>
      </c>
      <c r="I2315" s="8" t="s">
        <v>38</v>
      </c>
      <c r="J2315" s="9">
        <v>56825.63</v>
      </c>
      <c r="K2315" s="9">
        <v>1136.51</v>
      </c>
      <c r="L2315" s="8">
        <v>0</v>
      </c>
      <c r="M2315" s="14">
        <f t="shared" si="108"/>
        <v>57962.14</v>
      </c>
      <c r="N2315" s="8">
        <v>0</v>
      </c>
      <c r="O2315" s="8">
        <v>0</v>
      </c>
      <c r="P2315" s="8" t="s">
        <v>90</v>
      </c>
      <c r="R2315" s="8">
        <v>894</v>
      </c>
      <c r="S2315" s="13">
        <f>_xlfn.XLOOKUP(P2315,rif_fee_schedule!$A$2:$A$84,rif_fee_schedule!C$2:C$84, 0)*1.628</f>
        <v>14.380123999999999</v>
      </c>
      <c r="T2315" s="13">
        <f>_xlfn.XLOOKUP(P2315,rif_fee_schedule!$A$2:$A$84,rif_fee_schedule!D$2:D$84, 0)</f>
        <v>8.3520000000000003</v>
      </c>
      <c r="U2315" s="14">
        <f t="shared" si="109"/>
        <v>12855.830855999999</v>
      </c>
      <c r="V2315" s="14">
        <f t="shared" si="110"/>
        <v>7466.6880000000001</v>
      </c>
      <c r="W2315"/>
      <c r="Y2315" s="3">
        <v>272008405.74000001</v>
      </c>
      <c r="Z2315" s="3">
        <v>5573244.3300000001</v>
      </c>
      <c r="AA2315" s="3">
        <v>0</v>
      </c>
      <c r="AB2315">
        <v>0</v>
      </c>
      <c r="AC2315" s="3">
        <v>0</v>
      </c>
      <c r="AD2315" s="2">
        <v>-7297347.0099999998</v>
      </c>
      <c r="AE2315" s="3">
        <v>599122533.62</v>
      </c>
      <c r="AF2315" s="3">
        <v>12164932.65</v>
      </c>
      <c r="AG2315" s="3">
        <v>2628720.44</v>
      </c>
      <c r="AH2315" s="3">
        <v>103699.7</v>
      </c>
      <c r="AI2315" s="3">
        <v>2074</v>
      </c>
      <c r="AJ2315" s="2">
        <v>-10188946.82</v>
      </c>
    </row>
    <row r="2316" spans="1:36" hidden="1" x14ac:dyDescent="0.25">
      <c r="A2316" s="8">
        <v>2</v>
      </c>
      <c r="B2316" s="8" t="s">
        <v>1063</v>
      </c>
      <c r="C2316" s="8">
        <v>131120670230</v>
      </c>
      <c r="D2316" s="8" t="s">
        <v>1060</v>
      </c>
      <c r="F2316" s="8" t="s">
        <v>1064</v>
      </c>
      <c r="G2316" s="10">
        <v>43656</v>
      </c>
      <c r="H2316" s="8" t="s">
        <v>31</v>
      </c>
      <c r="I2316" s="8" t="s">
        <v>38</v>
      </c>
      <c r="J2316" s="9">
        <v>56825.63</v>
      </c>
      <c r="K2316" s="9">
        <v>1136.51</v>
      </c>
      <c r="L2316" s="8">
        <v>0</v>
      </c>
      <c r="M2316" s="14">
        <f t="shared" si="108"/>
        <v>57962.14</v>
      </c>
      <c r="N2316" s="8">
        <v>0</v>
      </c>
      <c r="O2316" s="8">
        <v>0</v>
      </c>
      <c r="P2316" s="8" t="s">
        <v>613</v>
      </c>
      <c r="R2316" s="8">
        <v>37</v>
      </c>
      <c r="S2316" s="13">
        <f>_xlfn.XLOOKUP(P2316,rif_fee_schedule!$A$2:$A$84,rif_fee_schedule!C$2:C$84, 0)*1.628</f>
        <v>1619.86</v>
      </c>
      <c r="T2316" s="13">
        <f>_xlfn.XLOOKUP(P2316,rif_fee_schedule!$A$2:$A$84,rif_fee_schedule!D$2:D$84, 0)</f>
        <v>940</v>
      </c>
      <c r="U2316" s="14">
        <f t="shared" si="109"/>
        <v>59934.82</v>
      </c>
      <c r="V2316" s="14">
        <f t="shared" si="110"/>
        <v>34780</v>
      </c>
      <c r="W2316"/>
      <c r="Y2316" s="3">
        <v>272008405.74000001</v>
      </c>
      <c r="Z2316" s="3">
        <v>5573244.3300000001</v>
      </c>
      <c r="AA2316" s="3">
        <v>0</v>
      </c>
      <c r="AB2316">
        <v>0</v>
      </c>
      <c r="AC2316" s="3">
        <v>0</v>
      </c>
      <c r="AD2316" s="2">
        <v>-7297347.0099999998</v>
      </c>
      <c r="AE2316" s="3">
        <v>599122533.62</v>
      </c>
      <c r="AF2316" s="3">
        <v>12164932.65</v>
      </c>
      <c r="AG2316" s="3">
        <v>2628720.44</v>
      </c>
      <c r="AH2316" s="3">
        <v>103699.7</v>
      </c>
      <c r="AI2316" s="3">
        <v>2074</v>
      </c>
      <c r="AJ2316" s="2">
        <v>-10188946.82</v>
      </c>
    </row>
    <row r="2317" spans="1:36" hidden="1" x14ac:dyDescent="0.25">
      <c r="A2317" s="8">
        <v>2</v>
      </c>
      <c r="B2317" s="8" t="s">
        <v>1063</v>
      </c>
      <c r="C2317" s="8">
        <v>131120670230</v>
      </c>
      <c r="D2317" s="8" t="s">
        <v>1060</v>
      </c>
      <c r="F2317" s="8" t="s">
        <v>1064</v>
      </c>
      <c r="G2317" s="10">
        <v>43656</v>
      </c>
      <c r="H2317" s="8" t="s">
        <v>31</v>
      </c>
      <c r="I2317" s="8" t="s">
        <v>38</v>
      </c>
      <c r="J2317" s="9">
        <v>56825.63</v>
      </c>
      <c r="K2317" s="9">
        <v>1136.51</v>
      </c>
      <c r="L2317" s="8">
        <v>0</v>
      </c>
      <c r="M2317" s="14">
        <f t="shared" si="108"/>
        <v>57962.14</v>
      </c>
      <c r="N2317" s="8">
        <v>0</v>
      </c>
      <c r="O2317" s="8">
        <v>0</v>
      </c>
      <c r="P2317" s="8" t="s">
        <v>43</v>
      </c>
      <c r="R2317" s="11">
        <v>-1442</v>
      </c>
      <c r="S2317" s="13">
        <f>_xlfn.XLOOKUP(P2317,rif_fee_schedule!$A$2:$A$84,rif_fee_schedule!C$2:C$84, 0)*1.628</f>
        <v>5.1216879999999998</v>
      </c>
      <c r="T2317" s="13">
        <f>_xlfn.XLOOKUP(P2317,rif_fee_schedule!$A$2:$A$84,rif_fee_schedule!D$2:D$84, 0)</f>
        <v>2.9740000000000002</v>
      </c>
      <c r="U2317" s="14">
        <f t="shared" si="109"/>
        <v>-7385.4740959999999</v>
      </c>
      <c r="V2317" s="14">
        <f t="shared" si="110"/>
        <v>-4288.5080000000007</v>
      </c>
      <c r="W2317" s="2"/>
      <c r="Y2317" s="3">
        <v>272008405.74000001</v>
      </c>
      <c r="Z2317" s="3">
        <v>5573244.3300000001</v>
      </c>
      <c r="AA2317" s="3">
        <v>0</v>
      </c>
      <c r="AB2317">
        <v>0</v>
      </c>
      <c r="AC2317" s="3">
        <v>0</v>
      </c>
      <c r="AD2317" s="2">
        <v>-7297347.0099999998</v>
      </c>
      <c r="AE2317" s="3">
        <v>599122533.62</v>
      </c>
      <c r="AF2317" s="3">
        <v>12164932.65</v>
      </c>
      <c r="AG2317" s="3">
        <v>2628720.44</v>
      </c>
      <c r="AH2317" s="3">
        <v>103699.7</v>
      </c>
      <c r="AI2317" s="3">
        <v>2074</v>
      </c>
      <c r="AJ2317" s="2">
        <v>-10188946.82</v>
      </c>
    </row>
    <row r="2318" spans="1:36" x14ac:dyDescent="0.25">
      <c r="A2318" s="8">
        <v>3.1</v>
      </c>
      <c r="B2318" s="8" t="s">
        <v>4183</v>
      </c>
      <c r="C2318" s="8">
        <v>2822030380020</v>
      </c>
      <c r="D2318" s="8" t="s">
        <v>4184</v>
      </c>
      <c r="F2318" s="8" t="s">
        <v>4185</v>
      </c>
      <c r="G2318" s="10">
        <v>43493</v>
      </c>
      <c r="H2318" s="8" t="s">
        <v>31</v>
      </c>
      <c r="I2318" s="8" t="s">
        <v>38</v>
      </c>
      <c r="J2318" s="9">
        <v>24036.69</v>
      </c>
      <c r="K2318" s="9">
        <v>480.73</v>
      </c>
      <c r="L2318" s="8">
        <v>0</v>
      </c>
      <c r="M2318" s="14">
        <f t="shared" si="108"/>
        <v>24517.42</v>
      </c>
      <c r="N2318" s="8">
        <v>0</v>
      </c>
      <c r="O2318" s="8">
        <v>0</v>
      </c>
      <c r="P2318" s="8" t="s">
        <v>1722</v>
      </c>
      <c r="R2318" s="11">
        <v>1403</v>
      </c>
      <c r="S2318" s="13">
        <f>_xlfn.XLOOKUP(P2318,rif_fee_schedule!$A$2:$A$84,rif_fee_schedule!C$2:C$84, 0)*1.628</f>
        <v>19.703683999999999</v>
      </c>
      <c r="T2318" s="13">
        <f>_xlfn.XLOOKUP(P2318,rif_fee_schedule!$A$2:$A$84,rif_fee_schedule!D$2:D$84, 0)</f>
        <v>11.444000000000001</v>
      </c>
      <c r="U2318" s="14">
        <f t="shared" si="109"/>
        <v>27644.268651999999</v>
      </c>
      <c r="V2318" s="14">
        <f t="shared" si="110"/>
        <v>16055.932000000001</v>
      </c>
      <c r="W2318" s="2"/>
      <c r="Y2318" s="3">
        <v>34362078.990000002</v>
      </c>
      <c r="Z2318" s="3">
        <v>687512.03</v>
      </c>
      <c r="AA2318" s="3">
        <v>0</v>
      </c>
      <c r="AB2318">
        <v>0</v>
      </c>
      <c r="AC2318" s="3">
        <v>0</v>
      </c>
      <c r="AD2318" s="2">
        <v>-175934.14</v>
      </c>
      <c r="AE2318" s="3">
        <v>599122533.62</v>
      </c>
      <c r="AF2318" s="3">
        <v>12164932.65</v>
      </c>
      <c r="AG2318" s="3">
        <v>2628720.44</v>
      </c>
      <c r="AH2318" s="3">
        <v>103699.7</v>
      </c>
      <c r="AI2318" s="3">
        <v>2074</v>
      </c>
      <c r="AJ2318" s="2">
        <v>-10188946.82</v>
      </c>
    </row>
    <row r="2319" spans="1:36" hidden="1" x14ac:dyDescent="0.25">
      <c r="A2319" s="8">
        <v>3</v>
      </c>
      <c r="B2319" s="8" t="s">
        <v>3529</v>
      </c>
      <c r="C2319" s="8">
        <v>3220150440010</v>
      </c>
      <c r="D2319" s="8" t="s">
        <v>3530</v>
      </c>
      <c r="F2319" s="8" t="s">
        <v>3531</v>
      </c>
      <c r="G2319" s="10">
        <v>43644</v>
      </c>
      <c r="H2319" s="8" t="s">
        <v>31</v>
      </c>
      <c r="I2319" s="8" t="s">
        <v>38</v>
      </c>
      <c r="J2319" s="9">
        <v>0</v>
      </c>
      <c r="K2319" s="9">
        <v>0</v>
      </c>
      <c r="L2319" s="8">
        <v>0</v>
      </c>
      <c r="M2319" s="14">
        <f t="shared" si="108"/>
        <v>0</v>
      </c>
      <c r="N2319" s="8">
        <v>0</v>
      </c>
      <c r="O2319" s="8">
        <v>0</v>
      </c>
      <c r="P2319" s="8" t="s">
        <v>106</v>
      </c>
      <c r="R2319" s="8">
        <v>-0.1</v>
      </c>
      <c r="S2319" s="13">
        <f>_xlfn.XLOOKUP(P2319,rif_fee_schedule!$A$2:$A$84,rif_fee_schedule!C$2:C$84, 0)*1.628</f>
        <v>0</v>
      </c>
      <c r="T2319" s="13">
        <f>_xlfn.XLOOKUP(P2319,rif_fee_schedule!$A$2:$A$84,rif_fee_schedule!D$2:D$84, 0)</f>
        <v>0</v>
      </c>
      <c r="U2319" s="14">
        <f t="shared" si="109"/>
        <v>0</v>
      </c>
      <c r="V2319" s="14">
        <f t="shared" si="110"/>
        <v>0</v>
      </c>
      <c r="W2319"/>
      <c r="Y2319" s="3">
        <v>23988344.25</v>
      </c>
      <c r="Z2319" s="3">
        <v>491993.61</v>
      </c>
      <c r="AA2319" s="3">
        <v>633517.25</v>
      </c>
      <c r="AB2319">
        <v>0</v>
      </c>
      <c r="AC2319" s="3">
        <v>0</v>
      </c>
      <c r="AD2319" s="2">
        <v>2811604.2</v>
      </c>
      <c r="AE2319" s="3">
        <v>599122533.62</v>
      </c>
      <c r="AF2319" s="3">
        <v>12164932.65</v>
      </c>
      <c r="AG2319" s="3">
        <v>2628720.44</v>
      </c>
      <c r="AH2319" s="3">
        <v>103699.7</v>
      </c>
      <c r="AI2319" s="3">
        <v>2074</v>
      </c>
      <c r="AJ2319" s="2">
        <v>-10188946.82</v>
      </c>
    </row>
    <row r="2320" spans="1:36" hidden="1" x14ac:dyDescent="0.25">
      <c r="A2320" s="8">
        <v>3</v>
      </c>
      <c r="B2320" s="8" t="s">
        <v>3529</v>
      </c>
      <c r="C2320" s="8">
        <v>3220150440010</v>
      </c>
      <c r="D2320" s="8" t="s">
        <v>3530</v>
      </c>
      <c r="F2320" s="8" t="s">
        <v>3531</v>
      </c>
      <c r="G2320" s="10">
        <v>43644</v>
      </c>
      <c r="H2320" s="8" t="s">
        <v>31</v>
      </c>
      <c r="I2320" s="8" t="s">
        <v>38</v>
      </c>
      <c r="J2320" s="9">
        <v>0</v>
      </c>
      <c r="K2320" s="9">
        <v>0</v>
      </c>
      <c r="L2320" s="8">
        <v>0</v>
      </c>
      <c r="M2320" s="14">
        <f t="shared" si="108"/>
        <v>0</v>
      </c>
      <c r="N2320" s="8">
        <v>0</v>
      </c>
      <c r="O2320" s="8">
        <v>0</v>
      </c>
      <c r="P2320" s="8" t="s">
        <v>113</v>
      </c>
      <c r="R2320" s="8">
        <v>9</v>
      </c>
      <c r="S2320" s="13">
        <f>_xlfn.XLOOKUP(P2320,rif_fee_schedule!$A$2:$A$84,rif_fee_schedule!C$2:C$84, 0)*1.628</f>
        <v>6860.3919999999998</v>
      </c>
      <c r="T2320" s="13">
        <f>_xlfn.XLOOKUP(P2320,rif_fee_schedule!$A$2:$A$84,rif_fee_schedule!D$2:D$84, 0)</f>
        <v>3984</v>
      </c>
      <c r="U2320" s="14">
        <f t="shared" si="109"/>
        <v>61743.527999999998</v>
      </c>
      <c r="V2320" s="14">
        <f t="shared" si="110"/>
        <v>35856</v>
      </c>
      <c r="W2320"/>
      <c r="Y2320" s="3">
        <v>23988344.25</v>
      </c>
      <c r="Z2320" s="3">
        <v>491993.61</v>
      </c>
      <c r="AA2320" s="3">
        <v>633517.25</v>
      </c>
      <c r="AB2320">
        <v>0</v>
      </c>
      <c r="AC2320" s="3">
        <v>0</v>
      </c>
      <c r="AD2320" s="2">
        <v>2811604.2</v>
      </c>
      <c r="AE2320" s="3">
        <v>599122533.62</v>
      </c>
      <c r="AF2320" s="3">
        <v>12164932.65</v>
      </c>
      <c r="AG2320" s="3">
        <v>2628720.44</v>
      </c>
      <c r="AH2320" s="3">
        <v>103699.7</v>
      </c>
      <c r="AI2320" s="3">
        <v>2074</v>
      </c>
      <c r="AJ2320" s="2">
        <v>-10188946.82</v>
      </c>
    </row>
    <row r="2321" spans="1:36" hidden="1" x14ac:dyDescent="0.25">
      <c r="A2321" s="8">
        <v>3</v>
      </c>
      <c r="B2321" s="8" t="s">
        <v>3529</v>
      </c>
      <c r="C2321" s="8">
        <v>3220150440010</v>
      </c>
      <c r="D2321" s="8" t="s">
        <v>3530</v>
      </c>
      <c r="F2321" s="8" t="s">
        <v>3531</v>
      </c>
      <c r="G2321" s="10">
        <v>43644</v>
      </c>
      <c r="H2321" s="8" t="s">
        <v>31</v>
      </c>
      <c r="I2321" s="8" t="s">
        <v>38</v>
      </c>
      <c r="J2321" s="9">
        <v>0</v>
      </c>
      <c r="K2321" s="9">
        <v>0</v>
      </c>
      <c r="L2321" s="8">
        <v>0</v>
      </c>
      <c r="M2321" s="14">
        <f t="shared" si="108"/>
        <v>0</v>
      </c>
      <c r="N2321" s="8">
        <v>0</v>
      </c>
      <c r="O2321" s="8">
        <v>0</v>
      </c>
      <c r="P2321" s="8" t="s">
        <v>83</v>
      </c>
      <c r="R2321" s="11">
        <v>-4549.1099999999997</v>
      </c>
      <c r="S2321" s="13">
        <f>_xlfn.XLOOKUP(P2321,rif_fee_schedule!$A$2:$A$84,rif_fee_schedule!C$2:C$84, 0)*1.628</f>
        <v>13.572635999999999</v>
      </c>
      <c r="T2321" s="13">
        <f>_xlfn.XLOOKUP(P2321,rif_fee_schedule!$A$2:$A$84,rif_fee_schedule!D$2:D$84, 0)</f>
        <v>7.883</v>
      </c>
      <c r="U2321" s="14">
        <f t="shared" si="109"/>
        <v>-61743.414153959995</v>
      </c>
      <c r="V2321" s="14">
        <f t="shared" si="110"/>
        <v>-35860.634129999999</v>
      </c>
      <c r="W2321" s="2"/>
      <c r="Y2321" s="3">
        <v>23988344.25</v>
      </c>
      <c r="Z2321" s="3">
        <v>491993.61</v>
      </c>
      <c r="AA2321" s="3">
        <v>633517.25</v>
      </c>
      <c r="AB2321">
        <v>0</v>
      </c>
      <c r="AC2321" s="3">
        <v>0</v>
      </c>
      <c r="AD2321" s="2">
        <v>2811604.2</v>
      </c>
      <c r="AE2321" s="3">
        <v>599122533.62</v>
      </c>
      <c r="AF2321" s="3">
        <v>12164932.65</v>
      </c>
      <c r="AG2321" s="3">
        <v>2628720.44</v>
      </c>
      <c r="AH2321" s="3">
        <v>103699.7</v>
      </c>
      <c r="AI2321" s="3">
        <v>2074</v>
      </c>
      <c r="AJ2321" s="2">
        <v>-10188946.82</v>
      </c>
    </row>
    <row r="2322" spans="1:36" hidden="1" x14ac:dyDescent="0.25">
      <c r="A2322" s="8">
        <v>3</v>
      </c>
      <c r="B2322" s="8" t="s">
        <v>3542</v>
      </c>
      <c r="C2322" s="8">
        <v>3220150440010</v>
      </c>
      <c r="D2322" s="8" t="s">
        <v>3543</v>
      </c>
      <c r="F2322" s="8" t="s">
        <v>3531</v>
      </c>
      <c r="G2322" s="10">
        <v>43644</v>
      </c>
      <c r="H2322" s="8" t="s">
        <v>31</v>
      </c>
      <c r="I2322" s="8" t="s">
        <v>38</v>
      </c>
      <c r="J2322" s="9">
        <v>0</v>
      </c>
      <c r="K2322" s="9">
        <v>0</v>
      </c>
      <c r="L2322" s="8">
        <v>0</v>
      </c>
      <c r="M2322" s="14">
        <f t="shared" si="108"/>
        <v>0</v>
      </c>
      <c r="N2322" s="8">
        <v>0</v>
      </c>
      <c r="O2322" s="8">
        <v>0</v>
      </c>
      <c r="P2322" s="8" t="s">
        <v>106</v>
      </c>
      <c r="R2322" s="8">
        <v>-0.01</v>
      </c>
      <c r="S2322" s="13">
        <f>_xlfn.XLOOKUP(P2322,rif_fee_schedule!$A$2:$A$84,rif_fee_schedule!C$2:C$84, 0)*1.628</f>
        <v>0</v>
      </c>
      <c r="T2322" s="13">
        <f>_xlfn.XLOOKUP(P2322,rif_fee_schedule!$A$2:$A$84,rif_fee_schedule!D$2:D$84, 0)</f>
        <v>0</v>
      </c>
      <c r="U2322" s="14">
        <f t="shared" si="109"/>
        <v>0</v>
      </c>
      <c r="V2322" s="14">
        <f t="shared" si="110"/>
        <v>0</v>
      </c>
      <c r="W2322"/>
      <c r="Y2322" s="3">
        <v>23988344.25</v>
      </c>
      <c r="Z2322" s="3">
        <v>491993.61</v>
      </c>
      <c r="AA2322" s="3">
        <v>633517.25</v>
      </c>
      <c r="AB2322">
        <v>0</v>
      </c>
      <c r="AC2322" s="3">
        <v>0</v>
      </c>
      <c r="AD2322" s="2">
        <v>2811604.2</v>
      </c>
      <c r="AE2322" s="3">
        <v>599122533.62</v>
      </c>
      <c r="AF2322" s="3">
        <v>12164932.65</v>
      </c>
      <c r="AG2322" s="3">
        <v>2628720.44</v>
      </c>
      <c r="AH2322" s="3">
        <v>103699.7</v>
      </c>
      <c r="AI2322" s="3">
        <v>2074</v>
      </c>
      <c r="AJ2322" s="2">
        <v>-10188946.82</v>
      </c>
    </row>
    <row r="2323" spans="1:36" hidden="1" x14ac:dyDescent="0.25">
      <c r="A2323" s="8">
        <v>3</v>
      </c>
      <c r="B2323" s="8" t="s">
        <v>3542</v>
      </c>
      <c r="C2323" s="8">
        <v>3220150440010</v>
      </c>
      <c r="D2323" s="8" t="s">
        <v>3543</v>
      </c>
      <c r="F2323" s="8" t="s">
        <v>3531</v>
      </c>
      <c r="G2323" s="10">
        <v>43644</v>
      </c>
      <c r="H2323" s="8" t="s">
        <v>31</v>
      </c>
      <c r="I2323" s="8" t="s">
        <v>38</v>
      </c>
      <c r="J2323" s="9">
        <v>0</v>
      </c>
      <c r="K2323" s="9">
        <v>0</v>
      </c>
      <c r="L2323" s="8">
        <v>0</v>
      </c>
      <c r="M2323" s="14">
        <f t="shared" si="108"/>
        <v>0</v>
      </c>
      <c r="N2323" s="8">
        <v>0</v>
      </c>
      <c r="O2323" s="8">
        <v>0</v>
      </c>
      <c r="P2323" s="8" t="s">
        <v>113</v>
      </c>
      <c r="R2323" s="8">
        <v>12</v>
      </c>
      <c r="S2323" s="13">
        <f>_xlfn.XLOOKUP(P2323,rif_fee_schedule!$A$2:$A$84,rif_fee_schedule!C$2:C$84, 0)*1.628</f>
        <v>6860.3919999999998</v>
      </c>
      <c r="T2323" s="13">
        <f>_xlfn.XLOOKUP(P2323,rif_fee_schedule!$A$2:$A$84,rif_fee_schedule!D$2:D$84, 0)</f>
        <v>3984</v>
      </c>
      <c r="U2323" s="14">
        <f t="shared" si="109"/>
        <v>82324.703999999998</v>
      </c>
      <c r="V2323" s="14">
        <f t="shared" si="110"/>
        <v>47808</v>
      </c>
      <c r="W2323"/>
      <c r="Y2323" s="3">
        <v>23988344.25</v>
      </c>
      <c r="Z2323" s="3">
        <v>491993.61</v>
      </c>
      <c r="AA2323" s="3">
        <v>633517.25</v>
      </c>
      <c r="AB2323">
        <v>0</v>
      </c>
      <c r="AC2323" s="3">
        <v>0</v>
      </c>
      <c r="AD2323" s="2">
        <v>2811604.2</v>
      </c>
      <c r="AE2323" s="3">
        <v>599122533.62</v>
      </c>
      <c r="AF2323" s="3">
        <v>12164932.65</v>
      </c>
      <c r="AG2323" s="3">
        <v>2628720.44</v>
      </c>
      <c r="AH2323" s="3">
        <v>103699.7</v>
      </c>
      <c r="AI2323" s="3">
        <v>2074</v>
      </c>
      <c r="AJ2323" s="2">
        <v>-10188946.82</v>
      </c>
    </row>
    <row r="2324" spans="1:36" hidden="1" x14ac:dyDescent="0.25">
      <c r="A2324" s="8">
        <v>3</v>
      </c>
      <c r="B2324" s="8" t="s">
        <v>3542</v>
      </c>
      <c r="C2324" s="8">
        <v>3220150440010</v>
      </c>
      <c r="D2324" s="8" t="s">
        <v>3543</v>
      </c>
      <c r="F2324" s="8" t="s">
        <v>3531</v>
      </c>
      <c r="G2324" s="10">
        <v>43644</v>
      </c>
      <c r="H2324" s="8" t="s">
        <v>31</v>
      </c>
      <c r="I2324" s="8" t="s">
        <v>38</v>
      </c>
      <c r="J2324" s="9">
        <v>0</v>
      </c>
      <c r="K2324" s="9">
        <v>0</v>
      </c>
      <c r="L2324" s="8">
        <v>0</v>
      </c>
      <c r="M2324" s="14">
        <f t="shared" si="108"/>
        <v>0</v>
      </c>
      <c r="N2324" s="8">
        <v>0</v>
      </c>
      <c r="O2324" s="8">
        <v>0</v>
      </c>
      <c r="P2324" s="8" t="s">
        <v>83</v>
      </c>
      <c r="R2324" s="11">
        <v>-6065.49</v>
      </c>
      <c r="S2324" s="13">
        <f>_xlfn.XLOOKUP(P2324,rif_fee_schedule!$A$2:$A$84,rif_fee_schedule!C$2:C$84, 0)*1.628</f>
        <v>13.572635999999999</v>
      </c>
      <c r="T2324" s="13">
        <f>_xlfn.XLOOKUP(P2324,rif_fee_schedule!$A$2:$A$84,rif_fee_schedule!D$2:D$84, 0)</f>
        <v>7.883</v>
      </c>
      <c r="U2324" s="14">
        <f t="shared" si="109"/>
        <v>-82324.687931639986</v>
      </c>
      <c r="V2324" s="14">
        <f t="shared" si="110"/>
        <v>-47814.257669999999</v>
      </c>
      <c r="W2324" s="2"/>
      <c r="Y2324" s="3">
        <v>23988344.25</v>
      </c>
      <c r="Z2324" s="3">
        <v>491993.61</v>
      </c>
      <c r="AA2324" s="3">
        <v>633517.25</v>
      </c>
      <c r="AB2324">
        <v>0</v>
      </c>
      <c r="AC2324" s="3">
        <v>0</v>
      </c>
      <c r="AD2324" s="2">
        <v>2811604.2</v>
      </c>
      <c r="AE2324" s="3">
        <v>599122533.62</v>
      </c>
      <c r="AF2324" s="3">
        <v>12164932.65</v>
      </c>
      <c r="AG2324" s="3">
        <v>2628720.44</v>
      </c>
      <c r="AH2324" s="3">
        <v>103699.7</v>
      </c>
      <c r="AI2324" s="3">
        <v>2074</v>
      </c>
      <c r="AJ2324" s="2">
        <v>-10188946.82</v>
      </c>
    </row>
    <row r="2325" spans="1:36" hidden="1" x14ac:dyDescent="0.25">
      <c r="A2325" s="8">
        <v>3</v>
      </c>
      <c r="B2325" s="8" t="s">
        <v>3540</v>
      </c>
      <c r="C2325" s="8">
        <v>3220150440010</v>
      </c>
      <c r="D2325" s="8" t="s">
        <v>3541</v>
      </c>
      <c r="F2325" s="8" t="s">
        <v>3531</v>
      </c>
      <c r="G2325" s="10">
        <v>43644</v>
      </c>
      <c r="H2325" s="8" t="s">
        <v>31</v>
      </c>
      <c r="I2325" s="8" t="s">
        <v>38</v>
      </c>
      <c r="J2325" s="9">
        <v>0</v>
      </c>
      <c r="K2325" s="9">
        <v>0</v>
      </c>
      <c r="L2325" s="8">
        <v>0</v>
      </c>
      <c r="M2325" s="14">
        <f t="shared" si="108"/>
        <v>0</v>
      </c>
      <c r="N2325" s="8">
        <v>0</v>
      </c>
      <c r="O2325" s="8">
        <v>0</v>
      </c>
      <c r="P2325" s="8" t="s">
        <v>106</v>
      </c>
      <c r="R2325" s="8">
        <v>-0.01</v>
      </c>
      <c r="S2325" s="13">
        <f>_xlfn.XLOOKUP(P2325,rif_fee_schedule!$A$2:$A$84,rif_fee_schedule!C$2:C$84, 0)*1.628</f>
        <v>0</v>
      </c>
      <c r="T2325" s="13">
        <f>_xlfn.XLOOKUP(P2325,rif_fee_schedule!$A$2:$A$84,rif_fee_schedule!D$2:D$84, 0)</f>
        <v>0</v>
      </c>
      <c r="U2325" s="14">
        <f t="shared" si="109"/>
        <v>0</v>
      </c>
      <c r="V2325" s="14">
        <f t="shared" si="110"/>
        <v>0</v>
      </c>
      <c r="W2325"/>
      <c r="Y2325" s="3">
        <v>23988344.25</v>
      </c>
      <c r="Z2325" s="3">
        <v>491993.61</v>
      </c>
      <c r="AA2325" s="3">
        <v>633517.25</v>
      </c>
      <c r="AB2325">
        <v>0</v>
      </c>
      <c r="AC2325" s="3">
        <v>0</v>
      </c>
      <c r="AD2325" s="2">
        <v>2811604.2</v>
      </c>
      <c r="AE2325" s="3">
        <v>599122533.62</v>
      </c>
      <c r="AF2325" s="3">
        <v>12164932.65</v>
      </c>
      <c r="AG2325" s="3">
        <v>2628720.44</v>
      </c>
      <c r="AH2325" s="3">
        <v>103699.7</v>
      </c>
      <c r="AI2325" s="3">
        <v>2074</v>
      </c>
      <c r="AJ2325" s="2">
        <v>-10188946.82</v>
      </c>
    </row>
    <row r="2326" spans="1:36" hidden="1" x14ac:dyDescent="0.25">
      <c r="A2326" s="8">
        <v>3</v>
      </c>
      <c r="B2326" s="8" t="s">
        <v>3540</v>
      </c>
      <c r="C2326" s="8">
        <v>3220150440010</v>
      </c>
      <c r="D2326" s="8" t="s">
        <v>3541</v>
      </c>
      <c r="F2326" s="8" t="s">
        <v>3531</v>
      </c>
      <c r="G2326" s="10">
        <v>43644</v>
      </c>
      <c r="H2326" s="8" t="s">
        <v>31</v>
      </c>
      <c r="I2326" s="8" t="s">
        <v>38</v>
      </c>
      <c r="J2326" s="9">
        <v>0</v>
      </c>
      <c r="K2326" s="9">
        <v>0</v>
      </c>
      <c r="L2326" s="8">
        <v>0</v>
      </c>
      <c r="M2326" s="14">
        <f t="shared" si="108"/>
        <v>0</v>
      </c>
      <c r="N2326" s="8">
        <v>0</v>
      </c>
      <c r="O2326" s="8">
        <v>0</v>
      </c>
      <c r="P2326" s="8" t="s">
        <v>113</v>
      </c>
      <c r="R2326" s="8">
        <v>12</v>
      </c>
      <c r="S2326" s="13">
        <f>_xlfn.XLOOKUP(P2326,rif_fee_schedule!$A$2:$A$84,rif_fee_schedule!C$2:C$84, 0)*1.628</f>
        <v>6860.3919999999998</v>
      </c>
      <c r="T2326" s="13">
        <f>_xlfn.XLOOKUP(P2326,rif_fee_schedule!$A$2:$A$84,rif_fee_schedule!D$2:D$84, 0)</f>
        <v>3984</v>
      </c>
      <c r="U2326" s="14">
        <f t="shared" si="109"/>
        <v>82324.703999999998</v>
      </c>
      <c r="V2326" s="14">
        <f t="shared" si="110"/>
        <v>47808</v>
      </c>
      <c r="W2326"/>
      <c r="Y2326" s="3">
        <v>23988344.25</v>
      </c>
      <c r="Z2326" s="3">
        <v>491993.61</v>
      </c>
      <c r="AA2326" s="3">
        <v>633517.25</v>
      </c>
      <c r="AB2326">
        <v>0</v>
      </c>
      <c r="AC2326" s="3">
        <v>0</v>
      </c>
      <c r="AD2326" s="2">
        <v>2811604.2</v>
      </c>
      <c r="AE2326" s="3">
        <v>599122533.62</v>
      </c>
      <c r="AF2326" s="3">
        <v>12164932.65</v>
      </c>
      <c r="AG2326" s="3">
        <v>2628720.44</v>
      </c>
      <c r="AH2326" s="3">
        <v>103699.7</v>
      </c>
      <c r="AI2326" s="3">
        <v>2074</v>
      </c>
      <c r="AJ2326" s="2">
        <v>-10188946.82</v>
      </c>
    </row>
    <row r="2327" spans="1:36" hidden="1" x14ac:dyDescent="0.25">
      <c r="A2327" s="8">
        <v>3</v>
      </c>
      <c r="B2327" s="8" t="s">
        <v>3540</v>
      </c>
      <c r="C2327" s="8">
        <v>3220150440010</v>
      </c>
      <c r="D2327" s="8" t="s">
        <v>3541</v>
      </c>
      <c r="F2327" s="8" t="s">
        <v>3531</v>
      </c>
      <c r="G2327" s="10">
        <v>43644</v>
      </c>
      <c r="H2327" s="8" t="s">
        <v>31</v>
      </c>
      <c r="I2327" s="8" t="s">
        <v>38</v>
      </c>
      <c r="J2327" s="9">
        <v>0</v>
      </c>
      <c r="K2327" s="9">
        <v>0</v>
      </c>
      <c r="L2327" s="8">
        <v>0</v>
      </c>
      <c r="M2327" s="14">
        <f t="shared" si="108"/>
        <v>0</v>
      </c>
      <c r="N2327" s="8">
        <v>0</v>
      </c>
      <c r="O2327" s="8">
        <v>0</v>
      </c>
      <c r="P2327" s="8" t="s">
        <v>83</v>
      </c>
      <c r="R2327" s="11">
        <v>-6065.49</v>
      </c>
      <c r="S2327" s="13">
        <f>_xlfn.XLOOKUP(P2327,rif_fee_schedule!$A$2:$A$84,rif_fee_schedule!C$2:C$84, 0)*1.628</f>
        <v>13.572635999999999</v>
      </c>
      <c r="T2327" s="13">
        <f>_xlfn.XLOOKUP(P2327,rif_fee_schedule!$A$2:$A$84,rif_fee_schedule!D$2:D$84, 0)</f>
        <v>7.883</v>
      </c>
      <c r="U2327" s="14">
        <f t="shared" si="109"/>
        <v>-82324.687931639986</v>
      </c>
      <c r="V2327" s="14">
        <f t="shared" si="110"/>
        <v>-47814.257669999999</v>
      </c>
      <c r="W2327" s="2"/>
      <c r="Y2327" s="3">
        <v>23988344.25</v>
      </c>
      <c r="Z2327" s="3">
        <v>491993.61</v>
      </c>
      <c r="AA2327" s="3">
        <v>633517.25</v>
      </c>
      <c r="AB2327">
        <v>0</v>
      </c>
      <c r="AC2327" s="3">
        <v>0</v>
      </c>
      <c r="AD2327" s="2">
        <v>2811604.2</v>
      </c>
      <c r="AE2327" s="3">
        <v>599122533.62</v>
      </c>
      <c r="AF2327" s="3">
        <v>12164932.65</v>
      </c>
      <c r="AG2327" s="3">
        <v>2628720.44</v>
      </c>
      <c r="AH2327" s="3">
        <v>103699.7</v>
      </c>
      <c r="AI2327" s="3">
        <v>2074</v>
      </c>
      <c r="AJ2327" s="2">
        <v>-10188946.82</v>
      </c>
    </row>
    <row r="2328" spans="1:36" hidden="1" x14ac:dyDescent="0.25">
      <c r="A2328" s="8">
        <v>3</v>
      </c>
      <c r="B2328" s="8" t="s">
        <v>3538</v>
      </c>
      <c r="C2328" s="8">
        <v>3220150440010</v>
      </c>
      <c r="D2328" s="8" t="s">
        <v>3539</v>
      </c>
      <c r="F2328" s="8" t="s">
        <v>3531</v>
      </c>
      <c r="G2328" s="10">
        <v>43644</v>
      </c>
      <c r="H2328" s="8" t="s">
        <v>31</v>
      </c>
      <c r="I2328" s="8" t="s">
        <v>38</v>
      </c>
      <c r="J2328" s="9">
        <v>0</v>
      </c>
      <c r="K2328" s="9">
        <v>0</v>
      </c>
      <c r="L2328" s="8">
        <v>0</v>
      </c>
      <c r="M2328" s="14">
        <f t="shared" si="108"/>
        <v>0</v>
      </c>
      <c r="N2328" s="8">
        <v>0</v>
      </c>
      <c r="O2328" s="8">
        <v>0</v>
      </c>
      <c r="P2328" s="8" t="s">
        <v>106</v>
      </c>
      <c r="R2328" s="8">
        <v>-0.01</v>
      </c>
      <c r="S2328" s="13">
        <f>_xlfn.XLOOKUP(P2328,rif_fee_schedule!$A$2:$A$84,rif_fee_schedule!C$2:C$84, 0)*1.628</f>
        <v>0</v>
      </c>
      <c r="T2328" s="13">
        <f>_xlfn.XLOOKUP(P2328,rif_fee_schedule!$A$2:$A$84,rif_fee_schedule!D$2:D$84, 0)</f>
        <v>0</v>
      </c>
      <c r="U2328" s="14">
        <f t="shared" si="109"/>
        <v>0</v>
      </c>
      <c r="V2328" s="14">
        <f t="shared" si="110"/>
        <v>0</v>
      </c>
      <c r="W2328"/>
      <c r="Y2328" s="3">
        <v>23988344.25</v>
      </c>
      <c r="Z2328" s="3">
        <v>491993.61</v>
      </c>
      <c r="AA2328" s="3">
        <v>633517.25</v>
      </c>
      <c r="AB2328">
        <v>0</v>
      </c>
      <c r="AC2328" s="3">
        <v>0</v>
      </c>
      <c r="AD2328" s="2">
        <v>2811604.2</v>
      </c>
      <c r="AE2328" s="3">
        <v>599122533.62</v>
      </c>
      <c r="AF2328" s="3">
        <v>12164932.65</v>
      </c>
      <c r="AG2328" s="3">
        <v>2628720.44</v>
      </c>
      <c r="AH2328" s="3">
        <v>103699.7</v>
      </c>
      <c r="AI2328" s="3">
        <v>2074</v>
      </c>
      <c r="AJ2328" s="2">
        <v>-10188946.82</v>
      </c>
    </row>
    <row r="2329" spans="1:36" hidden="1" x14ac:dyDescent="0.25">
      <c r="A2329" s="8">
        <v>3</v>
      </c>
      <c r="B2329" s="8" t="s">
        <v>3538</v>
      </c>
      <c r="C2329" s="8">
        <v>3220150440010</v>
      </c>
      <c r="D2329" s="8" t="s">
        <v>3539</v>
      </c>
      <c r="F2329" s="8" t="s">
        <v>3531</v>
      </c>
      <c r="G2329" s="10">
        <v>43644</v>
      </c>
      <c r="H2329" s="8" t="s">
        <v>31</v>
      </c>
      <c r="I2329" s="8" t="s">
        <v>38</v>
      </c>
      <c r="J2329" s="9">
        <v>0</v>
      </c>
      <c r="K2329" s="9">
        <v>0</v>
      </c>
      <c r="L2329" s="8">
        <v>0</v>
      </c>
      <c r="M2329" s="14">
        <f t="shared" si="108"/>
        <v>0</v>
      </c>
      <c r="N2329" s="8">
        <v>0</v>
      </c>
      <c r="O2329" s="8">
        <v>0</v>
      </c>
      <c r="P2329" s="8" t="s">
        <v>113</v>
      </c>
      <c r="R2329" s="8">
        <v>12</v>
      </c>
      <c r="S2329" s="13">
        <f>_xlfn.XLOOKUP(P2329,rif_fee_schedule!$A$2:$A$84,rif_fee_schedule!C$2:C$84, 0)*1.628</f>
        <v>6860.3919999999998</v>
      </c>
      <c r="T2329" s="13">
        <f>_xlfn.XLOOKUP(P2329,rif_fee_schedule!$A$2:$A$84,rif_fee_schedule!D$2:D$84, 0)</f>
        <v>3984</v>
      </c>
      <c r="U2329" s="14">
        <f t="shared" si="109"/>
        <v>82324.703999999998</v>
      </c>
      <c r="V2329" s="14">
        <f t="shared" si="110"/>
        <v>47808</v>
      </c>
      <c r="W2329"/>
      <c r="Y2329" s="3">
        <v>23988344.25</v>
      </c>
      <c r="Z2329" s="3">
        <v>491993.61</v>
      </c>
      <c r="AA2329" s="3">
        <v>633517.25</v>
      </c>
      <c r="AB2329">
        <v>0</v>
      </c>
      <c r="AC2329" s="3">
        <v>0</v>
      </c>
      <c r="AD2329" s="2">
        <v>2811604.2</v>
      </c>
      <c r="AE2329" s="3">
        <v>599122533.62</v>
      </c>
      <c r="AF2329" s="3">
        <v>12164932.65</v>
      </c>
      <c r="AG2329" s="3">
        <v>2628720.44</v>
      </c>
      <c r="AH2329" s="3">
        <v>103699.7</v>
      </c>
      <c r="AI2329" s="3">
        <v>2074</v>
      </c>
      <c r="AJ2329" s="2">
        <v>-10188946.82</v>
      </c>
    </row>
    <row r="2330" spans="1:36" hidden="1" x14ac:dyDescent="0.25">
      <c r="A2330" s="8">
        <v>3</v>
      </c>
      <c r="B2330" s="8" t="s">
        <v>3538</v>
      </c>
      <c r="C2330" s="8">
        <v>3220150440010</v>
      </c>
      <c r="D2330" s="8" t="s">
        <v>3539</v>
      </c>
      <c r="F2330" s="8" t="s">
        <v>3531</v>
      </c>
      <c r="G2330" s="10">
        <v>43644</v>
      </c>
      <c r="H2330" s="8" t="s">
        <v>31</v>
      </c>
      <c r="I2330" s="8" t="s">
        <v>38</v>
      </c>
      <c r="J2330" s="9">
        <v>0</v>
      </c>
      <c r="K2330" s="9">
        <v>0</v>
      </c>
      <c r="L2330" s="8">
        <v>0</v>
      </c>
      <c r="M2330" s="14">
        <f t="shared" si="108"/>
        <v>0</v>
      </c>
      <c r="N2330" s="8">
        <v>0</v>
      </c>
      <c r="O2330" s="8">
        <v>0</v>
      </c>
      <c r="P2330" s="8" t="s">
        <v>83</v>
      </c>
      <c r="R2330" s="11">
        <v>-6065.49</v>
      </c>
      <c r="S2330" s="13">
        <f>_xlfn.XLOOKUP(P2330,rif_fee_schedule!$A$2:$A$84,rif_fee_schedule!C$2:C$84, 0)*1.628</f>
        <v>13.572635999999999</v>
      </c>
      <c r="T2330" s="13">
        <f>_xlfn.XLOOKUP(P2330,rif_fee_schedule!$A$2:$A$84,rif_fee_schedule!D$2:D$84, 0)</f>
        <v>7.883</v>
      </c>
      <c r="U2330" s="14">
        <f t="shared" si="109"/>
        <v>-82324.687931639986</v>
      </c>
      <c r="V2330" s="14">
        <f t="shared" si="110"/>
        <v>-47814.257669999999</v>
      </c>
      <c r="W2330" s="2"/>
      <c r="Y2330" s="3">
        <v>23988344.25</v>
      </c>
      <c r="Z2330" s="3">
        <v>491993.61</v>
      </c>
      <c r="AA2330" s="3">
        <v>633517.25</v>
      </c>
      <c r="AB2330">
        <v>0</v>
      </c>
      <c r="AC2330" s="3">
        <v>0</v>
      </c>
      <c r="AD2330" s="2">
        <v>2811604.2</v>
      </c>
      <c r="AE2330" s="3">
        <v>599122533.62</v>
      </c>
      <c r="AF2330" s="3">
        <v>12164932.65</v>
      </c>
      <c r="AG2330" s="3">
        <v>2628720.44</v>
      </c>
      <c r="AH2330" s="3">
        <v>103699.7</v>
      </c>
      <c r="AI2330" s="3">
        <v>2074</v>
      </c>
      <c r="AJ2330" s="2">
        <v>-10188946.82</v>
      </c>
    </row>
    <row r="2331" spans="1:36" hidden="1" x14ac:dyDescent="0.25">
      <c r="A2331" s="8">
        <v>3</v>
      </c>
      <c r="B2331" s="8" t="s">
        <v>3532</v>
      </c>
      <c r="C2331" s="8">
        <v>3220150440010</v>
      </c>
      <c r="D2331" s="8" t="s">
        <v>3533</v>
      </c>
      <c r="F2331" s="8" t="s">
        <v>3531</v>
      </c>
      <c r="G2331" s="10">
        <v>43644</v>
      </c>
      <c r="H2331" s="8" t="s">
        <v>31</v>
      </c>
      <c r="I2331" s="8" t="s">
        <v>38</v>
      </c>
      <c r="J2331" s="9">
        <v>0</v>
      </c>
      <c r="K2331" s="9">
        <v>0</v>
      </c>
      <c r="L2331" s="8">
        <v>0</v>
      </c>
      <c r="M2331" s="14">
        <f t="shared" si="108"/>
        <v>0</v>
      </c>
      <c r="N2331" s="8">
        <v>0</v>
      </c>
      <c r="O2331" s="8">
        <v>0</v>
      </c>
      <c r="P2331" s="8" t="s">
        <v>113</v>
      </c>
      <c r="R2331" s="8">
        <v>18</v>
      </c>
      <c r="S2331" s="13">
        <f>_xlfn.XLOOKUP(P2331,rif_fee_schedule!$A$2:$A$84,rif_fee_schedule!C$2:C$84, 0)*1.628</f>
        <v>6860.3919999999998</v>
      </c>
      <c r="T2331" s="13">
        <f>_xlfn.XLOOKUP(P2331,rif_fee_schedule!$A$2:$A$84,rif_fee_schedule!D$2:D$84, 0)</f>
        <v>3984</v>
      </c>
      <c r="U2331" s="14">
        <f t="shared" si="109"/>
        <v>123487.056</v>
      </c>
      <c r="V2331" s="14">
        <f t="shared" si="110"/>
        <v>71712</v>
      </c>
      <c r="W2331"/>
      <c r="Y2331" s="3">
        <v>23988344.25</v>
      </c>
      <c r="Z2331" s="3">
        <v>491993.61</v>
      </c>
      <c r="AA2331" s="3">
        <v>633517.25</v>
      </c>
      <c r="AB2331">
        <v>0</v>
      </c>
      <c r="AC2331" s="3">
        <v>0</v>
      </c>
      <c r="AD2331" s="2">
        <v>2811604.2</v>
      </c>
      <c r="AE2331" s="3">
        <v>599122533.62</v>
      </c>
      <c r="AF2331" s="3">
        <v>12164932.65</v>
      </c>
      <c r="AG2331" s="3">
        <v>2628720.44</v>
      </c>
      <c r="AH2331" s="3">
        <v>103699.7</v>
      </c>
      <c r="AI2331" s="3">
        <v>2074</v>
      </c>
      <c r="AJ2331" s="2">
        <v>-10188946.82</v>
      </c>
    </row>
    <row r="2332" spans="1:36" hidden="1" x14ac:dyDescent="0.25">
      <c r="A2332" s="8">
        <v>3</v>
      </c>
      <c r="B2332" s="8" t="s">
        <v>3532</v>
      </c>
      <c r="C2332" s="8">
        <v>3220150440010</v>
      </c>
      <c r="D2332" s="8" t="s">
        <v>3533</v>
      </c>
      <c r="F2332" s="8" t="s">
        <v>3531</v>
      </c>
      <c r="G2332" s="10">
        <v>43644</v>
      </c>
      <c r="H2332" s="8" t="s">
        <v>31</v>
      </c>
      <c r="I2332" s="8" t="s">
        <v>38</v>
      </c>
      <c r="J2332" s="9">
        <v>0</v>
      </c>
      <c r="K2332" s="9">
        <v>0</v>
      </c>
      <c r="L2332" s="8">
        <v>0</v>
      </c>
      <c r="M2332" s="14">
        <f t="shared" si="108"/>
        <v>0</v>
      </c>
      <c r="N2332" s="8">
        <v>0</v>
      </c>
      <c r="O2332" s="8">
        <v>0</v>
      </c>
      <c r="P2332" s="8" t="s">
        <v>106</v>
      </c>
      <c r="R2332" s="8">
        <v>-7.0000000000000007E-2</v>
      </c>
      <c r="S2332" s="13">
        <f>_xlfn.XLOOKUP(P2332,rif_fee_schedule!$A$2:$A$84,rif_fee_schedule!C$2:C$84, 0)*1.628</f>
        <v>0</v>
      </c>
      <c r="T2332" s="13">
        <f>_xlfn.XLOOKUP(P2332,rif_fee_schedule!$A$2:$A$84,rif_fee_schedule!D$2:D$84, 0)</f>
        <v>0</v>
      </c>
      <c r="U2332" s="14">
        <f t="shared" si="109"/>
        <v>0</v>
      </c>
      <c r="V2332" s="14">
        <f t="shared" si="110"/>
        <v>0</v>
      </c>
      <c r="W2332"/>
      <c r="Y2332" s="3">
        <v>23988344.25</v>
      </c>
      <c r="Z2332" s="3">
        <v>491993.61</v>
      </c>
      <c r="AA2332" s="3">
        <v>633517.25</v>
      </c>
      <c r="AB2332">
        <v>0</v>
      </c>
      <c r="AC2332" s="3">
        <v>0</v>
      </c>
      <c r="AD2332" s="2">
        <v>2811604.2</v>
      </c>
      <c r="AE2332" s="3">
        <v>599122533.62</v>
      </c>
      <c r="AF2332" s="3">
        <v>12164932.65</v>
      </c>
      <c r="AG2332" s="3">
        <v>2628720.44</v>
      </c>
      <c r="AH2332" s="3">
        <v>103699.7</v>
      </c>
      <c r="AI2332" s="3">
        <v>2074</v>
      </c>
      <c r="AJ2332" s="2">
        <v>-10188946.82</v>
      </c>
    </row>
    <row r="2333" spans="1:36" hidden="1" x14ac:dyDescent="0.25">
      <c r="A2333" s="8">
        <v>3</v>
      </c>
      <c r="B2333" s="8" t="s">
        <v>3532</v>
      </c>
      <c r="C2333" s="8">
        <v>3220150440010</v>
      </c>
      <c r="D2333" s="8" t="s">
        <v>3533</v>
      </c>
      <c r="F2333" s="8" t="s">
        <v>3531</v>
      </c>
      <c r="G2333" s="10">
        <v>43644</v>
      </c>
      <c r="H2333" s="8" t="s">
        <v>31</v>
      </c>
      <c r="I2333" s="8" t="s">
        <v>38</v>
      </c>
      <c r="J2333" s="9">
        <v>0</v>
      </c>
      <c r="K2333" s="9">
        <v>0</v>
      </c>
      <c r="L2333" s="8">
        <v>0</v>
      </c>
      <c r="M2333" s="14">
        <f t="shared" si="108"/>
        <v>0</v>
      </c>
      <c r="N2333" s="8">
        <v>0</v>
      </c>
      <c r="O2333" s="8">
        <v>0</v>
      </c>
      <c r="P2333" s="8" t="s">
        <v>83</v>
      </c>
      <c r="R2333" s="11">
        <v>-9098.23</v>
      </c>
      <c r="S2333" s="13">
        <f>_xlfn.XLOOKUP(P2333,rif_fee_schedule!$A$2:$A$84,rif_fee_schedule!C$2:C$84, 0)*1.628</f>
        <v>13.572635999999999</v>
      </c>
      <c r="T2333" s="13">
        <f>_xlfn.XLOOKUP(P2333,rif_fee_schedule!$A$2:$A$84,rif_fee_schedule!D$2:D$84, 0)</f>
        <v>7.883</v>
      </c>
      <c r="U2333" s="14">
        <f t="shared" si="109"/>
        <v>-123486.96403427998</v>
      </c>
      <c r="V2333" s="14">
        <f t="shared" si="110"/>
        <v>-71721.347089999996</v>
      </c>
      <c r="W2333" s="2"/>
      <c r="Y2333" s="3">
        <v>23988344.25</v>
      </c>
      <c r="Z2333" s="3">
        <v>491993.61</v>
      </c>
      <c r="AA2333" s="3">
        <v>633517.25</v>
      </c>
      <c r="AB2333">
        <v>0</v>
      </c>
      <c r="AC2333" s="3">
        <v>0</v>
      </c>
      <c r="AD2333" s="2">
        <v>2811604.2</v>
      </c>
      <c r="AE2333" s="3">
        <v>599122533.62</v>
      </c>
      <c r="AF2333" s="3">
        <v>12164932.65</v>
      </c>
      <c r="AG2333" s="3">
        <v>2628720.44</v>
      </c>
      <c r="AH2333" s="3">
        <v>103699.7</v>
      </c>
      <c r="AI2333" s="3">
        <v>2074</v>
      </c>
      <c r="AJ2333" s="2">
        <v>-10188946.82</v>
      </c>
    </row>
    <row r="2334" spans="1:36" hidden="1" x14ac:dyDescent="0.25">
      <c r="A2334" s="8">
        <v>3</v>
      </c>
      <c r="B2334" s="8" t="s">
        <v>3534</v>
      </c>
      <c r="C2334" s="8">
        <v>3220150440010</v>
      </c>
      <c r="D2334" s="8" t="s">
        <v>3535</v>
      </c>
      <c r="F2334" s="8" t="s">
        <v>3531</v>
      </c>
      <c r="G2334" s="10">
        <v>43644</v>
      </c>
      <c r="H2334" s="8" t="s">
        <v>31</v>
      </c>
      <c r="I2334" s="8" t="s">
        <v>38</v>
      </c>
      <c r="J2334" s="9">
        <v>0</v>
      </c>
      <c r="K2334" s="9">
        <v>0</v>
      </c>
      <c r="L2334" s="8">
        <v>0</v>
      </c>
      <c r="M2334" s="14">
        <f t="shared" si="108"/>
        <v>0</v>
      </c>
      <c r="N2334" s="8">
        <v>0</v>
      </c>
      <c r="O2334" s="8">
        <v>0</v>
      </c>
      <c r="P2334" s="8" t="s">
        <v>106</v>
      </c>
      <c r="R2334" s="8">
        <v>-7.0000000000000007E-2</v>
      </c>
      <c r="S2334" s="13">
        <f>_xlfn.XLOOKUP(P2334,rif_fee_schedule!$A$2:$A$84,rif_fee_schedule!C$2:C$84, 0)*1.628</f>
        <v>0</v>
      </c>
      <c r="T2334" s="13">
        <f>_xlfn.XLOOKUP(P2334,rif_fee_schedule!$A$2:$A$84,rif_fee_schedule!D$2:D$84, 0)</f>
        <v>0</v>
      </c>
      <c r="U2334" s="14">
        <f t="shared" si="109"/>
        <v>0</v>
      </c>
      <c r="V2334" s="14">
        <f t="shared" si="110"/>
        <v>0</v>
      </c>
      <c r="W2334"/>
      <c r="Y2334" s="3">
        <v>23988344.25</v>
      </c>
      <c r="Z2334" s="3">
        <v>491993.61</v>
      </c>
      <c r="AA2334" s="3">
        <v>633517.25</v>
      </c>
      <c r="AB2334">
        <v>0</v>
      </c>
      <c r="AC2334" s="3">
        <v>0</v>
      </c>
      <c r="AD2334" s="2">
        <v>2811604.2</v>
      </c>
      <c r="AE2334" s="3">
        <v>599122533.62</v>
      </c>
      <c r="AF2334" s="3">
        <v>12164932.65</v>
      </c>
      <c r="AG2334" s="3">
        <v>2628720.44</v>
      </c>
      <c r="AH2334" s="3">
        <v>103699.7</v>
      </c>
      <c r="AI2334" s="3">
        <v>2074</v>
      </c>
      <c r="AJ2334" s="2">
        <v>-10188946.82</v>
      </c>
    </row>
    <row r="2335" spans="1:36" hidden="1" x14ac:dyDescent="0.25">
      <c r="A2335" s="8">
        <v>3</v>
      </c>
      <c r="B2335" s="8" t="s">
        <v>3534</v>
      </c>
      <c r="C2335" s="8">
        <v>3220150440010</v>
      </c>
      <c r="D2335" s="8" t="s">
        <v>3535</v>
      </c>
      <c r="F2335" s="8" t="s">
        <v>3531</v>
      </c>
      <c r="G2335" s="10">
        <v>43644</v>
      </c>
      <c r="H2335" s="8" t="s">
        <v>31</v>
      </c>
      <c r="I2335" s="8" t="s">
        <v>38</v>
      </c>
      <c r="J2335" s="9">
        <v>0</v>
      </c>
      <c r="K2335" s="9">
        <v>0</v>
      </c>
      <c r="L2335" s="8">
        <v>0</v>
      </c>
      <c r="M2335" s="14">
        <f t="shared" si="108"/>
        <v>0</v>
      </c>
      <c r="N2335" s="8">
        <v>0</v>
      </c>
      <c r="O2335" s="8">
        <v>0</v>
      </c>
      <c r="P2335" s="8" t="s">
        <v>113</v>
      </c>
      <c r="R2335" s="8">
        <v>18</v>
      </c>
      <c r="S2335" s="13">
        <f>_xlfn.XLOOKUP(P2335,rif_fee_schedule!$A$2:$A$84,rif_fee_schedule!C$2:C$84, 0)*1.628</f>
        <v>6860.3919999999998</v>
      </c>
      <c r="T2335" s="13">
        <f>_xlfn.XLOOKUP(P2335,rif_fee_schedule!$A$2:$A$84,rif_fee_schedule!D$2:D$84, 0)</f>
        <v>3984</v>
      </c>
      <c r="U2335" s="14">
        <f t="shared" si="109"/>
        <v>123487.056</v>
      </c>
      <c r="V2335" s="14">
        <f t="shared" si="110"/>
        <v>71712</v>
      </c>
      <c r="W2335"/>
      <c r="Y2335" s="3">
        <v>23988344.25</v>
      </c>
      <c r="Z2335" s="3">
        <v>491993.61</v>
      </c>
      <c r="AA2335" s="3">
        <v>633517.25</v>
      </c>
      <c r="AB2335">
        <v>0</v>
      </c>
      <c r="AC2335" s="3">
        <v>0</v>
      </c>
      <c r="AD2335" s="2">
        <v>2811604.2</v>
      </c>
      <c r="AE2335" s="3">
        <v>599122533.62</v>
      </c>
      <c r="AF2335" s="3">
        <v>12164932.65</v>
      </c>
      <c r="AG2335" s="3">
        <v>2628720.44</v>
      </c>
      <c r="AH2335" s="3">
        <v>103699.7</v>
      </c>
      <c r="AI2335" s="3">
        <v>2074</v>
      </c>
      <c r="AJ2335" s="2">
        <v>-10188946.82</v>
      </c>
    </row>
    <row r="2336" spans="1:36" hidden="1" x14ac:dyDescent="0.25">
      <c r="A2336" s="8">
        <v>3</v>
      </c>
      <c r="B2336" s="8" t="s">
        <v>3534</v>
      </c>
      <c r="C2336" s="8">
        <v>3220150440010</v>
      </c>
      <c r="D2336" s="8" t="s">
        <v>3535</v>
      </c>
      <c r="F2336" s="8" t="s">
        <v>3531</v>
      </c>
      <c r="G2336" s="10">
        <v>43644</v>
      </c>
      <c r="H2336" s="8" t="s">
        <v>31</v>
      </c>
      <c r="I2336" s="8" t="s">
        <v>38</v>
      </c>
      <c r="J2336" s="9">
        <v>0</v>
      </c>
      <c r="K2336" s="9">
        <v>0</v>
      </c>
      <c r="L2336" s="8">
        <v>0</v>
      </c>
      <c r="M2336" s="14">
        <f t="shared" si="108"/>
        <v>0</v>
      </c>
      <c r="N2336" s="8">
        <v>0</v>
      </c>
      <c r="O2336" s="8">
        <v>0</v>
      </c>
      <c r="P2336" s="8" t="s">
        <v>83</v>
      </c>
      <c r="R2336" s="11">
        <v>-9098.23</v>
      </c>
      <c r="S2336" s="13">
        <f>_xlfn.XLOOKUP(P2336,rif_fee_schedule!$A$2:$A$84,rif_fee_schedule!C$2:C$84, 0)*1.628</f>
        <v>13.572635999999999</v>
      </c>
      <c r="T2336" s="13">
        <f>_xlfn.XLOOKUP(P2336,rif_fee_schedule!$A$2:$A$84,rif_fee_schedule!D$2:D$84, 0)</f>
        <v>7.883</v>
      </c>
      <c r="U2336" s="14">
        <f t="shared" si="109"/>
        <v>-123486.96403427998</v>
      </c>
      <c r="V2336" s="14">
        <f t="shared" si="110"/>
        <v>-71721.347089999996</v>
      </c>
      <c r="W2336" s="2"/>
      <c r="Y2336" s="3">
        <v>23988344.25</v>
      </c>
      <c r="Z2336" s="3">
        <v>491993.61</v>
      </c>
      <c r="AA2336" s="3">
        <v>633517.25</v>
      </c>
      <c r="AB2336">
        <v>0</v>
      </c>
      <c r="AC2336" s="3">
        <v>0</v>
      </c>
      <c r="AD2336" s="2">
        <v>2811604.2</v>
      </c>
      <c r="AE2336" s="3">
        <v>599122533.62</v>
      </c>
      <c r="AF2336" s="3">
        <v>12164932.65</v>
      </c>
      <c r="AG2336" s="3">
        <v>2628720.44</v>
      </c>
      <c r="AH2336" s="3">
        <v>103699.7</v>
      </c>
      <c r="AI2336" s="3">
        <v>2074</v>
      </c>
      <c r="AJ2336" s="2">
        <v>-10188946.82</v>
      </c>
    </row>
    <row r="2337" spans="1:36" hidden="1" x14ac:dyDescent="0.25">
      <c r="A2337" s="8">
        <v>2</v>
      </c>
      <c r="B2337" s="8" t="s">
        <v>1575</v>
      </c>
      <c r="C2337" s="8">
        <v>131260370250</v>
      </c>
      <c r="D2337" s="8" t="s">
        <v>1576</v>
      </c>
      <c r="F2337" s="8" t="s">
        <v>1577</v>
      </c>
      <c r="G2337" s="10">
        <v>43818</v>
      </c>
      <c r="H2337" s="8" t="s">
        <v>31</v>
      </c>
      <c r="I2337" s="8" t="s">
        <v>38</v>
      </c>
      <c r="J2337" s="9">
        <v>36407.64</v>
      </c>
      <c r="K2337" s="9">
        <v>728.15</v>
      </c>
      <c r="L2337" s="8">
        <v>0</v>
      </c>
      <c r="M2337" s="14">
        <f t="shared" ref="M2337:M2400" si="111">SUM(J2337:L2337)</f>
        <v>37135.79</v>
      </c>
      <c r="N2337" s="8">
        <v>0</v>
      </c>
      <c r="O2337" s="8">
        <v>0</v>
      </c>
      <c r="P2337" s="8" t="s">
        <v>613</v>
      </c>
      <c r="R2337" s="8">
        <v>38</v>
      </c>
      <c r="S2337" s="13">
        <f>_xlfn.XLOOKUP(P2337,rif_fee_schedule!$A$2:$A$84,rif_fee_schedule!C$2:C$84, 0)*1.628</f>
        <v>1619.86</v>
      </c>
      <c r="T2337" s="13">
        <f>_xlfn.XLOOKUP(P2337,rif_fee_schedule!$A$2:$A$84,rif_fee_schedule!D$2:D$84, 0)</f>
        <v>940</v>
      </c>
      <c r="U2337" s="14">
        <f t="shared" si="109"/>
        <v>61554.679999999993</v>
      </c>
      <c r="V2337" s="14">
        <f t="shared" si="110"/>
        <v>35720</v>
      </c>
      <c r="W2337"/>
      <c r="Y2337" s="3">
        <v>272008405.74000001</v>
      </c>
      <c r="Z2337" s="3">
        <v>5573244.3300000001</v>
      </c>
      <c r="AA2337" s="3">
        <v>0</v>
      </c>
      <c r="AB2337">
        <v>0</v>
      </c>
      <c r="AC2337" s="3">
        <v>0</v>
      </c>
      <c r="AD2337" s="2">
        <v>-7297347.0099999998</v>
      </c>
      <c r="AE2337" s="3">
        <v>599122533.62</v>
      </c>
      <c r="AF2337" s="3">
        <v>12164932.65</v>
      </c>
      <c r="AG2337" s="3">
        <v>2628720.44</v>
      </c>
      <c r="AH2337" s="3">
        <v>103699.7</v>
      </c>
      <c r="AI2337" s="3">
        <v>2074</v>
      </c>
      <c r="AJ2337" s="2">
        <v>-10188946.82</v>
      </c>
    </row>
    <row r="2338" spans="1:36" hidden="1" x14ac:dyDescent="0.25">
      <c r="A2338" s="8">
        <v>2</v>
      </c>
      <c r="B2338" s="8" t="s">
        <v>1575</v>
      </c>
      <c r="C2338" s="8">
        <v>131260370250</v>
      </c>
      <c r="D2338" s="8" t="s">
        <v>1576</v>
      </c>
      <c r="F2338" s="8" t="s">
        <v>1577</v>
      </c>
      <c r="G2338" s="10">
        <v>43818</v>
      </c>
      <c r="H2338" s="8" t="s">
        <v>31</v>
      </c>
      <c r="I2338" s="8" t="s">
        <v>38</v>
      </c>
      <c r="J2338" s="9">
        <v>36407.64</v>
      </c>
      <c r="K2338" s="9">
        <v>728.15</v>
      </c>
      <c r="L2338" s="8">
        <v>0</v>
      </c>
      <c r="M2338" s="14">
        <f t="shared" si="111"/>
        <v>37135.79</v>
      </c>
      <c r="N2338" s="8">
        <v>0</v>
      </c>
      <c r="O2338" s="8">
        <v>0</v>
      </c>
      <c r="P2338" s="8" t="s">
        <v>45</v>
      </c>
      <c r="R2338" s="11">
        <v>-1020</v>
      </c>
      <c r="S2338" s="13">
        <f>_xlfn.XLOOKUP(P2338,rif_fee_schedule!$A$2:$A$84,rif_fee_schedule!C$2:C$84, 0)*1.628</f>
        <v>19.244587999999997</v>
      </c>
      <c r="T2338" s="13">
        <f>_xlfn.XLOOKUP(P2338,rif_fee_schedule!$A$2:$A$84,rif_fee_schedule!D$2:D$84, 0)</f>
        <v>11.177</v>
      </c>
      <c r="U2338" s="14">
        <f t="shared" si="109"/>
        <v>-19629.479759999998</v>
      </c>
      <c r="V2338" s="14">
        <f t="shared" si="110"/>
        <v>-11400.539999999999</v>
      </c>
      <c r="W2338" s="2"/>
      <c r="Y2338" s="3">
        <v>272008405.74000001</v>
      </c>
      <c r="Z2338" s="3">
        <v>5573244.3300000001</v>
      </c>
      <c r="AA2338" s="3">
        <v>0</v>
      </c>
      <c r="AB2338">
        <v>0</v>
      </c>
      <c r="AC2338" s="3">
        <v>0</v>
      </c>
      <c r="AD2338" s="2">
        <v>-7297347.0099999998</v>
      </c>
      <c r="AE2338" s="3">
        <v>599122533.62</v>
      </c>
      <c r="AF2338" s="3">
        <v>12164932.65</v>
      </c>
      <c r="AG2338" s="3">
        <v>2628720.44</v>
      </c>
      <c r="AH2338" s="3">
        <v>103699.7</v>
      </c>
      <c r="AI2338" s="3">
        <v>2074</v>
      </c>
      <c r="AJ2338" s="2">
        <v>-10188946.82</v>
      </c>
    </row>
    <row r="2339" spans="1:36" hidden="1" x14ac:dyDescent="0.25">
      <c r="A2339" s="8">
        <v>2</v>
      </c>
      <c r="B2339" s="8" t="s">
        <v>2400</v>
      </c>
      <c r="C2339" s="8">
        <v>141020058760</v>
      </c>
      <c r="D2339" s="8" t="s">
        <v>2401</v>
      </c>
      <c r="F2339" s="8" t="s">
        <v>2402</v>
      </c>
      <c r="G2339" s="10">
        <v>43705</v>
      </c>
      <c r="H2339" s="8" t="s">
        <v>31</v>
      </c>
      <c r="I2339" s="8" t="s">
        <v>38</v>
      </c>
      <c r="J2339" s="9">
        <v>85026.95</v>
      </c>
      <c r="K2339" s="9">
        <v>1700.54</v>
      </c>
      <c r="L2339" s="8">
        <v>0</v>
      </c>
      <c r="M2339" s="14">
        <f t="shared" si="111"/>
        <v>86727.489999999991</v>
      </c>
      <c r="N2339" s="8">
        <v>0</v>
      </c>
      <c r="O2339" s="8">
        <v>0</v>
      </c>
      <c r="P2339" s="8" t="s">
        <v>114</v>
      </c>
      <c r="R2339" s="8">
        <v>-2</v>
      </c>
      <c r="S2339" s="13">
        <f>_xlfn.XLOOKUP(P2339,rif_fee_schedule!$A$2:$A$84,rif_fee_schedule!C$2:C$84, 0)*1.628</f>
        <v>4288.152</v>
      </c>
      <c r="T2339" s="13">
        <f>_xlfn.XLOOKUP(P2339,rif_fee_schedule!$A$2:$A$84,rif_fee_schedule!D$2:D$84, 0)</f>
        <v>2490</v>
      </c>
      <c r="U2339" s="14">
        <f t="shared" si="109"/>
        <v>-8576.3040000000001</v>
      </c>
      <c r="V2339" s="14">
        <f t="shared" si="110"/>
        <v>-4980</v>
      </c>
      <c r="W2339"/>
      <c r="Y2339" s="3">
        <v>272008405.74000001</v>
      </c>
      <c r="Z2339" s="3">
        <v>5573244.3300000001</v>
      </c>
      <c r="AA2339" s="3">
        <v>0</v>
      </c>
      <c r="AB2339">
        <v>0</v>
      </c>
      <c r="AC2339" s="3">
        <v>0</v>
      </c>
      <c r="AD2339" s="2">
        <v>-7297347.0099999998</v>
      </c>
      <c r="AE2339" s="3">
        <v>599122533.62</v>
      </c>
      <c r="AF2339" s="3">
        <v>12164932.65</v>
      </c>
      <c r="AG2339" s="3">
        <v>2628720.44</v>
      </c>
      <c r="AH2339" s="3">
        <v>103699.7</v>
      </c>
      <c r="AI2339" s="3">
        <v>2074</v>
      </c>
      <c r="AJ2339" s="2">
        <v>-10188946.82</v>
      </c>
    </row>
    <row r="2340" spans="1:36" hidden="1" x14ac:dyDescent="0.25">
      <c r="A2340" s="8">
        <v>2</v>
      </c>
      <c r="B2340" s="8" t="s">
        <v>2400</v>
      </c>
      <c r="C2340" s="8">
        <v>141020058760</v>
      </c>
      <c r="D2340" s="8" t="s">
        <v>2401</v>
      </c>
      <c r="F2340" s="8" t="s">
        <v>2402</v>
      </c>
      <c r="G2340" s="10">
        <v>43705</v>
      </c>
      <c r="H2340" s="8" t="s">
        <v>31</v>
      </c>
      <c r="I2340" s="8" t="s">
        <v>38</v>
      </c>
      <c r="J2340" s="9">
        <v>85026.95</v>
      </c>
      <c r="K2340" s="9">
        <v>1700.54</v>
      </c>
      <c r="L2340" s="8">
        <v>0</v>
      </c>
      <c r="M2340" s="14">
        <f t="shared" si="111"/>
        <v>86727.489999999991</v>
      </c>
      <c r="N2340" s="8">
        <v>0</v>
      </c>
      <c r="O2340" s="8">
        <v>0</v>
      </c>
      <c r="P2340" s="8" t="s">
        <v>113</v>
      </c>
      <c r="R2340" s="8">
        <v>16</v>
      </c>
      <c r="S2340" s="13">
        <f>_xlfn.XLOOKUP(P2340,rif_fee_schedule!$A$2:$A$84,rif_fee_schedule!C$2:C$84, 0)*1.628</f>
        <v>6860.3919999999998</v>
      </c>
      <c r="T2340" s="13">
        <f>_xlfn.XLOOKUP(P2340,rif_fee_schedule!$A$2:$A$84,rif_fee_schedule!D$2:D$84, 0)</f>
        <v>3984</v>
      </c>
      <c r="U2340" s="14">
        <f t="shared" si="109"/>
        <v>109766.272</v>
      </c>
      <c r="V2340" s="14">
        <f t="shared" si="110"/>
        <v>63744</v>
      </c>
      <c r="W2340"/>
      <c r="Y2340" s="3">
        <v>272008405.74000001</v>
      </c>
      <c r="Z2340" s="3">
        <v>5573244.3300000001</v>
      </c>
      <c r="AA2340" s="3">
        <v>0</v>
      </c>
      <c r="AB2340">
        <v>0</v>
      </c>
      <c r="AC2340" s="3">
        <v>0</v>
      </c>
      <c r="AD2340" s="2">
        <v>-7297347.0099999998</v>
      </c>
      <c r="AE2340" s="3">
        <v>599122533.62</v>
      </c>
      <c r="AF2340" s="3">
        <v>12164932.65</v>
      </c>
      <c r="AG2340" s="3">
        <v>2628720.44</v>
      </c>
      <c r="AH2340" s="3">
        <v>103699.7</v>
      </c>
      <c r="AI2340" s="3">
        <v>2074</v>
      </c>
      <c r="AJ2340" s="2">
        <v>-10188946.82</v>
      </c>
    </row>
    <row r="2341" spans="1:36" hidden="1" x14ac:dyDescent="0.25">
      <c r="A2341" s="8">
        <v>2</v>
      </c>
      <c r="B2341" s="8" t="s">
        <v>1699</v>
      </c>
      <c r="C2341" s="8">
        <v>131360051010</v>
      </c>
      <c r="D2341" s="8" t="s">
        <v>1700</v>
      </c>
      <c r="F2341" s="8" t="s">
        <v>1701</v>
      </c>
      <c r="G2341" s="10">
        <v>43676</v>
      </c>
      <c r="H2341" s="8" t="s">
        <v>31</v>
      </c>
      <c r="I2341" s="8" t="s">
        <v>38</v>
      </c>
      <c r="J2341" s="9">
        <v>1102624.97</v>
      </c>
      <c r="K2341" s="9">
        <v>22052.5</v>
      </c>
      <c r="L2341" s="8">
        <v>0</v>
      </c>
      <c r="M2341" s="14">
        <f t="shared" si="111"/>
        <v>1124677.47</v>
      </c>
      <c r="N2341" s="8">
        <v>0</v>
      </c>
      <c r="O2341" s="8">
        <v>0</v>
      </c>
      <c r="P2341" s="8" t="s">
        <v>106</v>
      </c>
      <c r="R2341" s="11">
        <v>-473053.75</v>
      </c>
      <c r="S2341" s="13">
        <f>_xlfn.XLOOKUP(P2341,rif_fee_schedule!$A$2:$A$84,rif_fee_schedule!C$2:C$84, 0)*1.628</f>
        <v>0</v>
      </c>
      <c r="T2341" s="13">
        <f>_xlfn.XLOOKUP(P2341,rif_fee_schedule!$A$2:$A$84,rif_fee_schedule!D$2:D$84, 0)</f>
        <v>0</v>
      </c>
      <c r="U2341" s="14">
        <f t="shared" si="109"/>
        <v>0</v>
      </c>
      <c r="V2341" s="14">
        <f t="shared" si="110"/>
        <v>0</v>
      </c>
      <c r="W2341" s="2"/>
      <c r="Y2341" s="3">
        <v>272008405.74000001</v>
      </c>
      <c r="Z2341" s="3">
        <v>5573244.3300000001</v>
      </c>
      <c r="AA2341" s="3">
        <v>0</v>
      </c>
      <c r="AB2341">
        <v>0</v>
      </c>
      <c r="AC2341" s="3">
        <v>0</v>
      </c>
      <c r="AD2341" s="2">
        <v>-7297347.0099999998</v>
      </c>
      <c r="AE2341" s="3">
        <v>599122533.62</v>
      </c>
      <c r="AF2341" s="3">
        <v>12164932.65</v>
      </c>
      <c r="AG2341" s="3">
        <v>2628720.44</v>
      </c>
      <c r="AH2341" s="3">
        <v>103699.7</v>
      </c>
      <c r="AI2341" s="3">
        <v>2074</v>
      </c>
      <c r="AJ2341" s="2">
        <v>-10188946.82</v>
      </c>
    </row>
    <row r="2342" spans="1:36" hidden="1" x14ac:dyDescent="0.25">
      <c r="A2342" s="8">
        <v>2</v>
      </c>
      <c r="B2342" s="8" t="s">
        <v>1699</v>
      </c>
      <c r="C2342" s="8">
        <v>131360051010</v>
      </c>
      <c r="D2342" s="8" t="s">
        <v>1700</v>
      </c>
      <c r="F2342" s="8" t="s">
        <v>1701</v>
      </c>
      <c r="G2342" s="10">
        <v>43676</v>
      </c>
      <c r="H2342" s="8" t="s">
        <v>31</v>
      </c>
      <c r="I2342" s="8" t="s">
        <v>38</v>
      </c>
      <c r="J2342" s="9">
        <v>1102624.97</v>
      </c>
      <c r="K2342" s="9">
        <v>22052.5</v>
      </c>
      <c r="L2342" s="8">
        <v>0</v>
      </c>
      <c r="M2342" s="14">
        <f t="shared" si="111"/>
        <v>1124677.47</v>
      </c>
      <c r="N2342" s="8">
        <v>0</v>
      </c>
      <c r="O2342" s="8">
        <v>0</v>
      </c>
      <c r="P2342" s="8" t="s">
        <v>43</v>
      </c>
      <c r="R2342" s="11">
        <v>-9870</v>
      </c>
      <c r="S2342" s="13">
        <f>_xlfn.XLOOKUP(P2342,rif_fee_schedule!$A$2:$A$84,rif_fee_schedule!C$2:C$84, 0)*1.628</f>
        <v>5.1216879999999998</v>
      </c>
      <c r="T2342" s="13">
        <f>_xlfn.XLOOKUP(P2342,rif_fee_schedule!$A$2:$A$84,rif_fee_schedule!D$2:D$84, 0)</f>
        <v>2.9740000000000002</v>
      </c>
      <c r="U2342" s="14">
        <f t="shared" si="109"/>
        <v>-50551.060559999998</v>
      </c>
      <c r="V2342" s="14">
        <f t="shared" si="110"/>
        <v>-29353.38</v>
      </c>
      <c r="W2342" s="2"/>
      <c r="Y2342" s="3">
        <v>272008405.74000001</v>
      </c>
      <c r="Z2342" s="3">
        <v>5573244.3300000001</v>
      </c>
      <c r="AA2342" s="3">
        <v>0</v>
      </c>
      <c r="AB2342">
        <v>0</v>
      </c>
      <c r="AC2342" s="3">
        <v>0</v>
      </c>
      <c r="AD2342" s="2">
        <v>-7297347.0099999998</v>
      </c>
      <c r="AE2342" s="3">
        <v>599122533.62</v>
      </c>
      <c r="AF2342" s="3">
        <v>12164932.65</v>
      </c>
      <c r="AG2342" s="3">
        <v>2628720.44</v>
      </c>
      <c r="AH2342" s="3">
        <v>103699.7</v>
      </c>
      <c r="AI2342" s="3">
        <v>2074</v>
      </c>
      <c r="AJ2342" s="2">
        <v>-10188946.82</v>
      </c>
    </row>
    <row r="2343" spans="1:36" hidden="1" x14ac:dyDescent="0.25">
      <c r="A2343" s="8">
        <v>2</v>
      </c>
      <c r="B2343" s="8" t="s">
        <v>1699</v>
      </c>
      <c r="C2343" s="8">
        <v>131360051010</v>
      </c>
      <c r="D2343" s="8" t="s">
        <v>1700</v>
      </c>
      <c r="F2343" s="8" t="s">
        <v>1701</v>
      </c>
      <c r="G2343" s="10">
        <v>43676</v>
      </c>
      <c r="H2343" s="8" t="s">
        <v>31</v>
      </c>
      <c r="I2343" s="8" t="s">
        <v>38</v>
      </c>
      <c r="J2343" s="9">
        <v>1102624.97</v>
      </c>
      <c r="K2343" s="9">
        <v>22052.5</v>
      </c>
      <c r="L2343" s="8">
        <v>0</v>
      </c>
      <c r="M2343" s="14">
        <f t="shared" si="111"/>
        <v>1124677.47</v>
      </c>
      <c r="N2343" s="8">
        <v>0</v>
      </c>
      <c r="O2343" s="8">
        <v>0</v>
      </c>
      <c r="P2343" s="8" t="s">
        <v>45</v>
      </c>
      <c r="R2343" s="11">
        <v>2875</v>
      </c>
      <c r="S2343" s="13">
        <f>_xlfn.XLOOKUP(P2343,rif_fee_schedule!$A$2:$A$84,rif_fee_schedule!C$2:C$84, 0)*1.628</f>
        <v>19.244587999999997</v>
      </c>
      <c r="T2343" s="13">
        <f>_xlfn.XLOOKUP(P2343,rif_fee_schedule!$A$2:$A$84,rif_fee_schedule!D$2:D$84, 0)</f>
        <v>11.177</v>
      </c>
      <c r="U2343" s="14">
        <f t="shared" si="109"/>
        <v>55328.19049999999</v>
      </c>
      <c r="V2343" s="14">
        <f t="shared" si="110"/>
        <v>32133.875</v>
      </c>
      <c r="W2343" s="2"/>
      <c r="Y2343" s="3">
        <v>272008405.74000001</v>
      </c>
      <c r="Z2343" s="3">
        <v>5573244.3300000001</v>
      </c>
      <c r="AA2343" s="3">
        <v>0</v>
      </c>
      <c r="AB2343">
        <v>0</v>
      </c>
      <c r="AC2343" s="3">
        <v>0</v>
      </c>
      <c r="AD2343" s="2">
        <v>-7297347.0099999998</v>
      </c>
      <c r="AE2343" s="3">
        <v>599122533.62</v>
      </c>
      <c r="AF2343" s="3">
        <v>12164932.65</v>
      </c>
      <c r="AG2343" s="3">
        <v>2628720.44</v>
      </c>
      <c r="AH2343" s="3">
        <v>103699.7</v>
      </c>
      <c r="AI2343" s="3">
        <v>2074</v>
      </c>
      <c r="AJ2343" s="2">
        <v>-10188946.82</v>
      </c>
    </row>
    <row r="2344" spans="1:36" hidden="1" x14ac:dyDescent="0.25">
      <c r="A2344" s="8">
        <v>2</v>
      </c>
      <c r="B2344" s="8" t="s">
        <v>1699</v>
      </c>
      <c r="C2344" s="8">
        <v>131360051010</v>
      </c>
      <c r="D2344" s="8" t="s">
        <v>1700</v>
      </c>
      <c r="F2344" s="8" t="s">
        <v>1701</v>
      </c>
      <c r="G2344" s="10">
        <v>43676</v>
      </c>
      <c r="H2344" s="8" t="s">
        <v>31</v>
      </c>
      <c r="I2344" s="8" t="s">
        <v>38</v>
      </c>
      <c r="J2344" s="9">
        <v>1102624.97</v>
      </c>
      <c r="K2344" s="9">
        <v>22052.5</v>
      </c>
      <c r="L2344" s="8">
        <v>0</v>
      </c>
      <c r="M2344" s="14">
        <f t="shared" si="111"/>
        <v>1124677.47</v>
      </c>
      <c r="N2344" s="8">
        <v>0</v>
      </c>
      <c r="O2344" s="8">
        <v>0</v>
      </c>
      <c r="P2344" s="8" t="s">
        <v>117</v>
      </c>
      <c r="R2344" s="8">
        <v>425</v>
      </c>
      <c r="S2344" s="13">
        <f>_xlfn.XLOOKUP(P2344,rif_fee_schedule!$A$2:$A$84,rif_fee_schedule!C$2:C$84, 0)*1.628</f>
        <v>4288.152</v>
      </c>
      <c r="T2344" s="13">
        <f>_xlfn.XLOOKUP(P2344,rif_fee_schedule!$A$2:$A$84,rif_fee_schedule!D$2:D$84, 0)</f>
        <v>2490</v>
      </c>
      <c r="U2344" s="14">
        <f t="shared" si="109"/>
        <v>1822464.6</v>
      </c>
      <c r="V2344" s="14">
        <f t="shared" si="110"/>
        <v>1058250</v>
      </c>
      <c r="W2344"/>
      <c r="Y2344" s="3">
        <v>272008405.74000001</v>
      </c>
      <c r="Z2344" s="3">
        <v>5573244.3300000001</v>
      </c>
      <c r="AA2344" s="3">
        <v>0</v>
      </c>
      <c r="AB2344">
        <v>0</v>
      </c>
      <c r="AC2344" s="3">
        <v>0</v>
      </c>
      <c r="AD2344" s="2">
        <v>-7297347.0099999998</v>
      </c>
      <c r="AE2344" s="3">
        <v>599122533.62</v>
      </c>
      <c r="AF2344" s="3">
        <v>12164932.65</v>
      </c>
      <c r="AG2344" s="3">
        <v>2628720.44</v>
      </c>
      <c r="AH2344" s="3">
        <v>103699.7</v>
      </c>
      <c r="AI2344" s="3">
        <v>2074</v>
      </c>
      <c r="AJ2344" s="2">
        <v>-10188946.82</v>
      </c>
    </row>
    <row r="2345" spans="1:36" hidden="1" x14ac:dyDescent="0.25">
      <c r="A2345" s="8">
        <v>2</v>
      </c>
      <c r="B2345" s="8" t="s">
        <v>1699</v>
      </c>
      <c r="C2345" s="8">
        <v>131360051010</v>
      </c>
      <c r="D2345" s="8" t="s">
        <v>1700</v>
      </c>
      <c r="F2345" s="8" t="s">
        <v>1701</v>
      </c>
      <c r="G2345" s="10">
        <v>43676</v>
      </c>
      <c r="H2345" s="8" t="s">
        <v>31</v>
      </c>
      <c r="I2345" s="8" t="s">
        <v>38</v>
      </c>
      <c r="J2345" s="9">
        <v>1102624.97</v>
      </c>
      <c r="K2345" s="9">
        <v>22052.5</v>
      </c>
      <c r="L2345" s="8">
        <v>0</v>
      </c>
      <c r="M2345" s="14">
        <f t="shared" si="111"/>
        <v>1124677.47</v>
      </c>
      <c r="N2345" s="8">
        <v>0</v>
      </c>
      <c r="O2345" s="8">
        <v>0</v>
      </c>
      <c r="P2345" s="8" t="s">
        <v>114</v>
      </c>
      <c r="R2345" s="8">
        <v>-2</v>
      </c>
      <c r="S2345" s="13">
        <f>_xlfn.XLOOKUP(P2345,rif_fee_schedule!$A$2:$A$84,rif_fee_schedule!C$2:C$84, 0)*1.628</f>
        <v>4288.152</v>
      </c>
      <c r="T2345" s="13">
        <f>_xlfn.XLOOKUP(P2345,rif_fee_schedule!$A$2:$A$84,rif_fee_schedule!D$2:D$84, 0)</f>
        <v>2490</v>
      </c>
      <c r="U2345" s="14">
        <f t="shared" si="109"/>
        <v>-8576.3040000000001</v>
      </c>
      <c r="V2345" s="14">
        <f t="shared" si="110"/>
        <v>-4980</v>
      </c>
      <c r="W2345"/>
      <c r="Y2345" s="3">
        <v>272008405.74000001</v>
      </c>
      <c r="Z2345" s="3">
        <v>5573244.3300000001</v>
      </c>
      <c r="AA2345" s="3">
        <v>0</v>
      </c>
      <c r="AB2345">
        <v>0</v>
      </c>
      <c r="AC2345" s="3">
        <v>0</v>
      </c>
      <c r="AD2345" s="2">
        <v>-7297347.0099999998</v>
      </c>
      <c r="AE2345" s="3">
        <v>599122533.62</v>
      </c>
      <c r="AF2345" s="3">
        <v>12164932.65</v>
      </c>
      <c r="AG2345" s="3">
        <v>2628720.44</v>
      </c>
      <c r="AH2345" s="3">
        <v>103699.7</v>
      </c>
      <c r="AI2345" s="3">
        <v>2074</v>
      </c>
      <c r="AJ2345" s="2">
        <v>-10188946.82</v>
      </c>
    </row>
    <row r="2346" spans="1:36" hidden="1" x14ac:dyDescent="0.25">
      <c r="A2346" s="8">
        <v>2</v>
      </c>
      <c r="B2346" s="8" t="s">
        <v>1699</v>
      </c>
      <c r="C2346" s="8">
        <v>131360051010</v>
      </c>
      <c r="D2346" s="8" t="s">
        <v>1700</v>
      </c>
      <c r="F2346" s="8" t="s">
        <v>1701</v>
      </c>
      <c r="G2346" s="10">
        <v>43676</v>
      </c>
      <c r="H2346" s="8" t="s">
        <v>31</v>
      </c>
      <c r="I2346" s="8" t="s">
        <v>38</v>
      </c>
      <c r="J2346" s="9">
        <v>1102624.97</v>
      </c>
      <c r="K2346" s="9">
        <v>22052.5</v>
      </c>
      <c r="L2346" s="8">
        <v>0</v>
      </c>
      <c r="M2346" s="14">
        <f t="shared" si="111"/>
        <v>1124677.47</v>
      </c>
      <c r="N2346" s="8">
        <v>0</v>
      </c>
      <c r="O2346" s="8">
        <v>0</v>
      </c>
      <c r="P2346" s="8" t="s">
        <v>43</v>
      </c>
      <c r="R2346" s="11">
        <v>-2610</v>
      </c>
      <c r="S2346" s="13">
        <f>_xlfn.XLOOKUP(P2346,rif_fee_schedule!$A$2:$A$84,rif_fee_schedule!C$2:C$84, 0)*1.628</f>
        <v>5.1216879999999998</v>
      </c>
      <c r="T2346" s="13">
        <f>_xlfn.XLOOKUP(P2346,rif_fee_schedule!$A$2:$A$84,rif_fee_schedule!D$2:D$84, 0)</f>
        <v>2.9740000000000002</v>
      </c>
      <c r="U2346" s="14">
        <f t="shared" si="109"/>
        <v>-13367.605679999999</v>
      </c>
      <c r="V2346" s="14">
        <f t="shared" si="110"/>
        <v>-7762.14</v>
      </c>
      <c r="W2346" s="2"/>
      <c r="Y2346" s="3">
        <v>272008405.74000001</v>
      </c>
      <c r="Z2346" s="3">
        <v>5573244.3300000001</v>
      </c>
      <c r="AA2346" s="3">
        <v>0</v>
      </c>
      <c r="AB2346">
        <v>0</v>
      </c>
      <c r="AC2346" s="3">
        <v>0</v>
      </c>
      <c r="AD2346" s="2">
        <v>-7297347.0099999998</v>
      </c>
      <c r="AE2346" s="3">
        <v>599122533.62</v>
      </c>
      <c r="AF2346" s="3">
        <v>12164932.65</v>
      </c>
      <c r="AG2346" s="3">
        <v>2628720.44</v>
      </c>
      <c r="AH2346" s="3">
        <v>103699.7</v>
      </c>
      <c r="AI2346" s="3">
        <v>2074</v>
      </c>
      <c r="AJ2346" s="2">
        <v>-10188946.82</v>
      </c>
    </row>
    <row r="2347" spans="1:36" hidden="1" x14ac:dyDescent="0.25">
      <c r="A2347" s="8">
        <v>2</v>
      </c>
      <c r="B2347" s="8" t="s">
        <v>1771</v>
      </c>
      <c r="C2347" s="8">
        <v>132070170600</v>
      </c>
      <c r="D2347" s="8" t="s">
        <v>1772</v>
      </c>
      <c r="F2347" s="8" t="s">
        <v>1773</v>
      </c>
      <c r="G2347" s="10">
        <v>43474</v>
      </c>
      <c r="H2347" s="8" t="s">
        <v>31</v>
      </c>
      <c r="I2347" s="8" t="s">
        <v>38</v>
      </c>
      <c r="J2347" s="9">
        <v>7121.85</v>
      </c>
      <c r="K2347" s="9">
        <v>142.43</v>
      </c>
      <c r="L2347" s="8">
        <v>0</v>
      </c>
      <c r="M2347" s="14">
        <f t="shared" si="111"/>
        <v>7264.2800000000007</v>
      </c>
      <c r="N2347" s="8">
        <v>0</v>
      </c>
      <c r="O2347" s="8">
        <v>0</v>
      </c>
      <c r="P2347" s="8" t="s">
        <v>45</v>
      </c>
      <c r="R2347" s="8">
        <v>-242</v>
      </c>
      <c r="S2347" s="13">
        <f>_xlfn.XLOOKUP(P2347,rif_fee_schedule!$A$2:$A$84,rif_fee_schedule!C$2:C$84, 0)*1.628</f>
        <v>19.244587999999997</v>
      </c>
      <c r="T2347" s="13">
        <f>_xlfn.XLOOKUP(P2347,rif_fee_schedule!$A$2:$A$84,rif_fee_schedule!D$2:D$84, 0)</f>
        <v>11.177</v>
      </c>
      <c r="U2347" s="14">
        <f t="shared" si="109"/>
        <v>-4657.1902959999989</v>
      </c>
      <c r="V2347" s="14">
        <f t="shared" si="110"/>
        <v>-2704.8339999999998</v>
      </c>
      <c r="W2347"/>
      <c r="Y2347" s="3">
        <v>272008405.74000001</v>
      </c>
      <c r="Z2347" s="3">
        <v>5573244.3300000001</v>
      </c>
      <c r="AA2347" s="3">
        <v>0</v>
      </c>
      <c r="AB2347">
        <v>0</v>
      </c>
      <c r="AC2347" s="3">
        <v>0</v>
      </c>
      <c r="AD2347" s="2">
        <v>-7297347.0099999998</v>
      </c>
      <c r="AE2347" s="3">
        <v>599122533.62</v>
      </c>
      <c r="AF2347" s="3">
        <v>12164932.65</v>
      </c>
      <c r="AG2347" s="3">
        <v>2628720.44</v>
      </c>
      <c r="AH2347" s="3">
        <v>103699.7</v>
      </c>
      <c r="AI2347" s="3">
        <v>2074</v>
      </c>
      <c r="AJ2347" s="2">
        <v>-10188946.82</v>
      </c>
    </row>
    <row r="2348" spans="1:36" hidden="1" x14ac:dyDescent="0.25">
      <c r="A2348" s="8">
        <v>2</v>
      </c>
      <c r="B2348" s="8" t="s">
        <v>1771</v>
      </c>
      <c r="C2348" s="8">
        <v>132070170600</v>
      </c>
      <c r="D2348" s="8" t="s">
        <v>1772</v>
      </c>
      <c r="F2348" s="8" t="s">
        <v>1773</v>
      </c>
      <c r="G2348" s="10">
        <v>43474</v>
      </c>
      <c r="H2348" s="8" t="s">
        <v>31</v>
      </c>
      <c r="I2348" s="8" t="s">
        <v>38</v>
      </c>
      <c r="J2348" s="9">
        <v>7121.85</v>
      </c>
      <c r="K2348" s="9">
        <v>142.43</v>
      </c>
      <c r="L2348" s="8">
        <v>0</v>
      </c>
      <c r="M2348" s="14">
        <f t="shared" si="111"/>
        <v>7264.2800000000007</v>
      </c>
      <c r="N2348" s="8">
        <v>0</v>
      </c>
      <c r="O2348" s="8">
        <v>0</v>
      </c>
      <c r="P2348" s="8" t="s">
        <v>112</v>
      </c>
      <c r="R2348" s="8">
        <v>242</v>
      </c>
      <c r="S2348" s="13">
        <f>_xlfn.XLOOKUP(P2348,rif_fee_schedule!$A$2:$A$84,rif_fee_schedule!C$2:C$84, 0)*1.628</f>
        <v>53.092335999999996</v>
      </c>
      <c r="T2348" s="13">
        <f>_xlfn.XLOOKUP(P2348,rif_fee_schedule!$A$2:$A$84,rif_fee_schedule!D$2:D$84, 0)</f>
        <v>30.835000000000001</v>
      </c>
      <c r="U2348" s="14">
        <f t="shared" si="109"/>
        <v>12848.345311999999</v>
      </c>
      <c r="V2348" s="14">
        <f t="shared" si="110"/>
        <v>7462.0700000000006</v>
      </c>
      <c r="W2348"/>
      <c r="Y2348" s="3">
        <v>272008405.74000001</v>
      </c>
      <c r="Z2348" s="3">
        <v>5573244.3300000001</v>
      </c>
      <c r="AA2348" s="3">
        <v>0</v>
      </c>
      <c r="AB2348">
        <v>0</v>
      </c>
      <c r="AC2348" s="3">
        <v>0</v>
      </c>
      <c r="AD2348" s="2">
        <v>-7297347.0099999998</v>
      </c>
      <c r="AE2348" s="3">
        <v>599122533.62</v>
      </c>
      <c r="AF2348" s="3">
        <v>12164932.65</v>
      </c>
      <c r="AG2348" s="3">
        <v>2628720.44</v>
      </c>
      <c r="AH2348" s="3">
        <v>103699.7</v>
      </c>
      <c r="AI2348" s="3">
        <v>2074</v>
      </c>
      <c r="AJ2348" s="2">
        <v>-10188946.82</v>
      </c>
    </row>
    <row r="2349" spans="1:36" hidden="1" x14ac:dyDescent="0.25">
      <c r="A2349" s="8">
        <v>2</v>
      </c>
      <c r="B2349" s="8" t="s">
        <v>986</v>
      </c>
      <c r="C2349" s="8">
        <v>101070101220</v>
      </c>
      <c r="D2349" s="8" t="s">
        <v>987</v>
      </c>
      <c r="F2349" s="8" t="s">
        <v>988</v>
      </c>
      <c r="G2349" s="10">
        <v>43635</v>
      </c>
      <c r="H2349" s="8" t="s">
        <v>31</v>
      </c>
      <c r="I2349" s="8" t="s">
        <v>38</v>
      </c>
      <c r="J2349" s="9">
        <v>60621.33</v>
      </c>
      <c r="K2349" s="9">
        <v>1212.42</v>
      </c>
      <c r="L2349" s="8">
        <v>0</v>
      </c>
      <c r="M2349" s="14">
        <f t="shared" si="111"/>
        <v>61833.75</v>
      </c>
      <c r="N2349" s="8">
        <v>0</v>
      </c>
      <c r="O2349" s="8">
        <v>0</v>
      </c>
      <c r="P2349" s="8" t="s">
        <v>45</v>
      </c>
      <c r="R2349" s="8">
        <v>589</v>
      </c>
      <c r="S2349" s="13">
        <f>_xlfn.XLOOKUP(P2349,rif_fee_schedule!$A$2:$A$84,rif_fee_schedule!C$2:C$84, 0)*1.628</f>
        <v>19.244587999999997</v>
      </c>
      <c r="T2349" s="13">
        <f>_xlfn.XLOOKUP(P2349,rif_fee_schedule!$A$2:$A$84,rif_fee_schedule!D$2:D$84, 0)</f>
        <v>11.177</v>
      </c>
      <c r="U2349" s="14">
        <f t="shared" si="109"/>
        <v>11335.062331999998</v>
      </c>
      <c r="V2349" s="14">
        <f t="shared" si="110"/>
        <v>6583.2529999999997</v>
      </c>
      <c r="W2349"/>
      <c r="Y2349" s="3">
        <v>272008405.74000001</v>
      </c>
      <c r="Z2349" s="3">
        <v>5573244.3300000001</v>
      </c>
      <c r="AA2349" s="3">
        <v>0</v>
      </c>
      <c r="AB2349">
        <v>0</v>
      </c>
      <c r="AC2349" s="3">
        <v>0</v>
      </c>
      <c r="AD2349" s="2">
        <v>-7297347.0099999998</v>
      </c>
      <c r="AE2349" s="3">
        <v>599122533.62</v>
      </c>
      <c r="AF2349" s="3">
        <v>12164932.65</v>
      </c>
      <c r="AG2349" s="3">
        <v>2628720.44</v>
      </c>
      <c r="AH2349" s="3">
        <v>103699.7</v>
      </c>
      <c r="AI2349" s="3">
        <v>2074</v>
      </c>
      <c r="AJ2349" s="2">
        <v>-10188946.82</v>
      </c>
    </row>
    <row r="2350" spans="1:36" hidden="1" x14ac:dyDescent="0.25">
      <c r="A2350" s="8">
        <v>2</v>
      </c>
      <c r="B2350" s="8" t="s">
        <v>986</v>
      </c>
      <c r="C2350" s="8">
        <v>101070101220</v>
      </c>
      <c r="D2350" s="8" t="s">
        <v>987</v>
      </c>
      <c r="F2350" s="8" t="s">
        <v>988</v>
      </c>
      <c r="G2350" s="10">
        <v>43635</v>
      </c>
      <c r="H2350" s="8" t="s">
        <v>31</v>
      </c>
      <c r="I2350" s="8" t="s">
        <v>38</v>
      </c>
      <c r="J2350" s="9">
        <v>60621.33</v>
      </c>
      <c r="K2350" s="9">
        <v>1212.42</v>
      </c>
      <c r="L2350" s="8">
        <v>0</v>
      </c>
      <c r="M2350" s="14">
        <f t="shared" si="111"/>
        <v>61833.75</v>
      </c>
      <c r="N2350" s="8">
        <v>0</v>
      </c>
      <c r="O2350" s="8">
        <v>0</v>
      </c>
      <c r="P2350" s="8" t="s">
        <v>112</v>
      </c>
      <c r="R2350" s="11">
        <v>1280</v>
      </c>
      <c r="S2350" s="13">
        <f>_xlfn.XLOOKUP(P2350,rif_fee_schedule!$A$2:$A$84,rif_fee_schedule!C$2:C$84, 0)*1.628</f>
        <v>53.092335999999996</v>
      </c>
      <c r="T2350" s="13">
        <f>_xlfn.XLOOKUP(P2350,rif_fee_schedule!$A$2:$A$84,rif_fee_schedule!D$2:D$84, 0)</f>
        <v>30.835000000000001</v>
      </c>
      <c r="U2350" s="14">
        <f t="shared" si="109"/>
        <v>67958.19008</v>
      </c>
      <c r="V2350" s="14">
        <f t="shared" si="110"/>
        <v>39468.800000000003</v>
      </c>
      <c r="W2350" s="2"/>
      <c r="Y2350" s="3">
        <v>272008405.74000001</v>
      </c>
      <c r="Z2350" s="3">
        <v>5573244.3300000001</v>
      </c>
      <c r="AA2350" s="3">
        <v>0</v>
      </c>
      <c r="AB2350">
        <v>0</v>
      </c>
      <c r="AC2350" s="3">
        <v>0</v>
      </c>
      <c r="AD2350" s="2">
        <v>-7297347.0099999998</v>
      </c>
      <c r="AE2350" s="3">
        <v>599122533.62</v>
      </c>
      <c r="AF2350" s="3">
        <v>12164932.65</v>
      </c>
      <c r="AG2350" s="3">
        <v>2628720.44</v>
      </c>
      <c r="AH2350" s="3">
        <v>103699.7</v>
      </c>
      <c r="AI2350" s="3">
        <v>2074</v>
      </c>
      <c r="AJ2350" s="2">
        <v>-10188946.82</v>
      </c>
    </row>
    <row r="2351" spans="1:36" hidden="1" x14ac:dyDescent="0.25">
      <c r="A2351" s="8">
        <v>2</v>
      </c>
      <c r="B2351" s="8" t="s">
        <v>986</v>
      </c>
      <c r="C2351" s="8">
        <v>101070101220</v>
      </c>
      <c r="D2351" s="8" t="s">
        <v>987</v>
      </c>
      <c r="F2351" s="8" t="s">
        <v>988</v>
      </c>
      <c r="G2351" s="10">
        <v>43635</v>
      </c>
      <c r="H2351" s="8" t="s">
        <v>31</v>
      </c>
      <c r="I2351" s="8" t="s">
        <v>38</v>
      </c>
      <c r="J2351" s="9">
        <v>60621.33</v>
      </c>
      <c r="K2351" s="9">
        <v>1212.42</v>
      </c>
      <c r="L2351" s="8">
        <v>0</v>
      </c>
      <c r="M2351" s="14">
        <f t="shared" si="111"/>
        <v>61833.75</v>
      </c>
      <c r="N2351" s="8">
        <v>0</v>
      </c>
      <c r="O2351" s="8">
        <v>0</v>
      </c>
      <c r="P2351" s="8" t="s">
        <v>43</v>
      </c>
      <c r="R2351" s="11">
        <v>-1869</v>
      </c>
      <c r="S2351" s="13">
        <f>_xlfn.XLOOKUP(P2351,rif_fee_schedule!$A$2:$A$84,rif_fee_schedule!C$2:C$84, 0)*1.628</f>
        <v>5.1216879999999998</v>
      </c>
      <c r="T2351" s="13">
        <f>_xlfn.XLOOKUP(P2351,rif_fee_schedule!$A$2:$A$84,rif_fee_schedule!D$2:D$84, 0)</f>
        <v>2.9740000000000002</v>
      </c>
      <c r="U2351" s="14">
        <f t="shared" si="109"/>
        <v>-9572.4348719999998</v>
      </c>
      <c r="V2351" s="14">
        <f t="shared" si="110"/>
        <v>-5558.4059999999999</v>
      </c>
      <c r="W2351" s="2"/>
      <c r="Y2351" s="3">
        <v>272008405.74000001</v>
      </c>
      <c r="Z2351" s="3">
        <v>5573244.3300000001</v>
      </c>
      <c r="AA2351" s="3">
        <v>0</v>
      </c>
      <c r="AB2351">
        <v>0</v>
      </c>
      <c r="AC2351" s="3">
        <v>0</v>
      </c>
      <c r="AD2351" s="2">
        <v>-7297347.0099999998</v>
      </c>
      <c r="AE2351" s="3">
        <v>599122533.62</v>
      </c>
      <c r="AF2351" s="3">
        <v>12164932.65</v>
      </c>
      <c r="AG2351" s="3">
        <v>2628720.44</v>
      </c>
      <c r="AH2351" s="3">
        <v>103699.7</v>
      </c>
      <c r="AI2351" s="3">
        <v>2074</v>
      </c>
      <c r="AJ2351" s="2">
        <v>-10188946.82</v>
      </c>
    </row>
    <row r="2352" spans="1:36" hidden="1" x14ac:dyDescent="0.25">
      <c r="A2352" s="8">
        <v>3.1</v>
      </c>
      <c r="B2352" s="8" t="s">
        <v>4309</v>
      </c>
      <c r="C2352" s="8">
        <v>3122140070090</v>
      </c>
      <c r="D2352" s="8" t="s">
        <v>4310</v>
      </c>
      <c r="G2352" s="10">
        <v>43468</v>
      </c>
      <c r="H2352" s="8" t="s">
        <v>31</v>
      </c>
      <c r="I2352" s="8" t="s">
        <v>32</v>
      </c>
      <c r="J2352" s="9">
        <v>198799.9</v>
      </c>
      <c r="K2352" s="9">
        <v>3976</v>
      </c>
      <c r="L2352" s="8">
        <v>0</v>
      </c>
      <c r="M2352" s="14">
        <f t="shared" si="111"/>
        <v>202775.9</v>
      </c>
      <c r="N2352" s="8">
        <v>0</v>
      </c>
      <c r="O2352" s="8">
        <v>0</v>
      </c>
      <c r="P2352" s="8" t="s">
        <v>72</v>
      </c>
      <c r="R2352" s="11">
        <v>-1700</v>
      </c>
      <c r="S2352" s="13">
        <f>_xlfn.XLOOKUP(P2352,rif_fee_schedule!$A$2:$A$84,rif_fee_schedule!C$2:C$84, 0)*1.628</f>
        <v>15.918583999999999</v>
      </c>
      <c r="T2352" s="13">
        <f>_xlfn.XLOOKUP(P2352,rif_fee_schedule!$A$2:$A$84,rif_fee_schedule!D$2:D$84, 0)</f>
        <v>9.2460000000000004</v>
      </c>
      <c r="U2352" s="14">
        <f t="shared" si="109"/>
        <v>-27061.592799999999</v>
      </c>
      <c r="V2352" s="14">
        <f t="shared" si="110"/>
        <v>-15718.2</v>
      </c>
      <c r="Y2352" s="3">
        <v>34362078.990000002</v>
      </c>
      <c r="Z2352" s="3">
        <v>687512.03</v>
      </c>
      <c r="AA2352" s="3">
        <v>0</v>
      </c>
      <c r="AB2352">
        <v>0</v>
      </c>
      <c r="AC2352" s="3">
        <v>0</v>
      </c>
      <c r="AD2352" s="2">
        <v>-175934.14</v>
      </c>
      <c r="AE2352" s="3">
        <v>599122533.62</v>
      </c>
      <c r="AF2352" s="3">
        <v>12164932.65</v>
      </c>
      <c r="AG2352" s="3">
        <v>2628720.44</v>
      </c>
      <c r="AH2352" s="3">
        <v>103699.7</v>
      </c>
      <c r="AI2352" s="3">
        <v>2074</v>
      </c>
      <c r="AJ2352" s="2">
        <v>-10188946.82</v>
      </c>
    </row>
    <row r="2353" spans="1:36" hidden="1" x14ac:dyDescent="0.25">
      <c r="A2353" s="8">
        <v>3.1</v>
      </c>
      <c r="B2353" s="8" t="s">
        <v>4309</v>
      </c>
      <c r="C2353" s="8">
        <v>3122140070090</v>
      </c>
      <c r="D2353" s="8" t="s">
        <v>4310</v>
      </c>
      <c r="G2353" s="10">
        <v>43468</v>
      </c>
      <c r="H2353" s="8" t="s">
        <v>31</v>
      </c>
      <c r="I2353" s="8" t="s">
        <v>32</v>
      </c>
      <c r="J2353" s="9">
        <v>198799.9</v>
      </c>
      <c r="K2353" s="9">
        <v>3976</v>
      </c>
      <c r="L2353" s="8">
        <v>0</v>
      </c>
      <c r="M2353" s="14">
        <f t="shared" si="111"/>
        <v>202775.9</v>
      </c>
      <c r="N2353" s="8">
        <v>0</v>
      </c>
      <c r="O2353" s="8">
        <v>0</v>
      </c>
      <c r="P2353" s="8" t="s">
        <v>82</v>
      </c>
      <c r="R2353" s="11">
        <v>1700</v>
      </c>
      <c r="S2353" s="13">
        <f>_xlfn.XLOOKUP(P2353,rif_fee_schedule!$A$2:$A$84,rif_fee_schedule!C$2:C$84, 0)*1.628</f>
        <v>36.760239999999996</v>
      </c>
      <c r="T2353" s="13">
        <f>_xlfn.XLOOKUP(P2353,rif_fee_schedule!$A$2:$A$84,rif_fee_schedule!D$2:D$84, 0)</f>
        <v>21.35</v>
      </c>
      <c r="U2353" s="14">
        <f t="shared" si="109"/>
        <v>62492.407999999996</v>
      </c>
      <c r="V2353" s="14">
        <f t="shared" si="110"/>
        <v>36295</v>
      </c>
      <c r="Y2353" s="3">
        <v>34362078.990000002</v>
      </c>
      <c r="Z2353" s="3">
        <v>687512.03</v>
      </c>
      <c r="AA2353" s="3">
        <v>0</v>
      </c>
      <c r="AB2353">
        <v>0</v>
      </c>
      <c r="AC2353" s="3">
        <v>0</v>
      </c>
      <c r="AD2353" s="2">
        <v>-175934.14</v>
      </c>
      <c r="AE2353" s="3">
        <v>599122533.62</v>
      </c>
      <c r="AF2353" s="3">
        <v>12164932.65</v>
      </c>
      <c r="AG2353" s="3">
        <v>2628720.44</v>
      </c>
      <c r="AH2353" s="3">
        <v>103699.7</v>
      </c>
      <c r="AI2353" s="3">
        <v>2074</v>
      </c>
      <c r="AJ2353" s="2">
        <v>-10188946.82</v>
      </c>
    </row>
    <row r="2354" spans="1:36" hidden="1" x14ac:dyDescent="0.25">
      <c r="A2354" s="8">
        <v>2</v>
      </c>
      <c r="B2354" s="8" t="s">
        <v>1828</v>
      </c>
      <c r="C2354" s="8">
        <v>132180570050</v>
      </c>
      <c r="D2354" s="8" t="s">
        <v>1829</v>
      </c>
      <c r="F2354" s="8" t="s">
        <v>1830</v>
      </c>
      <c r="G2354" s="10">
        <v>43504</v>
      </c>
      <c r="H2354" s="8" t="s">
        <v>31</v>
      </c>
      <c r="I2354" s="8" t="s">
        <v>38</v>
      </c>
      <c r="J2354" s="9">
        <v>10133.19</v>
      </c>
      <c r="K2354" s="9">
        <v>202.66</v>
      </c>
      <c r="L2354" s="8">
        <v>0</v>
      </c>
      <c r="M2354" s="14">
        <f t="shared" si="111"/>
        <v>10335.85</v>
      </c>
      <c r="N2354" s="8">
        <v>0</v>
      </c>
      <c r="O2354" s="8">
        <v>0</v>
      </c>
      <c r="P2354" s="8" t="s">
        <v>45</v>
      </c>
      <c r="R2354" s="8">
        <v>633</v>
      </c>
      <c r="S2354" s="13">
        <f>_xlfn.XLOOKUP(P2354,rif_fee_schedule!$A$2:$A$84,rif_fee_schedule!C$2:C$84, 0)*1.628</f>
        <v>19.244587999999997</v>
      </c>
      <c r="T2354" s="13">
        <f>_xlfn.XLOOKUP(P2354,rif_fee_schedule!$A$2:$A$84,rif_fee_schedule!D$2:D$84, 0)</f>
        <v>11.177</v>
      </c>
      <c r="U2354" s="14">
        <f t="shared" si="109"/>
        <v>12181.824203999999</v>
      </c>
      <c r="V2354" s="14">
        <f t="shared" si="110"/>
        <v>7075.0410000000002</v>
      </c>
      <c r="W2354"/>
      <c r="Y2354" s="3">
        <v>272008405.74000001</v>
      </c>
      <c r="Z2354" s="3">
        <v>5573244.3300000001</v>
      </c>
      <c r="AA2354" s="3">
        <v>0</v>
      </c>
      <c r="AB2354">
        <v>0</v>
      </c>
      <c r="AC2354" s="3">
        <v>0</v>
      </c>
      <c r="AD2354" s="2">
        <v>-7297347.0099999998</v>
      </c>
      <c r="AE2354" s="3">
        <v>599122533.62</v>
      </c>
      <c r="AF2354" s="3">
        <v>12164932.65</v>
      </c>
      <c r="AG2354" s="3">
        <v>2628720.44</v>
      </c>
      <c r="AH2354" s="3">
        <v>103699.7</v>
      </c>
      <c r="AI2354" s="3">
        <v>2074</v>
      </c>
      <c r="AJ2354" s="2">
        <v>-10188946.82</v>
      </c>
    </row>
    <row r="2355" spans="1:36" hidden="1" x14ac:dyDescent="0.25">
      <c r="A2355" s="8">
        <v>2</v>
      </c>
      <c r="B2355" s="8" t="s">
        <v>1828</v>
      </c>
      <c r="C2355" s="8">
        <v>132180570050</v>
      </c>
      <c r="D2355" s="8" t="s">
        <v>1829</v>
      </c>
      <c r="F2355" s="8" t="s">
        <v>1830</v>
      </c>
      <c r="G2355" s="10">
        <v>43504</v>
      </c>
      <c r="H2355" s="8" t="s">
        <v>31</v>
      </c>
      <c r="I2355" s="8" t="s">
        <v>38</v>
      </c>
      <c r="J2355" s="9">
        <v>10133.19</v>
      </c>
      <c r="K2355" s="9">
        <v>202.66</v>
      </c>
      <c r="L2355" s="8">
        <v>0</v>
      </c>
      <c r="M2355" s="14">
        <f t="shared" si="111"/>
        <v>10335.85</v>
      </c>
      <c r="N2355" s="8">
        <v>0</v>
      </c>
      <c r="O2355" s="8">
        <v>0</v>
      </c>
      <c r="P2355" s="8" t="s">
        <v>43</v>
      </c>
      <c r="R2355" s="8">
        <v>530</v>
      </c>
      <c r="S2355" s="13">
        <f>_xlfn.XLOOKUP(P2355,rif_fee_schedule!$A$2:$A$84,rif_fee_schedule!C$2:C$84, 0)*1.628</f>
        <v>5.1216879999999998</v>
      </c>
      <c r="T2355" s="13">
        <f>_xlfn.XLOOKUP(P2355,rif_fee_schedule!$A$2:$A$84,rif_fee_schedule!D$2:D$84, 0)</f>
        <v>2.9740000000000002</v>
      </c>
      <c r="U2355" s="14">
        <f t="shared" ref="U2355:U2418" si="112">S2355*R2355</f>
        <v>2714.4946399999999</v>
      </c>
      <c r="V2355" s="14">
        <f t="shared" ref="V2355:V2418" si="113">T2355*R2355</f>
        <v>1576.22</v>
      </c>
      <c r="W2355"/>
      <c r="Y2355" s="3">
        <v>272008405.74000001</v>
      </c>
      <c r="Z2355" s="3">
        <v>5573244.3300000001</v>
      </c>
      <c r="AA2355" s="3">
        <v>0</v>
      </c>
      <c r="AB2355">
        <v>0</v>
      </c>
      <c r="AC2355" s="3">
        <v>0</v>
      </c>
      <c r="AD2355" s="2">
        <v>-7297347.0099999998</v>
      </c>
      <c r="AE2355" s="3">
        <v>599122533.62</v>
      </c>
      <c r="AF2355" s="3">
        <v>12164932.65</v>
      </c>
      <c r="AG2355" s="3">
        <v>2628720.44</v>
      </c>
      <c r="AH2355" s="3">
        <v>103699.7</v>
      </c>
      <c r="AI2355" s="3">
        <v>2074</v>
      </c>
      <c r="AJ2355" s="2">
        <v>-10188946.82</v>
      </c>
    </row>
    <row r="2356" spans="1:36" hidden="1" x14ac:dyDescent="0.25">
      <c r="A2356" s="8">
        <v>2</v>
      </c>
      <c r="B2356" s="8" t="s">
        <v>1828</v>
      </c>
      <c r="C2356" s="8">
        <v>132180570050</v>
      </c>
      <c r="D2356" s="8" t="s">
        <v>1829</v>
      </c>
      <c r="F2356" s="8" t="s">
        <v>1830</v>
      </c>
      <c r="G2356" s="10">
        <v>43504</v>
      </c>
      <c r="H2356" s="8" t="s">
        <v>31</v>
      </c>
      <c r="I2356" s="8" t="s">
        <v>38</v>
      </c>
      <c r="J2356" s="9">
        <v>10133.19</v>
      </c>
      <c r="K2356" s="9">
        <v>202.66</v>
      </c>
      <c r="L2356" s="8">
        <v>0</v>
      </c>
      <c r="M2356" s="14">
        <f t="shared" si="111"/>
        <v>10335.85</v>
      </c>
      <c r="N2356" s="8">
        <v>0</v>
      </c>
      <c r="O2356" s="8">
        <v>0</v>
      </c>
      <c r="P2356" s="8" t="s">
        <v>43</v>
      </c>
      <c r="R2356" s="8">
        <v>-633</v>
      </c>
      <c r="S2356" s="13">
        <f>_xlfn.XLOOKUP(P2356,rif_fee_schedule!$A$2:$A$84,rif_fee_schedule!C$2:C$84, 0)*1.628</f>
        <v>5.1216879999999998</v>
      </c>
      <c r="T2356" s="13">
        <f>_xlfn.XLOOKUP(P2356,rif_fee_schedule!$A$2:$A$84,rif_fee_schedule!D$2:D$84, 0)</f>
        <v>2.9740000000000002</v>
      </c>
      <c r="U2356" s="14">
        <f t="shared" si="112"/>
        <v>-3242.0285039999999</v>
      </c>
      <c r="V2356" s="14">
        <f t="shared" si="113"/>
        <v>-1882.5420000000001</v>
      </c>
      <c r="W2356"/>
      <c r="Y2356" s="3">
        <v>272008405.74000001</v>
      </c>
      <c r="Z2356" s="3">
        <v>5573244.3300000001</v>
      </c>
      <c r="AA2356" s="3">
        <v>0</v>
      </c>
      <c r="AB2356">
        <v>0</v>
      </c>
      <c r="AC2356" s="3">
        <v>0</v>
      </c>
      <c r="AD2356" s="2">
        <v>-7297347.0099999998</v>
      </c>
      <c r="AE2356" s="3">
        <v>599122533.62</v>
      </c>
      <c r="AF2356" s="3">
        <v>12164932.65</v>
      </c>
      <c r="AG2356" s="3">
        <v>2628720.44</v>
      </c>
      <c r="AH2356" s="3">
        <v>103699.7</v>
      </c>
      <c r="AI2356" s="3">
        <v>2074</v>
      </c>
      <c r="AJ2356" s="2">
        <v>-10188946.82</v>
      </c>
    </row>
    <row r="2357" spans="1:36" hidden="1" x14ac:dyDescent="0.25">
      <c r="A2357" s="8">
        <v>8</v>
      </c>
      <c r="B2357" s="8" t="s">
        <v>8619</v>
      </c>
      <c r="C2357" s="8">
        <v>232260011930</v>
      </c>
      <c r="D2357" s="8" t="s">
        <v>8620</v>
      </c>
      <c r="G2357" s="10">
        <v>43613</v>
      </c>
      <c r="H2357" s="8" t="s">
        <v>31</v>
      </c>
      <c r="I2357" s="8" t="s">
        <v>32</v>
      </c>
      <c r="J2357" s="9">
        <v>0</v>
      </c>
      <c r="K2357" s="9">
        <v>0</v>
      </c>
      <c r="L2357" s="8">
        <v>0</v>
      </c>
      <c r="M2357" s="14">
        <f t="shared" si="111"/>
        <v>0</v>
      </c>
      <c r="N2357" s="8">
        <v>0</v>
      </c>
      <c r="O2357" s="8">
        <v>0</v>
      </c>
      <c r="P2357" s="8" t="s">
        <v>112</v>
      </c>
      <c r="R2357" s="8">
        <v>-874</v>
      </c>
      <c r="S2357" s="13">
        <f>_xlfn.XLOOKUP(P2357,rif_fee_schedule!$A$2:$A$84,rif_fee_schedule!C$2:C$84, 0)*1.628</f>
        <v>53.092335999999996</v>
      </c>
      <c r="T2357" s="13">
        <f>_xlfn.XLOOKUP(P2357,rif_fee_schedule!$A$2:$A$84,rif_fee_schedule!D$2:D$84, 0)</f>
        <v>30.835000000000001</v>
      </c>
      <c r="U2357" s="14">
        <f t="shared" si="112"/>
        <v>-46402.701663999993</v>
      </c>
      <c r="V2357" s="14">
        <f t="shared" si="113"/>
        <v>-26949.79</v>
      </c>
      <c r="W2357"/>
      <c r="Y2357" s="3">
        <v>38230434.439999998</v>
      </c>
      <c r="Z2357" s="3">
        <v>764608.82</v>
      </c>
      <c r="AA2357" s="3">
        <v>0</v>
      </c>
      <c r="AB2357">
        <v>0</v>
      </c>
      <c r="AC2357" s="3">
        <v>0</v>
      </c>
      <c r="AD2357" s="2">
        <v>-229524.99</v>
      </c>
      <c r="AE2357" s="3">
        <v>599122533.62</v>
      </c>
      <c r="AF2357" s="3">
        <v>12164932.65</v>
      </c>
      <c r="AG2357" s="3">
        <v>2628720.44</v>
      </c>
      <c r="AH2357" s="3">
        <v>103699.7</v>
      </c>
      <c r="AI2357" s="3">
        <v>2074</v>
      </c>
      <c r="AJ2357" s="2">
        <v>-10188946.82</v>
      </c>
    </row>
    <row r="2358" spans="1:36" hidden="1" x14ac:dyDescent="0.25">
      <c r="A2358" s="8">
        <v>8</v>
      </c>
      <c r="B2358" s="8" t="s">
        <v>8619</v>
      </c>
      <c r="C2358" s="8">
        <v>232260011930</v>
      </c>
      <c r="D2358" s="8" t="s">
        <v>8620</v>
      </c>
      <c r="G2358" s="10">
        <v>43613</v>
      </c>
      <c r="H2358" s="8" t="s">
        <v>31</v>
      </c>
      <c r="I2358" s="8" t="s">
        <v>32</v>
      </c>
      <c r="J2358" s="9">
        <v>0</v>
      </c>
      <c r="K2358" s="9">
        <v>0</v>
      </c>
      <c r="L2358" s="8">
        <v>0</v>
      </c>
      <c r="M2358" s="14">
        <f t="shared" si="111"/>
        <v>0</v>
      </c>
      <c r="N2358" s="8">
        <v>0</v>
      </c>
      <c r="O2358" s="8">
        <v>0</v>
      </c>
      <c r="P2358" s="8" t="s">
        <v>112</v>
      </c>
      <c r="R2358" s="8">
        <v>874</v>
      </c>
      <c r="S2358" s="13">
        <f>_xlfn.XLOOKUP(P2358,rif_fee_schedule!$A$2:$A$84,rif_fee_schedule!C$2:C$84, 0)*1.628</f>
        <v>53.092335999999996</v>
      </c>
      <c r="T2358" s="13">
        <f>_xlfn.XLOOKUP(P2358,rif_fee_schedule!$A$2:$A$84,rif_fee_schedule!D$2:D$84, 0)</f>
        <v>30.835000000000001</v>
      </c>
      <c r="U2358" s="14">
        <f t="shared" si="112"/>
        <v>46402.701663999993</v>
      </c>
      <c r="V2358" s="14">
        <f t="shared" si="113"/>
        <v>26949.79</v>
      </c>
      <c r="W2358"/>
      <c r="Y2358" s="3">
        <v>38230434.439999998</v>
      </c>
      <c r="Z2358" s="3">
        <v>764608.82</v>
      </c>
      <c r="AA2358" s="3">
        <v>0</v>
      </c>
      <c r="AB2358">
        <v>0</v>
      </c>
      <c r="AC2358" s="3">
        <v>0</v>
      </c>
      <c r="AD2358" s="2">
        <v>-229524.99</v>
      </c>
      <c r="AE2358" s="3">
        <v>599122533.62</v>
      </c>
      <c r="AF2358" s="3">
        <v>12164932.65</v>
      </c>
      <c r="AG2358" s="3">
        <v>2628720.44</v>
      </c>
      <c r="AH2358" s="3">
        <v>103699.7</v>
      </c>
      <c r="AI2358" s="3">
        <v>2074</v>
      </c>
      <c r="AJ2358" s="2">
        <v>-10188946.82</v>
      </c>
    </row>
    <row r="2359" spans="1:36" hidden="1" x14ac:dyDescent="0.25">
      <c r="A2359" s="8">
        <v>9.1</v>
      </c>
      <c r="B2359" s="8" t="s">
        <v>8988</v>
      </c>
      <c r="C2359" s="8">
        <v>431170141490</v>
      </c>
      <c r="D2359" s="8" t="s">
        <v>8989</v>
      </c>
      <c r="F2359" s="8" t="s">
        <v>8990</v>
      </c>
      <c r="G2359" s="10">
        <v>43511</v>
      </c>
      <c r="H2359" s="8" t="s">
        <v>31</v>
      </c>
      <c r="I2359" s="8" t="s">
        <v>38</v>
      </c>
      <c r="J2359" s="9">
        <v>178403.53</v>
      </c>
      <c r="K2359" s="9">
        <v>3568.07</v>
      </c>
      <c r="L2359" s="8">
        <v>0</v>
      </c>
      <c r="M2359" s="14">
        <f t="shared" si="111"/>
        <v>181971.6</v>
      </c>
      <c r="N2359" s="8">
        <v>0</v>
      </c>
      <c r="O2359" s="8">
        <v>0</v>
      </c>
      <c r="P2359" s="8" t="s">
        <v>177</v>
      </c>
      <c r="R2359" s="8">
        <v>-8</v>
      </c>
      <c r="S2359" s="13">
        <f>_xlfn.XLOOKUP(P2359,rif_fee_schedule!$A$2:$A$84,rif_fee_schedule!C$2:C$84, 0)*1.628</f>
        <v>12361.403999999999</v>
      </c>
      <c r="T2359" s="13">
        <f>_xlfn.XLOOKUP(P2359,rif_fee_schedule!$A$2:$A$84,rif_fee_schedule!D$2:D$84, 0)</f>
        <v>7179</v>
      </c>
      <c r="U2359" s="14">
        <f t="shared" si="112"/>
        <v>-98891.231999999989</v>
      </c>
      <c r="V2359" s="14">
        <f t="shared" si="113"/>
        <v>-57432</v>
      </c>
      <c r="W2359"/>
      <c r="Y2359" s="3">
        <v>13894747.220000001</v>
      </c>
      <c r="Z2359" s="3">
        <v>290518.01</v>
      </c>
      <c r="AA2359" s="3">
        <v>0</v>
      </c>
      <c r="AB2359">
        <v>0</v>
      </c>
      <c r="AC2359" s="3">
        <v>0</v>
      </c>
      <c r="AD2359" s="2">
        <v>-156592.79</v>
      </c>
      <c r="AE2359" s="3">
        <v>599122533.62</v>
      </c>
      <c r="AF2359" s="3">
        <v>12164932.65</v>
      </c>
      <c r="AG2359" s="3">
        <v>2628720.44</v>
      </c>
      <c r="AH2359" s="3">
        <v>103699.7</v>
      </c>
      <c r="AI2359" s="3">
        <v>2074</v>
      </c>
      <c r="AJ2359" s="2">
        <v>-10188946.82</v>
      </c>
    </row>
    <row r="2360" spans="1:36" hidden="1" x14ac:dyDescent="0.25">
      <c r="A2360" s="8">
        <v>9.1</v>
      </c>
      <c r="B2360" s="8" t="s">
        <v>8988</v>
      </c>
      <c r="C2360" s="8">
        <v>431170141490</v>
      </c>
      <c r="D2360" s="8" t="s">
        <v>8989</v>
      </c>
      <c r="F2360" s="8" t="s">
        <v>8990</v>
      </c>
      <c r="G2360" s="10">
        <v>43511</v>
      </c>
      <c r="H2360" s="8" t="s">
        <v>31</v>
      </c>
      <c r="I2360" s="8" t="s">
        <v>38</v>
      </c>
      <c r="J2360" s="9">
        <v>178403.53</v>
      </c>
      <c r="K2360" s="9">
        <v>3568.07</v>
      </c>
      <c r="L2360" s="8">
        <v>0</v>
      </c>
      <c r="M2360" s="14">
        <f t="shared" si="111"/>
        <v>181971.6</v>
      </c>
      <c r="N2360" s="8">
        <v>0</v>
      </c>
      <c r="O2360" s="8">
        <v>0</v>
      </c>
      <c r="P2360" s="8" t="s">
        <v>349</v>
      </c>
      <c r="R2360" s="11">
        <v>-76635</v>
      </c>
      <c r="S2360" s="13">
        <f>_xlfn.XLOOKUP(P2360,rif_fee_schedule!$A$2:$A$84,rif_fee_schedule!C$2:C$84, 0)*1.628</f>
        <v>13.701248</v>
      </c>
      <c r="T2360" s="13">
        <f>_xlfn.XLOOKUP(P2360,rif_fee_schedule!$A$2:$A$84,rif_fee_schedule!D$2:D$84, 0)</f>
        <v>7.9569999999999999</v>
      </c>
      <c r="U2360" s="14">
        <f t="shared" si="112"/>
        <v>-1049995.1404800001</v>
      </c>
      <c r="V2360" s="14">
        <f t="shared" si="113"/>
        <v>-609784.69499999995</v>
      </c>
      <c r="W2360" s="2"/>
      <c r="Y2360" s="3">
        <v>13894747.220000001</v>
      </c>
      <c r="Z2360" s="3">
        <v>290518.01</v>
      </c>
      <c r="AA2360" s="3">
        <v>0</v>
      </c>
      <c r="AB2360">
        <v>0</v>
      </c>
      <c r="AC2360" s="3">
        <v>0</v>
      </c>
      <c r="AD2360" s="2">
        <v>-156592.79</v>
      </c>
      <c r="AE2360" s="3">
        <v>599122533.62</v>
      </c>
      <c r="AF2360" s="3">
        <v>12164932.65</v>
      </c>
      <c r="AG2360" s="3">
        <v>2628720.44</v>
      </c>
      <c r="AH2360" s="3">
        <v>103699.7</v>
      </c>
      <c r="AI2360" s="3">
        <v>2074</v>
      </c>
      <c r="AJ2360" s="2">
        <v>-10188946.82</v>
      </c>
    </row>
    <row r="2361" spans="1:36" hidden="1" x14ac:dyDescent="0.25">
      <c r="A2361" s="8">
        <v>9.1</v>
      </c>
      <c r="B2361" s="8" t="s">
        <v>8988</v>
      </c>
      <c r="C2361" s="8">
        <v>431170141490</v>
      </c>
      <c r="D2361" s="8" t="s">
        <v>8989</v>
      </c>
      <c r="F2361" s="8" t="s">
        <v>8990</v>
      </c>
      <c r="G2361" s="10">
        <v>43511</v>
      </c>
      <c r="H2361" s="8" t="s">
        <v>31</v>
      </c>
      <c r="I2361" s="8" t="s">
        <v>38</v>
      </c>
      <c r="J2361" s="9">
        <v>178403.53</v>
      </c>
      <c r="K2361" s="9">
        <v>3568.07</v>
      </c>
      <c r="L2361" s="8">
        <v>0</v>
      </c>
      <c r="M2361" s="14">
        <f t="shared" si="111"/>
        <v>181971.6</v>
      </c>
      <c r="N2361" s="8">
        <v>0</v>
      </c>
      <c r="O2361" s="8">
        <v>0</v>
      </c>
      <c r="P2361" s="8" t="s">
        <v>117</v>
      </c>
      <c r="R2361" s="8">
        <v>304</v>
      </c>
      <c r="S2361" s="13">
        <f>_xlfn.XLOOKUP(P2361,rif_fee_schedule!$A$2:$A$84,rif_fee_schedule!C$2:C$84, 0)*1.628</f>
        <v>4288.152</v>
      </c>
      <c r="T2361" s="13">
        <f>_xlfn.XLOOKUP(P2361,rif_fee_schedule!$A$2:$A$84,rif_fee_schedule!D$2:D$84, 0)</f>
        <v>2490</v>
      </c>
      <c r="U2361" s="14">
        <f t="shared" si="112"/>
        <v>1303598.2080000001</v>
      </c>
      <c r="V2361" s="14">
        <f t="shared" si="113"/>
        <v>756960</v>
      </c>
      <c r="W2361"/>
      <c r="Y2361" s="3">
        <v>13894747.220000001</v>
      </c>
      <c r="Z2361" s="3">
        <v>290518.01</v>
      </c>
      <c r="AA2361" s="3">
        <v>0</v>
      </c>
      <c r="AB2361">
        <v>0</v>
      </c>
      <c r="AC2361" s="3">
        <v>0</v>
      </c>
      <c r="AD2361" s="2">
        <v>-156592.79</v>
      </c>
      <c r="AE2361" s="3">
        <v>599122533.62</v>
      </c>
      <c r="AF2361" s="3">
        <v>12164932.65</v>
      </c>
      <c r="AG2361" s="3">
        <v>2628720.44</v>
      </c>
      <c r="AH2361" s="3">
        <v>103699.7</v>
      </c>
      <c r="AI2361" s="3">
        <v>2074</v>
      </c>
      <c r="AJ2361" s="2">
        <v>-10188946.82</v>
      </c>
    </row>
    <row r="2362" spans="1:36" hidden="1" x14ac:dyDescent="0.25">
      <c r="A2362" s="8">
        <v>9.1</v>
      </c>
      <c r="B2362" s="8" t="s">
        <v>8988</v>
      </c>
      <c r="C2362" s="8">
        <v>431170141490</v>
      </c>
      <c r="D2362" s="8" t="s">
        <v>8989</v>
      </c>
      <c r="F2362" s="8" t="s">
        <v>8990</v>
      </c>
      <c r="G2362" s="10">
        <v>43511</v>
      </c>
      <c r="H2362" s="8" t="s">
        <v>31</v>
      </c>
      <c r="I2362" s="8" t="s">
        <v>38</v>
      </c>
      <c r="J2362" s="9">
        <v>178403.53</v>
      </c>
      <c r="K2362" s="9">
        <v>3568.07</v>
      </c>
      <c r="L2362" s="8">
        <v>0</v>
      </c>
      <c r="M2362" s="14">
        <f t="shared" si="111"/>
        <v>181971.6</v>
      </c>
      <c r="N2362" s="8">
        <v>0</v>
      </c>
      <c r="O2362" s="8">
        <v>0</v>
      </c>
      <c r="P2362" s="8" t="s">
        <v>90</v>
      </c>
      <c r="R2362" s="11">
        <v>3523</v>
      </c>
      <c r="S2362" s="13">
        <f>_xlfn.XLOOKUP(P2362,rif_fee_schedule!$A$2:$A$84,rif_fee_schedule!C$2:C$84, 0)*1.628</f>
        <v>14.380123999999999</v>
      </c>
      <c r="T2362" s="13">
        <f>_xlfn.XLOOKUP(P2362,rif_fee_schedule!$A$2:$A$84,rif_fee_schedule!D$2:D$84, 0)</f>
        <v>8.3520000000000003</v>
      </c>
      <c r="U2362" s="14">
        <f t="shared" si="112"/>
        <v>50661.176851999997</v>
      </c>
      <c r="V2362" s="14">
        <f t="shared" si="113"/>
        <v>29424.096000000001</v>
      </c>
      <c r="W2362" s="2"/>
      <c r="Y2362" s="3">
        <v>13894747.220000001</v>
      </c>
      <c r="Z2362" s="3">
        <v>290518.01</v>
      </c>
      <c r="AA2362" s="3">
        <v>0</v>
      </c>
      <c r="AB2362">
        <v>0</v>
      </c>
      <c r="AC2362" s="3">
        <v>0</v>
      </c>
      <c r="AD2362" s="2">
        <v>-156592.79</v>
      </c>
      <c r="AE2362" s="3">
        <v>599122533.62</v>
      </c>
      <c r="AF2362" s="3">
        <v>12164932.65</v>
      </c>
      <c r="AG2362" s="3">
        <v>2628720.44</v>
      </c>
      <c r="AH2362" s="3">
        <v>103699.7</v>
      </c>
      <c r="AI2362" s="3">
        <v>2074</v>
      </c>
      <c r="AJ2362" s="2">
        <v>-10188946.82</v>
      </c>
    </row>
    <row r="2363" spans="1:36" hidden="1" x14ac:dyDescent="0.25">
      <c r="A2363" s="8">
        <v>8</v>
      </c>
      <c r="B2363" s="8" t="s">
        <v>8616</v>
      </c>
      <c r="C2363" s="8">
        <v>232260010660</v>
      </c>
      <c r="D2363" s="8" t="s">
        <v>8617</v>
      </c>
      <c r="F2363" s="8" t="s">
        <v>8618</v>
      </c>
      <c r="G2363" s="10">
        <v>43563</v>
      </c>
      <c r="H2363" s="8" t="s">
        <v>31</v>
      </c>
      <c r="I2363" s="8" t="s">
        <v>38</v>
      </c>
      <c r="J2363" s="9">
        <v>1323.45</v>
      </c>
      <c r="K2363" s="9">
        <v>26.46</v>
      </c>
      <c r="L2363" s="8">
        <v>0</v>
      </c>
      <c r="M2363" s="14">
        <f t="shared" si="111"/>
        <v>1349.91</v>
      </c>
      <c r="N2363" s="8">
        <v>0</v>
      </c>
      <c r="O2363" s="8">
        <v>0</v>
      </c>
      <c r="P2363" s="8" t="s">
        <v>78</v>
      </c>
      <c r="R2363" s="8">
        <v>-17</v>
      </c>
      <c r="S2363" s="13">
        <f>_xlfn.XLOOKUP(P2363,rif_fee_schedule!$A$2:$A$84,rif_fee_schedule!C$2:C$84, 0)*1.628</f>
        <v>9105.4039999999986</v>
      </c>
      <c r="T2363" s="13">
        <f>_xlfn.XLOOKUP(P2363,rif_fee_schedule!$A$2:$A$84,rif_fee_schedule!D$2:D$84, 0)</f>
        <v>5288</v>
      </c>
      <c r="U2363" s="14">
        <f t="shared" si="112"/>
        <v>-154791.86799999999</v>
      </c>
      <c r="V2363" s="14">
        <f t="shared" si="113"/>
        <v>-89896</v>
      </c>
      <c r="W2363"/>
      <c r="Y2363" s="3">
        <v>38230434.439999998</v>
      </c>
      <c r="Z2363" s="3">
        <v>764608.82</v>
      </c>
      <c r="AA2363" s="3">
        <v>0</v>
      </c>
      <c r="AB2363">
        <v>0</v>
      </c>
      <c r="AC2363" s="3">
        <v>0</v>
      </c>
      <c r="AD2363" s="2">
        <v>-229524.99</v>
      </c>
      <c r="AE2363" s="3">
        <v>599122533.62</v>
      </c>
      <c r="AF2363" s="3">
        <v>12164932.65</v>
      </c>
      <c r="AG2363" s="3">
        <v>2628720.44</v>
      </c>
      <c r="AH2363" s="3">
        <v>103699.7</v>
      </c>
      <c r="AI2363" s="3">
        <v>2074</v>
      </c>
      <c r="AJ2363" s="2">
        <v>-10188946.82</v>
      </c>
    </row>
    <row r="2364" spans="1:36" hidden="1" x14ac:dyDescent="0.25">
      <c r="A2364" s="8">
        <v>8</v>
      </c>
      <c r="B2364" s="8" t="s">
        <v>8616</v>
      </c>
      <c r="C2364" s="8">
        <v>232260010660</v>
      </c>
      <c r="D2364" s="8" t="s">
        <v>8617</v>
      </c>
      <c r="F2364" s="8" t="s">
        <v>8618</v>
      </c>
      <c r="G2364" s="10">
        <v>43563</v>
      </c>
      <c r="H2364" s="8" t="s">
        <v>31</v>
      </c>
      <c r="I2364" s="8" t="s">
        <v>38</v>
      </c>
      <c r="J2364" s="9">
        <v>1323.45</v>
      </c>
      <c r="K2364" s="9">
        <v>26.46</v>
      </c>
      <c r="L2364" s="8">
        <v>0</v>
      </c>
      <c r="M2364" s="14">
        <f t="shared" si="111"/>
        <v>1349.91</v>
      </c>
      <c r="N2364" s="8">
        <v>0</v>
      </c>
      <c r="O2364" s="8">
        <v>0</v>
      </c>
      <c r="P2364" s="8" t="s">
        <v>154</v>
      </c>
      <c r="R2364" s="8">
        <v>128</v>
      </c>
      <c r="S2364" s="13">
        <f>_xlfn.XLOOKUP(P2364,rif_fee_schedule!$A$2:$A$84,rif_fee_schedule!C$2:C$84, 0)*1.628</f>
        <v>1221</v>
      </c>
      <c r="T2364" s="13">
        <f>_xlfn.XLOOKUP(P2364,rif_fee_schedule!$A$2:$A$84,rif_fee_schedule!D$2:D$84, 0)</f>
        <v>709</v>
      </c>
      <c r="U2364" s="14">
        <f t="shared" si="112"/>
        <v>156288</v>
      </c>
      <c r="V2364" s="14">
        <f t="shared" si="113"/>
        <v>90752</v>
      </c>
      <c r="W2364"/>
      <c r="Y2364" s="3">
        <v>38230434.439999998</v>
      </c>
      <c r="Z2364" s="3">
        <v>764608.82</v>
      </c>
      <c r="AA2364" s="3">
        <v>0</v>
      </c>
      <c r="AB2364">
        <v>0</v>
      </c>
      <c r="AC2364" s="3">
        <v>0</v>
      </c>
      <c r="AD2364" s="2">
        <v>-229524.99</v>
      </c>
      <c r="AE2364" s="3">
        <v>599122533.62</v>
      </c>
      <c r="AF2364" s="3">
        <v>12164932.65</v>
      </c>
      <c r="AG2364" s="3">
        <v>2628720.44</v>
      </c>
      <c r="AH2364" s="3">
        <v>103699.7</v>
      </c>
      <c r="AI2364" s="3">
        <v>2074</v>
      </c>
      <c r="AJ2364" s="2">
        <v>-10188946.82</v>
      </c>
    </row>
    <row r="2365" spans="1:36" hidden="1" x14ac:dyDescent="0.25">
      <c r="A2365" s="8">
        <v>8</v>
      </c>
      <c r="B2365" s="8" t="s">
        <v>8589</v>
      </c>
      <c r="C2365" s="8">
        <v>232220060110</v>
      </c>
      <c r="D2365" s="8" t="s">
        <v>8590</v>
      </c>
      <c r="G2365" s="10">
        <v>43530</v>
      </c>
      <c r="H2365" s="8" t="s">
        <v>31</v>
      </c>
      <c r="I2365" s="8" t="s">
        <v>32</v>
      </c>
      <c r="J2365" s="9">
        <v>0</v>
      </c>
      <c r="K2365" s="9">
        <v>0</v>
      </c>
      <c r="L2365" s="8">
        <v>0</v>
      </c>
      <c r="M2365" s="14">
        <f t="shared" si="111"/>
        <v>0</v>
      </c>
      <c r="N2365" s="8">
        <v>0</v>
      </c>
      <c r="O2365" s="8">
        <v>0</v>
      </c>
      <c r="P2365" s="8" t="s">
        <v>77</v>
      </c>
      <c r="R2365" s="8">
        <v>0</v>
      </c>
      <c r="S2365" s="13">
        <f>_xlfn.XLOOKUP(P2365,rif_fee_schedule!$A$2:$A$84,rif_fee_schedule!C$2:C$84, 0)*1.628</f>
        <v>9769.6279999999988</v>
      </c>
      <c r="T2365" s="13">
        <f>_xlfn.XLOOKUP(P2365,rif_fee_schedule!$A$2:$A$84,rif_fee_schedule!D$2:D$84, 0)</f>
        <v>5674</v>
      </c>
      <c r="U2365" s="14">
        <f t="shared" si="112"/>
        <v>0</v>
      </c>
      <c r="V2365" s="14">
        <f t="shared" si="113"/>
        <v>0</v>
      </c>
      <c r="W2365"/>
      <c r="Y2365" s="3">
        <v>38230434.439999998</v>
      </c>
      <c r="Z2365" s="3">
        <v>764608.82</v>
      </c>
      <c r="AA2365" s="3">
        <v>0</v>
      </c>
      <c r="AB2365">
        <v>0</v>
      </c>
      <c r="AC2365" s="3">
        <v>0</v>
      </c>
      <c r="AD2365" s="2">
        <v>-229524.99</v>
      </c>
      <c r="AE2365" s="3">
        <v>599122533.62</v>
      </c>
      <c r="AF2365" s="3">
        <v>12164932.65</v>
      </c>
      <c r="AG2365" s="3">
        <v>2628720.44</v>
      </c>
      <c r="AH2365" s="3">
        <v>103699.7</v>
      </c>
      <c r="AI2365" s="3">
        <v>2074</v>
      </c>
      <c r="AJ2365" s="2">
        <v>-10188946.82</v>
      </c>
    </row>
    <row r="2366" spans="1:36" hidden="1" x14ac:dyDescent="0.25">
      <c r="A2366" s="8">
        <v>1</v>
      </c>
      <c r="B2366" s="8" t="s">
        <v>56</v>
      </c>
      <c r="C2366" s="8">
        <v>2230030010520</v>
      </c>
      <c r="D2366" s="8" t="s">
        <v>57</v>
      </c>
      <c r="F2366" s="8" t="s">
        <v>58</v>
      </c>
      <c r="G2366" s="10">
        <v>43524</v>
      </c>
      <c r="H2366" s="8" t="s">
        <v>31</v>
      </c>
      <c r="I2366" s="8" t="s">
        <v>38</v>
      </c>
      <c r="J2366" s="9">
        <v>375711.2</v>
      </c>
      <c r="K2366" s="9">
        <v>7514.22</v>
      </c>
      <c r="L2366" s="8">
        <v>0</v>
      </c>
      <c r="M2366" s="14">
        <f t="shared" si="111"/>
        <v>383225.42</v>
      </c>
      <c r="N2366" s="8">
        <v>0</v>
      </c>
      <c r="O2366" s="8">
        <v>0</v>
      </c>
      <c r="P2366" s="8" t="s">
        <v>43</v>
      </c>
      <c r="R2366" s="11">
        <v>84973</v>
      </c>
      <c r="S2366" s="13">
        <f>_xlfn.XLOOKUP(P2366,rif_fee_schedule!$A$2:$A$84,rif_fee_schedule!C$2:C$84, 0)*1.628</f>
        <v>5.1216879999999998</v>
      </c>
      <c r="T2366" s="13">
        <f>_xlfn.XLOOKUP(P2366,rif_fee_schedule!$A$2:$A$84,rif_fee_schedule!D$2:D$84, 0)</f>
        <v>2.9740000000000002</v>
      </c>
      <c r="U2366" s="14">
        <f t="shared" si="112"/>
        <v>435205.19442399999</v>
      </c>
      <c r="V2366" s="14">
        <f t="shared" si="113"/>
        <v>252709.70200000002</v>
      </c>
      <c r="W2366" s="2"/>
      <c r="Y2366" s="3">
        <v>74696854.359999999</v>
      </c>
      <c r="Z2366" s="3">
        <v>1494936.99</v>
      </c>
      <c r="AA2366" s="3">
        <v>1189721.74</v>
      </c>
      <c r="AB2366" s="2">
        <v>103699.7</v>
      </c>
      <c r="AC2366" s="3">
        <v>2074</v>
      </c>
      <c r="AD2366" s="2">
        <v>-3422401.68</v>
      </c>
      <c r="AE2366" s="3">
        <v>599122533.62</v>
      </c>
      <c r="AF2366" s="3">
        <v>12164932.65</v>
      </c>
      <c r="AG2366" s="3">
        <v>2628720.44</v>
      </c>
      <c r="AH2366" s="3">
        <v>103699.7</v>
      </c>
      <c r="AI2366" s="3">
        <v>2074</v>
      </c>
      <c r="AJ2366" s="2">
        <v>-10188946.82</v>
      </c>
    </row>
    <row r="2367" spans="1:36" hidden="1" x14ac:dyDescent="0.25">
      <c r="A2367" s="8">
        <v>1</v>
      </c>
      <c r="B2367" s="8" t="s">
        <v>56</v>
      </c>
      <c r="C2367" s="8">
        <v>2230030010520</v>
      </c>
      <c r="D2367" s="8" t="s">
        <v>57</v>
      </c>
      <c r="F2367" s="8" t="s">
        <v>58</v>
      </c>
      <c r="G2367" s="10">
        <v>43524</v>
      </c>
      <c r="H2367" s="8" t="s">
        <v>31</v>
      </c>
      <c r="I2367" s="8" t="s">
        <v>38</v>
      </c>
      <c r="J2367" s="9">
        <v>375711.2</v>
      </c>
      <c r="K2367" s="9">
        <v>7514.22</v>
      </c>
      <c r="L2367" s="8">
        <v>0</v>
      </c>
      <c r="M2367" s="14">
        <f t="shared" si="111"/>
        <v>383225.42</v>
      </c>
      <c r="N2367" s="8">
        <v>0</v>
      </c>
      <c r="O2367" s="8">
        <v>0</v>
      </c>
      <c r="P2367" s="8" t="s">
        <v>43</v>
      </c>
      <c r="R2367" s="11">
        <v>-7728.5</v>
      </c>
      <c r="S2367" s="13">
        <f>_xlfn.XLOOKUP(P2367,rif_fee_schedule!$A$2:$A$84,rif_fee_schedule!C$2:C$84, 0)*1.628</f>
        <v>5.1216879999999998</v>
      </c>
      <c r="T2367" s="13">
        <f>_xlfn.XLOOKUP(P2367,rif_fee_schedule!$A$2:$A$84,rif_fee_schedule!D$2:D$84, 0)</f>
        <v>2.9740000000000002</v>
      </c>
      <c r="U2367" s="14">
        <f t="shared" si="112"/>
        <v>-39582.965707999996</v>
      </c>
      <c r="V2367" s="14">
        <f t="shared" si="113"/>
        <v>-22984.559000000001</v>
      </c>
      <c r="W2367" s="2"/>
      <c r="Y2367" s="3">
        <v>74696854.359999999</v>
      </c>
      <c r="Z2367" s="3">
        <v>1494936.99</v>
      </c>
      <c r="AA2367" s="3">
        <v>1189721.74</v>
      </c>
      <c r="AB2367" s="2">
        <v>103699.7</v>
      </c>
      <c r="AC2367" s="3">
        <v>2074</v>
      </c>
      <c r="AD2367" s="2">
        <v>-3422401.68</v>
      </c>
      <c r="AE2367" s="3">
        <v>599122533.62</v>
      </c>
      <c r="AF2367" s="3">
        <v>12164932.65</v>
      </c>
      <c r="AG2367" s="3">
        <v>2628720.44</v>
      </c>
      <c r="AH2367" s="3">
        <v>103699.7</v>
      </c>
      <c r="AI2367" s="3">
        <v>2074</v>
      </c>
      <c r="AJ2367" s="2">
        <v>-10188946.82</v>
      </c>
    </row>
    <row r="2368" spans="1:36" hidden="1" x14ac:dyDescent="0.25">
      <c r="A2368" s="8">
        <v>1</v>
      </c>
      <c r="B2368" s="8" t="s">
        <v>48</v>
      </c>
      <c r="C2368" s="8">
        <v>2230030010520</v>
      </c>
      <c r="D2368" s="8" t="s">
        <v>49</v>
      </c>
      <c r="F2368" s="8" t="s">
        <v>50</v>
      </c>
      <c r="G2368" s="10">
        <v>43524</v>
      </c>
      <c r="H2368" s="8" t="s">
        <v>31</v>
      </c>
      <c r="I2368" s="8" t="s">
        <v>38</v>
      </c>
      <c r="J2368" s="9">
        <v>375711.2</v>
      </c>
      <c r="K2368" s="9">
        <v>7514.22</v>
      </c>
      <c r="L2368" s="8">
        <v>0</v>
      </c>
      <c r="M2368" s="14">
        <f t="shared" si="111"/>
        <v>383225.42</v>
      </c>
      <c r="N2368" s="8">
        <v>0</v>
      </c>
      <c r="O2368" s="8">
        <v>0</v>
      </c>
      <c r="P2368" s="8" t="s">
        <v>43</v>
      </c>
      <c r="R2368" s="11">
        <v>84973</v>
      </c>
      <c r="S2368" s="13">
        <f>_xlfn.XLOOKUP(P2368,rif_fee_schedule!$A$2:$A$84,rif_fee_schedule!C$2:C$84, 0)*1.628</f>
        <v>5.1216879999999998</v>
      </c>
      <c r="T2368" s="13">
        <f>_xlfn.XLOOKUP(P2368,rif_fee_schedule!$A$2:$A$84,rif_fee_schedule!D$2:D$84, 0)</f>
        <v>2.9740000000000002</v>
      </c>
      <c r="U2368" s="14">
        <f t="shared" si="112"/>
        <v>435205.19442399999</v>
      </c>
      <c r="V2368" s="14">
        <f t="shared" si="113"/>
        <v>252709.70200000002</v>
      </c>
      <c r="W2368" s="2"/>
      <c r="Y2368" s="3">
        <v>74696854.359999999</v>
      </c>
      <c r="Z2368" s="3">
        <v>1494936.99</v>
      </c>
      <c r="AA2368" s="3">
        <v>1189721.74</v>
      </c>
      <c r="AB2368" s="2">
        <v>103699.7</v>
      </c>
      <c r="AC2368" s="3">
        <v>2074</v>
      </c>
      <c r="AD2368" s="2">
        <v>-3422401.68</v>
      </c>
      <c r="AE2368" s="3">
        <v>599122533.62</v>
      </c>
      <c r="AF2368" s="3">
        <v>12164932.65</v>
      </c>
      <c r="AG2368" s="3">
        <v>2628720.44</v>
      </c>
      <c r="AH2368" s="3">
        <v>103699.7</v>
      </c>
      <c r="AI2368" s="3">
        <v>2074</v>
      </c>
      <c r="AJ2368" s="2">
        <v>-10188946.82</v>
      </c>
    </row>
    <row r="2369" spans="1:36" hidden="1" x14ac:dyDescent="0.25">
      <c r="A2369" s="8">
        <v>1</v>
      </c>
      <c r="B2369" s="8" t="s">
        <v>48</v>
      </c>
      <c r="C2369" s="8">
        <v>2230030010520</v>
      </c>
      <c r="D2369" s="8" t="s">
        <v>49</v>
      </c>
      <c r="F2369" s="8" t="s">
        <v>50</v>
      </c>
      <c r="G2369" s="10">
        <v>43524</v>
      </c>
      <c r="H2369" s="8" t="s">
        <v>31</v>
      </c>
      <c r="I2369" s="8" t="s">
        <v>38</v>
      </c>
      <c r="J2369" s="9">
        <v>375711.2</v>
      </c>
      <c r="K2369" s="9">
        <v>7514.22</v>
      </c>
      <c r="L2369" s="8">
        <v>0</v>
      </c>
      <c r="M2369" s="14">
        <f t="shared" si="111"/>
        <v>383225.42</v>
      </c>
      <c r="N2369" s="8">
        <v>0</v>
      </c>
      <c r="O2369" s="8">
        <v>0</v>
      </c>
      <c r="P2369" s="8" t="s">
        <v>43</v>
      </c>
      <c r="R2369" s="11">
        <v>-7728.5</v>
      </c>
      <c r="S2369" s="13">
        <f>_xlfn.XLOOKUP(P2369,rif_fee_schedule!$A$2:$A$84,rif_fee_schedule!C$2:C$84, 0)*1.628</f>
        <v>5.1216879999999998</v>
      </c>
      <c r="T2369" s="13">
        <f>_xlfn.XLOOKUP(P2369,rif_fee_schedule!$A$2:$A$84,rif_fee_schedule!D$2:D$84, 0)</f>
        <v>2.9740000000000002</v>
      </c>
      <c r="U2369" s="14">
        <f t="shared" si="112"/>
        <v>-39582.965707999996</v>
      </c>
      <c r="V2369" s="14">
        <f t="shared" si="113"/>
        <v>-22984.559000000001</v>
      </c>
      <c r="W2369" s="2"/>
      <c r="Y2369" s="3">
        <v>74696854.359999999</v>
      </c>
      <c r="Z2369" s="3">
        <v>1494936.99</v>
      </c>
      <c r="AA2369" s="3">
        <v>1189721.74</v>
      </c>
      <c r="AB2369" s="2">
        <v>103699.7</v>
      </c>
      <c r="AC2369" s="3">
        <v>2074</v>
      </c>
      <c r="AD2369" s="2">
        <v>-3422401.68</v>
      </c>
      <c r="AE2369" s="3">
        <v>599122533.62</v>
      </c>
      <c r="AF2369" s="3">
        <v>12164932.65</v>
      </c>
      <c r="AG2369" s="3">
        <v>2628720.44</v>
      </c>
      <c r="AH2369" s="3">
        <v>103699.7</v>
      </c>
      <c r="AI2369" s="3">
        <v>2074</v>
      </c>
      <c r="AJ2369" s="2">
        <v>-10188946.82</v>
      </c>
    </row>
    <row r="2370" spans="1:36" hidden="1" x14ac:dyDescent="0.25">
      <c r="A2370" s="8">
        <v>9.1</v>
      </c>
      <c r="B2370" s="8" t="s">
        <v>8946</v>
      </c>
      <c r="C2370" s="8">
        <v>431070030020</v>
      </c>
      <c r="D2370" s="8" t="s">
        <v>8947</v>
      </c>
      <c r="F2370" s="8" t="s">
        <v>8948</v>
      </c>
      <c r="G2370" s="10">
        <v>43489</v>
      </c>
      <c r="H2370" s="8" t="s">
        <v>31</v>
      </c>
      <c r="I2370" s="8" t="s">
        <v>38</v>
      </c>
      <c r="J2370" s="9">
        <v>20379.919999999998</v>
      </c>
      <c r="K2370" s="9">
        <v>407.6</v>
      </c>
      <c r="L2370" s="8">
        <v>0</v>
      </c>
      <c r="M2370" s="14">
        <f t="shared" si="111"/>
        <v>20787.519999999997</v>
      </c>
      <c r="N2370" s="8">
        <v>0</v>
      </c>
      <c r="O2370" s="8">
        <v>0</v>
      </c>
      <c r="P2370" s="8" t="s">
        <v>43</v>
      </c>
      <c r="R2370" s="11">
        <v>-5390</v>
      </c>
      <c r="S2370" s="13">
        <f>_xlfn.XLOOKUP(P2370,rif_fee_schedule!$A$2:$A$84,rif_fee_schedule!C$2:C$84, 0)*1.628</f>
        <v>5.1216879999999998</v>
      </c>
      <c r="T2370" s="13">
        <f>_xlfn.XLOOKUP(P2370,rif_fee_schedule!$A$2:$A$84,rif_fee_schedule!D$2:D$84, 0)</f>
        <v>2.9740000000000002</v>
      </c>
      <c r="U2370" s="14">
        <f t="shared" si="112"/>
        <v>-27605.89832</v>
      </c>
      <c r="V2370" s="14">
        <f t="shared" si="113"/>
        <v>-16029.86</v>
      </c>
      <c r="W2370" s="2"/>
      <c r="Y2370" s="3">
        <v>13894747.220000001</v>
      </c>
      <c r="Z2370" s="3">
        <v>290518.01</v>
      </c>
      <c r="AA2370" s="3">
        <v>0</v>
      </c>
      <c r="AB2370">
        <v>0</v>
      </c>
      <c r="AC2370" s="3">
        <v>0</v>
      </c>
      <c r="AD2370" s="2">
        <v>-156592.79</v>
      </c>
      <c r="AE2370" s="3">
        <v>599122533.62</v>
      </c>
      <c r="AF2370" s="3">
        <v>12164932.65</v>
      </c>
      <c r="AG2370" s="3">
        <v>2628720.44</v>
      </c>
      <c r="AH2370" s="3">
        <v>103699.7</v>
      </c>
      <c r="AI2370" s="3">
        <v>2074</v>
      </c>
      <c r="AJ2370" s="2">
        <v>-10188946.82</v>
      </c>
    </row>
    <row r="2371" spans="1:36" hidden="1" x14ac:dyDescent="0.25">
      <c r="A2371" s="8">
        <v>9.1</v>
      </c>
      <c r="B2371" s="8" t="s">
        <v>8946</v>
      </c>
      <c r="C2371" s="8">
        <v>431070030020</v>
      </c>
      <c r="D2371" s="8" t="s">
        <v>8947</v>
      </c>
      <c r="F2371" s="8" t="s">
        <v>8948</v>
      </c>
      <c r="G2371" s="10">
        <v>43489</v>
      </c>
      <c r="H2371" s="8" t="s">
        <v>31</v>
      </c>
      <c r="I2371" s="8" t="s">
        <v>38</v>
      </c>
      <c r="J2371" s="9">
        <v>20379.919999999998</v>
      </c>
      <c r="K2371" s="9">
        <v>407.6</v>
      </c>
      <c r="L2371" s="8">
        <v>0</v>
      </c>
      <c r="M2371" s="14">
        <f t="shared" si="111"/>
        <v>20787.519999999997</v>
      </c>
      <c r="N2371" s="8">
        <v>0</v>
      </c>
      <c r="O2371" s="8">
        <v>0</v>
      </c>
      <c r="P2371" s="8" t="s">
        <v>170</v>
      </c>
      <c r="R2371" s="11">
        <v>4663</v>
      </c>
      <c r="S2371" s="13">
        <f>_xlfn.XLOOKUP(P2371,rif_fee_schedule!$A$2:$A$84,rif_fee_schedule!C$2:C$84, 0)*1.628</f>
        <v>8.3027999999999995</v>
      </c>
      <c r="T2371" s="13">
        <f>_xlfn.XLOOKUP(P2371,rif_fee_schedule!$A$2:$A$84,rif_fee_schedule!D$2:D$84, 0)</f>
        <v>4.8230000000000004</v>
      </c>
      <c r="U2371" s="14">
        <f t="shared" si="112"/>
        <v>38715.956399999995</v>
      </c>
      <c r="V2371" s="14">
        <f t="shared" si="113"/>
        <v>22489.649000000001</v>
      </c>
      <c r="W2371" s="2"/>
      <c r="Y2371" s="3">
        <v>13894747.220000001</v>
      </c>
      <c r="Z2371" s="3">
        <v>290518.01</v>
      </c>
      <c r="AA2371" s="3">
        <v>0</v>
      </c>
      <c r="AB2371">
        <v>0</v>
      </c>
      <c r="AC2371" s="3">
        <v>0</v>
      </c>
      <c r="AD2371" s="2">
        <v>-156592.79</v>
      </c>
      <c r="AE2371" s="3">
        <v>599122533.62</v>
      </c>
      <c r="AF2371" s="3">
        <v>12164932.65</v>
      </c>
      <c r="AG2371" s="3">
        <v>2628720.44</v>
      </c>
      <c r="AH2371" s="3">
        <v>103699.7</v>
      </c>
      <c r="AI2371" s="3">
        <v>2074</v>
      </c>
      <c r="AJ2371" s="2">
        <v>-10188946.82</v>
      </c>
    </row>
    <row r="2372" spans="1:36" hidden="1" x14ac:dyDescent="0.25">
      <c r="A2372" s="8">
        <v>9.1</v>
      </c>
      <c r="B2372" s="8" t="s">
        <v>8946</v>
      </c>
      <c r="C2372" s="8">
        <v>431070030020</v>
      </c>
      <c r="D2372" s="8" t="s">
        <v>8947</v>
      </c>
      <c r="F2372" s="8" t="s">
        <v>8948</v>
      </c>
      <c r="G2372" s="10">
        <v>43489</v>
      </c>
      <c r="H2372" s="8" t="s">
        <v>31</v>
      </c>
      <c r="I2372" s="8" t="s">
        <v>38</v>
      </c>
      <c r="J2372" s="9">
        <v>20379.919999999998</v>
      </c>
      <c r="K2372" s="9">
        <v>407.6</v>
      </c>
      <c r="L2372" s="8">
        <v>0</v>
      </c>
      <c r="M2372" s="14">
        <f t="shared" si="111"/>
        <v>20787.519999999997</v>
      </c>
      <c r="N2372" s="8">
        <v>0</v>
      </c>
      <c r="O2372" s="8">
        <v>0</v>
      </c>
      <c r="P2372" s="8" t="s">
        <v>72</v>
      </c>
      <c r="R2372" s="8">
        <v>727</v>
      </c>
      <c r="S2372" s="13">
        <f>_xlfn.XLOOKUP(P2372,rif_fee_schedule!$A$2:$A$84,rif_fee_schedule!C$2:C$84, 0)*1.628</f>
        <v>15.918583999999999</v>
      </c>
      <c r="T2372" s="13">
        <f>_xlfn.XLOOKUP(P2372,rif_fee_schedule!$A$2:$A$84,rif_fee_schedule!D$2:D$84, 0)</f>
        <v>9.2460000000000004</v>
      </c>
      <c r="U2372" s="14">
        <f t="shared" si="112"/>
        <v>11572.810567999999</v>
      </c>
      <c r="V2372" s="14">
        <f t="shared" si="113"/>
        <v>6721.8420000000006</v>
      </c>
      <c r="W2372"/>
      <c r="Y2372" s="3">
        <v>13894747.220000001</v>
      </c>
      <c r="Z2372" s="3">
        <v>290518.01</v>
      </c>
      <c r="AA2372" s="3">
        <v>0</v>
      </c>
      <c r="AB2372">
        <v>0</v>
      </c>
      <c r="AC2372" s="3">
        <v>0</v>
      </c>
      <c r="AD2372" s="2">
        <v>-156592.79</v>
      </c>
      <c r="AE2372" s="3">
        <v>599122533.62</v>
      </c>
      <c r="AF2372" s="3">
        <v>12164932.65</v>
      </c>
      <c r="AG2372" s="3">
        <v>2628720.44</v>
      </c>
      <c r="AH2372" s="3">
        <v>103699.7</v>
      </c>
      <c r="AI2372" s="3">
        <v>2074</v>
      </c>
      <c r="AJ2372" s="2">
        <v>-10188946.82</v>
      </c>
    </row>
    <row r="2373" spans="1:36" hidden="1" x14ac:dyDescent="0.25">
      <c r="A2373" s="8">
        <v>2</v>
      </c>
      <c r="B2373" s="8" t="s">
        <v>1668</v>
      </c>
      <c r="C2373" s="8">
        <v>131350040380</v>
      </c>
      <c r="D2373" s="8" t="s">
        <v>1669</v>
      </c>
      <c r="F2373" s="8" t="s">
        <v>1670</v>
      </c>
      <c r="G2373" s="10">
        <v>43564</v>
      </c>
      <c r="H2373" s="8" t="s">
        <v>31</v>
      </c>
      <c r="I2373" s="8" t="s">
        <v>38</v>
      </c>
      <c r="J2373" s="9">
        <v>527492.42000000004</v>
      </c>
      <c r="K2373" s="9">
        <v>10549.85</v>
      </c>
      <c r="L2373" s="8">
        <v>0</v>
      </c>
      <c r="M2373" s="14">
        <f t="shared" si="111"/>
        <v>538042.27</v>
      </c>
      <c r="N2373" s="8">
        <v>0</v>
      </c>
      <c r="O2373" s="8">
        <v>0</v>
      </c>
      <c r="P2373" s="8" t="s">
        <v>1585</v>
      </c>
      <c r="R2373" s="11">
        <v>-10584</v>
      </c>
      <c r="S2373" s="13">
        <f>_xlfn.XLOOKUP(P2373,rif_fee_schedule!$A$2:$A$84,rif_fee_schedule!C$2:C$84, 0)*1.628</f>
        <v>20.223016000000001</v>
      </c>
      <c r="T2373" s="13">
        <f>_xlfn.XLOOKUP(P2373,rif_fee_schedule!$A$2:$A$84,rif_fee_schedule!D$2:D$84, 0)</f>
        <v>11.742000000000001</v>
      </c>
      <c r="U2373" s="14">
        <f t="shared" si="112"/>
        <v>-214040.40134400001</v>
      </c>
      <c r="V2373" s="14">
        <f t="shared" si="113"/>
        <v>-124277.32800000001</v>
      </c>
      <c r="W2373" s="2"/>
      <c r="Y2373" s="3">
        <v>272008405.74000001</v>
      </c>
      <c r="Z2373" s="3">
        <v>5573244.3300000001</v>
      </c>
      <c r="AA2373" s="3">
        <v>0</v>
      </c>
      <c r="AB2373">
        <v>0</v>
      </c>
      <c r="AC2373" s="3">
        <v>0</v>
      </c>
      <c r="AD2373" s="2">
        <v>-7297347.0099999998</v>
      </c>
      <c r="AE2373" s="3">
        <v>599122533.62</v>
      </c>
      <c r="AF2373" s="3">
        <v>12164932.65</v>
      </c>
      <c r="AG2373" s="3">
        <v>2628720.44</v>
      </c>
      <c r="AH2373" s="3">
        <v>103699.7</v>
      </c>
      <c r="AI2373" s="3">
        <v>2074</v>
      </c>
      <c r="AJ2373" s="2">
        <v>-10188946.82</v>
      </c>
    </row>
    <row r="2374" spans="1:36" hidden="1" x14ac:dyDescent="0.25">
      <c r="A2374" s="8">
        <v>2</v>
      </c>
      <c r="B2374" s="8" t="s">
        <v>1668</v>
      </c>
      <c r="C2374" s="8">
        <v>131350040380</v>
      </c>
      <c r="D2374" s="8" t="s">
        <v>1669</v>
      </c>
      <c r="F2374" s="8" t="s">
        <v>1670</v>
      </c>
      <c r="G2374" s="10">
        <v>43564</v>
      </c>
      <c r="H2374" s="8" t="s">
        <v>31</v>
      </c>
      <c r="I2374" s="8" t="s">
        <v>38</v>
      </c>
      <c r="J2374" s="9">
        <v>527492.42000000004</v>
      </c>
      <c r="K2374" s="9">
        <v>10549.85</v>
      </c>
      <c r="L2374" s="8">
        <v>0</v>
      </c>
      <c r="M2374" s="14">
        <f t="shared" si="111"/>
        <v>538042.27</v>
      </c>
      <c r="N2374" s="8">
        <v>0</v>
      </c>
      <c r="O2374" s="8">
        <v>0</v>
      </c>
      <c r="P2374" s="8" t="s">
        <v>114</v>
      </c>
      <c r="R2374" s="8">
        <v>-2</v>
      </c>
      <c r="S2374" s="13">
        <f>_xlfn.XLOOKUP(P2374,rif_fee_schedule!$A$2:$A$84,rif_fee_schedule!C$2:C$84, 0)*1.628</f>
        <v>4288.152</v>
      </c>
      <c r="T2374" s="13">
        <f>_xlfn.XLOOKUP(P2374,rif_fee_schedule!$A$2:$A$84,rif_fee_schedule!D$2:D$84, 0)</f>
        <v>2490</v>
      </c>
      <c r="U2374" s="14">
        <f t="shared" si="112"/>
        <v>-8576.3040000000001</v>
      </c>
      <c r="V2374" s="14">
        <f t="shared" si="113"/>
        <v>-4980</v>
      </c>
      <c r="W2374"/>
      <c r="Y2374" s="3">
        <v>272008405.74000001</v>
      </c>
      <c r="Z2374" s="3">
        <v>5573244.3300000001</v>
      </c>
      <c r="AA2374" s="3">
        <v>0</v>
      </c>
      <c r="AB2374">
        <v>0</v>
      </c>
      <c r="AC2374" s="3">
        <v>0</v>
      </c>
      <c r="AD2374" s="2">
        <v>-7297347.0099999998</v>
      </c>
      <c r="AE2374" s="3">
        <v>599122533.62</v>
      </c>
      <c r="AF2374" s="3">
        <v>12164932.65</v>
      </c>
      <c r="AG2374" s="3">
        <v>2628720.44</v>
      </c>
      <c r="AH2374" s="3">
        <v>103699.7</v>
      </c>
      <c r="AI2374" s="3">
        <v>2074</v>
      </c>
      <c r="AJ2374" s="2">
        <v>-10188946.82</v>
      </c>
    </row>
    <row r="2375" spans="1:36" hidden="1" x14ac:dyDescent="0.25">
      <c r="A2375" s="8">
        <v>2</v>
      </c>
      <c r="B2375" s="8" t="s">
        <v>1668</v>
      </c>
      <c r="C2375" s="8">
        <v>131350040380</v>
      </c>
      <c r="D2375" s="8" t="s">
        <v>1669</v>
      </c>
      <c r="F2375" s="8" t="s">
        <v>1670</v>
      </c>
      <c r="G2375" s="10">
        <v>43564</v>
      </c>
      <c r="H2375" s="8" t="s">
        <v>31</v>
      </c>
      <c r="I2375" s="8" t="s">
        <v>38</v>
      </c>
      <c r="J2375" s="9">
        <v>527492.42000000004</v>
      </c>
      <c r="K2375" s="9">
        <v>10549.85</v>
      </c>
      <c r="L2375" s="8">
        <v>0</v>
      </c>
      <c r="M2375" s="14">
        <f t="shared" si="111"/>
        <v>538042.27</v>
      </c>
      <c r="N2375" s="8">
        <v>0</v>
      </c>
      <c r="O2375" s="8">
        <v>0</v>
      </c>
      <c r="P2375" s="8" t="s">
        <v>77</v>
      </c>
      <c r="R2375" s="8">
        <v>-1</v>
      </c>
      <c r="S2375" s="13">
        <f>_xlfn.XLOOKUP(P2375,rif_fee_schedule!$A$2:$A$84,rif_fee_schedule!C$2:C$84, 0)*1.628</f>
        <v>9769.6279999999988</v>
      </c>
      <c r="T2375" s="13">
        <f>_xlfn.XLOOKUP(P2375,rif_fee_schedule!$A$2:$A$84,rif_fee_schedule!D$2:D$84, 0)</f>
        <v>5674</v>
      </c>
      <c r="U2375" s="14">
        <f t="shared" si="112"/>
        <v>-9769.6279999999988</v>
      </c>
      <c r="V2375" s="14">
        <f t="shared" si="113"/>
        <v>-5674</v>
      </c>
      <c r="W2375"/>
      <c r="Y2375" s="3">
        <v>272008405.74000001</v>
      </c>
      <c r="Z2375" s="3">
        <v>5573244.3300000001</v>
      </c>
      <c r="AA2375" s="3">
        <v>0</v>
      </c>
      <c r="AB2375">
        <v>0</v>
      </c>
      <c r="AC2375" s="3">
        <v>0</v>
      </c>
      <c r="AD2375" s="2">
        <v>-7297347.0099999998</v>
      </c>
      <c r="AE2375" s="3">
        <v>599122533.62</v>
      </c>
      <c r="AF2375" s="3">
        <v>12164932.65</v>
      </c>
      <c r="AG2375" s="3">
        <v>2628720.44</v>
      </c>
      <c r="AH2375" s="3">
        <v>103699.7</v>
      </c>
      <c r="AI2375" s="3">
        <v>2074</v>
      </c>
      <c r="AJ2375" s="2">
        <v>-10188946.82</v>
      </c>
    </row>
    <row r="2376" spans="1:36" hidden="1" x14ac:dyDescent="0.25">
      <c r="A2376" s="8">
        <v>2</v>
      </c>
      <c r="B2376" s="8" t="s">
        <v>1668</v>
      </c>
      <c r="C2376" s="8">
        <v>131350040380</v>
      </c>
      <c r="D2376" s="8" t="s">
        <v>1669</v>
      </c>
      <c r="F2376" s="8" t="s">
        <v>1670</v>
      </c>
      <c r="G2376" s="10">
        <v>43564</v>
      </c>
      <c r="H2376" s="8" t="s">
        <v>31</v>
      </c>
      <c r="I2376" s="8" t="s">
        <v>38</v>
      </c>
      <c r="J2376" s="9">
        <v>527492.42000000004</v>
      </c>
      <c r="K2376" s="9">
        <v>10549.85</v>
      </c>
      <c r="L2376" s="8">
        <v>0</v>
      </c>
      <c r="M2376" s="14">
        <f t="shared" si="111"/>
        <v>538042.27</v>
      </c>
      <c r="N2376" s="8">
        <v>0</v>
      </c>
      <c r="O2376" s="8">
        <v>0</v>
      </c>
      <c r="P2376" s="8" t="s">
        <v>117</v>
      </c>
      <c r="R2376" s="8">
        <v>192</v>
      </c>
      <c r="S2376" s="13">
        <f>_xlfn.XLOOKUP(P2376,rif_fee_schedule!$A$2:$A$84,rif_fee_schedule!C$2:C$84, 0)*1.628</f>
        <v>4288.152</v>
      </c>
      <c r="T2376" s="13">
        <f>_xlfn.XLOOKUP(P2376,rif_fee_schedule!$A$2:$A$84,rif_fee_schedule!D$2:D$84, 0)</f>
        <v>2490</v>
      </c>
      <c r="U2376" s="14">
        <f t="shared" si="112"/>
        <v>823325.18400000001</v>
      </c>
      <c r="V2376" s="14">
        <f t="shared" si="113"/>
        <v>478080</v>
      </c>
      <c r="W2376"/>
      <c r="Y2376" s="3">
        <v>272008405.74000001</v>
      </c>
      <c r="Z2376" s="3">
        <v>5573244.3300000001</v>
      </c>
      <c r="AA2376" s="3">
        <v>0</v>
      </c>
      <c r="AB2376">
        <v>0</v>
      </c>
      <c r="AC2376" s="3">
        <v>0</v>
      </c>
      <c r="AD2376" s="2">
        <v>-7297347.0099999998</v>
      </c>
      <c r="AE2376" s="3">
        <v>599122533.62</v>
      </c>
      <c r="AF2376" s="3">
        <v>12164932.65</v>
      </c>
      <c r="AG2376" s="3">
        <v>2628720.44</v>
      </c>
      <c r="AH2376" s="3">
        <v>103699.7</v>
      </c>
      <c r="AI2376" s="3">
        <v>2074</v>
      </c>
      <c r="AJ2376" s="2">
        <v>-10188946.82</v>
      </c>
    </row>
    <row r="2377" spans="1:36" hidden="1" x14ac:dyDescent="0.25">
      <c r="A2377" s="8">
        <v>8</v>
      </c>
      <c r="B2377" s="8" t="s">
        <v>8623</v>
      </c>
      <c r="C2377" s="8">
        <v>232260076010</v>
      </c>
      <c r="D2377" s="8" t="s">
        <v>8624</v>
      </c>
      <c r="F2377" s="8" t="s">
        <v>8625</v>
      </c>
      <c r="G2377" s="10">
        <v>43467</v>
      </c>
      <c r="H2377" s="8" t="s">
        <v>31</v>
      </c>
      <c r="I2377" s="8" t="s">
        <v>38</v>
      </c>
      <c r="J2377" s="9">
        <v>22642.68</v>
      </c>
      <c r="K2377" s="9">
        <v>452.85</v>
      </c>
      <c r="L2377" s="8">
        <v>0</v>
      </c>
      <c r="M2377" s="14">
        <f t="shared" si="111"/>
        <v>23095.53</v>
      </c>
      <c r="N2377" s="8">
        <v>0</v>
      </c>
      <c r="O2377" s="8">
        <v>0</v>
      </c>
      <c r="P2377" s="8" t="s">
        <v>112</v>
      </c>
      <c r="R2377" s="8">
        <v>745</v>
      </c>
      <c r="S2377" s="13">
        <f>_xlfn.XLOOKUP(P2377,rif_fee_schedule!$A$2:$A$84,rif_fee_schedule!C$2:C$84, 0)*1.628</f>
        <v>53.092335999999996</v>
      </c>
      <c r="T2377" s="13">
        <f>_xlfn.XLOOKUP(P2377,rif_fee_schedule!$A$2:$A$84,rif_fee_schedule!D$2:D$84, 0)</f>
        <v>30.835000000000001</v>
      </c>
      <c r="U2377" s="14">
        <f t="shared" si="112"/>
        <v>39553.79032</v>
      </c>
      <c r="V2377" s="14">
        <f t="shared" si="113"/>
        <v>22972.075000000001</v>
      </c>
      <c r="W2377"/>
      <c r="Y2377" s="3">
        <v>38230434.439999998</v>
      </c>
      <c r="Z2377" s="3">
        <v>764608.82</v>
      </c>
      <c r="AA2377" s="3">
        <v>0</v>
      </c>
      <c r="AB2377">
        <v>0</v>
      </c>
      <c r="AC2377" s="3">
        <v>0</v>
      </c>
      <c r="AD2377" s="2">
        <v>-229524.99</v>
      </c>
      <c r="AE2377" s="3">
        <v>599122533.62</v>
      </c>
      <c r="AF2377" s="3">
        <v>12164932.65</v>
      </c>
      <c r="AG2377" s="3">
        <v>2628720.44</v>
      </c>
      <c r="AH2377" s="3">
        <v>103699.7</v>
      </c>
      <c r="AI2377" s="3">
        <v>2074</v>
      </c>
      <c r="AJ2377" s="2">
        <v>-10188946.82</v>
      </c>
    </row>
    <row r="2378" spans="1:36" hidden="1" x14ac:dyDescent="0.25">
      <c r="A2378" s="8">
        <v>8</v>
      </c>
      <c r="B2378" s="8" t="s">
        <v>8623</v>
      </c>
      <c r="C2378" s="8">
        <v>232260076010</v>
      </c>
      <c r="D2378" s="8" t="s">
        <v>8624</v>
      </c>
      <c r="F2378" s="8" t="s">
        <v>8625</v>
      </c>
      <c r="G2378" s="10">
        <v>43467</v>
      </c>
      <c r="H2378" s="8" t="s">
        <v>31</v>
      </c>
      <c r="I2378" s="8" t="s">
        <v>38</v>
      </c>
      <c r="J2378" s="9">
        <v>22642.68</v>
      </c>
      <c r="K2378" s="9">
        <v>452.85</v>
      </c>
      <c r="L2378" s="8">
        <v>0</v>
      </c>
      <c r="M2378" s="14">
        <f t="shared" si="111"/>
        <v>23095.53</v>
      </c>
      <c r="N2378" s="8">
        <v>0</v>
      </c>
      <c r="O2378" s="8">
        <v>0</v>
      </c>
      <c r="P2378" s="8" t="s">
        <v>45</v>
      </c>
      <c r="R2378" s="8">
        <v>-745</v>
      </c>
      <c r="S2378" s="13">
        <f>_xlfn.XLOOKUP(P2378,rif_fee_schedule!$A$2:$A$84,rif_fee_schedule!C$2:C$84, 0)*1.628</f>
        <v>19.244587999999997</v>
      </c>
      <c r="T2378" s="13">
        <f>_xlfn.XLOOKUP(P2378,rif_fee_schedule!$A$2:$A$84,rif_fee_schedule!D$2:D$84, 0)</f>
        <v>11.177</v>
      </c>
      <c r="U2378" s="14">
        <f t="shared" si="112"/>
        <v>-14337.218059999997</v>
      </c>
      <c r="V2378" s="14">
        <f t="shared" si="113"/>
        <v>-8326.8649999999998</v>
      </c>
      <c r="W2378"/>
      <c r="Y2378" s="3">
        <v>38230434.439999998</v>
      </c>
      <c r="Z2378" s="3">
        <v>764608.82</v>
      </c>
      <c r="AA2378" s="3">
        <v>0</v>
      </c>
      <c r="AB2378">
        <v>0</v>
      </c>
      <c r="AC2378" s="3">
        <v>0</v>
      </c>
      <c r="AD2378" s="2">
        <v>-229524.99</v>
      </c>
      <c r="AE2378" s="3">
        <v>599122533.62</v>
      </c>
      <c r="AF2378" s="3">
        <v>12164932.65</v>
      </c>
      <c r="AG2378" s="3">
        <v>2628720.44</v>
      </c>
      <c r="AH2378" s="3">
        <v>103699.7</v>
      </c>
      <c r="AI2378" s="3">
        <v>2074</v>
      </c>
      <c r="AJ2378" s="2">
        <v>-10188946.82</v>
      </c>
    </row>
    <row r="2379" spans="1:36" hidden="1" x14ac:dyDescent="0.25">
      <c r="A2379" s="8">
        <v>8</v>
      </c>
      <c r="B2379" s="8" t="s">
        <v>8712</v>
      </c>
      <c r="C2379" s="8">
        <v>232340170200</v>
      </c>
      <c r="D2379" s="8" t="s">
        <v>8713</v>
      </c>
      <c r="F2379" s="8" t="s">
        <v>8714</v>
      </c>
      <c r="G2379" s="10">
        <v>43480</v>
      </c>
      <c r="H2379" s="8" t="s">
        <v>31</v>
      </c>
      <c r="I2379" s="8" t="s">
        <v>38</v>
      </c>
      <c r="J2379" s="9">
        <v>5911.85</v>
      </c>
      <c r="K2379" s="9">
        <v>118.24</v>
      </c>
      <c r="L2379" s="8">
        <v>0</v>
      </c>
      <c r="M2379" s="14">
        <f t="shared" si="111"/>
        <v>6030.09</v>
      </c>
      <c r="N2379" s="8">
        <v>0</v>
      </c>
      <c r="O2379" s="8">
        <v>0</v>
      </c>
      <c r="P2379" s="8" t="s">
        <v>865</v>
      </c>
      <c r="R2379" s="11">
        <v>3271</v>
      </c>
      <c r="S2379" s="13">
        <f>_xlfn.XLOOKUP(P2379,rif_fee_schedule!$A$2:$A$84,rif_fee_schedule!C$2:C$84, 0)*1.628</f>
        <v>16.392332</v>
      </c>
      <c r="T2379" s="13">
        <f>_xlfn.XLOOKUP(P2379,rif_fee_schedule!$A$2:$A$84,rif_fee_schedule!D$2:D$84, 0)</f>
        <v>9.5210000000000008</v>
      </c>
      <c r="U2379" s="14">
        <f t="shared" si="112"/>
        <v>53619.317971999997</v>
      </c>
      <c r="V2379" s="14">
        <f t="shared" si="113"/>
        <v>31143.191000000003</v>
      </c>
      <c r="W2379" s="2"/>
      <c r="Y2379" s="3">
        <v>38230434.439999998</v>
      </c>
      <c r="Z2379" s="3">
        <v>764608.82</v>
      </c>
      <c r="AA2379" s="3">
        <v>0</v>
      </c>
      <c r="AB2379">
        <v>0</v>
      </c>
      <c r="AC2379" s="3">
        <v>0</v>
      </c>
      <c r="AD2379" s="2">
        <v>-229524.99</v>
      </c>
      <c r="AE2379" s="3">
        <v>599122533.62</v>
      </c>
      <c r="AF2379" s="3">
        <v>12164932.65</v>
      </c>
      <c r="AG2379" s="3">
        <v>2628720.44</v>
      </c>
      <c r="AH2379" s="3">
        <v>103699.7</v>
      </c>
      <c r="AI2379" s="3">
        <v>2074</v>
      </c>
      <c r="AJ2379" s="2">
        <v>-10188946.82</v>
      </c>
    </row>
    <row r="2380" spans="1:36" hidden="1" x14ac:dyDescent="0.25">
      <c r="A2380" s="8">
        <v>8</v>
      </c>
      <c r="B2380" s="8" t="s">
        <v>8712</v>
      </c>
      <c r="C2380" s="8">
        <v>232340170200</v>
      </c>
      <c r="D2380" s="8" t="s">
        <v>8713</v>
      </c>
      <c r="F2380" s="8" t="s">
        <v>8714</v>
      </c>
      <c r="G2380" s="10">
        <v>43480</v>
      </c>
      <c r="H2380" s="8" t="s">
        <v>31</v>
      </c>
      <c r="I2380" s="8" t="s">
        <v>38</v>
      </c>
      <c r="J2380" s="9">
        <v>5911.85</v>
      </c>
      <c r="K2380" s="9">
        <v>118.24</v>
      </c>
      <c r="L2380" s="8">
        <v>0</v>
      </c>
      <c r="M2380" s="14">
        <f t="shared" si="111"/>
        <v>6030.09</v>
      </c>
      <c r="N2380" s="8">
        <v>0</v>
      </c>
      <c r="O2380" s="8">
        <v>0</v>
      </c>
      <c r="P2380" s="8" t="s">
        <v>90</v>
      </c>
      <c r="R2380" s="11">
        <v>-3271</v>
      </c>
      <c r="S2380" s="13">
        <f>_xlfn.XLOOKUP(P2380,rif_fee_schedule!$A$2:$A$84,rif_fee_schedule!C$2:C$84, 0)*1.628</f>
        <v>14.380123999999999</v>
      </c>
      <c r="T2380" s="13">
        <f>_xlfn.XLOOKUP(P2380,rif_fee_schedule!$A$2:$A$84,rif_fee_schedule!D$2:D$84, 0)</f>
        <v>8.3520000000000003</v>
      </c>
      <c r="U2380" s="14">
        <f t="shared" si="112"/>
        <v>-47037.385603999996</v>
      </c>
      <c r="V2380" s="14">
        <f t="shared" si="113"/>
        <v>-27319.392</v>
      </c>
      <c r="W2380" s="2"/>
      <c r="Y2380" s="3">
        <v>38230434.439999998</v>
      </c>
      <c r="Z2380" s="3">
        <v>764608.82</v>
      </c>
      <c r="AA2380" s="3">
        <v>0</v>
      </c>
      <c r="AB2380">
        <v>0</v>
      </c>
      <c r="AC2380" s="3">
        <v>0</v>
      </c>
      <c r="AD2380" s="2">
        <v>-229524.99</v>
      </c>
      <c r="AE2380" s="3">
        <v>599122533.62</v>
      </c>
      <c r="AF2380" s="3">
        <v>12164932.65</v>
      </c>
      <c r="AG2380" s="3">
        <v>2628720.44</v>
      </c>
      <c r="AH2380" s="3">
        <v>103699.7</v>
      </c>
      <c r="AI2380" s="3">
        <v>2074</v>
      </c>
      <c r="AJ2380" s="2">
        <v>-10188946.82</v>
      </c>
    </row>
    <row r="2381" spans="1:36" hidden="1" x14ac:dyDescent="0.25">
      <c r="A2381" s="8">
        <v>2</v>
      </c>
      <c r="B2381" s="8" t="s">
        <v>2429</v>
      </c>
      <c r="C2381" s="8">
        <v>1132060134380</v>
      </c>
      <c r="D2381" s="8" t="s">
        <v>2430</v>
      </c>
      <c r="F2381" s="8" t="s">
        <v>2431</v>
      </c>
      <c r="G2381" s="10">
        <v>43507</v>
      </c>
      <c r="H2381" s="8" t="s">
        <v>31</v>
      </c>
      <c r="I2381" s="8" t="s">
        <v>38</v>
      </c>
      <c r="J2381" s="9">
        <v>61241.57</v>
      </c>
      <c r="K2381" s="9">
        <v>1224.8399999999999</v>
      </c>
      <c r="L2381" s="8">
        <v>0</v>
      </c>
      <c r="M2381" s="14">
        <f t="shared" si="111"/>
        <v>62466.409999999996</v>
      </c>
      <c r="N2381" s="8">
        <v>0</v>
      </c>
      <c r="O2381" s="8">
        <v>0</v>
      </c>
      <c r="P2381" s="8" t="s">
        <v>45</v>
      </c>
      <c r="R2381" s="11">
        <v>-2015</v>
      </c>
      <c r="S2381" s="13">
        <f>_xlfn.XLOOKUP(P2381,rif_fee_schedule!$A$2:$A$84,rif_fee_schedule!C$2:C$84, 0)*1.628</f>
        <v>19.244587999999997</v>
      </c>
      <c r="T2381" s="13">
        <f>_xlfn.XLOOKUP(P2381,rif_fee_schedule!$A$2:$A$84,rif_fee_schedule!D$2:D$84, 0)</f>
        <v>11.177</v>
      </c>
      <c r="U2381" s="14">
        <f t="shared" si="112"/>
        <v>-38777.844819999991</v>
      </c>
      <c r="V2381" s="14">
        <f t="shared" si="113"/>
        <v>-22521.654999999999</v>
      </c>
      <c r="W2381" s="2"/>
      <c r="Y2381" s="3">
        <v>272008405.74000001</v>
      </c>
      <c r="Z2381" s="3">
        <v>5573244.3300000001</v>
      </c>
      <c r="AA2381" s="3">
        <v>0</v>
      </c>
      <c r="AB2381">
        <v>0</v>
      </c>
      <c r="AC2381" s="3">
        <v>0</v>
      </c>
      <c r="AD2381" s="2">
        <v>-7297347.0099999998</v>
      </c>
      <c r="AE2381" s="3">
        <v>599122533.62</v>
      </c>
      <c r="AF2381" s="3">
        <v>12164932.65</v>
      </c>
      <c r="AG2381" s="3">
        <v>2628720.44</v>
      </c>
      <c r="AH2381" s="3">
        <v>103699.7</v>
      </c>
      <c r="AI2381" s="3">
        <v>2074</v>
      </c>
      <c r="AJ2381" s="2">
        <v>-10188946.82</v>
      </c>
    </row>
    <row r="2382" spans="1:36" hidden="1" x14ac:dyDescent="0.25">
      <c r="A2382" s="8">
        <v>2</v>
      </c>
      <c r="B2382" s="8" t="s">
        <v>2429</v>
      </c>
      <c r="C2382" s="8">
        <v>1132060134380</v>
      </c>
      <c r="D2382" s="8" t="s">
        <v>2430</v>
      </c>
      <c r="F2382" s="8" t="s">
        <v>2431</v>
      </c>
      <c r="G2382" s="10">
        <v>43507</v>
      </c>
      <c r="H2382" s="8" t="s">
        <v>31</v>
      </c>
      <c r="I2382" s="8" t="s">
        <v>38</v>
      </c>
      <c r="J2382" s="9">
        <v>61241.57</v>
      </c>
      <c r="K2382" s="9">
        <v>1224.8399999999999</v>
      </c>
      <c r="L2382" s="8">
        <v>0</v>
      </c>
      <c r="M2382" s="14">
        <f t="shared" si="111"/>
        <v>62466.409999999996</v>
      </c>
      <c r="N2382" s="8">
        <v>0</v>
      </c>
      <c r="O2382" s="8">
        <v>0</v>
      </c>
      <c r="P2382" s="8" t="s">
        <v>112</v>
      </c>
      <c r="R2382" s="11">
        <v>2015</v>
      </c>
      <c r="S2382" s="13">
        <f>_xlfn.XLOOKUP(P2382,rif_fee_schedule!$A$2:$A$84,rif_fee_schedule!C$2:C$84, 0)*1.628</f>
        <v>53.092335999999996</v>
      </c>
      <c r="T2382" s="13">
        <f>_xlfn.XLOOKUP(P2382,rif_fee_schedule!$A$2:$A$84,rif_fee_schedule!D$2:D$84, 0)</f>
        <v>30.835000000000001</v>
      </c>
      <c r="U2382" s="14">
        <f t="shared" si="112"/>
        <v>106981.05703999999</v>
      </c>
      <c r="V2382" s="14">
        <f t="shared" si="113"/>
        <v>62132.525000000001</v>
      </c>
      <c r="W2382" s="2"/>
      <c r="Y2382" s="3">
        <v>272008405.74000001</v>
      </c>
      <c r="Z2382" s="3">
        <v>5573244.3300000001</v>
      </c>
      <c r="AA2382" s="3">
        <v>0</v>
      </c>
      <c r="AB2382">
        <v>0</v>
      </c>
      <c r="AC2382" s="3">
        <v>0</v>
      </c>
      <c r="AD2382" s="2">
        <v>-7297347.0099999998</v>
      </c>
      <c r="AE2382" s="3">
        <v>599122533.62</v>
      </c>
      <c r="AF2382" s="3">
        <v>12164932.65</v>
      </c>
      <c r="AG2382" s="3">
        <v>2628720.44</v>
      </c>
      <c r="AH2382" s="3">
        <v>103699.7</v>
      </c>
      <c r="AI2382" s="3">
        <v>2074</v>
      </c>
      <c r="AJ2382" s="2">
        <v>-10188946.82</v>
      </c>
    </row>
    <row r="2383" spans="1:36" hidden="1" x14ac:dyDescent="0.25">
      <c r="A2383" s="8">
        <v>3.1</v>
      </c>
      <c r="B2383" s="8" t="s">
        <v>3960</v>
      </c>
      <c r="C2383" s="8">
        <v>622190151570</v>
      </c>
      <c r="D2383" s="8" t="s">
        <v>3961</v>
      </c>
      <c r="F2383" s="8" t="s">
        <v>3962</v>
      </c>
      <c r="G2383" s="10">
        <v>43689</v>
      </c>
      <c r="H2383" s="8" t="s">
        <v>31</v>
      </c>
      <c r="I2383" s="8" t="s">
        <v>38</v>
      </c>
      <c r="J2383" s="9">
        <v>4959.5</v>
      </c>
      <c r="K2383" s="9">
        <v>99.19</v>
      </c>
      <c r="L2383" s="8">
        <v>0</v>
      </c>
      <c r="M2383" s="14">
        <f t="shared" si="111"/>
        <v>5058.6899999999996</v>
      </c>
      <c r="N2383" s="8">
        <v>0</v>
      </c>
      <c r="O2383" s="8">
        <v>0</v>
      </c>
      <c r="P2383" s="8" t="s">
        <v>45</v>
      </c>
      <c r="R2383" s="8">
        <v>287</v>
      </c>
      <c r="S2383" s="13">
        <f>_xlfn.XLOOKUP(P2383,rif_fee_schedule!$A$2:$A$84,rif_fee_schedule!C$2:C$84, 0)*1.628</f>
        <v>19.244587999999997</v>
      </c>
      <c r="T2383" s="13">
        <f>_xlfn.XLOOKUP(P2383,rif_fee_schedule!$A$2:$A$84,rif_fee_schedule!D$2:D$84, 0)</f>
        <v>11.177</v>
      </c>
      <c r="U2383" s="14">
        <f t="shared" si="112"/>
        <v>5523.1967559999994</v>
      </c>
      <c r="V2383" s="14">
        <f t="shared" si="113"/>
        <v>3207.799</v>
      </c>
      <c r="W2383"/>
      <c r="Y2383" s="3">
        <v>34362078.990000002</v>
      </c>
      <c r="Z2383" s="3">
        <v>687512.03</v>
      </c>
      <c r="AA2383" s="3">
        <v>0</v>
      </c>
      <c r="AB2383">
        <v>0</v>
      </c>
      <c r="AC2383" s="3">
        <v>0</v>
      </c>
      <c r="AD2383" s="2">
        <v>-175934.14</v>
      </c>
      <c r="AE2383" s="3">
        <v>599122533.62</v>
      </c>
      <c r="AF2383" s="3">
        <v>12164932.65</v>
      </c>
      <c r="AG2383" s="3">
        <v>2628720.44</v>
      </c>
      <c r="AH2383" s="3">
        <v>103699.7</v>
      </c>
      <c r="AI2383" s="3">
        <v>2074</v>
      </c>
      <c r="AJ2383" s="2">
        <v>-10188946.82</v>
      </c>
    </row>
    <row r="2384" spans="1:36" hidden="1" x14ac:dyDescent="0.25">
      <c r="A2384" s="8">
        <v>2</v>
      </c>
      <c r="B2384" s="8" t="s">
        <v>2203</v>
      </c>
      <c r="C2384" s="8">
        <v>141210130525</v>
      </c>
      <c r="D2384" s="8" t="s">
        <v>2204</v>
      </c>
      <c r="E2384" s="8" t="s">
        <v>30</v>
      </c>
      <c r="F2384" s="8" t="s">
        <v>2205</v>
      </c>
      <c r="G2384" s="10">
        <v>43817</v>
      </c>
      <c r="H2384" s="8" t="s">
        <v>31</v>
      </c>
      <c r="I2384" s="8" t="s">
        <v>38</v>
      </c>
      <c r="J2384" s="9">
        <v>5227.54</v>
      </c>
      <c r="K2384" s="9">
        <v>104.55</v>
      </c>
      <c r="L2384" s="8">
        <v>0</v>
      </c>
      <c r="M2384" s="14">
        <f t="shared" si="111"/>
        <v>5332.09</v>
      </c>
      <c r="N2384" s="8">
        <v>0</v>
      </c>
      <c r="O2384" s="8">
        <v>0</v>
      </c>
      <c r="P2384" s="8" t="s">
        <v>114</v>
      </c>
      <c r="R2384" s="8">
        <v>-0.66</v>
      </c>
      <c r="S2384" s="13">
        <f>_xlfn.XLOOKUP(P2384,rif_fee_schedule!$A$2:$A$84,rif_fee_schedule!C$2:C$84, 0)*1.628</f>
        <v>4288.152</v>
      </c>
      <c r="T2384" s="13">
        <f>_xlfn.XLOOKUP(P2384,rif_fee_schedule!$A$2:$A$84,rif_fee_schedule!D$2:D$84, 0)</f>
        <v>2490</v>
      </c>
      <c r="U2384" s="14">
        <f t="shared" si="112"/>
        <v>-2830.1803199999999</v>
      </c>
      <c r="V2384" s="14">
        <f t="shared" si="113"/>
        <v>-1643.4</v>
      </c>
      <c r="W2384"/>
      <c r="Y2384" s="3">
        <v>272008405.74000001</v>
      </c>
      <c r="Z2384" s="3">
        <v>5573244.3300000001</v>
      </c>
      <c r="AA2384" s="3">
        <v>0</v>
      </c>
      <c r="AB2384">
        <v>0</v>
      </c>
      <c r="AC2384" s="3">
        <v>0</v>
      </c>
      <c r="AD2384" s="2">
        <v>-7297347.0099999998</v>
      </c>
      <c r="AE2384" s="3">
        <v>599122533.62</v>
      </c>
      <c r="AF2384" s="3">
        <v>12164932.65</v>
      </c>
      <c r="AG2384" s="3">
        <v>2628720.44</v>
      </c>
      <c r="AH2384" s="3">
        <v>103699.7</v>
      </c>
      <c r="AI2384" s="3">
        <v>2074</v>
      </c>
      <c r="AJ2384" s="2">
        <v>-10188946.82</v>
      </c>
    </row>
    <row r="2385" spans="1:36" hidden="1" x14ac:dyDescent="0.25">
      <c r="A2385" s="8">
        <v>2</v>
      </c>
      <c r="B2385" s="8" t="s">
        <v>2203</v>
      </c>
      <c r="C2385" s="8">
        <v>141210130525</v>
      </c>
      <c r="D2385" s="8" t="s">
        <v>2204</v>
      </c>
      <c r="E2385" s="8" t="s">
        <v>30</v>
      </c>
      <c r="F2385" s="8" t="s">
        <v>2205</v>
      </c>
      <c r="G2385" s="10">
        <v>43817</v>
      </c>
      <c r="H2385" s="8" t="s">
        <v>31</v>
      </c>
      <c r="I2385" s="8" t="s">
        <v>38</v>
      </c>
      <c r="J2385" s="9">
        <v>5227.54</v>
      </c>
      <c r="K2385" s="9">
        <v>104.55</v>
      </c>
      <c r="L2385" s="8">
        <v>0</v>
      </c>
      <c r="M2385" s="14">
        <f t="shared" si="111"/>
        <v>5332.09</v>
      </c>
      <c r="N2385" s="8">
        <v>0</v>
      </c>
      <c r="O2385" s="8">
        <v>0</v>
      </c>
      <c r="P2385" s="8" t="s">
        <v>77</v>
      </c>
      <c r="R2385" s="8">
        <v>1</v>
      </c>
      <c r="S2385" s="13">
        <f>_xlfn.XLOOKUP(P2385,rif_fee_schedule!$A$2:$A$84,rif_fee_schedule!C$2:C$84, 0)*1.628</f>
        <v>9769.6279999999988</v>
      </c>
      <c r="T2385" s="13">
        <f>_xlfn.XLOOKUP(P2385,rif_fee_schedule!$A$2:$A$84,rif_fee_schedule!D$2:D$84, 0)</f>
        <v>5674</v>
      </c>
      <c r="U2385" s="14">
        <f t="shared" si="112"/>
        <v>9769.6279999999988</v>
      </c>
      <c r="V2385" s="14">
        <f t="shared" si="113"/>
        <v>5674</v>
      </c>
      <c r="W2385"/>
      <c r="Y2385" s="3">
        <v>272008405.74000001</v>
      </c>
      <c r="Z2385" s="3">
        <v>5573244.3300000001</v>
      </c>
      <c r="AA2385" s="3">
        <v>0</v>
      </c>
      <c r="AB2385">
        <v>0</v>
      </c>
      <c r="AC2385" s="3">
        <v>0</v>
      </c>
      <c r="AD2385" s="2">
        <v>-7297347.0099999998</v>
      </c>
      <c r="AE2385" s="3">
        <v>599122533.62</v>
      </c>
      <c r="AF2385" s="3">
        <v>12164932.65</v>
      </c>
      <c r="AG2385" s="3">
        <v>2628720.44</v>
      </c>
      <c r="AH2385" s="3">
        <v>103699.7</v>
      </c>
      <c r="AI2385" s="3">
        <v>2074</v>
      </c>
      <c r="AJ2385" s="2">
        <v>-10188946.82</v>
      </c>
    </row>
    <row r="2386" spans="1:36" hidden="1" x14ac:dyDescent="0.25">
      <c r="A2386" s="8">
        <v>2</v>
      </c>
      <c r="B2386" s="8" t="s">
        <v>1343</v>
      </c>
      <c r="C2386" s="8">
        <v>131240200510</v>
      </c>
      <c r="D2386" s="8" t="s">
        <v>1344</v>
      </c>
      <c r="F2386" s="8" t="s">
        <v>1345</v>
      </c>
      <c r="G2386" s="10">
        <v>43592</v>
      </c>
      <c r="H2386" s="8" t="s">
        <v>31</v>
      </c>
      <c r="I2386" s="8" t="s">
        <v>38</v>
      </c>
      <c r="J2386" s="9">
        <v>13964.17</v>
      </c>
      <c r="K2386" s="9">
        <v>279.29000000000002</v>
      </c>
      <c r="L2386" s="8">
        <v>0</v>
      </c>
      <c r="M2386" s="14">
        <f t="shared" si="111"/>
        <v>14243.460000000001</v>
      </c>
      <c r="N2386" s="8">
        <v>0</v>
      </c>
      <c r="O2386" s="8">
        <v>0</v>
      </c>
      <c r="P2386" s="8" t="s">
        <v>114</v>
      </c>
      <c r="R2386" s="8">
        <v>-2</v>
      </c>
      <c r="S2386" s="13">
        <f>_xlfn.XLOOKUP(P2386,rif_fee_schedule!$A$2:$A$84,rif_fee_schedule!C$2:C$84, 0)*1.628</f>
        <v>4288.152</v>
      </c>
      <c r="T2386" s="13">
        <f>_xlfn.XLOOKUP(P2386,rif_fee_schedule!$A$2:$A$84,rif_fee_schedule!D$2:D$84, 0)</f>
        <v>2490</v>
      </c>
      <c r="U2386" s="14">
        <f t="shared" si="112"/>
        <v>-8576.3040000000001</v>
      </c>
      <c r="V2386" s="14">
        <f t="shared" si="113"/>
        <v>-4980</v>
      </c>
      <c r="W2386"/>
      <c r="Y2386" s="3">
        <v>272008405.74000001</v>
      </c>
      <c r="Z2386" s="3">
        <v>5573244.3300000001</v>
      </c>
      <c r="AA2386" s="3">
        <v>0</v>
      </c>
      <c r="AB2386">
        <v>0</v>
      </c>
      <c r="AC2386" s="3">
        <v>0</v>
      </c>
      <c r="AD2386" s="2">
        <v>-7297347.0099999998</v>
      </c>
      <c r="AE2386" s="3">
        <v>599122533.62</v>
      </c>
      <c r="AF2386" s="3">
        <v>12164932.65</v>
      </c>
      <c r="AG2386" s="3">
        <v>2628720.44</v>
      </c>
      <c r="AH2386" s="3">
        <v>103699.7</v>
      </c>
      <c r="AI2386" s="3">
        <v>2074</v>
      </c>
      <c r="AJ2386" s="2">
        <v>-10188946.82</v>
      </c>
    </row>
    <row r="2387" spans="1:36" hidden="1" x14ac:dyDescent="0.25">
      <c r="A2387" s="8">
        <v>2</v>
      </c>
      <c r="B2387" s="8" t="s">
        <v>1343</v>
      </c>
      <c r="C2387" s="8">
        <v>131240200510</v>
      </c>
      <c r="D2387" s="8" t="s">
        <v>1344</v>
      </c>
      <c r="F2387" s="8" t="s">
        <v>1345</v>
      </c>
      <c r="G2387" s="10">
        <v>43592</v>
      </c>
      <c r="H2387" s="8" t="s">
        <v>31</v>
      </c>
      <c r="I2387" s="8" t="s">
        <v>38</v>
      </c>
      <c r="J2387" s="9">
        <v>13964.17</v>
      </c>
      <c r="K2387" s="9">
        <v>279.29000000000002</v>
      </c>
      <c r="L2387" s="8">
        <v>0</v>
      </c>
      <c r="M2387" s="14">
        <f t="shared" si="111"/>
        <v>14243.460000000001</v>
      </c>
      <c r="N2387" s="8">
        <v>0</v>
      </c>
      <c r="O2387" s="8">
        <v>0</v>
      </c>
      <c r="P2387" s="8" t="s">
        <v>613</v>
      </c>
      <c r="R2387" s="8">
        <v>17</v>
      </c>
      <c r="S2387" s="13">
        <f>_xlfn.XLOOKUP(P2387,rif_fee_schedule!$A$2:$A$84,rif_fee_schedule!C$2:C$84, 0)*1.628</f>
        <v>1619.86</v>
      </c>
      <c r="T2387" s="13">
        <f>_xlfn.XLOOKUP(P2387,rif_fee_schedule!$A$2:$A$84,rif_fee_schedule!D$2:D$84, 0)</f>
        <v>940</v>
      </c>
      <c r="U2387" s="14">
        <f t="shared" si="112"/>
        <v>27537.62</v>
      </c>
      <c r="V2387" s="14">
        <f t="shared" si="113"/>
        <v>15980</v>
      </c>
      <c r="W2387"/>
      <c r="Y2387" s="3">
        <v>272008405.74000001</v>
      </c>
      <c r="Z2387" s="3">
        <v>5573244.3300000001</v>
      </c>
      <c r="AA2387" s="3">
        <v>0</v>
      </c>
      <c r="AB2387">
        <v>0</v>
      </c>
      <c r="AC2387" s="3">
        <v>0</v>
      </c>
      <c r="AD2387" s="2">
        <v>-7297347.0099999998</v>
      </c>
      <c r="AE2387" s="3">
        <v>599122533.62</v>
      </c>
      <c r="AF2387" s="3">
        <v>12164932.65</v>
      </c>
      <c r="AG2387" s="3">
        <v>2628720.44</v>
      </c>
      <c r="AH2387" s="3">
        <v>103699.7</v>
      </c>
      <c r="AI2387" s="3">
        <v>2074</v>
      </c>
      <c r="AJ2387" s="2">
        <v>-10188946.82</v>
      </c>
    </row>
    <row r="2388" spans="1:36" hidden="1" x14ac:dyDescent="0.25">
      <c r="A2388" s="8">
        <v>5</v>
      </c>
      <c r="B2388" s="8" t="s">
        <v>5146</v>
      </c>
      <c r="C2388" s="8">
        <v>3350280020030</v>
      </c>
      <c r="D2388" s="8" t="s">
        <v>5147</v>
      </c>
      <c r="F2388" s="8" t="s">
        <v>5148</v>
      </c>
      <c r="G2388" s="10">
        <v>43537</v>
      </c>
      <c r="H2388" s="8" t="s">
        <v>31</v>
      </c>
      <c r="I2388" s="8" t="s">
        <v>38</v>
      </c>
      <c r="J2388" s="9">
        <v>361973.92</v>
      </c>
      <c r="K2388" s="9">
        <v>7239.48</v>
      </c>
      <c r="L2388" s="8">
        <v>0</v>
      </c>
      <c r="M2388" s="14">
        <f t="shared" si="111"/>
        <v>369213.39999999997</v>
      </c>
      <c r="N2388" s="8">
        <v>0</v>
      </c>
      <c r="O2388" s="8">
        <v>0</v>
      </c>
      <c r="P2388" s="8" t="s">
        <v>72</v>
      </c>
      <c r="R2388" s="11">
        <v>6144</v>
      </c>
      <c r="S2388" s="13">
        <f>_xlfn.XLOOKUP(P2388,rif_fee_schedule!$A$2:$A$84,rif_fee_schedule!C$2:C$84, 0)*1.628</f>
        <v>15.918583999999999</v>
      </c>
      <c r="T2388" s="13">
        <f>_xlfn.XLOOKUP(P2388,rif_fee_schedule!$A$2:$A$84,rif_fee_schedule!D$2:D$84, 0)</f>
        <v>9.2460000000000004</v>
      </c>
      <c r="U2388" s="14">
        <f t="shared" si="112"/>
        <v>97803.780096000002</v>
      </c>
      <c r="V2388" s="14">
        <f t="shared" si="113"/>
        <v>56807.423999999999</v>
      </c>
      <c r="W2388" s="2"/>
      <c r="Y2388" s="3">
        <v>23913047.239999998</v>
      </c>
      <c r="Z2388" s="3">
        <v>478708.65</v>
      </c>
      <c r="AA2388" s="3">
        <v>0</v>
      </c>
      <c r="AB2388">
        <v>0</v>
      </c>
      <c r="AC2388" s="3">
        <v>0</v>
      </c>
      <c r="AD2388" s="2">
        <v>-227120.25</v>
      </c>
      <c r="AE2388" s="3">
        <v>599122533.62</v>
      </c>
      <c r="AF2388" s="3">
        <v>12164932.65</v>
      </c>
      <c r="AG2388" s="3">
        <v>2628720.44</v>
      </c>
      <c r="AH2388" s="3">
        <v>103699.7</v>
      </c>
      <c r="AI2388" s="3">
        <v>2074</v>
      </c>
      <c r="AJ2388" s="2">
        <v>-10188946.82</v>
      </c>
    </row>
    <row r="2389" spans="1:36" hidden="1" x14ac:dyDescent="0.25">
      <c r="A2389" s="8">
        <v>5</v>
      </c>
      <c r="B2389" s="8" t="s">
        <v>5146</v>
      </c>
      <c r="C2389" s="8">
        <v>3350280020030</v>
      </c>
      <c r="D2389" s="8" t="s">
        <v>5147</v>
      </c>
      <c r="F2389" s="8" t="s">
        <v>5148</v>
      </c>
      <c r="G2389" s="10">
        <v>43537</v>
      </c>
      <c r="H2389" s="8" t="s">
        <v>31</v>
      </c>
      <c r="I2389" s="8" t="s">
        <v>38</v>
      </c>
      <c r="J2389" s="9">
        <v>361973.92</v>
      </c>
      <c r="K2389" s="9">
        <v>7239.48</v>
      </c>
      <c r="L2389" s="8">
        <v>0</v>
      </c>
      <c r="M2389" s="14">
        <f t="shared" si="111"/>
        <v>369213.39999999997</v>
      </c>
      <c r="N2389" s="8">
        <v>0</v>
      </c>
      <c r="O2389" s="8">
        <v>0</v>
      </c>
      <c r="P2389" s="8" t="s">
        <v>695</v>
      </c>
      <c r="R2389" s="11">
        <v>17823</v>
      </c>
      <c r="S2389" s="13">
        <f>_xlfn.XLOOKUP(P2389,rif_fee_schedule!$A$2:$A$84,rif_fee_schedule!C$2:C$84, 0)*1.628</f>
        <v>15.902304000000001</v>
      </c>
      <c r="T2389" s="13">
        <f>_xlfn.XLOOKUP(P2389,rif_fee_schedule!$A$2:$A$84,rif_fee_schedule!D$2:D$84, 0)</f>
        <v>9.2360000000000007</v>
      </c>
      <c r="U2389" s="14">
        <f t="shared" si="112"/>
        <v>283426.76419200003</v>
      </c>
      <c r="V2389" s="14">
        <f t="shared" si="113"/>
        <v>164613.228</v>
      </c>
      <c r="W2389" s="2"/>
      <c r="Y2389" s="3">
        <v>23913047.239999998</v>
      </c>
      <c r="Z2389" s="3">
        <v>478708.65</v>
      </c>
      <c r="AA2389" s="3">
        <v>0</v>
      </c>
      <c r="AB2389">
        <v>0</v>
      </c>
      <c r="AC2389" s="3">
        <v>0</v>
      </c>
      <c r="AD2389" s="2">
        <v>-227120.25</v>
      </c>
      <c r="AE2389" s="3">
        <v>599122533.62</v>
      </c>
      <c r="AF2389" s="3">
        <v>12164932.65</v>
      </c>
      <c r="AG2389" s="3">
        <v>2628720.44</v>
      </c>
      <c r="AH2389" s="3">
        <v>103699.7</v>
      </c>
      <c r="AI2389" s="3">
        <v>2074</v>
      </c>
      <c r="AJ2389" s="2">
        <v>-10188946.82</v>
      </c>
    </row>
    <row r="2390" spans="1:36" hidden="1" x14ac:dyDescent="0.25">
      <c r="A2390" s="8">
        <v>5</v>
      </c>
      <c r="B2390" s="8" t="s">
        <v>5146</v>
      </c>
      <c r="C2390" s="8">
        <v>3350280020030</v>
      </c>
      <c r="D2390" s="8" t="s">
        <v>5147</v>
      </c>
      <c r="F2390" s="8" t="s">
        <v>5148</v>
      </c>
      <c r="G2390" s="10">
        <v>43537</v>
      </c>
      <c r="H2390" s="8" t="s">
        <v>31</v>
      </c>
      <c r="I2390" s="8" t="s">
        <v>38</v>
      </c>
      <c r="J2390" s="9">
        <v>361973.92</v>
      </c>
      <c r="K2390" s="9">
        <v>7239.48</v>
      </c>
      <c r="L2390" s="8">
        <v>0</v>
      </c>
      <c r="M2390" s="14">
        <f t="shared" si="111"/>
        <v>369213.39999999997</v>
      </c>
      <c r="N2390" s="8">
        <v>0</v>
      </c>
      <c r="O2390" s="8">
        <v>0</v>
      </c>
      <c r="P2390" s="8" t="s">
        <v>695</v>
      </c>
      <c r="R2390" s="11">
        <v>1618</v>
      </c>
      <c r="S2390" s="13">
        <f>_xlfn.XLOOKUP(P2390,rif_fee_schedule!$A$2:$A$84,rif_fee_schedule!C$2:C$84, 0)*1.628</f>
        <v>15.902304000000001</v>
      </c>
      <c r="T2390" s="13">
        <f>_xlfn.XLOOKUP(P2390,rif_fee_schedule!$A$2:$A$84,rif_fee_schedule!D$2:D$84, 0)</f>
        <v>9.2360000000000007</v>
      </c>
      <c r="U2390" s="14">
        <f t="shared" si="112"/>
        <v>25729.927872</v>
      </c>
      <c r="V2390" s="14">
        <f t="shared" si="113"/>
        <v>14943.848000000002</v>
      </c>
      <c r="W2390" s="2"/>
      <c r="Y2390" s="3">
        <v>23913047.239999998</v>
      </c>
      <c r="Z2390" s="3">
        <v>478708.65</v>
      </c>
      <c r="AA2390" s="3">
        <v>0</v>
      </c>
      <c r="AB2390">
        <v>0</v>
      </c>
      <c r="AC2390" s="3">
        <v>0</v>
      </c>
      <c r="AD2390" s="2">
        <v>-227120.25</v>
      </c>
      <c r="AE2390" s="3">
        <v>599122533.62</v>
      </c>
      <c r="AF2390" s="3">
        <v>12164932.65</v>
      </c>
      <c r="AG2390" s="3">
        <v>2628720.44</v>
      </c>
      <c r="AH2390" s="3">
        <v>103699.7</v>
      </c>
      <c r="AI2390" s="3">
        <v>2074</v>
      </c>
      <c r="AJ2390" s="2">
        <v>-10188946.82</v>
      </c>
    </row>
    <row r="2391" spans="1:36" hidden="1" x14ac:dyDescent="0.25">
      <c r="A2391" s="8">
        <v>1</v>
      </c>
      <c r="B2391" s="8" t="s">
        <v>589</v>
      </c>
      <c r="C2391" s="8">
        <v>3530220000117</v>
      </c>
      <c r="D2391" s="8" t="s">
        <v>590</v>
      </c>
      <c r="F2391" s="8" t="s">
        <v>591</v>
      </c>
      <c r="G2391" s="10">
        <v>43528</v>
      </c>
      <c r="H2391" s="8" t="s">
        <v>31</v>
      </c>
      <c r="I2391" s="8" t="s">
        <v>38</v>
      </c>
      <c r="J2391" s="9">
        <v>1567862.68</v>
      </c>
      <c r="K2391" s="9">
        <v>31357.25</v>
      </c>
      <c r="L2391" s="8">
        <v>0</v>
      </c>
      <c r="M2391" s="14">
        <f t="shared" si="111"/>
        <v>1599219.93</v>
      </c>
      <c r="N2391" s="8">
        <v>0</v>
      </c>
      <c r="O2391" s="8">
        <v>0</v>
      </c>
      <c r="P2391" s="8" t="s">
        <v>117</v>
      </c>
      <c r="R2391" s="8">
        <v>385</v>
      </c>
      <c r="S2391" s="13">
        <f>_xlfn.XLOOKUP(P2391,rif_fee_schedule!$A$2:$A$84,rif_fee_schedule!C$2:C$84, 0)*1.628</f>
        <v>4288.152</v>
      </c>
      <c r="T2391" s="13">
        <f>_xlfn.XLOOKUP(P2391,rif_fee_schedule!$A$2:$A$84,rif_fee_schedule!D$2:D$84, 0)</f>
        <v>2490</v>
      </c>
      <c r="U2391" s="14">
        <f t="shared" si="112"/>
        <v>1650938.52</v>
      </c>
      <c r="V2391" s="14">
        <f t="shared" si="113"/>
        <v>958650</v>
      </c>
      <c r="W2391"/>
      <c r="Y2391" s="3">
        <v>74696854.359999999</v>
      </c>
      <c r="Z2391" s="3">
        <v>1494936.99</v>
      </c>
      <c r="AA2391" s="3">
        <v>1189721.74</v>
      </c>
      <c r="AB2391" s="2">
        <v>103699.7</v>
      </c>
      <c r="AC2391" s="3">
        <v>2074</v>
      </c>
      <c r="AD2391" s="2">
        <v>-3422401.68</v>
      </c>
      <c r="AE2391" s="3">
        <v>599122533.62</v>
      </c>
      <c r="AF2391" s="3">
        <v>12164932.65</v>
      </c>
      <c r="AG2391" s="3">
        <v>2628720.44</v>
      </c>
      <c r="AH2391" s="3">
        <v>103699.7</v>
      </c>
      <c r="AI2391" s="3">
        <v>2074</v>
      </c>
      <c r="AJ2391" s="2">
        <v>-10188946.82</v>
      </c>
    </row>
    <row r="2392" spans="1:36" hidden="1" x14ac:dyDescent="0.25">
      <c r="A2392" s="8">
        <v>2</v>
      </c>
      <c r="B2392" s="8" t="s">
        <v>1007</v>
      </c>
      <c r="C2392" s="8">
        <v>102000301030</v>
      </c>
      <c r="D2392" s="8" t="s">
        <v>1008</v>
      </c>
      <c r="F2392" s="8" t="s">
        <v>1009</v>
      </c>
      <c r="G2392" s="10">
        <v>43586</v>
      </c>
      <c r="H2392" s="8" t="s">
        <v>31</v>
      </c>
      <c r="I2392" s="8" t="s">
        <v>38</v>
      </c>
      <c r="J2392" s="9">
        <v>65142.47</v>
      </c>
      <c r="K2392" s="9">
        <v>1302.8499999999999</v>
      </c>
      <c r="L2392" s="8">
        <v>0</v>
      </c>
      <c r="M2392" s="14">
        <f t="shared" si="111"/>
        <v>66445.320000000007</v>
      </c>
      <c r="N2392" s="8">
        <v>0</v>
      </c>
      <c r="O2392" s="8">
        <v>0</v>
      </c>
      <c r="P2392" s="8" t="s">
        <v>113</v>
      </c>
      <c r="R2392" s="8">
        <v>12</v>
      </c>
      <c r="S2392" s="13">
        <f>_xlfn.XLOOKUP(P2392,rif_fee_schedule!$A$2:$A$84,rif_fee_schedule!C$2:C$84, 0)*1.628</f>
        <v>6860.3919999999998</v>
      </c>
      <c r="T2392" s="13">
        <f>_xlfn.XLOOKUP(P2392,rif_fee_schedule!$A$2:$A$84,rif_fee_schedule!D$2:D$84, 0)</f>
        <v>3984</v>
      </c>
      <c r="U2392" s="14">
        <f t="shared" si="112"/>
        <v>82324.703999999998</v>
      </c>
      <c r="V2392" s="14">
        <f t="shared" si="113"/>
        <v>47808</v>
      </c>
      <c r="W2392"/>
      <c r="Y2392" s="3">
        <v>272008405.74000001</v>
      </c>
      <c r="Z2392" s="3">
        <v>5573244.3300000001</v>
      </c>
      <c r="AA2392" s="3">
        <v>0</v>
      </c>
      <c r="AB2392">
        <v>0</v>
      </c>
      <c r="AC2392" s="3">
        <v>0</v>
      </c>
      <c r="AD2392" s="2">
        <v>-7297347.0099999998</v>
      </c>
      <c r="AE2392" s="3">
        <v>599122533.62</v>
      </c>
      <c r="AF2392" s="3">
        <v>12164932.65</v>
      </c>
      <c r="AG2392" s="3">
        <v>2628720.44</v>
      </c>
      <c r="AH2392" s="3">
        <v>103699.7</v>
      </c>
      <c r="AI2392" s="3">
        <v>2074</v>
      </c>
      <c r="AJ2392" s="2">
        <v>-10188946.82</v>
      </c>
    </row>
    <row r="2393" spans="1:36" hidden="1" x14ac:dyDescent="0.25">
      <c r="A2393" s="8">
        <v>2</v>
      </c>
      <c r="B2393" s="8" t="s">
        <v>1007</v>
      </c>
      <c r="C2393" s="8">
        <v>102000301030</v>
      </c>
      <c r="D2393" s="8" t="s">
        <v>1008</v>
      </c>
      <c r="F2393" s="8" t="s">
        <v>1009</v>
      </c>
      <c r="G2393" s="10">
        <v>43586</v>
      </c>
      <c r="H2393" s="8" t="s">
        <v>31</v>
      </c>
      <c r="I2393" s="8" t="s">
        <v>38</v>
      </c>
      <c r="J2393" s="9">
        <v>65142.47</v>
      </c>
      <c r="K2393" s="9">
        <v>1302.8499999999999</v>
      </c>
      <c r="L2393" s="8">
        <v>0</v>
      </c>
      <c r="M2393" s="14">
        <f t="shared" si="111"/>
        <v>66445.320000000007</v>
      </c>
      <c r="N2393" s="8">
        <v>0</v>
      </c>
      <c r="O2393" s="8">
        <v>0</v>
      </c>
      <c r="P2393" s="8" t="s">
        <v>77</v>
      </c>
      <c r="R2393" s="8">
        <v>-1</v>
      </c>
      <c r="S2393" s="13">
        <f>_xlfn.XLOOKUP(P2393,rif_fee_schedule!$A$2:$A$84,rif_fee_schedule!C$2:C$84, 0)*1.628</f>
        <v>9769.6279999999988</v>
      </c>
      <c r="T2393" s="13">
        <f>_xlfn.XLOOKUP(P2393,rif_fee_schedule!$A$2:$A$84,rif_fee_schedule!D$2:D$84, 0)</f>
        <v>5674</v>
      </c>
      <c r="U2393" s="14">
        <f t="shared" si="112"/>
        <v>-9769.6279999999988</v>
      </c>
      <c r="V2393" s="14">
        <f t="shared" si="113"/>
        <v>-5674</v>
      </c>
      <c r="W2393"/>
      <c r="Y2393" s="3">
        <v>272008405.74000001</v>
      </c>
      <c r="Z2393" s="3">
        <v>5573244.3300000001</v>
      </c>
      <c r="AA2393" s="3">
        <v>0</v>
      </c>
      <c r="AB2393">
        <v>0</v>
      </c>
      <c r="AC2393" s="3">
        <v>0</v>
      </c>
      <c r="AD2393" s="2">
        <v>-7297347.0099999998</v>
      </c>
      <c r="AE2393" s="3">
        <v>599122533.62</v>
      </c>
      <c r="AF2393" s="3">
        <v>12164932.65</v>
      </c>
      <c r="AG2393" s="3">
        <v>2628720.44</v>
      </c>
      <c r="AH2393" s="3">
        <v>103699.7</v>
      </c>
      <c r="AI2393" s="3">
        <v>2074</v>
      </c>
      <c r="AJ2393" s="2">
        <v>-10188946.82</v>
      </c>
    </row>
    <row r="2394" spans="1:36" hidden="1" x14ac:dyDescent="0.25">
      <c r="A2394" s="8">
        <v>3.1</v>
      </c>
      <c r="B2394" s="8" t="s">
        <v>4029</v>
      </c>
      <c r="C2394" s="8">
        <v>722070071901</v>
      </c>
      <c r="D2394" s="8" t="s">
        <v>4030</v>
      </c>
      <c r="F2394" s="8" t="s">
        <v>4031</v>
      </c>
      <c r="G2394" s="10">
        <v>43563</v>
      </c>
      <c r="H2394" s="8" t="s">
        <v>31</v>
      </c>
      <c r="I2394" s="8" t="s">
        <v>38</v>
      </c>
      <c r="J2394" s="9">
        <v>1969.71</v>
      </c>
      <c r="K2394" s="9">
        <v>39.39</v>
      </c>
      <c r="L2394" s="8">
        <v>0</v>
      </c>
      <c r="M2394" s="14">
        <f t="shared" si="111"/>
        <v>2009.1000000000001</v>
      </c>
      <c r="N2394" s="8">
        <v>0</v>
      </c>
      <c r="O2394" s="8">
        <v>0</v>
      </c>
      <c r="P2394" s="8" t="s">
        <v>114</v>
      </c>
      <c r="R2394" s="8">
        <v>2</v>
      </c>
      <c r="S2394" s="13">
        <f>_xlfn.XLOOKUP(P2394,rif_fee_schedule!$A$2:$A$84,rif_fee_schedule!C$2:C$84, 0)*1.628</f>
        <v>4288.152</v>
      </c>
      <c r="T2394" s="13">
        <f>_xlfn.XLOOKUP(P2394,rif_fee_schedule!$A$2:$A$84,rif_fee_schedule!D$2:D$84, 0)</f>
        <v>2490</v>
      </c>
      <c r="U2394" s="14">
        <f t="shared" si="112"/>
        <v>8576.3040000000001</v>
      </c>
      <c r="V2394" s="14">
        <f t="shared" si="113"/>
        <v>4980</v>
      </c>
      <c r="W2394"/>
      <c r="Y2394" s="3">
        <v>34362078.990000002</v>
      </c>
      <c r="Z2394" s="3">
        <v>687512.03</v>
      </c>
      <c r="AA2394" s="3">
        <v>0</v>
      </c>
      <c r="AB2394">
        <v>0</v>
      </c>
      <c r="AC2394" s="3">
        <v>0</v>
      </c>
      <c r="AD2394" s="2">
        <v>-175934.14</v>
      </c>
      <c r="AE2394" s="3">
        <v>599122533.62</v>
      </c>
      <c r="AF2394" s="3">
        <v>12164932.65</v>
      </c>
      <c r="AG2394" s="3">
        <v>2628720.44</v>
      </c>
      <c r="AH2394" s="3">
        <v>103699.7</v>
      </c>
      <c r="AI2394" s="3">
        <v>2074</v>
      </c>
      <c r="AJ2394" s="2">
        <v>-10188946.82</v>
      </c>
    </row>
    <row r="2395" spans="1:36" hidden="1" x14ac:dyDescent="0.25">
      <c r="A2395" s="8">
        <v>3.1</v>
      </c>
      <c r="B2395" s="8" t="s">
        <v>4029</v>
      </c>
      <c r="C2395" s="8">
        <v>722070071901</v>
      </c>
      <c r="D2395" s="8" t="s">
        <v>4030</v>
      </c>
      <c r="F2395" s="8" t="s">
        <v>4031</v>
      </c>
      <c r="G2395" s="10">
        <v>43563</v>
      </c>
      <c r="H2395" s="8" t="s">
        <v>31</v>
      </c>
      <c r="I2395" s="8" t="s">
        <v>38</v>
      </c>
      <c r="J2395" s="9">
        <v>1969.71</v>
      </c>
      <c r="K2395" s="9">
        <v>39.39</v>
      </c>
      <c r="L2395" s="8">
        <v>0</v>
      </c>
      <c r="M2395" s="14">
        <f t="shared" si="111"/>
        <v>2009.1000000000001</v>
      </c>
      <c r="N2395" s="8">
        <v>0</v>
      </c>
      <c r="O2395" s="8">
        <v>0</v>
      </c>
      <c r="P2395" s="8" t="s">
        <v>77</v>
      </c>
      <c r="R2395" s="8">
        <v>-1</v>
      </c>
      <c r="S2395" s="13">
        <f>_xlfn.XLOOKUP(P2395,rif_fee_schedule!$A$2:$A$84,rif_fee_schedule!C$2:C$84, 0)*1.628</f>
        <v>9769.6279999999988</v>
      </c>
      <c r="T2395" s="13">
        <f>_xlfn.XLOOKUP(P2395,rif_fee_schedule!$A$2:$A$84,rif_fee_schedule!D$2:D$84, 0)</f>
        <v>5674</v>
      </c>
      <c r="U2395" s="14">
        <f t="shared" si="112"/>
        <v>-9769.6279999999988</v>
      </c>
      <c r="V2395" s="14">
        <f t="shared" si="113"/>
        <v>-5674</v>
      </c>
      <c r="W2395"/>
      <c r="Y2395" s="3">
        <v>34362078.990000002</v>
      </c>
      <c r="Z2395" s="3">
        <v>687512.03</v>
      </c>
      <c r="AA2395" s="3">
        <v>0</v>
      </c>
      <c r="AB2395">
        <v>0</v>
      </c>
      <c r="AC2395" s="3">
        <v>0</v>
      </c>
      <c r="AD2395" s="2">
        <v>-175934.14</v>
      </c>
      <c r="AE2395" s="3">
        <v>599122533.62</v>
      </c>
      <c r="AF2395" s="3">
        <v>12164932.65</v>
      </c>
      <c r="AG2395" s="3">
        <v>2628720.44</v>
      </c>
      <c r="AH2395" s="3">
        <v>103699.7</v>
      </c>
      <c r="AI2395" s="3">
        <v>2074</v>
      </c>
      <c r="AJ2395" s="2">
        <v>-10188946.82</v>
      </c>
    </row>
    <row r="2396" spans="1:36" hidden="1" x14ac:dyDescent="0.25">
      <c r="A2396" s="8">
        <v>8</v>
      </c>
      <c r="B2396" s="8" t="s">
        <v>8591</v>
      </c>
      <c r="C2396" s="8">
        <v>232220110610</v>
      </c>
      <c r="D2396" s="8" t="s">
        <v>8592</v>
      </c>
      <c r="F2396" s="8" t="s">
        <v>8593</v>
      </c>
      <c r="G2396" s="10">
        <v>43494</v>
      </c>
      <c r="H2396" s="8" t="s">
        <v>31</v>
      </c>
      <c r="I2396" s="8" t="s">
        <v>38</v>
      </c>
      <c r="J2396" s="9">
        <v>0</v>
      </c>
      <c r="K2396" s="9">
        <v>0</v>
      </c>
      <c r="L2396" s="8">
        <v>0</v>
      </c>
      <c r="M2396" s="14">
        <f t="shared" si="111"/>
        <v>0</v>
      </c>
      <c r="N2396" s="8">
        <v>0</v>
      </c>
      <c r="O2396" s="8">
        <v>0</v>
      </c>
      <c r="P2396" s="8" t="s">
        <v>77</v>
      </c>
      <c r="R2396" s="8">
        <v>-1</v>
      </c>
      <c r="S2396" s="13">
        <f>_xlfn.XLOOKUP(P2396,rif_fee_schedule!$A$2:$A$84,rif_fee_schedule!C$2:C$84, 0)*1.628</f>
        <v>9769.6279999999988</v>
      </c>
      <c r="T2396" s="13">
        <f>_xlfn.XLOOKUP(P2396,rif_fee_schedule!$A$2:$A$84,rif_fee_schedule!D$2:D$84, 0)</f>
        <v>5674</v>
      </c>
      <c r="U2396" s="14">
        <f t="shared" si="112"/>
        <v>-9769.6279999999988</v>
      </c>
      <c r="V2396" s="14">
        <f t="shared" si="113"/>
        <v>-5674</v>
      </c>
      <c r="W2396"/>
      <c r="Y2396" s="3">
        <v>38230434.439999998</v>
      </c>
      <c r="Z2396" s="3">
        <v>764608.82</v>
      </c>
      <c r="AA2396" s="3">
        <v>0</v>
      </c>
      <c r="AB2396">
        <v>0</v>
      </c>
      <c r="AC2396" s="3">
        <v>0</v>
      </c>
      <c r="AD2396" s="2">
        <v>-229524.99</v>
      </c>
      <c r="AE2396" s="3">
        <v>599122533.62</v>
      </c>
      <c r="AF2396" s="3">
        <v>12164932.65</v>
      </c>
      <c r="AG2396" s="3">
        <v>2628720.44</v>
      </c>
      <c r="AH2396" s="3">
        <v>103699.7</v>
      </c>
      <c r="AI2396" s="3">
        <v>2074</v>
      </c>
      <c r="AJ2396" s="2">
        <v>-10188946.82</v>
      </c>
    </row>
    <row r="2397" spans="1:36" hidden="1" x14ac:dyDescent="0.25">
      <c r="A2397" s="8">
        <v>8</v>
      </c>
      <c r="B2397" s="8" t="s">
        <v>8591</v>
      </c>
      <c r="C2397" s="8">
        <v>232220110610</v>
      </c>
      <c r="D2397" s="8" t="s">
        <v>8592</v>
      </c>
      <c r="F2397" s="8" t="s">
        <v>8593</v>
      </c>
      <c r="G2397" s="10">
        <v>43494</v>
      </c>
      <c r="H2397" s="8" t="s">
        <v>31</v>
      </c>
      <c r="I2397" s="8" t="s">
        <v>38</v>
      </c>
      <c r="J2397" s="9">
        <v>0</v>
      </c>
      <c r="K2397" s="9">
        <v>0</v>
      </c>
      <c r="L2397" s="8">
        <v>0</v>
      </c>
      <c r="M2397" s="14">
        <f t="shared" si="111"/>
        <v>0</v>
      </c>
      <c r="N2397" s="8">
        <v>0</v>
      </c>
      <c r="O2397" s="8">
        <v>0</v>
      </c>
      <c r="P2397" s="8" t="s">
        <v>77</v>
      </c>
      <c r="R2397" s="8">
        <v>1</v>
      </c>
      <c r="S2397" s="13">
        <f>_xlfn.XLOOKUP(P2397,rif_fee_schedule!$A$2:$A$84,rif_fee_schedule!C$2:C$84, 0)*1.628</f>
        <v>9769.6279999999988</v>
      </c>
      <c r="T2397" s="13">
        <f>_xlfn.XLOOKUP(P2397,rif_fee_schedule!$A$2:$A$84,rif_fee_schedule!D$2:D$84, 0)</f>
        <v>5674</v>
      </c>
      <c r="U2397" s="14">
        <f t="shared" si="112"/>
        <v>9769.6279999999988</v>
      </c>
      <c r="V2397" s="14">
        <f t="shared" si="113"/>
        <v>5674</v>
      </c>
      <c r="W2397"/>
      <c r="Y2397" s="3">
        <v>38230434.439999998</v>
      </c>
      <c r="Z2397" s="3">
        <v>764608.82</v>
      </c>
      <c r="AA2397" s="3">
        <v>0</v>
      </c>
      <c r="AB2397">
        <v>0</v>
      </c>
      <c r="AC2397" s="3">
        <v>0</v>
      </c>
      <c r="AD2397" s="2">
        <v>-229524.99</v>
      </c>
      <c r="AE2397" s="3">
        <v>599122533.62</v>
      </c>
      <c r="AF2397" s="3">
        <v>12164932.65</v>
      </c>
      <c r="AG2397" s="3">
        <v>2628720.44</v>
      </c>
      <c r="AH2397" s="3">
        <v>103699.7</v>
      </c>
      <c r="AI2397" s="3">
        <v>2074</v>
      </c>
      <c r="AJ2397" s="2">
        <v>-10188946.82</v>
      </c>
    </row>
    <row r="2398" spans="1:36" hidden="1" x14ac:dyDescent="0.25">
      <c r="A2398" s="8">
        <v>2</v>
      </c>
      <c r="B2398" s="8" t="s">
        <v>1126</v>
      </c>
      <c r="C2398" s="8">
        <v>131130630430</v>
      </c>
      <c r="D2398" s="8" t="s">
        <v>1127</v>
      </c>
      <c r="G2398" s="10">
        <v>43556</v>
      </c>
      <c r="H2398" s="8" t="s">
        <v>31</v>
      </c>
      <c r="I2398" s="8" t="s">
        <v>32</v>
      </c>
      <c r="J2398" s="9">
        <v>32429.17</v>
      </c>
      <c r="K2398" s="9">
        <v>648.58000000000004</v>
      </c>
      <c r="L2398" s="8">
        <v>0</v>
      </c>
      <c r="M2398" s="14">
        <f t="shared" si="111"/>
        <v>33077.75</v>
      </c>
      <c r="N2398" s="8">
        <v>0</v>
      </c>
      <c r="O2398" s="8">
        <v>0</v>
      </c>
      <c r="P2398" s="8" t="s">
        <v>45</v>
      </c>
      <c r="R2398" s="11">
        <v>-1067</v>
      </c>
      <c r="S2398" s="13">
        <f>_xlfn.XLOOKUP(P2398,rif_fee_schedule!$A$2:$A$84,rif_fee_schedule!C$2:C$84, 0)*1.628</f>
        <v>19.244587999999997</v>
      </c>
      <c r="T2398" s="13">
        <f>_xlfn.XLOOKUP(P2398,rif_fee_schedule!$A$2:$A$84,rif_fee_schedule!D$2:D$84, 0)</f>
        <v>11.177</v>
      </c>
      <c r="U2398" s="14">
        <f t="shared" si="112"/>
        <v>-20533.975395999998</v>
      </c>
      <c r="V2398" s="14">
        <f t="shared" si="113"/>
        <v>-11925.859</v>
      </c>
      <c r="W2398" s="2"/>
      <c r="Y2398" s="3">
        <v>272008405.74000001</v>
      </c>
      <c r="Z2398" s="3">
        <v>5573244.3300000001</v>
      </c>
      <c r="AA2398" s="3">
        <v>0</v>
      </c>
      <c r="AB2398">
        <v>0</v>
      </c>
      <c r="AC2398" s="3">
        <v>0</v>
      </c>
      <c r="AD2398" s="2">
        <v>-7297347.0099999998</v>
      </c>
      <c r="AE2398" s="3">
        <v>599122533.62</v>
      </c>
      <c r="AF2398" s="3">
        <v>12164932.65</v>
      </c>
      <c r="AG2398" s="3">
        <v>2628720.44</v>
      </c>
      <c r="AH2398" s="3">
        <v>103699.7</v>
      </c>
      <c r="AI2398" s="3">
        <v>2074</v>
      </c>
      <c r="AJ2398" s="2">
        <v>-10188946.82</v>
      </c>
    </row>
    <row r="2399" spans="1:36" hidden="1" x14ac:dyDescent="0.25">
      <c r="A2399" s="8">
        <v>2</v>
      </c>
      <c r="B2399" s="8" t="s">
        <v>1126</v>
      </c>
      <c r="C2399" s="8">
        <v>131130630430</v>
      </c>
      <c r="D2399" s="8" t="s">
        <v>1127</v>
      </c>
      <c r="G2399" s="10">
        <v>43556</v>
      </c>
      <c r="H2399" s="8" t="s">
        <v>31</v>
      </c>
      <c r="I2399" s="8" t="s">
        <v>32</v>
      </c>
      <c r="J2399" s="9">
        <v>32429.17</v>
      </c>
      <c r="K2399" s="9">
        <v>648.58000000000004</v>
      </c>
      <c r="L2399" s="8">
        <v>0</v>
      </c>
      <c r="M2399" s="14">
        <f t="shared" si="111"/>
        <v>33077.75</v>
      </c>
      <c r="N2399" s="8">
        <v>0</v>
      </c>
      <c r="O2399" s="8">
        <v>0</v>
      </c>
      <c r="P2399" s="8" t="s">
        <v>112</v>
      </c>
      <c r="R2399" s="11">
        <v>1067</v>
      </c>
      <c r="S2399" s="13">
        <f>_xlfn.XLOOKUP(P2399,rif_fee_schedule!$A$2:$A$84,rif_fee_schedule!C$2:C$84, 0)*1.628</f>
        <v>53.092335999999996</v>
      </c>
      <c r="T2399" s="13">
        <f>_xlfn.XLOOKUP(P2399,rif_fee_schedule!$A$2:$A$84,rif_fee_schedule!D$2:D$84, 0)</f>
        <v>30.835000000000001</v>
      </c>
      <c r="U2399" s="14">
        <f t="shared" si="112"/>
        <v>56649.522511999996</v>
      </c>
      <c r="V2399" s="14">
        <f t="shared" si="113"/>
        <v>32900.945</v>
      </c>
      <c r="W2399" s="2"/>
      <c r="Y2399" s="3">
        <v>272008405.74000001</v>
      </c>
      <c r="Z2399" s="3">
        <v>5573244.3300000001</v>
      </c>
      <c r="AA2399" s="3">
        <v>0</v>
      </c>
      <c r="AB2399">
        <v>0</v>
      </c>
      <c r="AC2399" s="3">
        <v>0</v>
      </c>
      <c r="AD2399" s="2">
        <v>-7297347.0099999998</v>
      </c>
      <c r="AE2399" s="3">
        <v>599122533.62</v>
      </c>
      <c r="AF2399" s="3">
        <v>12164932.65</v>
      </c>
      <c r="AG2399" s="3">
        <v>2628720.44</v>
      </c>
      <c r="AH2399" s="3">
        <v>103699.7</v>
      </c>
      <c r="AI2399" s="3">
        <v>2074</v>
      </c>
      <c r="AJ2399" s="2">
        <v>-10188946.82</v>
      </c>
    </row>
    <row r="2400" spans="1:36" hidden="1" x14ac:dyDescent="0.25">
      <c r="A2400" s="8">
        <v>2</v>
      </c>
      <c r="B2400" s="8" t="s">
        <v>2435</v>
      </c>
      <c r="C2400" s="8">
        <v>1132060134380</v>
      </c>
      <c r="D2400" s="8" t="s">
        <v>2436</v>
      </c>
      <c r="F2400" s="8" t="s">
        <v>2437</v>
      </c>
      <c r="G2400" s="10">
        <v>43489</v>
      </c>
      <c r="H2400" s="8" t="s">
        <v>31</v>
      </c>
      <c r="I2400" s="8" t="s">
        <v>38</v>
      </c>
      <c r="J2400" s="9">
        <v>28434.49</v>
      </c>
      <c r="K2400" s="9">
        <v>568.69000000000005</v>
      </c>
      <c r="L2400" s="8">
        <v>0</v>
      </c>
      <c r="M2400" s="14">
        <f t="shared" si="111"/>
        <v>29003.18</v>
      </c>
      <c r="N2400" s="8">
        <v>0</v>
      </c>
      <c r="O2400" s="8">
        <v>0</v>
      </c>
      <c r="P2400" s="8" t="s">
        <v>112</v>
      </c>
      <c r="R2400" s="11">
        <v>1939</v>
      </c>
      <c r="S2400" s="13">
        <f>_xlfn.XLOOKUP(P2400,rif_fee_schedule!$A$2:$A$84,rif_fee_schedule!C$2:C$84, 0)*1.628</f>
        <v>53.092335999999996</v>
      </c>
      <c r="T2400" s="13">
        <f>_xlfn.XLOOKUP(P2400,rif_fee_schedule!$A$2:$A$84,rif_fee_schedule!D$2:D$84, 0)</f>
        <v>30.835000000000001</v>
      </c>
      <c r="U2400" s="14">
        <f t="shared" si="112"/>
        <v>102946.03950399999</v>
      </c>
      <c r="V2400" s="14">
        <f t="shared" si="113"/>
        <v>59789.065000000002</v>
      </c>
      <c r="W2400" s="2"/>
      <c r="Y2400" s="3">
        <v>272008405.74000001</v>
      </c>
      <c r="Z2400" s="3">
        <v>5573244.3300000001</v>
      </c>
      <c r="AA2400" s="3">
        <v>0</v>
      </c>
      <c r="AB2400">
        <v>0</v>
      </c>
      <c r="AC2400" s="3">
        <v>0</v>
      </c>
      <c r="AD2400" s="2">
        <v>-7297347.0099999998</v>
      </c>
      <c r="AE2400" s="3">
        <v>599122533.62</v>
      </c>
      <c r="AF2400" s="3">
        <v>12164932.65</v>
      </c>
      <c r="AG2400" s="3">
        <v>2628720.44</v>
      </c>
      <c r="AH2400" s="3">
        <v>103699.7</v>
      </c>
      <c r="AI2400" s="3">
        <v>2074</v>
      </c>
      <c r="AJ2400" s="2">
        <v>-10188946.82</v>
      </c>
    </row>
    <row r="2401" spans="1:36" hidden="1" x14ac:dyDescent="0.25">
      <c r="A2401" s="8">
        <v>2</v>
      </c>
      <c r="B2401" s="8" t="s">
        <v>2435</v>
      </c>
      <c r="C2401" s="8">
        <v>1132060134380</v>
      </c>
      <c r="D2401" s="8" t="s">
        <v>2436</v>
      </c>
      <c r="F2401" s="8" t="s">
        <v>2437</v>
      </c>
      <c r="G2401" s="10">
        <v>43489</v>
      </c>
      <c r="H2401" s="8" t="s">
        <v>31</v>
      </c>
      <c r="I2401" s="8" t="s">
        <v>38</v>
      </c>
      <c r="J2401" s="9">
        <v>28434.49</v>
      </c>
      <c r="K2401" s="9">
        <v>568.69000000000005</v>
      </c>
      <c r="L2401" s="8">
        <v>0</v>
      </c>
      <c r="M2401" s="14">
        <f t="shared" ref="M2401:M2464" si="114">SUM(J2401:L2401)</f>
        <v>29003.18</v>
      </c>
      <c r="N2401" s="8">
        <v>0</v>
      </c>
      <c r="O2401" s="8">
        <v>0</v>
      </c>
      <c r="P2401" s="8" t="s">
        <v>82</v>
      </c>
      <c r="R2401" s="11">
        <v>-1939</v>
      </c>
      <c r="S2401" s="13">
        <f>_xlfn.XLOOKUP(P2401,rif_fee_schedule!$A$2:$A$84,rif_fee_schedule!C$2:C$84, 0)*1.628</f>
        <v>36.760239999999996</v>
      </c>
      <c r="T2401" s="13">
        <f>_xlfn.XLOOKUP(P2401,rif_fee_schedule!$A$2:$A$84,rif_fee_schedule!D$2:D$84, 0)</f>
        <v>21.35</v>
      </c>
      <c r="U2401" s="14">
        <f t="shared" si="112"/>
        <v>-71278.105359999987</v>
      </c>
      <c r="V2401" s="14">
        <f t="shared" si="113"/>
        <v>-41397.65</v>
      </c>
      <c r="W2401" s="2"/>
      <c r="Y2401" s="3">
        <v>272008405.74000001</v>
      </c>
      <c r="Z2401" s="3">
        <v>5573244.3300000001</v>
      </c>
      <c r="AA2401" s="3">
        <v>0</v>
      </c>
      <c r="AB2401">
        <v>0</v>
      </c>
      <c r="AC2401" s="3">
        <v>0</v>
      </c>
      <c r="AD2401" s="2">
        <v>-7297347.0099999998</v>
      </c>
      <c r="AE2401" s="3">
        <v>599122533.62</v>
      </c>
      <c r="AF2401" s="3">
        <v>12164932.65</v>
      </c>
      <c r="AG2401" s="3">
        <v>2628720.44</v>
      </c>
      <c r="AH2401" s="3">
        <v>103699.7</v>
      </c>
      <c r="AI2401" s="3">
        <v>2074</v>
      </c>
      <c r="AJ2401" s="2">
        <v>-10188946.82</v>
      </c>
    </row>
    <row r="2402" spans="1:36" hidden="1" x14ac:dyDescent="0.25">
      <c r="A2402" s="8">
        <v>9.1</v>
      </c>
      <c r="B2402" s="8" t="s">
        <v>8991</v>
      </c>
      <c r="C2402" s="8">
        <v>431170090031</v>
      </c>
      <c r="D2402" s="8" t="s">
        <v>8992</v>
      </c>
      <c r="F2402" s="8" t="s">
        <v>8993</v>
      </c>
      <c r="G2402" s="10">
        <v>43493</v>
      </c>
      <c r="H2402" s="8" t="s">
        <v>31</v>
      </c>
      <c r="I2402" s="8" t="s">
        <v>38</v>
      </c>
      <c r="J2402" s="9">
        <v>184269.51</v>
      </c>
      <c r="K2402" s="9">
        <v>3685.39</v>
      </c>
      <c r="L2402" s="8">
        <v>0</v>
      </c>
      <c r="M2402" s="14">
        <f t="shared" si="114"/>
        <v>187954.90000000002</v>
      </c>
      <c r="N2402" s="8">
        <v>0</v>
      </c>
      <c r="O2402" s="8">
        <v>0</v>
      </c>
      <c r="P2402" s="8" t="s">
        <v>113</v>
      </c>
      <c r="R2402" s="8">
        <v>35</v>
      </c>
      <c r="S2402" s="13">
        <f>_xlfn.XLOOKUP(P2402,rif_fee_schedule!$A$2:$A$84,rif_fee_schedule!C$2:C$84, 0)*1.628</f>
        <v>6860.3919999999998</v>
      </c>
      <c r="T2402" s="13">
        <f>_xlfn.XLOOKUP(P2402,rif_fee_schedule!$A$2:$A$84,rif_fee_schedule!D$2:D$84, 0)</f>
        <v>3984</v>
      </c>
      <c r="U2402" s="14">
        <f t="shared" si="112"/>
        <v>240113.72</v>
      </c>
      <c r="V2402" s="14">
        <f t="shared" si="113"/>
        <v>139440</v>
      </c>
      <c r="W2402"/>
      <c r="Y2402" s="3">
        <v>13894747.220000001</v>
      </c>
      <c r="Z2402" s="3">
        <v>290518.01</v>
      </c>
      <c r="AA2402" s="3">
        <v>0</v>
      </c>
      <c r="AB2402">
        <v>0</v>
      </c>
      <c r="AC2402" s="3">
        <v>0</v>
      </c>
      <c r="AD2402" s="2">
        <v>-156592.79</v>
      </c>
      <c r="AE2402" s="3">
        <v>599122533.62</v>
      </c>
      <c r="AF2402" s="3">
        <v>12164932.65</v>
      </c>
      <c r="AG2402" s="3">
        <v>2628720.44</v>
      </c>
      <c r="AH2402" s="3">
        <v>103699.7</v>
      </c>
      <c r="AI2402" s="3">
        <v>2074</v>
      </c>
      <c r="AJ2402" s="2">
        <v>-10188946.82</v>
      </c>
    </row>
    <row r="2403" spans="1:36" hidden="1" x14ac:dyDescent="0.25">
      <c r="A2403" s="8">
        <v>9.1</v>
      </c>
      <c r="B2403" s="8" t="s">
        <v>8991</v>
      </c>
      <c r="C2403" s="8">
        <v>431170090031</v>
      </c>
      <c r="D2403" s="8" t="s">
        <v>8992</v>
      </c>
      <c r="F2403" s="8" t="s">
        <v>8993</v>
      </c>
      <c r="G2403" s="10">
        <v>43493</v>
      </c>
      <c r="H2403" s="8" t="s">
        <v>31</v>
      </c>
      <c r="I2403" s="8" t="s">
        <v>38</v>
      </c>
      <c r="J2403" s="9">
        <v>184269.51</v>
      </c>
      <c r="K2403" s="9">
        <v>3685.39</v>
      </c>
      <c r="L2403" s="8">
        <v>0</v>
      </c>
      <c r="M2403" s="14">
        <f t="shared" si="114"/>
        <v>187954.90000000002</v>
      </c>
      <c r="N2403" s="8">
        <v>0</v>
      </c>
      <c r="O2403" s="8">
        <v>0</v>
      </c>
      <c r="P2403" s="8" t="s">
        <v>72</v>
      </c>
      <c r="R2403" s="11">
        <v>-1577</v>
      </c>
      <c r="S2403" s="13">
        <f>_xlfn.XLOOKUP(P2403,rif_fee_schedule!$A$2:$A$84,rif_fee_schedule!C$2:C$84, 0)*1.628</f>
        <v>15.918583999999999</v>
      </c>
      <c r="T2403" s="13">
        <f>_xlfn.XLOOKUP(P2403,rif_fee_schedule!$A$2:$A$84,rif_fee_schedule!D$2:D$84, 0)</f>
        <v>9.2460000000000004</v>
      </c>
      <c r="U2403" s="14">
        <f t="shared" si="112"/>
        <v>-25103.606968</v>
      </c>
      <c r="V2403" s="14">
        <f t="shared" si="113"/>
        <v>-14580.942000000001</v>
      </c>
      <c r="W2403" s="2"/>
      <c r="Y2403" s="3">
        <v>13894747.220000001</v>
      </c>
      <c r="Z2403" s="3">
        <v>290518.01</v>
      </c>
      <c r="AA2403" s="3">
        <v>0</v>
      </c>
      <c r="AB2403">
        <v>0</v>
      </c>
      <c r="AC2403" s="3">
        <v>0</v>
      </c>
      <c r="AD2403" s="2">
        <v>-156592.79</v>
      </c>
      <c r="AE2403" s="3">
        <v>599122533.62</v>
      </c>
      <c r="AF2403" s="3">
        <v>12164932.65</v>
      </c>
      <c r="AG2403" s="3">
        <v>2628720.44</v>
      </c>
      <c r="AH2403" s="3">
        <v>103699.7</v>
      </c>
      <c r="AI2403" s="3">
        <v>2074</v>
      </c>
      <c r="AJ2403" s="2">
        <v>-10188946.82</v>
      </c>
    </row>
    <row r="2404" spans="1:36" hidden="1" x14ac:dyDescent="0.25">
      <c r="A2404" s="8">
        <v>9.1</v>
      </c>
      <c r="B2404" s="8" t="s">
        <v>8991</v>
      </c>
      <c r="C2404" s="8">
        <v>431170090031</v>
      </c>
      <c r="D2404" s="8" t="s">
        <v>8992</v>
      </c>
      <c r="F2404" s="8" t="s">
        <v>8993</v>
      </c>
      <c r="G2404" s="10">
        <v>43493</v>
      </c>
      <c r="H2404" s="8" t="s">
        <v>31</v>
      </c>
      <c r="I2404" s="8" t="s">
        <v>38</v>
      </c>
      <c r="J2404" s="9">
        <v>184269.51</v>
      </c>
      <c r="K2404" s="9">
        <v>3685.39</v>
      </c>
      <c r="L2404" s="8">
        <v>0</v>
      </c>
      <c r="M2404" s="14">
        <f t="shared" si="114"/>
        <v>187954.90000000002</v>
      </c>
      <c r="N2404" s="8">
        <v>0</v>
      </c>
      <c r="O2404" s="8">
        <v>0</v>
      </c>
      <c r="P2404" s="8" t="s">
        <v>77</v>
      </c>
      <c r="R2404" s="8">
        <v>-1</v>
      </c>
      <c r="S2404" s="13">
        <f>_xlfn.XLOOKUP(P2404,rif_fee_schedule!$A$2:$A$84,rif_fee_schedule!C$2:C$84, 0)*1.628</f>
        <v>9769.6279999999988</v>
      </c>
      <c r="T2404" s="13">
        <f>_xlfn.XLOOKUP(P2404,rif_fee_schedule!$A$2:$A$84,rif_fee_schedule!D$2:D$84, 0)</f>
        <v>5674</v>
      </c>
      <c r="U2404" s="14">
        <f t="shared" si="112"/>
        <v>-9769.6279999999988</v>
      </c>
      <c r="V2404" s="14">
        <f t="shared" si="113"/>
        <v>-5674</v>
      </c>
      <c r="W2404"/>
      <c r="Y2404" s="3">
        <v>13894747.220000001</v>
      </c>
      <c r="Z2404" s="3">
        <v>290518.01</v>
      </c>
      <c r="AA2404" s="3">
        <v>0</v>
      </c>
      <c r="AB2404">
        <v>0</v>
      </c>
      <c r="AC2404" s="3">
        <v>0</v>
      </c>
      <c r="AD2404" s="2">
        <v>-156592.79</v>
      </c>
      <c r="AE2404" s="3">
        <v>599122533.62</v>
      </c>
      <c r="AF2404" s="3">
        <v>12164932.65</v>
      </c>
      <c r="AG2404" s="3">
        <v>2628720.44</v>
      </c>
      <c r="AH2404" s="3">
        <v>103699.7</v>
      </c>
      <c r="AI2404" s="3">
        <v>2074</v>
      </c>
      <c r="AJ2404" s="2">
        <v>-10188946.82</v>
      </c>
    </row>
    <row r="2405" spans="1:36" hidden="1" x14ac:dyDescent="0.25">
      <c r="A2405" s="8">
        <v>3.1</v>
      </c>
      <c r="B2405" s="8" t="s">
        <v>4076</v>
      </c>
      <c r="C2405" s="8">
        <v>722210020290</v>
      </c>
      <c r="D2405" s="8" t="s">
        <v>4077</v>
      </c>
      <c r="F2405" s="8" t="s">
        <v>4078</v>
      </c>
      <c r="G2405" s="10">
        <v>43479</v>
      </c>
      <c r="H2405" s="8" t="s">
        <v>31</v>
      </c>
      <c r="I2405" s="8" t="s">
        <v>38</v>
      </c>
      <c r="J2405" s="9">
        <v>12994.93</v>
      </c>
      <c r="K2405" s="9">
        <v>259.89999999999998</v>
      </c>
      <c r="L2405" s="8">
        <v>0</v>
      </c>
      <c r="M2405" s="14">
        <f t="shared" si="114"/>
        <v>13254.83</v>
      </c>
      <c r="N2405" s="8">
        <v>0</v>
      </c>
      <c r="O2405" s="8">
        <v>0</v>
      </c>
      <c r="P2405" s="8" t="s">
        <v>45</v>
      </c>
      <c r="R2405" s="8">
        <v>752</v>
      </c>
      <c r="S2405" s="13">
        <f>_xlfn.XLOOKUP(P2405,rif_fee_schedule!$A$2:$A$84,rif_fee_schedule!C$2:C$84, 0)*1.628</f>
        <v>19.244587999999997</v>
      </c>
      <c r="T2405" s="13">
        <f>_xlfn.XLOOKUP(P2405,rif_fee_schedule!$A$2:$A$84,rif_fee_schedule!D$2:D$84, 0)</f>
        <v>11.177</v>
      </c>
      <c r="U2405" s="14">
        <f t="shared" si="112"/>
        <v>14471.930175999998</v>
      </c>
      <c r="V2405" s="14">
        <f t="shared" si="113"/>
        <v>8405.1039999999994</v>
      </c>
      <c r="W2405"/>
      <c r="Y2405" s="3">
        <v>34362078.990000002</v>
      </c>
      <c r="Z2405" s="3">
        <v>687512.03</v>
      </c>
      <c r="AA2405" s="3">
        <v>0</v>
      </c>
      <c r="AB2405">
        <v>0</v>
      </c>
      <c r="AC2405" s="3">
        <v>0</v>
      </c>
      <c r="AD2405" s="2">
        <v>-175934.14</v>
      </c>
      <c r="AE2405" s="3">
        <v>599122533.62</v>
      </c>
      <c r="AF2405" s="3">
        <v>12164932.65</v>
      </c>
      <c r="AG2405" s="3">
        <v>2628720.44</v>
      </c>
      <c r="AH2405" s="3">
        <v>103699.7</v>
      </c>
      <c r="AI2405" s="3">
        <v>2074</v>
      </c>
      <c r="AJ2405" s="2">
        <v>-10188946.82</v>
      </c>
    </row>
    <row r="2406" spans="1:36" hidden="1" x14ac:dyDescent="0.25">
      <c r="A2406" s="8">
        <v>5</v>
      </c>
      <c r="B2406" s="8" t="s">
        <v>5140</v>
      </c>
      <c r="C2406" s="8">
        <v>3350270060170</v>
      </c>
      <c r="D2406" s="8" t="s">
        <v>5141</v>
      </c>
      <c r="F2406" s="8" t="s">
        <v>5142</v>
      </c>
      <c r="G2406" s="10">
        <v>43546</v>
      </c>
      <c r="H2406" s="8" t="s">
        <v>31</v>
      </c>
      <c r="I2406" s="8" t="s">
        <v>38</v>
      </c>
      <c r="J2406" s="9">
        <v>0</v>
      </c>
      <c r="K2406" s="9">
        <v>0</v>
      </c>
      <c r="L2406" s="8">
        <v>0</v>
      </c>
      <c r="M2406" s="14">
        <f t="shared" si="114"/>
        <v>0</v>
      </c>
      <c r="N2406" s="8">
        <v>0</v>
      </c>
      <c r="O2406" s="8">
        <v>0</v>
      </c>
      <c r="P2406" s="8" t="s">
        <v>77</v>
      </c>
      <c r="R2406" s="8">
        <v>0</v>
      </c>
      <c r="S2406" s="13">
        <f>_xlfn.XLOOKUP(P2406,rif_fee_schedule!$A$2:$A$84,rif_fee_schedule!C$2:C$84, 0)*1.628</f>
        <v>9769.6279999999988</v>
      </c>
      <c r="T2406" s="13">
        <f>_xlfn.XLOOKUP(P2406,rif_fee_schedule!$A$2:$A$84,rif_fee_schedule!D$2:D$84, 0)</f>
        <v>5674</v>
      </c>
      <c r="U2406" s="14">
        <f t="shared" si="112"/>
        <v>0</v>
      </c>
      <c r="V2406" s="14">
        <f t="shared" si="113"/>
        <v>0</v>
      </c>
      <c r="W2406"/>
      <c r="Y2406" s="3">
        <v>23913047.239999998</v>
      </c>
      <c r="Z2406" s="3">
        <v>478708.65</v>
      </c>
      <c r="AA2406" s="3">
        <v>0</v>
      </c>
      <c r="AB2406">
        <v>0</v>
      </c>
      <c r="AC2406" s="3">
        <v>0</v>
      </c>
      <c r="AD2406" s="2">
        <v>-227120.25</v>
      </c>
      <c r="AE2406" s="3">
        <v>599122533.62</v>
      </c>
      <c r="AF2406" s="3">
        <v>12164932.65</v>
      </c>
      <c r="AG2406" s="3">
        <v>2628720.44</v>
      </c>
      <c r="AH2406" s="3">
        <v>103699.7</v>
      </c>
      <c r="AI2406" s="3">
        <v>2074</v>
      </c>
      <c r="AJ2406" s="2">
        <v>-10188946.82</v>
      </c>
    </row>
    <row r="2407" spans="1:36" hidden="1" x14ac:dyDescent="0.25">
      <c r="A2407" s="8">
        <v>1</v>
      </c>
      <c r="B2407" s="8" t="s">
        <v>415</v>
      </c>
      <c r="C2407" s="8">
        <v>3530170010650</v>
      </c>
      <c r="D2407" s="8" t="s">
        <v>416</v>
      </c>
      <c r="F2407" s="8" t="s">
        <v>417</v>
      </c>
      <c r="G2407" s="10">
        <v>43647</v>
      </c>
      <c r="H2407" s="8" t="s">
        <v>31</v>
      </c>
      <c r="I2407" s="8" t="s">
        <v>38</v>
      </c>
      <c r="J2407" s="9">
        <v>923940.81</v>
      </c>
      <c r="K2407" s="9">
        <v>18478.82</v>
      </c>
      <c r="L2407" s="8">
        <v>0</v>
      </c>
      <c r="M2407" s="14">
        <f t="shared" si="114"/>
        <v>942419.63</v>
      </c>
      <c r="N2407" s="8">
        <v>0</v>
      </c>
      <c r="O2407" s="8">
        <v>0</v>
      </c>
      <c r="P2407" s="8" t="s">
        <v>43</v>
      </c>
      <c r="R2407" s="11">
        <v>189958</v>
      </c>
      <c r="S2407" s="13">
        <f>_xlfn.XLOOKUP(P2407,rif_fee_schedule!$A$2:$A$84,rif_fee_schedule!C$2:C$84, 0)*1.628</f>
        <v>5.1216879999999998</v>
      </c>
      <c r="T2407" s="13">
        <f>_xlfn.XLOOKUP(P2407,rif_fee_schedule!$A$2:$A$84,rif_fee_schedule!D$2:D$84, 0)</f>
        <v>2.9740000000000002</v>
      </c>
      <c r="U2407" s="14">
        <f t="shared" si="112"/>
        <v>972905.60910399992</v>
      </c>
      <c r="V2407" s="14">
        <f t="shared" si="113"/>
        <v>564935.09200000006</v>
      </c>
      <c r="W2407" s="2"/>
      <c r="Y2407" s="3">
        <v>74696854.359999999</v>
      </c>
      <c r="Z2407" s="3">
        <v>1494936.99</v>
      </c>
      <c r="AA2407" s="3">
        <v>1189721.74</v>
      </c>
      <c r="AB2407" s="2">
        <v>103699.7</v>
      </c>
      <c r="AC2407" s="3">
        <v>2074</v>
      </c>
      <c r="AD2407" s="2">
        <v>-3422401.68</v>
      </c>
      <c r="AE2407" s="3">
        <v>599122533.62</v>
      </c>
      <c r="AF2407" s="3">
        <v>12164932.65</v>
      </c>
      <c r="AG2407" s="3">
        <v>2628720.44</v>
      </c>
      <c r="AH2407" s="3">
        <v>103699.7</v>
      </c>
      <c r="AI2407" s="3">
        <v>2074</v>
      </c>
      <c r="AJ2407" s="2">
        <v>-10188946.82</v>
      </c>
    </row>
    <row r="2408" spans="1:36" hidden="1" x14ac:dyDescent="0.25">
      <c r="A2408" s="8">
        <v>3</v>
      </c>
      <c r="B2408" s="8" t="s">
        <v>3117</v>
      </c>
      <c r="C2408" s="8">
        <v>420160071670</v>
      </c>
      <c r="D2408" s="8" t="s">
        <v>3118</v>
      </c>
      <c r="F2408" s="8" t="s">
        <v>3119</v>
      </c>
      <c r="G2408" s="10">
        <v>43473</v>
      </c>
      <c r="H2408" s="8" t="s">
        <v>31</v>
      </c>
      <c r="I2408" s="8" t="s">
        <v>38</v>
      </c>
      <c r="J2408" s="9">
        <v>34081.75</v>
      </c>
      <c r="K2408" s="9">
        <v>681.64</v>
      </c>
      <c r="L2408" s="8">
        <v>0</v>
      </c>
      <c r="M2408" s="14">
        <f t="shared" si="114"/>
        <v>34763.39</v>
      </c>
      <c r="N2408" s="8">
        <v>0</v>
      </c>
      <c r="O2408" s="8">
        <v>0</v>
      </c>
      <c r="P2408" s="8" t="s">
        <v>376</v>
      </c>
      <c r="R2408" s="8">
        <v>6</v>
      </c>
      <c r="S2408" s="13">
        <f>_xlfn.XLOOKUP(P2408,rif_fee_schedule!$A$2:$A$84,rif_fee_schedule!C$2:C$84, 0)*1.628</f>
        <v>5981.2719999999999</v>
      </c>
      <c r="T2408" s="13">
        <f>_xlfn.XLOOKUP(P2408,rif_fee_schedule!$A$2:$A$84,rif_fee_schedule!D$2:D$84, 0)</f>
        <v>3474</v>
      </c>
      <c r="U2408" s="14">
        <f t="shared" si="112"/>
        <v>35887.631999999998</v>
      </c>
      <c r="V2408" s="14">
        <f t="shared" si="113"/>
        <v>20844</v>
      </c>
      <c r="W2408"/>
      <c r="Y2408" s="3">
        <v>23988344.25</v>
      </c>
      <c r="Z2408" s="3">
        <v>491993.61</v>
      </c>
      <c r="AA2408" s="3">
        <v>633517.25</v>
      </c>
      <c r="AB2408">
        <v>0</v>
      </c>
      <c r="AC2408" s="3">
        <v>0</v>
      </c>
      <c r="AD2408" s="2">
        <v>2811604.2</v>
      </c>
      <c r="AE2408" s="3">
        <v>599122533.62</v>
      </c>
      <c r="AF2408" s="3">
        <v>12164932.65</v>
      </c>
      <c r="AG2408" s="3">
        <v>2628720.44</v>
      </c>
      <c r="AH2408" s="3">
        <v>103699.7</v>
      </c>
      <c r="AI2408" s="3">
        <v>2074</v>
      </c>
      <c r="AJ2408" s="2">
        <v>-10188946.82</v>
      </c>
    </row>
    <row r="2409" spans="1:36" hidden="1" x14ac:dyDescent="0.25">
      <c r="A2409" s="8">
        <v>3.1</v>
      </c>
      <c r="B2409" s="8" t="s">
        <v>4003</v>
      </c>
      <c r="C2409" s="8">
        <v>622290080600</v>
      </c>
      <c r="D2409" s="8" t="s">
        <v>4004</v>
      </c>
      <c r="F2409" s="8" t="s">
        <v>4005</v>
      </c>
      <c r="G2409" s="10">
        <v>43717</v>
      </c>
      <c r="H2409" s="8" t="s">
        <v>31</v>
      </c>
      <c r="I2409" s="8" t="s">
        <v>38</v>
      </c>
      <c r="J2409" s="9">
        <v>22125.99</v>
      </c>
      <c r="K2409" s="9">
        <v>442.52</v>
      </c>
      <c r="L2409" s="8">
        <v>0</v>
      </c>
      <c r="M2409" s="14">
        <f t="shared" si="114"/>
        <v>22568.510000000002</v>
      </c>
      <c r="N2409" s="8">
        <v>0</v>
      </c>
      <c r="O2409" s="8">
        <v>0</v>
      </c>
      <c r="P2409" s="8" t="s">
        <v>45</v>
      </c>
      <c r="R2409" s="8">
        <v>-728</v>
      </c>
      <c r="S2409" s="13">
        <f>_xlfn.XLOOKUP(P2409,rif_fee_schedule!$A$2:$A$84,rif_fee_schedule!C$2:C$84, 0)*1.628</f>
        <v>19.244587999999997</v>
      </c>
      <c r="T2409" s="13">
        <f>_xlfn.XLOOKUP(P2409,rif_fee_schedule!$A$2:$A$84,rif_fee_schedule!D$2:D$84, 0)</f>
        <v>11.177</v>
      </c>
      <c r="U2409" s="14">
        <f t="shared" si="112"/>
        <v>-14010.060063999998</v>
      </c>
      <c r="V2409" s="14">
        <f t="shared" si="113"/>
        <v>-8136.8559999999998</v>
      </c>
      <c r="W2409"/>
      <c r="Y2409" s="3">
        <v>34362078.990000002</v>
      </c>
      <c r="Z2409" s="3">
        <v>687512.03</v>
      </c>
      <c r="AA2409" s="3">
        <v>0</v>
      </c>
      <c r="AB2409">
        <v>0</v>
      </c>
      <c r="AC2409" s="3">
        <v>0</v>
      </c>
      <c r="AD2409" s="2">
        <v>-175934.14</v>
      </c>
      <c r="AE2409" s="3">
        <v>599122533.62</v>
      </c>
      <c r="AF2409" s="3">
        <v>12164932.65</v>
      </c>
      <c r="AG2409" s="3">
        <v>2628720.44</v>
      </c>
      <c r="AH2409" s="3">
        <v>103699.7</v>
      </c>
      <c r="AI2409" s="3">
        <v>2074</v>
      </c>
      <c r="AJ2409" s="2">
        <v>-10188946.82</v>
      </c>
    </row>
    <row r="2410" spans="1:36" hidden="1" x14ac:dyDescent="0.25">
      <c r="A2410" s="8">
        <v>3.1</v>
      </c>
      <c r="B2410" s="8" t="s">
        <v>4003</v>
      </c>
      <c r="C2410" s="8">
        <v>622290080600</v>
      </c>
      <c r="D2410" s="8" t="s">
        <v>4004</v>
      </c>
      <c r="F2410" s="8" t="s">
        <v>4005</v>
      </c>
      <c r="G2410" s="10">
        <v>43717</v>
      </c>
      <c r="H2410" s="8" t="s">
        <v>31</v>
      </c>
      <c r="I2410" s="8" t="s">
        <v>38</v>
      </c>
      <c r="J2410" s="9">
        <v>22125.99</v>
      </c>
      <c r="K2410" s="9">
        <v>442.52</v>
      </c>
      <c r="L2410" s="8">
        <v>0</v>
      </c>
      <c r="M2410" s="14">
        <f t="shared" si="114"/>
        <v>22568.510000000002</v>
      </c>
      <c r="N2410" s="8">
        <v>0</v>
      </c>
      <c r="O2410" s="8">
        <v>0</v>
      </c>
      <c r="P2410" s="8" t="s">
        <v>112</v>
      </c>
      <c r="R2410" s="8">
        <v>728</v>
      </c>
      <c r="S2410" s="13">
        <f>_xlfn.XLOOKUP(P2410,rif_fee_schedule!$A$2:$A$84,rif_fee_schedule!C$2:C$84, 0)*1.628</f>
        <v>53.092335999999996</v>
      </c>
      <c r="T2410" s="13">
        <f>_xlfn.XLOOKUP(P2410,rif_fee_schedule!$A$2:$A$84,rif_fee_schedule!D$2:D$84, 0)</f>
        <v>30.835000000000001</v>
      </c>
      <c r="U2410" s="14">
        <f t="shared" si="112"/>
        <v>38651.220607999996</v>
      </c>
      <c r="V2410" s="14">
        <f t="shared" si="113"/>
        <v>22447.88</v>
      </c>
      <c r="W2410"/>
      <c r="Y2410" s="3">
        <v>34362078.990000002</v>
      </c>
      <c r="Z2410" s="3">
        <v>687512.03</v>
      </c>
      <c r="AA2410" s="3">
        <v>0</v>
      </c>
      <c r="AB2410">
        <v>0</v>
      </c>
      <c r="AC2410" s="3">
        <v>0</v>
      </c>
      <c r="AD2410" s="2">
        <v>-175934.14</v>
      </c>
      <c r="AE2410" s="3">
        <v>599122533.62</v>
      </c>
      <c r="AF2410" s="3">
        <v>12164932.65</v>
      </c>
      <c r="AG2410" s="3">
        <v>2628720.44</v>
      </c>
      <c r="AH2410" s="3">
        <v>103699.7</v>
      </c>
      <c r="AI2410" s="3">
        <v>2074</v>
      </c>
      <c r="AJ2410" s="2">
        <v>-10188946.82</v>
      </c>
    </row>
    <row r="2411" spans="1:36" hidden="1" x14ac:dyDescent="0.25">
      <c r="A2411" s="8">
        <v>2</v>
      </c>
      <c r="B2411" s="8" t="s">
        <v>1947</v>
      </c>
      <c r="C2411" s="8">
        <v>141020066260</v>
      </c>
      <c r="D2411" s="8" t="s">
        <v>1948</v>
      </c>
      <c r="F2411" s="8" t="s">
        <v>1949</v>
      </c>
      <c r="G2411" s="10">
        <v>43581</v>
      </c>
      <c r="H2411" s="8" t="s">
        <v>31</v>
      </c>
      <c r="I2411" s="8" t="s">
        <v>38</v>
      </c>
      <c r="J2411" s="9">
        <v>40066.120000000003</v>
      </c>
      <c r="K2411" s="9">
        <v>801.33</v>
      </c>
      <c r="L2411" s="8">
        <v>0</v>
      </c>
      <c r="M2411" s="14">
        <f t="shared" si="114"/>
        <v>40867.450000000004</v>
      </c>
      <c r="N2411" s="8">
        <v>0</v>
      </c>
      <c r="O2411" s="8">
        <v>0</v>
      </c>
      <c r="P2411" s="8" t="s">
        <v>72</v>
      </c>
      <c r="R2411" s="11">
        <v>3930</v>
      </c>
      <c r="S2411" s="13">
        <f>_xlfn.XLOOKUP(P2411,rif_fee_schedule!$A$2:$A$84,rif_fee_schedule!C$2:C$84, 0)*1.628</f>
        <v>15.918583999999999</v>
      </c>
      <c r="T2411" s="13">
        <f>_xlfn.XLOOKUP(P2411,rif_fee_schedule!$A$2:$A$84,rif_fee_schedule!D$2:D$84, 0)</f>
        <v>9.2460000000000004</v>
      </c>
      <c r="U2411" s="14">
        <f t="shared" si="112"/>
        <v>62560.035119999993</v>
      </c>
      <c r="V2411" s="14">
        <f t="shared" si="113"/>
        <v>36336.78</v>
      </c>
      <c r="W2411" s="2"/>
      <c r="Y2411" s="3">
        <v>272008405.74000001</v>
      </c>
      <c r="Z2411" s="3">
        <v>5573244.3300000001</v>
      </c>
      <c r="AA2411" s="3">
        <v>0</v>
      </c>
      <c r="AB2411">
        <v>0</v>
      </c>
      <c r="AC2411" s="3">
        <v>0</v>
      </c>
      <c r="AD2411" s="2">
        <v>-7297347.0099999998</v>
      </c>
      <c r="AE2411" s="3">
        <v>599122533.62</v>
      </c>
      <c r="AF2411" s="3">
        <v>12164932.65</v>
      </c>
      <c r="AG2411" s="3">
        <v>2628720.44</v>
      </c>
      <c r="AH2411" s="3">
        <v>103699.7</v>
      </c>
      <c r="AI2411" s="3">
        <v>2074</v>
      </c>
      <c r="AJ2411" s="2">
        <v>-10188946.82</v>
      </c>
    </row>
    <row r="2412" spans="1:36" hidden="1" x14ac:dyDescent="0.25">
      <c r="A2412" s="8">
        <v>2</v>
      </c>
      <c r="B2412" s="8" t="s">
        <v>1947</v>
      </c>
      <c r="C2412" s="8">
        <v>141020066260</v>
      </c>
      <c r="D2412" s="8" t="s">
        <v>1948</v>
      </c>
      <c r="F2412" s="8" t="s">
        <v>1949</v>
      </c>
      <c r="G2412" s="10">
        <v>43581</v>
      </c>
      <c r="H2412" s="8" t="s">
        <v>31</v>
      </c>
      <c r="I2412" s="8" t="s">
        <v>38</v>
      </c>
      <c r="J2412" s="9">
        <v>40066.120000000003</v>
      </c>
      <c r="K2412" s="9">
        <v>801.33</v>
      </c>
      <c r="L2412" s="8">
        <v>0</v>
      </c>
      <c r="M2412" s="14">
        <f t="shared" si="114"/>
        <v>40867.450000000004</v>
      </c>
      <c r="N2412" s="8">
        <v>0</v>
      </c>
      <c r="O2412" s="8">
        <v>0</v>
      </c>
      <c r="P2412" s="8" t="s">
        <v>114</v>
      </c>
      <c r="R2412" s="8">
        <v>-3</v>
      </c>
      <c r="S2412" s="13">
        <f>_xlfn.XLOOKUP(P2412,rif_fee_schedule!$A$2:$A$84,rif_fee_schedule!C$2:C$84, 0)*1.628</f>
        <v>4288.152</v>
      </c>
      <c r="T2412" s="13">
        <f>_xlfn.XLOOKUP(P2412,rif_fee_schedule!$A$2:$A$84,rif_fee_schedule!D$2:D$84, 0)</f>
        <v>2490</v>
      </c>
      <c r="U2412" s="14">
        <f t="shared" si="112"/>
        <v>-12864.456</v>
      </c>
      <c r="V2412" s="14">
        <f t="shared" si="113"/>
        <v>-7470</v>
      </c>
      <c r="W2412"/>
      <c r="Y2412" s="3">
        <v>272008405.74000001</v>
      </c>
      <c r="Z2412" s="3">
        <v>5573244.3300000001</v>
      </c>
      <c r="AA2412" s="3">
        <v>0</v>
      </c>
      <c r="AB2412">
        <v>0</v>
      </c>
      <c r="AC2412" s="3">
        <v>0</v>
      </c>
      <c r="AD2412" s="2">
        <v>-7297347.0099999998</v>
      </c>
      <c r="AE2412" s="3">
        <v>599122533.62</v>
      </c>
      <c r="AF2412" s="3">
        <v>12164932.65</v>
      </c>
      <c r="AG2412" s="3">
        <v>2628720.44</v>
      </c>
      <c r="AH2412" s="3">
        <v>103699.7</v>
      </c>
      <c r="AI2412" s="3">
        <v>2074</v>
      </c>
      <c r="AJ2412" s="2">
        <v>-10188946.82</v>
      </c>
    </row>
    <row r="2413" spans="1:36" hidden="1" x14ac:dyDescent="0.25">
      <c r="A2413" s="8">
        <v>3.1</v>
      </c>
      <c r="B2413" s="8" t="s">
        <v>4122</v>
      </c>
      <c r="C2413" s="8">
        <v>821280040390</v>
      </c>
      <c r="D2413" s="8" t="s">
        <v>4123</v>
      </c>
      <c r="F2413" s="8" t="s">
        <v>4124</v>
      </c>
      <c r="G2413" s="10">
        <v>43468</v>
      </c>
      <c r="H2413" s="8" t="s">
        <v>31</v>
      </c>
      <c r="I2413" s="8" t="s">
        <v>38</v>
      </c>
      <c r="J2413" s="9">
        <v>3126.67</v>
      </c>
      <c r="K2413" s="9">
        <v>62.53</v>
      </c>
      <c r="L2413" s="8">
        <v>0</v>
      </c>
      <c r="M2413" s="14">
        <f t="shared" si="114"/>
        <v>3189.2000000000003</v>
      </c>
      <c r="N2413" s="8">
        <v>0</v>
      </c>
      <c r="O2413" s="8">
        <v>0</v>
      </c>
      <c r="P2413" s="8" t="s">
        <v>43</v>
      </c>
      <c r="R2413" s="8">
        <v>680</v>
      </c>
      <c r="S2413" s="13">
        <f>_xlfn.XLOOKUP(P2413,rif_fee_schedule!$A$2:$A$84,rif_fee_schedule!C$2:C$84, 0)*1.628</f>
        <v>5.1216879999999998</v>
      </c>
      <c r="T2413" s="13">
        <f>_xlfn.XLOOKUP(P2413,rif_fee_schedule!$A$2:$A$84,rif_fee_schedule!D$2:D$84, 0)</f>
        <v>2.9740000000000002</v>
      </c>
      <c r="U2413" s="14">
        <f t="shared" si="112"/>
        <v>3482.74784</v>
      </c>
      <c r="V2413" s="14">
        <f t="shared" si="113"/>
        <v>2022.3200000000002</v>
      </c>
      <c r="W2413"/>
      <c r="Y2413" s="3">
        <v>34362078.990000002</v>
      </c>
      <c r="Z2413" s="3">
        <v>687512.03</v>
      </c>
      <c r="AA2413" s="3">
        <v>0</v>
      </c>
      <c r="AB2413">
        <v>0</v>
      </c>
      <c r="AC2413" s="3">
        <v>0</v>
      </c>
      <c r="AD2413" s="2">
        <v>-175934.14</v>
      </c>
      <c r="AE2413" s="3">
        <v>599122533.62</v>
      </c>
      <c r="AF2413" s="3">
        <v>12164932.65</v>
      </c>
      <c r="AG2413" s="3">
        <v>2628720.44</v>
      </c>
      <c r="AH2413" s="3">
        <v>103699.7</v>
      </c>
      <c r="AI2413" s="3">
        <v>2074</v>
      </c>
      <c r="AJ2413" s="2">
        <v>-10188946.82</v>
      </c>
    </row>
    <row r="2414" spans="1:36" hidden="1" x14ac:dyDescent="0.25">
      <c r="A2414" s="8">
        <v>2</v>
      </c>
      <c r="B2414" s="8" t="s">
        <v>1208</v>
      </c>
      <c r="C2414" s="8">
        <v>131140020010</v>
      </c>
      <c r="D2414" s="8" t="s">
        <v>1209</v>
      </c>
      <c r="G2414" s="10">
        <v>43802</v>
      </c>
      <c r="H2414" s="8" t="s">
        <v>31</v>
      </c>
      <c r="I2414" s="8" t="s">
        <v>1073</v>
      </c>
      <c r="J2414" s="9">
        <v>0</v>
      </c>
      <c r="K2414" s="9">
        <v>2587.0300000000002</v>
      </c>
      <c r="L2414" s="8">
        <v>0</v>
      </c>
      <c r="M2414" s="14">
        <f t="shared" si="114"/>
        <v>2587.0300000000002</v>
      </c>
      <c r="N2414" s="8">
        <v>0</v>
      </c>
      <c r="O2414" s="8">
        <v>0</v>
      </c>
      <c r="P2414" s="8" t="s">
        <v>113</v>
      </c>
      <c r="R2414" s="8">
        <v>-15</v>
      </c>
      <c r="S2414" s="13">
        <f>_xlfn.XLOOKUP(P2414,rif_fee_schedule!$A$2:$A$84,rif_fee_schedule!C$2:C$84, 0)*1.628</f>
        <v>6860.3919999999998</v>
      </c>
      <c r="T2414" s="13">
        <f>_xlfn.XLOOKUP(P2414,rif_fee_schedule!$A$2:$A$84,rif_fee_schedule!D$2:D$84, 0)</f>
        <v>3984</v>
      </c>
      <c r="U2414" s="14">
        <f t="shared" si="112"/>
        <v>-102905.88</v>
      </c>
      <c r="V2414" s="14">
        <f t="shared" si="113"/>
        <v>-59760</v>
      </c>
      <c r="W2414"/>
      <c r="Y2414" s="3">
        <v>272008405.74000001</v>
      </c>
      <c r="Z2414" s="3">
        <v>5573244.3300000001</v>
      </c>
      <c r="AA2414" s="3">
        <v>0</v>
      </c>
      <c r="AB2414">
        <v>0</v>
      </c>
      <c r="AC2414" s="3">
        <v>0</v>
      </c>
      <c r="AD2414" s="2">
        <v>-7297347.0099999998</v>
      </c>
      <c r="AE2414" s="3">
        <v>599122533.62</v>
      </c>
      <c r="AF2414" s="3">
        <v>12164932.65</v>
      </c>
      <c r="AG2414" s="3">
        <v>2628720.44</v>
      </c>
      <c r="AH2414" s="3">
        <v>103699.7</v>
      </c>
      <c r="AI2414" s="3">
        <v>2074</v>
      </c>
      <c r="AJ2414" s="2">
        <v>-10188946.82</v>
      </c>
    </row>
    <row r="2415" spans="1:36" hidden="1" x14ac:dyDescent="0.25">
      <c r="A2415" s="8">
        <v>2</v>
      </c>
      <c r="B2415" s="8" t="s">
        <v>1208</v>
      </c>
      <c r="C2415" s="8">
        <v>131140020010</v>
      </c>
      <c r="D2415" s="8" t="s">
        <v>1209</v>
      </c>
      <c r="G2415" s="10">
        <v>43802</v>
      </c>
      <c r="H2415" s="8" t="s">
        <v>31</v>
      </c>
      <c r="I2415" s="8" t="s">
        <v>1073</v>
      </c>
      <c r="J2415" s="9">
        <v>0</v>
      </c>
      <c r="K2415" s="9">
        <v>2587.0300000000002</v>
      </c>
      <c r="L2415" s="8">
        <v>0</v>
      </c>
      <c r="M2415" s="14">
        <f t="shared" si="114"/>
        <v>2587.0300000000002</v>
      </c>
      <c r="N2415" s="8">
        <v>0</v>
      </c>
      <c r="O2415" s="8">
        <v>0</v>
      </c>
      <c r="P2415" s="8" t="s">
        <v>113</v>
      </c>
      <c r="R2415" s="8">
        <v>36</v>
      </c>
      <c r="S2415" s="13">
        <f>_xlfn.XLOOKUP(P2415,rif_fee_schedule!$A$2:$A$84,rif_fee_schedule!C$2:C$84, 0)*1.628</f>
        <v>6860.3919999999998</v>
      </c>
      <c r="T2415" s="13">
        <f>_xlfn.XLOOKUP(P2415,rif_fee_schedule!$A$2:$A$84,rif_fee_schedule!D$2:D$84, 0)</f>
        <v>3984</v>
      </c>
      <c r="U2415" s="14">
        <f t="shared" si="112"/>
        <v>246974.11199999999</v>
      </c>
      <c r="V2415" s="14">
        <f t="shared" si="113"/>
        <v>143424</v>
      </c>
      <c r="W2415"/>
      <c r="Y2415" s="3">
        <v>272008405.74000001</v>
      </c>
      <c r="Z2415" s="3">
        <v>5573244.3300000001</v>
      </c>
      <c r="AA2415" s="3">
        <v>0</v>
      </c>
      <c r="AB2415">
        <v>0</v>
      </c>
      <c r="AC2415" s="3">
        <v>0</v>
      </c>
      <c r="AD2415" s="2">
        <v>-7297347.0099999998</v>
      </c>
      <c r="AE2415" s="3">
        <v>599122533.62</v>
      </c>
      <c r="AF2415" s="3">
        <v>12164932.65</v>
      </c>
      <c r="AG2415" s="3">
        <v>2628720.44</v>
      </c>
      <c r="AH2415" s="3">
        <v>103699.7</v>
      </c>
      <c r="AI2415" s="3">
        <v>2074</v>
      </c>
      <c r="AJ2415" s="2">
        <v>-10188946.82</v>
      </c>
    </row>
    <row r="2416" spans="1:36" hidden="1" x14ac:dyDescent="0.25">
      <c r="A2416" s="8">
        <v>2</v>
      </c>
      <c r="B2416" s="8" t="s">
        <v>1216</v>
      </c>
      <c r="C2416" s="8">
        <v>131140020010</v>
      </c>
      <c r="D2416" s="8" t="s">
        <v>1217</v>
      </c>
      <c r="G2416" s="10">
        <v>43802</v>
      </c>
      <c r="H2416" s="8" t="s">
        <v>31</v>
      </c>
      <c r="I2416" s="8" t="s">
        <v>1073</v>
      </c>
      <c r="J2416" s="9">
        <v>0</v>
      </c>
      <c r="K2416" s="9">
        <v>1971.07</v>
      </c>
      <c r="L2416" s="8">
        <v>0</v>
      </c>
      <c r="M2416" s="14">
        <f t="shared" si="114"/>
        <v>1971.07</v>
      </c>
      <c r="N2416" s="8">
        <v>0</v>
      </c>
      <c r="O2416" s="8">
        <v>0</v>
      </c>
      <c r="P2416" s="8" t="s">
        <v>113</v>
      </c>
      <c r="R2416" s="8">
        <v>-14</v>
      </c>
      <c r="S2416" s="13">
        <f>_xlfn.XLOOKUP(P2416,rif_fee_schedule!$A$2:$A$84,rif_fee_schedule!C$2:C$84, 0)*1.628</f>
        <v>6860.3919999999998</v>
      </c>
      <c r="T2416" s="13">
        <f>_xlfn.XLOOKUP(P2416,rif_fee_schedule!$A$2:$A$84,rif_fee_schedule!D$2:D$84, 0)</f>
        <v>3984</v>
      </c>
      <c r="U2416" s="14">
        <f t="shared" si="112"/>
        <v>-96045.487999999998</v>
      </c>
      <c r="V2416" s="14">
        <f t="shared" si="113"/>
        <v>-55776</v>
      </c>
      <c r="W2416"/>
      <c r="Y2416" s="3">
        <v>272008405.74000001</v>
      </c>
      <c r="Z2416" s="3">
        <v>5573244.3300000001</v>
      </c>
      <c r="AA2416" s="3">
        <v>0</v>
      </c>
      <c r="AB2416">
        <v>0</v>
      </c>
      <c r="AC2416" s="3">
        <v>0</v>
      </c>
      <c r="AD2416" s="2">
        <v>-7297347.0099999998</v>
      </c>
      <c r="AE2416" s="3">
        <v>599122533.62</v>
      </c>
      <c r="AF2416" s="3">
        <v>12164932.65</v>
      </c>
      <c r="AG2416" s="3">
        <v>2628720.44</v>
      </c>
      <c r="AH2416" s="3">
        <v>103699.7</v>
      </c>
      <c r="AI2416" s="3">
        <v>2074</v>
      </c>
      <c r="AJ2416" s="2">
        <v>-10188946.82</v>
      </c>
    </row>
    <row r="2417" spans="1:36" hidden="1" x14ac:dyDescent="0.25">
      <c r="A2417" s="8">
        <v>2</v>
      </c>
      <c r="B2417" s="8" t="s">
        <v>1216</v>
      </c>
      <c r="C2417" s="8">
        <v>131140020010</v>
      </c>
      <c r="D2417" s="8" t="s">
        <v>1217</v>
      </c>
      <c r="G2417" s="10">
        <v>43802</v>
      </c>
      <c r="H2417" s="8" t="s">
        <v>31</v>
      </c>
      <c r="I2417" s="8" t="s">
        <v>1073</v>
      </c>
      <c r="J2417" s="9">
        <v>0</v>
      </c>
      <c r="K2417" s="9">
        <v>1971.07</v>
      </c>
      <c r="L2417" s="8">
        <v>0</v>
      </c>
      <c r="M2417" s="14">
        <f t="shared" si="114"/>
        <v>1971.07</v>
      </c>
      <c r="N2417" s="8">
        <v>0</v>
      </c>
      <c r="O2417" s="8">
        <v>0</v>
      </c>
      <c r="P2417" s="8" t="s">
        <v>113</v>
      </c>
      <c r="R2417" s="8">
        <v>30</v>
      </c>
      <c r="S2417" s="13">
        <f>_xlfn.XLOOKUP(P2417,rif_fee_schedule!$A$2:$A$84,rif_fee_schedule!C$2:C$84, 0)*1.628</f>
        <v>6860.3919999999998</v>
      </c>
      <c r="T2417" s="13">
        <f>_xlfn.XLOOKUP(P2417,rif_fee_schedule!$A$2:$A$84,rif_fee_schedule!D$2:D$84, 0)</f>
        <v>3984</v>
      </c>
      <c r="U2417" s="14">
        <f t="shared" si="112"/>
        <v>205811.76</v>
      </c>
      <c r="V2417" s="14">
        <f t="shared" si="113"/>
        <v>119520</v>
      </c>
      <c r="W2417"/>
      <c r="Y2417" s="3">
        <v>272008405.74000001</v>
      </c>
      <c r="Z2417" s="3">
        <v>5573244.3300000001</v>
      </c>
      <c r="AA2417" s="3">
        <v>0</v>
      </c>
      <c r="AB2417">
        <v>0</v>
      </c>
      <c r="AC2417" s="3">
        <v>0</v>
      </c>
      <c r="AD2417" s="2">
        <v>-7297347.0099999998</v>
      </c>
      <c r="AE2417" s="3">
        <v>599122533.62</v>
      </c>
      <c r="AF2417" s="3">
        <v>12164932.65</v>
      </c>
      <c r="AG2417" s="3">
        <v>2628720.44</v>
      </c>
      <c r="AH2417" s="3">
        <v>103699.7</v>
      </c>
      <c r="AI2417" s="3">
        <v>2074</v>
      </c>
      <c r="AJ2417" s="2">
        <v>-10188946.82</v>
      </c>
    </row>
    <row r="2418" spans="1:36" hidden="1" x14ac:dyDescent="0.25">
      <c r="A2418" s="8">
        <v>2</v>
      </c>
      <c r="B2418" s="8" t="s">
        <v>1206</v>
      </c>
      <c r="C2418" s="8">
        <v>131140020010</v>
      </c>
      <c r="D2418" s="8" t="s">
        <v>1207</v>
      </c>
      <c r="E2418" s="8" t="s">
        <v>30</v>
      </c>
      <c r="G2418" s="10">
        <v>43802</v>
      </c>
      <c r="H2418" s="8" t="s">
        <v>31</v>
      </c>
      <c r="I2418" s="8" t="s">
        <v>1073</v>
      </c>
      <c r="J2418" s="9">
        <v>0</v>
      </c>
      <c r="K2418" s="9">
        <v>2587.0300000000002</v>
      </c>
      <c r="L2418" s="8">
        <v>0</v>
      </c>
      <c r="M2418" s="14">
        <f t="shared" si="114"/>
        <v>2587.0300000000002</v>
      </c>
      <c r="N2418" s="8">
        <v>0</v>
      </c>
      <c r="O2418" s="8">
        <v>0</v>
      </c>
      <c r="P2418" s="8" t="s">
        <v>113</v>
      </c>
      <c r="R2418" s="8">
        <v>36</v>
      </c>
      <c r="S2418" s="13">
        <f>_xlfn.XLOOKUP(P2418,rif_fee_schedule!$A$2:$A$84,rif_fee_schedule!C$2:C$84, 0)*1.628</f>
        <v>6860.3919999999998</v>
      </c>
      <c r="T2418" s="13">
        <f>_xlfn.XLOOKUP(P2418,rif_fee_schedule!$A$2:$A$84,rif_fee_schedule!D$2:D$84, 0)</f>
        <v>3984</v>
      </c>
      <c r="U2418" s="14">
        <f t="shared" si="112"/>
        <v>246974.11199999999</v>
      </c>
      <c r="V2418" s="14">
        <f t="shared" si="113"/>
        <v>143424</v>
      </c>
      <c r="W2418"/>
      <c r="Y2418" s="3">
        <v>272008405.74000001</v>
      </c>
      <c r="Z2418" s="3">
        <v>5573244.3300000001</v>
      </c>
      <c r="AA2418" s="3">
        <v>0</v>
      </c>
      <c r="AB2418">
        <v>0</v>
      </c>
      <c r="AC2418" s="3">
        <v>0</v>
      </c>
      <c r="AD2418" s="2">
        <v>-7297347.0099999998</v>
      </c>
      <c r="AE2418" s="3">
        <v>599122533.62</v>
      </c>
      <c r="AF2418" s="3">
        <v>12164932.65</v>
      </c>
      <c r="AG2418" s="3">
        <v>2628720.44</v>
      </c>
      <c r="AH2418" s="3">
        <v>103699.7</v>
      </c>
      <c r="AI2418" s="3">
        <v>2074</v>
      </c>
      <c r="AJ2418" s="2">
        <v>-10188946.82</v>
      </c>
    </row>
    <row r="2419" spans="1:36" hidden="1" x14ac:dyDescent="0.25">
      <c r="A2419" s="8">
        <v>2</v>
      </c>
      <c r="B2419" s="8" t="s">
        <v>1206</v>
      </c>
      <c r="C2419" s="8">
        <v>131140020010</v>
      </c>
      <c r="D2419" s="8" t="s">
        <v>1207</v>
      </c>
      <c r="E2419" s="8" t="s">
        <v>30</v>
      </c>
      <c r="G2419" s="10">
        <v>43802</v>
      </c>
      <c r="H2419" s="8" t="s">
        <v>31</v>
      </c>
      <c r="I2419" s="8" t="s">
        <v>1073</v>
      </c>
      <c r="J2419" s="9">
        <v>0</v>
      </c>
      <c r="K2419" s="9">
        <v>2587.0300000000002</v>
      </c>
      <c r="L2419" s="8">
        <v>0</v>
      </c>
      <c r="M2419" s="14">
        <f t="shared" si="114"/>
        <v>2587.0300000000002</v>
      </c>
      <c r="N2419" s="8">
        <v>0</v>
      </c>
      <c r="O2419" s="8">
        <v>0</v>
      </c>
      <c r="P2419" s="8" t="s">
        <v>113</v>
      </c>
      <c r="R2419" s="8">
        <v>-15</v>
      </c>
      <c r="S2419" s="13">
        <f>_xlfn.XLOOKUP(P2419,rif_fee_schedule!$A$2:$A$84,rif_fee_schedule!C$2:C$84, 0)*1.628</f>
        <v>6860.3919999999998</v>
      </c>
      <c r="T2419" s="13">
        <f>_xlfn.XLOOKUP(P2419,rif_fee_schedule!$A$2:$A$84,rif_fee_schedule!D$2:D$84, 0)</f>
        <v>3984</v>
      </c>
      <c r="U2419" s="14">
        <f t="shared" ref="U2419:U2482" si="115">S2419*R2419</f>
        <v>-102905.88</v>
      </c>
      <c r="V2419" s="14">
        <f t="shared" ref="V2419:V2482" si="116">T2419*R2419</f>
        <v>-59760</v>
      </c>
      <c r="W2419"/>
      <c r="Y2419" s="3">
        <v>272008405.74000001</v>
      </c>
      <c r="Z2419" s="3">
        <v>5573244.3300000001</v>
      </c>
      <c r="AA2419" s="3">
        <v>0</v>
      </c>
      <c r="AB2419">
        <v>0</v>
      </c>
      <c r="AC2419" s="3">
        <v>0</v>
      </c>
      <c r="AD2419" s="2">
        <v>-7297347.0099999998</v>
      </c>
      <c r="AE2419" s="3">
        <v>599122533.62</v>
      </c>
      <c r="AF2419" s="3">
        <v>12164932.65</v>
      </c>
      <c r="AG2419" s="3">
        <v>2628720.44</v>
      </c>
      <c r="AH2419" s="3">
        <v>103699.7</v>
      </c>
      <c r="AI2419" s="3">
        <v>2074</v>
      </c>
      <c r="AJ2419" s="2">
        <v>-10188946.82</v>
      </c>
    </row>
    <row r="2420" spans="1:36" hidden="1" x14ac:dyDescent="0.25">
      <c r="A2420" s="8">
        <v>2</v>
      </c>
      <c r="B2420" s="8" t="s">
        <v>1200</v>
      </c>
      <c r="C2420" s="8">
        <v>131140020010</v>
      </c>
      <c r="D2420" s="8" t="s">
        <v>1201</v>
      </c>
      <c r="E2420" s="8" t="s">
        <v>30</v>
      </c>
      <c r="G2420" s="10">
        <v>43802</v>
      </c>
      <c r="H2420" s="8" t="s">
        <v>31</v>
      </c>
      <c r="I2420" s="8" t="s">
        <v>1073</v>
      </c>
      <c r="J2420" s="9">
        <v>0</v>
      </c>
      <c r="K2420" s="9">
        <v>2587.0300000000002</v>
      </c>
      <c r="L2420" s="8">
        <v>0</v>
      </c>
      <c r="M2420" s="14">
        <f t="shared" si="114"/>
        <v>2587.0300000000002</v>
      </c>
      <c r="N2420" s="8">
        <v>0</v>
      </c>
      <c r="O2420" s="8">
        <v>0</v>
      </c>
      <c r="P2420" s="8" t="s">
        <v>113</v>
      </c>
      <c r="R2420" s="8">
        <v>-15</v>
      </c>
      <c r="S2420" s="13">
        <f>_xlfn.XLOOKUP(P2420,rif_fee_schedule!$A$2:$A$84,rif_fee_schedule!C$2:C$84, 0)*1.628</f>
        <v>6860.3919999999998</v>
      </c>
      <c r="T2420" s="13">
        <f>_xlfn.XLOOKUP(P2420,rif_fee_schedule!$A$2:$A$84,rif_fee_schedule!D$2:D$84, 0)</f>
        <v>3984</v>
      </c>
      <c r="U2420" s="14">
        <f t="shared" si="115"/>
        <v>-102905.88</v>
      </c>
      <c r="V2420" s="14">
        <f t="shared" si="116"/>
        <v>-59760</v>
      </c>
      <c r="W2420"/>
      <c r="Y2420" s="3">
        <v>272008405.74000001</v>
      </c>
      <c r="Z2420" s="3">
        <v>5573244.3300000001</v>
      </c>
      <c r="AA2420" s="3">
        <v>0</v>
      </c>
      <c r="AB2420">
        <v>0</v>
      </c>
      <c r="AC2420" s="3">
        <v>0</v>
      </c>
      <c r="AD2420" s="2">
        <v>-7297347.0099999998</v>
      </c>
      <c r="AE2420" s="3">
        <v>599122533.62</v>
      </c>
      <c r="AF2420" s="3">
        <v>12164932.65</v>
      </c>
      <c r="AG2420" s="3">
        <v>2628720.44</v>
      </c>
      <c r="AH2420" s="3">
        <v>103699.7</v>
      </c>
      <c r="AI2420" s="3">
        <v>2074</v>
      </c>
      <c r="AJ2420" s="2">
        <v>-10188946.82</v>
      </c>
    </row>
    <row r="2421" spans="1:36" hidden="1" x14ac:dyDescent="0.25">
      <c r="A2421" s="8">
        <v>2</v>
      </c>
      <c r="B2421" s="8" t="s">
        <v>1200</v>
      </c>
      <c r="C2421" s="8">
        <v>131140020010</v>
      </c>
      <c r="D2421" s="8" t="s">
        <v>1201</v>
      </c>
      <c r="E2421" s="8" t="s">
        <v>30</v>
      </c>
      <c r="G2421" s="10">
        <v>43802</v>
      </c>
      <c r="H2421" s="8" t="s">
        <v>31</v>
      </c>
      <c r="I2421" s="8" t="s">
        <v>1073</v>
      </c>
      <c r="J2421" s="9">
        <v>0</v>
      </c>
      <c r="K2421" s="9">
        <v>2587.0300000000002</v>
      </c>
      <c r="L2421" s="8">
        <v>0</v>
      </c>
      <c r="M2421" s="14">
        <f t="shared" si="114"/>
        <v>2587.0300000000002</v>
      </c>
      <c r="N2421" s="8">
        <v>0</v>
      </c>
      <c r="O2421" s="8">
        <v>0</v>
      </c>
      <c r="P2421" s="8" t="s">
        <v>113</v>
      </c>
      <c r="R2421" s="8">
        <v>36</v>
      </c>
      <c r="S2421" s="13">
        <f>_xlfn.XLOOKUP(P2421,rif_fee_schedule!$A$2:$A$84,rif_fee_schedule!C$2:C$84, 0)*1.628</f>
        <v>6860.3919999999998</v>
      </c>
      <c r="T2421" s="13">
        <f>_xlfn.XLOOKUP(P2421,rif_fee_schedule!$A$2:$A$84,rif_fee_schedule!D$2:D$84, 0)</f>
        <v>3984</v>
      </c>
      <c r="U2421" s="14">
        <f t="shared" si="115"/>
        <v>246974.11199999999</v>
      </c>
      <c r="V2421" s="14">
        <f t="shared" si="116"/>
        <v>143424</v>
      </c>
      <c r="W2421"/>
      <c r="Y2421" s="3">
        <v>272008405.74000001</v>
      </c>
      <c r="Z2421" s="3">
        <v>5573244.3300000001</v>
      </c>
      <c r="AA2421" s="3">
        <v>0</v>
      </c>
      <c r="AB2421">
        <v>0</v>
      </c>
      <c r="AC2421" s="3">
        <v>0</v>
      </c>
      <c r="AD2421" s="2">
        <v>-7297347.0099999998</v>
      </c>
      <c r="AE2421" s="3">
        <v>599122533.62</v>
      </c>
      <c r="AF2421" s="3">
        <v>12164932.65</v>
      </c>
      <c r="AG2421" s="3">
        <v>2628720.44</v>
      </c>
      <c r="AH2421" s="3">
        <v>103699.7</v>
      </c>
      <c r="AI2421" s="3">
        <v>2074</v>
      </c>
      <c r="AJ2421" s="2">
        <v>-10188946.82</v>
      </c>
    </row>
    <row r="2422" spans="1:36" hidden="1" x14ac:dyDescent="0.25">
      <c r="A2422" s="8">
        <v>2</v>
      </c>
      <c r="B2422" s="8" t="s">
        <v>1218</v>
      </c>
      <c r="C2422" s="8">
        <v>131140020010</v>
      </c>
      <c r="D2422" s="8" t="s">
        <v>1219</v>
      </c>
      <c r="G2422" s="10">
        <v>43802</v>
      </c>
      <c r="H2422" s="8" t="s">
        <v>31</v>
      </c>
      <c r="I2422" s="8" t="s">
        <v>1073</v>
      </c>
      <c r="J2422" s="9">
        <v>0</v>
      </c>
      <c r="K2422" s="9">
        <v>1971.07</v>
      </c>
      <c r="L2422" s="8">
        <v>0</v>
      </c>
      <c r="M2422" s="14">
        <f t="shared" si="114"/>
        <v>1971.07</v>
      </c>
      <c r="N2422" s="8">
        <v>0</v>
      </c>
      <c r="O2422" s="8">
        <v>0</v>
      </c>
      <c r="P2422" s="8" t="s">
        <v>113</v>
      </c>
      <c r="R2422" s="8">
        <v>30</v>
      </c>
      <c r="S2422" s="13">
        <f>_xlfn.XLOOKUP(P2422,rif_fee_schedule!$A$2:$A$84,rif_fee_schedule!C$2:C$84, 0)*1.628</f>
        <v>6860.3919999999998</v>
      </c>
      <c r="T2422" s="13">
        <f>_xlfn.XLOOKUP(P2422,rif_fee_schedule!$A$2:$A$84,rif_fee_schedule!D$2:D$84, 0)</f>
        <v>3984</v>
      </c>
      <c r="U2422" s="14">
        <f t="shared" si="115"/>
        <v>205811.76</v>
      </c>
      <c r="V2422" s="14">
        <f t="shared" si="116"/>
        <v>119520</v>
      </c>
      <c r="W2422"/>
      <c r="Y2422" s="3">
        <v>272008405.74000001</v>
      </c>
      <c r="Z2422" s="3">
        <v>5573244.3300000001</v>
      </c>
      <c r="AA2422" s="3">
        <v>0</v>
      </c>
      <c r="AB2422">
        <v>0</v>
      </c>
      <c r="AC2422" s="3">
        <v>0</v>
      </c>
      <c r="AD2422" s="2">
        <v>-7297347.0099999998</v>
      </c>
      <c r="AE2422" s="3">
        <v>599122533.62</v>
      </c>
      <c r="AF2422" s="3">
        <v>12164932.65</v>
      </c>
      <c r="AG2422" s="3">
        <v>2628720.44</v>
      </c>
      <c r="AH2422" s="3">
        <v>103699.7</v>
      </c>
      <c r="AI2422" s="3">
        <v>2074</v>
      </c>
      <c r="AJ2422" s="2">
        <v>-10188946.82</v>
      </c>
    </row>
    <row r="2423" spans="1:36" hidden="1" x14ac:dyDescent="0.25">
      <c r="A2423" s="8">
        <v>2</v>
      </c>
      <c r="B2423" s="8" t="s">
        <v>1218</v>
      </c>
      <c r="C2423" s="8">
        <v>131140020010</v>
      </c>
      <c r="D2423" s="8" t="s">
        <v>1219</v>
      </c>
      <c r="G2423" s="10">
        <v>43802</v>
      </c>
      <c r="H2423" s="8" t="s">
        <v>31</v>
      </c>
      <c r="I2423" s="8" t="s">
        <v>1073</v>
      </c>
      <c r="J2423" s="9">
        <v>0</v>
      </c>
      <c r="K2423" s="9">
        <v>1971.07</v>
      </c>
      <c r="L2423" s="8">
        <v>0</v>
      </c>
      <c r="M2423" s="14">
        <f t="shared" si="114"/>
        <v>1971.07</v>
      </c>
      <c r="N2423" s="8">
        <v>0</v>
      </c>
      <c r="O2423" s="8">
        <v>0</v>
      </c>
      <c r="P2423" s="8" t="s">
        <v>113</v>
      </c>
      <c r="R2423" s="8">
        <v>-14</v>
      </c>
      <c r="S2423" s="13">
        <f>_xlfn.XLOOKUP(P2423,rif_fee_schedule!$A$2:$A$84,rif_fee_schedule!C$2:C$84, 0)*1.628</f>
        <v>6860.3919999999998</v>
      </c>
      <c r="T2423" s="13">
        <f>_xlfn.XLOOKUP(P2423,rif_fee_schedule!$A$2:$A$84,rif_fee_schedule!D$2:D$84, 0)</f>
        <v>3984</v>
      </c>
      <c r="U2423" s="14">
        <f t="shared" si="115"/>
        <v>-96045.487999999998</v>
      </c>
      <c r="V2423" s="14">
        <f t="shared" si="116"/>
        <v>-55776</v>
      </c>
      <c r="W2423"/>
      <c r="Y2423" s="3">
        <v>272008405.74000001</v>
      </c>
      <c r="Z2423" s="3">
        <v>5573244.3300000001</v>
      </c>
      <c r="AA2423" s="3">
        <v>0</v>
      </c>
      <c r="AB2423">
        <v>0</v>
      </c>
      <c r="AC2423" s="3">
        <v>0</v>
      </c>
      <c r="AD2423" s="2">
        <v>-7297347.0099999998</v>
      </c>
      <c r="AE2423" s="3">
        <v>599122533.62</v>
      </c>
      <c r="AF2423" s="3">
        <v>12164932.65</v>
      </c>
      <c r="AG2423" s="3">
        <v>2628720.44</v>
      </c>
      <c r="AH2423" s="3">
        <v>103699.7</v>
      </c>
      <c r="AI2423" s="3">
        <v>2074</v>
      </c>
      <c r="AJ2423" s="2">
        <v>-10188946.82</v>
      </c>
    </row>
    <row r="2424" spans="1:36" hidden="1" x14ac:dyDescent="0.25">
      <c r="A2424" s="8">
        <v>2</v>
      </c>
      <c r="B2424" s="8" t="s">
        <v>1198</v>
      </c>
      <c r="C2424" s="8">
        <v>131140020010</v>
      </c>
      <c r="D2424" s="8" t="s">
        <v>1199</v>
      </c>
      <c r="E2424" s="8" t="s">
        <v>30</v>
      </c>
      <c r="G2424" s="10">
        <v>43802</v>
      </c>
      <c r="H2424" s="8" t="s">
        <v>31</v>
      </c>
      <c r="I2424" s="8" t="s">
        <v>1073</v>
      </c>
      <c r="J2424" s="9">
        <v>0</v>
      </c>
      <c r="K2424" s="9">
        <v>2587.0300000000002</v>
      </c>
      <c r="L2424" s="8">
        <v>0</v>
      </c>
      <c r="M2424" s="14">
        <f t="shared" si="114"/>
        <v>2587.0300000000002</v>
      </c>
      <c r="N2424" s="8">
        <v>0</v>
      </c>
      <c r="O2424" s="8">
        <v>0</v>
      </c>
      <c r="P2424" s="8" t="s">
        <v>113</v>
      </c>
      <c r="R2424" s="8">
        <v>-15</v>
      </c>
      <c r="S2424" s="13">
        <f>_xlfn.XLOOKUP(P2424,rif_fee_schedule!$A$2:$A$84,rif_fee_schedule!C$2:C$84, 0)*1.628</f>
        <v>6860.3919999999998</v>
      </c>
      <c r="T2424" s="13">
        <f>_xlfn.XLOOKUP(P2424,rif_fee_schedule!$A$2:$A$84,rif_fee_schedule!D$2:D$84, 0)</f>
        <v>3984</v>
      </c>
      <c r="U2424" s="14">
        <f t="shared" si="115"/>
        <v>-102905.88</v>
      </c>
      <c r="V2424" s="14">
        <f t="shared" si="116"/>
        <v>-59760</v>
      </c>
      <c r="W2424"/>
      <c r="Y2424" s="3">
        <v>272008405.74000001</v>
      </c>
      <c r="Z2424" s="3">
        <v>5573244.3300000001</v>
      </c>
      <c r="AA2424" s="3">
        <v>0</v>
      </c>
      <c r="AB2424">
        <v>0</v>
      </c>
      <c r="AC2424" s="3">
        <v>0</v>
      </c>
      <c r="AD2424" s="2">
        <v>-7297347.0099999998</v>
      </c>
      <c r="AE2424" s="3">
        <v>599122533.62</v>
      </c>
      <c r="AF2424" s="3">
        <v>12164932.65</v>
      </c>
      <c r="AG2424" s="3">
        <v>2628720.44</v>
      </c>
      <c r="AH2424" s="3">
        <v>103699.7</v>
      </c>
      <c r="AI2424" s="3">
        <v>2074</v>
      </c>
      <c r="AJ2424" s="2">
        <v>-10188946.82</v>
      </c>
    </row>
    <row r="2425" spans="1:36" hidden="1" x14ac:dyDescent="0.25">
      <c r="A2425" s="8">
        <v>2</v>
      </c>
      <c r="B2425" s="8" t="s">
        <v>1198</v>
      </c>
      <c r="C2425" s="8">
        <v>131140020010</v>
      </c>
      <c r="D2425" s="8" t="s">
        <v>1199</v>
      </c>
      <c r="E2425" s="8" t="s">
        <v>30</v>
      </c>
      <c r="G2425" s="10">
        <v>43802</v>
      </c>
      <c r="H2425" s="8" t="s">
        <v>31</v>
      </c>
      <c r="I2425" s="8" t="s">
        <v>1073</v>
      </c>
      <c r="J2425" s="9">
        <v>0</v>
      </c>
      <c r="K2425" s="9">
        <v>2587.0300000000002</v>
      </c>
      <c r="L2425" s="8">
        <v>0</v>
      </c>
      <c r="M2425" s="14">
        <f t="shared" si="114"/>
        <v>2587.0300000000002</v>
      </c>
      <c r="N2425" s="8">
        <v>0</v>
      </c>
      <c r="O2425" s="8">
        <v>0</v>
      </c>
      <c r="P2425" s="8" t="s">
        <v>113</v>
      </c>
      <c r="R2425" s="8">
        <v>36</v>
      </c>
      <c r="S2425" s="13">
        <f>_xlfn.XLOOKUP(P2425,rif_fee_schedule!$A$2:$A$84,rif_fee_schedule!C$2:C$84, 0)*1.628</f>
        <v>6860.3919999999998</v>
      </c>
      <c r="T2425" s="13">
        <f>_xlfn.XLOOKUP(P2425,rif_fee_schedule!$A$2:$A$84,rif_fee_schedule!D$2:D$84, 0)</f>
        <v>3984</v>
      </c>
      <c r="U2425" s="14">
        <f t="shared" si="115"/>
        <v>246974.11199999999</v>
      </c>
      <c r="V2425" s="14">
        <f t="shared" si="116"/>
        <v>143424</v>
      </c>
      <c r="W2425"/>
      <c r="Y2425" s="3">
        <v>272008405.74000001</v>
      </c>
      <c r="Z2425" s="3">
        <v>5573244.3300000001</v>
      </c>
      <c r="AA2425" s="3">
        <v>0</v>
      </c>
      <c r="AB2425">
        <v>0</v>
      </c>
      <c r="AC2425" s="3">
        <v>0</v>
      </c>
      <c r="AD2425" s="2">
        <v>-7297347.0099999998</v>
      </c>
      <c r="AE2425" s="3">
        <v>599122533.62</v>
      </c>
      <c r="AF2425" s="3">
        <v>12164932.65</v>
      </c>
      <c r="AG2425" s="3">
        <v>2628720.44</v>
      </c>
      <c r="AH2425" s="3">
        <v>103699.7</v>
      </c>
      <c r="AI2425" s="3">
        <v>2074</v>
      </c>
      <c r="AJ2425" s="2">
        <v>-10188946.82</v>
      </c>
    </row>
    <row r="2426" spans="1:36" hidden="1" x14ac:dyDescent="0.25">
      <c r="A2426" s="8">
        <v>8</v>
      </c>
      <c r="B2426" s="8" t="s">
        <v>8746</v>
      </c>
      <c r="C2426" s="8">
        <v>232340630010</v>
      </c>
      <c r="D2426" s="8" t="s">
        <v>8747</v>
      </c>
      <c r="F2426" s="8" t="s">
        <v>8748</v>
      </c>
      <c r="G2426" s="10">
        <v>43473</v>
      </c>
      <c r="H2426" s="8" t="s">
        <v>31</v>
      </c>
      <c r="I2426" s="8" t="s">
        <v>38</v>
      </c>
      <c r="J2426" s="9">
        <v>1374.71</v>
      </c>
      <c r="K2426" s="9">
        <v>27.5</v>
      </c>
      <c r="L2426" s="8">
        <v>0</v>
      </c>
      <c r="M2426" s="14">
        <f t="shared" si="114"/>
        <v>1402.21</v>
      </c>
      <c r="N2426" s="8">
        <v>0</v>
      </c>
      <c r="O2426" s="8">
        <v>0</v>
      </c>
      <c r="P2426" s="8" t="s">
        <v>45</v>
      </c>
      <c r="R2426" s="8">
        <v>436</v>
      </c>
      <c r="S2426" s="13">
        <f>_xlfn.XLOOKUP(P2426,rif_fee_schedule!$A$2:$A$84,rif_fee_schedule!C$2:C$84, 0)*1.628</f>
        <v>19.244587999999997</v>
      </c>
      <c r="T2426" s="13">
        <f>_xlfn.XLOOKUP(P2426,rif_fee_schedule!$A$2:$A$84,rif_fee_schedule!D$2:D$84, 0)</f>
        <v>11.177</v>
      </c>
      <c r="U2426" s="14">
        <f t="shared" si="115"/>
        <v>8390.6403679999985</v>
      </c>
      <c r="V2426" s="14">
        <f t="shared" si="116"/>
        <v>4873.1719999999996</v>
      </c>
      <c r="W2426"/>
      <c r="Y2426" s="3">
        <v>38230434.439999998</v>
      </c>
      <c r="Z2426" s="3">
        <v>764608.82</v>
      </c>
      <c r="AA2426" s="3">
        <v>0</v>
      </c>
      <c r="AB2426">
        <v>0</v>
      </c>
      <c r="AC2426" s="3">
        <v>0</v>
      </c>
      <c r="AD2426" s="2">
        <v>-229524.99</v>
      </c>
      <c r="AE2426" s="3">
        <v>599122533.62</v>
      </c>
      <c r="AF2426" s="3">
        <v>12164932.65</v>
      </c>
      <c r="AG2426" s="3">
        <v>2628720.44</v>
      </c>
      <c r="AH2426" s="3">
        <v>103699.7</v>
      </c>
      <c r="AI2426" s="3">
        <v>2074</v>
      </c>
      <c r="AJ2426" s="2">
        <v>-10188946.82</v>
      </c>
    </row>
    <row r="2427" spans="1:36" hidden="1" x14ac:dyDescent="0.25">
      <c r="A2427" s="8">
        <v>8</v>
      </c>
      <c r="B2427" s="8" t="s">
        <v>8746</v>
      </c>
      <c r="C2427" s="8">
        <v>232340630010</v>
      </c>
      <c r="D2427" s="8" t="s">
        <v>8747</v>
      </c>
      <c r="F2427" s="8" t="s">
        <v>8748</v>
      </c>
      <c r="G2427" s="10">
        <v>43473</v>
      </c>
      <c r="H2427" s="8" t="s">
        <v>31</v>
      </c>
      <c r="I2427" s="8" t="s">
        <v>38</v>
      </c>
      <c r="J2427" s="9">
        <v>1374.71</v>
      </c>
      <c r="K2427" s="9">
        <v>27.5</v>
      </c>
      <c r="L2427" s="8">
        <v>0</v>
      </c>
      <c r="M2427" s="14">
        <f t="shared" si="114"/>
        <v>1402.21</v>
      </c>
      <c r="N2427" s="8">
        <v>0</v>
      </c>
      <c r="O2427" s="8">
        <v>0</v>
      </c>
      <c r="P2427" s="8" t="s">
        <v>113</v>
      </c>
      <c r="R2427" s="8">
        <v>-1</v>
      </c>
      <c r="S2427" s="13">
        <f>_xlfn.XLOOKUP(P2427,rif_fee_schedule!$A$2:$A$84,rif_fee_schedule!C$2:C$84, 0)*1.628</f>
        <v>6860.3919999999998</v>
      </c>
      <c r="T2427" s="13">
        <f>_xlfn.XLOOKUP(P2427,rif_fee_schedule!$A$2:$A$84,rif_fee_schedule!D$2:D$84, 0)</f>
        <v>3984</v>
      </c>
      <c r="U2427" s="14">
        <f t="shared" si="115"/>
        <v>-6860.3919999999998</v>
      </c>
      <c r="V2427" s="14">
        <f t="shared" si="116"/>
        <v>-3984</v>
      </c>
      <c r="W2427"/>
      <c r="Y2427" s="3">
        <v>38230434.439999998</v>
      </c>
      <c r="Z2427" s="3">
        <v>764608.82</v>
      </c>
      <c r="AA2427" s="3">
        <v>0</v>
      </c>
      <c r="AB2427">
        <v>0</v>
      </c>
      <c r="AC2427" s="3">
        <v>0</v>
      </c>
      <c r="AD2427" s="2">
        <v>-229524.99</v>
      </c>
      <c r="AE2427" s="3">
        <v>599122533.62</v>
      </c>
      <c r="AF2427" s="3">
        <v>12164932.65</v>
      </c>
      <c r="AG2427" s="3">
        <v>2628720.44</v>
      </c>
      <c r="AH2427" s="3">
        <v>103699.7</v>
      </c>
      <c r="AI2427" s="3">
        <v>2074</v>
      </c>
      <c r="AJ2427" s="2">
        <v>-10188946.82</v>
      </c>
    </row>
    <row r="2428" spans="1:36" hidden="1" x14ac:dyDescent="0.25">
      <c r="A2428" s="8">
        <v>2</v>
      </c>
      <c r="B2428" s="8" t="s">
        <v>1346</v>
      </c>
      <c r="C2428" s="8">
        <v>131240200520</v>
      </c>
      <c r="D2428" s="8" t="s">
        <v>1347</v>
      </c>
      <c r="F2428" s="8" t="s">
        <v>1348</v>
      </c>
      <c r="G2428" s="10">
        <v>43469</v>
      </c>
      <c r="H2428" s="8" t="s">
        <v>31</v>
      </c>
      <c r="I2428" s="8" t="s">
        <v>38</v>
      </c>
      <c r="J2428" s="9">
        <v>25347.63</v>
      </c>
      <c r="K2428" s="9">
        <v>506.95</v>
      </c>
      <c r="L2428" s="8">
        <v>0</v>
      </c>
      <c r="M2428" s="14">
        <f t="shared" si="114"/>
        <v>25854.58</v>
      </c>
      <c r="N2428" s="8">
        <v>0</v>
      </c>
      <c r="O2428" s="8">
        <v>0</v>
      </c>
      <c r="P2428" s="8" t="s">
        <v>112</v>
      </c>
      <c r="R2428" s="8">
        <v>834</v>
      </c>
      <c r="S2428" s="13">
        <f>_xlfn.XLOOKUP(P2428,rif_fee_schedule!$A$2:$A$84,rif_fee_schedule!C$2:C$84, 0)*1.628</f>
        <v>53.092335999999996</v>
      </c>
      <c r="T2428" s="13">
        <f>_xlfn.XLOOKUP(P2428,rif_fee_schedule!$A$2:$A$84,rif_fee_schedule!D$2:D$84, 0)</f>
        <v>30.835000000000001</v>
      </c>
      <c r="U2428" s="14">
        <f t="shared" si="115"/>
        <v>44279.008223999997</v>
      </c>
      <c r="V2428" s="14">
        <f t="shared" si="116"/>
        <v>25716.39</v>
      </c>
      <c r="W2428"/>
      <c r="Y2428" s="3">
        <v>272008405.74000001</v>
      </c>
      <c r="Z2428" s="3">
        <v>5573244.3300000001</v>
      </c>
      <c r="AA2428" s="3">
        <v>0</v>
      </c>
      <c r="AB2428">
        <v>0</v>
      </c>
      <c r="AC2428" s="3">
        <v>0</v>
      </c>
      <c r="AD2428" s="2">
        <v>-7297347.0099999998</v>
      </c>
      <c r="AE2428" s="3">
        <v>599122533.62</v>
      </c>
      <c r="AF2428" s="3">
        <v>12164932.65</v>
      </c>
      <c r="AG2428" s="3">
        <v>2628720.44</v>
      </c>
      <c r="AH2428" s="3">
        <v>103699.7</v>
      </c>
      <c r="AI2428" s="3">
        <v>2074</v>
      </c>
      <c r="AJ2428" s="2">
        <v>-10188946.82</v>
      </c>
    </row>
    <row r="2429" spans="1:36" hidden="1" x14ac:dyDescent="0.25">
      <c r="A2429" s="8">
        <v>2</v>
      </c>
      <c r="B2429" s="8" t="s">
        <v>1346</v>
      </c>
      <c r="C2429" s="8">
        <v>131240200520</v>
      </c>
      <c r="D2429" s="8" t="s">
        <v>1347</v>
      </c>
      <c r="F2429" s="8" t="s">
        <v>1348</v>
      </c>
      <c r="G2429" s="10">
        <v>43469</v>
      </c>
      <c r="H2429" s="8" t="s">
        <v>31</v>
      </c>
      <c r="I2429" s="8" t="s">
        <v>38</v>
      </c>
      <c r="J2429" s="9">
        <v>25347.63</v>
      </c>
      <c r="K2429" s="9">
        <v>506.95</v>
      </c>
      <c r="L2429" s="8">
        <v>0</v>
      </c>
      <c r="M2429" s="14">
        <f t="shared" si="114"/>
        <v>25854.58</v>
      </c>
      <c r="N2429" s="8">
        <v>0</v>
      </c>
      <c r="O2429" s="8">
        <v>0</v>
      </c>
      <c r="P2429" s="8" t="s">
        <v>45</v>
      </c>
      <c r="R2429" s="8">
        <v>-834</v>
      </c>
      <c r="S2429" s="13">
        <f>_xlfn.XLOOKUP(P2429,rif_fee_schedule!$A$2:$A$84,rif_fee_schedule!C$2:C$84, 0)*1.628</f>
        <v>19.244587999999997</v>
      </c>
      <c r="T2429" s="13">
        <f>_xlfn.XLOOKUP(P2429,rif_fee_schedule!$A$2:$A$84,rif_fee_schedule!D$2:D$84, 0)</f>
        <v>11.177</v>
      </c>
      <c r="U2429" s="14">
        <f t="shared" si="115"/>
        <v>-16049.986391999997</v>
      </c>
      <c r="V2429" s="14">
        <f t="shared" si="116"/>
        <v>-9321.6180000000004</v>
      </c>
      <c r="W2429"/>
      <c r="Y2429" s="3">
        <v>272008405.74000001</v>
      </c>
      <c r="Z2429" s="3">
        <v>5573244.3300000001</v>
      </c>
      <c r="AA2429" s="3">
        <v>0</v>
      </c>
      <c r="AB2429">
        <v>0</v>
      </c>
      <c r="AC2429" s="3">
        <v>0</v>
      </c>
      <c r="AD2429" s="2">
        <v>-7297347.0099999998</v>
      </c>
      <c r="AE2429" s="3">
        <v>599122533.62</v>
      </c>
      <c r="AF2429" s="3">
        <v>12164932.65</v>
      </c>
      <c r="AG2429" s="3">
        <v>2628720.44</v>
      </c>
      <c r="AH2429" s="3">
        <v>103699.7</v>
      </c>
      <c r="AI2429" s="3">
        <v>2074</v>
      </c>
      <c r="AJ2429" s="2">
        <v>-10188946.82</v>
      </c>
    </row>
    <row r="2430" spans="1:36" hidden="1" x14ac:dyDescent="0.25">
      <c r="A2430" s="8">
        <v>2</v>
      </c>
      <c r="B2430" s="8" t="s">
        <v>1663</v>
      </c>
      <c r="C2430" s="8">
        <v>131340170070</v>
      </c>
      <c r="D2430" s="8" t="s">
        <v>1664</v>
      </c>
      <c r="F2430" s="8" t="s">
        <v>1665</v>
      </c>
      <c r="G2430" s="10">
        <v>43544</v>
      </c>
      <c r="H2430" s="8" t="s">
        <v>31</v>
      </c>
      <c r="I2430" s="8" t="s">
        <v>38</v>
      </c>
      <c r="J2430" s="9">
        <v>11521.77</v>
      </c>
      <c r="K2430" s="9">
        <v>230.44</v>
      </c>
      <c r="L2430" s="8">
        <v>0</v>
      </c>
      <c r="M2430" s="14">
        <f t="shared" si="114"/>
        <v>11752.210000000001</v>
      </c>
      <c r="N2430" s="8">
        <v>0</v>
      </c>
      <c r="O2430" s="8">
        <v>0</v>
      </c>
      <c r="P2430" s="8" t="s">
        <v>72</v>
      </c>
      <c r="R2430" s="8">
        <v>806</v>
      </c>
      <c r="S2430" s="13">
        <f>_xlfn.XLOOKUP(P2430,rif_fee_schedule!$A$2:$A$84,rif_fee_schedule!C$2:C$84, 0)*1.628</f>
        <v>15.918583999999999</v>
      </c>
      <c r="T2430" s="13">
        <f>_xlfn.XLOOKUP(P2430,rif_fee_schedule!$A$2:$A$84,rif_fee_schedule!D$2:D$84, 0)</f>
        <v>9.2460000000000004</v>
      </c>
      <c r="U2430" s="14">
        <f t="shared" si="115"/>
        <v>12830.378703999999</v>
      </c>
      <c r="V2430" s="14">
        <f t="shared" si="116"/>
        <v>7452.2760000000007</v>
      </c>
      <c r="W2430"/>
      <c r="Y2430" s="3">
        <v>272008405.74000001</v>
      </c>
      <c r="Z2430" s="3">
        <v>5573244.3300000001</v>
      </c>
      <c r="AA2430" s="3">
        <v>0</v>
      </c>
      <c r="AB2430">
        <v>0</v>
      </c>
      <c r="AC2430" s="3">
        <v>0</v>
      </c>
      <c r="AD2430" s="2">
        <v>-7297347.0099999998</v>
      </c>
      <c r="AE2430" s="3">
        <v>599122533.62</v>
      </c>
      <c r="AF2430" s="3">
        <v>12164932.65</v>
      </c>
      <c r="AG2430" s="3">
        <v>2628720.44</v>
      </c>
      <c r="AH2430" s="3">
        <v>103699.7</v>
      </c>
      <c r="AI2430" s="3">
        <v>2074</v>
      </c>
      <c r="AJ2430" s="2">
        <v>-10188946.82</v>
      </c>
    </row>
    <row r="2431" spans="1:36" hidden="1" x14ac:dyDescent="0.25">
      <c r="A2431" s="8">
        <v>1</v>
      </c>
      <c r="B2431" s="8" t="s">
        <v>68</v>
      </c>
      <c r="C2431" s="8">
        <v>2230100080040</v>
      </c>
      <c r="D2431" s="8" t="s">
        <v>69</v>
      </c>
      <c r="G2431" s="10">
        <v>43479</v>
      </c>
      <c r="H2431" s="8" t="s">
        <v>31</v>
      </c>
      <c r="I2431" s="8" t="s">
        <v>32</v>
      </c>
      <c r="J2431" s="9">
        <v>74218.58</v>
      </c>
      <c r="K2431" s="9">
        <v>1484.37</v>
      </c>
      <c r="L2431" s="8">
        <v>0</v>
      </c>
      <c r="M2431" s="14">
        <f t="shared" si="114"/>
        <v>75702.95</v>
      </c>
      <c r="N2431" s="8">
        <v>0</v>
      </c>
      <c r="O2431" s="8">
        <v>0</v>
      </c>
      <c r="P2431" s="8" t="s">
        <v>43</v>
      </c>
      <c r="R2431" s="11">
        <v>15259</v>
      </c>
      <c r="S2431" s="13">
        <f>_xlfn.XLOOKUP(P2431,rif_fee_schedule!$A$2:$A$84,rif_fee_schedule!C$2:C$84, 0)*1.628</f>
        <v>5.1216879999999998</v>
      </c>
      <c r="T2431" s="13">
        <f>_xlfn.XLOOKUP(P2431,rif_fee_schedule!$A$2:$A$84,rif_fee_schedule!D$2:D$84, 0)</f>
        <v>2.9740000000000002</v>
      </c>
      <c r="U2431" s="14">
        <f t="shared" si="115"/>
        <v>78151.837191999992</v>
      </c>
      <c r="V2431" s="14">
        <f t="shared" si="116"/>
        <v>45380.266000000003</v>
      </c>
      <c r="W2431" s="2"/>
      <c r="Y2431" s="3">
        <v>74696854.359999999</v>
      </c>
      <c r="Z2431" s="3">
        <v>1494936.99</v>
      </c>
      <c r="AA2431" s="3">
        <v>1189721.74</v>
      </c>
      <c r="AB2431" s="2">
        <v>103699.7</v>
      </c>
      <c r="AC2431" s="3">
        <v>2074</v>
      </c>
      <c r="AD2431" s="2">
        <v>-3422401.68</v>
      </c>
      <c r="AE2431" s="3">
        <v>599122533.62</v>
      </c>
      <c r="AF2431" s="3">
        <v>12164932.65</v>
      </c>
      <c r="AG2431" s="3">
        <v>2628720.44</v>
      </c>
      <c r="AH2431" s="3">
        <v>103699.7</v>
      </c>
      <c r="AI2431" s="3">
        <v>2074</v>
      </c>
      <c r="AJ2431" s="2">
        <v>-10188946.82</v>
      </c>
    </row>
    <row r="2432" spans="1:36" hidden="1" x14ac:dyDescent="0.25">
      <c r="A2432" s="8">
        <v>2</v>
      </c>
      <c r="B2432" s="8" t="s">
        <v>1038</v>
      </c>
      <c r="C2432" s="8">
        <v>102070201060</v>
      </c>
      <c r="D2432" s="8" t="s">
        <v>1039</v>
      </c>
      <c r="F2432" s="8" t="s">
        <v>1040</v>
      </c>
      <c r="G2432" s="10">
        <v>43518</v>
      </c>
      <c r="H2432" s="8" t="s">
        <v>31</v>
      </c>
      <c r="I2432" s="8" t="s">
        <v>38</v>
      </c>
      <c r="J2432" s="9">
        <v>1628807.03</v>
      </c>
      <c r="K2432" s="9">
        <v>32576.14</v>
      </c>
      <c r="L2432" s="8">
        <v>0</v>
      </c>
      <c r="M2432" s="14">
        <f t="shared" si="114"/>
        <v>1661383.17</v>
      </c>
      <c r="N2432" s="8">
        <v>0</v>
      </c>
      <c r="O2432" s="8">
        <v>0</v>
      </c>
      <c r="P2432" s="8" t="s">
        <v>45</v>
      </c>
      <c r="R2432" s="11">
        <v>4277</v>
      </c>
      <c r="S2432" s="13">
        <f>_xlfn.XLOOKUP(P2432,rif_fee_schedule!$A$2:$A$84,rif_fee_schedule!C$2:C$84, 0)*1.628</f>
        <v>19.244587999999997</v>
      </c>
      <c r="T2432" s="13">
        <f>_xlfn.XLOOKUP(P2432,rif_fee_schedule!$A$2:$A$84,rif_fee_schedule!D$2:D$84, 0)</f>
        <v>11.177</v>
      </c>
      <c r="U2432" s="14">
        <f t="shared" si="115"/>
        <v>82309.10287599999</v>
      </c>
      <c r="V2432" s="14">
        <f t="shared" si="116"/>
        <v>47804.028999999995</v>
      </c>
      <c r="W2432" s="2"/>
      <c r="Y2432" s="3">
        <v>272008405.74000001</v>
      </c>
      <c r="Z2432" s="3">
        <v>5573244.3300000001</v>
      </c>
      <c r="AA2432" s="3">
        <v>0</v>
      </c>
      <c r="AB2432">
        <v>0</v>
      </c>
      <c r="AC2432" s="3">
        <v>0</v>
      </c>
      <c r="AD2432" s="2">
        <v>-7297347.0099999998</v>
      </c>
      <c r="AE2432" s="3">
        <v>599122533.62</v>
      </c>
      <c r="AF2432" s="3">
        <v>12164932.65</v>
      </c>
      <c r="AG2432" s="3">
        <v>2628720.44</v>
      </c>
      <c r="AH2432" s="3">
        <v>103699.7</v>
      </c>
      <c r="AI2432" s="3">
        <v>2074</v>
      </c>
      <c r="AJ2432" s="2">
        <v>-10188946.82</v>
      </c>
    </row>
    <row r="2433" spans="1:36" hidden="1" x14ac:dyDescent="0.25">
      <c r="A2433" s="8">
        <v>2</v>
      </c>
      <c r="B2433" s="8" t="s">
        <v>1038</v>
      </c>
      <c r="C2433" s="8">
        <v>102070201060</v>
      </c>
      <c r="D2433" s="8" t="s">
        <v>1039</v>
      </c>
      <c r="F2433" s="8" t="s">
        <v>1040</v>
      </c>
      <c r="G2433" s="10">
        <v>43518</v>
      </c>
      <c r="H2433" s="8" t="s">
        <v>31</v>
      </c>
      <c r="I2433" s="8" t="s">
        <v>38</v>
      </c>
      <c r="J2433" s="9">
        <v>1628807.03</v>
      </c>
      <c r="K2433" s="9">
        <v>32576.14</v>
      </c>
      <c r="L2433" s="8">
        <v>0</v>
      </c>
      <c r="M2433" s="14">
        <f t="shared" si="114"/>
        <v>1661383.17</v>
      </c>
      <c r="N2433" s="8">
        <v>0</v>
      </c>
      <c r="O2433" s="8">
        <v>0</v>
      </c>
      <c r="P2433" s="8" t="s">
        <v>78</v>
      </c>
      <c r="R2433" s="8">
        <v>252</v>
      </c>
      <c r="S2433" s="13">
        <f>_xlfn.XLOOKUP(P2433,rif_fee_schedule!$A$2:$A$84,rif_fee_schedule!C$2:C$84, 0)*1.628</f>
        <v>9105.4039999999986</v>
      </c>
      <c r="T2433" s="13">
        <f>_xlfn.XLOOKUP(P2433,rif_fee_schedule!$A$2:$A$84,rif_fee_schedule!D$2:D$84, 0)</f>
        <v>5288</v>
      </c>
      <c r="U2433" s="14">
        <f t="shared" si="115"/>
        <v>2294561.8079999997</v>
      </c>
      <c r="V2433" s="14">
        <f t="shared" si="116"/>
        <v>1332576</v>
      </c>
      <c r="W2433"/>
      <c r="Y2433" s="3">
        <v>272008405.74000001</v>
      </c>
      <c r="Z2433" s="3">
        <v>5573244.3300000001</v>
      </c>
      <c r="AA2433" s="3">
        <v>0</v>
      </c>
      <c r="AB2433">
        <v>0</v>
      </c>
      <c r="AC2433" s="3">
        <v>0</v>
      </c>
      <c r="AD2433" s="2">
        <v>-7297347.0099999998</v>
      </c>
      <c r="AE2433" s="3">
        <v>599122533.62</v>
      </c>
      <c r="AF2433" s="3">
        <v>12164932.65</v>
      </c>
      <c r="AG2433" s="3">
        <v>2628720.44</v>
      </c>
      <c r="AH2433" s="3">
        <v>103699.7</v>
      </c>
      <c r="AI2433" s="3">
        <v>2074</v>
      </c>
      <c r="AJ2433" s="2">
        <v>-10188946.82</v>
      </c>
    </row>
    <row r="2434" spans="1:36" hidden="1" x14ac:dyDescent="0.25">
      <c r="A2434" s="8">
        <v>2</v>
      </c>
      <c r="B2434" s="8" t="s">
        <v>1038</v>
      </c>
      <c r="C2434" s="8">
        <v>102070201060</v>
      </c>
      <c r="D2434" s="8" t="s">
        <v>1039</v>
      </c>
      <c r="F2434" s="8" t="s">
        <v>1040</v>
      </c>
      <c r="G2434" s="10">
        <v>43518</v>
      </c>
      <c r="H2434" s="8" t="s">
        <v>31</v>
      </c>
      <c r="I2434" s="8" t="s">
        <v>38</v>
      </c>
      <c r="J2434" s="9">
        <v>1628807.03</v>
      </c>
      <c r="K2434" s="9">
        <v>32576.14</v>
      </c>
      <c r="L2434" s="8">
        <v>0</v>
      </c>
      <c r="M2434" s="14">
        <f t="shared" si="114"/>
        <v>1661383.17</v>
      </c>
      <c r="N2434" s="8">
        <v>0</v>
      </c>
      <c r="O2434" s="8">
        <v>0</v>
      </c>
      <c r="P2434" s="8" t="s">
        <v>106</v>
      </c>
      <c r="R2434" s="11">
        <v>-698799.05</v>
      </c>
      <c r="S2434" s="13">
        <f>_xlfn.XLOOKUP(P2434,rif_fee_schedule!$A$2:$A$84,rif_fee_schedule!C$2:C$84, 0)*1.628</f>
        <v>0</v>
      </c>
      <c r="T2434" s="13">
        <f>_xlfn.XLOOKUP(P2434,rif_fee_schedule!$A$2:$A$84,rif_fee_schedule!D$2:D$84, 0)</f>
        <v>0</v>
      </c>
      <c r="U2434" s="14">
        <f t="shared" si="115"/>
        <v>0</v>
      </c>
      <c r="V2434" s="14">
        <f t="shared" si="116"/>
        <v>0</v>
      </c>
      <c r="W2434" s="2"/>
      <c r="Y2434" s="3">
        <v>272008405.74000001</v>
      </c>
      <c r="Z2434" s="3">
        <v>5573244.3300000001</v>
      </c>
      <c r="AA2434" s="3">
        <v>0</v>
      </c>
      <c r="AB2434">
        <v>0</v>
      </c>
      <c r="AC2434" s="3">
        <v>0</v>
      </c>
      <c r="AD2434" s="2">
        <v>-7297347.0099999998</v>
      </c>
      <c r="AE2434" s="3">
        <v>599122533.62</v>
      </c>
      <c r="AF2434" s="3">
        <v>12164932.65</v>
      </c>
      <c r="AG2434" s="3">
        <v>2628720.44</v>
      </c>
      <c r="AH2434" s="3">
        <v>103699.7</v>
      </c>
      <c r="AI2434" s="3">
        <v>2074</v>
      </c>
      <c r="AJ2434" s="2">
        <v>-10188946.82</v>
      </c>
    </row>
    <row r="2435" spans="1:36" hidden="1" x14ac:dyDescent="0.25">
      <c r="A2435" s="8">
        <v>2</v>
      </c>
      <c r="B2435" s="8" t="s">
        <v>1038</v>
      </c>
      <c r="C2435" s="8">
        <v>102070201060</v>
      </c>
      <c r="D2435" s="8" t="s">
        <v>1039</v>
      </c>
      <c r="F2435" s="8" t="s">
        <v>1040</v>
      </c>
      <c r="G2435" s="10">
        <v>43518</v>
      </c>
      <c r="H2435" s="8" t="s">
        <v>31</v>
      </c>
      <c r="I2435" s="8" t="s">
        <v>38</v>
      </c>
      <c r="J2435" s="9">
        <v>1628807.03</v>
      </c>
      <c r="K2435" s="9">
        <v>32576.14</v>
      </c>
      <c r="L2435" s="8">
        <v>0</v>
      </c>
      <c r="M2435" s="14">
        <f t="shared" si="114"/>
        <v>1661383.17</v>
      </c>
      <c r="N2435" s="8">
        <v>0</v>
      </c>
      <c r="O2435" s="8">
        <v>0</v>
      </c>
      <c r="P2435" s="8" t="s">
        <v>112</v>
      </c>
      <c r="R2435" s="11">
        <v>-1230</v>
      </c>
      <c r="S2435" s="13">
        <f>_xlfn.XLOOKUP(P2435,rif_fee_schedule!$A$2:$A$84,rif_fee_schedule!C$2:C$84, 0)*1.628</f>
        <v>53.092335999999996</v>
      </c>
      <c r="T2435" s="13">
        <f>_xlfn.XLOOKUP(P2435,rif_fee_schedule!$A$2:$A$84,rif_fee_schedule!D$2:D$84, 0)</f>
        <v>30.835000000000001</v>
      </c>
      <c r="U2435" s="14">
        <f t="shared" si="115"/>
        <v>-65303.573279999997</v>
      </c>
      <c r="V2435" s="14">
        <f t="shared" si="116"/>
        <v>-37927.050000000003</v>
      </c>
      <c r="W2435" s="2"/>
      <c r="Y2435" s="3">
        <v>272008405.74000001</v>
      </c>
      <c r="Z2435" s="3">
        <v>5573244.3300000001</v>
      </c>
      <c r="AA2435" s="3">
        <v>0</v>
      </c>
      <c r="AB2435">
        <v>0</v>
      </c>
      <c r="AC2435" s="3">
        <v>0</v>
      </c>
      <c r="AD2435" s="2">
        <v>-7297347.0099999998</v>
      </c>
      <c r="AE2435" s="3">
        <v>599122533.62</v>
      </c>
      <c r="AF2435" s="3">
        <v>12164932.65</v>
      </c>
      <c r="AG2435" s="3">
        <v>2628720.44</v>
      </c>
      <c r="AH2435" s="3">
        <v>103699.7</v>
      </c>
      <c r="AI2435" s="3">
        <v>2074</v>
      </c>
      <c r="AJ2435" s="2">
        <v>-10188946.82</v>
      </c>
    </row>
    <row r="2436" spans="1:36" hidden="1" x14ac:dyDescent="0.25">
      <c r="A2436" s="8">
        <v>2</v>
      </c>
      <c r="B2436" s="8" t="s">
        <v>1038</v>
      </c>
      <c r="C2436" s="8">
        <v>102070201060</v>
      </c>
      <c r="D2436" s="8" t="s">
        <v>1039</v>
      </c>
      <c r="F2436" s="8" t="s">
        <v>1040</v>
      </c>
      <c r="G2436" s="10">
        <v>43518</v>
      </c>
      <c r="H2436" s="8" t="s">
        <v>31</v>
      </c>
      <c r="I2436" s="8" t="s">
        <v>38</v>
      </c>
      <c r="J2436" s="9">
        <v>1628807.03</v>
      </c>
      <c r="K2436" s="9">
        <v>32576.14</v>
      </c>
      <c r="L2436" s="8">
        <v>0</v>
      </c>
      <c r="M2436" s="14">
        <f t="shared" si="114"/>
        <v>1661383.17</v>
      </c>
      <c r="N2436" s="8">
        <v>0</v>
      </c>
      <c r="O2436" s="8">
        <v>0</v>
      </c>
      <c r="P2436" s="8" t="s">
        <v>112</v>
      </c>
      <c r="R2436" s="11">
        <v>5000</v>
      </c>
      <c r="S2436" s="13">
        <f>_xlfn.XLOOKUP(P2436,rif_fee_schedule!$A$2:$A$84,rif_fee_schedule!C$2:C$84, 0)*1.628</f>
        <v>53.092335999999996</v>
      </c>
      <c r="T2436" s="13">
        <f>_xlfn.XLOOKUP(P2436,rif_fee_schedule!$A$2:$A$84,rif_fee_schedule!D$2:D$84, 0)</f>
        <v>30.835000000000001</v>
      </c>
      <c r="U2436" s="14">
        <f t="shared" si="115"/>
        <v>265461.68</v>
      </c>
      <c r="V2436" s="14">
        <f t="shared" si="116"/>
        <v>154175</v>
      </c>
      <c r="W2436" s="2"/>
      <c r="Y2436" s="3">
        <v>272008405.74000001</v>
      </c>
      <c r="Z2436" s="3">
        <v>5573244.3300000001</v>
      </c>
      <c r="AA2436" s="3">
        <v>0</v>
      </c>
      <c r="AB2436">
        <v>0</v>
      </c>
      <c r="AC2436" s="3">
        <v>0</v>
      </c>
      <c r="AD2436" s="2">
        <v>-7297347.0099999998</v>
      </c>
      <c r="AE2436" s="3">
        <v>599122533.62</v>
      </c>
      <c r="AF2436" s="3">
        <v>12164932.65</v>
      </c>
      <c r="AG2436" s="3">
        <v>2628720.44</v>
      </c>
      <c r="AH2436" s="3">
        <v>103699.7</v>
      </c>
      <c r="AI2436" s="3">
        <v>2074</v>
      </c>
      <c r="AJ2436" s="2">
        <v>-10188946.82</v>
      </c>
    </row>
    <row r="2437" spans="1:36" hidden="1" x14ac:dyDescent="0.25">
      <c r="A2437" s="8">
        <v>1</v>
      </c>
      <c r="B2437" s="8" t="s">
        <v>79</v>
      </c>
      <c r="C2437" s="8">
        <v>2530310160010</v>
      </c>
      <c r="D2437" s="8" t="s">
        <v>80</v>
      </c>
      <c r="F2437" s="8" t="s">
        <v>81</v>
      </c>
      <c r="G2437" s="10">
        <v>43474</v>
      </c>
      <c r="H2437" s="8" t="s">
        <v>31</v>
      </c>
      <c r="I2437" s="8" t="s">
        <v>38</v>
      </c>
      <c r="J2437" s="9">
        <v>13520.82</v>
      </c>
      <c r="K2437" s="9">
        <v>270.42</v>
      </c>
      <c r="L2437" s="8">
        <v>0</v>
      </c>
      <c r="M2437" s="14">
        <f t="shared" si="114"/>
        <v>13791.24</v>
      </c>
      <c r="N2437" s="8">
        <v>0</v>
      </c>
      <c r="O2437" s="8">
        <v>0</v>
      </c>
      <c r="P2437" s="8" t="s">
        <v>83</v>
      </c>
      <c r="R2437" s="8">
        <v>-614</v>
      </c>
      <c r="S2437" s="13">
        <f>_xlfn.XLOOKUP(P2437,rif_fee_schedule!$A$2:$A$84,rif_fee_schedule!C$2:C$84, 0)*1.628</f>
        <v>13.572635999999999</v>
      </c>
      <c r="T2437" s="13">
        <f>_xlfn.XLOOKUP(P2437,rif_fee_schedule!$A$2:$A$84,rif_fee_schedule!D$2:D$84, 0)</f>
        <v>7.883</v>
      </c>
      <c r="U2437" s="14">
        <f t="shared" si="115"/>
        <v>-8333.5985039999996</v>
      </c>
      <c r="V2437" s="14">
        <f t="shared" si="116"/>
        <v>-4840.1620000000003</v>
      </c>
      <c r="W2437"/>
      <c r="Y2437" s="3">
        <v>74696854.359999999</v>
      </c>
      <c r="Z2437" s="3">
        <v>1494936.99</v>
      </c>
      <c r="AA2437" s="3">
        <v>1189721.74</v>
      </c>
      <c r="AB2437" s="2">
        <v>103699.7</v>
      </c>
      <c r="AC2437" s="3">
        <v>2074</v>
      </c>
      <c r="AD2437" s="2">
        <v>-3422401.68</v>
      </c>
      <c r="AE2437" s="3">
        <v>599122533.62</v>
      </c>
      <c r="AF2437" s="3">
        <v>12164932.65</v>
      </c>
      <c r="AG2437" s="3">
        <v>2628720.44</v>
      </c>
      <c r="AH2437" s="3">
        <v>103699.7</v>
      </c>
      <c r="AI2437" s="3">
        <v>2074</v>
      </c>
      <c r="AJ2437" s="2">
        <v>-10188946.82</v>
      </c>
    </row>
    <row r="2438" spans="1:36" hidden="1" x14ac:dyDescent="0.25">
      <c r="A2438" s="8">
        <v>1</v>
      </c>
      <c r="B2438" s="8" t="s">
        <v>79</v>
      </c>
      <c r="C2438" s="8">
        <v>2530310160010</v>
      </c>
      <c r="D2438" s="8" t="s">
        <v>80</v>
      </c>
      <c r="F2438" s="8" t="s">
        <v>81</v>
      </c>
      <c r="G2438" s="10">
        <v>43474</v>
      </c>
      <c r="H2438" s="8" t="s">
        <v>31</v>
      </c>
      <c r="I2438" s="8" t="s">
        <v>38</v>
      </c>
      <c r="J2438" s="9">
        <v>13520.82</v>
      </c>
      <c r="K2438" s="9">
        <v>270.42</v>
      </c>
      <c r="L2438" s="8">
        <v>0</v>
      </c>
      <c r="M2438" s="14">
        <f t="shared" si="114"/>
        <v>13791.24</v>
      </c>
      <c r="N2438" s="8">
        <v>0</v>
      </c>
      <c r="O2438" s="8">
        <v>0</v>
      </c>
      <c r="P2438" s="8" t="s">
        <v>82</v>
      </c>
      <c r="R2438" s="8">
        <v>614</v>
      </c>
      <c r="S2438" s="13">
        <f>_xlfn.XLOOKUP(P2438,rif_fee_schedule!$A$2:$A$84,rif_fee_schedule!C$2:C$84, 0)*1.628</f>
        <v>36.760239999999996</v>
      </c>
      <c r="T2438" s="13">
        <f>_xlfn.XLOOKUP(P2438,rif_fee_schedule!$A$2:$A$84,rif_fee_schedule!D$2:D$84, 0)</f>
        <v>21.35</v>
      </c>
      <c r="U2438" s="14">
        <f t="shared" si="115"/>
        <v>22570.787359999998</v>
      </c>
      <c r="V2438" s="14">
        <f t="shared" si="116"/>
        <v>13108.900000000001</v>
      </c>
      <c r="W2438"/>
      <c r="Y2438" s="3">
        <v>74696854.359999999</v>
      </c>
      <c r="Z2438" s="3">
        <v>1494936.99</v>
      </c>
      <c r="AA2438" s="3">
        <v>1189721.74</v>
      </c>
      <c r="AB2438" s="2">
        <v>103699.7</v>
      </c>
      <c r="AC2438" s="3">
        <v>2074</v>
      </c>
      <c r="AD2438" s="2">
        <v>-3422401.68</v>
      </c>
      <c r="AE2438" s="3">
        <v>599122533.62</v>
      </c>
      <c r="AF2438" s="3">
        <v>12164932.65</v>
      </c>
      <c r="AG2438" s="3">
        <v>2628720.44</v>
      </c>
      <c r="AH2438" s="3">
        <v>103699.7</v>
      </c>
      <c r="AI2438" s="3">
        <v>2074</v>
      </c>
      <c r="AJ2438" s="2">
        <v>-10188946.82</v>
      </c>
    </row>
    <row r="2439" spans="1:36" hidden="1" x14ac:dyDescent="0.25">
      <c r="A2439" s="8">
        <v>2</v>
      </c>
      <c r="B2439" s="8" t="s">
        <v>1487</v>
      </c>
      <c r="C2439" s="8">
        <v>131250370480</v>
      </c>
      <c r="D2439" s="8" t="s">
        <v>1488</v>
      </c>
      <c r="F2439" s="8" t="s">
        <v>1489</v>
      </c>
      <c r="G2439" s="10">
        <v>43487</v>
      </c>
      <c r="H2439" s="8" t="s">
        <v>31</v>
      </c>
      <c r="I2439" s="8" t="s">
        <v>38</v>
      </c>
      <c r="J2439" s="9">
        <v>26958.46</v>
      </c>
      <c r="K2439" s="9">
        <v>539.16</v>
      </c>
      <c r="L2439" s="8">
        <v>0</v>
      </c>
      <c r="M2439" s="14">
        <f t="shared" si="114"/>
        <v>27497.62</v>
      </c>
      <c r="N2439" s="8">
        <v>0</v>
      </c>
      <c r="O2439" s="8">
        <v>0</v>
      </c>
      <c r="P2439" s="8" t="s">
        <v>112</v>
      </c>
      <c r="R2439" s="8">
        <v>887</v>
      </c>
      <c r="S2439" s="13">
        <f>_xlfn.XLOOKUP(P2439,rif_fee_schedule!$A$2:$A$84,rif_fee_schedule!C$2:C$84, 0)*1.628</f>
        <v>53.092335999999996</v>
      </c>
      <c r="T2439" s="13">
        <f>_xlfn.XLOOKUP(P2439,rif_fee_schedule!$A$2:$A$84,rif_fee_schedule!D$2:D$84, 0)</f>
        <v>30.835000000000001</v>
      </c>
      <c r="U2439" s="14">
        <f t="shared" si="115"/>
        <v>47092.902031999998</v>
      </c>
      <c r="V2439" s="14">
        <f t="shared" si="116"/>
        <v>27350.645</v>
      </c>
      <c r="W2439"/>
      <c r="Y2439" s="3">
        <v>272008405.74000001</v>
      </c>
      <c r="Z2439" s="3">
        <v>5573244.3300000001</v>
      </c>
      <c r="AA2439" s="3">
        <v>0</v>
      </c>
      <c r="AB2439">
        <v>0</v>
      </c>
      <c r="AC2439" s="3">
        <v>0</v>
      </c>
      <c r="AD2439" s="2">
        <v>-7297347.0099999998</v>
      </c>
      <c r="AE2439" s="3">
        <v>599122533.62</v>
      </c>
      <c r="AF2439" s="3">
        <v>12164932.65</v>
      </c>
      <c r="AG2439" s="3">
        <v>2628720.44</v>
      </c>
      <c r="AH2439" s="3">
        <v>103699.7</v>
      </c>
      <c r="AI2439" s="3">
        <v>2074</v>
      </c>
      <c r="AJ2439" s="2">
        <v>-10188946.82</v>
      </c>
    </row>
    <row r="2440" spans="1:36" hidden="1" x14ac:dyDescent="0.25">
      <c r="A2440" s="8">
        <v>2</v>
      </c>
      <c r="B2440" s="8" t="s">
        <v>1487</v>
      </c>
      <c r="C2440" s="8">
        <v>131250370480</v>
      </c>
      <c r="D2440" s="8" t="s">
        <v>1488</v>
      </c>
      <c r="F2440" s="8" t="s">
        <v>1489</v>
      </c>
      <c r="G2440" s="10">
        <v>43487</v>
      </c>
      <c r="H2440" s="8" t="s">
        <v>31</v>
      </c>
      <c r="I2440" s="8" t="s">
        <v>38</v>
      </c>
      <c r="J2440" s="9">
        <v>26958.46</v>
      </c>
      <c r="K2440" s="9">
        <v>539.16</v>
      </c>
      <c r="L2440" s="8">
        <v>0</v>
      </c>
      <c r="M2440" s="14">
        <f t="shared" si="114"/>
        <v>27497.62</v>
      </c>
      <c r="N2440" s="8">
        <v>0</v>
      </c>
      <c r="O2440" s="8">
        <v>0</v>
      </c>
      <c r="P2440" s="8" t="s">
        <v>45</v>
      </c>
      <c r="R2440" s="8">
        <v>-887</v>
      </c>
      <c r="S2440" s="13">
        <f>_xlfn.XLOOKUP(P2440,rif_fee_schedule!$A$2:$A$84,rif_fee_schedule!C$2:C$84, 0)*1.628</f>
        <v>19.244587999999997</v>
      </c>
      <c r="T2440" s="13">
        <f>_xlfn.XLOOKUP(P2440,rif_fee_schedule!$A$2:$A$84,rif_fee_schedule!D$2:D$84, 0)</f>
        <v>11.177</v>
      </c>
      <c r="U2440" s="14">
        <f t="shared" si="115"/>
        <v>-17069.949555999996</v>
      </c>
      <c r="V2440" s="14">
        <f t="shared" si="116"/>
        <v>-9913.9989999999998</v>
      </c>
      <c r="W2440"/>
      <c r="Y2440" s="3">
        <v>272008405.74000001</v>
      </c>
      <c r="Z2440" s="3">
        <v>5573244.3300000001</v>
      </c>
      <c r="AA2440" s="3">
        <v>0</v>
      </c>
      <c r="AB2440">
        <v>0</v>
      </c>
      <c r="AC2440" s="3">
        <v>0</v>
      </c>
      <c r="AD2440" s="2">
        <v>-7297347.0099999998</v>
      </c>
      <c r="AE2440" s="3">
        <v>599122533.62</v>
      </c>
      <c r="AF2440" s="3">
        <v>12164932.65</v>
      </c>
      <c r="AG2440" s="3">
        <v>2628720.44</v>
      </c>
      <c r="AH2440" s="3">
        <v>103699.7</v>
      </c>
      <c r="AI2440" s="3">
        <v>2074</v>
      </c>
      <c r="AJ2440" s="2">
        <v>-10188946.82</v>
      </c>
    </row>
    <row r="2441" spans="1:36" hidden="1" x14ac:dyDescent="0.25">
      <c r="A2441" s="8">
        <v>3.1</v>
      </c>
      <c r="B2441" s="8" t="s">
        <v>4017</v>
      </c>
      <c r="C2441" s="8">
        <v>622300130110</v>
      </c>
      <c r="D2441" s="8" t="s">
        <v>4018</v>
      </c>
      <c r="G2441" s="10">
        <v>43699</v>
      </c>
      <c r="H2441" s="8" t="s">
        <v>31</v>
      </c>
      <c r="I2441" s="8" t="s">
        <v>32</v>
      </c>
      <c r="J2441" s="9">
        <v>249159.81</v>
      </c>
      <c r="K2441" s="9">
        <v>4983.2</v>
      </c>
      <c r="L2441" s="8">
        <v>0</v>
      </c>
      <c r="M2441" s="14">
        <f t="shared" si="114"/>
        <v>254143.01</v>
      </c>
      <c r="N2441" s="8">
        <v>0</v>
      </c>
      <c r="O2441" s="8">
        <v>0</v>
      </c>
      <c r="P2441" s="8" t="s">
        <v>117</v>
      </c>
      <c r="R2441" s="8">
        <v>67</v>
      </c>
      <c r="S2441" s="13">
        <f>_xlfn.XLOOKUP(P2441,rif_fee_schedule!$A$2:$A$84,rif_fee_schedule!C$2:C$84, 0)*1.628</f>
        <v>4288.152</v>
      </c>
      <c r="T2441" s="13">
        <f>_xlfn.XLOOKUP(P2441,rif_fee_schedule!$A$2:$A$84,rif_fee_schedule!D$2:D$84, 0)</f>
        <v>2490</v>
      </c>
      <c r="U2441" s="14">
        <f t="shared" si="115"/>
        <v>287306.18400000001</v>
      </c>
      <c r="V2441" s="14">
        <f t="shared" si="116"/>
        <v>166830</v>
      </c>
      <c r="Y2441" s="3">
        <v>34362078.990000002</v>
      </c>
      <c r="Z2441" s="3">
        <v>687512.03</v>
      </c>
      <c r="AA2441" s="3">
        <v>0</v>
      </c>
      <c r="AB2441">
        <v>0</v>
      </c>
      <c r="AC2441" s="3">
        <v>0</v>
      </c>
      <c r="AD2441" s="2">
        <v>-175934.14</v>
      </c>
      <c r="AE2441" s="3">
        <v>599122533.62</v>
      </c>
      <c r="AF2441" s="3">
        <v>12164932.65</v>
      </c>
      <c r="AG2441" s="3">
        <v>2628720.44</v>
      </c>
      <c r="AH2441" s="3">
        <v>103699.7</v>
      </c>
      <c r="AI2441" s="3">
        <v>2074</v>
      </c>
      <c r="AJ2441" s="2">
        <v>-10188946.82</v>
      </c>
    </row>
    <row r="2442" spans="1:36" hidden="1" x14ac:dyDescent="0.25">
      <c r="A2442" s="8">
        <v>3.1</v>
      </c>
      <c r="B2442" s="8" t="s">
        <v>4017</v>
      </c>
      <c r="C2442" s="8">
        <v>622300130110</v>
      </c>
      <c r="D2442" s="8" t="s">
        <v>4018</v>
      </c>
      <c r="G2442" s="10">
        <v>43699</v>
      </c>
      <c r="H2442" s="8" t="s">
        <v>31</v>
      </c>
      <c r="I2442" s="8" t="s">
        <v>32</v>
      </c>
      <c r="J2442" s="9">
        <v>249159.81</v>
      </c>
      <c r="K2442" s="9">
        <v>4983.2</v>
      </c>
      <c r="L2442" s="8">
        <v>0</v>
      </c>
      <c r="M2442" s="14">
        <f t="shared" si="114"/>
        <v>254143.01</v>
      </c>
      <c r="N2442" s="8">
        <v>0</v>
      </c>
      <c r="O2442" s="8">
        <v>0</v>
      </c>
      <c r="P2442" s="8" t="s">
        <v>77</v>
      </c>
      <c r="R2442" s="8">
        <v>-1</v>
      </c>
      <c r="S2442" s="13">
        <f>_xlfn.XLOOKUP(P2442,rif_fee_schedule!$A$2:$A$84,rif_fee_schedule!C$2:C$84, 0)*1.628</f>
        <v>9769.6279999999988</v>
      </c>
      <c r="T2442" s="13">
        <f>_xlfn.XLOOKUP(P2442,rif_fee_schedule!$A$2:$A$84,rif_fee_schedule!D$2:D$84, 0)</f>
        <v>5674</v>
      </c>
      <c r="U2442" s="14">
        <f t="shared" si="115"/>
        <v>-9769.6279999999988</v>
      </c>
      <c r="V2442" s="14">
        <f t="shared" si="116"/>
        <v>-5674</v>
      </c>
      <c r="Y2442" s="3">
        <v>34362078.990000002</v>
      </c>
      <c r="Z2442" s="3">
        <v>687512.03</v>
      </c>
      <c r="AA2442" s="3">
        <v>0</v>
      </c>
      <c r="AB2442">
        <v>0</v>
      </c>
      <c r="AC2442" s="3">
        <v>0</v>
      </c>
      <c r="AD2442" s="2">
        <v>-175934.14</v>
      </c>
      <c r="AE2442" s="3">
        <v>599122533.62</v>
      </c>
      <c r="AF2442" s="3">
        <v>12164932.65</v>
      </c>
      <c r="AG2442" s="3">
        <v>2628720.44</v>
      </c>
      <c r="AH2442" s="3">
        <v>103699.7</v>
      </c>
      <c r="AI2442" s="3">
        <v>2074</v>
      </c>
      <c r="AJ2442" s="2">
        <v>-10188946.82</v>
      </c>
    </row>
    <row r="2443" spans="1:36" hidden="1" x14ac:dyDescent="0.25">
      <c r="A2443" s="8">
        <v>5.0999999999999996</v>
      </c>
      <c r="B2443" s="8" t="s">
        <v>5248</v>
      </c>
      <c r="C2443" s="8">
        <v>2050140180130</v>
      </c>
      <c r="D2443" s="8" t="s">
        <v>5249</v>
      </c>
      <c r="F2443" s="8" t="s">
        <v>5250</v>
      </c>
      <c r="G2443" s="10">
        <v>43473</v>
      </c>
      <c r="H2443" s="8" t="s">
        <v>31</v>
      </c>
      <c r="I2443" s="8" t="s">
        <v>38</v>
      </c>
      <c r="J2443" s="9">
        <v>0</v>
      </c>
      <c r="K2443" s="9">
        <v>0</v>
      </c>
      <c r="L2443" s="8">
        <v>0</v>
      </c>
      <c r="M2443" s="14">
        <f t="shared" si="114"/>
        <v>0</v>
      </c>
      <c r="N2443" s="8">
        <v>0</v>
      </c>
      <c r="O2443" s="8">
        <v>0</v>
      </c>
      <c r="P2443" s="8" t="s">
        <v>77</v>
      </c>
      <c r="R2443" s="8">
        <v>1</v>
      </c>
      <c r="S2443" s="13">
        <f>_xlfn.XLOOKUP(P2443,rif_fee_schedule!$A$2:$A$84,rif_fee_schedule!C$2:C$84, 0)*1.628</f>
        <v>9769.6279999999988</v>
      </c>
      <c r="T2443" s="13">
        <f>_xlfn.XLOOKUP(P2443,rif_fee_schedule!$A$2:$A$84,rif_fee_schedule!D$2:D$84, 0)</f>
        <v>5674</v>
      </c>
      <c r="U2443" s="14">
        <f t="shared" si="115"/>
        <v>9769.6279999999988</v>
      </c>
      <c r="V2443" s="14">
        <f t="shared" si="116"/>
        <v>5674</v>
      </c>
      <c r="W2443"/>
      <c r="Y2443" s="3">
        <v>460572.8</v>
      </c>
      <c r="Z2443" s="3">
        <v>9211.4599999999991</v>
      </c>
      <c r="AA2443" s="3">
        <v>0</v>
      </c>
      <c r="AB2443">
        <v>0</v>
      </c>
      <c r="AC2443" s="3">
        <v>0</v>
      </c>
      <c r="AD2443" s="2">
        <v>11471.08</v>
      </c>
      <c r="AE2443" s="3">
        <v>599122533.62</v>
      </c>
      <c r="AF2443" s="3">
        <v>12164932.65</v>
      </c>
      <c r="AG2443" s="3">
        <v>2628720.44</v>
      </c>
      <c r="AH2443" s="3">
        <v>103699.7</v>
      </c>
      <c r="AI2443" s="3">
        <v>2074</v>
      </c>
      <c r="AJ2443" s="2">
        <v>-10188946.82</v>
      </c>
    </row>
    <row r="2444" spans="1:36" hidden="1" x14ac:dyDescent="0.25">
      <c r="A2444" s="8">
        <v>5.0999999999999996</v>
      </c>
      <c r="B2444" s="8" t="s">
        <v>5248</v>
      </c>
      <c r="C2444" s="8">
        <v>2050140180130</v>
      </c>
      <c r="D2444" s="8" t="s">
        <v>5249</v>
      </c>
      <c r="F2444" s="8" t="s">
        <v>5250</v>
      </c>
      <c r="G2444" s="10">
        <v>43473</v>
      </c>
      <c r="H2444" s="8" t="s">
        <v>31</v>
      </c>
      <c r="I2444" s="8" t="s">
        <v>38</v>
      </c>
      <c r="J2444" s="9">
        <v>0</v>
      </c>
      <c r="K2444" s="9">
        <v>0</v>
      </c>
      <c r="L2444" s="8">
        <v>0</v>
      </c>
      <c r="M2444" s="14">
        <f t="shared" si="114"/>
        <v>0</v>
      </c>
      <c r="N2444" s="8">
        <v>0</v>
      </c>
      <c r="O2444" s="8">
        <v>0</v>
      </c>
      <c r="P2444" s="8" t="s">
        <v>77</v>
      </c>
      <c r="R2444" s="8">
        <v>-1</v>
      </c>
      <c r="S2444" s="13">
        <f>_xlfn.XLOOKUP(P2444,rif_fee_schedule!$A$2:$A$84,rif_fee_schedule!C$2:C$84, 0)*1.628</f>
        <v>9769.6279999999988</v>
      </c>
      <c r="T2444" s="13">
        <f>_xlfn.XLOOKUP(P2444,rif_fee_schedule!$A$2:$A$84,rif_fee_schedule!D$2:D$84, 0)</f>
        <v>5674</v>
      </c>
      <c r="U2444" s="14">
        <f t="shared" si="115"/>
        <v>-9769.6279999999988</v>
      </c>
      <c r="V2444" s="14">
        <f t="shared" si="116"/>
        <v>-5674</v>
      </c>
      <c r="W2444"/>
      <c r="Y2444" s="3">
        <v>460572.8</v>
      </c>
      <c r="Z2444" s="3">
        <v>9211.4599999999991</v>
      </c>
      <c r="AA2444" s="3">
        <v>0</v>
      </c>
      <c r="AB2444">
        <v>0</v>
      </c>
      <c r="AC2444" s="3">
        <v>0</v>
      </c>
      <c r="AD2444" s="2">
        <v>11471.08</v>
      </c>
      <c r="AE2444" s="3">
        <v>599122533.62</v>
      </c>
      <c r="AF2444" s="3">
        <v>12164932.65</v>
      </c>
      <c r="AG2444" s="3">
        <v>2628720.44</v>
      </c>
      <c r="AH2444" s="3">
        <v>103699.7</v>
      </c>
      <c r="AI2444" s="3">
        <v>2074</v>
      </c>
      <c r="AJ2444" s="2">
        <v>-10188946.82</v>
      </c>
    </row>
    <row r="2445" spans="1:36" hidden="1" x14ac:dyDescent="0.25">
      <c r="A2445" s="8">
        <v>2</v>
      </c>
      <c r="B2445" s="8" t="s">
        <v>1284</v>
      </c>
      <c r="C2445" s="8">
        <v>131230150830</v>
      </c>
      <c r="D2445" s="8" t="s">
        <v>1285</v>
      </c>
      <c r="F2445" s="8" t="s">
        <v>1286</v>
      </c>
      <c r="G2445" s="10">
        <v>43691</v>
      </c>
      <c r="H2445" s="8" t="s">
        <v>31</v>
      </c>
      <c r="I2445" s="8" t="s">
        <v>32</v>
      </c>
      <c r="J2445" s="9">
        <v>0</v>
      </c>
      <c r="K2445" s="9">
        <v>0</v>
      </c>
      <c r="L2445" s="8">
        <v>0</v>
      </c>
      <c r="M2445" s="14">
        <f t="shared" si="114"/>
        <v>0</v>
      </c>
      <c r="N2445" s="8">
        <v>0</v>
      </c>
      <c r="O2445" s="8">
        <v>0</v>
      </c>
      <c r="P2445" s="8" t="s">
        <v>113</v>
      </c>
      <c r="R2445" s="8">
        <v>-1.75</v>
      </c>
      <c r="S2445" s="13">
        <f>_xlfn.XLOOKUP(P2445,rif_fee_schedule!$A$2:$A$84,rif_fee_schedule!C$2:C$84, 0)*1.628</f>
        <v>6860.3919999999998</v>
      </c>
      <c r="T2445" s="13">
        <f>_xlfn.XLOOKUP(P2445,rif_fee_schedule!$A$2:$A$84,rif_fee_schedule!D$2:D$84, 0)</f>
        <v>3984</v>
      </c>
      <c r="U2445" s="14">
        <f t="shared" si="115"/>
        <v>-12005.686</v>
      </c>
      <c r="V2445" s="14">
        <f t="shared" si="116"/>
        <v>-6972</v>
      </c>
      <c r="W2445"/>
      <c r="Y2445" s="3">
        <v>272008405.74000001</v>
      </c>
      <c r="Z2445" s="3">
        <v>5573244.3300000001</v>
      </c>
      <c r="AA2445" s="3">
        <v>0</v>
      </c>
      <c r="AB2445">
        <v>0</v>
      </c>
      <c r="AC2445" s="3">
        <v>0</v>
      </c>
      <c r="AD2445" s="2">
        <v>-7297347.0099999998</v>
      </c>
      <c r="AE2445" s="3">
        <v>599122533.62</v>
      </c>
      <c r="AF2445" s="3">
        <v>12164932.65</v>
      </c>
      <c r="AG2445" s="3">
        <v>2628720.44</v>
      </c>
      <c r="AH2445" s="3">
        <v>103699.7</v>
      </c>
      <c r="AI2445" s="3">
        <v>2074</v>
      </c>
      <c r="AJ2445" s="2">
        <v>-10188946.82</v>
      </c>
    </row>
    <row r="2446" spans="1:36" hidden="1" x14ac:dyDescent="0.25">
      <c r="A2446" s="8">
        <v>2</v>
      </c>
      <c r="B2446" s="8" t="s">
        <v>1284</v>
      </c>
      <c r="C2446" s="8">
        <v>131230150830</v>
      </c>
      <c r="D2446" s="8" t="s">
        <v>1285</v>
      </c>
      <c r="F2446" s="8" t="s">
        <v>1286</v>
      </c>
      <c r="G2446" s="10">
        <v>43691</v>
      </c>
      <c r="H2446" s="8" t="s">
        <v>31</v>
      </c>
      <c r="I2446" s="8" t="s">
        <v>32</v>
      </c>
      <c r="J2446" s="9">
        <v>0</v>
      </c>
      <c r="K2446" s="9">
        <v>0</v>
      </c>
      <c r="L2446" s="8">
        <v>0</v>
      </c>
      <c r="M2446" s="14">
        <f t="shared" si="114"/>
        <v>0</v>
      </c>
      <c r="N2446" s="8">
        <v>0</v>
      </c>
      <c r="O2446" s="8">
        <v>0</v>
      </c>
      <c r="P2446" s="8" t="s">
        <v>106</v>
      </c>
      <c r="R2446" s="8">
        <v>37.85</v>
      </c>
      <c r="S2446" s="13">
        <f>_xlfn.XLOOKUP(P2446,rif_fee_schedule!$A$2:$A$84,rif_fee_schedule!C$2:C$84, 0)*1.628</f>
        <v>0</v>
      </c>
      <c r="T2446" s="13">
        <f>_xlfn.XLOOKUP(P2446,rif_fee_schedule!$A$2:$A$84,rif_fee_schedule!D$2:D$84, 0)</f>
        <v>0</v>
      </c>
      <c r="U2446" s="14">
        <f t="shared" si="115"/>
        <v>0</v>
      </c>
      <c r="V2446" s="14">
        <f t="shared" si="116"/>
        <v>0</v>
      </c>
      <c r="W2446"/>
      <c r="Y2446" s="3">
        <v>272008405.74000001</v>
      </c>
      <c r="Z2446" s="3">
        <v>5573244.3300000001</v>
      </c>
      <c r="AA2446" s="3">
        <v>0</v>
      </c>
      <c r="AB2446">
        <v>0</v>
      </c>
      <c r="AC2446" s="3">
        <v>0</v>
      </c>
      <c r="AD2446" s="2">
        <v>-7297347.0099999998</v>
      </c>
      <c r="AE2446" s="3">
        <v>599122533.62</v>
      </c>
      <c r="AF2446" s="3">
        <v>12164932.65</v>
      </c>
      <c r="AG2446" s="3">
        <v>2628720.44</v>
      </c>
      <c r="AH2446" s="3">
        <v>103699.7</v>
      </c>
      <c r="AI2446" s="3">
        <v>2074</v>
      </c>
      <c r="AJ2446" s="2">
        <v>-10188946.82</v>
      </c>
    </row>
    <row r="2447" spans="1:36" hidden="1" x14ac:dyDescent="0.25">
      <c r="A2447" s="8">
        <v>2</v>
      </c>
      <c r="B2447" s="8" t="s">
        <v>1284</v>
      </c>
      <c r="C2447" s="8">
        <v>131230150830</v>
      </c>
      <c r="D2447" s="8" t="s">
        <v>1285</v>
      </c>
      <c r="F2447" s="8" t="s">
        <v>1286</v>
      </c>
      <c r="G2447" s="10">
        <v>43691</v>
      </c>
      <c r="H2447" s="8" t="s">
        <v>31</v>
      </c>
      <c r="I2447" s="8" t="s">
        <v>32</v>
      </c>
      <c r="J2447" s="9">
        <v>0</v>
      </c>
      <c r="K2447" s="9">
        <v>0</v>
      </c>
      <c r="L2447" s="8">
        <v>0</v>
      </c>
      <c r="M2447" s="14">
        <f t="shared" si="114"/>
        <v>0</v>
      </c>
      <c r="N2447" s="8">
        <v>0</v>
      </c>
      <c r="O2447" s="8">
        <v>0</v>
      </c>
      <c r="P2447" s="8" t="s">
        <v>114</v>
      </c>
      <c r="R2447" s="8">
        <v>2</v>
      </c>
      <c r="S2447" s="13">
        <f>_xlfn.XLOOKUP(P2447,rif_fee_schedule!$A$2:$A$84,rif_fee_schedule!C$2:C$84, 0)*1.628</f>
        <v>4288.152</v>
      </c>
      <c r="T2447" s="13">
        <f>_xlfn.XLOOKUP(P2447,rif_fee_schedule!$A$2:$A$84,rif_fee_schedule!D$2:D$84, 0)</f>
        <v>2490</v>
      </c>
      <c r="U2447" s="14">
        <f t="shared" si="115"/>
        <v>8576.3040000000001</v>
      </c>
      <c r="V2447" s="14">
        <f t="shared" si="116"/>
        <v>4980</v>
      </c>
      <c r="W2447"/>
      <c r="Y2447" s="3">
        <v>272008405.74000001</v>
      </c>
      <c r="Z2447" s="3">
        <v>5573244.3300000001</v>
      </c>
      <c r="AA2447" s="3">
        <v>0</v>
      </c>
      <c r="AB2447">
        <v>0</v>
      </c>
      <c r="AC2447" s="3">
        <v>0</v>
      </c>
      <c r="AD2447" s="2">
        <v>-7297347.0099999998</v>
      </c>
      <c r="AE2447" s="3">
        <v>599122533.62</v>
      </c>
      <c r="AF2447" s="3">
        <v>12164932.65</v>
      </c>
      <c r="AG2447" s="3">
        <v>2628720.44</v>
      </c>
      <c r="AH2447" s="3">
        <v>103699.7</v>
      </c>
      <c r="AI2447" s="3">
        <v>2074</v>
      </c>
      <c r="AJ2447" s="2">
        <v>-10188946.82</v>
      </c>
    </row>
    <row r="2448" spans="1:36" hidden="1" x14ac:dyDescent="0.25">
      <c r="A2448" s="8">
        <v>3.1</v>
      </c>
      <c r="B2448" s="8" t="s">
        <v>4043</v>
      </c>
      <c r="C2448" s="8">
        <v>722150011850</v>
      </c>
      <c r="D2448" s="8" t="s">
        <v>4044</v>
      </c>
      <c r="F2448" s="8" t="s">
        <v>4045</v>
      </c>
      <c r="G2448" s="10">
        <v>43647</v>
      </c>
      <c r="H2448" s="8" t="s">
        <v>31</v>
      </c>
      <c r="I2448" s="8" t="s">
        <v>38</v>
      </c>
      <c r="J2448" s="9">
        <v>8772.4500000000007</v>
      </c>
      <c r="K2448" s="9">
        <v>175.45</v>
      </c>
      <c r="L2448" s="8">
        <v>0</v>
      </c>
      <c r="M2448" s="14">
        <f t="shared" si="114"/>
        <v>8947.9000000000015</v>
      </c>
      <c r="N2448" s="8">
        <v>0</v>
      </c>
      <c r="O2448" s="8">
        <v>0</v>
      </c>
      <c r="P2448" s="8" t="s">
        <v>77</v>
      </c>
      <c r="R2448" s="8">
        <v>1</v>
      </c>
      <c r="S2448" s="13">
        <f>_xlfn.XLOOKUP(P2448,rif_fee_schedule!$A$2:$A$84,rif_fee_schedule!C$2:C$84, 0)*1.628</f>
        <v>9769.6279999999988</v>
      </c>
      <c r="T2448" s="13">
        <f>_xlfn.XLOOKUP(P2448,rif_fee_schedule!$A$2:$A$84,rif_fee_schedule!D$2:D$84, 0)</f>
        <v>5674</v>
      </c>
      <c r="U2448" s="14">
        <f t="shared" si="115"/>
        <v>9769.6279999999988</v>
      </c>
      <c r="V2448" s="14">
        <f t="shared" si="116"/>
        <v>5674</v>
      </c>
      <c r="W2448"/>
      <c r="Y2448" s="3">
        <v>34362078.990000002</v>
      </c>
      <c r="Z2448" s="3">
        <v>687512.03</v>
      </c>
      <c r="AA2448" s="3">
        <v>0</v>
      </c>
      <c r="AB2448">
        <v>0</v>
      </c>
      <c r="AC2448" s="3">
        <v>0</v>
      </c>
      <c r="AD2448" s="2">
        <v>-175934.14</v>
      </c>
      <c r="AE2448" s="3">
        <v>599122533.62</v>
      </c>
      <c r="AF2448" s="3">
        <v>12164932.65</v>
      </c>
      <c r="AG2448" s="3">
        <v>2628720.44</v>
      </c>
      <c r="AH2448" s="3">
        <v>103699.7</v>
      </c>
      <c r="AI2448" s="3">
        <v>2074</v>
      </c>
      <c r="AJ2448" s="2">
        <v>-10188946.82</v>
      </c>
    </row>
    <row r="2449" spans="1:36" hidden="1" x14ac:dyDescent="0.25">
      <c r="A2449" s="8">
        <v>3.1</v>
      </c>
      <c r="B2449" s="8" t="s">
        <v>4139</v>
      </c>
      <c r="C2449" s="8">
        <v>1222260030010</v>
      </c>
      <c r="D2449" s="8" t="s">
        <v>4140</v>
      </c>
      <c r="F2449" s="8" t="s">
        <v>4141</v>
      </c>
      <c r="G2449" s="10">
        <v>43511</v>
      </c>
      <c r="H2449" s="8" t="s">
        <v>31</v>
      </c>
      <c r="I2449" s="8" t="s">
        <v>38</v>
      </c>
      <c r="J2449" s="9">
        <v>106823.97</v>
      </c>
      <c r="K2449" s="9">
        <v>2136.48</v>
      </c>
      <c r="L2449" s="8">
        <v>0</v>
      </c>
      <c r="M2449" s="14">
        <f t="shared" si="114"/>
        <v>108960.45</v>
      </c>
      <c r="N2449" s="8">
        <v>0</v>
      </c>
      <c r="O2449" s="8">
        <v>0</v>
      </c>
      <c r="P2449" s="8" t="s">
        <v>113</v>
      </c>
      <c r="R2449" s="8">
        <v>-36</v>
      </c>
      <c r="S2449" s="13">
        <f>_xlfn.XLOOKUP(P2449,rif_fee_schedule!$A$2:$A$84,rif_fee_schedule!C$2:C$84, 0)*1.628</f>
        <v>6860.3919999999998</v>
      </c>
      <c r="T2449" s="13">
        <f>_xlfn.XLOOKUP(P2449,rif_fee_schedule!$A$2:$A$84,rif_fee_schedule!D$2:D$84, 0)</f>
        <v>3984</v>
      </c>
      <c r="U2449" s="14">
        <f t="shared" si="115"/>
        <v>-246974.11199999999</v>
      </c>
      <c r="V2449" s="14">
        <f t="shared" si="116"/>
        <v>-143424</v>
      </c>
      <c r="W2449"/>
      <c r="Y2449" s="3">
        <v>34362078.990000002</v>
      </c>
      <c r="Z2449" s="3">
        <v>687512.03</v>
      </c>
      <c r="AA2449" s="3">
        <v>0</v>
      </c>
      <c r="AB2449">
        <v>0</v>
      </c>
      <c r="AC2449" s="3">
        <v>0</v>
      </c>
      <c r="AD2449" s="2">
        <v>-175934.14</v>
      </c>
      <c r="AE2449" s="3">
        <v>599122533.62</v>
      </c>
      <c r="AF2449" s="3">
        <v>12164932.65</v>
      </c>
      <c r="AG2449" s="3">
        <v>2628720.44</v>
      </c>
      <c r="AH2449" s="3">
        <v>103699.7</v>
      </c>
      <c r="AI2449" s="3">
        <v>2074</v>
      </c>
      <c r="AJ2449" s="2">
        <v>-10188946.82</v>
      </c>
    </row>
    <row r="2450" spans="1:36" hidden="1" x14ac:dyDescent="0.25">
      <c r="A2450" s="8">
        <v>3.1</v>
      </c>
      <c r="B2450" s="8" t="s">
        <v>4139</v>
      </c>
      <c r="C2450" s="8">
        <v>1222260030010</v>
      </c>
      <c r="D2450" s="8" t="s">
        <v>4140</v>
      </c>
      <c r="F2450" s="8" t="s">
        <v>4141</v>
      </c>
      <c r="G2450" s="10">
        <v>43511</v>
      </c>
      <c r="H2450" s="8" t="s">
        <v>31</v>
      </c>
      <c r="I2450" s="8" t="s">
        <v>38</v>
      </c>
      <c r="J2450" s="9">
        <v>106823.97</v>
      </c>
      <c r="K2450" s="9">
        <v>2136.48</v>
      </c>
      <c r="L2450" s="8">
        <v>0</v>
      </c>
      <c r="M2450" s="14">
        <f t="shared" si="114"/>
        <v>108960.45</v>
      </c>
      <c r="N2450" s="8">
        <v>0</v>
      </c>
      <c r="O2450" s="8">
        <v>0</v>
      </c>
      <c r="P2450" s="8" t="s">
        <v>629</v>
      </c>
      <c r="R2450" s="8">
        <v>63</v>
      </c>
      <c r="S2450" s="13">
        <f>_xlfn.XLOOKUP(P2450,rif_fee_schedule!$A$2:$A$84,rif_fee_schedule!C$2:C$84, 0)*1.628</f>
        <v>6370.3639999999996</v>
      </c>
      <c r="T2450" s="13">
        <f>_xlfn.XLOOKUP(P2450,rif_fee_schedule!$A$2:$A$84,rif_fee_schedule!D$2:D$84, 0)</f>
        <v>3699</v>
      </c>
      <c r="U2450" s="14">
        <f t="shared" si="115"/>
        <v>401332.93199999997</v>
      </c>
      <c r="V2450" s="14">
        <f t="shared" si="116"/>
        <v>233037</v>
      </c>
      <c r="W2450"/>
      <c r="Y2450" s="3">
        <v>34362078.990000002</v>
      </c>
      <c r="Z2450" s="3">
        <v>687512.03</v>
      </c>
      <c r="AA2450" s="3">
        <v>0</v>
      </c>
      <c r="AB2450">
        <v>0</v>
      </c>
      <c r="AC2450" s="3">
        <v>0</v>
      </c>
      <c r="AD2450" s="2">
        <v>-175934.14</v>
      </c>
      <c r="AE2450" s="3">
        <v>599122533.62</v>
      </c>
      <c r="AF2450" s="3">
        <v>12164932.65</v>
      </c>
      <c r="AG2450" s="3">
        <v>2628720.44</v>
      </c>
      <c r="AH2450" s="3">
        <v>103699.7</v>
      </c>
      <c r="AI2450" s="3">
        <v>2074</v>
      </c>
      <c r="AJ2450" s="2">
        <v>-10188946.82</v>
      </c>
    </row>
    <row r="2451" spans="1:36" hidden="1" x14ac:dyDescent="0.25">
      <c r="A2451" s="8">
        <v>2</v>
      </c>
      <c r="B2451" s="8" t="s">
        <v>1556</v>
      </c>
      <c r="C2451" s="8">
        <v>131260300260</v>
      </c>
      <c r="D2451" s="8" t="s">
        <v>1557</v>
      </c>
      <c r="F2451" s="8" t="s">
        <v>1558</v>
      </c>
      <c r="G2451" s="10">
        <v>43469</v>
      </c>
      <c r="H2451" s="8" t="s">
        <v>31</v>
      </c>
      <c r="I2451" s="8" t="s">
        <v>38</v>
      </c>
      <c r="J2451" s="9">
        <v>1969.71</v>
      </c>
      <c r="K2451" s="9">
        <v>39.39</v>
      </c>
      <c r="L2451" s="8">
        <v>0</v>
      </c>
      <c r="M2451" s="14">
        <f t="shared" si="114"/>
        <v>2009.1000000000001</v>
      </c>
      <c r="N2451" s="8">
        <v>0</v>
      </c>
      <c r="O2451" s="8">
        <v>0</v>
      </c>
      <c r="P2451" s="8" t="s">
        <v>114</v>
      </c>
      <c r="R2451" s="8">
        <v>2</v>
      </c>
      <c r="S2451" s="13">
        <f>_xlfn.XLOOKUP(P2451,rif_fee_schedule!$A$2:$A$84,rif_fee_schedule!C$2:C$84, 0)*1.628</f>
        <v>4288.152</v>
      </c>
      <c r="T2451" s="13">
        <f>_xlfn.XLOOKUP(P2451,rif_fee_schedule!$A$2:$A$84,rif_fee_schedule!D$2:D$84, 0)</f>
        <v>2490</v>
      </c>
      <c r="U2451" s="14">
        <f t="shared" si="115"/>
        <v>8576.3040000000001</v>
      </c>
      <c r="V2451" s="14">
        <f t="shared" si="116"/>
        <v>4980</v>
      </c>
      <c r="W2451"/>
      <c r="Y2451" s="3">
        <v>272008405.74000001</v>
      </c>
      <c r="Z2451" s="3">
        <v>5573244.3300000001</v>
      </c>
      <c r="AA2451" s="3">
        <v>0</v>
      </c>
      <c r="AB2451">
        <v>0</v>
      </c>
      <c r="AC2451" s="3">
        <v>0</v>
      </c>
      <c r="AD2451" s="2">
        <v>-7297347.0099999998</v>
      </c>
      <c r="AE2451" s="3">
        <v>599122533.62</v>
      </c>
      <c r="AF2451" s="3">
        <v>12164932.65</v>
      </c>
      <c r="AG2451" s="3">
        <v>2628720.44</v>
      </c>
      <c r="AH2451" s="3">
        <v>103699.7</v>
      </c>
      <c r="AI2451" s="3">
        <v>2074</v>
      </c>
      <c r="AJ2451" s="2">
        <v>-10188946.82</v>
      </c>
    </row>
    <row r="2452" spans="1:36" hidden="1" x14ac:dyDescent="0.25">
      <c r="A2452" s="8">
        <v>2</v>
      </c>
      <c r="B2452" s="8" t="s">
        <v>1556</v>
      </c>
      <c r="C2452" s="8">
        <v>131260300260</v>
      </c>
      <c r="D2452" s="8" t="s">
        <v>1557</v>
      </c>
      <c r="F2452" s="8" t="s">
        <v>1558</v>
      </c>
      <c r="G2452" s="10">
        <v>43469</v>
      </c>
      <c r="H2452" s="8" t="s">
        <v>31</v>
      </c>
      <c r="I2452" s="8" t="s">
        <v>38</v>
      </c>
      <c r="J2452" s="9">
        <v>1969.71</v>
      </c>
      <c r="K2452" s="9">
        <v>39.39</v>
      </c>
      <c r="L2452" s="8">
        <v>0</v>
      </c>
      <c r="M2452" s="14">
        <f t="shared" si="114"/>
        <v>2009.1000000000001</v>
      </c>
      <c r="N2452" s="8">
        <v>0</v>
      </c>
      <c r="O2452" s="8">
        <v>0</v>
      </c>
      <c r="P2452" s="8" t="s">
        <v>77</v>
      </c>
      <c r="R2452" s="8">
        <v>-1</v>
      </c>
      <c r="S2452" s="13">
        <f>_xlfn.XLOOKUP(P2452,rif_fee_schedule!$A$2:$A$84,rif_fee_schedule!C$2:C$84, 0)*1.628</f>
        <v>9769.6279999999988</v>
      </c>
      <c r="T2452" s="13">
        <f>_xlfn.XLOOKUP(P2452,rif_fee_schedule!$A$2:$A$84,rif_fee_schedule!D$2:D$84, 0)</f>
        <v>5674</v>
      </c>
      <c r="U2452" s="14">
        <f t="shared" si="115"/>
        <v>-9769.6279999999988</v>
      </c>
      <c r="V2452" s="14">
        <f t="shared" si="116"/>
        <v>-5674</v>
      </c>
      <c r="W2452"/>
      <c r="Y2452" s="3">
        <v>272008405.74000001</v>
      </c>
      <c r="Z2452" s="3">
        <v>5573244.3300000001</v>
      </c>
      <c r="AA2452" s="3">
        <v>0</v>
      </c>
      <c r="AB2452">
        <v>0</v>
      </c>
      <c r="AC2452" s="3">
        <v>0</v>
      </c>
      <c r="AD2452" s="2">
        <v>-7297347.0099999998</v>
      </c>
      <c r="AE2452" s="3">
        <v>599122533.62</v>
      </c>
      <c r="AF2452" s="3">
        <v>12164932.65</v>
      </c>
      <c r="AG2452" s="3">
        <v>2628720.44</v>
      </c>
      <c r="AH2452" s="3">
        <v>103699.7</v>
      </c>
      <c r="AI2452" s="3">
        <v>2074</v>
      </c>
      <c r="AJ2452" s="2">
        <v>-10188946.82</v>
      </c>
    </row>
    <row r="2453" spans="1:36" hidden="1" x14ac:dyDescent="0.25">
      <c r="A2453" s="8">
        <v>1</v>
      </c>
      <c r="B2453" s="8" t="s">
        <v>592</v>
      </c>
      <c r="C2453" s="8">
        <v>3530220000018</v>
      </c>
      <c r="D2453" s="8" t="s">
        <v>593</v>
      </c>
      <c r="F2453" s="8" t="s">
        <v>594</v>
      </c>
      <c r="G2453" s="10">
        <v>43475</v>
      </c>
      <c r="H2453" s="8" t="s">
        <v>31</v>
      </c>
      <c r="I2453" s="8" t="s">
        <v>38</v>
      </c>
      <c r="J2453" s="9">
        <v>114026.37</v>
      </c>
      <c r="K2453" s="9">
        <v>2280.5300000000002</v>
      </c>
      <c r="L2453" s="8">
        <v>0</v>
      </c>
      <c r="M2453" s="14">
        <f t="shared" si="114"/>
        <v>116306.9</v>
      </c>
      <c r="N2453" s="8">
        <v>0</v>
      </c>
      <c r="O2453" s="8">
        <v>0</v>
      </c>
      <c r="P2453" s="8" t="s">
        <v>117</v>
      </c>
      <c r="R2453" s="8">
        <v>28</v>
      </c>
      <c r="S2453" s="13">
        <f>_xlfn.XLOOKUP(P2453,rif_fee_schedule!$A$2:$A$84,rif_fee_schedule!C$2:C$84, 0)*1.628</f>
        <v>4288.152</v>
      </c>
      <c r="T2453" s="13">
        <f>_xlfn.XLOOKUP(P2453,rif_fee_schedule!$A$2:$A$84,rif_fee_schedule!D$2:D$84, 0)</f>
        <v>2490</v>
      </c>
      <c r="U2453" s="14">
        <f t="shared" si="115"/>
        <v>120068.25599999999</v>
      </c>
      <c r="V2453" s="14">
        <f t="shared" si="116"/>
        <v>69720</v>
      </c>
      <c r="W2453"/>
      <c r="Y2453" s="3">
        <v>74696854.359999999</v>
      </c>
      <c r="Z2453" s="3">
        <v>1494936.99</v>
      </c>
      <c r="AA2453" s="3">
        <v>1189721.74</v>
      </c>
      <c r="AB2453" s="2">
        <v>103699.7</v>
      </c>
      <c r="AC2453" s="3">
        <v>2074</v>
      </c>
      <c r="AD2453" s="2">
        <v>-3422401.68</v>
      </c>
      <c r="AE2453" s="3">
        <v>599122533.62</v>
      </c>
      <c r="AF2453" s="3">
        <v>12164932.65</v>
      </c>
      <c r="AG2453" s="3">
        <v>2628720.44</v>
      </c>
      <c r="AH2453" s="3">
        <v>103699.7</v>
      </c>
      <c r="AI2453" s="3">
        <v>2074</v>
      </c>
      <c r="AJ2453" s="2">
        <v>-10188946.82</v>
      </c>
    </row>
    <row r="2454" spans="1:36" hidden="1" x14ac:dyDescent="0.25">
      <c r="A2454" s="8">
        <v>2</v>
      </c>
      <c r="B2454" s="8" t="s">
        <v>2164</v>
      </c>
      <c r="C2454" s="8">
        <v>141160091810</v>
      </c>
      <c r="D2454" s="8" t="s">
        <v>2165</v>
      </c>
      <c r="F2454" s="8" t="s">
        <v>2166</v>
      </c>
      <c r="G2454" s="10">
        <v>43474</v>
      </c>
      <c r="H2454" s="8" t="s">
        <v>31</v>
      </c>
      <c r="I2454" s="8" t="s">
        <v>38</v>
      </c>
      <c r="J2454" s="9">
        <v>794.14</v>
      </c>
      <c r="K2454" s="9">
        <v>15.88</v>
      </c>
      <c r="L2454" s="8">
        <v>0</v>
      </c>
      <c r="M2454" s="14">
        <f t="shared" si="114"/>
        <v>810.02</v>
      </c>
      <c r="N2454" s="8">
        <v>0</v>
      </c>
      <c r="O2454" s="8">
        <v>0</v>
      </c>
      <c r="P2454" s="8" t="s">
        <v>45</v>
      </c>
      <c r="R2454" s="8">
        <v>266</v>
      </c>
      <c r="S2454" s="13">
        <f>_xlfn.XLOOKUP(P2454,rif_fee_schedule!$A$2:$A$84,rif_fee_schedule!C$2:C$84, 0)*1.628</f>
        <v>19.244587999999997</v>
      </c>
      <c r="T2454" s="13">
        <f>_xlfn.XLOOKUP(P2454,rif_fee_schedule!$A$2:$A$84,rif_fee_schedule!D$2:D$84, 0)</f>
        <v>11.177</v>
      </c>
      <c r="U2454" s="14">
        <f t="shared" si="115"/>
        <v>5119.0604079999994</v>
      </c>
      <c r="V2454" s="14">
        <f t="shared" si="116"/>
        <v>2973.0819999999999</v>
      </c>
      <c r="W2454"/>
      <c r="Y2454" s="3">
        <v>272008405.74000001</v>
      </c>
      <c r="Z2454" s="3">
        <v>5573244.3300000001</v>
      </c>
      <c r="AA2454" s="3">
        <v>0</v>
      </c>
      <c r="AB2454">
        <v>0</v>
      </c>
      <c r="AC2454" s="3">
        <v>0</v>
      </c>
      <c r="AD2454" s="2">
        <v>-7297347.0099999998</v>
      </c>
      <c r="AE2454" s="3">
        <v>599122533.62</v>
      </c>
      <c r="AF2454" s="3">
        <v>12164932.65</v>
      </c>
      <c r="AG2454" s="3">
        <v>2628720.44</v>
      </c>
      <c r="AH2454" s="3">
        <v>103699.7</v>
      </c>
      <c r="AI2454" s="3">
        <v>2074</v>
      </c>
      <c r="AJ2454" s="2">
        <v>-10188946.82</v>
      </c>
    </row>
    <row r="2455" spans="1:36" hidden="1" x14ac:dyDescent="0.25">
      <c r="A2455" s="8">
        <v>2</v>
      </c>
      <c r="B2455" s="8" t="s">
        <v>2164</v>
      </c>
      <c r="C2455" s="8">
        <v>141160091810</v>
      </c>
      <c r="D2455" s="8" t="s">
        <v>2165</v>
      </c>
      <c r="F2455" s="8" t="s">
        <v>2166</v>
      </c>
      <c r="G2455" s="10">
        <v>43474</v>
      </c>
      <c r="H2455" s="8" t="s">
        <v>31</v>
      </c>
      <c r="I2455" s="8" t="s">
        <v>38</v>
      </c>
      <c r="J2455" s="9">
        <v>794.14</v>
      </c>
      <c r="K2455" s="9">
        <v>15.88</v>
      </c>
      <c r="L2455" s="8">
        <v>0</v>
      </c>
      <c r="M2455" s="14">
        <f t="shared" si="114"/>
        <v>810.02</v>
      </c>
      <c r="N2455" s="8">
        <v>0</v>
      </c>
      <c r="O2455" s="8">
        <v>0</v>
      </c>
      <c r="P2455" s="8" t="s">
        <v>72</v>
      </c>
      <c r="R2455" s="8">
        <v>-266</v>
      </c>
      <c r="S2455" s="13">
        <f>_xlfn.XLOOKUP(P2455,rif_fee_schedule!$A$2:$A$84,rif_fee_schedule!C$2:C$84, 0)*1.628</f>
        <v>15.918583999999999</v>
      </c>
      <c r="T2455" s="13">
        <f>_xlfn.XLOOKUP(P2455,rif_fee_schedule!$A$2:$A$84,rif_fee_schedule!D$2:D$84, 0)</f>
        <v>9.2460000000000004</v>
      </c>
      <c r="U2455" s="14">
        <f t="shared" si="115"/>
        <v>-4234.3433439999999</v>
      </c>
      <c r="V2455" s="14">
        <f t="shared" si="116"/>
        <v>-2459.4360000000001</v>
      </c>
      <c r="W2455"/>
      <c r="Y2455" s="3">
        <v>272008405.74000001</v>
      </c>
      <c r="Z2455" s="3">
        <v>5573244.3300000001</v>
      </c>
      <c r="AA2455" s="3">
        <v>0</v>
      </c>
      <c r="AB2455">
        <v>0</v>
      </c>
      <c r="AC2455" s="3">
        <v>0</v>
      </c>
      <c r="AD2455" s="2">
        <v>-7297347.0099999998</v>
      </c>
      <c r="AE2455" s="3">
        <v>599122533.62</v>
      </c>
      <c r="AF2455" s="3">
        <v>12164932.65</v>
      </c>
      <c r="AG2455" s="3">
        <v>2628720.44</v>
      </c>
      <c r="AH2455" s="3">
        <v>103699.7</v>
      </c>
      <c r="AI2455" s="3">
        <v>2074</v>
      </c>
      <c r="AJ2455" s="2">
        <v>-10188946.82</v>
      </c>
    </row>
    <row r="2456" spans="1:36" hidden="1" x14ac:dyDescent="0.25">
      <c r="A2456" s="8">
        <v>3</v>
      </c>
      <c r="B2456" s="8" t="s">
        <v>3145</v>
      </c>
      <c r="C2456" s="8">
        <v>420160072020</v>
      </c>
      <c r="D2456" s="8" t="s">
        <v>3146</v>
      </c>
      <c r="F2456" s="8" t="s">
        <v>3147</v>
      </c>
      <c r="G2456" s="10">
        <v>43473</v>
      </c>
      <c r="H2456" s="8" t="s">
        <v>31</v>
      </c>
      <c r="I2456" s="8" t="s">
        <v>38</v>
      </c>
      <c r="J2456" s="9">
        <v>34081.75</v>
      </c>
      <c r="K2456" s="9">
        <v>681.64</v>
      </c>
      <c r="L2456" s="8">
        <v>0</v>
      </c>
      <c r="M2456" s="14">
        <f t="shared" si="114"/>
        <v>34763.39</v>
      </c>
      <c r="N2456" s="8">
        <v>0</v>
      </c>
      <c r="O2456" s="8">
        <v>0</v>
      </c>
      <c r="P2456" s="8" t="s">
        <v>376</v>
      </c>
      <c r="R2456" s="8">
        <v>6</v>
      </c>
      <c r="S2456" s="13">
        <f>_xlfn.XLOOKUP(P2456,rif_fee_schedule!$A$2:$A$84,rif_fee_schedule!C$2:C$84, 0)*1.628</f>
        <v>5981.2719999999999</v>
      </c>
      <c r="T2456" s="13">
        <f>_xlfn.XLOOKUP(P2456,rif_fee_schedule!$A$2:$A$84,rif_fee_schedule!D$2:D$84, 0)</f>
        <v>3474</v>
      </c>
      <c r="U2456" s="14">
        <f t="shared" si="115"/>
        <v>35887.631999999998</v>
      </c>
      <c r="V2456" s="14">
        <f t="shared" si="116"/>
        <v>20844</v>
      </c>
      <c r="W2456"/>
      <c r="Y2456" s="3">
        <v>23988344.25</v>
      </c>
      <c r="Z2456" s="3">
        <v>491993.61</v>
      </c>
      <c r="AA2456" s="3">
        <v>633517.25</v>
      </c>
      <c r="AB2456">
        <v>0</v>
      </c>
      <c r="AC2456" s="3">
        <v>0</v>
      </c>
      <c r="AD2456" s="2">
        <v>2811604.2</v>
      </c>
      <c r="AE2456" s="3">
        <v>599122533.62</v>
      </c>
      <c r="AF2456" s="3">
        <v>12164932.65</v>
      </c>
      <c r="AG2456" s="3">
        <v>2628720.44</v>
      </c>
      <c r="AH2456" s="3">
        <v>103699.7</v>
      </c>
      <c r="AI2456" s="3">
        <v>2074</v>
      </c>
      <c r="AJ2456" s="2">
        <v>-10188946.82</v>
      </c>
    </row>
    <row r="2457" spans="1:36" hidden="1" x14ac:dyDescent="0.25">
      <c r="A2457" s="8">
        <v>5</v>
      </c>
      <c r="B2457" s="8" t="s">
        <v>4680</v>
      </c>
      <c r="C2457" s="8">
        <v>2050150340070</v>
      </c>
      <c r="D2457" s="8" t="s">
        <v>4681</v>
      </c>
      <c r="F2457" s="8" t="s">
        <v>4682</v>
      </c>
      <c r="G2457" s="10">
        <v>43490</v>
      </c>
      <c r="H2457" s="8" t="s">
        <v>31</v>
      </c>
      <c r="I2457" s="8" t="s">
        <v>38</v>
      </c>
      <c r="J2457" s="9">
        <v>177986.85</v>
      </c>
      <c r="K2457" s="9">
        <v>3559.74</v>
      </c>
      <c r="L2457" s="8">
        <v>0</v>
      </c>
      <c r="M2457" s="14">
        <f t="shared" si="114"/>
        <v>181546.59</v>
      </c>
      <c r="N2457" s="8">
        <v>0</v>
      </c>
      <c r="O2457" s="8">
        <v>0</v>
      </c>
      <c r="P2457" s="8" t="s">
        <v>275</v>
      </c>
      <c r="R2457" s="11">
        <v>3606</v>
      </c>
      <c r="S2457" s="13">
        <f>_xlfn.XLOOKUP(P2457,rif_fee_schedule!$A$2:$A$84,rif_fee_schedule!C$2:C$84, 0)*1.628</f>
        <v>51.9739</v>
      </c>
      <c r="T2457" s="13">
        <f>_xlfn.XLOOKUP(P2457,rif_fee_schedule!$A$2:$A$84,rif_fee_schedule!D$2:D$84, 0)</f>
        <v>30.186</v>
      </c>
      <c r="U2457" s="14">
        <f t="shared" si="115"/>
        <v>187417.88339999999</v>
      </c>
      <c r="V2457" s="14">
        <f t="shared" si="116"/>
        <v>108850.716</v>
      </c>
      <c r="W2457" s="2"/>
      <c r="Y2457" s="3">
        <v>23913047.239999998</v>
      </c>
      <c r="Z2457" s="3">
        <v>478708.65</v>
      </c>
      <c r="AA2457" s="3">
        <v>0</v>
      </c>
      <c r="AB2457">
        <v>0</v>
      </c>
      <c r="AC2457" s="3">
        <v>0</v>
      </c>
      <c r="AD2457" s="2">
        <v>-227120.25</v>
      </c>
      <c r="AE2457" s="3">
        <v>599122533.62</v>
      </c>
      <c r="AF2457" s="3">
        <v>12164932.65</v>
      </c>
      <c r="AG2457" s="3">
        <v>2628720.44</v>
      </c>
      <c r="AH2457" s="3">
        <v>103699.7</v>
      </c>
      <c r="AI2457" s="3">
        <v>2074</v>
      </c>
      <c r="AJ2457" s="2">
        <v>-10188946.82</v>
      </c>
    </row>
    <row r="2458" spans="1:36" hidden="1" x14ac:dyDescent="0.25">
      <c r="A2458" s="8">
        <v>8</v>
      </c>
      <c r="B2458" s="8" t="s">
        <v>8586</v>
      </c>
      <c r="C2458" s="8">
        <v>232220060030</v>
      </c>
      <c r="D2458" s="8" t="s">
        <v>8587</v>
      </c>
      <c r="F2458" s="8" t="s">
        <v>8588</v>
      </c>
      <c r="G2458" s="10">
        <v>43467</v>
      </c>
      <c r="H2458" s="8" t="s">
        <v>31</v>
      </c>
      <c r="I2458" s="8" t="s">
        <v>38</v>
      </c>
      <c r="J2458" s="9">
        <v>0</v>
      </c>
      <c r="K2458" s="9">
        <v>0</v>
      </c>
      <c r="L2458" s="8">
        <v>0</v>
      </c>
      <c r="M2458" s="14">
        <f t="shared" si="114"/>
        <v>0</v>
      </c>
      <c r="N2458" s="8">
        <v>0</v>
      </c>
      <c r="O2458" s="8">
        <v>0</v>
      </c>
      <c r="P2458" s="8" t="s">
        <v>77</v>
      </c>
      <c r="R2458" s="8">
        <v>1</v>
      </c>
      <c r="S2458" s="13">
        <f>_xlfn.XLOOKUP(P2458,rif_fee_schedule!$A$2:$A$84,rif_fee_schedule!C$2:C$84, 0)*1.628</f>
        <v>9769.6279999999988</v>
      </c>
      <c r="T2458" s="13">
        <f>_xlfn.XLOOKUP(P2458,rif_fee_schedule!$A$2:$A$84,rif_fee_schedule!D$2:D$84, 0)</f>
        <v>5674</v>
      </c>
      <c r="U2458" s="14">
        <f t="shared" si="115"/>
        <v>9769.6279999999988</v>
      </c>
      <c r="V2458" s="14">
        <f t="shared" si="116"/>
        <v>5674</v>
      </c>
      <c r="W2458"/>
      <c r="Y2458" s="3">
        <v>38230434.439999998</v>
      </c>
      <c r="Z2458" s="3">
        <v>764608.82</v>
      </c>
      <c r="AA2458" s="3">
        <v>0</v>
      </c>
      <c r="AB2458">
        <v>0</v>
      </c>
      <c r="AC2458" s="3">
        <v>0</v>
      </c>
      <c r="AD2458" s="2">
        <v>-229524.99</v>
      </c>
      <c r="AE2458" s="3">
        <v>599122533.62</v>
      </c>
      <c r="AF2458" s="3">
        <v>12164932.65</v>
      </c>
      <c r="AG2458" s="3">
        <v>2628720.44</v>
      </c>
      <c r="AH2458" s="3">
        <v>103699.7</v>
      </c>
      <c r="AI2458" s="3">
        <v>2074</v>
      </c>
      <c r="AJ2458" s="2">
        <v>-10188946.82</v>
      </c>
    </row>
    <row r="2459" spans="1:36" hidden="1" x14ac:dyDescent="0.25">
      <c r="A2459" s="8">
        <v>8</v>
      </c>
      <c r="B2459" s="8" t="s">
        <v>8586</v>
      </c>
      <c r="C2459" s="8">
        <v>232220060030</v>
      </c>
      <c r="D2459" s="8" t="s">
        <v>8587</v>
      </c>
      <c r="F2459" s="8" t="s">
        <v>8588</v>
      </c>
      <c r="G2459" s="10">
        <v>43467</v>
      </c>
      <c r="H2459" s="8" t="s">
        <v>31</v>
      </c>
      <c r="I2459" s="8" t="s">
        <v>38</v>
      </c>
      <c r="J2459" s="9">
        <v>0</v>
      </c>
      <c r="K2459" s="9">
        <v>0</v>
      </c>
      <c r="L2459" s="8">
        <v>0</v>
      </c>
      <c r="M2459" s="14">
        <f t="shared" si="114"/>
        <v>0</v>
      </c>
      <c r="N2459" s="8">
        <v>0</v>
      </c>
      <c r="O2459" s="8">
        <v>0</v>
      </c>
      <c r="P2459" s="8" t="s">
        <v>77</v>
      </c>
      <c r="R2459" s="8">
        <v>-1</v>
      </c>
      <c r="S2459" s="13">
        <f>_xlfn.XLOOKUP(P2459,rif_fee_schedule!$A$2:$A$84,rif_fee_schedule!C$2:C$84, 0)*1.628</f>
        <v>9769.6279999999988</v>
      </c>
      <c r="T2459" s="13">
        <f>_xlfn.XLOOKUP(P2459,rif_fee_schedule!$A$2:$A$84,rif_fee_schedule!D$2:D$84, 0)</f>
        <v>5674</v>
      </c>
      <c r="U2459" s="14">
        <f t="shared" si="115"/>
        <v>-9769.6279999999988</v>
      </c>
      <c r="V2459" s="14">
        <f t="shared" si="116"/>
        <v>-5674</v>
      </c>
      <c r="W2459"/>
      <c r="Y2459" s="3">
        <v>38230434.439999998</v>
      </c>
      <c r="Z2459" s="3">
        <v>764608.82</v>
      </c>
      <c r="AA2459" s="3">
        <v>0</v>
      </c>
      <c r="AB2459">
        <v>0</v>
      </c>
      <c r="AC2459" s="3">
        <v>0</v>
      </c>
      <c r="AD2459" s="2">
        <v>-229524.99</v>
      </c>
      <c r="AE2459" s="3">
        <v>599122533.62</v>
      </c>
      <c r="AF2459" s="3">
        <v>12164932.65</v>
      </c>
      <c r="AG2459" s="3">
        <v>2628720.44</v>
      </c>
      <c r="AH2459" s="3">
        <v>103699.7</v>
      </c>
      <c r="AI2459" s="3">
        <v>2074</v>
      </c>
      <c r="AJ2459" s="2">
        <v>-10188946.82</v>
      </c>
    </row>
    <row r="2460" spans="1:36" hidden="1" x14ac:dyDescent="0.25">
      <c r="A2460" s="8">
        <v>2</v>
      </c>
      <c r="B2460" s="8" t="s">
        <v>2257</v>
      </c>
      <c r="C2460" s="8">
        <v>141210020510</v>
      </c>
      <c r="D2460" s="8" t="s">
        <v>2258</v>
      </c>
      <c r="G2460" s="10">
        <v>43468</v>
      </c>
      <c r="H2460" s="8" t="s">
        <v>31</v>
      </c>
      <c r="I2460" s="8" t="s">
        <v>32</v>
      </c>
      <c r="J2460" s="9">
        <v>1969.71</v>
      </c>
      <c r="K2460" s="9">
        <v>39.39</v>
      </c>
      <c r="L2460" s="8">
        <v>0</v>
      </c>
      <c r="M2460" s="14">
        <f t="shared" si="114"/>
        <v>2009.1000000000001</v>
      </c>
      <c r="N2460" s="8">
        <v>0</v>
      </c>
      <c r="O2460" s="8">
        <v>0</v>
      </c>
      <c r="P2460" s="8" t="s">
        <v>114</v>
      </c>
      <c r="R2460" s="8">
        <v>2</v>
      </c>
      <c r="S2460" s="13">
        <f>_xlfn.XLOOKUP(P2460,rif_fee_schedule!$A$2:$A$84,rif_fee_schedule!C$2:C$84, 0)*1.628</f>
        <v>4288.152</v>
      </c>
      <c r="T2460" s="13">
        <f>_xlfn.XLOOKUP(P2460,rif_fee_schedule!$A$2:$A$84,rif_fee_schedule!D$2:D$84, 0)</f>
        <v>2490</v>
      </c>
      <c r="U2460" s="14">
        <f t="shared" si="115"/>
        <v>8576.3040000000001</v>
      </c>
      <c r="V2460" s="14">
        <f t="shared" si="116"/>
        <v>4980</v>
      </c>
      <c r="W2460"/>
      <c r="Y2460" s="3">
        <v>272008405.74000001</v>
      </c>
      <c r="Z2460" s="3">
        <v>5573244.3300000001</v>
      </c>
      <c r="AA2460" s="3">
        <v>0</v>
      </c>
      <c r="AB2460">
        <v>0</v>
      </c>
      <c r="AC2460" s="3">
        <v>0</v>
      </c>
      <c r="AD2460" s="2">
        <v>-7297347.0099999998</v>
      </c>
      <c r="AE2460" s="3">
        <v>599122533.62</v>
      </c>
      <c r="AF2460" s="3">
        <v>12164932.65</v>
      </c>
      <c r="AG2460" s="3">
        <v>2628720.44</v>
      </c>
      <c r="AH2460" s="3">
        <v>103699.7</v>
      </c>
      <c r="AI2460" s="3">
        <v>2074</v>
      </c>
      <c r="AJ2460" s="2">
        <v>-10188946.82</v>
      </c>
    </row>
    <row r="2461" spans="1:36" hidden="1" x14ac:dyDescent="0.25">
      <c r="A2461" s="8">
        <v>2</v>
      </c>
      <c r="B2461" s="8" t="s">
        <v>2257</v>
      </c>
      <c r="C2461" s="8">
        <v>141210020510</v>
      </c>
      <c r="D2461" s="8" t="s">
        <v>2258</v>
      </c>
      <c r="G2461" s="10">
        <v>43468</v>
      </c>
      <c r="H2461" s="8" t="s">
        <v>31</v>
      </c>
      <c r="I2461" s="8" t="s">
        <v>32</v>
      </c>
      <c r="J2461" s="9">
        <v>1969.71</v>
      </c>
      <c r="K2461" s="9">
        <v>39.39</v>
      </c>
      <c r="L2461" s="8">
        <v>0</v>
      </c>
      <c r="M2461" s="14">
        <f t="shared" si="114"/>
        <v>2009.1000000000001</v>
      </c>
      <c r="N2461" s="8">
        <v>0</v>
      </c>
      <c r="O2461" s="8">
        <v>0</v>
      </c>
      <c r="P2461" s="8" t="s">
        <v>77</v>
      </c>
      <c r="R2461" s="8">
        <v>-1</v>
      </c>
      <c r="S2461" s="13">
        <f>_xlfn.XLOOKUP(P2461,rif_fee_schedule!$A$2:$A$84,rif_fee_schedule!C$2:C$84, 0)*1.628</f>
        <v>9769.6279999999988</v>
      </c>
      <c r="T2461" s="13">
        <f>_xlfn.XLOOKUP(P2461,rif_fee_schedule!$A$2:$A$84,rif_fee_schedule!D$2:D$84, 0)</f>
        <v>5674</v>
      </c>
      <c r="U2461" s="14">
        <f t="shared" si="115"/>
        <v>-9769.6279999999988</v>
      </c>
      <c r="V2461" s="14">
        <f t="shared" si="116"/>
        <v>-5674</v>
      </c>
      <c r="W2461"/>
      <c r="Y2461" s="3">
        <v>272008405.74000001</v>
      </c>
      <c r="Z2461" s="3">
        <v>5573244.3300000001</v>
      </c>
      <c r="AA2461" s="3">
        <v>0</v>
      </c>
      <c r="AB2461">
        <v>0</v>
      </c>
      <c r="AC2461" s="3">
        <v>0</v>
      </c>
      <c r="AD2461" s="2">
        <v>-7297347.0099999998</v>
      </c>
      <c r="AE2461" s="3">
        <v>599122533.62</v>
      </c>
      <c r="AF2461" s="3">
        <v>12164932.65</v>
      </c>
      <c r="AG2461" s="3">
        <v>2628720.44</v>
      </c>
      <c r="AH2461" s="3">
        <v>103699.7</v>
      </c>
      <c r="AI2461" s="3">
        <v>2074</v>
      </c>
      <c r="AJ2461" s="2">
        <v>-10188946.82</v>
      </c>
    </row>
    <row r="2462" spans="1:36" hidden="1" x14ac:dyDescent="0.25">
      <c r="A2462" s="8">
        <v>2</v>
      </c>
      <c r="B2462" s="8" t="s">
        <v>2441</v>
      </c>
      <c r="C2462" s="8">
        <v>1831010320070</v>
      </c>
      <c r="D2462" s="8" t="s">
        <v>2442</v>
      </c>
      <c r="G2462" s="10">
        <v>43483</v>
      </c>
      <c r="H2462" s="8" t="s">
        <v>31</v>
      </c>
      <c r="I2462" s="8" t="s">
        <v>32</v>
      </c>
      <c r="J2462" s="9">
        <v>19425.98</v>
      </c>
      <c r="K2462" s="9">
        <v>388.53</v>
      </c>
      <c r="L2462" s="8">
        <v>0</v>
      </c>
      <c r="M2462" s="14">
        <f t="shared" si="114"/>
        <v>19814.509999999998</v>
      </c>
      <c r="N2462" s="8">
        <v>0</v>
      </c>
      <c r="O2462" s="8">
        <v>0</v>
      </c>
      <c r="P2462" s="8" t="s">
        <v>72</v>
      </c>
      <c r="R2462" s="11">
        <v>1725</v>
      </c>
      <c r="S2462" s="13">
        <f>_xlfn.XLOOKUP(P2462,rif_fee_schedule!$A$2:$A$84,rif_fee_schedule!C$2:C$84, 0)*1.628</f>
        <v>15.918583999999999</v>
      </c>
      <c r="T2462" s="13">
        <f>_xlfn.XLOOKUP(P2462,rif_fee_schedule!$A$2:$A$84,rif_fee_schedule!D$2:D$84, 0)</f>
        <v>9.2460000000000004</v>
      </c>
      <c r="U2462" s="14">
        <f t="shared" si="115"/>
        <v>27459.557399999998</v>
      </c>
      <c r="V2462" s="14">
        <f t="shared" si="116"/>
        <v>15949.35</v>
      </c>
      <c r="W2462" s="2"/>
      <c r="Y2462" s="3">
        <v>272008405.74000001</v>
      </c>
      <c r="Z2462" s="3">
        <v>5573244.3300000001</v>
      </c>
      <c r="AA2462" s="3">
        <v>0</v>
      </c>
      <c r="AB2462">
        <v>0</v>
      </c>
      <c r="AC2462" s="3">
        <v>0</v>
      </c>
      <c r="AD2462" s="2">
        <v>-7297347.0099999998</v>
      </c>
      <c r="AE2462" s="3">
        <v>599122533.62</v>
      </c>
      <c r="AF2462" s="3">
        <v>12164932.65</v>
      </c>
      <c r="AG2462" s="3">
        <v>2628720.44</v>
      </c>
      <c r="AH2462" s="3">
        <v>103699.7</v>
      </c>
      <c r="AI2462" s="3">
        <v>2074</v>
      </c>
      <c r="AJ2462" s="2">
        <v>-10188946.82</v>
      </c>
    </row>
    <row r="2463" spans="1:36" hidden="1" x14ac:dyDescent="0.25">
      <c r="A2463" s="8">
        <v>2</v>
      </c>
      <c r="B2463" s="8" t="s">
        <v>2441</v>
      </c>
      <c r="C2463" s="8">
        <v>1831010320070</v>
      </c>
      <c r="D2463" s="8" t="s">
        <v>2442</v>
      </c>
      <c r="G2463" s="10">
        <v>43483</v>
      </c>
      <c r="H2463" s="8" t="s">
        <v>31</v>
      </c>
      <c r="I2463" s="8" t="s">
        <v>32</v>
      </c>
      <c r="J2463" s="9">
        <v>19425.98</v>
      </c>
      <c r="K2463" s="9">
        <v>388.53</v>
      </c>
      <c r="L2463" s="8">
        <v>0</v>
      </c>
      <c r="M2463" s="14">
        <f t="shared" si="114"/>
        <v>19814.509999999998</v>
      </c>
      <c r="N2463" s="8">
        <v>0</v>
      </c>
      <c r="O2463" s="8">
        <v>0</v>
      </c>
      <c r="P2463" s="8" t="s">
        <v>336</v>
      </c>
      <c r="R2463" s="11">
        <v>1445</v>
      </c>
      <c r="S2463" s="13">
        <f>_xlfn.XLOOKUP(P2463,rif_fee_schedule!$A$2:$A$84,rif_fee_schedule!C$2:C$84, 0)*1.628</f>
        <v>4.2458239999999998</v>
      </c>
      <c r="T2463" s="13">
        <f>_xlfn.XLOOKUP(P2463,rif_fee_schedule!$A$2:$A$84,rif_fee_schedule!D$2:D$84, 0)</f>
        <v>2.4660000000000002</v>
      </c>
      <c r="U2463" s="14">
        <f t="shared" si="115"/>
        <v>6135.2156799999993</v>
      </c>
      <c r="V2463" s="14">
        <f t="shared" si="116"/>
        <v>3563.3700000000003</v>
      </c>
      <c r="W2463" s="2"/>
      <c r="Y2463" s="3">
        <v>272008405.74000001</v>
      </c>
      <c r="Z2463" s="3">
        <v>5573244.3300000001</v>
      </c>
      <c r="AA2463" s="3">
        <v>0</v>
      </c>
      <c r="AB2463">
        <v>0</v>
      </c>
      <c r="AC2463" s="3">
        <v>0</v>
      </c>
      <c r="AD2463" s="2">
        <v>-7297347.0099999998</v>
      </c>
      <c r="AE2463" s="3">
        <v>599122533.62</v>
      </c>
      <c r="AF2463" s="3">
        <v>12164932.65</v>
      </c>
      <c r="AG2463" s="3">
        <v>2628720.44</v>
      </c>
      <c r="AH2463" s="3">
        <v>103699.7</v>
      </c>
      <c r="AI2463" s="3">
        <v>2074</v>
      </c>
      <c r="AJ2463" s="2">
        <v>-10188946.82</v>
      </c>
    </row>
    <row r="2464" spans="1:36" hidden="1" x14ac:dyDescent="0.25">
      <c r="A2464" s="8">
        <v>2</v>
      </c>
      <c r="B2464" s="8" t="s">
        <v>2441</v>
      </c>
      <c r="C2464" s="8">
        <v>1831010320070</v>
      </c>
      <c r="D2464" s="8" t="s">
        <v>2442</v>
      </c>
      <c r="G2464" s="10">
        <v>43483</v>
      </c>
      <c r="H2464" s="8" t="s">
        <v>31</v>
      </c>
      <c r="I2464" s="8" t="s">
        <v>32</v>
      </c>
      <c r="J2464" s="9">
        <v>19425.98</v>
      </c>
      <c r="K2464" s="9">
        <v>388.53</v>
      </c>
      <c r="L2464" s="8">
        <v>0</v>
      </c>
      <c r="M2464" s="14">
        <f t="shared" si="114"/>
        <v>19814.509999999998</v>
      </c>
      <c r="N2464" s="8">
        <v>0</v>
      </c>
      <c r="O2464" s="8">
        <v>0</v>
      </c>
      <c r="P2464" s="8" t="s">
        <v>114</v>
      </c>
      <c r="R2464" s="8">
        <v>-2</v>
      </c>
      <c r="S2464" s="13">
        <f>_xlfn.XLOOKUP(P2464,rif_fee_schedule!$A$2:$A$84,rif_fee_schedule!C$2:C$84, 0)*1.628</f>
        <v>4288.152</v>
      </c>
      <c r="T2464" s="13">
        <f>_xlfn.XLOOKUP(P2464,rif_fee_schedule!$A$2:$A$84,rif_fee_schedule!D$2:D$84, 0)</f>
        <v>2490</v>
      </c>
      <c r="U2464" s="14">
        <f t="shared" si="115"/>
        <v>-8576.3040000000001</v>
      </c>
      <c r="V2464" s="14">
        <f t="shared" si="116"/>
        <v>-4980</v>
      </c>
      <c r="W2464"/>
      <c r="Y2464" s="3">
        <v>272008405.74000001</v>
      </c>
      <c r="Z2464" s="3">
        <v>5573244.3300000001</v>
      </c>
      <c r="AA2464" s="3">
        <v>0</v>
      </c>
      <c r="AB2464">
        <v>0</v>
      </c>
      <c r="AC2464" s="3">
        <v>0</v>
      </c>
      <c r="AD2464" s="2">
        <v>-7297347.0099999998</v>
      </c>
      <c r="AE2464" s="3">
        <v>599122533.62</v>
      </c>
      <c r="AF2464" s="3">
        <v>12164932.65</v>
      </c>
      <c r="AG2464" s="3">
        <v>2628720.44</v>
      </c>
      <c r="AH2464" s="3">
        <v>103699.7</v>
      </c>
      <c r="AI2464" s="3">
        <v>2074</v>
      </c>
      <c r="AJ2464" s="2">
        <v>-10188946.82</v>
      </c>
    </row>
    <row r="2465" spans="1:36" hidden="1" x14ac:dyDescent="0.25">
      <c r="A2465" s="8">
        <v>3.1</v>
      </c>
      <c r="B2465" s="8" t="s">
        <v>3946</v>
      </c>
      <c r="C2465" s="8">
        <v>621240023290</v>
      </c>
      <c r="D2465" s="8" t="s">
        <v>3947</v>
      </c>
      <c r="G2465" s="10">
        <v>43500</v>
      </c>
      <c r="H2465" s="8" t="s">
        <v>31</v>
      </c>
      <c r="I2465" s="8" t="s">
        <v>32</v>
      </c>
      <c r="J2465" s="9">
        <v>168939.36</v>
      </c>
      <c r="K2465" s="9">
        <v>3378.79</v>
      </c>
      <c r="L2465" s="8">
        <v>0</v>
      </c>
      <c r="M2465" s="14">
        <f t="shared" ref="M2465:M2528" si="117">SUM(J2465:L2465)</f>
        <v>172318.15</v>
      </c>
      <c r="N2465" s="8">
        <v>0</v>
      </c>
      <c r="O2465" s="8">
        <v>0</v>
      </c>
      <c r="P2465" s="8" t="s">
        <v>34</v>
      </c>
      <c r="R2465" s="11">
        <v>3034</v>
      </c>
      <c r="S2465" s="13">
        <f>_xlfn.XLOOKUP(P2465,rif_fee_schedule!$A$2:$A$84,rif_fee_schedule!C$2:C$84, 0)*1.628</f>
        <v>62.01052</v>
      </c>
      <c r="T2465" s="13">
        <f>_xlfn.XLOOKUP(P2465,rif_fee_schedule!$A$2:$A$84,rif_fee_schedule!D$2:D$84, 0)</f>
        <v>36.015000000000001</v>
      </c>
      <c r="U2465" s="14">
        <f t="shared" si="115"/>
        <v>188139.91768000001</v>
      </c>
      <c r="V2465" s="14">
        <f t="shared" si="116"/>
        <v>109269.51</v>
      </c>
      <c r="Y2465" s="3">
        <v>34362078.990000002</v>
      </c>
      <c r="Z2465" s="3">
        <v>687512.03</v>
      </c>
      <c r="AA2465" s="3">
        <v>0</v>
      </c>
      <c r="AB2465">
        <v>0</v>
      </c>
      <c r="AC2465" s="3">
        <v>0</v>
      </c>
      <c r="AD2465" s="2">
        <v>-175934.14</v>
      </c>
      <c r="AE2465" s="3">
        <v>599122533.62</v>
      </c>
      <c r="AF2465" s="3">
        <v>12164932.65</v>
      </c>
      <c r="AG2465" s="3">
        <v>2628720.44</v>
      </c>
      <c r="AH2465" s="3">
        <v>103699.7</v>
      </c>
      <c r="AI2465" s="3">
        <v>2074</v>
      </c>
      <c r="AJ2465" s="2">
        <v>-10188946.82</v>
      </c>
    </row>
    <row r="2466" spans="1:36" hidden="1" x14ac:dyDescent="0.25">
      <c r="A2466" s="8">
        <v>3</v>
      </c>
      <c r="B2466" s="8" t="s">
        <v>3936</v>
      </c>
      <c r="C2466" s="8">
        <v>3421110112610</v>
      </c>
      <c r="D2466" s="8" t="s">
        <v>3937</v>
      </c>
      <c r="F2466" s="8" t="s">
        <v>3938</v>
      </c>
      <c r="G2466" s="10">
        <v>43469</v>
      </c>
      <c r="H2466" s="8" t="s">
        <v>31</v>
      </c>
      <c r="I2466" s="8" t="s">
        <v>38</v>
      </c>
      <c r="J2466" s="9">
        <v>0</v>
      </c>
      <c r="K2466" s="9">
        <v>0</v>
      </c>
      <c r="L2466" s="8">
        <v>0</v>
      </c>
      <c r="M2466" s="14">
        <f t="shared" si="117"/>
        <v>0</v>
      </c>
      <c r="N2466" s="8">
        <v>0</v>
      </c>
      <c r="O2466" s="8">
        <v>0</v>
      </c>
      <c r="P2466" s="8" t="s">
        <v>77</v>
      </c>
      <c r="R2466" s="8">
        <v>0</v>
      </c>
      <c r="S2466" s="13">
        <f>_xlfn.XLOOKUP(P2466,rif_fee_schedule!$A$2:$A$84,rif_fee_schedule!C$2:C$84, 0)*1.628</f>
        <v>9769.6279999999988</v>
      </c>
      <c r="T2466" s="13">
        <f>_xlfn.XLOOKUP(P2466,rif_fee_schedule!$A$2:$A$84,rif_fee_schedule!D$2:D$84, 0)</f>
        <v>5674</v>
      </c>
      <c r="U2466" s="14">
        <f t="shared" si="115"/>
        <v>0</v>
      </c>
      <c r="V2466" s="14">
        <f t="shared" si="116"/>
        <v>0</v>
      </c>
      <c r="W2466"/>
      <c r="Y2466" s="3">
        <v>23988344.25</v>
      </c>
      <c r="Z2466" s="3">
        <v>491993.61</v>
      </c>
      <c r="AA2466" s="3">
        <v>633517.25</v>
      </c>
      <c r="AB2466">
        <v>0</v>
      </c>
      <c r="AC2466" s="3">
        <v>0</v>
      </c>
      <c r="AD2466" s="2">
        <v>2811604.2</v>
      </c>
      <c r="AE2466" s="3">
        <v>599122533.62</v>
      </c>
      <c r="AF2466" s="3">
        <v>12164932.65</v>
      </c>
      <c r="AG2466" s="3">
        <v>2628720.44</v>
      </c>
      <c r="AH2466" s="3">
        <v>103699.7</v>
      </c>
      <c r="AI2466" s="3">
        <v>2074</v>
      </c>
      <c r="AJ2466" s="2">
        <v>-10188946.82</v>
      </c>
    </row>
    <row r="2467" spans="1:36" hidden="1" x14ac:dyDescent="0.25">
      <c r="A2467" s="8">
        <v>5</v>
      </c>
      <c r="B2467" s="8" t="s">
        <v>4671</v>
      </c>
      <c r="C2467" s="8">
        <v>2050100020290</v>
      </c>
      <c r="D2467" s="8" t="s">
        <v>4672</v>
      </c>
      <c r="F2467" s="8" t="s">
        <v>4673</v>
      </c>
      <c r="G2467" s="10">
        <v>43473</v>
      </c>
      <c r="H2467" s="8" t="s">
        <v>31</v>
      </c>
      <c r="I2467" s="8" t="s">
        <v>38</v>
      </c>
      <c r="J2467" s="9">
        <v>0</v>
      </c>
      <c r="K2467" s="9">
        <v>0</v>
      </c>
      <c r="L2467" s="8">
        <v>0</v>
      </c>
      <c r="M2467" s="14">
        <f t="shared" si="117"/>
        <v>0</v>
      </c>
      <c r="N2467" s="8">
        <v>0</v>
      </c>
      <c r="O2467" s="8">
        <v>0</v>
      </c>
      <c r="P2467" s="8" t="s">
        <v>77</v>
      </c>
      <c r="R2467" s="8">
        <v>0</v>
      </c>
      <c r="S2467" s="13">
        <f>_xlfn.XLOOKUP(P2467,rif_fee_schedule!$A$2:$A$84,rif_fee_schedule!C$2:C$84, 0)*1.628</f>
        <v>9769.6279999999988</v>
      </c>
      <c r="T2467" s="13">
        <f>_xlfn.XLOOKUP(P2467,rif_fee_schedule!$A$2:$A$84,rif_fee_schedule!D$2:D$84, 0)</f>
        <v>5674</v>
      </c>
      <c r="U2467" s="14">
        <f t="shared" si="115"/>
        <v>0</v>
      </c>
      <c r="V2467" s="14">
        <f t="shared" si="116"/>
        <v>0</v>
      </c>
      <c r="W2467"/>
      <c r="Y2467" s="3">
        <v>23913047.239999998</v>
      </c>
      <c r="Z2467" s="3">
        <v>478708.65</v>
      </c>
      <c r="AA2467" s="3">
        <v>0</v>
      </c>
      <c r="AB2467">
        <v>0</v>
      </c>
      <c r="AC2467" s="3">
        <v>0</v>
      </c>
      <c r="AD2467" s="2">
        <v>-227120.25</v>
      </c>
      <c r="AE2467" s="3">
        <v>599122533.62</v>
      </c>
      <c r="AF2467" s="3">
        <v>12164932.65</v>
      </c>
      <c r="AG2467" s="3">
        <v>2628720.44</v>
      </c>
      <c r="AH2467" s="3">
        <v>103699.7</v>
      </c>
      <c r="AI2467" s="3">
        <v>2074</v>
      </c>
      <c r="AJ2467" s="2">
        <v>-10188946.82</v>
      </c>
    </row>
    <row r="2468" spans="1:36" hidden="1" x14ac:dyDescent="0.25">
      <c r="A2468" s="8">
        <v>5.0999999999999996</v>
      </c>
      <c r="B2468" s="8" t="s">
        <v>5173</v>
      </c>
      <c r="C2468" s="8">
        <v>2050010270020</v>
      </c>
      <c r="D2468" s="8" t="s">
        <v>5174</v>
      </c>
      <c r="F2468" s="8" t="s">
        <v>5175</v>
      </c>
      <c r="G2468" s="10">
        <v>43476</v>
      </c>
      <c r="H2468" s="8" t="s">
        <v>31</v>
      </c>
      <c r="I2468" s="8" t="s">
        <v>38</v>
      </c>
      <c r="J2468" s="9">
        <v>0</v>
      </c>
      <c r="K2468" s="9">
        <v>0</v>
      </c>
      <c r="L2468" s="8">
        <v>0</v>
      </c>
      <c r="M2468" s="14">
        <f t="shared" si="117"/>
        <v>0</v>
      </c>
      <c r="N2468" s="8">
        <v>0</v>
      </c>
      <c r="O2468" s="8">
        <v>0</v>
      </c>
      <c r="P2468" s="8" t="s">
        <v>77</v>
      </c>
      <c r="R2468" s="8">
        <v>1</v>
      </c>
      <c r="S2468" s="13">
        <f>_xlfn.XLOOKUP(P2468,rif_fee_schedule!$A$2:$A$84,rif_fee_schedule!C$2:C$84, 0)*1.628</f>
        <v>9769.6279999999988</v>
      </c>
      <c r="T2468" s="13">
        <f>_xlfn.XLOOKUP(P2468,rif_fee_schedule!$A$2:$A$84,rif_fee_schedule!D$2:D$84, 0)</f>
        <v>5674</v>
      </c>
      <c r="U2468" s="14">
        <f t="shared" si="115"/>
        <v>9769.6279999999988</v>
      </c>
      <c r="V2468" s="14">
        <f t="shared" si="116"/>
        <v>5674</v>
      </c>
      <c r="W2468"/>
      <c r="Y2468" s="3">
        <v>460572.8</v>
      </c>
      <c r="Z2468" s="3">
        <v>9211.4599999999991</v>
      </c>
      <c r="AA2468" s="3">
        <v>0</v>
      </c>
      <c r="AB2468">
        <v>0</v>
      </c>
      <c r="AC2468" s="3">
        <v>0</v>
      </c>
      <c r="AD2468" s="2">
        <v>11471.08</v>
      </c>
      <c r="AE2468" s="3">
        <v>599122533.62</v>
      </c>
      <c r="AF2468" s="3">
        <v>12164932.65</v>
      </c>
      <c r="AG2468" s="3">
        <v>2628720.44</v>
      </c>
      <c r="AH2468" s="3">
        <v>103699.7</v>
      </c>
      <c r="AI2468" s="3">
        <v>2074</v>
      </c>
      <c r="AJ2468" s="2">
        <v>-10188946.82</v>
      </c>
    </row>
    <row r="2469" spans="1:36" hidden="1" x14ac:dyDescent="0.25">
      <c r="A2469" s="8">
        <v>5.0999999999999996</v>
      </c>
      <c r="B2469" s="8" t="s">
        <v>5173</v>
      </c>
      <c r="C2469" s="8">
        <v>2050010270020</v>
      </c>
      <c r="D2469" s="8" t="s">
        <v>5174</v>
      </c>
      <c r="F2469" s="8" t="s">
        <v>5175</v>
      </c>
      <c r="G2469" s="10">
        <v>43476</v>
      </c>
      <c r="H2469" s="8" t="s">
        <v>31</v>
      </c>
      <c r="I2469" s="8" t="s">
        <v>38</v>
      </c>
      <c r="J2469" s="9">
        <v>0</v>
      </c>
      <c r="K2469" s="9">
        <v>0</v>
      </c>
      <c r="L2469" s="8">
        <v>0</v>
      </c>
      <c r="M2469" s="14">
        <f t="shared" si="117"/>
        <v>0</v>
      </c>
      <c r="N2469" s="8">
        <v>0</v>
      </c>
      <c r="O2469" s="8">
        <v>0</v>
      </c>
      <c r="P2469" s="8" t="s">
        <v>77</v>
      </c>
      <c r="R2469" s="8">
        <v>-1</v>
      </c>
      <c r="S2469" s="13">
        <f>_xlfn.XLOOKUP(P2469,rif_fee_schedule!$A$2:$A$84,rif_fee_schedule!C$2:C$84, 0)*1.628</f>
        <v>9769.6279999999988</v>
      </c>
      <c r="T2469" s="13">
        <f>_xlfn.XLOOKUP(P2469,rif_fee_schedule!$A$2:$A$84,rif_fee_schedule!D$2:D$84, 0)</f>
        <v>5674</v>
      </c>
      <c r="U2469" s="14">
        <f t="shared" si="115"/>
        <v>-9769.6279999999988</v>
      </c>
      <c r="V2469" s="14">
        <f t="shared" si="116"/>
        <v>-5674</v>
      </c>
      <c r="W2469"/>
      <c r="Y2469" s="3">
        <v>460572.8</v>
      </c>
      <c r="Z2469" s="3">
        <v>9211.4599999999991</v>
      </c>
      <c r="AA2469" s="3">
        <v>0</v>
      </c>
      <c r="AB2469">
        <v>0</v>
      </c>
      <c r="AC2469" s="3">
        <v>0</v>
      </c>
      <c r="AD2469" s="2">
        <v>11471.08</v>
      </c>
      <c r="AE2469" s="3">
        <v>599122533.62</v>
      </c>
      <c r="AF2469" s="3">
        <v>12164932.65</v>
      </c>
      <c r="AG2469" s="3">
        <v>2628720.44</v>
      </c>
      <c r="AH2469" s="3">
        <v>103699.7</v>
      </c>
      <c r="AI2469" s="3">
        <v>2074</v>
      </c>
      <c r="AJ2469" s="2">
        <v>-10188946.82</v>
      </c>
    </row>
    <row r="2470" spans="1:36" hidden="1" x14ac:dyDescent="0.25">
      <c r="A2470" s="8">
        <v>3</v>
      </c>
      <c r="B2470" s="8" t="s">
        <v>3323</v>
      </c>
      <c r="C2470" s="8">
        <v>420170020010</v>
      </c>
      <c r="D2470" s="8" t="s">
        <v>3324</v>
      </c>
      <c r="F2470" s="8" t="s">
        <v>3325</v>
      </c>
      <c r="G2470" s="10">
        <v>43483</v>
      </c>
      <c r="H2470" s="8" t="s">
        <v>31</v>
      </c>
      <c r="I2470" s="8" t="s">
        <v>38</v>
      </c>
      <c r="J2470" s="9">
        <v>1173109.78</v>
      </c>
      <c r="K2470" s="9">
        <v>23462.2</v>
      </c>
      <c r="L2470" s="8">
        <v>0</v>
      </c>
      <c r="M2470" s="14">
        <f t="shared" si="117"/>
        <v>1196571.98</v>
      </c>
      <c r="N2470" s="8">
        <v>0</v>
      </c>
      <c r="O2470" s="8">
        <v>0</v>
      </c>
      <c r="P2470" s="8" t="s">
        <v>43</v>
      </c>
      <c r="R2470" s="11">
        <v>241186</v>
      </c>
      <c r="S2470" s="13">
        <f>_xlfn.XLOOKUP(P2470,rif_fee_schedule!$A$2:$A$84,rif_fee_schedule!C$2:C$84, 0)*1.628</f>
        <v>5.1216879999999998</v>
      </c>
      <c r="T2470" s="13">
        <f>_xlfn.XLOOKUP(P2470,rif_fee_schedule!$A$2:$A$84,rif_fee_schedule!D$2:D$84, 0)</f>
        <v>2.9740000000000002</v>
      </c>
      <c r="U2470" s="14">
        <f t="shared" si="115"/>
        <v>1235279.441968</v>
      </c>
      <c r="V2470" s="14">
        <f t="shared" si="116"/>
        <v>717287.16400000011</v>
      </c>
      <c r="W2470" s="2"/>
      <c r="Y2470" s="3">
        <v>23988344.25</v>
      </c>
      <c r="Z2470" s="3">
        <v>491993.61</v>
      </c>
      <c r="AA2470" s="3">
        <v>633517.25</v>
      </c>
      <c r="AB2470">
        <v>0</v>
      </c>
      <c r="AC2470" s="3">
        <v>0</v>
      </c>
      <c r="AD2470" s="2">
        <v>2811604.2</v>
      </c>
      <c r="AE2470" s="3">
        <v>599122533.62</v>
      </c>
      <c r="AF2470" s="3">
        <v>12164932.65</v>
      </c>
      <c r="AG2470" s="3">
        <v>2628720.44</v>
      </c>
      <c r="AH2470" s="3">
        <v>103699.7</v>
      </c>
      <c r="AI2470" s="3">
        <v>2074</v>
      </c>
      <c r="AJ2470" s="2">
        <v>-10188946.82</v>
      </c>
    </row>
    <row r="2471" spans="1:36" hidden="1" x14ac:dyDescent="0.25">
      <c r="A2471" s="8">
        <v>5.0999999999999996</v>
      </c>
      <c r="B2471" s="8" t="s">
        <v>5197</v>
      </c>
      <c r="C2471" s="8">
        <v>2050020050370</v>
      </c>
      <c r="D2471" s="8" t="s">
        <v>5198</v>
      </c>
      <c r="F2471" s="8" t="s">
        <v>5199</v>
      </c>
      <c r="G2471" s="10">
        <v>43473</v>
      </c>
      <c r="H2471" s="8" t="s">
        <v>31</v>
      </c>
      <c r="I2471" s="8" t="s">
        <v>38</v>
      </c>
      <c r="J2471" s="9">
        <v>7535.53</v>
      </c>
      <c r="K2471" s="9">
        <v>150.71</v>
      </c>
      <c r="L2471" s="8">
        <v>0</v>
      </c>
      <c r="M2471" s="14">
        <f t="shared" si="117"/>
        <v>7686.24</v>
      </c>
      <c r="N2471" s="8">
        <v>0</v>
      </c>
      <c r="O2471" s="8">
        <v>0</v>
      </c>
      <c r="P2471" s="8" t="s">
        <v>274</v>
      </c>
      <c r="R2471" s="8">
        <v>1</v>
      </c>
      <c r="S2471" s="13">
        <f>_xlfn.XLOOKUP(P2471,rif_fee_schedule!$A$2:$A$84,rif_fee_schedule!C$2:C$84, 0)*1.628</f>
        <v>0</v>
      </c>
      <c r="T2471" s="13">
        <f>_xlfn.XLOOKUP(P2471,rif_fee_schedule!$A$2:$A$84,rif_fee_schedule!D$2:D$84, 0)</f>
        <v>0</v>
      </c>
      <c r="U2471" s="14">
        <f t="shared" si="115"/>
        <v>0</v>
      </c>
      <c r="V2471" s="14">
        <f t="shared" si="116"/>
        <v>0</v>
      </c>
      <c r="W2471"/>
      <c r="Y2471" s="3">
        <v>460572.8</v>
      </c>
      <c r="Z2471" s="3">
        <v>9211.4599999999991</v>
      </c>
      <c r="AA2471" s="3">
        <v>0</v>
      </c>
      <c r="AB2471">
        <v>0</v>
      </c>
      <c r="AC2471" s="3">
        <v>0</v>
      </c>
      <c r="AD2471" s="2">
        <v>11471.08</v>
      </c>
      <c r="AE2471" s="3">
        <v>599122533.62</v>
      </c>
      <c r="AF2471" s="3">
        <v>12164932.65</v>
      </c>
      <c r="AG2471" s="3">
        <v>2628720.44</v>
      </c>
      <c r="AH2471" s="3">
        <v>103699.7</v>
      </c>
      <c r="AI2471" s="3">
        <v>2074</v>
      </c>
      <c r="AJ2471" s="2">
        <v>-10188946.82</v>
      </c>
    </row>
    <row r="2472" spans="1:36" hidden="1" x14ac:dyDescent="0.25">
      <c r="A2472" s="8">
        <v>3</v>
      </c>
      <c r="B2472" s="8" t="s">
        <v>3933</v>
      </c>
      <c r="C2472" s="8">
        <v>3421090010010</v>
      </c>
      <c r="D2472" s="8" t="s">
        <v>3934</v>
      </c>
      <c r="F2472" s="8" t="s">
        <v>3935</v>
      </c>
      <c r="G2472" s="10">
        <v>43705</v>
      </c>
      <c r="H2472" s="8" t="s">
        <v>31</v>
      </c>
      <c r="I2472" s="8" t="s">
        <v>38</v>
      </c>
      <c r="J2472" s="9">
        <v>45.76</v>
      </c>
      <c r="K2472" s="9">
        <v>0.92</v>
      </c>
      <c r="L2472" s="8">
        <v>0</v>
      </c>
      <c r="M2472" s="14">
        <f t="shared" si="117"/>
        <v>46.68</v>
      </c>
      <c r="N2472" s="8">
        <v>0</v>
      </c>
      <c r="O2472" s="8">
        <v>0</v>
      </c>
      <c r="P2472" s="8" t="s">
        <v>613</v>
      </c>
      <c r="R2472" s="8">
        <v>31</v>
      </c>
      <c r="S2472" s="13">
        <f>_xlfn.XLOOKUP(P2472,rif_fee_schedule!$A$2:$A$84,rif_fee_schedule!C$2:C$84, 0)*1.628</f>
        <v>1619.86</v>
      </c>
      <c r="T2472" s="13">
        <f>_xlfn.XLOOKUP(P2472,rif_fee_schedule!$A$2:$A$84,rif_fee_schedule!D$2:D$84, 0)</f>
        <v>940</v>
      </c>
      <c r="U2472" s="14">
        <f t="shared" si="115"/>
        <v>50215.659999999996</v>
      </c>
      <c r="V2472" s="14">
        <f t="shared" si="116"/>
        <v>29140</v>
      </c>
      <c r="W2472"/>
      <c r="Y2472" s="3">
        <v>23988344.25</v>
      </c>
      <c r="Z2472" s="3">
        <v>491993.61</v>
      </c>
      <c r="AA2472" s="3">
        <v>633517.25</v>
      </c>
      <c r="AB2472">
        <v>0</v>
      </c>
      <c r="AC2472" s="3">
        <v>0</v>
      </c>
      <c r="AD2472" s="2">
        <v>2811604.2</v>
      </c>
      <c r="AE2472" s="3">
        <v>599122533.62</v>
      </c>
      <c r="AF2472" s="3">
        <v>12164932.65</v>
      </c>
      <c r="AG2472" s="3">
        <v>2628720.44</v>
      </c>
      <c r="AH2472" s="3">
        <v>103699.7</v>
      </c>
      <c r="AI2472" s="3">
        <v>2074</v>
      </c>
      <c r="AJ2472" s="2">
        <v>-10188946.82</v>
      </c>
    </row>
    <row r="2473" spans="1:36" hidden="1" x14ac:dyDescent="0.25">
      <c r="A2473" s="8">
        <v>3</v>
      </c>
      <c r="B2473" s="8" t="s">
        <v>3933</v>
      </c>
      <c r="C2473" s="8">
        <v>3421090010010</v>
      </c>
      <c r="D2473" s="8" t="s">
        <v>3934</v>
      </c>
      <c r="F2473" s="8" t="s">
        <v>3935</v>
      </c>
      <c r="G2473" s="10">
        <v>43705</v>
      </c>
      <c r="H2473" s="8" t="s">
        <v>31</v>
      </c>
      <c r="I2473" s="8" t="s">
        <v>38</v>
      </c>
      <c r="J2473" s="9">
        <v>45.76</v>
      </c>
      <c r="K2473" s="9">
        <v>0.92</v>
      </c>
      <c r="L2473" s="8">
        <v>0</v>
      </c>
      <c r="M2473" s="14">
        <f t="shared" si="117"/>
        <v>46.68</v>
      </c>
      <c r="N2473" s="8">
        <v>0</v>
      </c>
      <c r="O2473" s="8">
        <v>0</v>
      </c>
      <c r="P2473" s="8" t="s">
        <v>39</v>
      </c>
      <c r="R2473" s="11">
        <v>129050</v>
      </c>
      <c r="S2473" s="13">
        <f>_xlfn.XLOOKUP(P2473,rif_fee_schedule!$A$2:$A$84,rif_fee_schedule!C$2:C$84, 0)*1.628</f>
        <v>2.4729319999999997</v>
      </c>
      <c r="T2473" s="13">
        <f>_xlfn.XLOOKUP(P2473,rif_fee_schedule!$A$2:$A$84,rif_fee_schedule!D$2:D$84, 0)</f>
        <v>1.4359999999999999</v>
      </c>
      <c r="U2473" s="14">
        <f t="shared" si="115"/>
        <v>319131.87459999998</v>
      </c>
      <c r="V2473" s="14">
        <f t="shared" si="116"/>
        <v>185315.8</v>
      </c>
      <c r="W2473" s="2"/>
      <c r="Y2473" s="3">
        <v>23988344.25</v>
      </c>
      <c r="Z2473" s="3">
        <v>491993.61</v>
      </c>
      <c r="AA2473" s="3">
        <v>633517.25</v>
      </c>
      <c r="AB2473">
        <v>0</v>
      </c>
      <c r="AC2473" s="3">
        <v>0</v>
      </c>
      <c r="AD2473" s="2">
        <v>2811604.2</v>
      </c>
      <c r="AE2473" s="3">
        <v>599122533.62</v>
      </c>
      <c r="AF2473" s="3">
        <v>12164932.65</v>
      </c>
      <c r="AG2473" s="3">
        <v>2628720.44</v>
      </c>
      <c r="AH2473" s="3">
        <v>103699.7</v>
      </c>
      <c r="AI2473" s="3">
        <v>2074</v>
      </c>
      <c r="AJ2473" s="2">
        <v>-10188946.82</v>
      </c>
    </row>
    <row r="2474" spans="1:36" hidden="1" x14ac:dyDescent="0.25">
      <c r="A2474" s="8">
        <v>3</v>
      </c>
      <c r="B2474" s="8" t="s">
        <v>3933</v>
      </c>
      <c r="C2474" s="8">
        <v>3421090010010</v>
      </c>
      <c r="D2474" s="8" t="s">
        <v>3934</v>
      </c>
      <c r="F2474" s="8" t="s">
        <v>3935</v>
      </c>
      <c r="G2474" s="10">
        <v>43705</v>
      </c>
      <c r="H2474" s="8" t="s">
        <v>31</v>
      </c>
      <c r="I2474" s="8" t="s">
        <v>38</v>
      </c>
      <c r="J2474" s="9">
        <v>45.76</v>
      </c>
      <c r="K2474" s="9">
        <v>0.92</v>
      </c>
      <c r="L2474" s="8">
        <v>0</v>
      </c>
      <c r="M2474" s="14">
        <f t="shared" si="117"/>
        <v>46.68</v>
      </c>
      <c r="N2474" s="8">
        <v>0</v>
      </c>
      <c r="O2474" s="8">
        <v>0</v>
      </c>
      <c r="P2474" s="8" t="s">
        <v>1721</v>
      </c>
      <c r="R2474" s="11">
        <v>-12061</v>
      </c>
      <c r="S2474" s="13">
        <f>_xlfn.XLOOKUP(P2474,rif_fee_schedule!$A$2:$A$84,rif_fee_schedule!C$2:C$84, 0)*1.628</f>
        <v>26.458255999999995</v>
      </c>
      <c r="T2474" s="13">
        <f>_xlfn.XLOOKUP(P2474,rif_fee_schedule!$A$2:$A$84,rif_fee_schedule!D$2:D$84, 0)</f>
        <v>15.367000000000001</v>
      </c>
      <c r="U2474" s="14">
        <f t="shared" si="115"/>
        <v>-319113.02561599994</v>
      </c>
      <c r="V2474" s="14">
        <f t="shared" si="116"/>
        <v>-185341.38700000002</v>
      </c>
      <c r="W2474" s="2"/>
      <c r="Y2474" s="3">
        <v>23988344.25</v>
      </c>
      <c r="Z2474" s="3">
        <v>491993.61</v>
      </c>
      <c r="AA2474" s="3">
        <v>633517.25</v>
      </c>
      <c r="AB2474">
        <v>0</v>
      </c>
      <c r="AC2474" s="3">
        <v>0</v>
      </c>
      <c r="AD2474" s="2">
        <v>2811604.2</v>
      </c>
      <c r="AE2474" s="3">
        <v>599122533.62</v>
      </c>
      <c r="AF2474" s="3">
        <v>12164932.65</v>
      </c>
      <c r="AG2474" s="3">
        <v>2628720.44</v>
      </c>
      <c r="AH2474" s="3">
        <v>103699.7</v>
      </c>
      <c r="AI2474" s="3">
        <v>2074</v>
      </c>
      <c r="AJ2474" s="2">
        <v>-10188946.82</v>
      </c>
    </row>
    <row r="2475" spans="1:36" hidden="1" x14ac:dyDescent="0.25">
      <c r="A2475" s="8">
        <v>3</v>
      </c>
      <c r="B2475" s="8" t="s">
        <v>3933</v>
      </c>
      <c r="C2475" s="8">
        <v>3421090010010</v>
      </c>
      <c r="D2475" s="8" t="s">
        <v>3934</v>
      </c>
      <c r="F2475" s="8" t="s">
        <v>3935</v>
      </c>
      <c r="G2475" s="10">
        <v>43705</v>
      </c>
      <c r="H2475" s="8" t="s">
        <v>31</v>
      </c>
      <c r="I2475" s="8" t="s">
        <v>38</v>
      </c>
      <c r="J2475" s="9">
        <v>45.76</v>
      </c>
      <c r="K2475" s="9">
        <v>0.92</v>
      </c>
      <c r="L2475" s="8">
        <v>0</v>
      </c>
      <c r="M2475" s="14">
        <f t="shared" si="117"/>
        <v>46.68</v>
      </c>
      <c r="N2475" s="8">
        <v>0</v>
      </c>
      <c r="O2475" s="8">
        <v>0</v>
      </c>
      <c r="P2475" s="8" t="s">
        <v>1721</v>
      </c>
      <c r="R2475" s="11">
        <v>-1897</v>
      </c>
      <c r="S2475" s="13">
        <f>_xlfn.XLOOKUP(P2475,rif_fee_schedule!$A$2:$A$84,rif_fee_schedule!C$2:C$84, 0)*1.628</f>
        <v>26.458255999999995</v>
      </c>
      <c r="T2475" s="13">
        <f>_xlfn.XLOOKUP(P2475,rif_fee_schedule!$A$2:$A$84,rif_fee_schedule!D$2:D$84, 0)</f>
        <v>15.367000000000001</v>
      </c>
      <c r="U2475" s="14">
        <f t="shared" si="115"/>
        <v>-50191.31163199999</v>
      </c>
      <c r="V2475" s="14">
        <f t="shared" si="116"/>
        <v>-29151.199000000001</v>
      </c>
      <c r="W2475" s="2"/>
      <c r="Y2475" s="3">
        <v>23988344.25</v>
      </c>
      <c r="Z2475" s="3">
        <v>491993.61</v>
      </c>
      <c r="AA2475" s="3">
        <v>633517.25</v>
      </c>
      <c r="AB2475">
        <v>0</v>
      </c>
      <c r="AC2475" s="3">
        <v>0</v>
      </c>
      <c r="AD2475" s="2">
        <v>2811604.2</v>
      </c>
      <c r="AE2475" s="3">
        <v>599122533.62</v>
      </c>
      <c r="AF2475" s="3">
        <v>12164932.65</v>
      </c>
      <c r="AG2475" s="3">
        <v>2628720.44</v>
      </c>
      <c r="AH2475" s="3">
        <v>103699.7</v>
      </c>
      <c r="AI2475" s="3">
        <v>2074</v>
      </c>
      <c r="AJ2475" s="2">
        <v>-10188946.82</v>
      </c>
    </row>
    <row r="2476" spans="1:36" hidden="1" x14ac:dyDescent="0.25">
      <c r="A2476" s="8">
        <v>2</v>
      </c>
      <c r="B2476" s="8" t="s">
        <v>2375</v>
      </c>
      <c r="C2476" s="8">
        <v>141390072690</v>
      </c>
      <c r="D2476" s="8" t="s">
        <v>2376</v>
      </c>
      <c r="F2476" s="8" t="s">
        <v>2374</v>
      </c>
      <c r="G2476" s="10">
        <v>43473</v>
      </c>
      <c r="H2476" s="8" t="s">
        <v>31</v>
      </c>
      <c r="I2476" s="8" t="s">
        <v>38</v>
      </c>
      <c r="J2476" s="9">
        <v>0</v>
      </c>
      <c r="K2476" s="9">
        <v>0</v>
      </c>
      <c r="L2476" s="8">
        <v>0</v>
      </c>
      <c r="M2476" s="14">
        <f t="shared" si="117"/>
        <v>0</v>
      </c>
      <c r="N2476" s="8">
        <v>0</v>
      </c>
      <c r="O2476" s="8">
        <v>0</v>
      </c>
      <c r="P2476" s="8" t="s">
        <v>114</v>
      </c>
      <c r="R2476" s="8">
        <v>-2</v>
      </c>
      <c r="S2476" s="13">
        <f>_xlfn.XLOOKUP(P2476,rif_fee_schedule!$A$2:$A$84,rif_fee_schedule!C$2:C$84, 0)*1.628</f>
        <v>4288.152</v>
      </c>
      <c r="T2476" s="13">
        <f>_xlfn.XLOOKUP(P2476,rif_fee_schedule!$A$2:$A$84,rif_fee_schedule!D$2:D$84, 0)</f>
        <v>2490</v>
      </c>
      <c r="U2476" s="14">
        <f t="shared" si="115"/>
        <v>-8576.3040000000001</v>
      </c>
      <c r="V2476" s="14">
        <f t="shared" si="116"/>
        <v>-4980</v>
      </c>
      <c r="W2476"/>
      <c r="Y2476" s="3">
        <v>272008405.74000001</v>
      </c>
      <c r="Z2476" s="3">
        <v>5573244.3300000001</v>
      </c>
      <c r="AA2476" s="3">
        <v>0</v>
      </c>
      <c r="AB2476">
        <v>0</v>
      </c>
      <c r="AC2476" s="3">
        <v>0</v>
      </c>
      <c r="AD2476" s="2">
        <v>-7297347.0099999998</v>
      </c>
      <c r="AE2476" s="3">
        <v>599122533.62</v>
      </c>
      <c r="AF2476" s="3">
        <v>12164932.65</v>
      </c>
      <c r="AG2476" s="3">
        <v>2628720.44</v>
      </c>
      <c r="AH2476" s="3">
        <v>103699.7</v>
      </c>
      <c r="AI2476" s="3">
        <v>2074</v>
      </c>
      <c r="AJ2476" s="2">
        <v>-10188946.82</v>
      </c>
    </row>
    <row r="2477" spans="1:36" hidden="1" x14ac:dyDescent="0.25">
      <c r="A2477" s="8">
        <v>2</v>
      </c>
      <c r="B2477" s="8" t="s">
        <v>2375</v>
      </c>
      <c r="C2477" s="8">
        <v>141390072690</v>
      </c>
      <c r="D2477" s="8" t="s">
        <v>2376</v>
      </c>
      <c r="F2477" s="8" t="s">
        <v>2374</v>
      </c>
      <c r="G2477" s="10">
        <v>43473</v>
      </c>
      <c r="H2477" s="8" t="s">
        <v>31</v>
      </c>
      <c r="I2477" s="8" t="s">
        <v>38</v>
      </c>
      <c r="J2477" s="9">
        <v>0</v>
      </c>
      <c r="K2477" s="9">
        <v>0</v>
      </c>
      <c r="L2477" s="8">
        <v>0</v>
      </c>
      <c r="M2477" s="14">
        <f t="shared" si="117"/>
        <v>0</v>
      </c>
      <c r="N2477" s="8">
        <v>0</v>
      </c>
      <c r="O2477" s="8">
        <v>0</v>
      </c>
      <c r="P2477" s="8" t="s">
        <v>114</v>
      </c>
      <c r="R2477" s="8">
        <v>2</v>
      </c>
      <c r="S2477" s="13">
        <f>_xlfn.XLOOKUP(P2477,rif_fee_schedule!$A$2:$A$84,rif_fee_schedule!C$2:C$84, 0)*1.628</f>
        <v>4288.152</v>
      </c>
      <c r="T2477" s="13">
        <f>_xlfn.XLOOKUP(P2477,rif_fee_schedule!$A$2:$A$84,rif_fee_schedule!D$2:D$84, 0)</f>
        <v>2490</v>
      </c>
      <c r="U2477" s="14">
        <f t="shared" si="115"/>
        <v>8576.3040000000001</v>
      </c>
      <c r="V2477" s="14">
        <f t="shared" si="116"/>
        <v>4980</v>
      </c>
      <c r="W2477"/>
      <c r="Y2477" s="3">
        <v>272008405.74000001</v>
      </c>
      <c r="Z2477" s="3">
        <v>5573244.3300000001</v>
      </c>
      <c r="AA2477" s="3">
        <v>0</v>
      </c>
      <c r="AB2477">
        <v>0</v>
      </c>
      <c r="AC2477" s="3">
        <v>0</v>
      </c>
      <c r="AD2477" s="2">
        <v>-7297347.0099999998</v>
      </c>
      <c r="AE2477" s="3">
        <v>599122533.62</v>
      </c>
      <c r="AF2477" s="3">
        <v>12164932.65</v>
      </c>
      <c r="AG2477" s="3">
        <v>2628720.44</v>
      </c>
      <c r="AH2477" s="3">
        <v>103699.7</v>
      </c>
      <c r="AI2477" s="3">
        <v>2074</v>
      </c>
      <c r="AJ2477" s="2">
        <v>-10188946.82</v>
      </c>
    </row>
    <row r="2478" spans="1:36" hidden="1" x14ac:dyDescent="0.25">
      <c r="A2478" s="8">
        <v>8</v>
      </c>
      <c r="B2478" s="8" t="s">
        <v>8574</v>
      </c>
      <c r="C2478" s="8">
        <v>232140031510</v>
      </c>
      <c r="D2478" s="8" t="s">
        <v>8575</v>
      </c>
      <c r="F2478" s="8" t="s">
        <v>8576</v>
      </c>
      <c r="G2478" s="10">
        <v>43467</v>
      </c>
      <c r="H2478" s="8" t="s">
        <v>31</v>
      </c>
      <c r="I2478" s="8" t="s">
        <v>38</v>
      </c>
      <c r="J2478" s="9">
        <v>0</v>
      </c>
      <c r="K2478" s="9">
        <v>0</v>
      </c>
      <c r="L2478" s="8">
        <v>0</v>
      </c>
      <c r="M2478" s="14">
        <f t="shared" si="117"/>
        <v>0</v>
      </c>
      <c r="N2478" s="8">
        <v>0</v>
      </c>
      <c r="O2478" s="8">
        <v>0</v>
      </c>
      <c r="P2478" s="8" t="s">
        <v>77</v>
      </c>
      <c r="R2478" s="8">
        <v>0</v>
      </c>
      <c r="S2478" s="13">
        <f>_xlfn.XLOOKUP(P2478,rif_fee_schedule!$A$2:$A$84,rif_fee_schedule!C$2:C$84, 0)*1.628</f>
        <v>9769.6279999999988</v>
      </c>
      <c r="T2478" s="13">
        <f>_xlfn.XLOOKUP(P2478,rif_fee_schedule!$A$2:$A$84,rif_fee_schedule!D$2:D$84, 0)</f>
        <v>5674</v>
      </c>
      <c r="U2478" s="14">
        <f t="shared" si="115"/>
        <v>0</v>
      </c>
      <c r="V2478" s="14">
        <f t="shared" si="116"/>
        <v>0</v>
      </c>
      <c r="W2478"/>
      <c r="Y2478" s="3">
        <v>38230434.439999998</v>
      </c>
      <c r="Z2478" s="3">
        <v>764608.82</v>
      </c>
      <c r="AA2478" s="3">
        <v>0</v>
      </c>
      <c r="AB2478">
        <v>0</v>
      </c>
      <c r="AC2478" s="3">
        <v>0</v>
      </c>
      <c r="AD2478" s="2">
        <v>-229524.99</v>
      </c>
      <c r="AE2478" s="3">
        <v>599122533.62</v>
      </c>
      <c r="AF2478" s="3">
        <v>12164932.65</v>
      </c>
      <c r="AG2478" s="3">
        <v>2628720.44</v>
      </c>
      <c r="AH2478" s="3">
        <v>103699.7</v>
      </c>
      <c r="AI2478" s="3">
        <v>2074</v>
      </c>
      <c r="AJ2478" s="2">
        <v>-10188946.82</v>
      </c>
    </row>
    <row r="2479" spans="1:36" hidden="1" x14ac:dyDescent="0.25">
      <c r="A2479" s="8">
        <v>2</v>
      </c>
      <c r="B2479" s="8" t="s">
        <v>2147</v>
      </c>
      <c r="C2479" s="8">
        <v>141160091760</v>
      </c>
      <c r="D2479" s="8" t="s">
        <v>2148</v>
      </c>
      <c r="G2479" s="10">
        <v>43718</v>
      </c>
      <c r="H2479" s="8" t="s">
        <v>31</v>
      </c>
      <c r="I2479" s="8" t="s">
        <v>32</v>
      </c>
      <c r="J2479" s="9">
        <v>57801.69</v>
      </c>
      <c r="K2479" s="9">
        <v>1156.04</v>
      </c>
      <c r="L2479" s="8">
        <v>0</v>
      </c>
      <c r="M2479" s="14">
        <f t="shared" si="117"/>
        <v>58957.73</v>
      </c>
      <c r="N2479" s="8">
        <v>0</v>
      </c>
      <c r="O2479" s="8">
        <v>0</v>
      </c>
      <c r="P2479" s="8" t="s">
        <v>114</v>
      </c>
      <c r="R2479" s="8">
        <v>-3</v>
      </c>
      <c r="S2479" s="13">
        <f>_xlfn.XLOOKUP(P2479,rif_fee_schedule!$A$2:$A$84,rif_fee_schedule!C$2:C$84, 0)*1.628</f>
        <v>4288.152</v>
      </c>
      <c r="T2479" s="13">
        <f>_xlfn.XLOOKUP(P2479,rif_fee_schedule!$A$2:$A$84,rif_fee_schedule!D$2:D$84, 0)</f>
        <v>2490</v>
      </c>
      <c r="U2479" s="14">
        <f t="shared" si="115"/>
        <v>-12864.456</v>
      </c>
      <c r="V2479" s="14">
        <f t="shared" si="116"/>
        <v>-7470</v>
      </c>
      <c r="W2479"/>
      <c r="Y2479" s="3">
        <v>272008405.74000001</v>
      </c>
      <c r="Z2479" s="3">
        <v>5573244.3300000001</v>
      </c>
      <c r="AA2479" s="3">
        <v>0</v>
      </c>
      <c r="AB2479">
        <v>0</v>
      </c>
      <c r="AC2479" s="3">
        <v>0</v>
      </c>
      <c r="AD2479" s="2">
        <v>-7297347.0099999998</v>
      </c>
      <c r="AE2479" s="3">
        <v>599122533.62</v>
      </c>
      <c r="AF2479" s="3">
        <v>12164932.65</v>
      </c>
      <c r="AG2479" s="3">
        <v>2628720.44</v>
      </c>
      <c r="AH2479" s="3">
        <v>103699.7</v>
      </c>
      <c r="AI2479" s="3">
        <v>2074</v>
      </c>
      <c r="AJ2479" s="2">
        <v>-10188946.82</v>
      </c>
    </row>
    <row r="2480" spans="1:36" hidden="1" x14ac:dyDescent="0.25">
      <c r="A2480" s="8">
        <v>2</v>
      </c>
      <c r="B2480" s="8" t="s">
        <v>2147</v>
      </c>
      <c r="C2480" s="8">
        <v>141160091760</v>
      </c>
      <c r="D2480" s="8" t="s">
        <v>2148</v>
      </c>
      <c r="G2480" s="10">
        <v>43718</v>
      </c>
      <c r="H2480" s="8" t="s">
        <v>31</v>
      </c>
      <c r="I2480" s="8" t="s">
        <v>32</v>
      </c>
      <c r="J2480" s="9">
        <v>57801.69</v>
      </c>
      <c r="K2480" s="9">
        <v>1156.04</v>
      </c>
      <c r="L2480" s="8">
        <v>0</v>
      </c>
      <c r="M2480" s="14">
        <f t="shared" si="117"/>
        <v>58957.73</v>
      </c>
      <c r="N2480" s="8">
        <v>0</v>
      </c>
      <c r="O2480" s="8">
        <v>0</v>
      </c>
      <c r="P2480" s="8" t="s">
        <v>113</v>
      </c>
      <c r="R2480" s="8">
        <v>12</v>
      </c>
      <c r="S2480" s="13">
        <f>_xlfn.XLOOKUP(P2480,rif_fee_schedule!$A$2:$A$84,rif_fee_schedule!C$2:C$84, 0)*1.628</f>
        <v>6860.3919999999998</v>
      </c>
      <c r="T2480" s="13">
        <f>_xlfn.XLOOKUP(P2480,rif_fee_schedule!$A$2:$A$84,rif_fee_schedule!D$2:D$84, 0)</f>
        <v>3984</v>
      </c>
      <c r="U2480" s="14">
        <f t="shared" si="115"/>
        <v>82324.703999999998</v>
      </c>
      <c r="V2480" s="14">
        <f t="shared" si="116"/>
        <v>47808</v>
      </c>
      <c r="W2480"/>
      <c r="Y2480" s="3">
        <v>272008405.74000001</v>
      </c>
      <c r="Z2480" s="3">
        <v>5573244.3300000001</v>
      </c>
      <c r="AA2480" s="3">
        <v>0</v>
      </c>
      <c r="AB2480">
        <v>0</v>
      </c>
      <c r="AC2480" s="3">
        <v>0</v>
      </c>
      <c r="AD2480" s="2">
        <v>-7297347.0099999998</v>
      </c>
      <c r="AE2480" s="3">
        <v>599122533.62</v>
      </c>
      <c r="AF2480" s="3">
        <v>12164932.65</v>
      </c>
      <c r="AG2480" s="3">
        <v>2628720.44</v>
      </c>
      <c r="AH2480" s="3">
        <v>103699.7</v>
      </c>
      <c r="AI2480" s="3">
        <v>2074</v>
      </c>
      <c r="AJ2480" s="2">
        <v>-10188946.82</v>
      </c>
    </row>
    <row r="2481" spans="1:36" hidden="1" x14ac:dyDescent="0.25">
      <c r="A2481" s="8">
        <v>2</v>
      </c>
      <c r="B2481" s="8" t="s">
        <v>2372</v>
      </c>
      <c r="C2481" s="8">
        <v>141390072690</v>
      </c>
      <c r="D2481" s="8" t="s">
        <v>2373</v>
      </c>
      <c r="F2481" s="8" t="s">
        <v>2374</v>
      </c>
      <c r="G2481" s="10">
        <v>43473</v>
      </c>
      <c r="H2481" s="8" t="s">
        <v>31</v>
      </c>
      <c r="I2481" s="8" t="s">
        <v>38</v>
      </c>
      <c r="J2481" s="9">
        <v>5371.08</v>
      </c>
      <c r="K2481" s="9">
        <v>107.42</v>
      </c>
      <c r="L2481" s="8">
        <v>0</v>
      </c>
      <c r="M2481" s="14">
        <f t="shared" si="117"/>
        <v>5478.5</v>
      </c>
      <c r="N2481" s="8">
        <v>0</v>
      </c>
      <c r="O2481" s="8">
        <v>0</v>
      </c>
      <c r="P2481" s="8" t="s">
        <v>114</v>
      </c>
      <c r="R2481" s="8">
        <v>2</v>
      </c>
      <c r="S2481" s="13">
        <f>_xlfn.XLOOKUP(P2481,rif_fee_schedule!$A$2:$A$84,rif_fee_schedule!C$2:C$84, 0)*1.628</f>
        <v>4288.152</v>
      </c>
      <c r="T2481" s="13">
        <f>_xlfn.XLOOKUP(P2481,rif_fee_schedule!$A$2:$A$84,rif_fee_schedule!D$2:D$84, 0)</f>
        <v>2490</v>
      </c>
      <c r="U2481" s="14">
        <f t="shared" si="115"/>
        <v>8576.3040000000001</v>
      </c>
      <c r="V2481" s="14">
        <f t="shared" si="116"/>
        <v>4980</v>
      </c>
      <c r="W2481"/>
      <c r="Y2481" s="3">
        <v>272008405.74000001</v>
      </c>
      <c r="Z2481" s="3">
        <v>5573244.3300000001</v>
      </c>
      <c r="AA2481" s="3">
        <v>0</v>
      </c>
      <c r="AB2481">
        <v>0</v>
      </c>
      <c r="AC2481" s="3">
        <v>0</v>
      </c>
      <c r="AD2481" s="2">
        <v>-7297347.0099999998</v>
      </c>
      <c r="AE2481" s="3">
        <v>599122533.62</v>
      </c>
      <c r="AF2481" s="3">
        <v>12164932.65</v>
      </c>
      <c r="AG2481" s="3">
        <v>2628720.44</v>
      </c>
      <c r="AH2481" s="3">
        <v>103699.7</v>
      </c>
      <c r="AI2481" s="3">
        <v>2074</v>
      </c>
      <c r="AJ2481" s="2">
        <v>-10188946.82</v>
      </c>
    </row>
    <row r="2482" spans="1:36" hidden="1" x14ac:dyDescent="0.25">
      <c r="A2482" s="8">
        <v>2</v>
      </c>
      <c r="B2482" s="8" t="s">
        <v>2372</v>
      </c>
      <c r="C2482" s="8">
        <v>141390072690</v>
      </c>
      <c r="D2482" s="8" t="s">
        <v>2373</v>
      </c>
      <c r="F2482" s="8" t="s">
        <v>2374</v>
      </c>
      <c r="G2482" s="10">
        <v>43473</v>
      </c>
      <c r="H2482" s="8" t="s">
        <v>31</v>
      </c>
      <c r="I2482" s="8" t="s">
        <v>38</v>
      </c>
      <c r="J2482" s="9">
        <v>5371.08</v>
      </c>
      <c r="K2482" s="9">
        <v>107.42</v>
      </c>
      <c r="L2482" s="8">
        <v>0</v>
      </c>
      <c r="M2482" s="14">
        <f t="shared" si="117"/>
        <v>5478.5</v>
      </c>
      <c r="N2482" s="8">
        <v>0</v>
      </c>
      <c r="O2482" s="8">
        <v>0</v>
      </c>
      <c r="P2482" s="8" t="s">
        <v>114</v>
      </c>
      <c r="R2482" s="8">
        <v>-1</v>
      </c>
      <c r="S2482" s="13">
        <f>_xlfn.XLOOKUP(P2482,rif_fee_schedule!$A$2:$A$84,rif_fee_schedule!C$2:C$84, 0)*1.628</f>
        <v>4288.152</v>
      </c>
      <c r="T2482" s="13">
        <f>_xlfn.XLOOKUP(P2482,rif_fee_schedule!$A$2:$A$84,rif_fee_schedule!D$2:D$84, 0)</f>
        <v>2490</v>
      </c>
      <c r="U2482" s="14">
        <f t="shared" si="115"/>
        <v>-4288.152</v>
      </c>
      <c r="V2482" s="14">
        <f t="shared" si="116"/>
        <v>-2490</v>
      </c>
      <c r="W2482"/>
      <c r="Y2482" s="3">
        <v>272008405.74000001</v>
      </c>
      <c r="Z2482" s="3">
        <v>5573244.3300000001</v>
      </c>
      <c r="AA2482" s="3">
        <v>0</v>
      </c>
      <c r="AB2482">
        <v>0</v>
      </c>
      <c r="AC2482" s="3">
        <v>0</v>
      </c>
      <c r="AD2482" s="2">
        <v>-7297347.0099999998</v>
      </c>
      <c r="AE2482" s="3">
        <v>599122533.62</v>
      </c>
      <c r="AF2482" s="3">
        <v>12164932.65</v>
      </c>
      <c r="AG2482" s="3">
        <v>2628720.44</v>
      </c>
      <c r="AH2482" s="3">
        <v>103699.7</v>
      </c>
      <c r="AI2482" s="3">
        <v>2074</v>
      </c>
      <c r="AJ2482" s="2">
        <v>-10188946.82</v>
      </c>
    </row>
    <row r="2483" spans="1:36" hidden="1" x14ac:dyDescent="0.25">
      <c r="A2483" s="8">
        <v>3.1</v>
      </c>
      <c r="B2483" s="8" t="s">
        <v>4320</v>
      </c>
      <c r="C2483" s="8">
        <v>3220130520020</v>
      </c>
      <c r="D2483" s="8" t="s">
        <v>4321</v>
      </c>
      <c r="F2483" s="8" t="s">
        <v>4322</v>
      </c>
      <c r="G2483" s="10">
        <v>43473</v>
      </c>
      <c r="H2483" s="8" t="s">
        <v>31</v>
      </c>
      <c r="I2483" s="8" t="s">
        <v>38</v>
      </c>
      <c r="J2483" s="9">
        <v>0</v>
      </c>
      <c r="K2483" s="9">
        <v>0</v>
      </c>
      <c r="L2483" s="8">
        <v>0</v>
      </c>
      <c r="M2483" s="14">
        <f t="shared" si="117"/>
        <v>0</v>
      </c>
      <c r="N2483" s="8">
        <v>0</v>
      </c>
      <c r="O2483" s="8">
        <v>0</v>
      </c>
      <c r="P2483" s="8" t="s">
        <v>43</v>
      </c>
      <c r="R2483" s="8">
        <v>0</v>
      </c>
      <c r="S2483" s="13">
        <f>_xlfn.XLOOKUP(P2483,rif_fee_schedule!$A$2:$A$84,rif_fee_schedule!C$2:C$84, 0)*1.628</f>
        <v>5.1216879999999998</v>
      </c>
      <c r="T2483" s="13">
        <f>_xlfn.XLOOKUP(P2483,rif_fee_schedule!$A$2:$A$84,rif_fee_schedule!D$2:D$84, 0)</f>
        <v>2.9740000000000002</v>
      </c>
      <c r="U2483" s="14">
        <f t="shared" ref="U2483:U2546" si="118">S2483*R2483</f>
        <v>0</v>
      </c>
      <c r="V2483" s="14">
        <f t="shared" ref="V2483:V2546" si="119">T2483*R2483</f>
        <v>0</v>
      </c>
      <c r="W2483"/>
      <c r="Y2483" s="3">
        <v>34362078.990000002</v>
      </c>
      <c r="Z2483" s="3">
        <v>687512.03</v>
      </c>
      <c r="AA2483" s="3">
        <v>0</v>
      </c>
      <c r="AB2483">
        <v>0</v>
      </c>
      <c r="AC2483" s="3">
        <v>0</v>
      </c>
      <c r="AD2483" s="2">
        <v>-175934.14</v>
      </c>
      <c r="AE2483" s="3">
        <v>599122533.62</v>
      </c>
      <c r="AF2483" s="3">
        <v>12164932.65</v>
      </c>
      <c r="AG2483" s="3">
        <v>2628720.44</v>
      </c>
      <c r="AH2483" s="3">
        <v>103699.7</v>
      </c>
      <c r="AI2483" s="3">
        <v>2074</v>
      </c>
      <c r="AJ2483" s="2">
        <v>-10188946.82</v>
      </c>
    </row>
    <row r="2484" spans="1:36" hidden="1" x14ac:dyDescent="0.25">
      <c r="A2484" s="8">
        <v>9.1</v>
      </c>
      <c r="B2484" s="8" t="s">
        <v>8916</v>
      </c>
      <c r="C2484" s="8">
        <v>430120040030</v>
      </c>
      <c r="D2484" s="8" t="s">
        <v>8917</v>
      </c>
      <c r="F2484" s="8" t="s">
        <v>8918</v>
      </c>
      <c r="G2484" s="10">
        <v>43475</v>
      </c>
      <c r="H2484" s="8" t="s">
        <v>31</v>
      </c>
      <c r="I2484" s="8" t="s">
        <v>38</v>
      </c>
      <c r="J2484" s="9">
        <v>13896.14</v>
      </c>
      <c r="K2484" s="9">
        <v>277.93</v>
      </c>
      <c r="L2484" s="8">
        <v>0</v>
      </c>
      <c r="M2484" s="14">
        <f t="shared" si="117"/>
        <v>14174.07</v>
      </c>
      <c r="N2484" s="8">
        <v>0</v>
      </c>
      <c r="O2484" s="8">
        <v>0</v>
      </c>
      <c r="P2484" s="8" t="s">
        <v>114</v>
      </c>
      <c r="R2484" s="8">
        <v>-2</v>
      </c>
      <c r="S2484" s="13">
        <f>_xlfn.XLOOKUP(P2484,rif_fee_schedule!$A$2:$A$84,rif_fee_schedule!C$2:C$84, 0)*1.628</f>
        <v>4288.152</v>
      </c>
      <c r="T2484" s="13">
        <f>_xlfn.XLOOKUP(P2484,rif_fee_schedule!$A$2:$A$84,rif_fee_schedule!D$2:D$84, 0)</f>
        <v>2490</v>
      </c>
      <c r="U2484" s="14">
        <f t="shared" si="118"/>
        <v>-8576.3040000000001</v>
      </c>
      <c r="V2484" s="14">
        <f t="shared" si="119"/>
        <v>-4980</v>
      </c>
      <c r="W2484"/>
      <c r="Y2484" s="3">
        <v>13894747.220000001</v>
      </c>
      <c r="Z2484" s="3">
        <v>290518.01</v>
      </c>
      <c r="AA2484" s="3">
        <v>0</v>
      </c>
      <c r="AB2484">
        <v>0</v>
      </c>
      <c r="AC2484" s="3">
        <v>0</v>
      </c>
      <c r="AD2484" s="2">
        <v>-156592.79</v>
      </c>
      <c r="AE2484" s="3">
        <v>599122533.62</v>
      </c>
      <c r="AF2484" s="3">
        <v>12164932.65</v>
      </c>
      <c r="AG2484" s="3">
        <v>2628720.44</v>
      </c>
      <c r="AH2484" s="3">
        <v>103699.7</v>
      </c>
      <c r="AI2484" s="3">
        <v>2074</v>
      </c>
      <c r="AJ2484" s="2">
        <v>-10188946.82</v>
      </c>
    </row>
    <row r="2485" spans="1:36" hidden="1" x14ac:dyDescent="0.25">
      <c r="A2485" s="8">
        <v>9.1</v>
      </c>
      <c r="B2485" s="8" t="s">
        <v>8916</v>
      </c>
      <c r="C2485" s="8">
        <v>430120040030</v>
      </c>
      <c r="D2485" s="8" t="s">
        <v>8917</v>
      </c>
      <c r="F2485" s="8" t="s">
        <v>8918</v>
      </c>
      <c r="G2485" s="10">
        <v>43475</v>
      </c>
      <c r="H2485" s="8" t="s">
        <v>31</v>
      </c>
      <c r="I2485" s="8" t="s">
        <v>38</v>
      </c>
      <c r="J2485" s="9">
        <v>13896.14</v>
      </c>
      <c r="K2485" s="9">
        <v>277.93</v>
      </c>
      <c r="L2485" s="8">
        <v>0</v>
      </c>
      <c r="M2485" s="14">
        <f t="shared" si="117"/>
        <v>14174.07</v>
      </c>
      <c r="N2485" s="8">
        <v>0</v>
      </c>
      <c r="O2485" s="8">
        <v>0</v>
      </c>
      <c r="P2485" s="8" t="s">
        <v>113</v>
      </c>
      <c r="R2485" s="8">
        <v>4</v>
      </c>
      <c r="S2485" s="13">
        <f>_xlfn.XLOOKUP(P2485,rif_fee_schedule!$A$2:$A$84,rif_fee_schedule!C$2:C$84, 0)*1.628</f>
        <v>6860.3919999999998</v>
      </c>
      <c r="T2485" s="13">
        <f>_xlfn.XLOOKUP(P2485,rif_fee_schedule!$A$2:$A$84,rif_fee_schedule!D$2:D$84, 0)</f>
        <v>3984</v>
      </c>
      <c r="U2485" s="14">
        <f t="shared" si="118"/>
        <v>27441.567999999999</v>
      </c>
      <c r="V2485" s="14">
        <f t="shared" si="119"/>
        <v>15936</v>
      </c>
      <c r="W2485"/>
      <c r="Y2485" s="3">
        <v>13894747.220000001</v>
      </c>
      <c r="Z2485" s="3">
        <v>290518.01</v>
      </c>
      <c r="AA2485" s="3">
        <v>0</v>
      </c>
      <c r="AB2485">
        <v>0</v>
      </c>
      <c r="AC2485" s="3">
        <v>0</v>
      </c>
      <c r="AD2485" s="2">
        <v>-156592.79</v>
      </c>
      <c r="AE2485" s="3">
        <v>599122533.62</v>
      </c>
      <c r="AF2485" s="3">
        <v>12164932.65</v>
      </c>
      <c r="AG2485" s="3">
        <v>2628720.44</v>
      </c>
      <c r="AH2485" s="3">
        <v>103699.7</v>
      </c>
      <c r="AI2485" s="3">
        <v>2074</v>
      </c>
      <c r="AJ2485" s="2">
        <v>-10188946.82</v>
      </c>
    </row>
    <row r="2486" spans="1:36" hidden="1" x14ac:dyDescent="0.25">
      <c r="A2486" s="8">
        <v>2</v>
      </c>
      <c r="B2486" s="8" t="s">
        <v>2116</v>
      </c>
      <c r="C2486" s="8">
        <v>141160160630</v>
      </c>
      <c r="D2486" s="8" t="s">
        <v>2117</v>
      </c>
      <c r="F2486" s="8" t="s">
        <v>2118</v>
      </c>
      <c r="G2486" s="10">
        <v>43474</v>
      </c>
      <c r="H2486" s="8" t="s">
        <v>31</v>
      </c>
      <c r="I2486" s="8" t="s">
        <v>38</v>
      </c>
      <c r="J2486" s="9">
        <v>1969.71</v>
      </c>
      <c r="K2486" s="9">
        <v>39.39</v>
      </c>
      <c r="L2486" s="8">
        <v>0</v>
      </c>
      <c r="M2486" s="14">
        <f t="shared" si="117"/>
        <v>2009.1000000000001</v>
      </c>
      <c r="N2486" s="8">
        <v>0</v>
      </c>
      <c r="O2486" s="8">
        <v>0</v>
      </c>
      <c r="P2486" s="8" t="s">
        <v>114</v>
      </c>
      <c r="R2486" s="8">
        <v>2</v>
      </c>
      <c r="S2486" s="13">
        <f>_xlfn.XLOOKUP(P2486,rif_fee_schedule!$A$2:$A$84,rif_fee_schedule!C$2:C$84, 0)*1.628</f>
        <v>4288.152</v>
      </c>
      <c r="T2486" s="13">
        <f>_xlfn.XLOOKUP(P2486,rif_fee_schedule!$A$2:$A$84,rif_fee_schedule!D$2:D$84, 0)</f>
        <v>2490</v>
      </c>
      <c r="U2486" s="14">
        <f t="shared" si="118"/>
        <v>8576.3040000000001</v>
      </c>
      <c r="V2486" s="14">
        <f t="shared" si="119"/>
        <v>4980</v>
      </c>
      <c r="W2486"/>
      <c r="Y2486" s="3">
        <v>272008405.74000001</v>
      </c>
      <c r="Z2486" s="3">
        <v>5573244.3300000001</v>
      </c>
      <c r="AA2486" s="3">
        <v>0</v>
      </c>
      <c r="AB2486">
        <v>0</v>
      </c>
      <c r="AC2486" s="3">
        <v>0</v>
      </c>
      <c r="AD2486" s="2">
        <v>-7297347.0099999998</v>
      </c>
      <c r="AE2486" s="3">
        <v>599122533.62</v>
      </c>
      <c r="AF2486" s="3">
        <v>12164932.65</v>
      </c>
      <c r="AG2486" s="3">
        <v>2628720.44</v>
      </c>
      <c r="AH2486" s="3">
        <v>103699.7</v>
      </c>
      <c r="AI2486" s="3">
        <v>2074</v>
      </c>
      <c r="AJ2486" s="2">
        <v>-10188946.82</v>
      </c>
    </row>
    <row r="2487" spans="1:36" hidden="1" x14ac:dyDescent="0.25">
      <c r="A2487" s="8">
        <v>2</v>
      </c>
      <c r="B2487" s="8" t="s">
        <v>2116</v>
      </c>
      <c r="C2487" s="8">
        <v>141160160630</v>
      </c>
      <c r="D2487" s="8" t="s">
        <v>2117</v>
      </c>
      <c r="F2487" s="8" t="s">
        <v>2118</v>
      </c>
      <c r="G2487" s="10">
        <v>43474</v>
      </c>
      <c r="H2487" s="8" t="s">
        <v>31</v>
      </c>
      <c r="I2487" s="8" t="s">
        <v>38</v>
      </c>
      <c r="J2487" s="9">
        <v>1969.71</v>
      </c>
      <c r="K2487" s="9">
        <v>39.39</v>
      </c>
      <c r="L2487" s="8">
        <v>0</v>
      </c>
      <c r="M2487" s="14">
        <f t="shared" si="117"/>
        <v>2009.1000000000001</v>
      </c>
      <c r="N2487" s="8">
        <v>0</v>
      </c>
      <c r="O2487" s="8">
        <v>0</v>
      </c>
      <c r="P2487" s="8" t="s">
        <v>77</v>
      </c>
      <c r="R2487" s="8">
        <v>-1</v>
      </c>
      <c r="S2487" s="13">
        <f>_xlfn.XLOOKUP(P2487,rif_fee_schedule!$A$2:$A$84,rif_fee_schedule!C$2:C$84, 0)*1.628</f>
        <v>9769.6279999999988</v>
      </c>
      <c r="T2487" s="13">
        <f>_xlfn.XLOOKUP(P2487,rif_fee_schedule!$A$2:$A$84,rif_fee_schedule!D$2:D$84, 0)</f>
        <v>5674</v>
      </c>
      <c r="U2487" s="14">
        <f t="shared" si="118"/>
        <v>-9769.6279999999988</v>
      </c>
      <c r="V2487" s="14">
        <f t="shared" si="119"/>
        <v>-5674</v>
      </c>
      <c r="W2487"/>
      <c r="Y2487" s="3">
        <v>272008405.74000001</v>
      </c>
      <c r="Z2487" s="3">
        <v>5573244.3300000001</v>
      </c>
      <c r="AA2487" s="3">
        <v>0</v>
      </c>
      <c r="AB2487">
        <v>0</v>
      </c>
      <c r="AC2487" s="3">
        <v>0</v>
      </c>
      <c r="AD2487" s="2">
        <v>-7297347.0099999998</v>
      </c>
      <c r="AE2487" s="3">
        <v>599122533.62</v>
      </c>
      <c r="AF2487" s="3">
        <v>12164932.65</v>
      </c>
      <c r="AG2487" s="3">
        <v>2628720.44</v>
      </c>
      <c r="AH2487" s="3">
        <v>103699.7</v>
      </c>
      <c r="AI2487" s="3">
        <v>2074</v>
      </c>
      <c r="AJ2487" s="2">
        <v>-10188946.82</v>
      </c>
    </row>
    <row r="2488" spans="1:36" hidden="1" x14ac:dyDescent="0.25">
      <c r="A2488" s="8">
        <v>2</v>
      </c>
      <c r="B2488" s="8" t="s">
        <v>1899</v>
      </c>
      <c r="C2488" s="8">
        <v>140010031210</v>
      </c>
      <c r="D2488" s="8" t="s">
        <v>1900</v>
      </c>
      <c r="F2488" s="8" t="s">
        <v>1901</v>
      </c>
      <c r="G2488" s="10">
        <v>43473</v>
      </c>
      <c r="H2488" s="8" t="s">
        <v>31</v>
      </c>
      <c r="I2488" s="8" t="s">
        <v>38</v>
      </c>
      <c r="J2488" s="9">
        <v>0</v>
      </c>
      <c r="K2488" s="9">
        <v>0</v>
      </c>
      <c r="L2488" s="8">
        <v>0</v>
      </c>
      <c r="M2488" s="14">
        <f t="shared" si="117"/>
        <v>0</v>
      </c>
      <c r="N2488" s="8">
        <v>0</v>
      </c>
      <c r="O2488" s="8">
        <v>0</v>
      </c>
      <c r="P2488" s="8" t="s">
        <v>77</v>
      </c>
      <c r="R2488" s="8">
        <v>1</v>
      </c>
      <c r="S2488" s="13">
        <f>_xlfn.XLOOKUP(P2488,rif_fee_schedule!$A$2:$A$84,rif_fee_schedule!C$2:C$84, 0)*1.628</f>
        <v>9769.6279999999988</v>
      </c>
      <c r="T2488" s="13">
        <f>_xlfn.XLOOKUP(P2488,rif_fee_schedule!$A$2:$A$84,rif_fee_schedule!D$2:D$84, 0)</f>
        <v>5674</v>
      </c>
      <c r="U2488" s="14">
        <f t="shared" si="118"/>
        <v>9769.6279999999988</v>
      </c>
      <c r="V2488" s="14">
        <f t="shared" si="119"/>
        <v>5674</v>
      </c>
      <c r="W2488"/>
      <c r="Y2488" s="3">
        <v>272008405.74000001</v>
      </c>
      <c r="Z2488" s="3">
        <v>5573244.3300000001</v>
      </c>
      <c r="AA2488" s="3">
        <v>0</v>
      </c>
      <c r="AB2488">
        <v>0</v>
      </c>
      <c r="AC2488" s="3">
        <v>0</v>
      </c>
      <c r="AD2488" s="2">
        <v>-7297347.0099999998</v>
      </c>
      <c r="AE2488" s="3">
        <v>599122533.62</v>
      </c>
      <c r="AF2488" s="3">
        <v>12164932.65</v>
      </c>
      <c r="AG2488" s="3">
        <v>2628720.44</v>
      </c>
      <c r="AH2488" s="3">
        <v>103699.7</v>
      </c>
      <c r="AI2488" s="3">
        <v>2074</v>
      </c>
      <c r="AJ2488" s="2">
        <v>-10188946.82</v>
      </c>
    </row>
    <row r="2489" spans="1:36" hidden="1" x14ac:dyDescent="0.25">
      <c r="A2489" s="8">
        <v>2</v>
      </c>
      <c r="B2489" s="8" t="s">
        <v>1899</v>
      </c>
      <c r="C2489" s="8">
        <v>140010031210</v>
      </c>
      <c r="D2489" s="8" t="s">
        <v>1900</v>
      </c>
      <c r="F2489" s="8" t="s">
        <v>1901</v>
      </c>
      <c r="G2489" s="10">
        <v>43473</v>
      </c>
      <c r="H2489" s="8" t="s">
        <v>31</v>
      </c>
      <c r="I2489" s="8" t="s">
        <v>38</v>
      </c>
      <c r="J2489" s="9">
        <v>0</v>
      </c>
      <c r="K2489" s="9">
        <v>0</v>
      </c>
      <c r="L2489" s="8">
        <v>0</v>
      </c>
      <c r="M2489" s="14">
        <f t="shared" si="117"/>
        <v>0</v>
      </c>
      <c r="N2489" s="8">
        <v>0</v>
      </c>
      <c r="O2489" s="8">
        <v>0</v>
      </c>
      <c r="P2489" s="8" t="s">
        <v>77</v>
      </c>
      <c r="R2489" s="8">
        <v>-1</v>
      </c>
      <c r="S2489" s="13">
        <f>_xlfn.XLOOKUP(P2489,rif_fee_schedule!$A$2:$A$84,rif_fee_schedule!C$2:C$84, 0)*1.628</f>
        <v>9769.6279999999988</v>
      </c>
      <c r="T2489" s="13">
        <f>_xlfn.XLOOKUP(P2489,rif_fee_schedule!$A$2:$A$84,rif_fee_schedule!D$2:D$84, 0)</f>
        <v>5674</v>
      </c>
      <c r="U2489" s="14">
        <f t="shared" si="118"/>
        <v>-9769.6279999999988</v>
      </c>
      <c r="V2489" s="14">
        <f t="shared" si="119"/>
        <v>-5674</v>
      </c>
      <c r="W2489"/>
      <c r="Y2489" s="3">
        <v>272008405.74000001</v>
      </c>
      <c r="Z2489" s="3">
        <v>5573244.3300000001</v>
      </c>
      <c r="AA2489" s="3">
        <v>0</v>
      </c>
      <c r="AB2489">
        <v>0</v>
      </c>
      <c r="AC2489" s="3">
        <v>0</v>
      </c>
      <c r="AD2489" s="2">
        <v>-7297347.0099999998</v>
      </c>
      <c r="AE2489" s="3">
        <v>599122533.62</v>
      </c>
      <c r="AF2489" s="3">
        <v>12164932.65</v>
      </c>
      <c r="AG2489" s="3">
        <v>2628720.44</v>
      </c>
      <c r="AH2489" s="3">
        <v>103699.7</v>
      </c>
      <c r="AI2489" s="3">
        <v>2074</v>
      </c>
      <c r="AJ2489" s="2">
        <v>-10188946.82</v>
      </c>
    </row>
    <row r="2490" spans="1:36" hidden="1" x14ac:dyDescent="0.25">
      <c r="A2490" s="8">
        <v>2</v>
      </c>
      <c r="B2490" s="8" t="s">
        <v>1188</v>
      </c>
      <c r="C2490" s="8">
        <v>131140320100</v>
      </c>
      <c r="D2490" s="8" t="s">
        <v>1189</v>
      </c>
      <c r="G2490" s="10">
        <v>43467</v>
      </c>
      <c r="H2490" s="8" t="s">
        <v>31</v>
      </c>
      <c r="I2490" s="8" t="s">
        <v>32</v>
      </c>
      <c r="J2490" s="9">
        <v>10742.16</v>
      </c>
      <c r="K2490" s="9">
        <v>214.84</v>
      </c>
      <c r="L2490" s="8">
        <v>0</v>
      </c>
      <c r="M2490" s="14">
        <f t="shared" si="117"/>
        <v>10957</v>
      </c>
      <c r="N2490" s="8">
        <v>0</v>
      </c>
      <c r="O2490" s="8">
        <v>0</v>
      </c>
      <c r="P2490" s="8" t="s">
        <v>114</v>
      </c>
      <c r="R2490" s="8">
        <v>2</v>
      </c>
      <c r="S2490" s="13">
        <f>_xlfn.XLOOKUP(P2490,rif_fee_schedule!$A$2:$A$84,rif_fee_schedule!C$2:C$84, 0)*1.628</f>
        <v>4288.152</v>
      </c>
      <c r="T2490" s="13">
        <f>_xlfn.XLOOKUP(P2490,rif_fee_schedule!$A$2:$A$84,rif_fee_schedule!D$2:D$84, 0)</f>
        <v>2490</v>
      </c>
      <c r="U2490" s="14">
        <f t="shared" si="118"/>
        <v>8576.3040000000001</v>
      </c>
      <c r="V2490" s="14">
        <f t="shared" si="119"/>
        <v>4980</v>
      </c>
      <c r="W2490"/>
      <c r="Y2490" s="3">
        <v>272008405.74000001</v>
      </c>
      <c r="Z2490" s="3">
        <v>5573244.3300000001</v>
      </c>
      <c r="AA2490" s="3">
        <v>0</v>
      </c>
      <c r="AB2490">
        <v>0</v>
      </c>
      <c r="AC2490" s="3">
        <v>0</v>
      </c>
      <c r="AD2490" s="2">
        <v>-7297347.0099999998</v>
      </c>
      <c r="AE2490" s="3">
        <v>599122533.62</v>
      </c>
      <c r="AF2490" s="3">
        <v>12164932.65</v>
      </c>
      <c r="AG2490" s="3">
        <v>2628720.44</v>
      </c>
      <c r="AH2490" s="3">
        <v>103699.7</v>
      </c>
      <c r="AI2490" s="3">
        <v>2074</v>
      </c>
      <c r="AJ2490" s="2">
        <v>-10188946.82</v>
      </c>
    </row>
    <row r="2491" spans="1:36" hidden="1" x14ac:dyDescent="0.25">
      <c r="A2491" s="8">
        <v>2</v>
      </c>
      <c r="B2491" s="8" t="s">
        <v>1136</v>
      </c>
      <c r="C2491" s="8">
        <v>131140180510</v>
      </c>
      <c r="D2491" s="8" t="s">
        <v>1137</v>
      </c>
      <c r="F2491" s="8" t="s">
        <v>1138</v>
      </c>
      <c r="G2491" s="10">
        <v>43479</v>
      </c>
      <c r="H2491" s="8" t="s">
        <v>31</v>
      </c>
      <c r="I2491" s="8" t="s">
        <v>38</v>
      </c>
      <c r="J2491" s="9">
        <v>0</v>
      </c>
      <c r="K2491" s="9">
        <v>0</v>
      </c>
      <c r="L2491" s="8">
        <v>0</v>
      </c>
      <c r="M2491" s="14">
        <f t="shared" si="117"/>
        <v>0</v>
      </c>
      <c r="N2491" s="8">
        <v>0</v>
      </c>
      <c r="O2491" s="8">
        <v>0</v>
      </c>
      <c r="P2491" s="8" t="s">
        <v>77</v>
      </c>
      <c r="R2491" s="8">
        <v>0</v>
      </c>
      <c r="S2491" s="13">
        <f>_xlfn.XLOOKUP(P2491,rif_fee_schedule!$A$2:$A$84,rif_fee_schedule!C$2:C$84, 0)*1.628</f>
        <v>9769.6279999999988</v>
      </c>
      <c r="T2491" s="13">
        <f>_xlfn.XLOOKUP(P2491,rif_fee_schedule!$A$2:$A$84,rif_fee_schedule!D$2:D$84, 0)</f>
        <v>5674</v>
      </c>
      <c r="U2491" s="14">
        <f t="shared" si="118"/>
        <v>0</v>
      </c>
      <c r="V2491" s="14">
        <f t="shared" si="119"/>
        <v>0</v>
      </c>
      <c r="W2491"/>
      <c r="Y2491" s="3">
        <v>272008405.74000001</v>
      </c>
      <c r="Z2491" s="3">
        <v>5573244.3300000001</v>
      </c>
      <c r="AA2491" s="3">
        <v>0</v>
      </c>
      <c r="AB2491">
        <v>0</v>
      </c>
      <c r="AC2491" s="3">
        <v>0</v>
      </c>
      <c r="AD2491" s="2">
        <v>-7297347.0099999998</v>
      </c>
      <c r="AE2491" s="3">
        <v>599122533.62</v>
      </c>
      <c r="AF2491" s="3">
        <v>12164932.65</v>
      </c>
      <c r="AG2491" s="3">
        <v>2628720.44</v>
      </c>
      <c r="AH2491" s="3">
        <v>103699.7</v>
      </c>
      <c r="AI2491" s="3">
        <v>2074</v>
      </c>
      <c r="AJ2491" s="2">
        <v>-10188946.82</v>
      </c>
    </row>
    <row r="2492" spans="1:36" hidden="1" x14ac:dyDescent="0.25">
      <c r="A2492" s="36">
        <v>3</v>
      </c>
      <c r="B2492" s="36" t="s">
        <v>3682</v>
      </c>
      <c r="C2492" s="36">
        <v>3220160054190</v>
      </c>
      <c r="D2492" s="36" t="s">
        <v>3683</v>
      </c>
      <c r="E2492" s="36"/>
      <c r="F2492" s="36" t="s">
        <v>3684</v>
      </c>
      <c r="G2492" s="37">
        <v>43481</v>
      </c>
      <c r="H2492" s="36" t="s">
        <v>31</v>
      </c>
      <c r="I2492" s="36" t="s">
        <v>38</v>
      </c>
      <c r="J2492" s="38">
        <v>0</v>
      </c>
      <c r="K2492" s="38">
        <v>908.85</v>
      </c>
      <c r="L2492" s="36">
        <v>45442.33</v>
      </c>
      <c r="M2492" s="39">
        <f t="shared" si="117"/>
        <v>46351.18</v>
      </c>
      <c r="N2492" s="36">
        <v>0</v>
      </c>
      <c r="O2492" s="36">
        <v>0</v>
      </c>
      <c r="P2492" s="36" t="s">
        <v>376</v>
      </c>
      <c r="Q2492" s="36"/>
      <c r="R2492" s="36">
        <v>8</v>
      </c>
      <c r="S2492" s="13">
        <f>_xlfn.XLOOKUP(P2492,rif_fee_schedule!$A$2:$A$84,rif_fee_schedule!C$2:C$84, 0)*1.628</f>
        <v>5981.2719999999999</v>
      </c>
      <c r="T2492" s="40">
        <f>_xlfn.XLOOKUP(P2492,rif_fee_schedule!$A$2:$A$84,rif_fee_schedule!D$2:D$84, 0)</f>
        <v>3474</v>
      </c>
      <c r="U2492" s="39">
        <f t="shared" si="118"/>
        <v>47850.175999999999</v>
      </c>
      <c r="V2492" s="39">
        <f t="shared" si="119"/>
        <v>27792</v>
      </c>
      <c r="W2492" s="43"/>
      <c r="X2492" s="41"/>
      <c r="Y2492" s="42">
        <v>23988344.25</v>
      </c>
      <c r="Z2492" s="42">
        <v>491993.61</v>
      </c>
      <c r="AA2492" s="42">
        <v>633517.25</v>
      </c>
      <c r="AB2492" s="43">
        <v>0</v>
      </c>
      <c r="AC2492" s="42">
        <v>0</v>
      </c>
      <c r="AD2492" s="44">
        <v>2811604.2</v>
      </c>
      <c r="AE2492" s="42">
        <v>599122533.62</v>
      </c>
      <c r="AF2492" s="42">
        <v>12164932.65</v>
      </c>
      <c r="AG2492" s="42">
        <v>2628720.44</v>
      </c>
      <c r="AH2492" s="42">
        <v>103699.7</v>
      </c>
      <c r="AI2492" s="42">
        <v>2074</v>
      </c>
      <c r="AJ2492" s="44">
        <v>-10188946.82</v>
      </c>
    </row>
    <row r="2493" spans="1:36" hidden="1" x14ac:dyDescent="0.25">
      <c r="A2493" s="8">
        <v>8</v>
      </c>
      <c r="B2493" s="8" t="s">
        <v>8705</v>
      </c>
      <c r="C2493" s="8">
        <v>232340080820</v>
      </c>
      <c r="D2493" s="8" t="s">
        <v>8706</v>
      </c>
      <c r="F2493" s="8" t="s">
        <v>8707</v>
      </c>
      <c r="G2493" s="10">
        <v>43580</v>
      </c>
      <c r="H2493" s="8" t="s">
        <v>31</v>
      </c>
      <c r="I2493" s="8" t="s">
        <v>38</v>
      </c>
      <c r="J2493" s="9">
        <v>158581.10999999999</v>
      </c>
      <c r="K2493" s="9">
        <v>3171.62</v>
      </c>
      <c r="L2493" s="8">
        <v>0</v>
      </c>
      <c r="M2493" s="14">
        <f t="shared" si="117"/>
        <v>161752.72999999998</v>
      </c>
      <c r="N2493" s="8">
        <v>0</v>
      </c>
      <c r="O2493" s="8">
        <v>0</v>
      </c>
      <c r="P2493" s="8" t="s">
        <v>112</v>
      </c>
      <c r="R2493" s="11">
        <v>-2730</v>
      </c>
      <c r="S2493" s="13">
        <f>_xlfn.XLOOKUP(P2493,rif_fee_schedule!$A$2:$A$84,rif_fee_schedule!C$2:C$84, 0)*1.628</f>
        <v>53.092335999999996</v>
      </c>
      <c r="T2493" s="13">
        <f>_xlfn.XLOOKUP(P2493,rif_fee_schedule!$A$2:$A$84,rif_fee_schedule!D$2:D$84, 0)</f>
        <v>30.835000000000001</v>
      </c>
      <c r="U2493" s="14">
        <f t="shared" si="118"/>
        <v>-144942.07728</v>
      </c>
      <c r="V2493" s="14">
        <f t="shared" si="119"/>
        <v>-84179.55</v>
      </c>
      <c r="W2493" s="2"/>
      <c r="Y2493" s="3">
        <v>38230434.439999998</v>
      </c>
      <c r="Z2493" s="3">
        <v>764608.82</v>
      </c>
      <c r="AA2493" s="3">
        <v>0</v>
      </c>
      <c r="AB2493">
        <v>0</v>
      </c>
      <c r="AC2493" s="3">
        <v>0</v>
      </c>
      <c r="AD2493" s="2">
        <v>-229524.99</v>
      </c>
      <c r="AE2493" s="3">
        <v>599122533.62</v>
      </c>
      <c r="AF2493" s="3">
        <v>12164932.65</v>
      </c>
      <c r="AG2493" s="3">
        <v>2628720.44</v>
      </c>
      <c r="AH2493" s="3">
        <v>103699.7</v>
      </c>
      <c r="AI2493" s="3">
        <v>2074</v>
      </c>
      <c r="AJ2493" s="2">
        <v>-10188946.82</v>
      </c>
    </row>
    <row r="2494" spans="1:36" hidden="1" x14ac:dyDescent="0.25">
      <c r="A2494" s="8">
        <v>8</v>
      </c>
      <c r="B2494" s="8" t="s">
        <v>8705</v>
      </c>
      <c r="C2494" s="8">
        <v>232340080820</v>
      </c>
      <c r="D2494" s="8" t="s">
        <v>8706</v>
      </c>
      <c r="F2494" s="8" t="s">
        <v>8707</v>
      </c>
      <c r="G2494" s="10">
        <v>43580</v>
      </c>
      <c r="H2494" s="8" t="s">
        <v>31</v>
      </c>
      <c r="I2494" s="8" t="s">
        <v>38</v>
      </c>
      <c r="J2494" s="9">
        <v>158581.10999999999</v>
      </c>
      <c r="K2494" s="9">
        <v>3171.62</v>
      </c>
      <c r="L2494" s="8">
        <v>0</v>
      </c>
      <c r="M2494" s="14">
        <f t="shared" si="117"/>
        <v>161752.72999999998</v>
      </c>
      <c r="N2494" s="8">
        <v>0</v>
      </c>
      <c r="O2494" s="8">
        <v>0</v>
      </c>
      <c r="P2494" s="8" t="s">
        <v>45</v>
      </c>
      <c r="R2494" s="11">
        <v>-2670</v>
      </c>
      <c r="S2494" s="13">
        <f>_xlfn.XLOOKUP(P2494,rif_fee_schedule!$A$2:$A$84,rif_fee_schedule!C$2:C$84, 0)*1.628</f>
        <v>19.244587999999997</v>
      </c>
      <c r="T2494" s="13">
        <f>_xlfn.XLOOKUP(P2494,rif_fee_schedule!$A$2:$A$84,rif_fee_schedule!D$2:D$84, 0)</f>
        <v>11.177</v>
      </c>
      <c r="U2494" s="14">
        <f t="shared" si="118"/>
        <v>-51383.049959999989</v>
      </c>
      <c r="V2494" s="14">
        <f t="shared" si="119"/>
        <v>-29842.59</v>
      </c>
      <c r="W2494" s="2"/>
      <c r="Y2494" s="3">
        <v>38230434.439999998</v>
      </c>
      <c r="Z2494" s="3">
        <v>764608.82</v>
      </c>
      <c r="AA2494" s="3">
        <v>0</v>
      </c>
      <c r="AB2494">
        <v>0</v>
      </c>
      <c r="AC2494" s="3">
        <v>0</v>
      </c>
      <c r="AD2494" s="2">
        <v>-229524.99</v>
      </c>
      <c r="AE2494" s="3">
        <v>599122533.62</v>
      </c>
      <c r="AF2494" s="3">
        <v>12164932.65</v>
      </c>
      <c r="AG2494" s="3">
        <v>2628720.44</v>
      </c>
      <c r="AH2494" s="3">
        <v>103699.7</v>
      </c>
      <c r="AI2494" s="3">
        <v>2074</v>
      </c>
      <c r="AJ2494" s="2">
        <v>-10188946.82</v>
      </c>
    </row>
    <row r="2495" spans="1:36" hidden="1" x14ac:dyDescent="0.25">
      <c r="A2495" s="8">
        <v>8</v>
      </c>
      <c r="B2495" s="8" t="s">
        <v>8705</v>
      </c>
      <c r="C2495" s="8">
        <v>232340080820</v>
      </c>
      <c r="D2495" s="8" t="s">
        <v>8706</v>
      </c>
      <c r="F2495" s="8" t="s">
        <v>8707</v>
      </c>
      <c r="G2495" s="10">
        <v>43580</v>
      </c>
      <c r="H2495" s="8" t="s">
        <v>31</v>
      </c>
      <c r="I2495" s="8" t="s">
        <v>38</v>
      </c>
      <c r="J2495" s="9">
        <v>158581.10999999999</v>
      </c>
      <c r="K2495" s="9">
        <v>3171.62</v>
      </c>
      <c r="L2495" s="8">
        <v>0</v>
      </c>
      <c r="M2495" s="14">
        <f t="shared" si="117"/>
        <v>161752.72999999998</v>
      </c>
      <c r="N2495" s="8">
        <v>0</v>
      </c>
      <c r="O2495" s="8">
        <v>0</v>
      </c>
      <c r="P2495" s="8" t="s">
        <v>78</v>
      </c>
      <c r="R2495" s="8">
        <v>50</v>
      </c>
      <c r="S2495" s="13">
        <f>_xlfn.XLOOKUP(P2495,rif_fee_schedule!$A$2:$A$84,rif_fee_schedule!C$2:C$84, 0)*1.628</f>
        <v>9105.4039999999986</v>
      </c>
      <c r="T2495" s="13">
        <f>_xlfn.XLOOKUP(P2495,rif_fee_schedule!$A$2:$A$84,rif_fee_schedule!D$2:D$84, 0)</f>
        <v>5288</v>
      </c>
      <c r="U2495" s="14">
        <f t="shared" si="118"/>
        <v>455270.19999999995</v>
      </c>
      <c r="V2495" s="14">
        <f t="shared" si="119"/>
        <v>264400</v>
      </c>
      <c r="W2495"/>
      <c r="Y2495" s="3">
        <v>38230434.439999998</v>
      </c>
      <c r="Z2495" s="3">
        <v>764608.82</v>
      </c>
      <c r="AA2495" s="3">
        <v>0</v>
      </c>
      <c r="AB2495">
        <v>0</v>
      </c>
      <c r="AC2495" s="3">
        <v>0</v>
      </c>
      <c r="AD2495" s="2">
        <v>-229524.99</v>
      </c>
      <c r="AE2495" s="3">
        <v>599122533.62</v>
      </c>
      <c r="AF2495" s="3">
        <v>12164932.65</v>
      </c>
      <c r="AG2495" s="3">
        <v>2628720.44</v>
      </c>
      <c r="AH2495" s="3">
        <v>103699.7</v>
      </c>
      <c r="AI2495" s="3">
        <v>2074</v>
      </c>
      <c r="AJ2495" s="2">
        <v>-10188946.82</v>
      </c>
    </row>
    <row r="2496" spans="1:36" hidden="1" x14ac:dyDescent="0.25">
      <c r="A2496" s="8">
        <v>8</v>
      </c>
      <c r="B2496" s="8" t="s">
        <v>8705</v>
      </c>
      <c r="C2496" s="8">
        <v>232340080820</v>
      </c>
      <c r="D2496" s="8" t="s">
        <v>8706</v>
      </c>
      <c r="F2496" s="8" t="s">
        <v>8707</v>
      </c>
      <c r="G2496" s="10">
        <v>43580</v>
      </c>
      <c r="H2496" s="8" t="s">
        <v>31</v>
      </c>
      <c r="I2496" s="8" t="s">
        <v>38</v>
      </c>
      <c r="J2496" s="9">
        <v>158581.10999999999</v>
      </c>
      <c r="K2496" s="9">
        <v>3171.62</v>
      </c>
      <c r="L2496" s="8">
        <v>0</v>
      </c>
      <c r="M2496" s="14">
        <f t="shared" si="117"/>
        <v>161752.72999999998</v>
      </c>
      <c r="N2496" s="8">
        <v>0</v>
      </c>
      <c r="O2496" s="8">
        <v>0</v>
      </c>
      <c r="P2496" s="8" t="s">
        <v>113</v>
      </c>
      <c r="R2496" s="8">
        <v>-12</v>
      </c>
      <c r="S2496" s="13">
        <f>_xlfn.XLOOKUP(P2496,rif_fee_schedule!$A$2:$A$84,rif_fee_schedule!C$2:C$84, 0)*1.628</f>
        <v>6860.3919999999998</v>
      </c>
      <c r="T2496" s="13">
        <f>_xlfn.XLOOKUP(P2496,rif_fee_schedule!$A$2:$A$84,rif_fee_schedule!D$2:D$84, 0)</f>
        <v>3984</v>
      </c>
      <c r="U2496" s="14">
        <f t="shared" si="118"/>
        <v>-82324.703999999998</v>
      </c>
      <c r="V2496" s="14">
        <f t="shared" si="119"/>
        <v>-47808</v>
      </c>
      <c r="W2496"/>
      <c r="Y2496" s="3">
        <v>38230434.439999998</v>
      </c>
      <c r="Z2496" s="3">
        <v>764608.82</v>
      </c>
      <c r="AA2496" s="3">
        <v>0</v>
      </c>
      <c r="AB2496">
        <v>0</v>
      </c>
      <c r="AC2496" s="3">
        <v>0</v>
      </c>
      <c r="AD2496" s="2">
        <v>-229524.99</v>
      </c>
      <c r="AE2496" s="3">
        <v>599122533.62</v>
      </c>
      <c r="AF2496" s="3">
        <v>12164932.65</v>
      </c>
      <c r="AG2496" s="3">
        <v>2628720.44</v>
      </c>
      <c r="AH2496" s="3">
        <v>103699.7</v>
      </c>
      <c r="AI2496" s="3">
        <v>2074</v>
      </c>
      <c r="AJ2496" s="2">
        <v>-10188946.82</v>
      </c>
    </row>
    <row r="2497" spans="1:36" hidden="1" x14ac:dyDescent="0.25">
      <c r="A2497" s="8">
        <v>2</v>
      </c>
      <c r="B2497" s="8" t="s">
        <v>1650</v>
      </c>
      <c r="C2497" s="8">
        <v>131340210010</v>
      </c>
      <c r="D2497" s="8" t="s">
        <v>1651</v>
      </c>
      <c r="F2497" s="8" t="s">
        <v>1652</v>
      </c>
      <c r="G2497" s="10">
        <v>43497</v>
      </c>
      <c r="H2497" s="8" t="s">
        <v>31</v>
      </c>
      <c r="I2497" s="8" t="s">
        <v>38</v>
      </c>
      <c r="J2497" s="9">
        <v>1969.71</v>
      </c>
      <c r="K2497" s="9">
        <v>39.39</v>
      </c>
      <c r="L2497" s="8">
        <v>0</v>
      </c>
      <c r="M2497" s="14">
        <f t="shared" si="117"/>
        <v>2009.1000000000001</v>
      </c>
      <c r="N2497" s="8">
        <v>0</v>
      </c>
      <c r="O2497" s="8">
        <v>0</v>
      </c>
      <c r="P2497" s="8" t="s">
        <v>114</v>
      </c>
      <c r="R2497" s="8">
        <v>2</v>
      </c>
      <c r="S2497" s="13">
        <f>_xlfn.XLOOKUP(P2497,rif_fee_schedule!$A$2:$A$84,rif_fee_schedule!C$2:C$84, 0)*1.628</f>
        <v>4288.152</v>
      </c>
      <c r="T2497" s="13">
        <f>_xlfn.XLOOKUP(P2497,rif_fee_schedule!$A$2:$A$84,rif_fee_schedule!D$2:D$84, 0)</f>
        <v>2490</v>
      </c>
      <c r="U2497" s="14">
        <f t="shared" si="118"/>
        <v>8576.3040000000001</v>
      </c>
      <c r="V2497" s="14">
        <f t="shared" si="119"/>
        <v>4980</v>
      </c>
      <c r="W2497"/>
      <c r="Y2497" s="3">
        <v>272008405.74000001</v>
      </c>
      <c r="Z2497" s="3">
        <v>5573244.3300000001</v>
      </c>
      <c r="AA2497" s="3">
        <v>0</v>
      </c>
      <c r="AB2497">
        <v>0</v>
      </c>
      <c r="AC2497" s="3">
        <v>0</v>
      </c>
      <c r="AD2497" s="2">
        <v>-7297347.0099999998</v>
      </c>
      <c r="AE2497" s="3">
        <v>599122533.62</v>
      </c>
      <c r="AF2497" s="3">
        <v>12164932.65</v>
      </c>
      <c r="AG2497" s="3">
        <v>2628720.44</v>
      </c>
      <c r="AH2497" s="3">
        <v>103699.7</v>
      </c>
      <c r="AI2497" s="3">
        <v>2074</v>
      </c>
      <c r="AJ2497" s="2">
        <v>-10188946.82</v>
      </c>
    </row>
    <row r="2498" spans="1:36" hidden="1" x14ac:dyDescent="0.25">
      <c r="A2498" s="8">
        <v>2</v>
      </c>
      <c r="B2498" s="8" t="s">
        <v>1650</v>
      </c>
      <c r="C2498" s="8">
        <v>131340210010</v>
      </c>
      <c r="D2498" s="8" t="s">
        <v>1651</v>
      </c>
      <c r="F2498" s="8" t="s">
        <v>1652</v>
      </c>
      <c r="G2498" s="10">
        <v>43497</v>
      </c>
      <c r="H2498" s="8" t="s">
        <v>31</v>
      </c>
      <c r="I2498" s="8" t="s">
        <v>38</v>
      </c>
      <c r="J2498" s="9">
        <v>1969.71</v>
      </c>
      <c r="K2498" s="9">
        <v>39.39</v>
      </c>
      <c r="L2498" s="8">
        <v>0</v>
      </c>
      <c r="M2498" s="14">
        <f t="shared" si="117"/>
        <v>2009.1000000000001</v>
      </c>
      <c r="N2498" s="8">
        <v>0</v>
      </c>
      <c r="O2498" s="8">
        <v>0</v>
      </c>
      <c r="P2498" s="8" t="s">
        <v>77</v>
      </c>
      <c r="R2498" s="8">
        <v>-1</v>
      </c>
      <c r="S2498" s="13">
        <f>_xlfn.XLOOKUP(P2498,rif_fee_schedule!$A$2:$A$84,rif_fee_schedule!C$2:C$84, 0)*1.628</f>
        <v>9769.6279999999988</v>
      </c>
      <c r="T2498" s="13">
        <f>_xlfn.XLOOKUP(P2498,rif_fee_schedule!$A$2:$A$84,rif_fee_schedule!D$2:D$84, 0)</f>
        <v>5674</v>
      </c>
      <c r="U2498" s="14">
        <f t="shared" si="118"/>
        <v>-9769.6279999999988</v>
      </c>
      <c r="V2498" s="14">
        <f t="shared" si="119"/>
        <v>-5674</v>
      </c>
      <c r="W2498"/>
      <c r="Y2498" s="3">
        <v>272008405.74000001</v>
      </c>
      <c r="Z2498" s="3">
        <v>5573244.3300000001</v>
      </c>
      <c r="AA2498" s="3">
        <v>0</v>
      </c>
      <c r="AB2498">
        <v>0</v>
      </c>
      <c r="AC2498" s="3">
        <v>0</v>
      </c>
      <c r="AD2498" s="2">
        <v>-7297347.0099999998</v>
      </c>
      <c r="AE2498" s="3">
        <v>599122533.62</v>
      </c>
      <c r="AF2498" s="3">
        <v>12164932.65</v>
      </c>
      <c r="AG2498" s="3">
        <v>2628720.44</v>
      </c>
      <c r="AH2498" s="3">
        <v>103699.7</v>
      </c>
      <c r="AI2498" s="3">
        <v>2074</v>
      </c>
      <c r="AJ2498" s="2">
        <v>-10188946.82</v>
      </c>
    </row>
    <row r="2499" spans="1:36" hidden="1" x14ac:dyDescent="0.25">
      <c r="A2499" s="8">
        <v>2</v>
      </c>
      <c r="B2499" s="8" t="s">
        <v>2098</v>
      </c>
      <c r="C2499" s="8">
        <v>141150030160</v>
      </c>
      <c r="D2499" s="8" t="s">
        <v>2099</v>
      </c>
      <c r="F2499" s="8" t="s">
        <v>2100</v>
      </c>
      <c r="G2499" s="10">
        <v>43472</v>
      </c>
      <c r="H2499" s="8" t="s">
        <v>31</v>
      </c>
      <c r="I2499" s="8" t="s">
        <v>38</v>
      </c>
      <c r="J2499" s="9">
        <v>0</v>
      </c>
      <c r="K2499" s="9">
        <v>0</v>
      </c>
      <c r="L2499" s="8">
        <v>0</v>
      </c>
      <c r="M2499" s="14">
        <f t="shared" si="117"/>
        <v>0</v>
      </c>
      <c r="N2499" s="8">
        <v>0</v>
      </c>
      <c r="O2499" s="8">
        <v>0</v>
      </c>
      <c r="P2499" s="8" t="s">
        <v>77</v>
      </c>
      <c r="R2499" s="8">
        <v>0</v>
      </c>
      <c r="S2499" s="13">
        <f>_xlfn.XLOOKUP(P2499,rif_fee_schedule!$A$2:$A$84,rif_fee_schedule!C$2:C$84, 0)*1.628</f>
        <v>9769.6279999999988</v>
      </c>
      <c r="T2499" s="13">
        <f>_xlfn.XLOOKUP(P2499,rif_fee_schedule!$A$2:$A$84,rif_fee_schedule!D$2:D$84, 0)</f>
        <v>5674</v>
      </c>
      <c r="U2499" s="14">
        <f t="shared" si="118"/>
        <v>0</v>
      </c>
      <c r="V2499" s="14">
        <f t="shared" si="119"/>
        <v>0</v>
      </c>
      <c r="W2499"/>
      <c r="Y2499" s="3">
        <v>272008405.74000001</v>
      </c>
      <c r="Z2499" s="3">
        <v>5573244.3300000001</v>
      </c>
      <c r="AA2499" s="3">
        <v>0</v>
      </c>
      <c r="AB2499">
        <v>0</v>
      </c>
      <c r="AC2499" s="3">
        <v>0</v>
      </c>
      <c r="AD2499" s="2">
        <v>-7297347.0099999998</v>
      </c>
      <c r="AE2499" s="3">
        <v>599122533.62</v>
      </c>
      <c r="AF2499" s="3">
        <v>12164932.65</v>
      </c>
      <c r="AG2499" s="3">
        <v>2628720.44</v>
      </c>
      <c r="AH2499" s="3">
        <v>103699.7</v>
      </c>
      <c r="AI2499" s="3">
        <v>2074</v>
      </c>
      <c r="AJ2499" s="2">
        <v>-10188946.82</v>
      </c>
    </row>
    <row r="2500" spans="1:36" hidden="1" x14ac:dyDescent="0.25">
      <c r="A2500" s="8">
        <v>2</v>
      </c>
      <c r="B2500" s="8" t="s">
        <v>1902</v>
      </c>
      <c r="C2500" s="8">
        <v>140020040770</v>
      </c>
      <c r="D2500" s="8" t="s">
        <v>1903</v>
      </c>
      <c r="F2500" s="8" t="s">
        <v>1904</v>
      </c>
      <c r="G2500" s="10">
        <v>43473</v>
      </c>
      <c r="H2500" s="8" t="s">
        <v>31</v>
      </c>
      <c r="I2500" s="8" t="s">
        <v>38</v>
      </c>
      <c r="J2500" s="9">
        <v>1969.71</v>
      </c>
      <c r="K2500" s="9">
        <v>39.39</v>
      </c>
      <c r="L2500" s="8">
        <v>0</v>
      </c>
      <c r="M2500" s="14">
        <f t="shared" si="117"/>
        <v>2009.1000000000001</v>
      </c>
      <c r="N2500" s="8">
        <v>0</v>
      </c>
      <c r="O2500" s="8">
        <v>0</v>
      </c>
      <c r="P2500" s="8" t="s">
        <v>114</v>
      </c>
      <c r="R2500" s="8">
        <v>2</v>
      </c>
      <c r="S2500" s="13">
        <f>_xlfn.XLOOKUP(P2500,rif_fee_schedule!$A$2:$A$84,rif_fee_schedule!C$2:C$84, 0)*1.628</f>
        <v>4288.152</v>
      </c>
      <c r="T2500" s="13">
        <f>_xlfn.XLOOKUP(P2500,rif_fee_schedule!$A$2:$A$84,rif_fee_schedule!D$2:D$84, 0)</f>
        <v>2490</v>
      </c>
      <c r="U2500" s="14">
        <f t="shared" si="118"/>
        <v>8576.3040000000001</v>
      </c>
      <c r="V2500" s="14">
        <f t="shared" si="119"/>
        <v>4980</v>
      </c>
      <c r="W2500"/>
      <c r="Y2500" s="3">
        <v>272008405.74000001</v>
      </c>
      <c r="Z2500" s="3">
        <v>5573244.3300000001</v>
      </c>
      <c r="AA2500" s="3">
        <v>0</v>
      </c>
      <c r="AB2500">
        <v>0</v>
      </c>
      <c r="AC2500" s="3">
        <v>0</v>
      </c>
      <c r="AD2500" s="2">
        <v>-7297347.0099999998</v>
      </c>
      <c r="AE2500" s="3">
        <v>599122533.62</v>
      </c>
      <c r="AF2500" s="3">
        <v>12164932.65</v>
      </c>
      <c r="AG2500" s="3">
        <v>2628720.44</v>
      </c>
      <c r="AH2500" s="3">
        <v>103699.7</v>
      </c>
      <c r="AI2500" s="3">
        <v>2074</v>
      </c>
      <c r="AJ2500" s="2">
        <v>-10188946.82</v>
      </c>
    </row>
    <row r="2501" spans="1:36" hidden="1" x14ac:dyDescent="0.25">
      <c r="A2501" s="8">
        <v>2</v>
      </c>
      <c r="B2501" s="8" t="s">
        <v>1902</v>
      </c>
      <c r="C2501" s="8">
        <v>140020040770</v>
      </c>
      <c r="D2501" s="8" t="s">
        <v>1903</v>
      </c>
      <c r="F2501" s="8" t="s">
        <v>1904</v>
      </c>
      <c r="G2501" s="10">
        <v>43473</v>
      </c>
      <c r="H2501" s="8" t="s">
        <v>31</v>
      </c>
      <c r="I2501" s="8" t="s">
        <v>38</v>
      </c>
      <c r="J2501" s="9">
        <v>1969.71</v>
      </c>
      <c r="K2501" s="9">
        <v>39.39</v>
      </c>
      <c r="L2501" s="8">
        <v>0</v>
      </c>
      <c r="M2501" s="14">
        <f t="shared" si="117"/>
        <v>2009.1000000000001</v>
      </c>
      <c r="N2501" s="8">
        <v>0</v>
      </c>
      <c r="O2501" s="8">
        <v>0</v>
      </c>
      <c r="P2501" s="8" t="s">
        <v>77</v>
      </c>
      <c r="R2501" s="8">
        <v>-1</v>
      </c>
      <c r="S2501" s="13">
        <f>_xlfn.XLOOKUP(P2501,rif_fee_schedule!$A$2:$A$84,rif_fee_schedule!C$2:C$84, 0)*1.628</f>
        <v>9769.6279999999988</v>
      </c>
      <c r="T2501" s="13">
        <f>_xlfn.XLOOKUP(P2501,rif_fee_schedule!$A$2:$A$84,rif_fee_schedule!D$2:D$84, 0)</f>
        <v>5674</v>
      </c>
      <c r="U2501" s="14">
        <f t="shared" si="118"/>
        <v>-9769.6279999999988</v>
      </c>
      <c r="V2501" s="14">
        <f t="shared" si="119"/>
        <v>-5674</v>
      </c>
      <c r="W2501"/>
      <c r="Y2501" s="3">
        <v>272008405.74000001</v>
      </c>
      <c r="Z2501" s="3">
        <v>5573244.3300000001</v>
      </c>
      <c r="AA2501" s="3">
        <v>0</v>
      </c>
      <c r="AB2501">
        <v>0</v>
      </c>
      <c r="AC2501" s="3">
        <v>0</v>
      </c>
      <c r="AD2501" s="2">
        <v>-7297347.0099999998</v>
      </c>
      <c r="AE2501" s="3">
        <v>599122533.62</v>
      </c>
      <c r="AF2501" s="3">
        <v>12164932.65</v>
      </c>
      <c r="AG2501" s="3">
        <v>2628720.44</v>
      </c>
      <c r="AH2501" s="3">
        <v>103699.7</v>
      </c>
      <c r="AI2501" s="3">
        <v>2074</v>
      </c>
      <c r="AJ2501" s="2">
        <v>-10188946.82</v>
      </c>
    </row>
    <row r="2502" spans="1:36" hidden="1" x14ac:dyDescent="0.25">
      <c r="A2502" s="8">
        <v>5.0999999999999996</v>
      </c>
      <c r="B2502" s="8" t="s">
        <v>5229</v>
      </c>
      <c r="C2502" s="8">
        <v>2050130031050</v>
      </c>
      <c r="D2502" s="8" t="s">
        <v>5230</v>
      </c>
      <c r="F2502" s="8" t="s">
        <v>5231</v>
      </c>
      <c r="G2502" s="10">
        <v>43475</v>
      </c>
      <c r="H2502" s="8" t="s">
        <v>31</v>
      </c>
      <c r="I2502" s="8" t="s">
        <v>38</v>
      </c>
      <c r="J2502" s="9">
        <v>0</v>
      </c>
      <c r="K2502" s="9">
        <v>0</v>
      </c>
      <c r="L2502" s="8">
        <v>0</v>
      </c>
      <c r="M2502" s="14">
        <f t="shared" si="117"/>
        <v>0</v>
      </c>
      <c r="N2502" s="8">
        <v>0</v>
      </c>
      <c r="O2502" s="8">
        <v>0</v>
      </c>
      <c r="P2502" s="8" t="s">
        <v>77</v>
      </c>
      <c r="R2502" s="8">
        <v>0</v>
      </c>
      <c r="S2502" s="13">
        <f>_xlfn.XLOOKUP(P2502,rif_fee_schedule!$A$2:$A$84,rif_fee_schedule!C$2:C$84, 0)*1.628</f>
        <v>9769.6279999999988</v>
      </c>
      <c r="T2502" s="13">
        <f>_xlfn.XLOOKUP(P2502,rif_fee_schedule!$A$2:$A$84,rif_fee_schedule!D$2:D$84, 0)</f>
        <v>5674</v>
      </c>
      <c r="U2502" s="14">
        <f t="shared" si="118"/>
        <v>0</v>
      </c>
      <c r="V2502" s="14">
        <f t="shared" si="119"/>
        <v>0</v>
      </c>
      <c r="W2502"/>
      <c r="Y2502" s="3">
        <v>460572.8</v>
      </c>
      <c r="Z2502" s="3">
        <v>9211.4599999999991</v>
      </c>
      <c r="AA2502" s="3">
        <v>0</v>
      </c>
      <c r="AB2502">
        <v>0</v>
      </c>
      <c r="AC2502" s="3">
        <v>0</v>
      </c>
      <c r="AD2502" s="2">
        <v>11471.08</v>
      </c>
      <c r="AE2502" s="3">
        <v>599122533.62</v>
      </c>
      <c r="AF2502" s="3">
        <v>12164932.65</v>
      </c>
      <c r="AG2502" s="3">
        <v>2628720.44</v>
      </c>
      <c r="AH2502" s="3">
        <v>103699.7</v>
      </c>
      <c r="AI2502" s="3">
        <v>2074</v>
      </c>
      <c r="AJ2502" s="2">
        <v>-10188946.82</v>
      </c>
    </row>
    <row r="2503" spans="1:36" hidden="1" x14ac:dyDescent="0.25">
      <c r="A2503" s="8">
        <v>2</v>
      </c>
      <c r="B2503" s="8" t="s">
        <v>1583</v>
      </c>
      <c r="C2503" s="8">
        <v>131260000110</v>
      </c>
      <c r="D2503" s="8" t="s">
        <v>1584</v>
      </c>
      <c r="G2503" s="10">
        <v>43515</v>
      </c>
      <c r="H2503" s="8" t="s">
        <v>31</v>
      </c>
      <c r="I2503" s="8" t="s">
        <v>32</v>
      </c>
      <c r="J2503" s="9">
        <v>491747.37</v>
      </c>
      <c r="K2503" s="9">
        <v>9834.94</v>
      </c>
      <c r="L2503" s="8">
        <v>0</v>
      </c>
      <c r="M2503" s="14">
        <f t="shared" si="117"/>
        <v>501582.31</v>
      </c>
      <c r="N2503" s="8">
        <v>0</v>
      </c>
      <c r="O2503" s="8">
        <v>0</v>
      </c>
      <c r="P2503" s="8" t="s">
        <v>1585</v>
      </c>
      <c r="R2503" s="11">
        <v>35353</v>
      </c>
      <c r="S2503" s="13">
        <f>_xlfn.XLOOKUP(P2503,rif_fee_schedule!$A$2:$A$84,rif_fee_schedule!C$2:C$84, 0)*1.628</f>
        <v>20.223016000000001</v>
      </c>
      <c r="T2503" s="13">
        <f>_xlfn.XLOOKUP(P2503,rif_fee_schedule!$A$2:$A$84,rif_fee_schedule!D$2:D$84, 0)</f>
        <v>11.742000000000001</v>
      </c>
      <c r="U2503" s="14">
        <f t="shared" si="118"/>
        <v>714944.28464800003</v>
      </c>
      <c r="V2503" s="14">
        <f t="shared" si="119"/>
        <v>415114.92600000004</v>
      </c>
      <c r="W2503" s="2"/>
      <c r="Y2503" s="3">
        <v>272008405.74000001</v>
      </c>
      <c r="Z2503" s="3">
        <v>5573244.3300000001</v>
      </c>
      <c r="AA2503" s="3">
        <v>0</v>
      </c>
      <c r="AB2503">
        <v>0</v>
      </c>
      <c r="AC2503" s="3">
        <v>0</v>
      </c>
      <c r="AD2503" s="2">
        <v>-7297347.0099999998</v>
      </c>
      <c r="AE2503" s="3">
        <v>599122533.62</v>
      </c>
      <c r="AF2503" s="3">
        <v>12164932.65</v>
      </c>
      <c r="AG2503" s="3">
        <v>2628720.44</v>
      </c>
      <c r="AH2503" s="3">
        <v>103699.7</v>
      </c>
      <c r="AI2503" s="3">
        <v>2074</v>
      </c>
      <c r="AJ2503" s="2">
        <v>-10188946.82</v>
      </c>
    </row>
    <row r="2504" spans="1:36" hidden="1" x14ac:dyDescent="0.25">
      <c r="A2504" s="8">
        <v>2</v>
      </c>
      <c r="B2504" s="8" t="s">
        <v>1583</v>
      </c>
      <c r="C2504" s="8">
        <v>131260000110</v>
      </c>
      <c r="D2504" s="8" t="s">
        <v>1584</v>
      </c>
      <c r="G2504" s="10">
        <v>43515</v>
      </c>
      <c r="H2504" s="8" t="s">
        <v>31</v>
      </c>
      <c r="I2504" s="8" t="s">
        <v>32</v>
      </c>
      <c r="J2504" s="9">
        <v>491747.37</v>
      </c>
      <c r="K2504" s="9">
        <v>9834.94</v>
      </c>
      <c r="L2504" s="8">
        <v>0</v>
      </c>
      <c r="M2504" s="14">
        <f t="shared" si="117"/>
        <v>501582.31</v>
      </c>
      <c r="N2504" s="8">
        <v>0</v>
      </c>
      <c r="O2504" s="8">
        <v>0</v>
      </c>
      <c r="P2504" s="8" t="s">
        <v>45</v>
      </c>
      <c r="R2504" s="11">
        <v>-7668</v>
      </c>
      <c r="S2504" s="13">
        <f>_xlfn.XLOOKUP(P2504,rif_fee_schedule!$A$2:$A$84,rif_fee_schedule!C$2:C$84, 0)*1.628</f>
        <v>19.244587999999997</v>
      </c>
      <c r="T2504" s="13">
        <f>_xlfn.XLOOKUP(P2504,rif_fee_schedule!$A$2:$A$84,rif_fee_schedule!D$2:D$84, 0)</f>
        <v>11.177</v>
      </c>
      <c r="U2504" s="14">
        <f t="shared" si="118"/>
        <v>-147567.50078399997</v>
      </c>
      <c r="V2504" s="14">
        <f t="shared" si="119"/>
        <v>-85705.23599999999</v>
      </c>
      <c r="W2504" s="2"/>
      <c r="Y2504" s="3">
        <v>272008405.74000001</v>
      </c>
      <c r="Z2504" s="3">
        <v>5573244.3300000001</v>
      </c>
      <c r="AA2504" s="3">
        <v>0</v>
      </c>
      <c r="AB2504">
        <v>0</v>
      </c>
      <c r="AC2504" s="3">
        <v>0</v>
      </c>
      <c r="AD2504" s="2">
        <v>-7297347.0099999998</v>
      </c>
      <c r="AE2504" s="3">
        <v>599122533.62</v>
      </c>
      <c r="AF2504" s="3">
        <v>12164932.65</v>
      </c>
      <c r="AG2504" s="3">
        <v>2628720.44</v>
      </c>
      <c r="AH2504" s="3">
        <v>103699.7</v>
      </c>
      <c r="AI2504" s="3">
        <v>2074</v>
      </c>
      <c r="AJ2504" s="2">
        <v>-10188946.82</v>
      </c>
    </row>
    <row r="2505" spans="1:36" hidden="1" x14ac:dyDescent="0.25">
      <c r="A2505" s="8">
        <v>2</v>
      </c>
      <c r="B2505" s="8" t="s">
        <v>1583</v>
      </c>
      <c r="C2505" s="8">
        <v>131260000110</v>
      </c>
      <c r="D2505" s="8" t="s">
        <v>1584</v>
      </c>
      <c r="G2505" s="10">
        <v>43515</v>
      </c>
      <c r="H2505" s="8" t="s">
        <v>31</v>
      </c>
      <c r="I2505" s="8" t="s">
        <v>32</v>
      </c>
      <c r="J2505" s="9">
        <v>491747.37</v>
      </c>
      <c r="K2505" s="9">
        <v>9834.94</v>
      </c>
      <c r="L2505" s="8">
        <v>0</v>
      </c>
      <c r="M2505" s="14">
        <f t="shared" si="117"/>
        <v>501582.31</v>
      </c>
      <c r="N2505" s="8">
        <v>0</v>
      </c>
      <c r="O2505" s="8">
        <v>0</v>
      </c>
      <c r="P2505" s="8" t="s">
        <v>77</v>
      </c>
      <c r="R2505" s="8">
        <v>-2</v>
      </c>
      <c r="S2505" s="13">
        <f>_xlfn.XLOOKUP(P2505,rif_fee_schedule!$A$2:$A$84,rif_fee_schedule!C$2:C$84, 0)*1.628</f>
        <v>9769.6279999999988</v>
      </c>
      <c r="T2505" s="13">
        <f>_xlfn.XLOOKUP(P2505,rif_fee_schedule!$A$2:$A$84,rif_fee_schedule!D$2:D$84, 0)</f>
        <v>5674</v>
      </c>
      <c r="U2505" s="14">
        <f t="shared" si="118"/>
        <v>-19539.255999999998</v>
      </c>
      <c r="V2505" s="14">
        <f t="shared" si="119"/>
        <v>-11348</v>
      </c>
      <c r="W2505"/>
      <c r="Y2505" s="3">
        <v>272008405.74000001</v>
      </c>
      <c r="Z2505" s="3">
        <v>5573244.3300000001</v>
      </c>
      <c r="AA2505" s="3">
        <v>0</v>
      </c>
      <c r="AB2505">
        <v>0</v>
      </c>
      <c r="AC2505" s="3">
        <v>0</v>
      </c>
      <c r="AD2505" s="2">
        <v>-7297347.0099999998</v>
      </c>
      <c r="AE2505" s="3">
        <v>599122533.62</v>
      </c>
      <c r="AF2505" s="3">
        <v>12164932.65</v>
      </c>
      <c r="AG2505" s="3">
        <v>2628720.44</v>
      </c>
      <c r="AH2505" s="3">
        <v>103699.7</v>
      </c>
      <c r="AI2505" s="3">
        <v>2074</v>
      </c>
      <c r="AJ2505" s="2">
        <v>-10188946.82</v>
      </c>
    </row>
    <row r="2506" spans="1:36" hidden="1" x14ac:dyDescent="0.25">
      <c r="A2506" s="8">
        <v>7</v>
      </c>
      <c r="B2506" s="8" t="s">
        <v>8366</v>
      </c>
      <c r="C2506" s="8">
        <v>341170081380</v>
      </c>
      <c r="D2506" s="8" t="s">
        <v>8367</v>
      </c>
      <c r="F2506" s="8" t="s">
        <v>8368</v>
      </c>
      <c r="G2506" s="10">
        <v>43490</v>
      </c>
      <c r="H2506" s="8" t="s">
        <v>31</v>
      </c>
      <c r="I2506" s="8" t="s">
        <v>38</v>
      </c>
      <c r="J2506" s="9">
        <v>6609.37</v>
      </c>
      <c r="K2506" s="9">
        <v>132.19</v>
      </c>
      <c r="L2506" s="8">
        <v>0</v>
      </c>
      <c r="M2506" s="14">
        <f t="shared" si="117"/>
        <v>6741.5599999999995</v>
      </c>
      <c r="N2506" s="8">
        <v>0</v>
      </c>
      <c r="O2506" s="8">
        <v>0</v>
      </c>
      <c r="P2506" s="8" t="s">
        <v>865</v>
      </c>
      <c r="R2506" s="8">
        <v>449</v>
      </c>
      <c r="S2506" s="13">
        <f>_xlfn.XLOOKUP(P2506,rif_fee_schedule!$A$2:$A$84,rif_fee_schedule!C$2:C$84, 0)*1.628</f>
        <v>16.392332</v>
      </c>
      <c r="T2506" s="13">
        <f>_xlfn.XLOOKUP(P2506,rif_fee_schedule!$A$2:$A$84,rif_fee_schedule!D$2:D$84, 0)</f>
        <v>9.5210000000000008</v>
      </c>
      <c r="U2506" s="14">
        <f t="shared" si="118"/>
        <v>7360.1570679999995</v>
      </c>
      <c r="V2506" s="14">
        <f t="shared" si="119"/>
        <v>4274.9290000000001</v>
      </c>
      <c r="W2506"/>
      <c r="Y2506" s="3">
        <v>53911680.950000003</v>
      </c>
      <c r="Z2506" s="3">
        <v>1078233.76</v>
      </c>
      <c r="AA2506" s="3">
        <v>0</v>
      </c>
      <c r="AB2506">
        <v>0</v>
      </c>
      <c r="AC2506" s="3">
        <v>0</v>
      </c>
      <c r="AD2506" s="2">
        <v>-682358.32</v>
      </c>
      <c r="AE2506" s="3">
        <v>599122533.62</v>
      </c>
      <c r="AF2506" s="3">
        <v>12164932.65</v>
      </c>
      <c r="AG2506" s="3">
        <v>2628720.44</v>
      </c>
      <c r="AH2506" s="3">
        <v>103699.7</v>
      </c>
      <c r="AI2506" s="3">
        <v>2074</v>
      </c>
      <c r="AJ2506" s="2">
        <v>-10188946.82</v>
      </c>
    </row>
    <row r="2507" spans="1:36" hidden="1" x14ac:dyDescent="0.25">
      <c r="A2507" s="8">
        <v>2</v>
      </c>
      <c r="B2507" s="8" t="s">
        <v>2294</v>
      </c>
      <c r="C2507" s="8">
        <v>141280140110</v>
      </c>
      <c r="D2507" s="8" t="s">
        <v>2295</v>
      </c>
      <c r="F2507" s="8" t="s">
        <v>2296</v>
      </c>
      <c r="G2507" s="10">
        <v>43473</v>
      </c>
      <c r="H2507" s="8" t="s">
        <v>31</v>
      </c>
      <c r="I2507" s="8" t="s">
        <v>38</v>
      </c>
      <c r="J2507" s="9">
        <v>0</v>
      </c>
      <c r="K2507" s="9">
        <v>0</v>
      </c>
      <c r="L2507" s="8">
        <v>0</v>
      </c>
      <c r="M2507" s="14">
        <f t="shared" si="117"/>
        <v>0</v>
      </c>
      <c r="N2507" s="8">
        <v>0</v>
      </c>
      <c r="O2507" s="8">
        <v>0</v>
      </c>
      <c r="P2507" s="8" t="s">
        <v>77</v>
      </c>
      <c r="R2507" s="8">
        <v>-1</v>
      </c>
      <c r="S2507" s="13">
        <f>_xlfn.XLOOKUP(P2507,rif_fee_schedule!$A$2:$A$84,rif_fee_schedule!C$2:C$84, 0)*1.628</f>
        <v>9769.6279999999988</v>
      </c>
      <c r="T2507" s="13">
        <f>_xlfn.XLOOKUP(P2507,rif_fee_schedule!$A$2:$A$84,rif_fee_schedule!D$2:D$84, 0)</f>
        <v>5674</v>
      </c>
      <c r="U2507" s="14">
        <f t="shared" si="118"/>
        <v>-9769.6279999999988</v>
      </c>
      <c r="V2507" s="14">
        <f t="shared" si="119"/>
        <v>-5674</v>
      </c>
      <c r="W2507"/>
      <c r="Y2507" s="3">
        <v>272008405.74000001</v>
      </c>
      <c r="Z2507" s="3">
        <v>5573244.3300000001</v>
      </c>
      <c r="AA2507" s="3">
        <v>0</v>
      </c>
      <c r="AB2507">
        <v>0</v>
      </c>
      <c r="AC2507" s="3">
        <v>0</v>
      </c>
      <c r="AD2507" s="2">
        <v>-7297347.0099999998</v>
      </c>
      <c r="AE2507" s="3">
        <v>599122533.62</v>
      </c>
      <c r="AF2507" s="3">
        <v>12164932.65</v>
      </c>
      <c r="AG2507" s="3">
        <v>2628720.44</v>
      </c>
      <c r="AH2507" s="3">
        <v>103699.7</v>
      </c>
      <c r="AI2507" s="3">
        <v>2074</v>
      </c>
      <c r="AJ2507" s="2">
        <v>-10188946.82</v>
      </c>
    </row>
    <row r="2508" spans="1:36" hidden="1" x14ac:dyDescent="0.25">
      <c r="A2508" s="8">
        <v>2</v>
      </c>
      <c r="B2508" s="8" t="s">
        <v>2294</v>
      </c>
      <c r="C2508" s="8">
        <v>141280140110</v>
      </c>
      <c r="D2508" s="8" t="s">
        <v>2295</v>
      </c>
      <c r="F2508" s="8" t="s">
        <v>2296</v>
      </c>
      <c r="G2508" s="10">
        <v>43473</v>
      </c>
      <c r="H2508" s="8" t="s">
        <v>31</v>
      </c>
      <c r="I2508" s="8" t="s">
        <v>38</v>
      </c>
      <c r="J2508" s="9">
        <v>0</v>
      </c>
      <c r="K2508" s="9">
        <v>0</v>
      </c>
      <c r="L2508" s="8">
        <v>0</v>
      </c>
      <c r="M2508" s="14">
        <f t="shared" si="117"/>
        <v>0</v>
      </c>
      <c r="N2508" s="8">
        <v>0</v>
      </c>
      <c r="O2508" s="8">
        <v>0</v>
      </c>
      <c r="P2508" s="8" t="s">
        <v>77</v>
      </c>
      <c r="R2508" s="8">
        <v>1</v>
      </c>
      <c r="S2508" s="13">
        <f>_xlfn.XLOOKUP(P2508,rif_fee_schedule!$A$2:$A$84,rif_fee_schedule!C$2:C$84, 0)*1.628</f>
        <v>9769.6279999999988</v>
      </c>
      <c r="T2508" s="13">
        <f>_xlfn.XLOOKUP(P2508,rif_fee_schedule!$A$2:$A$84,rif_fee_schedule!D$2:D$84, 0)</f>
        <v>5674</v>
      </c>
      <c r="U2508" s="14">
        <f t="shared" si="118"/>
        <v>9769.6279999999988</v>
      </c>
      <c r="V2508" s="14">
        <f t="shared" si="119"/>
        <v>5674</v>
      </c>
      <c r="W2508"/>
      <c r="Y2508" s="3">
        <v>272008405.74000001</v>
      </c>
      <c r="Z2508" s="3">
        <v>5573244.3300000001</v>
      </c>
      <c r="AA2508" s="3">
        <v>0</v>
      </c>
      <c r="AB2508">
        <v>0</v>
      </c>
      <c r="AC2508" s="3">
        <v>0</v>
      </c>
      <c r="AD2508" s="2">
        <v>-7297347.0099999998</v>
      </c>
      <c r="AE2508" s="3">
        <v>599122533.62</v>
      </c>
      <c r="AF2508" s="3">
        <v>12164932.65</v>
      </c>
      <c r="AG2508" s="3">
        <v>2628720.44</v>
      </c>
      <c r="AH2508" s="3">
        <v>103699.7</v>
      </c>
      <c r="AI2508" s="3">
        <v>2074</v>
      </c>
      <c r="AJ2508" s="2">
        <v>-10188946.82</v>
      </c>
    </row>
    <row r="2509" spans="1:36" hidden="1" x14ac:dyDescent="0.25">
      <c r="A2509" s="8">
        <v>2</v>
      </c>
      <c r="B2509" s="8" t="s">
        <v>1589</v>
      </c>
      <c r="C2509" s="8">
        <v>131270170080</v>
      </c>
      <c r="D2509" s="8" t="s">
        <v>1590</v>
      </c>
      <c r="F2509" s="8" t="s">
        <v>1591</v>
      </c>
      <c r="G2509" s="10">
        <v>43475</v>
      </c>
      <c r="H2509" s="8" t="s">
        <v>31</v>
      </c>
      <c r="I2509" s="8" t="s">
        <v>38</v>
      </c>
      <c r="J2509" s="9">
        <v>1969.71</v>
      </c>
      <c r="K2509" s="9">
        <v>39.39</v>
      </c>
      <c r="L2509" s="8">
        <v>0</v>
      </c>
      <c r="M2509" s="14">
        <f t="shared" si="117"/>
        <v>2009.1000000000001</v>
      </c>
      <c r="N2509" s="8">
        <v>0</v>
      </c>
      <c r="O2509" s="8">
        <v>0</v>
      </c>
      <c r="P2509" s="8" t="s">
        <v>114</v>
      </c>
      <c r="R2509" s="8">
        <v>2</v>
      </c>
      <c r="S2509" s="13">
        <f>_xlfn.XLOOKUP(P2509,rif_fee_schedule!$A$2:$A$84,rif_fee_schedule!C$2:C$84, 0)*1.628</f>
        <v>4288.152</v>
      </c>
      <c r="T2509" s="13">
        <f>_xlfn.XLOOKUP(P2509,rif_fee_schedule!$A$2:$A$84,rif_fee_schedule!D$2:D$84, 0)</f>
        <v>2490</v>
      </c>
      <c r="U2509" s="14">
        <f t="shared" si="118"/>
        <v>8576.3040000000001</v>
      </c>
      <c r="V2509" s="14">
        <f t="shared" si="119"/>
        <v>4980</v>
      </c>
      <c r="W2509"/>
      <c r="Y2509" s="3">
        <v>272008405.74000001</v>
      </c>
      <c r="Z2509" s="3">
        <v>5573244.3300000001</v>
      </c>
      <c r="AA2509" s="3">
        <v>0</v>
      </c>
      <c r="AB2509">
        <v>0</v>
      </c>
      <c r="AC2509" s="3">
        <v>0</v>
      </c>
      <c r="AD2509" s="2">
        <v>-7297347.0099999998</v>
      </c>
      <c r="AE2509" s="3">
        <v>599122533.62</v>
      </c>
      <c r="AF2509" s="3">
        <v>12164932.65</v>
      </c>
      <c r="AG2509" s="3">
        <v>2628720.44</v>
      </c>
      <c r="AH2509" s="3">
        <v>103699.7</v>
      </c>
      <c r="AI2509" s="3">
        <v>2074</v>
      </c>
      <c r="AJ2509" s="2">
        <v>-10188946.82</v>
      </c>
    </row>
    <row r="2510" spans="1:36" hidden="1" x14ac:dyDescent="0.25">
      <c r="A2510" s="8">
        <v>2</v>
      </c>
      <c r="B2510" s="8" t="s">
        <v>1589</v>
      </c>
      <c r="C2510" s="8">
        <v>131270170080</v>
      </c>
      <c r="D2510" s="8" t="s">
        <v>1590</v>
      </c>
      <c r="F2510" s="8" t="s">
        <v>1591</v>
      </c>
      <c r="G2510" s="10">
        <v>43475</v>
      </c>
      <c r="H2510" s="8" t="s">
        <v>31</v>
      </c>
      <c r="I2510" s="8" t="s">
        <v>38</v>
      </c>
      <c r="J2510" s="9">
        <v>1969.71</v>
      </c>
      <c r="K2510" s="9">
        <v>39.39</v>
      </c>
      <c r="L2510" s="8">
        <v>0</v>
      </c>
      <c r="M2510" s="14">
        <f t="shared" si="117"/>
        <v>2009.1000000000001</v>
      </c>
      <c r="N2510" s="8">
        <v>0</v>
      </c>
      <c r="O2510" s="8">
        <v>0</v>
      </c>
      <c r="P2510" s="8" t="s">
        <v>77</v>
      </c>
      <c r="R2510" s="8">
        <v>-1</v>
      </c>
      <c r="S2510" s="13">
        <f>_xlfn.XLOOKUP(P2510,rif_fee_schedule!$A$2:$A$84,rif_fee_schedule!C$2:C$84, 0)*1.628</f>
        <v>9769.6279999999988</v>
      </c>
      <c r="T2510" s="13">
        <f>_xlfn.XLOOKUP(P2510,rif_fee_schedule!$A$2:$A$84,rif_fee_schedule!D$2:D$84, 0)</f>
        <v>5674</v>
      </c>
      <c r="U2510" s="14">
        <f t="shared" si="118"/>
        <v>-9769.6279999999988</v>
      </c>
      <c r="V2510" s="14">
        <f t="shared" si="119"/>
        <v>-5674</v>
      </c>
      <c r="W2510"/>
      <c r="Y2510" s="3">
        <v>272008405.74000001</v>
      </c>
      <c r="Z2510" s="3">
        <v>5573244.3300000001</v>
      </c>
      <c r="AA2510" s="3">
        <v>0</v>
      </c>
      <c r="AB2510">
        <v>0</v>
      </c>
      <c r="AC2510" s="3">
        <v>0</v>
      </c>
      <c r="AD2510" s="2">
        <v>-7297347.0099999998</v>
      </c>
      <c r="AE2510" s="3">
        <v>599122533.62</v>
      </c>
      <c r="AF2510" s="3">
        <v>12164932.65</v>
      </c>
      <c r="AG2510" s="3">
        <v>2628720.44</v>
      </c>
      <c r="AH2510" s="3">
        <v>103699.7</v>
      </c>
      <c r="AI2510" s="3">
        <v>2074</v>
      </c>
      <c r="AJ2510" s="2">
        <v>-10188946.82</v>
      </c>
    </row>
    <row r="2511" spans="1:36" hidden="1" x14ac:dyDescent="0.25">
      <c r="A2511" s="8">
        <v>2</v>
      </c>
      <c r="B2511" s="8" t="s">
        <v>1860</v>
      </c>
      <c r="C2511" s="8">
        <v>132190110290</v>
      </c>
      <c r="D2511" s="8" t="s">
        <v>1861</v>
      </c>
      <c r="G2511" s="10">
        <v>43759</v>
      </c>
      <c r="H2511" s="8" t="s">
        <v>31</v>
      </c>
      <c r="I2511" s="8" t="s">
        <v>32</v>
      </c>
      <c r="J2511" s="9">
        <v>0</v>
      </c>
      <c r="K2511" s="9">
        <v>0</v>
      </c>
      <c r="L2511" s="8">
        <v>0</v>
      </c>
      <c r="M2511" s="14">
        <f t="shared" si="117"/>
        <v>0</v>
      </c>
      <c r="N2511" s="8">
        <v>0</v>
      </c>
      <c r="O2511" s="8">
        <v>0</v>
      </c>
      <c r="P2511" s="8" t="s">
        <v>1862</v>
      </c>
      <c r="R2511" s="11">
        <v>1370</v>
      </c>
      <c r="S2511" s="13">
        <f>_xlfn.XLOOKUP(P2511,rif_fee_schedule!$A$2:$A$84,rif_fee_schedule!C$2:C$84, 0)*1.628</f>
        <v>1.6963759999999999</v>
      </c>
      <c r="T2511" s="13">
        <f>_xlfn.XLOOKUP(P2511,rif_fee_schedule!$A$2:$A$84,rif_fee_schedule!D$2:D$84, 0)</f>
        <v>0.98499999999999999</v>
      </c>
      <c r="U2511" s="14">
        <f t="shared" si="118"/>
        <v>2324.03512</v>
      </c>
      <c r="V2511" s="14">
        <f t="shared" si="119"/>
        <v>1349.45</v>
      </c>
      <c r="W2511" s="2"/>
      <c r="Y2511" s="3">
        <v>272008405.74000001</v>
      </c>
      <c r="Z2511" s="3">
        <v>5573244.3300000001</v>
      </c>
      <c r="AA2511" s="3">
        <v>0</v>
      </c>
      <c r="AB2511">
        <v>0</v>
      </c>
      <c r="AC2511" s="3">
        <v>0</v>
      </c>
      <c r="AD2511" s="2">
        <v>-7297347.0099999998</v>
      </c>
      <c r="AE2511" s="3">
        <v>599122533.62</v>
      </c>
      <c r="AF2511" s="3">
        <v>12164932.65</v>
      </c>
      <c r="AG2511" s="3">
        <v>2628720.44</v>
      </c>
      <c r="AH2511" s="3">
        <v>103699.7</v>
      </c>
      <c r="AI2511" s="3">
        <v>2074</v>
      </c>
      <c r="AJ2511" s="2">
        <v>-10188946.82</v>
      </c>
    </row>
    <row r="2512" spans="1:36" hidden="1" x14ac:dyDescent="0.25">
      <c r="A2512" s="8">
        <v>2</v>
      </c>
      <c r="B2512" s="8" t="s">
        <v>1860</v>
      </c>
      <c r="C2512" s="8">
        <v>132190110290</v>
      </c>
      <c r="D2512" s="8" t="s">
        <v>1861</v>
      </c>
      <c r="G2512" s="10">
        <v>43759</v>
      </c>
      <c r="H2512" s="8" t="s">
        <v>31</v>
      </c>
      <c r="I2512" s="8" t="s">
        <v>32</v>
      </c>
      <c r="J2512" s="9">
        <v>0</v>
      </c>
      <c r="K2512" s="9">
        <v>0</v>
      </c>
      <c r="L2512" s="8">
        <v>0</v>
      </c>
      <c r="M2512" s="14">
        <f t="shared" si="117"/>
        <v>0</v>
      </c>
      <c r="N2512" s="8">
        <v>0</v>
      </c>
      <c r="O2512" s="8">
        <v>0</v>
      </c>
      <c r="P2512" s="8" t="s">
        <v>106</v>
      </c>
      <c r="R2512" s="8">
        <v>26.1</v>
      </c>
      <c r="S2512" s="13">
        <f>_xlfn.XLOOKUP(P2512,rif_fee_schedule!$A$2:$A$84,rif_fee_schedule!C$2:C$84, 0)*1.628</f>
        <v>0</v>
      </c>
      <c r="T2512" s="13">
        <f>_xlfn.XLOOKUP(P2512,rif_fee_schedule!$A$2:$A$84,rif_fee_schedule!D$2:D$84, 0)</f>
        <v>0</v>
      </c>
      <c r="U2512" s="14">
        <f t="shared" si="118"/>
        <v>0</v>
      </c>
      <c r="V2512" s="14">
        <f t="shared" si="119"/>
        <v>0</v>
      </c>
      <c r="W2512"/>
      <c r="Y2512" s="3">
        <v>272008405.74000001</v>
      </c>
      <c r="Z2512" s="3">
        <v>5573244.3300000001</v>
      </c>
      <c r="AA2512" s="3">
        <v>0</v>
      </c>
      <c r="AB2512">
        <v>0</v>
      </c>
      <c r="AC2512" s="3">
        <v>0</v>
      </c>
      <c r="AD2512" s="2">
        <v>-7297347.0099999998</v>
      </c>
      <c r="AE2512" s="3">
        <v>599122533.62</v>
      </c>
      <c r="AF2512" s="3">
        <v>12164932.65</v>
      </c>
      <c r="AG2512" s="3">
        <v>2628720.44</v>
      </c>
      <c r="AH2512" s="3">
        <v>103699.7</v>
      </c>
      <c r="AI2512" s="3">
        <v>2074</v>
      </c>
      <c r="AJ2512" s="2">
        <v>-10188946.82</v>
      </c>
    </row>
    <row r="2513" spans="1:36" hidden="1" x14ac:dyDescent="0.25">
      <c r="A2513" s="8">
        <v>2</v>
      </c>
      <c r="B2513" s="8" t="s">
        <v>1860</v>
      </c>
      <c r="C2513" s="8">
        <v>132190110290</v>
      </c>
      <c r="D2513" s="8" t="s">
        <v>1861</v>
      </c>
      <c r="G2513" s="10">
        <v>43759</v>
      </c>
      <c r="H2513" s="8" t="s">
        <v>31</v>
      </c>
      <c r="I2513" s="8" t="s">
        <v>32</v>
      </c>
      <c r="J2513" s="9">
        <v>0</v>
      </c>
      <c r="K2513" s="9">
        <v>0</v>
      </c>
      <c r="L2513" s="8">
        <v>0</v>
      </c>
      <c r="M2513" s="14">
        <f t="shared" si="117"/>
        <v>0</v>
      </c>
      <c r="N2513" s="8">
        <v>0</v>
      </c>
      <c r="O2513" s="8">
        <v>0</v>
      </c>
      <c r="P2513" s="8" t="s">
        <v>114</v>
      </c>
      <c r="R2513" s="8">
        <v>-1.54</v>
      </c>
      <c r="S2513" s="13">
        <f>_xlfn.XLOOKUP(P2513,rif_fee_schedule!$A$2:$A$84,rif_fee_schedule!C$2:C$84, 0)*1.628</f>
        <v>4288.152</v>
      </c>
      <c r="T2513" s="13">
        <f>_xlfn.XLOOKUP(P2513,rif_fee_schedule!$A$2:$A$84,rif_fee_schedule!D$2:D$84, 0)</f>
        <v>2490</v>
      </c>
      <c r="U2513" s="14">
        <f t="shared" si="118"/>
        <v>-6603.7540800000006</v>
      </c>
      <c r="V2513" s="14">
        <f t="shared" si="119"/>
        <v>-3834.6</v>
      </c>
      <c r="W2513"/>
      <c r="Y2513" s="3">
        <v>272008405.74000001</v>
      </c>
      <c r="Z2513" s="3">
        <v>5573244.3300000001</v>
      </c>
      <c r="AA2513" s="3">
        <v>0</v>
      </c>
      <c r="AB2513">
        <v>0</v>
      </c>
      <c r="AC2513" s="3">
        <v>0</v>
      </c>
      <c r="AD2513" s="2">
        <v>-7297347.0099999998</v>
      </c>
      <c r="AE2513" s="3">
        <v>599122533.62</v>
      </c>
      <c r="AF2513" s="3">
        <v>12164932.65</v>
      </c>
      <c r="AG2513" s="3">
        <v>2628720.44</v>
      </c>
      <c r="AH2513" s="3">
        <v>103699.7</v>
      </c>
      <c r="AI2513" s="3">
        <v>2074</v>
      </c>
      <c r="AJ2513" s="2">
        <v>-10188946.82</v>
      </c>
    </row>
    <row r="2514" spans="1:36" hidden="1" x14ac:dyDescent="0.25">
      <c r="A2514" s="8">
        <v>2</v>
      </c>
      <c r="B2514" s="8" t="s">
        <v>1860</v>
      </c>
      <c r="C2514" s="8">
        <v>132190110290</v>
      </c>
      <c r="D2514" s="8" t="s">
        <v>1861</v>
      </c>
      <c r="G2514" s="10">
        <v>43759</v>
      </c>
      <c r="H2514" s="8" t="s">
        <v>31</v>
      </c>
      <c r="I2514" s="8" t="s">
        <v>32</v>
      </c>
      <c r="J2514" s="9">
        <v>0</v>
      </c>
      <c r="K2514" s="9">
        <v>0</v>
      </c>
      <c r="L2514" s="8">
        <v>0</v>
      </c>
      <c r="M2514" s="14">
        <f t="shared" si="117"/>
        <v>0</v>
      </c>
      <c r="N2514" s="8">
        <v>0</v>
      </c>
      <c r="O2514" s="8">
        <v>0</v>
      </c>
      <c r="P2514" s="8" t="s">
        <v>113</v>
      </c>
      <c r="R2514" s="8">
        <v>1</v>
      </c>
      <c r="S2514" s="13">
        <f>_xlfn.XLOOKUP(P2514,rif_fee_schedule!$A$2:$A$84,rif_fee_schedule!C$2:C$84, 0)*1.628</f>
        <v>6860.3919999999998</v>
      </c>
      <c r="T2514" s="13">
        <f>_xlfn.XLOOKUP(P2514,rif_fee_schedule!$A$2:$A$84,rif_fee_schedule!D$2:D$84, 0)</f>
        <v>3984</v>
      </c>
      <c r="U2514" s="14">
        <f t="shared" si="118"/>
        <v>6860.3919999999998</v>
      </c>
      <c r="V2514" s="14">
        <f t="shared" si="119"/>
        <v>3984</v>
      </c>
      <c r="W2514"/>
      <c r="Y2514" s="3">
        <v>272008405.74000001</v>
      </c>
      <c r="Z2514" s="3">
        <v>5573244.3300000001</v>
      </c>
      <c r="AA2514" s="3">
        <v>0</v>
      </c>
      <c r="AB2514">
        <v>0</v>
      </c>
      <c r="AC2514" s="3">
        <v>0</v>
      </c>
      <c r="AD2514" s="2">
        <v>-7297347.0099999998</v>
      </c>
      <c r="AE2514" s="3">
        <v>599122533.62</v>
      </c>
      <c r="AF2514" s="3">
        <v>12164932.65</v>
      </c>
      <c r="AG2514" s="3">
        <v>2628720.44</v>
      </c>
      <c r="AH2514" s="3">
        <v>103699.7</v>
      </c>
      <c r="AI2514" s="3">
        <v>2074</v>
      </c>
      <c r="AJ2514" s="2">
        <v>-10188946.82</v>
      </c>
    </row>
    <row r="2515" spans="1:36" hidden="1" x14ac:dyDescent="0.25">
      <c r="A2515" s="8">
        <v>2</v>
      </c>
      <c r="B2515" s="8" t="s">
        <v>2227</v>
      </c>
      <c r="C2515" s="8">
        <v>141210070850</v>
      </c>
      <c r="D2515" s="8" t="s">
        <v>2228</v>
      </c>
      <c r="G2515" s="10">
        <v>43475</v>
      </c>
      <c r="H2515" s="8" t="s">
        <v>31</v>
      </c>
      <c r="I2515" s="8" t="s">
        <v>32</v>
      </c>
      <c r="J2515" s="9">
        <v>3401.37</v>
      </c>
      <c r="K2515" s="9">
        <v>68.03</v>
      </c>
      <c r="L2515" s="8">
        <v>0</v>
      </c>
      <c r="M2515" s="14">
        <f t="shared" si="117"/>
        <v>3469.4</v>
      </c>
      <c r="N2515" s="8">
        <v>0</v>
      </c>
      <c r="O2515" s="8">
        <v>0</v>
      </c>
      <c r="P2515" s="8" t="s">
        <v>77</v>
      </c>
      <c r="R2515" s="8">
        <v>1</v>
      </c>
      <c r="S2515" s="13">
        <f>_xlfn.XLOOKUP(P2515,rif_fee_schedule!$A$2:$A$84,rif_fee_schedule!C$2:C$84, 0)*1.628</f>
        <v>9769.6279999999988</v>
      </c>
      <c r="T2515" s="13">
        <f>_xlfn.XLOOKUP(P2515,rif_fee_schedule!$A$2:$A$84,rif_fee_schedule!D$2:D$84, 0)</f>
        <v>5674</v>
      </c>
      <c r="U2515" s="14">
        <f t="shared" si="118"/>
        <v>9769.6279999999988</v>
      </c>
      <c r="V2515" s="14">
        <f t="shared" si="119"/>
        <v>5674</v>
      </c>
      <c r="W2515"/>
      <c r="Y2515" s="3">
        <v>272008405.74000001</v>
      </c>
      <c r="Z2515" s="3">
        <v>5573244.3300000001</v>
      </c>
      <c r="AA2515" s="3">
        <v>0</v>
      </c>
      <c r="AB2515">
        <v>0</v>
      </c>
      <c r="AC2515" s="3">
        <v>0</v>
      </c>
      <c r="AD2515" s="2">
        <v>-7297347.0099999998</v>
      </c>
      <c r="AE2515" s="3">
        <v>599122533.62</v>
      </c>
      <c r="AF2515" s="3">
        <v>12164932.65</v>
      </c>
      <c r="AG2515" s="3">
        <v>2628720.44</v>
      </c>
      <c r="AH2515" s="3">
        <v>103699.7</v>
      </c>
      <c r="AI2515" s="3">
        <v>2074</v>
      </c>
      <c r="AJ2515" s="2">
        <v>-10188946.82</v>
      </c>
    </row>
    <row r="2516" spans="1:36" hidden="1" x14ac:dyDescent="0.25">
      <c r="A2516" s="8">
        <v>2</v>
      </c>
      <c r="B2516" s="8" t="s">
        <v>2227</v>
      </c>
      <c r="C2516" s="8">
        <v>141210070850</v>
      </c>
      <c r="D2516" s="8" t="s">
        <v>2228</v>
      </c>
      <c r="G2516" s="10">
        <v>43475</v>
      </c>
      <c r="H2516" s="8" t="s">
        <v>31</v>
      </c>
      <c r="I2516" s="8" t="s">
        <v>32</v>
      </c>
      <c r="J2516" s="9">
        <v>3401.37</v>
      </c>
      <c r="K2516" s="9">
        <v>68.03</v>
      </c>
      <c r="L2516" s="8">
        <v>0</v>
      </c>
      <c r="M2516" s="14">
        <f t="shared" si="117"/>
        <v>3469.4</v>
      </c>
      <c r="N2516" s="8">
        <v>0</v>
      </c>
      <c r="O2516" s="8">
        <v>0</v>
      </c>
      <c r="P2516" s="8" t="s">
        <v>114</v>
      </c>
      <c r="R2516" s="8">
        <v>-1</v>
      </c>
      <c r="S2516" s="13">
        <f>_xlfn.XLOOKUP(P2516,rif_fee_schedule!$A$2:$A$84,rif_fee_schedule!C$2:C$84, 0)*1.628</f>
        <v>4288.152</v>
      </c>
      <c r="T2516" s="13">
        <f>_xlfn.XLOOKUP(P2516,rif_fee_schedule!$A$2:$A$84,rif_fee_schedule!D$2:D$84, 0)</f>
        <v>2490</v>
      </c>
      <c r="U2516" s="14">
        <f t="shared" si="118"/>
        <v>-4288.152</v>
      </c>
      <c r="V2516" s="14">
        <f t="shared" si="119"/>
        <v>-2490</v>
      </c>
      <c r="W2516"/>
      <c r="Y2516" s="3">
        <v>272008405.74000001</v>
      </c>
      <c r="Z2516" s="3">
        <v>5573244.3300000001</v>
      </c>
      <c r="AA2516" s="3">
        <v>0</v>
      </c>
      <c r="AB2516">
        <v>0</v>
      </c>
      <c r="AC2516" s="3">
        <v>0</v>
      </c>
      <c r="AD2516" s="2">
        <v>-7297347.0099999998</v>
      </c>
      <c r="AE2516" s="3">
        <v>599122533.62</v>
      </c>
      <c r="AF2516" s="3">
        <v>12164932.65</v>
      </c>
      <c r="AG2516" s="3">
        <v>2628720.44</v>
      </c>
      <c r="AH2516" s="3">
        <v>103699.7</v>
      </c>
      <c r="AI2516" s="3">
        <v>2074</v>
      </c>
      <c r="AJ2516" s="2">
        <v>-10188946.82</v>
      </c>
    </row>
    <row r="2517" spans="1:36" hidden="1" x14ac:dyDescent="0.25">
      <c r="A2517" s="8">
        <v>2</v>
      </c>
      <c r="B2517" s="8" t="s">
        <v>1893</v>
      </c>
      <c r="C2517" s="8">
        <v>132310590270</v>
      </c>
      <c r="D2517" s="8" t="s">
        <v>1894</v>
      </c>
      <c r="F2517" s="8" t="s">
        <v>1895</v>
      </c>
      <c r="G2517" s="10">
        <v>43544</v>
      </c>
      <c r="H2517" s="8" t="s">
        <v>31</v>
      </c>
      <c r="I2517" s="8" t="s">
        <v>38</v>
      </c>
      <c r="J2517" s="9">
        <v>24192.7</v>
      </c>
      <c r="K2517" s="9">
        <v>483.85</v>
      </c>
      <c r="L2517" s="8">
        <v>0</v>
      </c>
      <c r="M2517" s="14">
        <f t="shared" si="117"/>
        <v>24676.55</v>
      </c>
      <c r="N2517" s="8">
        <v>0</v>
      </c>
      <c r="O2517" s="8">
        <v>0</v>
      </c>
      <c r="P2517" s="8" t="s">
        <v>112</v>
      </c>
      <c r="R2517" s="8">
        <v>796</v>
      </c>
      <c r="S2517" s="13">
        <f>_xlfn.XLOOKUP(P2517,rif_fee_schedule!$A$2:$A$84,rif_fee_schedule!C$2:C$84, 0)*1.628</f>
        <v>53.092335999999996</v>
      </c>
      <c r="T2517" s="13">
        <f>_xlfn.XLOOKUP(P2517,rif_fee_schedule!$A$2:$A$84,rif_fee_schedule!D$2:D$84, 0)</f>
        <v>30.835000000000001</v>
      </c>
      <c r="U2517" s="14">
        <f t="shared" si="118"/>
        <v>42261.499455999998</v>
      </c>
      <c r="V2517" s="14">
        <f t="shared" si="119"/>
        <v>24544.66</v>
      </c>
      <c r="W2517"/>
      <c r="Y2517" s="3">
        <v>272008405.74000001</v>
      </c>
      <c r="Z2517" s="3">
        <v>5573244.3300000001</v>
      </c>
      <c r="AA2517" s="3">
        <v>0</v>
      </c>
      <c r="AB2517">
        <v>0</v>
      </c>
      <c r="AC2517" s="3">
        <v>0</v>
      </c>
      <c r="AD2517" s="2">
        <v>-7297347.0099999998</v>
      </c>
      <c r="AE2517" s="3">
        <v>599122533.62</v>
      </c>
      <c r="AF2517" s="3">
        <v>12164932.65</v>
      </c>
      <c r="AG2517" s="3">
        <v>2628720.44</v>
      </c>
      <c r="AH2517" s="3">
        <v>103699.7</v>
      </c>
      <c r="AI2517" s="3">
        <v>2074</v>
      </c>
      <c r="AJ2517" s="2">
        <v>-10188946.82</v>
      </c>
    </row>
    <row r="2518" spans="1:36" hidden="1" x14ac:dyDescent="0.25">
      <c r="A2518" s="8">
        <v>2</v>
      </c>
      <c r="B2518" s="8" t="s">
        <v>1893</v>
      </c>
      <c r="C2518" s="8">
        <v>132310590270</v>
      </c>
      <c r="D2518" s="8" t="s">
        <v>1894</v>
      </c>
      <c r="F2518" s="8" t="s">
        <v>1895</v>
      </c>
      <c r="G2518" s="10">
        <v>43544</v>
      </c>
      <c r="H2518" s="8" t="s">
        <v>31</v>
      </c>
      <c r="I2518" s="8" t="s">
        <v>38</v>
      </c>
      <c r="J2518" s="9">
        <v>24192.7</v>
      </c>
      <c r="K2518" s="9">
        <v>483.85</v>
      </c>
      <c r="L2518" s="8">
        <v>0</v>
      </c>
      <c r="M2518" s="14">
        <f t="shared" si="117"/>
        <v>24676.55</v>
      </c>
      <c r="N2518" s="8">
        <v>0</v>
      </c>
      <c r="O2518" s="8">
        <v>0</v>
      </c>
      <c r="P2518" s="8" t="s">
        <v>45</v>
      </c>
      <c r="R2518" s="8">
        <v>-796</v>
      </c>
      <c r="S2518" s="13">
        <f>_xlfn.XLOOKUP(P2518,rif_fee_schedule!$A$2:$A$84,rif_fee_schedule!C$2:C$84, 0)*1.628</f>
        <v>19.244587999999997</v>
      </c>
      <c r="T2518" s="13">
        <f>_xlfn.XLOOKUP(P2518,rif_fee_schedule!$A$2:$A$84,rif_fee_schedule!D$2:D$84, 0)</f>
        <v>11.177</v>
      </c>
      <c r="U2518" s="14">
        <f t="shared" si="118"/>
        <v>-15318.692047999997</v>
      </c>
      <c r="V2518" s="14">
        <f t="shared" si="119"/>
        <v>-8896.8919999999998</v>
      </c>
      <c r="W2518"/>
      <c r="Y2518" s="3">
        <v>272008405.74000001</v>
      </c>
      <c r="Z2518" s="3">
        <v>5573244.3300000001</v>
      </c>
      <c r="AA2518" s="3">
        <v>0</v>
      </c>
      <c r="AB2518">
        <v>0</v>
      </c>
      <c r="AC2518" s="3">
        <v>0</v>
      </c>
      <c r="AD2518" s="2">
        <v>-7297347.0099999998</v>
      </c>
      <c r="AE2518" s="3">
        <v>599122533.62</v>
      </c>
      <c r="AF2518" s="3">
        <v>12164932.65</v>
      </c>
      <c r="AG2518" s="3">
        <v>2628720.44</v>
      </c>
      <c r="AH2518" s="3">
        <v>103699.7</v>
      </c>
      <c r="AI2518" s="3">
        <v>2074</v>
      </c>
      <c r="AJ2518" s="2">
        <v>-10188946.82</v>
      </c>
    </row>
    <row r="2519" spans="1:36" hidden="1" x14ac:dyDescent="0.25">
      <c r="A2519" s="8">
        <v>3</v>
      </c>
      <c r="B2519" s="8" t="s">
        <v>3105</v>
      </c>
      <c r="C2519" s="8">
        <v>420160071490</v>
      </c>
      <c r="D2519" s="8" t="s">
        <v>3106</v>
      </c>
      <c r="F2519" s="8" t="s">
        <v>3107</v>
      </c>
      <c r="G2519" s="10">
        <v>43476</v>
      </c>
      <c r="H2519" s="8" t="s">
        <v>31</v>
      </c>
      <c r="I2519" s="8" t="s">
        <v>38</v>
      </c>
      <c r="J2519" s="9">
        <v>34081.75</v>
      </c>
      <c r="K2519" s="9">
        <v>681.64</v>
      </c>
      <c r="L2519" s="8">
        <v>0</v>
      </c>
      <c r="M2519" s="14">
        <f t="shared" si="117"/>
        <v>34763.39</v>
      </c>
      <c r="N2519" s="8">
        <v>0</v>
      </c>
      <c r="O2519" s="8">
        <v>0</v>
      </c>
      <c r="P2519" s="8" t="s">
        <v>376</v>
      </c>
      <c r="R2519" s="8">
        <v>6</v>
      </c>
      <c r="S2519" s="13">
        <f>_xlfn.XLOOKUP(P2519,rif_fee_schedule!$A$2:$A$84,rif_fee_schedule!C$2:C$84, 0)*1.628</f>
        <v>5981.2719999999999</v>
      </c>
      <c r="T2519" s="13">
        <f>_xlfn.XLOOKUP(P2519,rif_fee_schedule!$A$2:$A$84,rif_fee_schedule!D$2:D$84, 0)</f>
        <v>3474</v>
      </c>
      <c r="U2519" s="14">
        <f t="shared" si="118"/>
        <v>35887.631999999998</v>
      </c>
      <c r="V2519" s="14">
        <f t="shared" si="119"/>
        <v>20844</v>
      </c>
      <c r="W2519"/>
      <c r="Y2519" s="3">
        <v>23988344.25</v>
      </c>
      <c r="Z2519" s="3">
        <v>491993.61</v>
      </c>
      <c r="AA2519" s="3">
        <v>633517.25</v>
      </c>
      <c r="AB2519">
        <v>0</v>
      </c>
      <c r="AC2519" s="3">
        <v>0</v>
      </c>
      <c r="AD2519" s="2">
        <v>2811604.2</v>
      </c>
      <c r="AE2519" s="3">
        <v>599122533.62</v>
      </c>
      <c r="AF2519" s="3">
        <v>12164932.65</v>
      </c>
      <c r="AG2519" s="3">
        <v>2628720.44</v>
      </c>
      <c r="AH2519" s="3">
        <v>103699.7</v>
      </c>
      <c r="AI2519" s="3">
        <v>2074</v>
      </c>
      <c r="AJ2519" s="2">
        <v>-10188946.82</v>
      </c>
    </row>
    <row r="2520" spans="1:36" hidden="1" x14ac:dyDescent="0.25">
      <c r="A2520" s="8">
        <v>3</v>
      </c>
      <c r="B2520" s="8" t="s">
        <v>3140</v>
      </c>
      <c r="C2520" s="8">
        <v>420160071730</v>
      </c>
      <c r="D2520" s="8" t="s">
        <v>3141</v>
      </c>
      <c r="F2520" s="8" t="s">
        <v>3142</v>
      </c>
      <c r="G2520" s="10">
        <v>43476</v>
      </c>
      <c r="H2520" s="8" t="s">
        <v>31</v>
      </c>
      <c r="I2520" s="8" t="s">
        <v>38</v>
      </c>
      <c r="J2520" s="9">
        <v>34081.75</v>
      </c>
      <c r="K2520" s="9">
        <v>681.64</v>
      </c>
      <c r="L2520" s="8">
        <v>0</v>
      </c>
      <c r="M2520" s="14">
        <f t="shared" si="117"/>
        <v>34763.39</v>
      </c>
      <c r="N2520" s="8">
        <v>0</v>
      </c>
      <c r="O2520" s="8">
        <v>0</v>
      </c>
      <c r="P2520" s="8" t="s">
        <v>376</v>
      </c>
      <c r="R2520" s="8">
        <v>6</v>
      </c>
      <c r="S2520" s="13">
        <f>_xlfn.XLOOKUP(P2520,rif_fee_schedule!$A$2:$A$84,rif_fee_schedule!C$2:C$84, 0)*1.628</f>
        <v>5981.2719999999999</v>
      </c>
      <c r="T2520" s="13">
        <f>_xlfn.XLOOKUP(P2520,rif_fee_schedule!$A$2:$A$84,rif_fee_schedule!D$2:D$84, 0)</f>
        <v>3474</v>
      </c>
      <c r="U2520" s="14">
        <f t="shared" si="118"/>
        <v>35887.631999999998</v>
      </c>
      <c r="V2520" s="14">
        <f t="shared" si="119"/>
        <v>20844</v>
      </c>
      <c r="W2520"/>
      <c r="Y2520" s="3">
        <v>23988344.25</v>
      </c>
      <c r="Z2520" s="3">
        <v>491993.61</v>
      </c>
      <c r="AA2520" s="3">
        <v>633517.25</v>
      </c>
      <c r="AB2520">
        <v>0</v>
      </c>
      <c r="AC2520" s="3">
        <v>0</v>
      </c>
      <c r="AD2520" s="2">
        <v>2811604.2</v>
      </c>
      <c r="AE2520" s="3">
        <v>599122533.62</v>
      </c>
      <c r="AF2520" s="3">
        <v>12164932.65</v>
      </c>
      <c r="AG2520" s="3">
        <v>2628720.44</v>
      </c>
      <c r="AH2520" s="3">
        <v>103699.7</v>
      </c>
      <c r="AI2520" s="3">
        <v>2074</v>
      </c>
      <c r="AJ2520" s="2">
        <v>-10188946.82</v>
      </c>
    </row>
    <row r="2521" spans="1:36" hidden="1" x14ac:dyDescent="0.25">
      <c r="A2521" s="8">
        <v>3</v>
      </c>
      <c r="B2521" s="8" t="s">
        <v>3137</v>
      </c>
      <c r="C2521" s="8">
        <v>420160071910</v>
      </c>
      <c r="D2521" s="8" t="s">
        <v>3138</v>
      </c>
      <c r="F2521" s="8" t="s">
        <v>3139</v>
      </c>
      <c r="G2521" s="10">
        <v>43480</v>
      </c>
      <c r="H2521" s="8" t="s">
        <v>31</v>
      </c>
      <c r="I2521" s="8" t="s">
        <v>38</v>
      </c>
      <c r="J2521" s="9">
        <v>34081.75</v>
      </c>
      <c r="K2521" s="9">
        <v>681.64</v>
      </c>
      <c r="L2521" s="8">
        <v>0</v>
      </c>
      <c r="M2521" s="14">
        <f t="shared" si="117"/>
        <v>34763.39</v>
      </c>
      <c r="N2521" s="8">
        <v>0</v>
      </c>
      <c r="O2521" s="8">
        <v>0</v>
      </c>
      <c r="P2521" s="8" t="s">
        <v>376</v>
      </c>
      <c r="R2521" s="8">
        <v>6</v>
      </c>
      <c r="S2521" s="13">
        <f>_xlfn.XLOOKUP(P2521,rif_fee_schedule!$A$2:$A$84,rif_fee_schedule!C$2:C$84, 0)*1.628</f>
        <v>5981.2719999999999</v>
      </c>
      <c r="T2521" s="13">
        <f>_xlfn.XLOOKUP(P2521,rif_fee_schedule!$A$2:$A$84,rif_fee_schedule!D$2:D$84, 0)</f>
        <v>3474</v>
      </c>
      <c r="U2521" s="14">
        <f t="shared" si="118"/>
        <v>35887.631999999998</v>
      </c>
      <c r="V2521" s="14">
        <f t="shared" si="119"/>
        <v>20844</v>
      </c>
      <c r="W2521"/>
      <c r="Y2521" s="3">
        <v>23988344.25</v>
      </c>
      <c r="Z2521" s="3">
        <v>491993.61</v>
      </c>
      <c r="AA2521" s="3">
        <v>633517.25</v>
      </c>
      <c r="AB2521">
        <v>0</v>
      </c>
      <c r="AC2521" s="3">
        <v>0</v>
      </c>
      <c r="AD2521" s="2">
        <v>2811604.2</v>
      </c>
      <c r="AE2521" s="3">
        <v>599122533.62</v>
      </c>
      <c r="AF2521" s="3">
        <v>12164932.65</v>
      </c>
      <c r="AG2521" s="3">
        <v>2628720.44</v>
      </c>
      <c r="AH2521" s="3">
        <v>103699.7</v>
      </c>
      <c r="AI2521" s="3">
        <v>2074</v>
      </c>
      <c r="AJ2521" s="2">
        <v>-10188946.82</v>
      </c>
    </row>
    <row r="2522" spans="1:36" hidden="1" x14ac:dyDescent="0.25">
      <c r="A2522" s="8">
        <v>3</v>
      </c>
      <c r="B2522" s="8" t="s">
        <v>3057</v>
      </c>
      <c r="C2522" s="8">
        <v>420160071790</v>
      </c>
      <c r="D2522" s="8" t="s">
        <v>3058</v>
      </c>
      <c r="F2522" s="8" t="s">
        <v>3059</v>
      </c>
      <c r="G2522" s="10">
        <v>43474</v>
      </c>
      <c r="H2522" s="8" t="s">
        <v>31</v>
      </c>
      <c r="I2522" s="8" t="s">
        <v>38</v>
      </c>
      <c r="J2522" s="9">
        <v>34081.75</v>
      </c>
      <c r="K2522" s="9">
        <v>681.64</v>
      </c>
      <c r="L2522" s="8">
        <v>0</v>
      </c>
      <c r="M2522" s="14">
        <f t="shared" si="117"/>
        <v>34763.39</v>
      </c>
      <c r="N2522" s="8">
        <v>0</v>
      </c>
      <c r="O2522" s="8">
        <v>0</v>
      </c>
      <c r="P2522" s="8" t="s">
        <v>376</v>
      </c>
      <c r="R2522" s="8">
        <v>6</v>
      </c>
      <c r="S2522" s="13">
        <f>_xlfn.XLOOKUP(P2522,rif_fee_schedule!$A$2:$A$84,rif_fee_schedule!C$2:C$84, 0)*1.628</f>
        <v>5981.2719999999999</v>
      </c>
      <c r="T2522" s="13">
        <f>_xlfn.XLOOKUP(P2522,rif_fee_schedule!$A$2:$A$84,rif_fee_schedule!D$2:D$84, 0)</f>
        <v>3474</v>
      </c>
      <c r="U2522" s="14">
        <f t="shared" si="118"/>
        <v>35887.631999999998</v>
      </c>
      <c r="V2522" s="14">
        <f t="shared" si="119"/>
        <v>20844</v>
      </c>
      <c r="W2522"/>
      <c r="Y2522" s="3">
        <v>23988344.25</v>
      </c>
      <c r="Z2522" s="3">
        <v>491993.61</v>
      </c>
      <c r="AA2522" s="3">
        <v>633517.25</v>
      </c>
      <c r="AB2522">
        <v>0</v>
      </c>
      <c r="AC2522" s="3">
        <v>0</v>
      </c>
      <c r="AD2522" s="2">
        <v>2811604.2</v>
      </c>
      <c r="AE2522" s="3">
        <v>599122533.62</v>
      </c>
      <c r="AF2522" s="3">
        <v>12164932.65</v>
      </c>
      <c r="AG2522" s="3">
        <v>2628720.44</v>
      </c>
      <c r="AH2522" s="3">
        <v>103699.7</v>
      </c>
      <c r="AI2522" s="3">
        <v>2074</v>
      </c>
      <c r="AJ2522" s="2">
        <v>-10188946.82</v>
      </c>
    </row>
    <row r="2523" spans="1:36" hidden="1" x14ac:dyDescent="0.25">
      <c r="A2523" s="8">
        <v>3</v>
      </c>
      <c r="B2523" s="8" t="s">
        <v>3108</v>
      </c>
      <c r="C2523" s="8">
        <v>420160071850</v>
      </c>
      <c r="D2523" s="8" t="s">
        <v>3109</v>
      </c>
      <c r="F2523" s="8" t="s">
        <v>3110</v>
      </c>
      <c r="G2523" s="10">
        <v>43476</v>
      </c>
      <c r="H2523" s="8" t="s">
        <v>31</v>
      </c>
      <c r="I2523" s="8" t="s">
        <v>38</v>
      </c>
      <c r="J2523" s="9">
        <v>34081.75</v>
      </c>
      <c r="K2523" s="9">
        <v>681.64</v>
      </c>
      <c r="L2523" s="8">
        <v>0</v>
      </c>
      <c r="M2523" s="14">
        <f t="shared" si="117"/>
        <v>34763.39</v>
      </c>
      <c r="N2523" s="8">
        <v>0</v>
      </c>
      <c r="O2523" s="8">
        <v>0</v>
      </c>
      <c r="P2523" s="8" t="s">
        <v>376</v>
      </c>
      <c r="R2523" s="8">
        <v>6</v>
      </c>
      <c r="S2523" s="13">
        <f>_xlfn.XLOOKUP(P2523,rif_fee_schedule!$A$2:$A$84,rif_fee_schedule!C$2:C$84, 0)*1.628</f>
        <v>5981.2719999999999</v>
      </c>
      <c r="T2523" s="13">
        <f>_xlfn.XLOOKUP(P2523,rif_fee_schedule!$A$2:$A$84,rif_fee_schedule!D$2:D$84, 0)</f>
        <v>3474</v>
      </c>
      <c r="U2523" s="14">
        <f t="shared" si="118"/>
        <v>35887.631999999998</v>
      </c>
      <c r="V2523" s="14">
        <f t="shared" si="119"/>
        <v>20844</v>
      </c>
      <c r="W2523"/>
      <c r="Y2523" s="3">
        <v>23988344.25</v>
      </c>
      <c r="Z2523" s="3">
        <v>491993.61</v>
      </c>
      <c r="AA2523" s="3">
        <v>633517.25</v>
      </c>
      <c r="AB2523">
        <v>0</v>
      </c>
      <c r="AC2523" s="3">
        <v>0</v>
      </c>
      <c r="AD2523" s="2">
        <v>2811604.2</v>
      </c>
      <c r="AE2523" s="3">
        <v>599122533.62</v>
      </c>
      <c r="AF2523" s="3">
        <v>12164932.65</v>
      </c>
      <c r="AG2523" s="3">
        <v>2628720.44</v>
      </c>
      <c r="AH2523" s="3">
        <v>103699.7</v>
      </c>
      <c r="AI2523" s="3">
        <v>2074</v>
      </c>
      <c r="AJ2523" s="2">
        <v>-10188946.82</v>
      </c>
    </row>
    <row r="2524" spans="1:36" hidden="1" x14ac:dyDescent="0.25">
      <c r="A2524" s="8">
        <v>6</v>
      </c>
      <c r="B2524" s="8" t="s">
        <v>5273</v>
      </c>
      <c r="C2524" s="8">
        <v>1078120190480</v>
      </c>
      <c r="D2524" s="8" t="s">
        <v>5274</v>
      </c>
      <c r="F2524" s="8" t="s">
        <v>5275</v>
      </c>
      <c r="G2524" s="10">
        <v>43481</v>
      </c>
      <c r="H2524" s="8" t="s">
        <v>31</v>
      </c>
      <c r="I2524" s="8" t="s">
        <v>38</v>
      </c>
      <c r="J2524" s="9">
        <v>5768.99</v>
      </c>
      <c r="K2524" s="9">
        <v>115.38</v>
      </c>
      <c r="L2524" s="8">
        <v>0</v>
      </c>
      <c r="M2524" s="14">
        <f t="shared" si="117"/>
        <v>5884.37</v>
      </c>
      <c r="N2524" s="8">
        <v>0</v>
      </c>
      <c r="O2524" s="8">
        <v>0</v>
      </c>
      <c r="P2524" s="8" t="s">
        <v>77</v>
      </c>
      <c r="R2524" s="8">
        <v>1</v>
      </c>
      <c r="S2524" s="13">
        <f>_xlfn.XLOOKUP(P2524,rif_fee_schedule!$A$2:$A$84,rif_fee_schedule!C$2:C$84, 0)*1.628</f>
        <v>9769.6279999999988</v>
      </c>
      <c r="T2524" s="13">
        <f>_xlfn.XLOOKUP(P2524,rif_fee_schedule!$A$2:$A$84,rif_fee_schedule!D$2:D$84, 0)</f>
        <v>5674</v>
      </c>
      <c r="U2524" s="14">
        <f t="shared" si="118"/>
        <v>9769.6279999999988</v>
      </c>
      <c r="V2524" s="14">
        <f t="shared" si="119"/>
        <v>5674</v>
      </c>
      <c r="W2524"/>
      <c r="Y2524" s="3">
        <v>43269262.359999999</v>
      </c>
      <c r="Z2524" s="3">
        <v>874367.57</v>
      </c>
      <c r="AA2524" s="3">
        <v>433279.63</v>
      </c>
      <c r="AB2524">
        <v>0</v>
      </c>
      <c r="AC2524" s="3">
        <v>0</v>
      </c>
      <c r="AD2524" s="2">
        <v>374512.67</v>
      </c>
      <c r="AE2524" s="3">
        <v>599122533.62</v>
      </c>
      <c r="AF2524" s="3">
        <v>12164932.65</v>
      </c>
      <c r="AG2524" s="3">
        <v>2628720.44</v>
      </c>
      <c r="AH2524" s="3">
        <v>103699.7</v>
      </c>
      <c r="AI2524" s="3">
        <v>2074</v>
      </c>
      <c r="AJ2524" s="2">
        <v>-10188946.82</v>
      </c>
    </row>
    <row r="2525" spans="1:36" hidden="1" x14ac:dyDescent="0.25">
      <c r="A2525" s="8">
        <v>6</v>
      </c>
      <c r="B2525" s="8" t="s">
        <v>5273</v>
      </c>
      <c r="C2525" s="8">
        <v>1078120190480</v>
      </c>
      <c r="D2525" s="8" t="s">
        <v>5274</v>
      </c>
      <c r="F2525" s="8" t="s">
        <v>5275</v>
      </c>
      <c r="G2525" s="10">
        <v>43481</v>
      </c>
      <c r="H2525" s="8" t="s">
        <v>31</v>
      </c>
      <c r="I2525" s="8" t="s">
        <v>38</v>
      </c>
      <c r="J2525" s="9">
        <v>5768.99</v>
      </c>
      <c r="K2525" s="9">
        <v>115.38</v>
      </c>
      <c r="L2525" s="8">
        <v>0</v>
      </c>
      <c r="M2525" s="14">
        <f t="shared" si="117"/>
        <v>5884.37</v>
      </c>
      <c r="N2525" s="8">
        <v>0</v>
      </c>
      <c r="O2525" s="8">
        <v>0</v>
      </c>
      <c r="P2525" s="8" t="s">
        <v>45</v>
      </c>
      <c r="R2525" s="8">
        <v>-192</v>
      </c>
      <c r="S2525" s="13">
        <f>_xlfn.XLOOKUP(P2525,rif_fee_schedule!$A$2:$A$84,rif_fee_schedule!C$2:C$84, 0)*1.628</f>
        <v>19.244587999999997</v>
      </c>
      <c r="T2525" s="13">
        <f>_xlfn.XLOOKUP(P2525,rif_fee_schedule!$A$2:$A$84,rif_fee_schedule!D$2:D$84, 0)</f>
        <v>11.177</v>
      </c>
      <c r="U2525" s="14">
        <f t="shared" si="118"/>
        <v>-3694.9608959999996</v>
      </c>
      <c r="V2525" s="14">
        <f t="shared" si="119"/>
        <v>-2145.9839999999999</v>
      </c>
      <c r="W2525"/>
      <c r="Y2525" s="3">
        <v>43269262.359999999</v>
      </c>
      <c r="Z2525" s="3">
        <v>874367.57</v>
      </c>
      <c r="AA2525" s="3">
        <v>433279.63</v>
      </c>
      <c r="AB2525">
        <v>0</v>
      </c>
      <c r="AC2525" s="3">
        <v>0</v>
      </c>
      <c r="AD2525" s="2">
        <v>374512.67</v>
      </c>
      <c r="AE2525" s="3">
        <v>599122533.62</v>
      </c>
      <c r="AF2525" s="3">
        <v>12164932.65</v>
      </c>
      <c r="AG2525" s="3">
        <v>2628720.44</v>
      </c>
      <c r="AH2525" s="3">
        <v>103699.7</v>
      </c>
      <c r="AI2525" s="3">
        <v>2074</v>
      </c>
      <c r="AJ2525" s="2">
        <v>-10188946.82</v>
      </c>
    </row>
    <row r="2526" spans="1:36" hidden="1" x14ac:dyDescent="0.25">
      <c r="A2526" s="8">
        <v>2</v>
      </c>
      <c r="B2526" s="8" t="s">
        <v>1091</v>
      </c>
      <c r="C2526" s="8">
        <v>131130510380</v>
      </c>
      <c r="D2526" s="8" t="s">
        <v>1092</v>
      </c>
      <c r="F2526" s="8" t="s">
        <v>1093</v>
      </c>
      <c r="G2526" s="10">
        <v>43475</v>
      </c>
      <c r="H2526" s="8" t="s">
        <v>31</v>
      </c>
      <c r="I2526" s="8" t="s">
        <v>38</v>
      </c>
      <c r="J2526" s="9">
        <v>0</v>
      </c>
      <c r="K2526" s="9">
        <v>175.45</v>
      </c>
      <c r="L2526" s="8">
        <v>0</v>
      </c>
      <c r="M2526" s="14">
        <f t="shared" si="117"/>
        <v>175.45</v>
      </c>
      <c r="N2526" s="8">
        <v>0</v>
      </c>
      <c r="O2526" s="8">
        <v>0</v>
      </c>
      <c r="P2526" s="8" t="s">
        <v>77</v>
      </c>
      <c r="R2526" s="8">
        <v>1</v>
      </c>
      <c r="S2526" s="13">
        <f>_xlfn.XLOOKUP(P2526,rif_fee_schedule!$A$2:$A$84,rif_fee_schedule!C$2:C$84, 0)*1.628</f>
        <v>9769.6279999999988</v>
      </c>
      <c r="T2526" s="13">
        <f>_xlfn.XLOOKUP(P2526,rif_fee_schedule!$A$2:$A$84,rif_fee_schedule!D$2:D$84, 0)</f>
        <v>5674</v>
      </c>
      <c r="U2526" s="14">
        <f t="shared" si="118"/>
        <v>9769.6279999999988</v>
      </c>
      <c r="V2526" s="14">
        <f t="shared" si="119"/>
        <v>5674</v>
      </c>
      <c r="W2526"/>
      <c r="Y2526" s="3">
        <v>272008405.74000001</v>
      </c>
      <c r="Z2526" s="3">
        <v>5573244.3300000001</v>
      </c>
      <c r="AA2526" s="3">
        <v>0</v>
      </c>
      <c r="AB2526">
        <v>0</v>
      </c>
      <c r="AC2526" s="3">
        <v>0</v>
      </c>
      <c r="AD2526" s="2">
        <v>-7297347.0099999998</v>
      </c>
      <c r="AE2526" s="3">
        <v>599122533.62</v>
      </c>
      <c r="AF2526" s="3">
        <v>12164932.65</v>
      </c>
      <c r="AG2526" s="3">
        <v>2628720.44</v>
      </c>
      <c r="AH2526" s="3">
        <v>103699.7</v>
      </c>
      <c r="AI2526" s="3">
        <v>2074</v>
      </c>
      <c r="AJ2526" s="2">
        <v>-10188946.82</v>
      </c>
    </row>
    <row r="2527" spans="1:36" hidden="1" x14ac:dyDescent="0.25">
      <c r="A2527" s="8">
        <v>2</v>
      </c>
      <c r="B2527" s="8" t="s">
        <v>2309</v>
      </c>
      <c r="C2527" s="8">
        <v>141290140060</v>
      </c>
      <c r="D2527" s="8" t="s">
        <v>2310</v>
      </c>
      <c r="F2527" s="8" t="s">
        <v>2311</v>
      </c>
      <c r="G2527" s="10">
        <v>43501</v>
      </c>
      <c r="H2527" s="8" t="s">
        <v>31</v>
      </c>
      <c r="I2527" s="8" t="s">
        <v>38</v>
      </c>
      <c r="J2527" s="9">
        <v>0</v>
      </c>
      <c r="K2527" s="9">
        <v>0</v>
      </c>
      <c r="L2527" s="8">
        <v>0</v>
      </c>
      <c r="M2527" s="14">
        <f t="shared" si="117"/>
        <v>0</v>
      </c>
      <c r="N2527" s="8">
        <v>0</v>
      </c>
      <c r="O2527" s="8">
        <v>0</v>
      </c>
      <c r="P2527" s="8" t="s">
        <v>77</v>
      </c>
      <c r="R2527" s="8">
        <v>-1</v>
      </c>
      <c r="S2527" s="13">
        <f>_xlfn.XLOOKUP(P2527,rif_fee_schedule!$A$2:$A$84,rif_fee_schedule!C$2:C$84, 0)*1.628</f>
        <v>9769.6279999999988</v>
      </c>
      <c r="T2527" s="13">
        <f>_xlfn.XLOOKUP(P2527,rif_fee_schedule!$A$2:$A$84,rif_fee_schedule!D$2:D$84, 0)</f>
        <v>5674</v>
      </c>
      <c r="U2527" s="14">
        <f t="shared" si="118"/>
        <v>-9769.6279999999988</v>
      </c>
      <c r="V2527" s="14">
        <f t="shared" si="119"/>
        <v>-5674</v>
      </c>
      <c r="W2527"/>
      <c r="Y2527" s="3">
        <v>272008405.74000001</v>
      </c>
      <c r="Z2527" s="3">
        <v>5573244.3300000001</v>
      </c>
      <c r="AA2527" s="3">
        <v>0</v>
      </c>
      <c r="AB2527">
        <v>0</v>
      </c>
      <c r="AC2527" s="3">
        <v>0</v>
      </c>
      <c r="AD2527" s="2">
        <v>-7297347.0099999998</v>
      </c>
      <c r="AE2527" s="3">
        <v>599122533.62</v>
      </c>
      <c r="AF2527" s="3">
        <v>12164932.65</v>
      </c>
      <c r="AG2527" s="3">
        <v>2628720.44</v>
      </c>
      <c r="AH2527" s="3">
        <v>103699.7</v>
      </c>
      <c r="AI2527" s="3">
        <v>2074</v>
      </c>
      <c r="AJ2527" s="2">
        <v>-10188946.82</v>
      </c>
    </row>
    <row r="2528" spans="1:36" hidden="1" x14ac:dyDescent="0.25">
      <c r="A2528" s="8">
        <v>2</v>
      </c>
      <c r="B2528" s="8" t="s">
        <v>2309</v>
      </c>
      <c r="C2528" s="8">
        <v>141290140060</v>
      </c>
      <c r="D2528" s="8" t="s">
        <v>2310</v>
      </c>
      <c r="F2528" s="8" t="s">
        <v>2311</v>
      </c>
      <c r="G2528" s="10">
        <v>43501</v>
      </c>
      <c r="H2528" s="8" t="s">
        <v>31</v>
      </c>
      <c r="I2528" s="8" t="s">
        <v>38</v>
      </c>
      <c r="J2528" s="9">
        <v>0</v>
      </c>
      <c r="K2528" s="9">
        <v>0</v>
      </c>
      <c r="L2528" s="8">
        <v>0</v>
      </c>
      <c r="M2528" s="14">
        <f t="shared" si="117"/>
        <v>0</v>
      </c>
      <c r="N2528" s="8">
        <v>0</v>
      </c>
      <c r="O2528" s="8">
        <v>0</v>
      </c>
      <c r="P2528" s="8" t="s">
        <v>77</v>
      </c>
      <c r="R2528" s="8">
        <v>1</v>
      </c>
      <c r="S2528" s="13">
        <f>_xlfn.XLOOKUP(P2528,rif_fee_schedule!$A$2:$A$84,rif_fee_schedule!C$2:C$84, 0)*1.628</f>
        <v>9769.6279999999988</v>
      </c>
      <c r="T2528" s="13">
        <f>_xlfn.XLOOKUP(P2528,rif_fee_schedule!$A$2:$A$84,rif_fee_schedule!D$2:D$84, 0)</f>
        <v>5674</v>
      </c>
      <c r="U2528" s="14">
        <f t="shared" si="118"/>
        <v>9769.6279999999988</v>
      </c>
      <c r="V2528" s="14">
        <f t="shared" si="119"/>
        <v>5674</v>
      </c>
      <c r="W2528"/>
      <c r="Y2528" s="3">
        <v>272008405.74000001</v>
      </c>
      <c r="Z2528" s="3">
        <v>5573244.3300000001</v>
      </c>
      <c r="AA2528" s="3">
        <v>0</v>
      </c>
      <c r="AB2528">
        <v>0</v>
      </c>
      <c r="AC2528" s="3">
        <v>0</v>
      </c>
      <c r="AD2528" s="2">
        <v>-7297347.0099999998</v>
      </c>
      <c r="AE2528" s="3">
        <v>599122533.62</v>
      </c>
      <c r="AF2528" s="3">
        <v>12164932.65</v>
      </c>
      <c r="AG2528" s="3">
        <v>2628720.44</v>
      </c>
      <c r="AH2528" s="3">
        <v>103699.7</v>
      </c>
      <c r="AI2528" s="3">
        <v>2074</v>
      </c>
      <c r="AJ2528" s="2">
        <v>-10188946.82</v>
      </c>
    </row>
    <row r="2529" spans="1:36" hidden="1" x14ac:dyDescent="0.25">
      <c r="A2529" s="8">
        <v>3</v>
      </c>
      <c r="B2529" s="8" t="s">
        <v>3857</v>
      </c>
      <c r="C2529" s="8">
        <v>3421030310010</v>
      </c>
      <c r="D2529" s="8" t="s">
        <v>3853</v>
      </c>
      <c r="F2529" s="8" t="s">
        <v>3858</v>
      </c>
      <c r="G2529" s="10">
        <v>43609</v>
      </c>
      <c r="H2529" s="8" t="s">
        <v>31</v>
      </c>
      <c r="I2529" s="8" t="s">
        <v>38</v>
      </c>
      <c r="J2529" s="9">
        <v>342079.13</v>
      </c>
      <c r="K2529" s="9">
        <v>6841.58</v>
      </c>
      <c r="L2529" s="8">
        <v>0</v>
      </c>
      <c r="M2529" s="14">
        <f t="shared" ref="M2529:M2592" si="120">SUM(J2529:L2529)</f>
        <v>348920.71</v>
      </c>
      <c r="N2529" s="8">
        <v>0</v>
      </c>
      <c r="O2529" s="8">
        <v>0</v>
      </c>
      <c r="P2529" s="8" t="s">
        <v>117</v>
      </c>
      <c r="R2529" s="8">
        <v>84</v>
      </c>
      <c r="S2529" s="13">
        <f>_xlfn.XLOOKUP(P2529,rif_fee_schedule!$A$2:$A$84,rif_fee_schedule!C$2:C$84, 0)*1.628</f>
        <v>4288.152</v>
      </c>
      <c r="T2529" s="13">
        <f>_xlfn.XLOOKUP(P2529,rif_fee_schedule!$A$2:$A$84,rif_fee_schedule!D$2:D$84, 0)</f>
        <v>2490</v>
      </c>
      <c r="U2529" s="14">
        <f t="shared" si="118"/>
        <v>360204.76799999998</v>
      </c>
      <c r="V2529" s="14">
        <f t="shared" si="119"/>
        <v>209160</v>
      </c>
      <c r="W2529"/>
      <c r="Y2529" s="3">
        <v>23988344.25</v>
      </c>
      <c r="Z2529" s="3">
        <v>491993.61</v>
      </c>
      <c r="AA2529" s="3">
        <v>633517.25</v>
      </c>
      <c r="AB2529">
        <v>0</v>
      </c>
      <c r="AC2529" s="3">
        <v>0</v>
      </c>
      <c r="AD2529" s="2">
        <v>2811604.2</v>
      </c>
      <c r="AE2529" s="3">
        <v>599122533.62</v>
      </c>
      <c r="AF2529" s="3">
        <v>12164932.65</v>
      </c>
      <c r="AG2529" s="3">
        <v>2628720.44</v>
      </c>
      <c r="AH2529" s="3">
        <v>103699.7</v>
      </c>
      <c r="AI2529" s="3">
        <v>2074</v>
      </c>
      <c r="AJ2529" s="2">
        <v>-10188946.82</v>
      </c>
    </row>
    <row r="2530" spans="1:36" hidden="1" x14ac:dyDescent="0.25">
      <c r="A2530" s="8">
        <v>7</v>
      </c>
      <c r="B2530" s="8" t="s">
        <v>8481</v>
      </c>
      <c r="C2530" s="8">
        <v>351180080700</v>
      </c>
      <c r="D2530" s="8" t="s">
        <v>8482</v>
      </c>
      <c r="F2530" s="8" t="s">
        <v>8483</v>
      </c>
      <c r="G2530" s="10">
        <v>43481</v>
      </c>
      <c r="H2530" s="8" t="s">
        <v>31</v>
      </c>
      <c r="I2530" s="8" t="s">
        <v>38</v>
      </c>
      <c r="J2530" s="9">
        <v>8772.4500000000007</v>
      </c>
      <c r="K2530" s="9">
        <v>175.45</v>
      </c>
      <c r="L2530" s="8">
        <v>0</v>
      </c>
      <c r="M2530" s="14">
        <f t="shared" si="120"/>
        <v>8947.9000000000015</v>
      </c>
      <c r="N2530" s="8">
        <v>0</v>
      </c>
      <c r="O2530" s="8">
        <v>0</v>
      </c>
      <c r="P2530" s="8" t="s">
        <v>77</v>
      </c>
      <c r="R2530" s="8">
        <v>1</v>
      </c>
      <c r="S2530" s="13">
        <f>_xlfn.XLOOKUP(P2530,rif_fee_schedule!$A$2:$A$84,rif_fee_schedule!C$2:C$84, 0)*1.628</f>
        <v>9769.6279999999988</v>
      </c>
      <c r="T2530" s="13">
        <f>_xlfn.XLOOKUP(P2530,rif_fee_schedule!$A$2:$A$84,rif_fee_schedule!D$2:D$84, 0)</f>
        <v>5674</v>
      </c>
      <c r="U2530" s="14">
        <f t="shared" si="118"/>
        <v>9769.6279999999988</v>
      </c>
      <c r="V2530" s="14">
        <f t="shared" si="119"/>
        <v>5674</v>
      </c>
      <c r="W2530"/>
      <c r="Y2530" s="3">
        <v>53911680.950000003</v>
      </c>
      <c r="Z2530" s="3">
        <v>1078233.76</v>
      </c>
      <c r="AA2530" s="3">
        <v>0</v>
      </c>
      <c r="AB2530">
        <v>0</v>
      </c>
      <c r="AC2530" s="3">
        <v>0</v>
      </c>
      <c r="AD2530" s="2">
        <v>-682358.32</v>
      </c>
      <c r="AE2530" s="3">
        <v>599122533.62</v>
      </c>
      <c r="AF2530" s="3">
        <v>12164932.65</v>
      </c>
      <c r="AG2530" s="3">
        <v>2628720.44</v>
      </c>
      <c r="AH2530" s="3">
        <v>103699.7</v>
      </c>
      <c r="AI2530" s="3">
        <v>2074</v>
      </c>
      <c r="AJ2530" s="2">
        <v>-10188946.82</v>
      </c>
    </row>
    <row r="2531" spans="1:36" hidden="1" x14ac:dyDescent="0.25">
      <c r="A2531" s="8">
        <v>3.1</v>
      </c>
      <c r="B2531" s="8" t="s">
        <v>4186</v>
      </c>
      <c r="C2531" s="8">
        <v>2822030250030</v>
      </c>
      <c r="D2531" s="8" t="s">
        <v>4187</v>
      </c>
      <c r="F2531" s="8" t="s">
        <v>304</v>
      </c>
      <c r="G2531" s="10">
        <v>43508</v>
      </c>
      <c r="H2531" s="8" t="s">
        <v>31</v>
      </c>
      <c r="I2531" s="8" t="s">
        <v>32</v>
      </c>
      <c r="J2531" s="9">
        <v>0</v>
      </c>
      <c r="K2531" s="9">
        <v>0</v>
      </c>
      <c r="L2531" s="8">
        <v>0</v>
      </c>
      <c r="M2531" s="14">
        <f t="shared" si="120"/>
        <v>0</v>
      </c>
      <c r="N2531" s="8">
        <v>0</v>
      </c>
      <c r="O2531" s="8">
        <v>0</v>
      </c>
      <c r="P2531" s="8" t="s">
        <v>349</v>
      </c>
      <c r="R2531" s="11">
        <v>1653</v>
      </c>
      <c r="S2531" s="13">
        <f>_xlfn.XLOOKUP(P2531,rif_fee_schedule!$A$2:$A$84,rif_fee_schedule!C$2:C$84, 0)*1.628</f>
        <v>13.701248</v>
      </c>
      <c r="T2531" s="13">
        <f>_xlfn.XLOOKUP(P2531,rif_fee_schedule!$A$2:$A$84,rif_fee_schedule!D$2:D$84, 0)</f>
        <v>7.9569999999999999</v>
      </c>
      <c r="U2531" s="14">
        <f t="shared" si="118"/>
        <v>22648.162944</v>
      </c>
      <c r="V2531" s="14">
        <f t="shared" si="119"/>
        <v>13152.921</v>
      </c>
      <c r="Y2531" s="3">
        <v>34362078.990000002</v>
      </c>
      <c r="Z2531" s="3">
        <v>687512.03</v>
      </c>
      <c r="AA2531" s="3">
        <v>0</v>
      </c>
      <c r="AB2531">
        <v>0</v>
      </c>
      <c r="AC2531" s="3">
        <v>0</v>
      </c>
      <c r="AD2531" s="2">
        <v>-175934.14</v>
      </c>
      <c r="AE2531" s="3">
        <v>599122533.62</v>
      </c>
      <c r="AF2531" s="3">
        <v>12164932.65</v>
      </c>
      <c r="AG2531" s="3">
        <v>2628720.44</v>
      </c>
      <c r="AH2531" s="3">
        <v>103699.7</v>
      </c>
      <c r="AI2531" s="3">
        <v>2074</v>
      </c>
      <c r="AJ2531" s="2">
        <v>-10188946.82</v>
      </c>
    </row>
    <row r="2532" spans="1:36" hidden="1" x14ac:dyDescent="0.25">
      <c r="A2532" s="8">
        <v>3.1</v>
      </c>
      <c r="B2532" s="8" t="s">
        <v>4186</v>
      </c>
      <c r="C2532" s="8">
        <v>2822030250030</v>
      </c>
      <c r="D2532" s="8" t="s">
        <v>4187</v>
      </c>
      <c r="F2532" s="8" t="s">
        <v>304</v>
      </c>
      <c r="G2532" s="10">
        <v>43508</v>
      </c>
      <c r="H2532" s="8" t="s">
        <v>31</v>
      </c>
      <c r="I2532" s="8" t="s">
        <v>32</v>
      </c>
      <c r="J2532" s="9">
        <v>0</v>
      </c>
      <c r="K2532" s="9">
        <v>0</v>
      </c>
      <c r="L2532" s="8">
        <v>0</v>
      </c>
      <c r="M2532" s="14">
        <f t="shared" si="120"/>
        <v>0</v>
      </c>
      <c r="N2532" s="8">
        <v>0</v>
      </c>
      <c r="O2532" s="8">
        <v>0</v>
      </c>
      <c r="P2532" s="8" t="s">
        <v>349</v>
      </c>
      <c r="R2532" s="11">
        <v>-1653</v>
      </c>
      <c r="S2532" s="13">
        <f>_xlfn.XLOOKUP(P2532,rif_fee_schedule!$A$2:$A$84,rif_fee_schedule!C$2:C$84, 0)*1.628</f>
        <v>13.701248</v>
      </c>
      <c r="T2532" s="13">
        <f>_xlfn.XLOOKUP(P2532,rif_fee_schedule!$A$2:$A$84,rif_fee_schedule!D$2:D$84, 0)</f>
        <v>7.9569999999999999</v>
      </c>
      <c r="U2532" s="14">
        <f t="shared" si="118"/>
        <v>-22648.162944</v>
      </c>
      <c r="V2532" s="14">
        <f t="shared" si="119"/>
        <v>-13152.921</v>
      </c>
      <c r="Y2532" s="3">
        <v>34362078.990000002</v>
      </c>
      <c r="Z2532" s="3">
        <v>687512.03</v>
      </c>
      <c r="AA2532" s="3">
        <v>0</v>
      </c>
      <c r="AB2532">
        <v>0</v>
      </c>
      <c r="AC2532" s="3">
        <v>0</v>
      </c>
      <c r="AD2532" s="2">
        <v>-175934.14</v>
      </c>
      <c r="AE2532" s="3">
        <v>599122533.62</v>
      </c>
      <c r="AF2532" s="3">
        <v>12164932.65</v>
      </c>
      <c r="AG2532" s="3">
        <v>2628720.44</v>
      </c>
      <c r="AH2532" s="3">
        <v>103699.7</v>
      </c>
      <c r="AI2532" s="3">
        <v>2074</v>
      </c>
      <c r="AJ2532" s="2">
        <v>-10188946.82</v>
      </c>
    </row>
    <row r="2533" spans="1:36" hidden="1" x14ac:dyDescent="0.25">
      <c r="A2533" s="8">
        <v>2</v>
      </c>
      <c r="B2533" s="8" t="s">
        <v>2397</v>
      </c>
      <c r="C2533" s="8">
        <v>141030130061</v>
      </c>
      <c r="D2533" s="8" t="s">
        <v>2398</v>
      </c>
      <c r="F2533" s="8" t="s">
        <v>2399</v>
      </c>
      <c r="G2533" s="10">
        <v>43497</v>
      </c>
      <c r="H2533" s="8" t="s">
        <v>31</v>
      </c>
      <c r="I2533" s="8" t="s">
        <v>38</v>
      </c>
      <c r="J2533" s="9">
        <v>39468.28</v>
      </c>
      <c r="K2533" s="9">
        <v>789.37</v>
      </c>
      <c r="L2533" s="8">
        <v>0</v>
      </c>
      <c r="M2533" s="14">
        <f t="shared" si="120"/>
        <v>40257.65</v>
      </c>
      <c r="N2533" s="8">
        <v>0</v>
      </c>
      <c r="O2533" s="8">
        <v>0</v>
      </c>
      <c r="P2533" s="8" t="s">
        <v>114</v>
      </c>
      <c r="R2533" s="8">
        <v>-2</v>
      </c>
      <c r="S2533" s="13">
        <f>_xlfn.XLOOKUP(P2533,rif_fee_schedule!$A$2:$A$84,rif_fee_schedule!C$2:C$84, 0)*1.628</f>
        <v>4288.152</v>
      </c>
      <c r="T2533" s="13">
        <f>_xlfn.XLOOKUP(P2533,rif_fee_schedule!$A$2:$A$84,rif_fee_schedule!D$2:D$84, 0)</f>
        <v>2490</v>
      </c>
      <c r="U2533" s="14">
        <f t="shared" si="118"/>
        <v>-8576.3040000000001</v>
      </c>
      <c r="V2533" s="14">
        <f t="shared" si="119"/>
        <v>-4980</v>
      </c>
      <c r="W2533"/>
      <c r="Y2533" s="3">
        <v>272008405.74000001</v>
      </c>
      <c r="Z2533" s="3">
        <v>5573244.3300000001</v>
      </c>
      <c r="AA2533" s="3">
        <v>0</v>
      </c>
      <c r="AB2533">
        <v>0</v>
      </c>
      <c r="AC2533" s="3">
        <v>0</v>
      </c>
      <c r="AD2533" s="2">
        <v>-7297347.0099999998</v>
      </c>
      <c r="AE2533" s="3">
        <v>599122533.62</v>
      </c>
      <c r="AF2533" s="3">
        <v>12164932.65</v>
      </c>
      <c r="AG2533" s="3">
        <v>2628720.44</v>
      </c>
      <c r="AH2533" s="3">
        <v>103699.7</v>
      </c>
      <c r="AI2533" s="3">
        <v>2074</v>
      </c>
      <c r="AJ2533" s="2">
        <v>-10188946.82</v>
      </c>
    </row>
    <row r="2534" spans="1:36" hidden="1" x14ac:dyDescent="0.25">
      <c r="A2534" s="8">
        <v>2</v>
      </c>
      <c r="B2534" s="8" t="s">
        <v>2397</v>
      </c>
      <c r="C2534" s="8">
        <v>141030130061</v>
      </c>
      <c r="D2534" s="8" t="s">
        <v>2398</v>
      </c>
      <c r="F2534" s="8" t="s">
        <v>2399</v>
      </c>
      <c r="G2534" s="10">
        <v>43497</v>
      </c>
      <c r="H2534" s="8" t="s">
        <v>31</v>
      </c>
      <c r="I2534" s="8" t="s">
        <v>38</v>
      </c>
      <c r="J2534" s="9">
        <v>39468.28</v>
      </c>
      <c r="K2534" s="9">
        <v>789.37</v>
      </c>
      <c r="L2534" s="8">
        <v>0</v>
      </c>
      <c r="M2534" s="14">
        <f t="shared" si="120"/>
        <v>40257.65</v>
      </c>
      <c r="N2534" s="8">
        <v>0</v>
      </c>
      <c r="O2534" s="8">
        <v>0</v>
      </c>
      <c r="P2534" s="8" t="s">
        <v>77</v>
      </c>
      <c r="R2534" s="8">
        <v>-2</v>
      </c>
      <c r="S2534" s="13">
        <f>_xlfn.XLOOKUP(P2534,rif_fee_schedule!$A$2:$A$84,rif_fee_schedule!C$2:C$84, 0)*1.628</f>
        <v>9769.6279999999988</v>
      </c>
      <c r="T2534" s="13">
        <f>_xlfn.XLOOKUP(P2534,rif_fee_schedule!$A$2:$A$84,rif_fee_schedule!D$2:D$84, 0)</f>
        <v>5674</v>
      </c>
      <c r="U2534" s="14">
        <f t="shared" si="118"/>
        <v>-19539.255999999998</v>
      </c>
      <c r="V2534" s="14">
        <f t="shared" si="119"/>
        <v>-11348</v>
      </c>
      <c r="W2534"/>
      <c r="Y2534" s="3">
        <v>272008405.74000001</v>
      </c>
      <c r="Z2534" s="3">
        <v>5573244.3300000001</v>
      </c>
      <c r="AA2534" s="3">
        <v>0</v>
      </c>
      <c r="AB2534">
        <v>0</v>
      </c>
      <c r="AC2534" s="3">
        <v>0</v>
      </c>
      <c r="AD2534" s="2">
        <v>-7297347.0099999998</v>
      </c>
      <c r="AE2534" s="3">
        <v>599122533.62</v>
      </c>
      <c r="AF2534" s="3">
        <v>12164932.65</v>
      </c>
      <c r="AG2534" s="3">
        <v>2628720.44</v>
      </c>
      <c r="AH2534" s="3">
        <v>103699.7</v>
      </c>
      <c r="AI2534" s="3">
        <v>2074</v>
      </c>
      <c r="AJ2534" s="2">
        <v>-10188946.82</v>
      </c>
    </row>
    <row r="2535" spans="1:36" hidden="1" x14ac:dyDescent="0.25">
      <c r="A2535" s="8">
        <v>2</v>
      </c>
      <c r="B2535" s="8" t="s">
        <v>2397</v>
      </c>
      <c r="C2535" s="8">
        <v>141030130061</v>
      </c>
      <c r="D2535" s="8" t="s">
        <v>2398</v>
      </c>
      <c r="F2535" s="8" t="s">
        <v>2399</v>
      </c>
      <c r="G2535" s="10">
        <v>43497</v>
      </c>
      <c r="H2535" s="8" t="s">
        <v>31</v>
      </c>
      <c r="I2535" s="8" t="s">
        <v>38</v>
      </c>
      <c r="J2535" s="9">
        <v>39468.28</v>
      </c>
      <c r="K2535" s="9">
        <v>789.37</v>
      </c>
      <c r="L2535" s="8">
        <v>0</v>
      </c>
      <c r="M2535" s="14">
        <f t="shared" si="120"/>
        <v>40257.65</v>
      </c>
      <c r="N2535" s="8">
        <v>0</v>
      </c>
      <c r="O2535" s="8">
        <v>0</v>
      </c>
      <c r="P2535" s="8" t="s">
        <v>113</v>
      </c>
      <c r="R2535" s="8">
        <v>11</v>
      </c>
      <c r="S2535" s="13">
        <f>_xlfn.XLOOKUP(P2535,rif_fee_schedule!$A$2:$A$84,rif_fee_schedule!C$2:C$84, 0)*1.628</f>
        <v>6860.3919999999998</v>
      </c>
      <c r="T2535" s="13">
        <f>_xlfn.XLOOKUP(P2535,rif_fee_schedule!$A$2:$A$84,rif_fee_schedule!D$2:D$84, 0)</f>
        <v>3984</v>
      </c>
      <c r="U2535" s="14">
        <f t="shared" si="118"/>
        <v>75464.312000000005</v>
      </c>
      <c r="V2535" s="14">
        <f t="shared" si="119"/>
        <v>43824</v>
      </c>
      <c r="W2535"/>
      <c r="Y2535" s="3">
        <v>272008405.74000001</v>
      </c>
      <c r="Z2535" s="3">
        <v>5573244.3300000001</v>
      </c>
      <c r="AA2535" s="3">
        <v>0</v>
      </c>
      <c r="AB2535">
        <v>0</v>
      </c>
      <c r="AC2535" s="3">
        <v>0</v>
      </c>
      <c r="AD2535" s="2">
        <v>-7297347.0099999998</v>
      </c>
      <c r="AE2535" s="3">
        <v>599122533.62</v>
      </c>
      <c r="AF2535" s="3">
        <v>12164932.65</v>
      </c>
      <c r="AG2535" s="3">
        <v>2628720.44</v>
      </c>
      <c r="AH2535" s="3">
        <v>103699.7</v>
      </c>
      <c r="AI2535" s="3">
        <v>2074</v>
      </c>
      <c r="AJ2535" s="2">
        <v>-10188946.82</v>
      </c>
    </row>
    <row r="2536" spans="1:36" hidden="1" x14ac:dyDescent="0.25">
      <c r="A2536" s="8">
        <v>6</v>
      </c>
      <c r="B2536" s="8" t="s">
        <v>6016</v>
      </c>
      <c r="C2536" s="8">
        <v>1678250050062</v>
      </c>
      <c r="D2536" s="8" t="s">
        <v>6017</v>
      </c>
      <c r="F2536" s="8" t="s">
        <v>6015</v>
      </c>
      <c r="G2536" s="10">
        <v>43488</v>
      </c>
      <c r="H2536" s="8" t="s">
        <v>31</v>
      </c>
      <c r="I2536" s="8" t="s">
        <v>38</v>
      </c>
      <c r="J2536" s="9">
        <v>9278.02</v>
      </c>
      <c r="K2536" s="9">
        <v>185.56</v>
      </c>
      <c r="L2536" s="8">
        <v>0</v>
      </c>
      <c r="M2536" s="14">
        <f t="shared" si="120"/>
        <v>9463.58</v>
      </c>
      <c r="N2536" s="8">
        <v>0</v>
      </c>
      <c r="O2536" s="8">
        <v>0</v>
      </c>
      <c r="P2536" s="8" t="s">
        <v>77</v>
      </c>
      <c r="R2536" s="8">
        <v>1</v>
      </c>
      <c r="S2536" s="13">
        <f>_xlfn.XLOOKUP(P2536,rif_fee_schedule!$A$2:$A$84,rif_fee_schedule!C$2:C$84, 0)*1.628</f>
        <v>9769.6279999999988</v>
      </c>
      <c r="T2536" s="13">
        <f>_xlfn.XLOOKUP(P2536,rif_fee_schedule!$A$2:$A$84,rif_fee_schedule!D$2:D$84, 0)</f>
        <v>5674</v>
      </c>
      <c r="U2536" s="14">
        <f t="shared" si="118"/>
        <v>9769.6279999999988</v>
      </c>
      <c r="V2536" s="14">
        <f t="shared" si="119"/>
        <v>5674</v>
      </c>
      <c r="W2536"/>
      <c r="Y2536" s="3">
        <v>43269262.359999999</v>
      </c>
      <c r="Z2536" s="3">
        <v>874367.57</v>
      </c>
      <c r="AA2536" s="3">
        <v>433279.63</v>
      </c>
      <c r="AB2536">
        <v>0</v>
      </c>
      <c r="AC2536" s="3">
        <v>0</v>
      </c>
      <c r="AD2536" s="2">
        <v>374512.67</v>
      </c>
      <c r="AE2536" s="3">
        <v>599122533.62</v>
      </c>
      <c r="AF2536" s="3">
        <v>12164932.65</v>
      </c>
      <c r="AG2536" s="3">
        <v>2628720.44</v>
      </c>
      <c r="AH2536" s="3">
        <v>103699.7</v>
      </c>
      <c r="AI2536" s="3">
        <v>2074</v>
      </c>
      <c r="AJ2536" s="2">
        <v>-10188946.82</v>
      </c>
    </row>
    <row r="2537" spans="1:36" hidden="1" x14ac:dyDescent="0.25">
      <c r="A2537" s="8">
        <v>6</v>
      </c>
      <c r="B2537" s="8" t="s">
        <v>6013</v>
      </c>
      <c r="C2537" s="8">
        <v>1678250050067</v>
      </c>
      <c r="D2537" s="8" t="s">
        <v>6014</v>
      </c>
      <c r="F2537" s="8" t="s">
        <v>6015</v>
      </c>
      <c r="G2537" s="10">
        <v>43488</v>
      </c>
      <c r="H2537" s="8" t="s">
        <v>31</v>
      </c>
      <c r="I2537" s="8" t="s">
        <v>38</v>
      </c>
      <c r="J2537" s="9">
        <v>9278.02</v>
      </c>
      <c r="K2537" s="9">
        <v>185.56</v>
      </c>
      <c r="L2537" s="8">
        <v>0</v>
      </c>
      <c r="M2537" s="14">
        <f t="shared" si="120"/>
        <v>9463.58</v>
      </c>
      <c r="N2537" s="8">
        <v>0</v>
      </c>
      <c r="O2537" s="8">
        <v>0</v>
      </c>
      <c r="P2537" s="8" t="s">
        <v>77</v>
      </c>
      <c r="R2537" s="8">
        <v>1</v>
      </c>
      <c r="S2537" s="13">
        <f>_xlfn.XLOOKUP(P2537,rif_fee_schedule!$A$2:$A$84,rif_fee_schedule!C$2:C$84, 0)*1.628</f>
        <v>9769.6279999999988</v>
      </c>
      <c r="T2537" s="13">
        <f>_xlfn.XLOOKUP(P2537,rif_fee_schedule!$A$2:$A$84,rif_fee_schedule!D$2:D$84, 0)</f>
        <v>5674</v>
      </c>
      <c r="U2537" s="14">
        <f t="shared" si="118"/>
        <v>9769.6279999999988</v>
      </c>
      <c r="V2537" s="14">
        <f t="shared" si="119"/>
        <v>5674</v>
      </c>
      <c r="W2537"/>
      <c r="Y2537" s="3">
        <v>43269262.359999999</v>
      </c>
      <c r="Z2537" s="3">
        <v>874367.57</v>
      </c>
      <c r="AA2537" s="3">
        <v>433279.63</v>
      </c>
      <c r="AB2537">
        <v>0</v>
      </c>
      <c r="AC2537" s="3">
        <v>0</v>
      </c>
      <c r="AD2537" s="2">
        <v>374512.67</v>
      </c>
      <c r="AE2537" s="3">
        <v>599122533.62</v>
      </c>
      <c r="AF2537" s="3">
        <v>12164932.65</v>
      </c>
      <c r="AG2537" s="3">
        <v>2628720.44</v>
      </c>
      <c r="AH2537" s="3">
        <v>103699.7</v>
      </c>
      <c r="AI2537" s="3">
        <v>2074</v>
      </c>
      <c r="AJ2537" s="2">
        <v>-10188946.82</v>
      </c>
    </row>
    <row r="2538" spans="1:36" hidden="1" x14ac:dyDescent="0.25">
      <c r="A2538" s="8">
        <v>7</v>
      </c>
      <c r="B2538" s="8" t="s">
        <v>8339</v>
      </c>
      <c r="C2538" s="8">
        <v>341080073730</v>
      </c>
      <c r="D2538" s="8" t="s">
        <v>8340</v>
      </c>
      <c r="F2538" s="8" t="s">
        <v>8341</v>
      </c>
      <c r="G2538" s="10">
        <v>43496</v>
      </c>
      <c r="H2538" s="8" t="s">
        <v>31</v>
      </c>
      <c r="I2538" s="8" t="s">
        <v>38</v>
      </c>
      <c r="J2538" s="9">
        <v>34039.99</v>
      </c>
      <c r="K2538" s="9">
        <v>680.8</v>
      </c>
      <c r="L2538" s="8">
        <v>0</v>
      </c>
      <c r="M2538" s="14">
        <f t="shared" si="120"/>
        <v>34720.79</v>
      </c>
      <c r="N2538" s="8">
        <v>0</v>
      </c>
      <c r="O2538" s="8">
        <v>0</v>
      </c>
      <c r="P2538" s="8" t="s">
        <v>45</v>
      </c>
      <c r="R2538" s="11">
        <v>-1120</v>
      </c>
      <c r="S2538" s="13">
        <f>_xlfn.XLOOKUP(P2538,rif_fee_schedule!$A$2:$A$84,rif_fee_schedule!C$2:C$84, 0)*1.628</f>
        <v>19.244587999999997</v>
      </c>
      <c r="T2538" s="13">
        <f>_xlfn.XLOOKUP(P2538,rif_fee_schedule!$A$2:$A$84,rif_fee_schedule!D$2:D$84, 0)</f>
        <v>11.177</v>
      </c>
      <c r="U2538" s="14">
        <f t="shared" si="118"/>
        <v>-21553.938559999995</v>
      </c>
      <c r="V2538" s="14">
        <f t="shared" si="119"/>
        <v>-12518.24</v>
      </c>
      <c r="W2538" s="2"/>
      <c r="Y2538" s="3">
        <v>53911680.950000003</v>
      </c>
      <c r="Z2538" s="3">
        <v>1078233.76</v>
      </c>
      <c r="AA2538" s="3">
        <v>0</v>
      </c>
      <c r="AB2538">
        <v>0</v>
      </c>
      <c r="AC2538" s="3">
        <v>0</v>
      </c>
      <c r="AD2538" s="2">
        <v>-682358.32</v>
      </c>
      <c r="AE2538" s="3">
        <v>599122533.62</v>
      </c>
      <c r="AF2538" s="3">
        <v>12164932.65</v>
      </c>
      <c r="AG2538" s="3">
        <v>2628720.44</v>
      </c>
      <c r="AH2538" s="3">
        <v>103699.7</v>
      </c>
      <c r="AI2538" s="3">
        <v>2074</v>
      </c>
      <c r="AJ2538" s="2">
        <v>-10188946.82</v>
      </c>
    </row>
    <row r="2539" spans="1:36" hidden="1" x14ac:dyDescent="0.25">
      <c r="A2539" s="8">
        <v>7</v>
      </c>
      <c r="B2539" s="8" t="s">
        <v>8339</v>
      </c>
      <c r="C2539" s="8">
        <v>341080073730</v>
      </c>
      <c r="D2539" s="8" t="s">
        <v>8340</v>
      </c>
      <c r="F2539" s="8" t="s">
        <v>8341</v>
      </c>
      <c r="G2539" s="10">
        <v>43496</v>
      </c>
      <c r="H2539" s="8" t="s">
        <v>31</v>
      </c>
      <c r="I2539" s="8" t="s">
        <v>38</v>
      </c>
      <c r="J2539" s="9">
        <v>34039.99</v>
      </c>
      <c r="K2539" s="9">
        <v>680.8</v>
      </c>
      <c r="L2539" s="8">
        <v>0</v>
      </c>
      <c r="M2539" s="14">
        <f t="shared" si="120"/>
        <v>34720.79</v>
      </c>
      <c r="N2539" s="8">
        <v>0</v>
      </c>
      <c r="O2539" s="8">
        <v>0</v>
      </c>
      <c r="P2539" s="8" t="s">
        <v>112</v>
      </c>
      <c r="R2539" s="11">
        <v>1120</v>
      </c>
      <c r="S2539" s="13">
        <f>_xlfn.XLOOKUP(P2539,rif_fee_schedule!$A$2:$A$84,rif_fee_schedule!C$2:C$84, 0)*1.628</f>
        <v>53.092335999999996</v>
      </c>
      <c r="T2539" s="13">
        <f>_xlfn.XLOOKUP(P2539,rif_fee_schedule!$A$2:$A$84,rif_fee_schedule!D$2:D$84, 0)</f>
        <v>30.835000000000001</v>
      </c>
      <c r="U2539" s="14">
        <f t="shared" si="118"/>
        <v>59463.416319999997</v>
      </c>
      <c r="V2539" s="14">
        <f t="shared" si="119"/>
        <v>34535.200000000004</v>
      </c>
      <c r="W2539" s="2"/>
      <c r="Y2539" s="3">
        <v>53911680.950000003</v>
      </c>
      <c r="Z2539" s="3">
        <v>1078233.76</v>
      </c>
      <c r="AA2539" s="3">
        <v>0</v>
      </c>
      <c r="AB2539">
        <v>0</v>
      </c>
      <c r="AC2539" s="3">
        <v>0</v>
      </c>
      <c r="AD2539" s="2">
        <v>-682358.32</v>
      </c>
      <c r="AE2539" s="3">
        <v>599122533.62</v>
      </c>
      <c r="AF2539" s="3">
        <v>12164932.65</v>
      </c>
      <c r="AG2539" s="3">
        <v>2628720.44</v>
      </c>
      <c r="AH2539" s="3">
        <v>103699.7</v>
      </c>
      <c r="AI2539" s="3">
        <v>2074</v>
      </c>
      <c r="AJ2539" s="2">
        <v>-10188946.82</v>
      </c>
    </row>
    <row r="2540" spans="1:36" hidden="1" x14ac:dyDescent="0.25">
      <c r="A2540" s="8">
        <v>2</v>
      </c>
      <c r="B2540" s="8" t="s">
        <v>1790</v>
      </c>
      <c r="C2540" s="8">
        <v>132180070030</v>
      </c>
      <c r="D2540" s="8" t="s">
        <v>1791</v>
      </c>
      <c r="F2540" s="8" t="s">
        <v>1286</v>
      </c>
      <c r="G2540" s="10">
        <v>43483</v>
      </c>
      <c r="H2540" s="8" t="s">
        <v>31</v>
      </c>
      <c r="I2540" s="8" t="s">
        <v>32</v>
      </c>
      <c r="J2540" s="9">
        <v>0</v>
      </c>
      <c r="K2540" s="9">
        <v>0</v>
      </c>
      <c r="L2540" s="8">
        <v>0</v>
      </c>
      <c r="M2540" s="14">
        <f t="shared" si="120"/>
        <v>0</v>
      </c>
      <c r="N2540" s="8">
        <v>0</v>
      </c>
      <c r="O2540" s="8">
        <v>0</v>
      </c>
      <c r="P2540" s="8" t="s">
        <v>77</v>
      </c>
      <c r="R2540" s="8">
        <v>0</v>
      </c>
      <c r="S2540" s="13">
        <f>_xlfn.XLOOKUP(P2540,rif_fee_schedule!$A$2:$A$84,rif_fee_schedule!C$2:C$84, 0)*1.628</f>
        <v>9769.6279999999988</v>
      </c>
      <c r="T2540" s="13">
        <f>_xlfn.XLOOKUP(P2540,rif_fee_schedule!$A$2:$A$84,rif_fee_schedule!D$2:D$84, 0)</f>
        <v>5674</v>
      </c>
      <c r="U2540" s="14">
        <f t="shared" si="118"/>
        <v>0</v>
      </c>
      <c r="V2540" s="14">
        <f t="shared" si="119"/>
        <v>0</v>
      </c>
      <c r="W2540"/>
      <c r="Y2540" s="3">
        <v>272008405.74000001</v>
      </c>
      <c r="Z2540" s="3">
        <v>5573244.3300000001</v>
      </c>
      <c r="AA2540" s="3">
        <v>0</v>
      </c>
      <c r="AB2540">
        <v>0</v>
      </c>
      <c r="AC2540" s="3">
        <v>0</v>
      </c>
      <c r="AD2540" s="2">
        <v>-7297347.0099999998</v>
      </c>
      <c r="AE2540" s="3">
        <v>599122533.62</v>
      </c>
      <c r="AF2540" s="3">
        <v>12164932.65</v>
      </c>
      <c r="AG2540" s="3">
        <v>2628720.44</v>
      </c>
      <c r="AH2540" s="3">
        <v>103699.7</v>
      </c>
      <c r="AI2540" s="3">
        <v>2074</v>
      </c>
      <c r="AJ2540" s="2">
        <v>-10188946.82</v>
      </c>
    </row>
    <row r="2541" spans="1:36" hidden="1" x14ac:dyDescent="0.25">
      <c r="A2541" s="8">
        <v>7</v>
      </c>
      <c r="B2541" s="8" t="s">
        <v>8428</v>
      </c>
      <c r="C2541" s="8">
        <v>341290271500</v>
      </c>
      <c r="D2541" s="8" t="s">
        <v>8429</v>
      </c>
      <c r="F2541" s="8" t="s">
        <v>8430</v>
      </c>
      <c r="G2541" s="10">
        <v>43481</v>
      </c>
      <c r="H2541" s="8" t="s">
        <v>31</v>
      </c>
      <c r="I2541" s="8" t="s">
        <v>38</v>
      </c>
      <c r="J2541" s="9">
        <v>0</v>
      </c>
      <c r="K2541" s="9">
        <v>0</v>
      </c>
      <c r="L2541" s="8">
        <v>0</v>
      </c>
      <c r="M2541" s="14">
        <f t="shared" si="120"/>
        <v>0</v>
      </c>
      <c r="N2541" s="8">
        <v>0</v>
      </c>
      <c r="O2541" s="8">
        <v>0</v>
      </c>
      <c r="P2541" s="8" t="s">
        <v>77</v>
      </c>
      <c r="R2541" s="8">
        <v>1</v>
      </c>
      <c r="S2541" s="13">
        <f>_xlfn.XLOOKUP(P2541,rif_fee_schedule!$A$2:$A$84,rif_fee_schedule!C$2:C$84, 0)*1.628</f>
        <v>9769.6279999999988</v>
      </c>
      <c r="T2541" s="13">
        <f>_xlfn.XLOOKUP(P2541,rif_fee_schedule!$A$2:$A$84,rif_fee_schedule!D$2:D$84, 0)</f>
        <v>5674</v>
      </c>
      <c r="U2541" s="14">
        <f t="shared" si="118"/>
        <v>9769.6279999999988</v>
      </c>
      <c r="V2541" s="14">
        <f t="shared" si="119"/>
        <v>5674</v>
      </c>
      <c r="W2541"/>
      <c r="Y2541" s="3">
        <v>53911680.950000003</v>
      </c>
      <c r="Z2541" s="3">
        <v>1078233.76</v>
      </c>
      <c r="AA2541" s="3">
        <v>0</v>
      </c>
      <c r="AB2541">
        <v>0</v>
      </c>
      <c r="AC2541" s="3">
        <v>0</v>
      </c>
      <c r="AD2541" s="2">
        <v>-682358.32</v>
      </c>
      <c r="AE2541" s="3">
        <v>599122533.62</v>
      </c>
      <c r="AF2541" s="3">
        <v>12164932.65</v>
      </c>
      <c r="AG2541" s="3">
        <v>2628720.44</v>
      </c>
      <c r="AH2541" s="3">
        <v>103699.7</v>
      </c>
      <c r="AI2541" s="3">
        <v>2074</v>
      </c>
      <c r="AJ2541" s="2">
        <v>-10188946.82</v>
      </c>
    </row>
    <row r="2542" spans="1:36" hidden="1" x14ac:dyDescent="0.25">
      <c r="A2542" s="8">
        <v>7</v>
      </c>
      <c r="B2542" s="8" t="s">
        <v>8428</v>
      </c>
      <c r="C2542" s="8">
        <v>341290271500</v>
      </c>
      <c r="D2542" s="8" t="s">
        <v>8429</v>
      </c>
      <c r="F2542" s="8" t="s">
        <v>8430</v>
      </c>
      <c r="G2542" s="10">
        <v>43481</v>
      </c>
      <c r="H2542" s="8" t="s">
        <v>31</v>
      </c>
      <c r="I2542" s="8" t="s">
        <v>38</v>
      </c>
      <c r="J2542" s="9">
        <v>0</v>
      </c>
      <c r="K2542" s="9">
        <v>0</v>
      </c>
      <c r="L2542" s="8">
        <v>0</v>
      </c>
      <c r="M2542" s="14">
        <f t="shared" si="120"/>
        <v>0</v>
      </c>
      <c r="N2542" s="8">
        <v>0</v>
      </c>
      <c r="O2542" s="8">
        <v>0</v>
      </c>
      <c r="P2542" s="8" t="s">
        <v>77</v>
      </c>
      <c r="R2542" s="8">
        <v>-1</v>
      </c>
      <c r="S2542" s="13">
        <f>_xlfn.XLOOKUP(P2542,rif_fee_schedule!$A$2:$A$84,rif_fee_schedule!C$2:C$84, 0)*1.628</f>
        <v>9769.6279999999988</v>
      </c>
      <c r="T2542" s="13">
        <f>_xlfn.XLOOKUP(P2542,rif_fee_schedule!$A$2:$A$84,rif_fee_schedule!D$2:D$84, 0)</f>
        <v>5674</v>
      </c>
      <c r="U2542" s="14">
        <f t="shared" si="118"/>
        <v>-9769.6279999999988</v>
      </c>
      <c r="V2542" s="14">
        <f t="shared" si="119"/>
        <v>-5674</v>
      </c>
      <c r="W2542"/>
      <c r="Y2542" s="3">
        <v>53911680.950000003</v>
      </c>
      <c r="Z2542" s="3">
        <v>1078233.76</v>
      </c>
      <c r="AA2542" s="3">
        <v>0</v>
      </c>
      <c r="AB2542">
        <v>0</v>
      </c>
      <c r="AC2542" s="3">
        <v>0</v>
      </c>
      <c r="AD2542" s="2">
        <v>-682358.32</v>
      </c>
      <c r="AE2542" s="3">
        <v>599122533.62</v>
      </c>
      <c r="AF2542" s="3">
        <v>12164932.65</v>
      </c>
      <c r="AG2542" s="3">
        <v>2628720.44</v>
      </c>
      <c r="AH2542" s="3">
        <v>103699.7</v>
      </c>
      <c r="AI2542" s="3">
        <v>2074</v>
      </c>
      <c r="AJ2542" s="2">
        <v>-10188946.82</v>
      </c>
    </row>
    <row r="2543" spans="1:36" hidden="1" x14ac:dyDescent="0.25">
      <c r="A2543" s="8">
        <v>3</v>
      </c>
      <c r="B2543" s="8" t="s">
        <v>3078</v>
      </c>
      <c r="C2543" s="8">
        <v>420160073790</v>
      </c>
      <c r="D2543" s="8" t="s">
        <v>3079</v>
      </c>
      <c r="F2543" s="8" t="s">
        <v>3080</v>
      </c>
      <c r="G2543" s="10">
        <v>43493</v>
      </c>
      <c r="H2543" s="8" t="s">
        <v>31</v>
      </c>
      <c r="I2543" s="8" t="s">
        <v>38</v>
      </c>
      <c r="J2543" s="9">
        <v>56802.92</v>
      </c>
      <c r="K2543" s="9">
        <v>1136.06</v>
      </c>
      <c r="L2543" s="8">
        <v>0</v>
      </c>
      <c r="M2543" s="14">
        <f t="shared" si="120"/>
        <v>57938.979999999996</v>
      </c>
      <c r="N2543" s="8">
        <v>0</v>
      </c>
      <c r="O2543" s="8">
        <v>0</v>
      </c>
      <c r="P2543" s="8" t="s">
        <v>376</v>
      </c>
      <c r="R2543" s="8">
        <v>10</v>
      </c>
      <c r="S2543" s="13">
        <f>_xlfn.XLOOKUP(P2543,rif_fee_schedule!$A$2:$A$84,rif_fee_schedule!C$2:C$84, 0)*1.628</f>
        <v>5981.2719999999999</v>
      </c>
      <c r="T2543" s="13">
        <f>_xlfn.XLOOKUP(P2543,rif_fee_schedule!$A$2:$A$84,rif_fee_schedule!D$2:D$84, 0)</f>
        <v>3474</v>
      </c>
      <c r="U2543" s="14">
        <f t="shared" si="118"/>
        <v>59812.72</v>
      </c>
      <c r="V2543" s="14">
        <f t="shared" si="119"/>
        <v>34740</v>
      </c>
      <c r="W2543"/>
      <c r="Y2543" s="3">
        <v>23988344.25</v>
      </c>
      <c r="Z2543" s="3">
        <v>491993.61</v>
      </c>
      <c r="AA2543" s="3">
        <v>633517.25</v>
      </c>
      <c r="AB2543">
        <v>0</v>
      </c>
      <c r="AC2543" s="3">
        <v>0</v>
      </c>
      <c r="AD2543" s="2">
        <v>2811604.2</v>
      </c>
      <c r="AE2543" s="3">
        <v>599122533.62</v>
      </c>
      <c r="AF2543" s="3">
        <v>12164932.65</v>
      </c>
      <c r="AG2543" s="3">
        <v>2628720.44</v>
      </c>
      <c r="AH2543" s="3">
        <v>103699.7</v>
      </c>
      <c r="AI2543" s="3">
        <v>2074</v>
      </c>
      <c r="AJ2543" s="2">
        <v>-10188946.82</v>
      </c>
    </row>
    <row r="2544" spans="1:36" hidden="1" x14ac:dyDescent="0.25">
      <c r="A2544" s="8">
        <v>1</v>
      </c>
      <c r="B2544" s="8" t="s">
        <v>62</v>
      </c>
      <c r="C2544" s="8">
        <v>2230040030010</v>
      </c>
      <c r="D2544" s="8" t="s">
        <v>63</v>
      </c>
      <c r="F2544" s="8" t="s">
        <v>64</v>
      </c>
      <c r="G2544" s="10">
        <v>43496</v>
      </c>
      <c r="H2544" s="8" t="s">
        <v>31</v>
      </c>
      <c r="I2544" s="8" t="s">
        <v>38</v>
      </c>
      <c r="J2544" s="9">
        <v>753907.84</v>
      </c>
      <c r="K2544" s="9">
        <v>15078.16</v>
      </c>
      <c r="L2544" s="8">
        <v>0</v>
      </c>
      <c r="M2544" s="14">
        <f t="shared" si="120"/>
        <v>768986</v>
      </c>
      <c r="N2544" s="8">
        <v>0</v>
      </c>
      <c r="O2544" s="8">
        <v>0</v>
      </c>
      <c r="P2544" s="8" t="s">
        <v>43</v>
      </c>
      <c r="R2544" s="11">
        <v>155000</v>
      </c>
      <c r="S2544" s="13">
        <f>_xlfn.XLOOKUP(P2544,rif_fee_schedule!$A$2:$A$84,rif_fee_schedule!C$2:C$84, 0)*1.628</f>
        <v>5.1216879999999998</v>
      </c>
      <c r="T2544" s="13">
        <f>_xlfn.XLOOKUP(P2544,rif_fee_schedule!$A$2:$A$84,rif_fee_schedule!D$2:D$84, 0)</f>
        <v>2.9740000000000002</v>
      </c>
      <c r="U2544" s="14">
        <f t="shared" si="118"/>
        <v>793861.64</v>
      </c>
      <c r="V2544" s="14">
        <f t="shared" si="119"/>
        <v>460970.00000000006</v>
      </c>
      <c r="W2544" s="2"/>
      <c r="Y2544" s="3">
        <v>74696854.359999999</v>
      </c>
      <c r="Z2544" s="3">
        <v>1494936.99</v>
      </c>
      <c r="AA2544" s="3">
        <v>1189721.74</v>
      </c>
      <c r="AB2544" s="2">
        <v>103699.7</v>
      </c>
      <c r="AC2544" s="3">
        <v>2074</v>
      </c>
      <c r="AD2544" s="2">
        <v>-3422401.68</v>
      </c>
      <c r="AE2544" s="3">
        <v>599122533.62</v>
      </c>
      <c r="AF2544" s="3">
        <v>12164932.65</v>
      </c>
      <c r="AG2544" s="3">
        <v>2628720.44</v>
      </c>
      <c r="AH2544" s="3">
        <v>103699.7</v>
      </c>
      <c r="AI2544" s="3">
        <v>2074</v>
      </c>
      <c r="AJ2544" s="2">
        <v>-10188946.82</v>
      </c>
    </row>
    <row r="2545" spans="1:36" hidden="1" x14ac:dyDescent="0.25">
      <c r="A2545" s="8">
        <v>2</v>
      </c>
      <c r="B2545" s="8" t="s">
        <v>2234</v>
      </c>
      <c r="C2545" s="8">
        <v>141210075290</v>
      </c>
      <c r="D2545" s="8" t="s">
        <v>2235</v>
      </c>
      <c r="F2545" s="8" t="s">
        <v>2236</v>
      </c>
      <c r="G2545" s="10">
        <v>43565</v>
      </c>
      <c r="H2545" s="8" t="s">
        <v>31</v>
      </c>
      <c r="I2545" s="8" t="s">
        <v>38</v>
      </c>
      <c r="J2545" s="9">
        <v>0</v>
      </c>
      <c r="K2545" s="9">
        <v>0</v>
      </c>
      <c r="L2545" s="8">
        <v>0</v>
      </c>
      <c r="M2545" s="14">
        <f t="shared" si="120"/>
        <v>0</v>
      </c>
      <c r="N2545" s="8">
        <v>0</v>
      </c>
      <c r="O2545" s="8">
        <v>0</v>
      </c>
      <c r="P2545" s="8" t="s">
        <v>77</v>
      </c>
      <c r="R2545" s="8">
        <v>1</v>
      </c>
      <c r="S2545" s="13">
        <f>_xlfn.XLOOKUP(P2545,rif_fee_schedule!$A$2:$A$84,rif_fee_schedule!C$2:C$84, 0)*1.628</f>
        <v>9769.6279999999988</v>
      </c>
      <c r="T2545" s="13">
        <f>_xlfn.XLOOKUP(P2545,rif_fee_schedule!$A$2:$A$84,rif_fee_schedule!D$2:D$84, 0)</f>
        <v>5674</v>
      </c>
      <c r="U2545" s="14">
        <f t="shared" si="118"/>
        <v>9769.6279999999988</v>
      </c>
      <c r="V2545" s="14">
        <f t="shared" si="119"/>
        <v>5674</v>
      </c>
      <c r="W2545"/>
      <c r="Y2545" s="3">
        <v>272008405.74000001</v>
      </c>
      <c r="Z2545" s="3">
        <v>5573244.3300000001</v>
      </c>
      <c r="AA2545" s="3">
        <v>0</v>
      </c>
      <c r="AB2545">
        <v>0</v>
      </c>
      <c r="AC2545" s="3">
        <v>0</v>
      </c>
      <c r="AD2545" s="2">
        <v>-7297347.0099999998</v>
      </c>
      <c r="AE2545" s="3">
        <v>599122533.62</v>
      </c>
      <c r="AF2545" s="3">
        <v>12164932.65</v>
      </c>
      <c r="AG2545" s="3">
        <v>2628720.44</v>
      </c>
      <c r="AH2545" s="3">
        <v>103699.7</v>
      </c>
      <c r="AI2545" s="3">
        <v>2074</v>
      </c>
      <c r="AJ2545" s="2">
        <v>-10188946.82</v>
      </c>
    </row>
    <row r="2546" spans="1:36" hidden="1" x14ac:dyDescent="0.25">
      <c r="A2546" s="8">
        <v>2</v>
      </c>
      <c r="B2546" s="8" t="s">
        <v>2234</v>
      </c>
      <c r="C2546" s="8">
        <v>141210075290</v>
      </c>
      <c r="D2546" s="8" t="s">
        <v>2235</v>
      </c>
      <c r="F2546" s="8" t="s">
        <v>2236</v>
      </c>
      <c r="G2546" s="10">
        <v>43565</v>
      </c>
      <c r="H2546" s="8" t="s">
        <v>31</v>
      </c>
      <c r="I2546" s="8" t="s">
        <v>38</v>
      </c>
      <c r="J2546" s="9">
        <v>0</v>
      </c>
      <c r="K2546" s="9">
        <v>0</v>
      </c>
      <c r="L2546" s="8">
        <v>0</v>
      </c>
      <c r="M2546" s="14">
        <f t="shared" si="120"/>
        <v>0</v>
      </c>
      <c r="N2546" s="8">
        <v>0</v>
      </c>
      <c r="O2546" s="8">
        <v>0</v>
      </c>
      <c r="P2546" s="8" t="s">
        <v>77</v>
      </c>
      <c r="R2546" s="8">
        <v>-1</v>
      </c>
      <c r="S2546" s="13">
        <f>_xlfn.XLOOKUP(P2546,rif_fee_schedule!$A$2:$A$84,rif_fee_schedule!C$2:C$84, 0)*1.628</f>
        <v>9769.6279999999988</v>
      </c>
      <c r="T2546" s="13">
        <f>_xlfn.XLOOKUP(P2546,rif_fee_schedule!$A$2:$A$84,rif_fee_schedule!D$2:D$84, 0)</f>
        <v>5674</v>
      </c>
      <c r="U2546" s="14">
        <f t="shared" si="118"/>
        <v>-9769.6279999999988</v>
      </c>
      <c r="V2546" s="14">
        <f t="shared" si="119"/>
        <v>-5674</v>
      </c>
      <c r="W2546"/>
      <c r="Y2546" s="3">
        <v>272008405.74000001</v>
      </c>
      <c r="Z2546" s="3">
        <v>5573244.3300000001</v>
      </c>
      <c r="AA2546" s="3">
        <v>0</v>
      </c>
      <c r="AB2546">
        <v>0</v>
      </c>
      <c r="AC2546" s="3">
        <v>0</v>
      </c>
      <c r="AD2546" s="2">
        <v>-7297347.0099999998</v>
      </c>
      <c r="AE2546" s="3">
        <v>599122533.62</v>
      </c>
      <c r="AF2546" s="3">
        <v>12164932.65</v>
      </c>
      <c r="AG2546" s="3">
        <v>2628720.44</v>
      </c>
      <c r="AH2546" s="3">
        <v>103699.7</v>
      </c>
      <c r="AI2546" s="3">
        <v>2074</v>
      </c>
      <c r="AJ2546" s="2">
        <v>-10188946.82</v>
      </c>
    </row>
    <row r="2547" spans="1:36" hidden="1" x14ac:dyDescent="0.25">
      <c r="A2547" s="8">
        <v>6</v>
      </c>
      <c r="B2547" s="8" t="s">
        <v>5348</v>
      </c>
      <c r="C2547" s="8">
        <v>1079090390030</v>
      </c>
      <c r="D2547" s="8" t="s">
        <v>5349</v>
      </c>
      <c r="F2547" s="8" t="s">
        <v>5350</v>
      </c>
      <c r="G2547" s="10">
        <v>43482</v>
      </c>
      <c r="H2547" s="8" t="s">
        <v>31</v>
      </c>
      <c r="I2547" s="8" t="s">
        <v>38</v>
      </c>
      <c r="J2547" s="9">
        <v>170315.69</v>
      </c>
      <c r="K2547" s="9">
        <v>3406.31</v>
      </c>
      <c r="L2547" s="8">
        <v>0</v>
      </c>
      <c r="M2547" s="14">
        <f t="shared" si="120"/>
        <v>173722</v>
      </c>
      <c r="N2547" s="8">
        <v>0</v>
      </c>
      <c r="O2547" s="8">
        <v>0</v>
      </c>
      <c r="P2547" s="8" t="s">
        <v>45</v>
      </c>
      <c r="R2547" s="11">
        <v>9319</v>
      </c>
      <c r="S2547" s="13">
        <f>_xlfn.XLOOKUP(P2547,rif_fee_schedule!$A$2:$A$84,rif_fee_schedule!C$2:C$84, 0)*1.628</f>
        <v>19.244587999999997</v>
      </c>
      <c r="T2547" s="13">
        <f>_xlfn.XLOOKUP(P2547,rif_fee_schedule!$A$2:$A$84,rif_fee_schedule!D$2:D$84, 0)</f>
        <v>11.177</v>
      </c>
      <c r="U2547" s="14">
        <f t="shared" ref="U2547:U2610" si="121">S2547*R2547</f>
        <v>179340.31557199996</v>
      </c>
      <c r="V2547" s="14">
        <f t="shared" ref="V2547:V2610" si="122">T2547*R2547</f>
        <v>104158.463</v>
      </c>
      <c r="W2547" s="2"/>
      <c r="Y2547" s="3">
        <v>43269262.359999999</v>
      </c>
      <c r="Z2547" s="3">
        <v>874367.57</v>
      </c>
      <c r="AA2547" s="3">
        <v>433279.63</v>
      </c>
      <c r="AB2547">
        <v>0</v>
      </c>
      <c r="AC2547" s="3">
        <v>0</v>
      </c>
      <c r="AD2547" s="2">
        <v>374512.67</v>
      </c>
      <c r="AE2547" s="3">
        <v>599122533.62</v>
      </c>
      <c r="AF2547" s="3">
        <v>12164932.65</v>
      </c>
      <c r="AG2547" s="3">
        <v>2628720.44</v>
      </c>
      <c r="AH2547" s="3">
        <v>103699.7</v>
      </c>
      <c r="AI2547" s="3">
        <v>2074</v>
      </c>
      <c r="AJ2547" s="2">
        <v>-10188946.82</v>
      </c>
    </row>
    <row r="2548" spans="1:36" hidden="1" x14ac:dyDescent="0.25">
      <c r="A2548" s="8">
        <v>2</v>
      </c>
      <c r="B2548" s="8" t="s">
        <v>2465</v>
      </c>
      <c r="C2548" s="8">
        <v>2452050013520</v>
      </c>
      <c r="D2548" s="8" t="s">
        <v>2466</v>
      </c>
      <c r="G2548" s="10">
        <v>43493</v>
      </c>
      <c r="H2548" s="8" t="s">
        <v>31</v>
      </c>
      <c r="I2548" s="8" t="s">
        <v>32</v>
      </c>
      <c r="J2548" s="9">
        <v>0</v>
      </c>
      <c r="K2548" s="9">
        <v>0</v>
      </c>
      <c r="L2548" s="8">
        <v>0</v>
      </c>
      <c r="M2548" s="14">
        <f t="shared" si="120"/>
        <v>0</v>
      </c>
      <c r="N2548" s="8">
        <v>0</v>
      </c>
      <c r="O2548" s="8">
        <v>0</v>
      </c>
      <c r="P2548" s="8" t="s">
        <v>77</v>
      </c>
      <c r="R2548" s="8">
        <v>0</v>
      </c>
      <c r="S2548" s="13">
        <f>_xlfn.XLOOKUP(P2548,rif_fee_schedule!$A$2:$A$84,rif_fee_schedule!C$2:C$84, 0)*1.628</f>
        <v>9769.6279999999988</v>
      </c>
      <c r="T2548" s="13">
        <f>_xlfn.XLOOKUP(P2548,rif_fee_schedule!$A$2:$A$84,rif_fee_schedule!D$2:D$84, 0)</f>
        <v>5674</v>
      </c>
      <c r="U2548" s="14">
        <f t="shared" si="121"/>
        <v>0</v>
      </c>
      <c r="V2548" s="14">
        <f t="shared" si="122"/>
        <v>0</v>
      </c>
      <c r="W2548"/>
      <c r="Y2548" s="3">
        <v>272008405.74000001</v>
      </c>
      <c r="Z2548" s="3">
        <v>5573244.3300000001</v>
      </c>
      <c r="AA2548" s="3">
        <v>0</v>
      </c>
      <c r="AB2548">
        <v>0</v>
      </c>
      <c r="AC2548" s="3">
        <v>0</v>
      </c>
      <c r="AD2548" s="2">
        <v>-7297347.0099999998</v>
      </c>
      <c r="AE2548" s="3">
        <v>599122533.62</v>
      </c>
      <c r="AF2548" s="3">
        <v>12164932.65</v>
      </c>
      <c r="AG2548" s="3">
        <v>2628720.44</v>
      </c>
      <c r="AH2548" s="3">
        <v>103699.7</v>
      </c>
      <c r="AI2548" s="3">
        <v>2074</v>
      </c>
      <c r="AJ2548" s="2">
        <v>-10188946.82</v>
      </c>
    </row>
    <row r="2549" spans="1:36" hidden="1" x14ac:dyDescent="0.25">
      <c r="A2549" s="8">
        <v>2</v>
      </c>
      <c r="B2549" s="8" t="s">
        <v>1501</v>
      </c>
      <c r="C2549" s="8">
        <v>131250281030</v>
      </c>
      <c r="D2549" s="8" t="s">
        <v>1502</v>
      </c>
      <c r="G2549" s="10">
        <v>43593</v>
      </c>
      <c r="H2549" s="8" t="s">
        <v>31</v>
      </c>
      <c r="I2549" s="8" t="s">
        <v>32</v>
      </c>
      <c r="J2549" s="9">
        <v>79879.69</v>
      </c>
      <c r="K2549" s="9">
        <v>1597.59</v>
      </c>
      <c r="L2549" s="8">
        <v>0</v>
      </c>
      <c r="M2549" s="14">
        <f t="shared" si="120"/>
        <v>81477.279999999999</v>
      </c>
      <c r="N2549" s="8">
        <v>0</v>
      </c>
      <c r="O2549" s="8">
        <v>0</v>
      </c>
      <c r="P2549" s="8" t="s">
        <v>613</v>
      </c>
      <c r="R2549" s="8">
        <v>61</v>
      </c>
      <c r="S2549" s="13">
        <f>_xlfn.XLOOKUP(P2549,rif_fee_schedule!$A$2:$A$84,rif_fee_schedule!C$2:C$84, 0)*1.628</f>
        <v>1619.86</v>
      </c>
      <c r="T2549" s="13">
        <f>_xlfn.XLOOKUP(P2549,rif_fee_schedule!$A$2:$A$84,rif_fee_schedule!D$2:D$84, 0)</f>
        <v>940</v>
      </c>
      <c r="U2549" s="14">
        <f t="shared" si="121"/>
        <v>98811.459999999992</v>
      </c>
      <c r="V2549" s="14">
        <f t="shared" si="122"/>
        <v>57340</v>
      </c>
      <c r="W2549"/>
      <c r="Y2549" s="3">
        <v>272008405.74000001</v>
      </c>
      <c r="Z2549" s="3">
        <v>5573244.3300000001</v>
      </c>
      <c r="AA2549" s="3">
        <v>0</v>
      </c>
      <c r="AB2549">
        <v>0</v>
      </c>
      <c r="AC2549" s="3">
        <v>0</v>
      </c>
      <c r="AD2549" s="2">
        <v>-7297347.0099999998</v>
      </c>
      <c r="AE2549" s="3">
        <v>599122533.62</v>
      </c>
      <c r="AF2549" s="3">
        <v>12164932.65</v>
      </c>
      <c r="AG2549" s="3">
        <v>2628720.44</v>
      </c>
      <c r="AH2549" s="3">
        <v>103699.7</v>
      </c>
      <c r="AI2549" s="3">
        <v>2074</v>
      </c>
      <c r="AJ2549" s="2">
        <v>-10188946.82</v>
      </c>
    </row>
    <row r="2550" spans="1:36" hidden="1" x14ac:dyDescent="0.25">
      <c r="A2550" s="8">
        <v>2</v>
      </c>
      <c r="B2550" s="8" t="s">
        <v>1501</v>
      </c>
      <c r="C2550" s="8">
        <v>131250281030</v>
      </c>
      <c r="D2550" s="8" t="s">
        <v>1502</v>
      </c>
      <c r="G2550" s="10">
        <v>43593</v>
      </c>
      <c r="H2550" s="8" t="s">
        <v>31</v>
      </c>
      <c r="I2550" s="8" t="s">
        <v>32</v>
      </c>
      <c r="J2550" s="9">
        <v>79879.69</v>
      </c>
      <c r="K2550" s="9">
        <v>1597.59</v>
      </c>
      <c r="L2550" s="8">
        <v>0</v>
      </c>
      <c r="M2550" s="14">
        <f t="shared" si="120"/>
        <v>81477.279999999999</v>
      </c>
      <c r="N2550" s="8">
        <v>0</v>
      </c>
      <c r="O2550" s="8">
        <v>0</v>
      </c>
      <c r="P2550" s="8" t="s">
        <v>77</v>
      </c>
      <c r="R2550" s="8">
        <v>-1</v>
      </c>
      <c r="S2550" s="13">
        <f>_xlfn.XLOOKUP(P2550,rif_fee_schedule!$A$2:$A$84,rif_fee_schedule!C$2:C$84, 0)*1.628</f>
        <v>9769.6279999999988</v>
      </c>
      <c r="T2550" s="13">
        <f>_xlfn.XLOOKUP(P2550,rif_fee_schedule!$A$2:$A$84,rif_fee_schedule!D$2:D$84, 0)</f>
        <v>5674</v>
      </c>
      <c r="U2550" s="14">
        <f t="shared" si="121"/>
        <v>-9769.6279999999988</v>
      </c>
      <c r="V2550" s="14">
        <f t="shared" si="122"/>
        <v>-5674</v>
      </c>
      <c r="W2550"/>
      <c r="Y2550" s="3">
        <v>272008405.74000001</v>
      </c>
      <c r="Z2550" s="3">
        <v>5573244.3300000001</v>
      </c>
      <c r="AA2550" s="3">
        <v>0</v>
      </c>
      <c r="AB2550">
        <v>0</v>
      </c>
      <c r="AC2550" s="3">
        <v>0</v>
      </c>
      <c r="AD2550" s="2">
        <v>-7297347.0099999998</v>
      </c>
      <c r="AE2550" s="3">
        <v>599122533.62</v>
      </c>
      <c r="AF2550" s="3">
        <v>12164932.65</v>
      </c>
      <c r="AG2550" s="3">
        <v>2628720.44</v>
      </c>
      <c r="AH2550" s="3">
        <v>103699.7</v>
      </c>
      <c r="AI2550" s="3">
        <v>2074</v>
      </c>
      <c r="AJ2550" s="2">
        <v>-10188946.82</v>
      </c>
    </row>
    <row r="2551" spans="1:36" hidden="1" x14ac:dyDescent="0.25">
      <c r="A2551" s="8">
        <v>2</v>
      </c>
      <c r="B2551" s="8" t="s">
        <v>1106</v>
      </c>
      <c r="C2551" s="8">
        <v>131130420730</v>
      </c>
      <c r="D2551" s="8" t="s">
        <v>1107</v>
      </c>
      <c r="F2551" s="8" t="s">
        <v>1108</v>
      </c>
      <c r="G2551" s="10">
        <v>43502</v>
      </c>
      <c r="H2551" s="8" t="s">
        <v>31</v>
      </c>
      <c r="I2551" s="8" t="s">
        <v>38</v>
      </c>
      <c r="J2551" s="9">
        <v>1969.71</v>
      </c>
      <c r="K2551" s="9">
        <v>39.39</v>
      </c>
      <c r="L2551" s="8">
        <v>0</v>
      </c>
      <c r="M2551" s="14">
        <f t="shared" si="120"/>
        <v>2009.1000000000001</v>
      </c>
      <c r="N2551" s="8">
        <v>0</v>
      </c>
      <c r="O2551" s="8">
        <v>0</v>
      </c>
      <c r="P2551" s="8" t="s">
        <v>114</v>
      </c>
      <c r="R2551" s="8">
        <v>2</v>
      </c>
      <c r="S2551" s="13">
        <f>_xlfn.XLOOKUP(P2551,rif_fee_schedule!$A$2:$A$84,rif_fee_schedule!C$2:C$84, 0)*1.628</f>
        <v>4288.152</v>
      </c>
      <c r="T2551" s="13">
        <f>_xlfn.XLOOKUP(P2551,rif_fee_schedule!$A$2:$A$84,rif_fee_schedule!D$2:D$84, 0)</f>
        <v>2490</v>
      </c>
      <c r="U2551" s="14">
        <f t="shared" si="121"/>
        <v>8576.3040000000001</v>
      </c>
      <c r="V2551" s="14">
        <f t="shared" si="122"/>
        <v>4980</v>
      </c>
      <c r="W2551"/>
      <c r="Y2551" s="3">
        <v>272008405.74000001</v>
      </c>
      <c r="Z2551" s="3">
        <v>5573244.3300000001</v>
      </c>
      <c r="AA2551" s="3">
        <v>0</v>
      </c>
      <c r="AB2551">
        <v>0</v>
      </c>
      <c r="AC2551" s="3">
        <v>0</v>
      </c>
      <c r="AD2551" s="2">
        <v>-7297347.0099999998</v>
      </c>
      <c r="AE2551" s="3">
        <v>599122533.62</v>
      </c>
      <c r="AF2551" s="3">
        <v>12164932.65</v>
      </c>
      <c r="AG2551" s="3">
        <v>2628720.44</v>
      </c>
      <c r="AH2551" s="3">
        <v>103699.7</v>
      </c>
      <c r="AI2551" s="3">
        <v>2074</v>
      </c>
      <c r="AJ2551" s="2">
        <v>-10188946.82</v>
      </c>
    </row>
    <row r="2552" spans="1:36" hidden="1" x14ac:dyDescent="0.25">
      <c r="A2552" s="8">
        <v>2</v>
      </c>
      <c r="B2552" s="8" t="s">
        <v>1106</v>
      </c>
      <c r="C2552" s="8">
        <v>131130420730</v>
      </c>
      <c r="D2552" s="8" t="s">
        <v>1107</v>
      </c>
      <c r="F2552" s="8" t="s">
        <v>1108</v>
      </c>
      <c r="G2552" s="10">
        <v>43502</v>
      </c>
      <c r="H2552" s="8" t="s">
        <v>31</v>
      </c>
      <c r="I2552" s="8" t="s">
        <v>38</v>
      </c>
      <c r="J2552" s="9">
        <v>1969.71</v>
      </c>
      <c r="K2552" s="9">
        <v>39.39</v>
      </c>
      <c r="L2552" s="8">
        <v>0</v>
      </c>
      <c r="M2552" s="14">
        <f t="shared" si="120"/>
        <v>2009.1000000000001</v>
      </c>
      <c r="N2552" s="8">
        <v>0</v>
      </c>
      <c r="O2552" s="8">
        <v>0</v>
      </c>
      <c r="P2552" s="8" t="s">
        <v>77</v>
      </c>
      <c r="R2552" s="8">
        <v>-1</v>
      </c>
      <c r="S2552" s="13">
        <f>_xlfn.XLOOKUP(P2552,rif_fee_schedule!$A$2:$A$84,rif_fee_schedule!C$2:C$84, 0)*1.628</f>
        <v>9769.6279999999988</v>
      </c>
      <c r="T2552" s="13">
        <f>_xlfn.XLOOKUP(P2552,rif_fee_schedule!$A$2:$A$84,rif_fee_schedule!D$2:D$84, 0)</f>
        <v>5674</v>
      </c>
      <c r="U2552" s="14">
        <f t="shared" si="121"/>
        <v>-9769.6279999999988</v>
      </c>
      <c r="V2552" s="14">
        <f t="shared" si="122"/>
        <v>-5674</v>
      </c>
      <c r="W2552"/>
      <c r="Y2552" s="3">
        <v>272008405.74000001</v>
      </c>
      <c r="Z2552" s="3">
        <v>5573244.3300000001</v>
      </c>
      <c r="AA2552" s="3">
        <v>0</v>
      </c>
      <c r="AB2552">
        <v>0</v>
      </c>
      <c r="AC2552" s="3">
        <v>0</v>
      </c>
      <c r="AD2552" s="2">
        <v>-7297347.0099999998</v>
      </c>
      <c r="AE2552" s="3">
        <v>599122533.62</v>
      </c>
      <c r="AF2552" s="3">
        <v>12164932.65</v>
      </c>
      <c r="AG2552" s="3">
        <v>2628720.44</v>
      </c>
      <c r="AH2552" s="3">
        <v>103699.7</v>
      </c>
      <c r="AI2552" s="3">
        <v>2074</v>
      </c>
      <c r="AJ2552" s="2">
        <v>-10188946.82</v>
      </c>
    </row>
    <row r="2553" spans="1:36" hidden="1" x14ac:dyDescent="0.25">
      <c r="A2553" s="8">
        <v>2</v>
      </c>
      <c r="B2553" s="8" t="s">
        <v>1324</v>
      </c>
      <c r="C2553" s="8">
        <v>131240132610</v>
      </c>
      <c r="D2553" s="8" t="s">
        <v>1325</v>
      </c>
      <c r="G2553" s="10">
        <v>43482</v>
      </c>
      <c r="H2553" s="8" t="s">
        <v>31</v>
      </c>
      <c r="I2553" s="8" t="s">
        <v>32</v>
      </c>
      <c r="J2553" s="9">
        <v>1969.71</v>
      </c>
      <c r="K2553" s="9">
        <v>39.39</v>
      </c>
      <c r="L2553" s="8">
        <v>0</v>
      </c>
      <c r="M2553" s="14">
        <f t="shared" si="120"/>
        <v>2009.1000000000001</v>
      </c>
      <c r="N2553" s="8">
        <v>0</v>
      </c>
      <c r="O2553" s="8">
        <v>0</v>
      </c>
      <c r="P2553" s="8" t="s">
        <v>114</v>
      </c>
      <c r="R2553" s="8">
        <v>2</v>
      </c>
      <c r="S2553" s="13">
        <f>_xlfn.XLOOKUP(P2553,rif_fee_schedule!$A$2:$A$84,rif_fee_schedule!C$2:C$84, 0)*1.628</f>
        <v>4288.152</v>
      </c>
      <c r="T2553" s="13">
        <f>_xlfn.XLOOKUP(P2553,rif_fee_schedule!$A$2:$A$84,rif_fee_schedule!D$2:D$84, 0)</f>
        <v>2490</v>
      </c>
      <c r="U2553" s="14">
        <f t="shared" si="121"/>
        <v>8576.3040000000001</v>
      </c>
      <c r="V2553" s="14">
        <f t="shared" si="122"/>
        <v>4980</v>
      </c>
      <c r="W2553"/>
      <c r="Y2553" s="3">
        <v>272008405.74000001</v>
      </c>
      <c r="Z2553" s="3">
        <v>5573244.3300000001</v>
      </c>
      <c r="AA2553" s="3">
        <v>0</v>
      </c>
      <c r="AB2553">
        <v>0</v>
      </c>
      <c r="AC2553" s="3">
        <v>0</v>
      </c>
      <c r="AD2553" s="2">
        <v>-7297347.0099999998</v>
      </c>
      <c r="AE2553" s="3">
        <v>599122533.62</v>
      </c>
      <c r="AF2553" s="3">
        <v>12164932.65</v>
      </c>
      <c r="AG2553" s="3">
        <v>2628720.44</v>
      </c>
      <c r="AH2553" s="3">
        <v>103699.7</v>
      </c>
      <c r="AI2553" s="3">
        <v>2074</v>
      </c>
      <c r="AJ2553" s="2">
        <v>-10188946.82</v>
      </c>
    </row>
    <row r="2554" spans="1:36" hidden="1" x14ac:dyDescent="0.25">
      <c r="A2554" s="8">
        <v>2</v>
      </c>
      <c r="B2554" s="8" t="s">
        <v>1324</v>
      </c>
      <c r="C2554" s="8">
        <v>131240132610</v>
      </c>
      <c r="D2554" s="8" t="s">
        <v>1325</v>
      </c>
      <c r="G2554" s="10">
        <v>43482</v>
      </c>
      <c r="H2554" s="8" t="s">
        <v>31</v>
      </c>
      <c r="I2554" s="8" t="s">
        <v>32</v>
      </c>
      <c r="J2554" s="9">
        <v>1969.71</v>
      </c>
      <c r="K2554" s="9">
        <v>39.39</v>
      </c>
      <c r="L2554" s="8">
        <v>0</v>
      </c>
      <c r="M2554" s="14">
        <f t="shared" si="120"/>
        <v>2009.1000000000001</v>
      </c>
      <c r="N2554" s="8">
        <v>0</v>
      </c>
      <c r="O2554" s="8">
        <v>0</v>
      </c>
      <c r="P2554" s="8" t="s">
        <v>77</v>
      </c>
      <c r="R2554" s="8">
        <v>-1</v>
      </c>
      <c r="S2554" s="13">
        <f>_xlfn.XLOOKUP(P2554,rif_fee_schedule!$A$2:$A$84,rif_fee_schedule!C$2:C$84, 0)*1.628</f>
        <v>9769.6279999999988</v>
      </c>
      <c r="T2554" s="13">
        <f>_xlfn.XLOOKUP(P2554,rif_fee_schedule!$A$2:$A$84,rif_fee_schedule!D$2:D$84, 0)</f>
        <v>5674</v>
      </c>
      <c r="U2554" s="14">
        <f t="shared" si="121"/>
        <v>-9769.6279999999988</v>
      </c>
      <c r="V2554" s="14">
        <f t="shared" si="122"/>
        <v>-5674</v>
      </c>
      <c r="W2554"/>
      <c r="Y2554" s="3">
        <v>272008405.74000001</v>
      </c>
      <c r="Z2554" s="3">
        <v>5573244.3300000001</v>
      </c>
      <c r="AA2554" s="3">
        <v>0</v>
      </c>
      <c r="AB2554">
        <v>0</v>
      </c>
      <c r="AC2554" s="3">
        <v>0</v>
      </c>
      <c r="AD2554" s="2">
        <v>-7297347.0099999998</v>
      </c>
      <c r="AE2554" s="3">
        <v>599122533.62</v>
      </c>
      <c r="AF2554" s="3">
        <v>12164932.65</v>
      </c>
      <c r="AG2554" s="3">
        <v>2628720.44</v>
      </c>
      <c r="AH2554" s="3">
        <v>103699.7</v>
      </c>
      <c r="AI2554" s="3">
        <v>2074</v>
      </c>
      <c r="AJ2554" s="2">
        <v>-10188946.82</v>
      </c>
    </row>
    <row r="2555" spans="1:36" hidden="1" x14ac:dyDescent="0.25">
      <c r="A2555" s="8">
        <v>2</v>
      </c>
      <c r="B2555" s="8" t="s">
        <v>2059</v>
      </c>
      <c r="C2555" s="8">
        <v>141100270910</v>
      </c>
      <c r="D2555" s="8" t="s">
        <v>2060</v>
      </c>
      <c r="F2555" s="8" t="s">
        <v>2061</v>
      </c>
      <c r="G2555" s="10">
        <v>43592</v>
      </c>
      <c r="H2555" s="8" t="s">
        <v>31</v>
      </c>
      <c r="I2555" s="8" t="s">
        <v>38</v>
      </c>
      <c r="J2555" s="9">
        <v>0</v>
      </c>
      <c r="K2555" s="9">
        <v>0</v>
      </c>
      <c r="L2555" s="8">
        <v>0</v>
      </c>
      <c r="M2555" s="14">
        <f t="shared" si="120"/>
        <v>0</v>
      </c>
      <c r="N2555" s="8">
        <v>0</v>
      </c>
      <c r="O2555" s="8">
        <v>0</v>
      </c>
      <c r="P2555" s="8" t="s">
        <v>77</v>
      </c>
      <c r="R2555" s="8">
        <v>0</v>
      </c>
      <c r="S2555" s="13">
        <f>_xlfn.XLOOKUP(P2555,rif_fee_schedule!$A$2:$A$84,rif_fee_schedule!C$2:C$84, 0)*1.628</f>
        <v>9769.6279999999988</v>
      </c>
      <c r="T2555" s="13">
        <f>_xlfn.XLOOKUP(P2555,rif_fee_schedule!$A$2:$A$84,rif_fee_schedule!D$2:D$84, 0)</f>
        <v>5674</v>
      </c>
      <c r="U2555" s="14">
        <f t="shared" si="121"/>
        <v>0</v>
      </c>
      <c r="V2555" s="14">
        <f t="shared" si="122"/>
        <v>0</v>
      </c>
      <c r="W2555"/>
      <c r="Y2555" s="3">
        <v>272008405.74000001</v>
      </c>
      <c r="Z2555" s="3">
        <v>5573244.3300000001</v>
      </c>
      <c r="AA2555" s="3">
        <v>0</v>
      </c>
      <c r="AB2555">
        <v>0</v>
      </c>
      <c r="AC2555" s="3">
        <v>0</v>
      </c>
      <c r="AD2555" s="2">
        <v>-7297347.0099999998</v>
      </c>
      <c r="AE2555" s="3">
        <v>599122533.62</v>
      </c>
      <c r="AF2555" s="3">
        <v>12164932.65</v>
      </c>
      <c r="AG2555" s="3">
        <v>2628720.44</v>
      </c>
      <c r="AH2555" s="3">
        <v>103699.7</v>
      </c>
      <c r="AI2555" s="3">
        <v>2074</v>
      </c>
      <c r="AJ2555" s="2">
        <v>-10188946.82</v>
      </c>
    </row>
    <row r="2556" spans="1:36" hidden="1" x14ac:dyDescent="0.25">
      <c r="A2556" s="8">
        <v>6</v>
      </c>
      <c r="B2556" s="8" t="s">
        <v>5309</v>
      </c>
      <c r="C2556" s="8">
        <v>1078130640070</v>
      </c>
      <c r="D2556" s="8" t="s">
        <v>5310</v>
      </c>
      <c r="F2556" s="8" t="s">
        <v>5311</v>
      </c>
      <c r="G2556" s="10">
        <v>43532</v>
      </c>
      <c r="H2556" s="8" t="s">
        <v>31</v>
      </c>
      <c r="I2556" s="8" t="s">
        <v>38</v>
      </c>
      <c r="J2556" s="9">
        <v>826.4</v>
      </c>
      <c r="K2556" s="9">
        <v>16.53</v>
      </c>
      <c r="L2556" s="8">
        <v>0</v>
      </c>
      <c r="M2556" s="14">
        <f t="shared" si="120"/>
        <v>842.93</v>
      </c>
      <c r="N2556" s="8">
        <v>0</v>
      </c>
      <c r="O2556" s="8">
        <v>0</v>
      </c>
      <c r="P2556" s="8" t="s">
        <v>679</v>
      </c>
      <c r="R2556" s="8">
        <v>882</v>
      </c>
      <c r="S2556" s="13">
        <f>_xlfn.XLOOKUP(P2556,rif_fee_schedule!$A$2:$A$84,rif_fee_schedule!C$2:C$84, 0)*1.628</f>
        <v>6.108255999999999</v>
      </c>
      <c r="T2556" s="13">
        <f>_xlfn.XLOOKUP(P2556,rif_fee_schedule!$A$2:$A$84,rif_fee_schedule!D$2:D$84, 0)</f>
        <v>3.5470000000000002</v>
      </c>
      <c r="U2556" s="14">
        <f t="shared" si="121"/>
        <v>5387.4817919999996</v>
      </c>
      <c r="V2556" s="14">
        <f t="shared" si="122"/>
        <v>3128.4540000000002</v>
      </c>
      <c r="W2556"/>
      <c r="Y2556" s="3">
        <v>43269262.359999999</v>
      </c>
      <c r="Z2556" s="3">
        <v>874367.57</v>
      </c>
      <c r="AA2556" s="3">
        <v>433279.63</v>
      </c>
      <c r="AB2556">
        <v>0</v>
      </c>
      <c r="AC2556" s="3">
        <v>0</v>
      </c>
      <c r="AD2556" s="2">
        <v>374512.67</v>
      </c>
      <c r="AE2556" s="3">
        <v>599122533.62</v>
      </c>
      <c r="AF2556" s="3">
        <v>12164932.65</v>
      </c>
      <c r="AG2556" s="3">
        <v>2628720.44</v>
      </c>
      <c r="AH2556" s="3">
        <v>103699.7</v>
      </c>
      <c r="AI2556" s="3">
        <v>2074</v>
      </c>
      <c r="AJ2556" s="2">
        <v>-10188946.82</v>
      </c>
    </row>
    <row r="2557" spans="1:36" hidden="1" x14ac:dyDescent="0.25">
      <c r="A2557" s="8">
        <v>6</v>
      </c>
      <c r="B2557" s="8" t="s">
        <v>5309</v>
      </c>
      <c r="C2557" s="8">
        <v>1078130640070</v>
      </c>
      <c r="D2557" s="8" t="s">
        <v>5310</v>
      </c>
      <c r="F2557" s="8" t="s">
        <v>5311</v>
      </c>
      <c r="G2557" s="10">
        <v>43532</v>
      </c>
      <c r="H2557" s="8" t="s">
        <v>31</v>
      </c>
      <c r="I2557" s="8" t="s">
        <v>38</v>
      </c>
      <c r="J2557" s="9">
        <v>826.4</v>
      </c>
      <c r="K2557" s="9">
        <v>16.53</v>
      </c>
      <c r="L2557" s="8">
        <v>0</v>
      </c>
      <c r="M2557" s="14">
        <f t="shared" si="120"/>
        <v>842.93</v>
      </c>
      <c r="N2557" s="8">
        <v>0</v>
      </c>
      <c r="O2557" s="8">
        <v>0</v>
      </c>
      <c r="P2557" s="8" t="s">
        <v>43</v>
      </c>
      <c r="R2557" s="8">
        <v>-882</v>
      </c>
      <c r="S2557" s="13">
        <f>_xlfn.XLOOKUP(P2557,rif_fee_schedule!$A$2:$A$84,rif_fee_schedule!C$2:C$84, 0)*1.628</f>
        <v>5.1216879999999998</v>
      </c>
      <c r="T2557" s="13">
        <f>_xlfn.XLOOKUP(P2557,rif_fee_schedule!$A$2:$A$84,rif_fee_schedule!D$2:D$84, 0)</f>
        <v>2.9740000000000002</v>
      </c>
      <c r="U2557" s="14">
        <f t="shared" si="121"/>
        <v>-4517.3288160000002</v>
      </c>
      <c r="V2557" s="14">
        <f t="shared" si="122"/>
        <v>-2623.0680000000002</v>
      </c>
      <c r="W2557"/>
      <c r="Y2557" s="3">
        <v>43269262.359999999</v>
      </c>
      <c r="Z2557" s="3">
        <v>874367.57</v>
      </c>
      <c r="AA2557" s="3">
        <v>433279.63</v>
      </c>
      <c r="AB2557">
        <v>0</v>
      </c>
      <c r="AC2557" s="3">
        <v>0</v>
      </c>
      <c r="AD2557" s="2">
        <v>374512.67</v>
      </c>
      <c r="AE2557" s="3">
        <v>599122533.62</v>
      </c>
      <c r="AF2557" s="3">
        <v>12164932.65</v>
      </c>
      <c r="AG2557" s="3">
        <v>2628720.44</v>
      </c>
      <c r="AH2557" s="3">
        <v>103699.7</v>
      </c>
      <c r="AI2557" s="3">
        <v>2074</v>
      </c>
      <c r="AJ2557" s="2">
        <v>-10188946.82</v>
      </c>
    </row>
    <row r="2558" spans="1:36" hidden="1" x14ac:dyDescent="0.25">
      <c r="A2558" s="8">
        <v>5.0999999999999996</v>
      </c>
      <c r="B2558" s="8" t="s">
        <v>5164</v>
      </c>
      <c r="C2558" s="8">
        <v>350240021390</v>
      </c>
      <c r="D2558" s="8" t="s">
        <v>5165</v>
      </c>
      <c r="F2558" s="8" t="s">
        <v>5166</v>
      </c>
      <c r="G2558" s="10">
        <v>43487</v>
      </c>
      <c r="H2558" s="8" t="s">
        <v>31</v>
      </c>
      <c r="I2558" s="8" t="s">
        <v>38</v>
      </c>
      <c r="J2558" s="9">
        <v>0</v>
      </c>
      <c r="K2558" s="9">
        <v>0</v>
      </c>
      <c r="L2558" s="8">
        <v>0</v>
      </c>
      <c r="M2558" s="14">
        <f t="shared" si="120"/>
        <v>0</v>
      </c>
      <c r="N2558" s="8">
        <v>0</v>
      </c>
      <c r="O2558" s="8">
        <v>0</v>
      </c>
      <c r="P2558" s="8" t="s">
        <v>77</v>
      </c>
      <c r="R2558" s="8">
        <v>-1</v>
      </c>
      <c r="S2558" s="13">
        <f>_xlfn.XLOOKUP(P2558,rif_fee_schedule!$A$2:$A$84,rif_fee_schedule!C$2:C$84, 0)*1.628</f>
        <v>9769.6279999999988</v>
      </c>
      <c r="T2558" s="13">
        <f>_xlfn.XLOOKUP(P2558,rif_fee_schedule!$A$2:$A$84,rif_fee_schedule!D$2:D$84, 0)</f>
        <v>5674</v>
      </c>
      <c r="U2558" s="14">
        <f t="shared" si="121"/>
        <v>-9769.6279999999988</v>
      </c>
      <c r="V2558" s="14">
        <f t="shared" si="122"/>
        <v>-5674</v>
      </c>
      <c r="W2558"/>
      <c r="Y2558" s="3">
        <v>460572.8</v>
      </c>
      <c r="Z2558" s="3">
        <v>9211.4599999999991</v>
      </c>
      <c r="AA2558" s="3">
        <v>0</v>
      </c>
      <c r="AB2558">
        <v>0</v>
      </c>
      <c r="AC2558" s="3">
        <v>0</v>
      </c>
      <c r="AD2558" s="2">
        <v>11471.08</v>
      </c>
      <c r="AE2558" s="3">
        <v>599122533.62</v>
      </c>
      <c r="AF2558" s="3">
        <v>12164932.65</v>
      </c>
      <c r="AG2558" s="3">
        <v>2628720.44</v>
      </c>
      <c r="AH2558" s="3">
        <v>103699.7</v>
      </c>
      <c r="AI2558" s="3">
        <v>2074</v>
      </c>
      <c r="AJ2558" s="2">
        <v>-10188946.82</v>
      </c>
    </row>
    <row r="2559" spans="1:36" hidden="1" x14ac:dyDescent="0.25">
      <c r="A2559" s="8">
        <v>5.0999999999999996</v>
      </c>
      <c r="B2559" s="8" t="s">
        <v>5164</v>
      </c>
      <c r="C2559" s="8">
        <v>350240021390</v>
      </c>
      <c r="D2559" s="8" t="s">
        <v>5165</v>
      </c>
      <c r="F2559" s="8" t="s">
        <v>5166</v>
      </c>
      <c r="G2559" s="10">
        <v>43487</v>
      </c>
      <c r="H2559" s="8" t="s">
        <v>31</v>
      </c>
      <c r="I2559" s="8" t="s">
        <v>38</v>
      </c>
      <c r="J2559" s="9">
        <v>0</v>
      </c>
      <c r="K2559" s="9">
        <v>0</v>
      </c>
      <c r="L2559" s="8">
        <v>0</v>
      </c>
      <c r="M2559" s="14">
        <f t="shared" si="120"/>
        <v>0</v>
      </c>
      <c r="N2559" s="8">
        <v>0</v>
      </c>
      <c r="O2559" s="8">
        <v>0</v>
      </c>
      <c r="P2559" s="8" t="s">
        <v>77</v>
      </c>
      <c r="R2559" s="8">
        <v>1</v>
      </c>
      <c r="S2559" s="13">
        <f>_xlfn.XLOOKUP(P2559,rif_fee_schedule!$A$2:$A$84,rif_fee_schedule!C$2:C$84, 0)*1.628</f>
        <v>9769.6279999999988</v>
      </c>
      <c r="T2559" s="13">
        <f>_xlfn.XLOOKUP(P2559,rif_fee_schedule!$A$2:$A$84,rif_fee_schedule!D$2:D$84, 0)</f>
        <v>5674</v>
      </c>
      <c r="U2559" s="14">
        <f t="shared" si="121"/>
        <v>9769.6279999999988</v>
      </c>
      <c r="V2559" s="14">
        <f t="shared" si="122"/>
        <v>5674</v>
      </c>
      <c r="W2559"/>
      <c r="Y2559" s="3">
        <v>460572.8</v>
      </c>
      <c r="Z2559" s="3">
        <v>9211.4599999999991</v>
      </c>
      <c r="AA2559" s="3">
        <v>0</v>
      </c>
      <c r="AB2559">
        <v>0</v>
      </c>
      <c r="AC2559" s="3">
        <v>0</v>
      </c>
      <c r="AD2559" s="2">
        <v>11471.08</v>
      </c>
      <c r="AE2559" s="3">
        <v>599122533.62</v>
      </c>
      <c r="AF2559" s="3">
        <v>12164932.65</v>
      </c>
      <c r="AG2559" s="3">
        <v>2628720.44</v>
      </c>
      <c r="AH2559" s="3">
        <v>103699.7</v>
      </c>
      <c r="AI2559" s="3">
        <v>2074</v>
      </c>
      <c r="AJ2559" s="2">
        <v>-10188946.82</v>
      </c>
    </row>
    <row r="2560" spans="1:36" hidden="1" x14ac:dyDescent="0.25">
      <c r="A2560" s="8">
        <v>9.1</v>
      </c>
      <c r="B2560" s="8" t="s">
        <v>8967</v>
      </c>
      <c r="C2560" s="8">
        <v>431080019410</v>
      </c>
      <c r="D2560" s="8" t="s">
        <v>8968</v>
      </c>
      <c r="F2560" s="8" t="s">
        <v>8969</v>
      </c>
      <c r="G2560" s="10">
        <v>43510</v>
      </c>
      <c r="H2560" s="8" t="s">
        <v>31</v>
      </c>
      <c r="I2560" s="8" t="s">
        <v>38</v>
      </c>
      <c r="J2560" s="9">
        <v>1969.71</v>
      </c>
      <c r="K2560" s="9">
        <v>39.39</v>
      </c>
      <c r="L2560" s="8">
        <v>0</v>
      </c>
      <c r="M2560" s="14">
        <f t="shared" si="120"/>
        <v>2009.1000000000001</v>
      </c>
      <c r="N2560" s="8">
        <v>0</v>
      </c>
      <c r="O2560" s="8">
        <v>0</v>
      </c>
      <c r="P2560" s="8" t="s">
        <v>114</v>
      </c>
      <c r="R2560" s="8">
        <v>2</v>
      </c>
      <c r="S2560" s="13">
        <f>_xlfn.XLOOKUP(P2560,rif_fee_schedule!$A$2:$A$84,rif_fee_schedule!C$2:C$84, 0)*1.628</f>
        <v>4288.152</v>
      </c>
      <c r="T2560" s="13">
        <f>_xlfn.XLOOKUP(P2560,rif_fee_schedule!$A$2:$A$84,rif_fee_schedule!D$2:D$84, 0)</f>
        <v>2490</v>
      </c>
      <c r="U2560" s="14">
        <f t="shared" si="121"/>
        <v>8576.3040000000001</v>
      </c>
      <c r="V2560" s="14">
        <f t="shared" si="122"/>
        <v>4980</v>
      </c>
      <c r="W2560"/>
      <c r="Y2560" s="3">
        <v>13894747.220000001</v>
      </c>
      <c r="Z2560" s="3">
        <v>290518.01</v>
      </c>
      <c r="AA2560" s="3">
        <v>0</v>
      </c>
      <c r="AB2560">
        <v>0</v>
      </c>
      <c r="AC2560" s="3">
        <v>0</v>
      </c>
      <c r="AD2560" s="2">
        <v>-156592.79</v>
      </c>
      <c r="AE2560" s="3">
        <v>599122533.62</v>
      </c>
      <c r="AF2560" s="3">
        <v>12164932.65</v>
      </c>
      <c r="AG2560" s="3">
        <v>2628720.44</v>
      </c>
      <c r="AH2560" s="3">
        <v>103699.7</v>
      </c>
      <c r="AI2560" s="3">
        <v>2074</v>
      </c>
      <c r="AJ2560" s="2">
        <v>-10188946.82</v>
      </c>
    </row>
    <row r="2561" spans="1:36" hidden="1" x14ac:dyDescent="0.25">
      <c r="A2561" s="8">
        <v>9.1</v>
      </c>
      <c r="B2561" s="8" t="s">
        <v>8967</v>
      </c>
      <c r="C2561" s="8">
        <v>431080019410</v>
      </c>
      <c r="D2561" s="8" t="s">
        <v>8968</v>
      </c>
      <c r="F2561" s="8" t="s">
        <v>8969</v>
      </c>
      <c r="G2561" s="10">
        <v>43510</v>
      </c>
      <c r="H2561" s="8" t="s">
        <v>31</v>
      </c>
      <c r="I2561" s="8" t="s">
        <v>38</v>
      </c>
      <c r="J2561" s="9">
        <v>1969.71</v>
      </c>
      <c r="K2561" s="9">
        <v>39.39</v>
      </c>
      <c r="L2561" s="8">
        <v>0</v>
      </c>
      <c r="M2561" s="14">
        <f t="shared" si="120"/>
        <v>2009.1000000000001</v>
      </c>
      <c r="N2561" s="8">
        <v>0</v>
      </c>
      <c r="O2561" s="8">
        <v>0</v>
      </c>
      <c r="P2561" s="8" t="s">
        <v>77</v>
      </c>
      <c r="R2561" s="8">
        <v>-1</v>
      </c>
      <c r="S2561" s="13">
        <f>_xlfn.XLOOKUP(P2561,rif_fee_schedule!$A$2:$A$84,rif_fee_schedule!C$2:C$84, 0)*1.628</f>
        <v>9769.6279999999988</v>
      </c>
      <c r="T2561" s="13">
        <f>_xlfn.XLOOKUP(P2561,rif_fee_schedule!$A$2:$A$84,rif_fee_schedule!D$2:D$84, 0)</f>
        <v>5674</v>
      </c>
      <c r="U2561" s="14">
        <f t="shared" si="121"/>
        <v>-9769.6279999999988</v>
      </c>
      <c r="V2561" s="14">
        <f t="shared" si="122"/>
        <v>-5674</v>
      </c>
      <c r="W2561"/>
      <c r="Y2561" s="3">
        <v>13894747.220000001</v>
      </c>
      <c r="Z2561" s="3">
        <v>290518.01</v>
      </c>
      <c r="AA2561" s="3">
        <v>0</v>
      </c>
      <c r="AB2561">
        <v>0</v>
      </c>
      <c r="AC2561" s="3">
        <v>0</v>
      </c>
      <c r="AD2561" s="2">
        <v>-156592.79</v>
      </c>
      <c r="AE2561" s="3">
        <v>599122533.62</v>
      </c>
      <c r="AF2561" s="3">
        <v>12164932.65</v>
      </c>
      <c r="AG2561" s="3">
        <v>2628720.44</v>
      </c>
      <c r="AH2561" s="3">
        <v>103699.7</v>
      </c>
      <c r="AI2561" s="3">
        <v>2074</v>
      </c>
      <c r="AJ2561" s="2">
        <v>-10188946.82</v>
      </c>
    </row>
    <row r="2562" spans="1:36" hidden="1" x14ac:dyDescent="0.25">
      <c r="A2562" s="8">
        <v>2</v>
      </c>
      <c r="B2562" s="8" t="s">
        <v>1242</v>
      </c>
      <c r="C2562" s="8">
        <v>131220351580</v>
      </c>
      <c r="D2562" s="8" t="s">
        <v>1243</v>
      </c>
      <c r="G2562" s="10">
        <v>43494</v>
      </c>
      <c r="H2562" s="8" t="s">
        <v>31</v>
      </c>
      <c r="I2562" s="8" t="s">
        <v>32</v>
      </c>
      <c r="J2562" s="9">
        <v>1969.71</v>
      </c>
      <c r="K2562" s="9">
        <v>39.39</v>
      </c>
      <c r="L2562" s="8">
        <v>0</v>
      </c>
      <c r="M2562" s="14">
        <f t="shared" si="120"/>
        <v>2009.1000000000001</v>
      </c>
      <c r="N2562" s="8">
        <v>0</v>
      </c>
      <c r="O2562" s="8">
        <v>0</v>
      </c>
      <c r="P2562" s="8" t="s">
        <v>114</v>
      </c>
      <c r="R2562" s="8">
        <v>2</v>
      </c>
      <c r="S2562" s="13">
        <f>_xlfn.XLOOKUP(P2562,rif_fee_schedule!$A$2:$A$84,rif_fee_schedule!C$2:C$84, 0)*1.628</f>
        <v>4288.152</v>
      </c>
      <c r="T2562" s="13">
        <f>_xlfn.XLOOKUP(P2562,rif_fee_schedule!$A$2:$A$84,rif_fee_schedule!D$2:D$84, 0)</f>
        <v>2490</v>
      </c>
      <c r="U2562" s="14">
        <f t="shared" si="121"/>
        <v>8576.3040000000001</v>
      </c>
      <c r="V2562" s="14">
        <f t="shared" si="122"/>
        <v>4980</v>
      </c>
      <c r="W2562"/>
      <c r="Y2562" s="3">
        <v>272008405.74000001</v>
      </c>
      <c r="Z2562" s="3">
        <v>5573244.3300000001</v>
      </c>
      <c r="AA2562" s="3">
        <v>0</v>
      </c>
      <c r="AB2562">
        <v>0</v>
      </c>
      <c r="AC2562" s="3">
        <v>0</v>
      </c>
      <c r="AD2562" s="2">
        <v>-7297347.0099999998</v>
      </c>
      <c r="AE2562" s="3">
        <v>599122533.62</v>
      </c>
      <c r="AF2562" s="3">
        <v>12164932.65</v>
      </c>
      <c r="AG2562" s="3">
        <v>2628720.44</v>
      </c>
      <c r="AH2562" s="3">
        <v>103699.7</v>
      </c>
      <c r="AI2562" s="3">
        <v>2074</v>
      </c>
      <c r="AJ2562" s="2">
        <v>-10188946.82</v>
      </c>
    </row>
    <row r="2563" spans="1:36" hidden="1" x14ac:dyDescent="0.25">
      <c r="A2563" s="8">
        <v>2</v>
      </c>
      <c r="B2563" s="8" t="s">
        <v>1242</v>
      </c>
      <c r="C2563" s="8">
        <v>131220351580</v>
      </c>
      <c r="D2563" s="8" t="s">
        <v>1243</v>
      </c>
      <c r="G2563" s="10">
        <v>43494</v>
      </c>
      <c r="H2563" s="8" t="s">
        <v>31</v>
      </c>
      <c r="I2563" s="8" t="s">
        <v>32</v>
      </c>
      <c r="J2563" s="9">
        <v>1969.71</v>
      </c>
      <c r="K2563" s="9">
        <v>39.39</v>
      </c>
      <c r="L2563" s="8">
        <v>0</v>
      </c>
      <c r="M2563" s="14">
        <f t="shared" si="120"/>
        <v>2009.1000000000001</v>
      </c>
      <c r="N2563" s="8">
        <v>0</v>
      </c>
      <c r="O2563" s="8">
        <v>0</v>
      </c>
      <c r="P2563" s="8" t="s">
        <v>77</v>
      </c>
      <c r="R2563" s="8">
        <v>-1</v>
      </c>
      <c r="S2563" s="13">
        <f>_xlfn.XLOOKUP(P2563,rif_fee_schedule!$A$2:$A$84,rif_fee_schedule!C$2:C$84, 0)*1.628</f>
        <v>9769.6279999999988</v>
      </c>
      <c r="T2563" s="13">
        <f>_xlfn.XLOOKUP(P2563,rif_fee_schedule!$A$2:$A$84,rif_fee_schedule!D$2:D$84, 0)</f>
        <v>5674</v>
      </c>
      <c r="U2563" s="14">
        <f t="shared" si="121"/>
        <v>-9769.6279999999988</v>
      </c>
      <c r="V2563" s="14">
        <f t="shared" si="122"/>
        <v>-5674</v>
      </c>
      <c r="W2563"/>
      <c r="Y2563" s="3">
        <v>272008405.74000001</v>
      </c>
      <c r="Z2563" s="3">
        <v>5573244.3300000001</v>
      </c>
      <c r="AA2563" s="3">
        <v>0</v>
      </c>
      <c r="AB2563">
        <v>0</v>
      </c>
      <c r="AC2563" s="3">
        <v>0</v>
      </c>
      <c r="AD2563" s="2">
        <v>-7297347.0099999998</v>
      </c>
      <c r="AE2563" s="3">
        <v>599122533.62</v>
      </c>
      <c r="AF2563" s="3">
        <v>12164932.65</v>
      </c>
      <c r="AG2563" s="3">
        <v>2628720.44</v>
      </c>
      <c r="AH2563" s="3">
        <v>103699.7</v>
      </c>
      <c r="AI2563" s="3">
        <v>2074</v>
      </c>
      <c r="AJ2563" s="2">
        <v>-10188946.82</v>
      </c>
    </row>
    <row r="2564" spans="1:36" hidden="1" x14ac:dyDescent="0.25">
      <c r="A2564" s="8">
        <v>5.0999999999999996</v>
      </c>
      <c r="B2564" s="8" t="s">
        <v>5176</v>
      </c>
      <c r="C2564" s="8">
        <v>2050010270030</v>
      </c>
      <c r="D2564" s="8" t="s">
        <v>5177</v>
      </c>
      <c r="F2564" s="8" t="s">
        <v>5178</v>
      </c>
      <c r="G2564" s="10">
        <v>43496</v>
      </c>
      <c r="H2564" s="8" t="s">
        <v>31</v>
      </c>
      <c r="I2564" s="8" t="s">
        <v>38</v>
      </c>
      <c r="J2564" s="9">
        <v>0</v>
      </c>
      <c r="K2564" s="9">
        <v>0</v>
      </c>
      <c r="L2564" s="8">
        <v>0</v>
      </c>
      <c r="M2564" s="14">
        <f t="shared" si="120"/>
        <v>0</v>
      </c>
      <c r="N2564" s="8">
        <v>0</v>
      </c>
      <c r="O2564" s="8">
        <v>0</v>
      </c>
      <c r="P2564" s="8" t="s">
        <v>77</v>
      </c>
      <c r="R2564" s="8">
        <v>0</v>
      </c>
      <c r="S2564" s="13">
        <f>_xlfn.XLOOKUP(P2564,rif_fee_schedule!$A$2:$A$84,rif_fee_schedule!C$2:C$84, 0)*1.628</f>
        <v>9769.6279999999988</v>
      </c>
      <c r="T2564" s="13">
        <f>_xlfn.XLOOKUP(P2564,rif_fee_schedule!$A$2:$A$84,rif_fee_schedule!D$2:D$84, 0)</f>
        <v>5674</v>
      </c>
      <c r="U2564" s="14">
        <f t="shared" si="121"/>
        <v>0</v>
      </c>
      <c r="V2564" s="14">
        <f t="shared" si="122"/>
        <v>0</v>
      </c>
      <c r="W2564"/>
      <c r="Y2564" s="3">
        <v>460572.8</v>
      </c>
      <c r="Z2564" s="3">
        <v>9211.4599999999991</v>
      </c>
      <c r="AA2564" s="3">
        <v>0</v>
      </c>
      <c r="AB2564">
        <v>0</v>
      </c>
      <c r="AC2564" s="3">
        <v>0</v>
      </c>
      <c r="AD2564" s="2">
        <v>11471.08</v>
      </c>
      <c r="AE2564" s="3">
        <v>599122533.62</v>
      </c>
      <c r="AF2564" s="3">
        <v>12164932.65</v>
      </c>
      <c r="AG2564" s="3">
        <v>2628720.44</v>
      </c>
      <c r="AH2564" s="3">
        <v>103699.7</v>
      </c>
      <c r="AI2564" s="3">
        <v>2074</v>
      </c>
      <c r="AJ2564" s="2">
        <v>-10188946.82</v>
      </c>
    </row>
    <row r="2565" spans="1:36" hidden="1" x14ac:dyDescent="0.25">
      <c r="A2565" s="8">
        <v>2</v>
      </c>
      <c r="B2565" s="8" t="s">
        <v>1810</v>
      </c>
      <c r="C2565" s="8">
        <v>132180170030</v>
      </c>
      <c r="D2565" s="8" t="s">
        <v>1811</v>
      </c>
      <c r="F2565" s="8" t="s">
        <v>1812</v>
      </c>
      <c r="G2565" s="10">
        <v>43530</v>
      </c>
      <c r="H2565" s="8" t="s">
        <v>31</v>
      </c>
      <c r="I2565" s="8" t="s">
        <v>38</v>
      </c>
      <c r="J2565" s="9">
        <v>34594.25</v>
      </c>
      <c r="K2565" s="9">
        <v>691.88</v>
      </c>
      <c r="L2565" s="8">
        <v>0</v>
      </c>
      <c r="M2565" s="14">
        <f t="shared" si="120"/>
        <v>35286.129999999997</v>
      </c>
      <c r="N2565" s="8">
        <v>0</v>
      </c>
      <c r="O2565" s="8">
        <v>0</v>
      </c>
      <c r="P2565" s="8" t="s">
        <v>1813</v>
      </c>
      <c r="R2565" s="11">
        <v>-1080</v>
      </c>
      <c r="S2565" s="13">
        <f>_xlfn.XLOOKUP(P2565,rif_fee_schedule!$A$2:$A$84,rif_fee_schedule!C$2:C$84, 0)*1.628</f>
        <v>69.657235999999997</v>
      </c>
      <c r="T2565" s="13">
        <f>_xlfn.XLOOKUP(P2565,rif_fee_schedule!$A$2:$A$84,rif_fee_schedule!D$2:D$84, 0)</f>
        <v>40.456000000000003</v>
      </c>
      <c r="U2565" s="14">
        <f t="shared" si="121"/>
        <v>-75229.814879999991</v>
      </c>
      <c r="V2565" s="14">
        <f t="shared" si="122"/>
        <v>-43692.480000000003</v>
      </c>
      <c r="W2565" s="2"/>
      <c r="Y2565" s="3">
        <v>272008405.74000001</v>
      </c>
      <c r="Z2565" s="3">
        <v>5573244.3300000001</v>
      </c>
      <c r="AA2565" s="3">
        <v>0</v>
      </c>
      <c r="AB2565">
        <v>0</v>
      </c>
      <c r="AC2565" s="3">
        <v>0</v>
      </c>
      <c r="AD2565" s="2">
        <v>-7297347.0099999998</v>
      </c>
      <c r="AE2565" s="3">
        <v>599122533.62</v>
      </c>
      <c r="AF2565" s="3">
        <v>12164932.65</v>
      </c>
      <c r="AG2565" s="3">
        <v>2628720.44</v>
      </c>
      <c r="AH2565" s="3">
        <v>103699.7</v>
      </c>
      <c r="AI2565" s="3">
        <v>2074</v>
      </c>
      <c r="AJ2565" s="2">
        <v>-10188946.82</v>
      </c>
    </row>
    <row r="2566" spans="1:36" hidden="1" x14ac:dyDescent="0.25">
      <c r="A2566" s="8">
        <v>2</v>
      </c>
      <c r="B2566" s="8" t="s">
        <v>1810</v>
      </c>
      <c r="C2566" s="8">
        <v>132180170030</v>
      </c>
      <c r="D2566" s="8" t="s">
        <v>1811</v>
      </c>
      <c r="F2566" s="8" t="s">
        <v>1812</v>
      </c>
      <c r="G2566" s="10">
        <v>43530</v>
      </c>
      <c r="H2566" s="8" t="s">
        <v>31</v>
      </c>
      <c r="I2566" s="8" t="s">
        <v>38</v>
      </c>
      <c r="J2566" s="9">
        <v>34594.25</v>
      </c>
      <c r="K2566" s="9">
        <v>691.88</v>
      </c>
      <c r="L2566" s="8">
        <v>0</v>
      </c>
      <c r="M2566" s="14">
        <f t="shared" si="120"/>
        <v>35286.129999999997</v>
      </c>
      <c r="N2566" s="8">
        <v>0</v>
      </c>
      <c r="O2566" s="8">
        <v>0</v>
      </c>
      <c r="P2566" s="8" t="s">
        <v>1813</v>
      </c>
      <c r="R2566" s="11">
        <v>1832</v>
      </c>
      <c r="S2566" s="13">
        <f>_xlfn.XLOOKUP(P2566,rif_fee_schedule!$A$2:$A$84,rif_fee_schedule!C$2:C$84, 0)*1.628</f>
        <v>69.657235999999997</v>
      </c>
      <c r="T2566" s="13">
        <f>_xlfn.XLOOKUP(P2566,rif_fee_schedule!$A$2:$A$84,rif_fee_schedule!D$2:D$84, 0)</f>
        <v>40.456000000000003</v>
      </c>
      <c r="U2566" s="14">
        <f t="shared" si="121"/>
        <v>127612.056352</v>
      </c>
      <c r="V2566" s="14">
        <f t="shared" si="122"/>
        <v>74115.392000000007</v>
      </c>
      <c r="W2566" s="2"/>
      <c r="Y2566" s="3">
        <v>272008405.74000001</v>
      </c>
      <c r="Z2566" s="3">
        <v>5573244.3300000001</v>
      </c>
      <c r="AA2566" s="3">
        <v>0</v>
      </c>
      <c r="AB2566">
        <v>0</v>
      </c>
      <c r="AC2566" s="3">
        <v>0</v>
      </c>
      <c r="AD2566" s="2">
        <v>-7297347.0099999998</v>
      </c>
      <c r="AE2566" s="3">
        <v>599122533.62</v>
      </c>
      <c r="AF2566" s="3">
        <v>12164932.65</v>
      </c>
      <c r="AG2566" s="3">
        <v>2628720.44</v>
      </c>
      <c r="AH2566" s="3">
        <v>103699.7</v>
      </c>
      <c r="AI2566" s="3">
        <v>2074</v>
      </c>
      <c r="AJ2566" s="2">
        <v>-10188946.82</v>
      </c>
    </row>
    <row r="2567" spans="1:36" hidden="1" x14ac:dyDescent="0.25">
      <c r="A2567" s="8">
        <v>2</v>
      </c>
      <c r="B2567" s="8" t="s">
        <v>1810</v>
      </c>
      <c r="C2567" s="8">
        <v>132180170030</v>
      </c>
      <c r="D2567" s="8" t="s">
        <v>1811</v>
      </c>
      <c r="F2567" s="8" t="s">
        <v>1812</v>
      </c>
      <c r="G2567" s="10">
        <v>43530</v>
      </c>
      <c r="H2567" s="8" t="s">
        <v>31</v>
      </c>
      <c r="I2567" s="8" t="s">
        <v>38</v>
      </c>
      <c r="J2567" s="9">
        <v>34594.25</v>
      </c>
      <c r="K2567" s="9">
        <v>691.88</v>
      </c>
      <c r="L2567" s="8">
        <v>0</v>
      </c>
      <c r="M2567" s="14">
        <f t="shared" si="120"/>
        <v>35286.129999999997</v>
      </c>
      <c r="N2567" s="8">
        <v>0</v>
      </c>
      <c r="O2567" s="8">
        <v>0</v>
      </c>
      <c r="P2567" s="8" t="s">
        <v>45</v>
      </c>
      <c r="R2567" s="8">
        <v>-720</v>
      </c>
      <c r="S2567" s="13">
        <f>_xlfn.XLOOKUP(P2567,rif_fee_schedule!$A$2:$A$84,rif_fee_schedule!C$2:C$84, 0)*1.628</f>
        <v>19.244587999999997</v>
      </c>
      <c r="T2567" s="13">
        <f>_xlfn.XLOOKUP(P2567,rif_fee_schedule!$A$2:$A$84,rif_fee_schedule!D$2:D$84, 0)</f>
        <v>11.177</v>
      </c>
      <c r="U2567" s="14">
        <f t="shared" si="121"/>
        <v>-13856.103359999997</v>
      </c>
      <c r="V2567" s="14">
        <f t="shared" si="122"/>
        <v>-8047.44</v>
      </c>
      <c r="W2567"/>
      <c r="Y2567" s="3">
        <v>272008405.74000001</v>
      </c>
      <c r="Z2567" s="3">
        <v>5573244.3300000001</v>
      </c>
      <c r="AA2567" s="3">
        <v>0</v>
      </c>
      <c r="AB2567">
        <v>0</v>
      </c>
      <c r="AC2567" s="3">
        <v>0</v>
      </c>
      <c r="AD2567" s="2">
        <v>-7297347.0099999998</v>
      </c>
      <c r="AE2567" s="3">
        <v>599122533.62</v>
      </c>
      <c r="AF2567" s="3">
        <v>12164932.65</v>
      </c>
      <c r="AG2567" s="3">
        <v>2628720.44</v>
      </c>
      <c r="AH2567" s="3">
        <v>103699.7</v>
      </c>
      <c r="AI2567" s="3">
        <v>2074</v>
      </c>
      <c r="AJ2567" s="2">
        <v>-10188946.82</v>
      </c>
    </row>
    <row r="2568" spans="1:36" hidden="1" x14ac:dyDescent="0.25">
      <c r="A2568" s="8">
        <v>7</v>
      </c>
      <c r="B2568" s="8" t="s">
        <v>8496</v>
      </c>
      <c r="C2568" s="8">
        <v>341050502850</v>
      </c>
      <c r="D2568" s="8" t="s">
        <v>8497</v>
      </c>
      <c r="F2568" s="8" t="s">
        <v>8498</v>
      </c>
      <c r="G2568" s="10">
        <v>43504</v>
      </c>
      <c r="H2568" s="8" t="s">
        <v>31</v>
      </c>
      <c r="I2568" s="8" t="s">
        <v>32</v>
      </c>
      <c r="J2568" s="9">
        <v>61.38</v>
      </c>
      <c r="K2568" s="9">
        <v>1.23</v>
      </c>
      <c r="L2568" s="8">
        <v>0</v>
      </c>
      <c r="M2568" s="14">
        <f t="shared" si="120"/>
        <v>62.61</v>
      </c>
      <c r="N2568" s="8">
        <v>0</v>
      </c>
      <c r="O2568" s="8">
        <v>0</v>
      </c>
      <c r="P2568" s="8" t="s">
        <v>72</v>
      </c>
      <c r="R2568" s="11">
        <v>-18600</v>
      </c>
      <c r="S2568" s="13">
        <f>_xlfn.XLOOKUP(P2568,rif_fee_schedule!$A$2:$A$84,rif_fee_schedule!C$2:C$84, 0)*1.628</f>
        <v>15.918583999999999</v>
      </c>
      <c r="T2568" s="13">
        <f>_xlfn.XLOOKUP(P2568,rif_fee_schedule!$A$2:$A$84,rif_fee_schedule!D$2:D$84, 0)</f>
        <v>9.2460000000000004</v>
      </c>
      <c r="U2568" s="14">
        <f t="shared" si="121"/>
        <v>-296085.66239999997</v>
      </c>
      <c r="V2568" s="14">
        <f t="shared" si="122"/>
        <v>-171975.6</v>
      </c>
      <c r="W2568" s="2"/>
      <c r="Y2568" s="3">
        <v>53911680.950000003</v>
      </c>
      <c r="Z2568" s="3">
        <v>1078233.76</v>
      </c>
      <c r="AA2568" s="3">
        <v>0</v>
      </c>
      <c r="AB2568">
        <v>0</v>
      </c>
      <c r="AC2568" s="3">
        <v>0</v>
      </c>
      <c r="AD2568" s="2">
        <v>-682358.32</v>
      </c>
      <c r="AE2568" s="3">
        <v>599122533.62</v>
      </c>
      <c r="AF2568" s="3">
        <v>12164932.65</v>
      </c>
      <c r="AG2568" s="3">
        <v>2628720.44</v>
      </c>
      <c r="AH2568" s="3">
        <v>103699.7</v>
      </c>
      <c r="AI2568" s="3">
        <v>2074</v>
      </c>
      <c r="AJ2568" s="2">
        <v>-10188946.82</v>
      </c>
    </row>
    <row r="2569" spans="1:36" hidden="1" x14ac:dyDescent="0.25">
      <c r="A2569" s="8">
        <v>7</v>
      </c>
      <c r="B2569" s="8" t="s">
        <v>8496</v>
      </c>
      <c r="C2569" s="8">
        <v>341050502850</v>
      </c>
      <c r="D2569" s="8" t="s">
        <v>8497</v>
      </c>
      <c r="F2569" s="8" t="s">
        <v>8498</v>
      </c>
      <c r="G2569" s="10">
        <v>43504</v>
      </c>
      <c r="H2569" s="8" t="s">
        <v>31</v>
      </c>
      <c r="I2569" s="8" t="s">
        <v>32</v>
      </c>
      <c r="J2569" s="9">
        <v>61.38</v>
      </c>
      <c r="K2569" s="9">
        <v>1.23</v>
      </c>
      <c r="L2569" s="8">
        <v>0</v>
      </c>
      <c r="M2569" s="14">
        <f t="shared" si="120"/>
        <v>62.61</v>
      </c>
      <c r="N2569" s="8">
        <v>0</v>
      </c>
      <c r="O2569" s="8">
        <v>0</v>
      </c>
      <c r="P2569" s="8" t="s">
        <v>180</v>
      </c>
      <c r="R2569" s="11">
        <v>9062</v>
      </c>
      <c r="S2569" s="13">
        <f>_xlfn.XLOOKUP(P2569,rif_fee_schedule!$A$2:$A$84,rif_fee_schedule!C$2:C$84, 0)*1.628</f>
        <v>32.683728000000002</v>
      </c>
      <c r="T2569" s="13">
        <f>_xlfn.XLOOKUP(P2569,rif_fee_schedule!$A$2:$A$84,rif_fee_schedule!D$2:D$84, 0)</f>
        <v>18.981999999999999</v>
      </c>
      <c r="U2569" s="14">
        <f t="shared" si="121"/>
        <v>296179.94313600002</v>
      </c>
      <c r="V2569" s="14">
        <f t="shared" si="122"/>
        <v>172014.88399999999</v>
      </c>
      <c r="W2569" s="2"/>
      <c r="Y2569" s="3">
        <v>53911680.950000003</v>
      </c>
      <c r="Z2569" s="3">
        <v>1078233.76</v>
      </c>
      <c r="AA2569" s="3">
        <v>0</v>
      </c>
      <c r="AB2569">
        <v>0</v>
      </c>
      <c r="AC2569" s="3">
        <v>0</v>
      </c>
      <c r="AD2569" s="2">
        <v>-682358.32</v>
      </c>
      <c r="AE2569" s="3">
        <v>599122533.62</v>
      </c>
      <c r="AF2569" s="3">
        <v>12164932.65</v>
      </c>
      <c r="AG2569" s="3">
        <v>2628720.44</v>
      </c>
      <c r="AH2569" s="3">
        <v>103699.7</v>
      </c>
      <c r="AI2569" s="3">
        <v>2074</v>
      </c>
      <c r="AJ2569" s="2">
        <v>-10188946.82</v>
      </c>
    </row>
    <row r="2570" spans="1:36" hidden="1" x14ac:dyDescent="0.25">
      <c r="A2570" s="8">
        <v>5.0999999999999996</v>
      </c>
      <c r="B2570" s="8" t="s">
        <v>5235</v>
      </c>
      <c r="C2570" s="8">
        <v>2050130031280</v>
      </c>
      <c r="D2570" s="8" t="s">
        <v>5236</v>
      </c>
      <c r="F2570" s="8" t="s">
        <v>5237</v>
      </c>
      <c r="G2570" s="10">
        <v>43490</v>
      </c>
      <c r="H2570" s="8" t="s">
        <v>31</v>
      </c>
      <c r="I2570" s="8" t="s">
        <v>38</v>
      </c>
      <c r="J2570" s="9">
        <v>0</v>
      </c>
      <c r="K2570" s="9">
        <v>0</v>
      </c>
      <c r="L2570" s="8">
        <v>0</v>
      </c>
      <c r="M2570" s="14">
        <f t="shared" si="120"/>
        <v>0</v>
      </c>
      <c r="N2570" s="8">
        <v>0</v>
      </c>
      <c r="O2570" s="8">
        <v>0</v>
      </c>
      <c r="P2570" s="8" t="s">
        <v>77</v>
      </c>
      <c r="R2570" s="8">
        <v>1</v>
      </c>
      <c r="S2570" s="13">
        <f>_xlfn.XLOOKUP(P2570,rif_fee_schedule!$A$2:$A$84,rif_fee_schedule!C$2:C$84, 0)*1.628</f>
        <v>9769.6279999999988</v>
      </c>
      <c r="T2570" s="13">
        <f>_xlfn.XLOOKUP(P2570,rif_fee_schedule!$A$2:$A$84,rif_fee_schedule!D$2:D$84, 0)</f>
        <v>5674</v>
      </c>
      <c r="U2570" s="14">
        <f t="shared" si="121"/>
        <v>9769.6279999999988</v>
      </c>
      <c r="V2570" s="14">
        <f t="shared" si="122"/>
        <v>5674</v>
      </c>
      <c r="W2570"/>
      <c r="Y2570" s="3">
        <v>460572.8</v>
      </c>
      <c r="Z2570" s="3">
        <v>9211.4599999999991</v>
      </c>
      <c r="AA2570" s="3">
        <v>0</v>
      </c>
      <c r="AB2570">
        <v>0</v>
      </c>
      <c r="AC2570" s="3">
        <v>0</v>
      </c>
      <c r="AD2570" s="2">
        <v>11471.08</v>
      </c>
      <c r="AE2570" s="3">
        <v>599122533.62</v>
      </c>
      <c r="AF2570" s="3">
        <v>12164932.65</v>
      </c>
      <c r="AG2570" s="3">
        <v>2628720.44</v>
      </c>
      <c r="AH2570" s="3">
        <v>103699.7</v>
      </c>
      <c r="AI2570" s="3">
        <v>2074</v>
      </c>
      <c r="AJ2570" s="2">
        <v>-10188946.82</v>
      </c>
    </row>
    <row r="2571" spans="1:36" hidden="1" x14ac:dyDescent="0.25">
      <c r="A2571" s="8">
        <v>5.0999999999999996</v>
      </c>
      <c r="B2571" s="8" t="s">
        <v>5235</v>
      </c>
      <c r="C2571" s="8">
        <v>2050130031280</v>
      </c>
      <c r="D2571" s="8" t="s">
        <v>5236</v>
      </c>
      <c r="F2571" s="8" t="s">
        <v>5237</v>
      </c>
      <c r="G2571" s="10">
        <v>43490</v>
      </c>
      <c r="H2571" s="8" t="s">
        <v>31</v>
      </c>
      <c r="I2571" s="8" t="s">
        <v>38</v>
      </c>
      <c r="J2571" s="9">
        <v>0</v>
      </c>
      <c r="K2571" s="9">
        <v>0</v>
      </c>
      <c r="L2571" s="8">
        <v>0</v>
      </c>
      <c r="M2571" s="14">
        <f t="shared" si="120"/>
        <v>0</v>
      </c>
      <c r="N2571" s="8">
        <v>0</v>
      </c>
      <c r="O2571" s="8">
        <v>0</v>
      </c>
      <c r="P2571" s="8" t="s">
        <v>77</v>
      </c>
      <c r="R2571" s="8">
        <v>-1</v>
      </c>
      <c r="S2571" s="13">
        <f>_xlfn.XLOOKUP(P2571,rif_fee_schedule!$A$2:$A$84,rif_fee_schedule!C$2:C$84, 0)*1.628</f>
        <v>9769.6279999999988</v>
      </c>
      <c r="T2571" s="13">
        <f>_xlfn.XLOOKUP(P2571,rif_fee_schedule!$A$2:$A$84,rif_fee_schedule!D$2:D$84, 0)</f>
        <v>5674</v>
      </c>
      <c r="U2571" s="14">
        <f t="shared" si="121"/>
        <v>-9769.6279999999988</v>
      </c>
      <c r="V2571" s="14">
        <f t="shared" si="122"/>
        <v>-5674</v>
      </c>
      <c r="W2571"/>
      <c r="Y2571" s="3">
        <v>460572.8</v>
      </c>
      <c r="Z2571" s="3">
        <v>9211.4599999999991</v>
      </c>
      <c r="AA2571" s="3">
        <v>0</v>
      </c>
      <c r="AB2571">
        <v>0</v>
      </c>
      <c r="AC2571" s="3">
        <v>0</v>
      </c>
      <c r="AD2571" s="2">
        <v>11471.08</v>
      </c>
      <c r="AE2571" s="3">
        <v>599122533.62</v>
      </c>
      <c r="AF2571" s="3">
        <v>12164932.65</v>
      </c>
      <c r="AG2571" s="3">
        <v>2628720.44</v>
      </c>
      <c r="AH2571" s="3">
        <v>103699.7</v>
      </c>
      <c r="AI2571" s="3">
        <v>2074</v>
      </c>
      <c r="AJ2571" s="2">
        <v>-10188946.82</v>
      </c>
    </row>
    <row r="2572" spans="1:36" hidden="1" x14ac:dyDescent="0.25">
      <c r="A2572" s="8">
        <v>2</v>
      </c>
      <c r="B2572" s="8" t="s">
        <v>2332</v>
      </c>
      <c r="C2572" s="8">
        <v>141290150045</v>
      </c>
      <c r="D2572" s="8" t="s">
        <v>2333</v>
      </c>
      <c r="F2572" s="8" t="s">
        <v>2334</v>
      </c>
      <c r="G2572" s="10">
        <v>43490</v>
      </c>
      <c r="H2572" s="8" t="s">
        <v>31</v>
      </c>
      <c r="I2572" s="8" t="s">
        <v>38</v>
      </c>
      <c r="J2572" s="9">
        <v>8772.4500000000007</v>
      </c>
      <c r="K2572" s="9">
        <v>175.45</v>
      </c>
      <c r="L2572" s="8">
        <v>0</v>
      </c>
      <c r="M2572" s="14">
        <f t="shared" si="120"/>
        <v>8947.9000000000015</v>
      </c>
      <c r="N2572" s="8">
        <v>0</v>
      </c>
      <c r="O2572" s="8">
        <v>0</v>
      </c>
      <c r="P2572" s="8" t="s">
        <v>77</v>
      </c>
      <c r="R2572" s="8">
        <v>1</v>
      </c>
      <c r="S2572" s="13">
        <f>_xlfn.XLOOKUP(P2572,rif_fee_schedule!$A$2:$A$84,rif_fee_schedule!C$2:C$84, 0)*1.628</f>
        <v>9769.6279999999988</v>
      </c>
      <c r="T2572" s="13">
        <f>_xlfn.XLOOKUP(P2572,rif_fee_schedule!$A$2:$A$84,rif_fee_schedule!D$2:D$84, 0)</f>
        <v>5674</v>
      </c>
      <c r="U2572" s="14">
        <f t="shared" si="121"/>
        <v>9769.6279999999988</v>
      </c>
      <c r="V2572" s="14">
        <f t="shared" si="122"/>
        <v>5674</v>
      </c>
      <c r="W2572"/>
      <c r="Y2572" s="3">
        <v>272008405.74000001</v>
      </c>
      <c r="Z2572" s="3">
        <v>5573244.3300000001</v>
      </c>
      <c r="AA2572" s="3">
        <v>0</v>
      </c>
      <c r="AB2572">
        <v>0</v>
      </c>
      <c r="AC2572" s="3">
        <v>0</v>
      </c>
      <c r="AD2572" s="2">
        <v>-7297347.0099999998</v>
      </c>
      <c r="AE2572" s="3">
        <v>599122533.62</v>
      </c>
      <c r="AF2572" s="3">
        <v>12164932.65</v>
      </c>
      <c r="AG2572" s="3">
        <v>2628720.44</v>
      </c>
      <c r="AH2572" s="3">
        <v>103699.7</v>
      </c>
      <c r="AI2572" s="3">
        <v>2074</v>
      </c>
      <c r="AJ2572" s="2">
        <v>-10188946.82</v>
      </c>
    </row>
    <row r="2573" spans="1:36" hidden="1" x14ac:dyDescent="0.25">
      <c r="A2573" s="8">
        <v>2</v>
      </c>
      <c r="B2573" s="8" t="s">
        <v>1432</v>
      </c>
      <c r="C2573" s="8">
        <v>131250100130</v>
      </c>
      <c r="D2573" s="8" t="s">
        <v>1433</v>
      </c>
      <c r="F2573" s="8" t="s">
        <v>1434</v>
      </c>
      <c r="G2573" s="10">
        <v>43634</v>
      </c>
      <c r="H2573" s="8" t="s">
        <v>31</v>
      </c>
      <c r="I2573" s="8" t="s">
        <v>38</v>
      </c>
      <c r="J2573" s="9">
        <v>245410.97</v>
      </c>
      <c r="K2573" s="9">
        <v>4908.21</v>
      </c>
      <c r="L2573" s="8">
        <v>0</v>
      </c>
      <c r="M2573" s="14">
        <f t="shared" si="120"/>
        <v>250319.18</v>
      </c>
      <c r="N2573" s="8">
        <v>0</v>
      </c>
      <c r="O2573" s="8">
        <v>0</v>
      </c>
      <c r="P2573" s="8" t="s">
        <v>72</v>
      </c>
      <c r="R2573" s="11">
        <v>-1150</v>
      </c>
      <c r="S2573" s="13">
        <f>_xlfn.XLOOKUP(P2573,rif_fee_schedule!$A$2:$A$84,rif_fee_schedule!C$2:C$84, 0)*1.628</f>
        <v>15.918583999999999</v>
      </c>
      <c r="T2573" s="13">
        <f>_xlfn.XLOOKUP(P2573,rif_fee_schedule!$A$2:$A$84,rif_fee_schedule!D$2:D$84, 0)</f>
        <v>9.2460000000000004</v>
      </c>
      <c r="U2573" s="14">
        <f t="shared" si="121"/>
        <v>-18306.371599999999</v>
      </c>
      <c r="V2573" s="14">
        <f t="shared" si="122"/>
        <v>-10632.9</v>
      </c>
      <c r="W2573" s="2"/>
      <c r="Y2573" s="3">
        <v>272008405.74000001</v>
      </c>
      <c r="Z2573" s="3">
        <v>5573244.3300000001</v>
      </c>
      <c r="AA2573" s="3">
        <v>0</v>
      </c>
      <c r="AB2573">
        <v>0</v>
      </c>
      <c r="AC2573" s="3">
        <v>0</v>
      </c>
      <c r="AD2573" s="2">
        <v>-7297347.0099999998</v>
      </c>
      <c r="AE2573" s="3">
        <v>599122533.62</v>
      </c>
      <c r="AF2573" s="3">
        <v>12164932.65</v>
      </c>
      <c r="AG2573" s="3">
        <v>2628720.44</v>
      </c>
      <c r="AH2573" s="3">
        <v>103699.7</v>
      </c>
      <c r="AI2573" s="3">
        <v>2074</v>
      </c>
      <c r="AJ2573" s="2">
        <v>-10188946.82</v>
      </c>
    </row>
    <row r="2574" spans="1:36" hidden="1" x14ac:dyDescent="0.25">
      <c r="A2574" s="8">
        <v>2</v>
      </c>
      <c r="B2574" s="8" t="s">
        <v>1432</v>
      </c>
      <c r="C2574" s="8">
        <v>131250100130</v>
      </c>
      <c r="D2574" s="8" t="s">
        <v>1433</v>
      </c>
      <c r="F2574" s="8" t="s">
        <v>1434</v>
      </c>
      <c r="G2574" s="10">
        <v>43634</v>
      </c>
      <c r="H2574" s="8" t="s">
        <v>31</v>
      </c>
      <c r="I2574" s="8" t="s">
        <v>38</v>
      </c>
      <c r="J2574" s="9">
        <v>245410.97</v>
      </c>
      <c r="K2574" s="9">
        <v>4908.21</v>
      </c>
      <c r="L2574" s="8">
        <v>0</v>
      </c>
      <c r="M2574" s="14">
        <f t="shared" si="120"/>
        <v>250319.18</v>
      </c>
      <c r="N2574" s="8">
        <v>0</v>
      </c>
      <c r="O2574" s="8">
        <v>0</v>
      </c>
      <c r="P2574" s="8" t="s">
        <v>90</v>
      </c>
      <c r="R2574" s="8">
        <v>453</v>
      </c>
      <c r="S2574" s="13">
        <f>_xlfn.XLOOKUP(P2574,rif_fee_schedule!$A$2:$A$84,rif_fee_schedule!C$2:C$84, 0)*1.628</f>
        <v>14.380123999999999</v>
      </c>
      <c r="T2574" s="13">
        <f>_xlfn.XLOOKUP(P2574,rif_fee_schedule!$A$2:$A$84,rif_fee_schedule!D$2:D$84, 0)</f>
        <v>8.3520000000000003</v>
      </c>
      <c r="U2574" s="14">
        <f t="shared" si="121"/>
        <v>6514.196171999999</v>
      </c>
      <c r="V2574" s="14">
        <f t="shared" si="122"/>
        <v>3783.4560000000001</v>
      </c>
      <c r="W2574"/>
      <c r="Y2574" s="3">
        <v>272008405.74000001</v>
      </c>
      <c r="Z2574" s="3">
        <v>5573244.3300000001</v>
      </c>
      <c r="AA2574" s="3">
        <v>0</v>
      </c>
      <c r="AB2574">
        <v>0</v>
      </c>
      <c r="AC2574" s="3">
        <v>0</v>
      </c>
      <c r="AD2574" s="2">
        <v>-7297347.0099999998</v>
      </c>
      <c r="AE2574" s="3">
        <v>599122533.62</v>
      </c>
      <c r="AF2574" s="3">
        <v>12164932.65</v>
      </c>
      <c r="AG2574" s="3">
        <v>2628720.44</v>
      </c>
      <c r="AH2574" s="3">
        <v>103699.7</v>
      </c>
      <c r="AI2574" s="3">
        <v>2074</v>
      </c>
      <c r="AJ2574" s="2">
        <v>-10188946.82</v>
      </c>
    </row>
    <row r="2575" spans="1:36" hidden="1" x14ac:dyDescent="0.25">
      <c r="A2575" s="8">
        <v>2</v>
      </c>
      <c r="B2575" s="8" t="s">
        <v>1432</v>
      </c>
      <c r="C2575" s="8">
        <v>131250100130</v>
      </c>
      <c r="D2575" s="8" t="s">
        <v>1433</v>
      </c>
      <c r="F2575" s="8" t="s">
        <v>1434</v>
      </c>
      <c r="G2575" s="10">
        <v>43634</v>
      </c>
      <c r="H2575" s="8" t="s">
        <v>31</v>
      </c>
      <c r="I2575" s="8" t="s">
        <v>38</v>
      </c>
      <c r="J2575" s="9">
        <v>245410.97</v>
      </c>
      <c r="K2575" s="9">
        <v>4908.21</v>
      </c>
      <c r="L2575" s="8">
        <v>0</v>
      </c>
      <c r="M2575" s="14">
        <f t="shared" si="120"/>
        <v>250319.18</v>
      </c>
      <c r="N2575" s="8">
        <v>0</v>
      </c>
      <c r="O2575" s="8">
        <v>0</v>
      </c>
      <c r="P2575" s="8" t="s">
        <v>43</v>
      </c>
      <c r="R2575" s="8">
        <v>-453</v>
      </c>
      <c r="S2575" s="13">
        <f>_xlfn.XLOOKUP(P2575,rif_fee_schedule!$A$2:$A$84,rif_fee_schedule!C$2:C$84, 0)*1.628</f>
        <v>5.1216879999999998</v>
      </c>
      <c r="T2575" s="13">
        <f>_xlfn.XLOOKUP(P2575,rif_fee_schedule!$A$2:$A$84,rif_fee_schedule!D$2:D$84, 0)</f>
        <v>2.9740000000000002</v>
      </c>
      <c r="U2575" s="14">
        <f t="shared" si="121"/>
        <v>-2320.1246639999999</v>
      </c>
      <c r="V2575" s="14">
        <f t="shared" si="122"/>
        <v>-1347.222</v>
      </c>
      <c r="W2575"/>
      <c r="Y2575" s="3">
        <v>272008405.74000001</v>
      </c>
      <c r="Z2575" s="3">
        <v>5573244.3300000001</v>
      </c>
      <c r="AA2575" s="3">
        <v>0</v>
      </c>
      <c r="AB2575">
        <v>0</v>
      </c>
      <c r="AC2575" s="3">
        <v>0</v>
      </c>
      <c r="AD2575" s="2">
        <v>-7297347.0099999998</v>
      </c>
      <c r="AE2575" s="3">
        <v>599122533.62</v>
      </c>
      <c r="AF2575" s="3">
        <v>12164932.65</v>
      </c>
      <c r="AG2575" s="3">
        <v>2628720.44</v>
      </c>
      <c r="AH2575" s="3">
        <v>103699.7</v>
      </c>
      <c r="AI2575" s="3">
        <v>2074</v>
      </c>
      <c r="AJ2575" s="2">
        <v>-10188946.82</v>
      </c>
    </row>
    <row r="2576" spans="1:36" hidden="1" x14ac:dyDescent="0.25">
      <c r="A2576" s="8">
        <v>2</v>
      </c>
      <c r="B2576" s="8" t="s">
        <v>1432</v>
      </c>
      <c r="C2576" s="8">
        <v>131250100130</v>
      </c>
      <c r="D2576" s="8" t="s">
        <v>1433</v>
      </c>
      <c r="F2576" s="8" t="s">
        <v>1434</v>
      </c>
      <c r="G2576" s="10">
        <v>43634</v>
      </c>
      <c r="H2576" s="8" t="s">
        <v>31</v>
      </c>
      <c r="I2576" s="8" t="s">
        <v>38</v>
      </c>
      <c r="J2576" s="9">
        <v>245410.97</v>
      </c>
      <c r="K2576" s="9">
        <v>4908.21</v>
      </c>
      <c r="L2576" s="8">
        <v>0</v>
      </c>
      <c r="M2576" s="14">
        <f t="shared" si="120"/>
        <v>250319.18</v>
      </c>
      <c r="N2576" s="8">
        <v>0</v>
      </c>
      <c r="O2576" s="8">
        <v>0</v>
      </c>
      <c r="P2576" s="8" t="s">
        <v>43</v>
      </c>
      <c r="R2576" s="11">
        <v>1372</v>
      </c>
      <c r="S2576" s="13">
        <f>_xlfn.XLOOKUP(P2576,rif_fee_schedule!$A$2:$A$84,rif_fee_schedule!C$2:C$84, 0)*1.628</f>
        <v>5.1216879999999998</v>
      </c>
      <c r="T2576" s="13">
        <f>_xlfn.XLOOKUP(P2576,rif_fee_schedule!$A$2:$A$84,rif_fee_schedule!D$2:D$84, 0)</f>
        <v>2.9740000000000002</v>
      </c>
      <c r="U2576" s="14">
        <f t="shared" si="121"/>
        <v>7026.9559359999994</v>
      </c>
      <c r="V2576" s="14">
        <f t="shared" si="122"/>
        <v>4080.3280000000004</v>
      </c>
      <c r="W2576" s="2"/>
      <c r="Y2576" s="3">
        <v>272008405.74000001</v>
      </c>
      <c r="Z2576" s="3">
        <v>5573244.3300000001</v>
      </c>
      <c r="AA2576" s="3">
        <v>0</v>
      </c>
      <c r="AB2576">
        <v>0</v>
      </c>
      <c r="AC2576" s="3">
        <v>0</v>
      </c>
      <c r="AD2576" s="2">
        <v>-7297347.0099999998</v>
      </c>
      <c r="AE2576" s="3">
        <v>599122533.62</v>
      </c>
      <c r="AF2576" s="3">
        <v>12164932.65</v>
      </c>
      <c r="AG2576" s="3">
        <v>2628720.44</v>
      </c>
      <c r="AH2576" s="3">
        <v>103699.7</v>
      </c>
      <c r="AI2576" s="3">
        <v>2074</v>
      </c>
      <c r="AJ2576" s="2">
        <v>-10188946.82</v>
      </c>
    </row>
    <row r="2577" spans="1:36" hidden="1" x14ac:dyDescent="0.25">
      <c r="A2577" s="8">
        <v>2</v>
      </c>
      <c r="B2577" s="8" t="s">
        <v>1432</v>
      </c>
      <c r="C2577" s="8">
        <v>131250100130</v>
      </c>
      <c r="D2577" s="8" t="s">
        <v>1433</v>
      </c>
      <c r="F2577" s="8" t="s">
        <v>1434</v>
      </c>
      <c r="G2577" s="10">
        <v>43634</v>
      </c>
      <c r="H2577" s="8" t="s">
        <v>31</v>
      </c>
      <c r="I2577" s="8" t="s">
        <v>38</v>
      </c>
      <c r="J2577" s="9">
        <v>245410.97</v>
      </c>
      <c r="K2577" s="9">
        <v>4908.21</v>
      </c>
      <c r="L2577" s="8">
        <v>0</v>
      </c>
      <c r="M2577" s="14">
        <f t="shared" si="120"/>
        <v>250319.18</v>
      </c>
      <c r="N2577" s="8">
        <v>0</v>
      </c>
      <c r="O2577" s="8">
        <v>0</v>
      </c>
      <c r="P2577" s="8" t="s">
        <v>43</v>
      </c>
      <c r="R2577" s="11">
        <v>-5845</v>
      </c>
      <c r="S2577" s="13">
        <f>_xlfn.XLOOKUP(P2577,rif_fee_schedule!$A$2:$A$84,rif_fee_schedule!C$2:C$84, 0)*1.628</f>
        <v>5.1216879999999998</v>
      </c>
      <c r="T2577" s="13">
        <f>_xlfn.XLOOKUP(P2577,rif_fee_schedule!$A$2:$A$84,rif_fee_schedule!D$2:D$84, 0)</f>
        <v>2.9740000000000002</v>
      </c>
      <c r="U2577" s="14">
        <f t="shared" si="121"/>
        <v>-29936.266359999998</v>
      </c>
      <c r="V2577" s="14">
        <f t="shared" si="122"/>
        <v>-17383.030000000002</v>
      </c>
      <c r="W2577" s="2"/>
      <c r="Y2577" s="3">
        <v>272008405.74000001</v>
      </c>
      <c r="Z2577" s="3">
        <v>5573244.3300000001</v>
      </c>
      <c r="AA2577" s="3">
        <v>0</v>
      </c>
      <c r="AB2577">
        <v>0</v>
      </c>
      <c r="AC2577" s="3">
        <v>0</v>
      </c>
      <c r="AD2577" s="2">
        <v>-7297347.0099999998</v>
      </c>
      <c r="AE2577" s="3">
        <v>599122533.62</v>
      </c>
      <c r="AF2577" s="3">
        <v>12164932.65</v>
      </c>
      <c r="AG2577" s="3">
        <v>2628720.44</v>
      </c>
      <c r="AH2577" s="3">
        <v>103699.7</v>
      </c>
      <c r="AI2577" s="3">
        <v>2074</v>
      </c>
      <c r="AJ2577" s="2">
        <v>-10188946.82</v>
      </c>
    </row>
    <row r="2578" spans="1:36" hidden="1" x14ac:dyDescent="0.25">
      <c r="A2578" s="8">
        <v>2</v>
      </c>
      <c r="B2578" s="8" t="s">
        <v>1432</v>
      </c>
      <c r="C2578" s="8">
        <v>131250100130</v>
      </c>
      <c r="D2578" s="8" t="s">
        <v>1433</v>
      </c>
      <c r="F2578" s="8" t="s">
        <v>1434</v>
      </c>
      <c r="G2578" s="10">
        <v>43634</v>
      </c>
      <c r="H2578" s="8" t="s">
        <v>31</v>
      </c>
      <c r="I2578" s="8" t="s">
        <v>38</v>
      </c>
      <c r="J2578" s="9">
        <v>245410.97</v>
      </c>
      <c r="K2578" s="9">
        <v>4908.21</v>
      </c>
      <c r="L2578" s="8">
        <v>0</v>
      </c>
      <c r="M2578" s="14">
        <f t="shared" si="120"/>
        <v>250319.18</v>
      </c>
      <c r="N2578" s="8">
        <v>0</v>
      </c>
      <c r="O2578" s="8">
        <v>0</v>
      </c>
      <c r="P2578" s="8" t="s">
        <v>112</v>
      </c>
      <c r="R2578" s="11">
        <v>5845</v>
      </c>
      <c r="S2578" s="13">
        <f>_xlfn.XLOOKUP(P2578,rif_fee_schedule!$A$2:$A$84,rif_fee_schedule!C$2:C$84, 0)*1.628</f>
        <v>53.092335999999996</v>
      </c>
      <c r="T2578" s="13">
        <f>_xlfn.XLOOKUP(P2578,rif_fee_schedule!$A$2:$A$84,rif_fee_schedule!D$2:D$84, 0)</f>
        <v>30.835000000000001</v>
      </c>
      <c r="U2578" s="14">
        <f t="shared" si="121"/>
        <v>310324.70392</v>
      </c>
      <c r="V2578" s="14">
        <f t="shared" si="122"/>
        <v>180230.57500000001</v>
      </c>
      <c r="W2578" s="2"/>
      <c r="Y2578" s="3">
        <v>272008405.74000001</v>
      </c>
      <c r="Z2578" s="3">
        <v>5573244.3300000001</v>
      </c>
      <c r="AA2578" s="3">
        <v>0</v>
      </c>
      <c r="AB2578">
        <v>0</v>
      </c>
      <c r="AC2578" s="3">
        <v>0</v>
      </c>
      <c r="AD2578" s="2">
        <v>-7297347.0099999998</v>
      </c>
      <c r="AE2578" s="3">
        <v>599122533.62</v>
      </c>
      <c r="AF2578" s="3">
        <v>12164932.65</v>
      </c>
      <c r="AG2578" s="3">
        <v>2628720.44</v>
      </c>
      <c r="AH2578" s="3">
        <v>103699.7</v>
      </c>
      <c r="AI2578" s="3">
        <v>2074</v>
      </c>
      <c r="AJ2578" s="2">
        <v>-10188946.82</v>
      </c>
    </row>
    <row r="2579" spans="1:36" hidden="1" x14ac:dyDescent="0.25">
      <c r="A2579" s="8">
        <v>3</v>
      </c>
      <c r="B2579" s="8" t="s">
        <v>3840</v>
      </c>
      <c r="C2579" s="8">
        <v>3411330051940</v>
      </c>
      <c r="D2579" s="8" t="s">
        <v>3841</v>
      </c>
      <c r="F2579" s="8" t="s">
        <v>3842</v>
      </c>
      <c r="G2579" s="10">
        <v>43488</v>
      </c>
      <c r="H2579" s="8" t="s">
        <v>31</v>
      </c>
      <c r="I2579" s="8" t="s">
        <v>38</v>
      </c>
      <c r="J2579" s="9">
        <v>9278.02</v>
      </c>
      <c r="K2579" s="9">
        <v>185.56</v>
      </c>
      <c r="L2579" s="8">
        <v>0</v>
      </c>
      <c r="M2579" s="14">
        <f t="shared" si="120"/>
        <v>9463.58</v>
      </c>
      <c r="N2579" s="8">
        <v>0</v>
      </c>
      <c r="O2579" s="8">
        <v>0</v>
      </c>
      <c r="P2579" s="8" t="s">
        <v>77</v>
      </c>
      <c r="R2579" s="8">
        <v>1</v>
      </c>
      <c r="S2579" s="13">
        <f>_xlfn.XLOOKUP(P2579,rif_fee_schedule!$A$2:$A$84,rif_fee_schedule!C$2:C$84, 0)*1.628</f>
        <v>9769.6279999999988</v>
      </c>
      <c r="T2579" s="13">
        <f>_xlfn.XLOOKUP(P2579,rif_fee_schedule!$A$2:$A$84,rif_fee_schedule!D$2:D$84, 0)</f>
        <v>5674</v>
      </c>
      <c r="U2579" s="14">
        <f t="shared" si="121"/>
        <v>9769.6279999999988</v>
      </c>
      <c r="V2579" s="14">
        <f t="shared" si="122"/>
        <v>5674</v>
      </c>
      <c r="W2579"/>
      <c r="Y2579" s="3">
        <v>23988344.25</v>
      </c>
      <c r="Z2579" s="3">
        <v>491993.61</v>
      </c>
      <c r="AA2579" s="3">
        <v>633517.25</v>
      </c>
      <c r="AB2579">
        <v>0</v>
      </c>
      <c r="AC2579" s="3">
        <v>0</v>
      </c>
      <c r="AD2579" s="2">
        <v>2811604.2</v>
      </c>
      <c r="AE2579" s="3">
        <v>599122533.62</v>
      </c>
      <c r="AF2579" s="3">
        <v>12164932.65</v>
      </c>
      <c r="AG2579" s="3">
        <v>2628720.44</v>
      </c>
      <c r="AH2579" s="3">
        <v>103699.7</v>
      </c>
      <c r="AI2579" s="3">
        <v>2074</v>
      </c>
      <c r="AJ2579" s="2">
        <v>-10188946.82</v>
      </c>
    </row>
    <row r="2580" spans="1:36" hidden="1" x14ac:dyDescent="0.25">
      <c r="A2580" s="8">
        <v>9</v>
      </c>
      <c r="B2580" s="8" t="s">
        <v>8815</v>
      </c>
      <c r="C2580" s="8">
        <v>2720290360010</v>
      </c>
      <c r="D2580" s="8" t="s">
        <v>8816</v>
      </c>
      <c r="F2580" s="8" t="s">
        <v>8817</v>
      </c>
      <c r="G2580" s="10">
        <v>43493</v>
      </c>
      <c r="H2580" s="8" t="s">
        <v>31</v>
      </c>
      <c r="I2580" s="8" t="s">
        <v>38</v>
      </c>
      <c r="J2580" s="9">
        <v>9278.02</v>
      </c>
      <c r="K2580" s="9">
        <v>185.56</v>
      </c>
      <c r="L2580" s="8">
        <v>0</v>
      </c>
      <c r="M2580" s="14">
        <f t="shared" si="120"/>
        <v>9463.58</v>
      </c>
      <c r="N2580" s="8">
        <v>0</v>
      </c>
      <c r="O2580" s="8">
        <v>0</v>
      </c>
      <c r="P2580" s="8" t="s">
        <v>77</v>
      </c>
      <c r="R2580" s="8">
        <v>1</v>
      </c>
      <c r="S2580" s="13">
        <f>_xlfn.XLOOKUP(P2580,rif_fee_schedule!$A$2:$A$84,rif_fee_schedule!C$2:C$84, 0)*1.628</f>
        <v>9769.6279999999988</v>
      </c>
      <c r="T2580" s="13">
        <f>_xlfn.XLOOKUP(P2580,rif_fee_schedule!$A$2:$A$84,rif_fee_schedule!D$2:D$84, 0)</f>
        <v>5674</v>
      </c>
      <c r="U2580" s="14">
        <f t="shared" si="121"/>
        <v>9769.6279999999988</v>
      </c>
      <c r="V2580" s="14">
        <f t="shared" si="122"/>
        <v>5674</v>
      </c>
      <c r="W2580"/>
      <c r="Y2580" s="3">
        <v>2852815.27</v>
      </c>
      <c r="Z2580" s="3">
        <v>57056.31</v>
      </c>
      <c r="AA2580" s="3">
        <v>0</v>
      </c>
      <c r="AB2580">
        <v>0</v>
      </c>
      <c r="AC2580" s="3">
        <v>0</v>
      </c>
      <c r="AD2580" s="2">
        <v>510005.06</v>
      </c>
      <c r="AE2580" s="3">
        <v>599122533.62</v>
      </c>
      <c r="AF2580" s="3">
        <v>12164932.65</v>
      </c>
      <c r="AG2580" s="3">
        <v>2628720.44</v>
      </c>
      <c r="AH2580" s="3">
        <v>103699.7</v>
      </c>
      <c r="AI2580" s="3">
        <v>2074</v>
      </c>
      <c r="AJ2580" s="2">
        <v>-10188946.82</v>
      </c>
    </row>
    <row r="2581" spans="1:36" hidden="1" x14ac:dyDescent="0.25">
      <c r="A2581" s="8">
        <v>3</v>
      </c>
      <c r="B2581" s="8" t="s">
        <v>3859</v>
      </c>
      <c r="C2581" s="8">
        <v>3421030310020</v>
      </c>
      <c r="D2581" s="8" t="s">
        <v>3860</v>
      </c>
      <c r="F2581" s="8" t="s">
        <v>3861</v>
      </c>
      <c r="G2581" s="10">
        <v>43487</v>
      </c>
      <c r="H2581" s="8" t="s">
        <v>31</v>
      </c>
      <c r="I2581" s="8" t="s">
        <v>38</v>
      </c>
      <c r="J2581" s="9">
        <v>55995.73</v>
      </c>
      <c r="K2581" s="9">
        <v>1119.92</v>
      </c>
      <c r="L2581" s="8">
        <v>0</v>
      </c>
      <c r="M2581" s="14">
        <f t="shared" si="120"/>
        <v>57115.65</v>
      </c>
      <c r="N2581" s="8">
        <v>0</v>
      </c>
      <c r="O2581" s="8">
        <v>0</v>
      </c>
      <c r="P2581" s="8" t="s">
        <v>112</v>
      </c>
      <c r="R2581" s="11">
        <v>1742</v>
      </c>
      <c r="S2581" s="13">
        <f>_xlfn.XLOOKUP(P2581,rif_fee_schedule!$A$2:$A$84,rif_fee_schedule!C$2:C$84, 0)*1.628</f>
        <v>53.092335999999996</v>
      </c>
      <c r="T2581" s="13">
        <f>_xlfn.XLOOKUP(P2581,rif_fee_schedule!$A$2:$A$84,rif_fee_schedule!D$2:D$84, 0)</f>
        <v>30.835000000000001</v>
      </c>
      <c r="U2581" s="14">
        <f t="shared" si="121"/>
        <v>92486.849311999991</v>
      </c>
      <c r="V2581" s="14">
        <f t="shared" si="122"/>
        <v>53714.57</v>
      </c>
      <c r="W2581" s="2"/>
      <c r="Y2581" s="3">
        <v>23988344.25</v>
      </c>
      <c r="Z2581" s="3">
        <v>491993.61</v>
      </c>
      <c r="AA2581" s="3">
        <v>633517.25</v>
      </c>
      <c r="AB2581">
        <v>0</v>
      </c>
      <c r="AC2581" s="3">
        <v>0</v>
      </c>
      <c r="AD2581" s="2">
        <v>2811604.2</v>
      </c>
      <c r="AE2581" s="3">
        <v>599122533.62</v>
      </c>
      <c r="AF2581" s="3">
        <v>12164932.65</v>
      </c>
      <c r="AG2581" s="3">
        <v>2628720.44</v>
      </c>
      <c r="AH2581" s="3">
        <v>103699.7</v>
      </c>
      <c r="AI2581" s="3">
        <v>2074</v>
      </c>
      <c r="AJ2581" s="2">
        <v>-10188946.82</v>
      </c>
    </row>
    <row r="2582" spans="1:36" hidden="1" x14ac:dyDescent="0.25">
      <c r="A2582" s="8">
        <v>3</v>
      </c>
      <c r="B2582" s="8" t="s">
        <v>3859</v>
      </c>
      <c r="C2582" s="8">
        <v>3421030310020</v>
      </c>
      <c r="D2582" s="8" t="s">
        <v>3860</v>
      </c>
      <c r="F2582" s="8" t="s">
        <v>3861</v>
      </c>
      <c r="G2582" s="10">
        <v>43487</v>
      </c>
      <c r="H2582" s="8" t="s">
        <v>31</v>
      </c>
      <c r="I2582" s="8" t="s">
        <v>38</v>
      </c>
      <c r="J2582" s="9">
        <v>55995.73</v>
      </c>
      <c r="K2582" s="9">
        <v>1119.92</v>
      </c>
      <c r="L2582" s="8">
        <v>0</v>
      </c>
      <c r="M2582" s="14">
        <f t="shared" si="120"/>
        <v>57115.65</v>
      </c>
      <c r="N2582" s="8">
        <v>0</v>
      </c>
      <c r="O2582" s="8">
        <v>0</v>
      </c>
      <c r="P2582" s="8" t="s">
        <v>45</v>
      </c>
      <c r="R2582" s="11">
        <v>-1742</v>
      </c>
      <c r="S2582" s="13">
        <f>_xlfn.XLOOKUP(P2582,rif_fee_schedule!$A$2:$A$84,rif_fee_schedule!C$2:C$84, 0)*1.628</f>
        <v>19.244587999999997</v>
      </c>
      <c r="T2582" s="13">
        <f>_xlfn.XLOOKUP(P2582,rif_fee_schedule!$A$2:$A$84,rif_fee_schedule!D$2:D$84, 0)</f>
        <v>11.177</v>
      </c>
      <c r="U2582" s="14">
        <f t="shared" si="121"/>
        <v>-33524.072295999991</v>
      </c>
      <c r="V2582" s="14">
        <f t="shared" si="122"/>
        <v>-19470.333999999999</v>
      </c>
      <c r="W2582" s="2"/>
      <c r="Y2582" s="3">
        <v>23988344.25</v>
      </c>
      <c r="Z2582" s="3">
        <v>491993.61</v>
      </c>
      <c r="AA2582" s="3">
        <v>633517.25</v>
      </c>
      <c r="AB2582">
        <v>0</v>
      </c>
      <c r="AC2582" s="3">
        <v>0</v>
      </c>
      <c r="AD2582" s="2">
        <v>2811604.2</v>
      </c>
      <c r="AE2582" s="3">
        <v>599122533.62</v>
      </c>
      <c r="AF2582" s="3">
        <v>12164932.65</v>
      </c>
      <c r="AG2582" s="3">
        <v>2628720.44</v>
      </c>
      <c r="AH2582" s="3">
        <v>103699.7</v>
      </c>
      <c r="AI2582" s="3">
        <v>2074</v>
      </c>
      <c r="AJ2582" s="2">
        <v>-10188946.82</v>
      </c>
    </row>
    <row r="2583" spans="1:36" hidden="1" x14ac:dyDescent="0.25">
      <c r="A2583" s="8">
        <v>8</v>
      </c>
      <c r="B2583" s="8" t="s">
        <v>8797</v>
      </c>
      <c r="C2583" s="8">
        <v>242050010480</v>
      </c>
      <c r="D2583" s="8" t="s">
        <v>8798</v>
      </c>
      <c r="F2583" s="8" t="s">
        <v>8799</v>
      </c>
      <c r="G2583" s="10">
        <v>43487</v>
      </c>
      <c r="H2583" s="8" t="s">
        <v>31</v>
      </c>
      <c r="I2583" s="8" t="s">
        <v>38</v>
      </c>
      <c r="J2583" s="9">
        <v>0</v>
      </c>
      <c r="K2583" s="9">
        <v>0</v>
      </c>
      <c r="L2583" s="8">
        <v>0</v>
      </c>
      <c r="M2583" s="14">
        <f t="shared" si="120"/>
        <v>0</v>
      </c>
      <c r="N2583" s="8">
        <v>0</v>
      </c>
      <c r="O2583" s="8">
        <v>0</v>
      </c>
      <c r="P2583" s="8" t="s">
        <v>77</v>
      </c>
      <c r="R2583" s="8">
        <v>0</v>
      </c>
      <c r="S2583" s="13">
        <f>_xlfn.XLOOKUP(P2583,rif_fee_schedule!$A$2:$A$84,rif_fee_schedule!C$2:C$84, 0)*1.628</f>
        <v>9769.6279999999988</v>
      </c>
      <c r="T2583" s="13">
        <f>_xlfn.XLOOKUP(P2583,rif_fee_schedule!$A$2:$A$84,rif_fee_schedule!D$2:D$84, 0)</f>
        <v>5674</v>
      </c>
      <c r="U2583" s="14">
        <f t="shared" si="121"/>
        <v>0</v>
      </c>
      <c r="V2583" s="14">
        <f t="shared" si="122"/>
        <v>0</v>
      </c>
      <c r="W2583"/>
      <c r="Y2583" s="3">
        <v>38230434.439999998</v>
      </c>
      <c r="Z2583" s="3">
        <v>764608.82</v>
      </c>
      <c r="AA2583" s="3">
        <v>0</v>
      </c>
      <c r="AB2583">
        <v>0</v>
      </c>
      <c r="AC2583" s="3">
        <v>0</v>
      </c>
      <c r="AD2583" s="2">
        <v>-229524.99</v>
      </c>
      <c r="AE2583" s="3">
        <v>599122533.62</v>
      </c>
      <c r="AF2583" s="3">
        <v>12164932.65</v>
      </c>
      <c r="AG2583" s="3">
        <v>2628720.44</v>
      </c>
      <c r="AH2583" s="3">
        <v>103699.7</v>
      </c>
      <c r="AI2583" s="3">
        <v>2074</v>
      </c>
      <c r="AJ2583" s="2">
        <v>-10188946.82</v>
      </c>
    </row>
    <row r="2584" spans="1:36" hidden="1" x14ac:dyDescent="0.25">
      <c r="A2584" s="8">
        <v>3</v>
      </c>
      <c r="B2584" s="8" t="s">
        <v>3311</v>
      </c>
      <c r="C2584" s="8">
        <v>420160000015</v>
      </c>
      <c r="D2584" s="8" t="s">
        <v>3312</v>
      </c>
      <c r="F2584" s="8" t="s">
        <v>3304</v>
      </c>
      <c r="G2584" s="10">
        <v>43642</v>
      </c>
      <c r="H2584" s="8" t="s">
        <v>31</v>
      </c>
      <c r="I2584" s="8" t="s">
        <v>38</v>
      </c>
      <c r="J2584" s="9">
        <v>312728.37</v>
      </c>
      <c r="K2584" s="9">
        <v>6254.57</v>
      </c>
      <c r="L2584" s="8">
        <v>0</v>
      </c>
      <c r="M2584" s="14">
        <f t="shared" si="120"/>
        <v>318982.94</v>
      </c>
      <c r="N2584" s="8">
        <v>0</v>
      </c>
      <c r="O2584" s="8">
        <v>0</v>
      </c>
      <c r="P2584" s="8" t="s">
        <v>113</v>
      </c>
      <c r="R2584" s="8">
        <v>48</v>
      </c>
      <c r="S2584" s="13">
        <f>_xlfn.XLOOKUP(P2584,rif_fee_schedule!$A$2:$A$84,rif_fee_schedule!C$2:C$84, 0)*1.628</f>
        <v>6860.3919999999998</v>
      </c>
      <c r="T2584" s="13">
        <f>_xlfn.XLOOKUP(P2584,rif_fee_schedule!$A$2:$A$84,rif_fee_schedule!D$2:D$84, 0)</f>
        <v>3984</v>
      </c>
      <c r="U2584" s="14">
        <f t="shared" si="121"/>
        <v>329298.81599999999</v>
      </c>
      <c r="V2584" s="14">
        <f t="shared" si="122"/>
        <v>191232</v>
      </c>
      <c r="W2584"/>
      <c r="Y2584" s="3">
        <v>23988344.25</v>
      </c>
      <c r="Z2584" s="3">
        <v>491993.61</v>
      </c>
      <c r="AA2584" s="3">
        <v>633517.25</v>
      </c>
      <c r="AB2584">
        <v>0</v>
      </c>
      <c r="AC2584" s="3">
        <v>0</v>
      </c>
      <c r="AD2584" s="2">
        <v>2811604.2</v>
      </c>
      <c r="AE2584" s="3">
        <v>599122533.62</v>
      </c>
      <c r="AF2584" s="3">
        <v>12164932.65</v>
      </c>
      <c r="AG2584" s="3">
        <v>2628720.44</v>
      </c>
      <c r="AH2584" s="3">
        <v>103699.7</v>
      </c>
      <c r="AI2584" s="3">
        <v>2074</v>
      </c>
      <c r="AJ2584" s="2">
        <v>-10188946.82</v>
      </c>
    </row>
    <row r="2585" spans="1:36" hidden="1" x14ac:dyDescent="0.25">
      <c r="A2585" s="8">
        <v>3</v>
      </c>
      <c r="B2585" s="8" t="s">
        <v>3318</v>
      </c>
      <c r="C2585" s="8">
        <v>420160000015</v>
      </c>
      <c r="D2585" s="8" t="s">
        <v>3319</v>
      </c>
      <c r="F2585" s="8" t="s">
        <v>3304</v>
      </c>
      <c r="G2585" s="10">
        <v>43644</v>
      </c>
      <c r="H2585" s="8" t="s">
        <v>31</v>
      </c>
      <c r="I2585" s="8" t="s">
        <v>38</v>
      </c>
      <c r="J2585" s="9">
        <v>234546.28</v>
      </c>
      <c r="K2585" s="9">
        <v>4690.93</v>
      </c>
      <c r="L2585" s="8">
        <v>0</v>
      </c>
      <c r="M2585" s="14">
        <f t="shared" si="120"/>
        <v>239237.21</v>
      </c>
      <c r="N2585" s="8">
        <v>0</v>
      </c>
      <c r="O2585" s="8">
        <v>0</v>
      </c>
      <c r="P2585" s="8" t="s">
        <v>113</v>
      </c>
      <c r="R2585" s="8">
        <v>36</v>
      </c>
      <c r="S2585" s="13">
        <f>_xlfn.XLOOKUP(P2585,rif_fee_schedule!$A$2:$A$84,rif_fee_schedule!C$2:C$84, 0)*1.628</f>
        <v>6860.3919999999998</v>
      </c>
      <c r="T2585" s="13">
        <f>_xlfn.XLOOKUP(P2585,rif_fee_schedule!$A$2:$A$84,rif_fee_schedule!D$2:D$84, 0)</f>
        <v>3984</v>
      </c>
      <c r="U2585" s="14">
        <f t="shared" si="121"/>
        <v>246974.11199999999</v>
      </c>
      <c r="V2585" s="14">
        <f t="shared" si="122"/>
        <v>143424</v>
      </c>
      <c r="W2585"/>
      <c r="Y2585" s="3">
        <v>23988344.25</v>
      </c>
      <c r="Z2585" s="3">
        <v>491993.61</v>
      </c>
      <c r="AA2585" s="3">
        <v>633517.25</v>
      </c>
      <c r="AB2585">
        <v>0</v>
      </c>
      <c r="AC2585" s="3">
        <v>0</v>
      </c>
      <c r="AD2585" s="2">
        <v>2811604.2</v>
      </c>
      <c r="AE2585" s="3">
        <v>599122533.62</v>
      </c>
      <c r="AF2585" s="3">
        <v>12164932.65</v>
      </c>
      <c r="AG2585" s="3">
        <v>2628720.44</v>
      </c>
      <c r="AH2585" s="3">
        <v>103699.7</v>
      </c>
      <c r="AI2585" s="3">
        <v>2074</v>
      </c>
      <c r="AJ2585" s="2">
        <v>-10188946.82</v>
      </c>
    </row>
    <row r="2586" spans="1:36" hidden="1" x14ac:dyDescent="0.25">
      <c r="A2586" s="8">
        <v>3</v>
      </c>
      <c r="B2586" s="8" t="s">
        <v>3309</v>
      </c>
      <c r="C2586" s="8">
        <v>420160000015</v>
      </c>
      <c r="D2586" s="8" t="s">
        <v>3310</v>
      </c>
      <c r="F2586" s="8" t="s">
        <v>3304</v>
      </c>
      <c r="G2586" s="10">
        <v>43641</v>
      </c>
      <c r="H2586" s="8" t="s">
        <v>31</v>
      </c>
      <c r="I2586" s="8" t="s">
        <v>38</v>
      </c>
      <c r="J2586" s="9">
        <v>234546.28</v>
      </c>
      <c r="K2586" s="9">
        <v>4690.93</v>
      </c>
      <c r="L2586" s="8">
        <v>0</v>
      </c>
      <c r="M2586" s="14">
        <f t="shared" si="120"/>
        <v>239237.21</v>
      </c>
      <c r="N2586" s="8">
        <v>0</v>
      </c>
      <c r="O2586" s="8">
        <v>0</v>
      </c>
      <c r="P2586" s="8" t="s">
        <v>113</v>
      </c>
      <c r="R2586" s="8">
        <v>36</v>
      </c>
      <c r="S2586" s="13">
        <f>_xlfn.XLOOKUP(P2586,rif_fee_schedule!$A$2:$A$84,rif_fee_schedule!C$2:C$84, 0)*1.628</f>
        <v>6860.3919999999998</v>
      </c>
      <c r="T2586" s="13">
        <f>_xlfn.XLOOKUP(P2586,rif_fee_schedule!$A$2:$A$84,rif_fee_schedule!D$2:D$84, 0)</f>
        <v>3984</v>
      </c>
      <c r="U2586" s="14">
        <f t="shared" si="121"/>
        <v>246974.11199999999</v>
      </c>
      <c r="V2586" s="14">
        <f t="shared" si="122"/>
        <v>143424</v>
      </c>
      <c r="W2586"/>
      <c r="Y2586" s="3">
        <v>23988344.25</v>
      </c>
      <c r="Z2586" s="3">
        <v>491993.61</v>
      </c>
      <c r="AA2586" s="3">
        <v>633517.25</v>
      </c>
      <c r="AB2586">
        <v>0</v>
      </c>
      <c r="AC2586" s="3">
        <v>0</v>
      </c>
      <c r="AD2586" s="2">
        <v>2811604.2</v>
      </c>
      <c r="AE2586" s="3">
        <v>599122533.62</v>
      </c>
      <c r="AF2586" s="3">
        <v>12164932.65</v>
      </c>
      <c r="AG2586" s="3">
        <v>2628720.44</v>
      </c>
      <c r="AH2586" s="3">
        <v>103699.7</v>
      </c>
      <c r="AI2586" s="3">
        <v>2074</v>
      </c>
      <c r="AJ2586" s="2">
        <v>-10188946.82</v>
      </c>
    </row>
    <row r="2587" spans="1:36" hidden="1" x14ac:dyDescent="0.25">
      <c r="A2587" s="8">
        <v>3</v>
      </c>
      <c r="B2587" s="8" t="s">
        <v>3305</v>
      </c>
      <c r="C2587" s="8">
        <v>420160000015</v>
      </c>
      <c r="D2587" s="8" t="s">
        <v>3306</v>
      </c>
      <c r="F2587" s="8" t="s">
        <v>3304</v>
      </c>
      <c r="G2587" s="10">
        <v>43641</v>
      </c>
      <c r="H2587" s="8" t="s">
        <v>31</v>
      </c>
      <c r="I2587" s="8" t="s">
        <v>38</v>
      </c>
      <c r="J2587" s="9">
        <v>228031.11</v>
      </c>
      <c r="K2587" s="9">
        <v>4560.62</v>
      </c>
      <c r="L2587" s="8">
        <v>0</v>
      </c>
      <c r="M2587" s="14">
        <f t="shared" si="120"/>
        <v>232591.72999999998</v>
      </c>
      <c r="N2587" s="8">
        <v>0</v>
      </c>
      <c r="O2587" s="8">
        <v>0</v>
      </c>
      <c r="P2587" s="8" t="s">
        <v>113</v>
      </c>
      <c r="R2587" s="8">
        <v>35</v>
      </c>
      <c r="S2587" s="13">
        <f>_xlfn.XLOOKUP(P2587,rif_fee_schedule!$A$2:$A$84,rif_fee_schedule!C$2:C$84, 0)*1.628</f>
        <v>6860.3919999999998</v>
      </c>
      <c r="T2587" s="13">
        <f>_xlfn.XLOOKUP(P2587,rif_fee_schedule!$A$2:$A$84,rif_fee_schedule!D$2:D$84, 0)</f>
        <v>3984</v>
      </c>
      <c r="U2587" s="14">
        <f t="shared" si="121"/>
        <v>240113.72</v>
      </c>
      <c r="V2587" s="14">
        <f t="shared" si="122"/>
        <v>139440</v>
      </c>
      <c r="W2587"/>
      <c r="Y2587" s="3">
        <v>23988344.25</v>
      </c>
      <c r="Z2587" s="3">
        <v>491993.61</v>
      </c>
      <c r="AA2587" s="3">
        <v>633517.25</v>
      </c>
      <c r="AB2587">
        <v>0</v>
      </c>
      <c r="AC2587" s="3">
        <v>0</v>
      </c>
      <c r="AD2587" s="2">
        <v>2811604.2</v>
      </c>
      <c r="AE2587" s="3">
        <v>599122533.62</v>
      </c>
      <c r="AF2587" s="3">
        <v>12164932.65</v>
      </c>
      <c r="AG2587" s="3">
        <v>2628720.44</v>
      </c>
      <c r="AH2587" s="3">
        <v>103699.7</v>
      </c>
      <c r="AI2587" s="3">
        <v>2074</v>
      </c>
      <c r="AJ2587" s="2">
        <v>-10188946.82</v>
      </c>
    </row>
    <row r="2588" spans="1:36" hidden="1" x14ac:dyDescent="0.25">
      <c r="A2588" s="8">
        <v>1</v>
      </c>
      <c r="B2588" s="8" t="s">
        <v>398</v>
      </c>
      <c r="C2588" s="8">
        <v>3530170471300</v>
      </c>
      <c r="D2588" s="8" t="s">
        <v>399</v>
      </c>
      <c r="F2588" s="8" t="s">
        <v>400</v>
      </c>
      <c r="G2588" s="10">
        <v>43531</v>
      </c>
      <c r="H2588" s="8" t="s">
        <v>31</v>
      </c>
      <c r="I2588" s="8" t="s">
        <v>38</v>
      </c>
      <c r="J2588" s="9">
        <v>39091.050000000003</v>
      </c>
      <c r="K2588" s="9">
        <v>781.82</v>
      </c>
      <c r="L2588" s="8">
        <v>0</v>
      </c>
      <c r="M2588" s="14">
        <f t="shared" si="120"/>
        <v>39872.870000000003</v>
      </c>
      <c r="N2588" s="8">
        <v>0</v>
      </c>
      <c r="O2588" s="8">
        <v>0</v>
      </c>
      <c r="P2588" s="8" t="s">
        <v>113</v>
      </c>
      <c r="R2588" s="8">
        <v>6</v>
      </c>
      <c r="S2588" s="13">
        <f>_xlfn.XLOOKUP(P2588,rif_fee_schedule!$A$2:$A$84,rif_fee_schedule!C$2:C$84, 0)*1.628</f>
        <v>6860.3919999999998</v>
      </c>
      <c r="T2588" s="13">
        <f>_xlfn.XLOOKUP(P2588,rif_fee_schedule!$A$2:$A$84,rif_fee_schedule!D$2:D$84, 0)</f>
        <v>3984</v>
      </c>
      <c r="U2588" s="14">
        <f t="shared" si="121"/>
        <v>41162.351999999999</v>
      </c>
      <c r="V2588" s="14">
        <f t="shared" si="122"/>
        <v>23904</v>
      </c>
      <c r="W2588"/>
      <c r="Y2588" s="3">
        <v>74696854.359999999</v>
      </c>
      <c r="Z2588" s="3">
        <v>1494936.99</v>
      </c>
      <c r="AA2588" s="3">
        <v>1189721.74</v>
      </c>
      <c r="AB2588" s="2">
        <v>103699.7</v>
      </c>
      <c r="AC2588" s="3">
        <v>2074</v>
      </c>
      <c r="AD2588" s="2">
        <v>-3422401.68</v>
      </c>
      <c r="AE2588" s="3">
        <v>599122533.62</v>
      </c>
      <c r="AF2588" s="3">
        <v>12164932.65</v>
      </c>
      <c r="AG2588" s="3">
        <v>2628720.44</v>
      </c>
      <c r="AH2588" s="3">
        <v>103699.7</v>
      </c>
      <c r="AI2588" s="3">
        <v>2074</v>
      </c>
      <c r="AJ2588" s="2">
        <v>-10188946.82</v>
      </c>
    </row>
    <row r="2589" spans="1:36" hidden="1" x14ac:dyDescent="0.25">
      <c r="A2589" s="8">
        <v>3</v>
      </c>
      <c r="B2589" s="8" t="s">
        <v>3302</v>
      </c>
      <c r="C2589" s="8">
        <v>420160000015</v>
      </c>
      <c r="D2589" s="8" t="s">
        <v>3303</v>
      </c>
      <c r="F2589" s="8" t="s">
        <v>3304</v>
      </c>
      <c r="G2589" s="10">
        <v>43642</v>
      </c>
      <c r="H2589" s="8" t="s">
        <v>31</v>
      </c>
      <c r="I2589" s="8" t="s">
        <v>38</v>
      </c>
      <c r="J2589" s="9">
        <v>221515.93</v>
      </c>
      <c r="K2589" s="9">
        <v>4430.32</v>
      </c>
      <c r="L2589" s="8">
        <v>0</v>
      </c>
      <c r="M2589" s="14">
        <f t="shared" si="120"/>
        <v>225946.25</v>
      </c>
      <c r="N2589" s="8">
        <v>0</v>
      </c>
      <c r="O2589" s="8">
        <v>0</v>
      </c>
      <c r="P2589" s="8" t="s">
        <v>113</v>
      </c>
      <c r="R2589" s="8">
        <v>34</v>
      </c>
      <c r="S2589" s="13">
        <f>_xlfn.XLOOKUP(P2589,rif_fee_schedule!$A$2:$A$84,rif_fee_schedule!C$2:C$84, 0)*1.628</f>
        <v>6860.3919999999998</v>
      </c>
      <c r="T2589" s="13">
        <f>_xlfn.XLOOKUP(P2589,rif_fee_schedule!$A$2:$A$84,rif_fee_schedule!D$2:D$84, 0)</f>
        <v>3984</v>
      </c>
      <c r="U2589" s="14">
        <f t="shared" si="121"/>
        <v>233253.32799999998</v>
      </c>
      <c r="V2589" s="14">
        <f t="shared" si="122"/>
        <v>135456</v>
      </c>
      <c r="W2589"/>
      <c r="Y2589" s="3">
        <v>23988344.25</v>
      </c>
      <c r="Z2589" s="3">
        <v>491993.61</v>
      </c>
      <c r="AA2589" s="3">
        <v>633517.25</v>
      </c>
      <c r="AB2589">
        <v>0</v>
      </c>
      <c r="AC2589" s="3">
        <v>0</v>
      </c>
      <c r="AD2589" s="2">
        <v>2811604.2</v>
      </c>
      <c r="AE2589" s="3">
        <v>599122533.62</v>
      </c>
      <c r="AF2589" s="3">
        <v>12164932.65</v>
      </c>
      <c r="AG2589" s="3">
        <v>2628720.44</v>
      </c>
      <c r="AH2589" s="3">
        <v>103699.7</v>
      </c>
      <c r="AI2589" s="3">
        <v>2074</v>
      </c>
      <c r="AJ2589" s="2">
        <v>-10188946.82</v>
      </c>
    </row>
    <row r="2590" spans="1:36" hidden="1" x14ac:dyDescent="0.25">
      <c r="A2590" s="8">
        <v>3</v>
      </c>
      <c r="B2590" s="8" t="s">
        <v>3307</v>
      </c>
      <c r="C2590" s="8">
        <v>420160000015</v>
      </c>
      <c r="D2590" s="8" t="s">
        <v>3308</v>
      </c>
      <c r="F2590" s="8" t="s">
        <v>3304</v>
      </c>
      <c r="G2590" s="10">
        <v>43641</v>
      </c>
      <c r="H2590" s="8" t="s">
        <v>31</v>
      </c>
      <c r="I2590" s="8" t="s">
        <v>38</v>
      </c>
      <c r="J2590" s="9">
        <v>221515.93</v>
      </c>
      <c r="K2590" s="9">
        <v>4430.32</v>
      </c>
      <c r="L2590" s="8">
        <v>0</v>
      </c>
      <c r="M2590" s="14">
        <f t="shared" si="120"/>
        <v>225946.25</v>
      </c>
      <c r="N2590" s="8">
        <v>0</v>
      </c>
      <c r="O2590" s="8">
        <v>0</v>
      </c>
      <c r="P2590" s="8" t="s">
        <v>113</v>
      </c>
      <c r="R2590" s="8">
        <v>34</v>
      </c>
      <c r="S2590" s="13">
        <f>_xlfn.XLOOKUP(P2590,rif_fee_schedule!$A$2:$A$84,rif_fee_schedule!C$2:C$84, 0)*1.628</f>
        <v>6860.3919999999998</v>
      </c>
      <c r="T2590" s="13">
        <f>_xlfn.XLOOKUP(P2590,rif_fee_schedule!$A$2:$A$84,rif_fee_schedule!D$2:D$84, 0)</f>
        <v>3984</v>
      </c>
      <c r="U2590" s="14">
        <f t="shared" si="121"/>
        <v>233253.32799999998</v>
      </c>
      <c r="V2590" s="14">
        <f t="shared" si="122"/>
        <v>135456</v>
      </c>
      <c r="W2590"/>
      <c r="Y2590" s="3">
        <v>23988344.25</v>
      </c>
      <c r="Z2590" s="3">
        <v>491993.61</v>
      </c>
      <c r="AA2590" s="3">
        <v>633517.25</v>
      </c>
      <c r="AB2590">
        <v>0</v>
      </c>
      <c r="AC2590" s="3">
        <v>0</v>
      </c>
      <c r="AD2590" s="2">
        <v>2811604.2</v>
      </c>
      <c r="AE2590" s="3">
        <v>599122533.62</v>
      </c>
      <c r="AF2590" s="3">
        <v>12164932.65</v>
      </c>
      <c r="AG2590" s="3">
        <v>2628720.44</v>
      </c>
      <c r="AH2590" s="3">
        <v>103699.7</v>
      </c>
      <c r="AI2590" s="3">
        <v>2074</v>
      </c>
      <c r="AJ2590" s="2">
        <v>-10188946.82</v>
      </c>
    </row>
    <row r="2591" spans="1:36" hidden="1" x14ac:dyDescent="0.25">
      <c r="A2591" s="8">
        <v>6</v>
      </c>
      <c r="B2591" s="8" t="s">
        <v>5304</v>
      </c>
      <c r="C2591" s="8">
        <v>1078130241111</v>
      </c>
      <c r="D2591" s="8" t="s">
        <v>5305</v>
      </c>
      <c r="F2591" s="8" t="s">
        <v>5306</v>
      </c>
      <c r="G2591" s="10">
        <v>43494</v>
      </c>
      <c r="H2591" s="8" t="s">
        <v>31</v>
      </c>
      <c r="I2591" s="8" t="s">
        <v>38</v>
      </c>
      <c r="J2591" s="9">
        <v>9278.02</v>
      </c>
      <c r="K2591" s="9">
        <v>185.56</v>
      </c>
      <c r="L2591" s="8">
        <v>0</v>
      </c>
      <c r="M2591" s="14">
        <f t="shared" si="120"/>
        <v>9463.58</v>
      </c>
      <c r="N2591" s="8">
        <v>0</v>
      </c>
      <c r="O2591" s="8">
        <v>0</v>
      </c>
      <c r="P2591" s="8" t="s">
        <v>77</v>
      </c>
      <c r="R2591" s="8">
        <v>1</v>
      </c>
      <c r="S2591" s="13">
        <f>_xlfn.XLOOKUP(P2591,rif_fee_schedule!$A$2:$A$84,rif_fee_schedule!C$2:C$84, 0)*1.628</f>
        <v>9769.6279999999988</v>
      </c>
      <c r="T2591" s="13">
        <f>_xlfn.XLOOKUP(P2591,rif_fee_schedule!$A$2:$A$84,rif_fee_schedule!D$2:D$84, 0)</f>
        <v>5674</v>
      </c>
      <c r="U2591" s="14">
        <f t="shared" si="121"/>
        <v>9769.6279999999988</v>
      </c>
      <c r="V2591" s="14">
        <f t="shared" si="122"/>
        <v>5674</v>
      </c>
      <c r="W2591"/>
      <c r="Y2591" s="3">
        <v>43269262.359999999</v>
      </c>
      <c r="Z2591" s="3">
        <v>874367.57</v>
      </c>
      <c r="AA2591" s="3">
        <v>433279.63</v>
      </c>
      <c r="AB2591">
        <v>0</v>
      </c>
      <c r="AC2591" s="3">
        <v>0</v>
      </c>
      <c r="AD2591" s="2">
        <v>374512.67</v>
      </c>
      <c r="AE2591" s="3">
        <v>599122533.62</v>
      </c>
      <c r="AF2591" s="3">
        <v>12164932.65</v>
      </c>
      <c r="AG2591" s="3">
        <v>2628720.44</v>
      </c>
      <c r="AH2591" s="3">
        <v>103699.7</v>
      </c>
      <c r="AI2591" s="3">
        <v>2074</v>
      </c>
      <c r="AJ2591" s="2">
        <v>-10188946.82</v>
      </c>
    </row>
    <row r="2592" spans="1:36" hidden="1" x14ac:dyDescent="0.25">
      <c r="A2592" s="8">
        <v>2</v>
      </c>
      <c r="B2592" s="8" t="s">
        <v>1274</v>
      </c>
      <c r="C2592" s="8">
        <v>131230280440</v>
      </c>
      <c r="D2592" s="8" t="s">
        <v>1275</v>
      </c>
      <c r="F2592" s="8" t="s">
        <v>1276</v>
      </c>
      <c r="G2592" s="10">
        <v>43490</v>
      </c>
      <c r="H2592" s="8" t="s">
        <v>31</v>
      </c>
      <c r="I2592" s="8" t="s">
        <v>38</v>
      </c>
      <c r="J2592" s="9">
        <v>0</v>
      </c>
      <c r="K2592" s="9">
        <v>0</v>
      </c>
      <c r="L2592" s="8">
        <v>0</v>
      </c>
      <c r="M2592" s="14">
        <f t="shared" si="120"/>
        <v>0</v>
      </c>
      <c r="N2592" s="8">
        <v>0</v>
      </c>
      <c r="O2592" s="8">
        <v>0</v>
      </c>
      <c r="P2592" s="8" t="s">
        <v>77</v>
      </c>
      <c r="R2592" s="8">
        <v>1</v>
      </c>
      <c r="S2592" s="13">
        <f>_xlfn.XLOOKUP(P2592,rif_fee_schedule!$A$2:$A$84,rif_fee_schedule!C$2:C$84, 0)*1.628</f>
        <v>9769.6279999999988</v>
      </c>
      <c r="T2592" s="13">
        <f>_xlfn.XLOOKUP(P2592,rif_fee_schedule!$A$2:$A$84,rif_fee_schedule!D$2:D$84, 0)</f>
        <v>5674</v>
      </c>
      <c r="U2592" s="14">
        <f t="shared" si="121"/>
        <v>9769.6279999999988</v>
      </c>
      <c r="V2592" s="14">
        <f t="shared" si="122"/>
        <v>5674</v>
      </c>
      <c r="W2592"/>
      <c r="Y2592" s="3">
        <v>272008405.74000001</v>
      </c>
      <c r="Z2592" s="3">
        <v>5573244.3300000001</v>
      </c>
      <c r="AA2592" s="3">
        <v>0</v>
      </c>
      <c r="AB2592">
        <v>0</v>
      </c>
      <c r="AC2592" s="3">
        <v>0</v>
      </c>
      <c r="AD2592" s="2">
        <v>-7297347.0099999998</v>
      </c>
      <c r="AE2592" s="3">
        <v>599122533.62</v>
      </c>
      <c r="AF2592" s="3">
        <v>12164932.65</v>
      </c>
      <c r="AG2592" s="3">
        <v>2628720.44</v>
      </c>
      <c r="AH2592" s="3">
        <v>103699.7</v>
      </c>
      <c r="AI2592" s="3">
        <v>2074</v>
      </c>
      <c r="AJ2592" s="2">
        <v>-10188946.82</v>
      </c>
    </row>
    <row r="2593" spans="1:36" hidden="1" x14ac:dyDescent="0.25">
      <c r="A2593" s="8">
        <v>2</v>
      </c>
      <c r="B2593" s="8" t="s">
        <v>1274</v>
      </c>
      <c r="C2593" s="8">
        <v>131230280440</v>
      </c>
      <c r="D2593" s="8" t="s">
        <v>1275</v>
      </c>
      <c r="F2593" s="8" t="s">
        <v>1276</v>
      </c>
      <c r="G2593" s="10">
        <v>43490</v>
      </c>
      <c r="H2593" s="8" t="s">
        <v>31</v>
      </c>
      <c r="I2593" s="8" t="s">
        <v>38</v>
      </c>
      <c r="J2593" s="9">
        <v>0</v>
      </c>
      <c r="K2593" s="9">
        <v>0</v>
      </c>
      <c r="L2593" s="8">
        <v>0</v>
      </c>
      <c r="M2593" s="14">
        <f t="shared" ref="M2593:M2656" si="123">SUM(J2593:L2593)</f>
        <v>0</v>
      </c>
      <c r="N2593" s="8">
        <v>0</v>
      </c>
      <c r="O2593" s="8">
        <v>0</v>
      </c>
      <c r="P2593" s="8" t="s">
        <v>77</v>
      </c>
      <c r="R2593" s="8">
        <v>-1</v>
      </c>
      <c r="S2593" s="13">
        <f>_xlfn.XLOOKUP(P2593,rif_fee_schedule!$A$2:$A$84,rif_fee_schedule!C$2:C$84, 0)*1.628</f>
        <v>9769.6279999999988</v>
      </c>
      <c r="T2593" s="13">
        <f>_xlfn.XLOOKUP(P2593,rif_fee_schedule!$A$2:$A$84,rif_fee_schedule!D$2:D$84, 0)</f>
        <v>5674</v>
      </c>
      <c r="U2593" s="14">
        <f t="shared" si="121"/>
        <v>-9769.6279999999988</v>
      </c>
      <c r="V2593" s="14">
        <f t="shared" si="122"/>
        <v>-5674</v>
      </c>
      <c r="W2593"/>
      <c r="Y2593" s="3">
        <v>272008405.74000001</v>
      </c>
      <c r="Z2593" s="3">
        <v>5573244.3300000001</v>
      </c>
      <c r="AA2593" s="3">
        <v>0</v>
      </c>
      <c r="AB2593">
        <v>0</v>
      </c>
      <c r="AC2593" s="3">
        <v>0</v>
      </c>
      <c r="AD2593" s="2">
        <v>-7297347.0099999998</v>
      </c>
      <c r="AE2593" s="3">
        <v>599122533.62</v>
      </c>
      <c r="AF2593" s="3">
        <v>12164932.65</v>
      </c>
      <c r="AG2593" s="3">
        <v>2628720.44</v>
      </c>
      <c r="AH2593" s="3">
        <v>103699.7</v>
      </c>
      <c r="AI2593" s="3">
        <v>2074</v>
      </c>
      <c r="AJ2593" s="2">
        <v>-10188946.82</v>
      </c>
    </row>
    <row r="2594" spans="1:36" hidden="1" x14ac:dyDescent="0.25">
      <c r="A2594" s="8">
        <v>6</v>
      </c>
      <c r="B2594" s="8" t="s">
        <v>5270</v>
      </c>
      <c r="C2594" s="8">
        <v>1078120070660</v>
      </c>
      <c r="D2594" s="8" t="s">
        <v>5271</v>
      </c>
      <c r="F2594" s="8" t="s">
        <v>5272</v>
      </c>
      <c r="G2594" s="10">
        <v>43489</v>
      </c>
      <c r="H2594" s="8" t="s">
        <v>31</v>
      </c>
      <c r="I2594" s="8" t="s">
        <v>38</v>
      </c>
      <c r="J2594" s="9">
        <v>9278.02</v>
      </c>
      <c r="K2594" s="9">
        <v>185.56</v>
      </c>
      <c r="L2594" s="8">
        <v>0</v>
      </c>
      <c r="M2594" s="14">
        <f t="shared" si="123"/>
        <v>9463.58</v>
      </c>
      <c r="N2594" s="8">
        <v>0</v>
      </c>
      <c r="O2594" s="8">
        <v>0</v>
      </c>
      <c r="P2594" s="8" t="s">
        <v>77</v>
      </c>
      <c r="R2594" s="8">
        <v>1</v>
      </c>
      <c r="S2594" s="13">
        <f>_xlfn.XLOOKUP(P2594,rif_fee_schedule!$A$2:$A$84,rif_fee_schedule!C$2:C$84, 0)*1.628</f>
        <v>9769.6279999999988</v>
      </c>
      <c r="T2594" s="13">
        <f>_xlfn.XLOOKUP(P2594,rif_fee_schedule!$A$2:$A$84,rif_fee_schedule!D$2:D$84, 0)</f>
        <v>5674</v>
      </c>
      <c r="U2594" s="14">
        <f t="shared" si="121"/>
        <v>9769.6279999999988</v>
      </c>
      <c r="V2594" s="14">
        <f t="shared" si="122"/>
        <v>5674</v>
      </c>
      <c r="W2594"/>
      <c r="Y2594" s="3">
        <v>43269262.359999999</v>
      </c>
      <c r="Z2594" s="3">
        <v>874367.57</v>
      </c>
      <c r="AA2594" s="3">
        <v>433279.63</v>
      </c>
      <c r="AB2594">
        <v>0</v>
      </c>
      <c r="AC2594" s="3">
        <v>0</v>
      </c>
      <c r="AD2594" s="2">
        <v>374512.67</v>
      </c>
      <c r="AE2594" s="3">
        <v>599122533.62</v>
      </c>
      <c r="AF2594" s="3">
        <v>12164932.65</v>
      </c>
      <c r="AG2594" s="3">
        <v>2628720.44</v>
      </c>
      <c r="AH2594" s="3">
        <v>103699.7</v>
      </c>
      <c r="AI2594" s="3">
        <v>2074</v>
      </c>
      <c r="AJ2594" s="2">
        <v>-10188946.82</v>
      </c>
    </row>
    <row r="2595" spans="1:36" hidden="1" x14ac:dyDescent="0.25">
      <c r="A2595" s="8">
        <v>2</v>
      </c>
      <c r="B2595" s="8" t="s">
        <v>2062</v>
      </c>
      <c r="C2595" s="8">
        <v>141100632280</v>
      </c>
      <c r="D2595" s="8" t="s">
        <v>2063</v>
      </c>
      <c r="F2595" s="8" t="s">
        <v>2064</v>
      </c>
      <c r="G2595" s="10">
        <v>43490</v>
      </c>
      <c r="H2595" s="8" t="s">
        <v>31</v>
      </c>
      <c r="I2595" s="8" t="s">
        <v>38</v>
      </c>
      <c r="J2595" s="9">
        <v>0</v>
      </c>
      <c r="K2595" s="9">
        <v>0</v>
      </c>
      <c r="L2595" s="8">
        <v>0</v>
      </c>
      <c r="M2595" s="14">
        <f t="shared" si="123"/>
        <v>0</v>
      </c>
      <c r="N2595" s="8">
        <v>0</v>
      </c>
      <c r="O2595" s="8">
        <v>0</v>
      </c>
      <c r="P2595" s="8" t="s">
        <v>77</v>
      </c>
      <c r="R2595" s="8">
        <v>-1</v>
      </c>
      <c r="S2595" s="13">
        <f>_xlfn.XLOOKUP(P2595,rif_fee_schedule!$A$2:$A$84,rif_fee_schedule!C$2:C$84, 0)*1.628</f>
        <v>9769.6279999999988</v>
      </c>
      <c r="T2595" s="13">
        <f>_xlfn.XLOOKUP(P2595,rif_fee_schedule!$A$2:$A$84,rif_fee_schedule!D$2:D$84, 0)</f>
        <v>5674</v>
      </c>
      <c r="U2595" s="14">
        <f t="shared" si="121"/>
        <v>-9769.6279999999988</v>
      </c>
      <c r="V2595" s="14">
        <f t="shared" si="122"/>
        <v>-5674</v>
      </c>
      <c r="W2595"/>
      <c r="Y2595" s="3">
        <v>272008405.74000001</v>
      </c>
      <c r="Z2595" s="3">
        <v>5573244.3300000001</v>
      </c>
      <c r="AA2595" s="3">
        <v>0</v>
      </c>
      <c r="AB2595">
        <v>0</v>
      </c>
      <c r="AC2595" s="3">
        <v>0</v>
      </c>
      <c r="AD2595" s="2">
        <v>-7297347.0099999998</v>
      </c>
      <c r="AE2595" s="3">
        <v>599122533.62</v>
      </c>
      <c r="AF2595" s="3">
        <v>12164932.65</v>
      </c>
      <c r="AG2595" s="3">
        <v>2628720.44</v>
      </c>
      <c r="AH2595" s="3">
        <v>103699.7</v>
      </c>
      <c r="AI2595" s="3">
        <v>2074</v>
      </c>
      <c r="AJ2595" s="2">
        <v>-10188946.82</v>
      </c>
    </row>
    <row r="2596" spans="1:36" hidden="1" x14ac:dyDescent="0.25">
      <c r="A2596" s="8">
        <v>2</v>
      </c>
      <c r="B2596" s="8" t="s">
        <v>2062</v>
      </c>
      <c r="C2596" s="8">
        <v>141100632280</v>
      </c>
      <c r="D2596" s="8" t="s">
        <v>2063</v>
      </c>
      <c r="F2596" s="8" t="s">
        <v>2064</v>
      </c>
      <c r="G2596" s="10">
        <v>43490</v>
      </c>
      <c r="H2596" s="8" t="s">
        <v>31</v>
      </c>
      <c r="I2596" s="8" t="s">
        <v>38</v>
      </c>
      <c r="J2596" s="9">
        <v>0</v>
      </c>
      <c r="K2596" s="9">
        <v>0</v>
      </c>
      <c r="L2596" s="8">
        <v>0</v>
      </c>
      <c r="M2596" s="14">
        <f t="shared" si="123"/>
        <v>0</v>
      </c>
      <c r="N2596" s="8">
        <v>0</v>
      </c>
      <c r="O2596" s="8">
        <v>0</v>
      </c>
      <c r="P2596" s="8" t="s">
        <v>77</v>
      </c>
      <c r="R2596" s="8">
        <v>1</v>
      </c>
      <c r="S2596" s="13">
        <f>_xlfn.XLOOKUP(P2596,rif_fee_schedule!$A$2:$A$84,rif_fee_schedule!C$2:C$84, 0)*1.628</f>
        <v>9769.6279999999988</v>
      </c>
      <c r="T2596" s="13">
        <f>_xlfn.XLOOKUP(P2596,rif_fee_schedule!$A$2:$A$84,rif_fee_schedule!D$2:D$84, 0)</f>
        <v>5674</v>
      </c>
      <c r="U2596" s="14">
        <f t="shared" si="121"/>
        <v>9769.6279999999988</v>
      </c>
      <c r="V2596" s="14">
        <f t="shared" si="122"/>
        <v>5674</v>
      </c>
      <c r="W2596"/>
      <c r="Y2596" s="3">
        <v>272008405.74000001</v>
      </c>
      <c r="Z2596" s="3">
        <v>5573244.3300000001</v>
      </c>
      <c r="AA2596" s="3">
        <v>0</v>
      </c>
      <c r="AB2596">
        <v>0</v>
      </c>
      <c r="AC2596" s="3">
        <v>0</v>
      </c>
      <c r="AD2596" s="2">
        <v>-7297347.0099999998</v>
      </c>
      <c r="AE2596" s="3">
        <v>599122533.62</v>
      </c>
      <c r="AF2596" s="3">
        <v>12164932.65</v>
      </c>
      <c r="AG2596" s="3">
        <v>2628720.44</v>
      </c>
      <c r="AH2596" s="3">
        <v>103699.7</v>
      </c>
      <c r="AI2596" s="3">
        <v>2074</v>
      </c>
      <c r="AJ2596" s="2">
        <v>-10188946.82</v>
      </c>
    </row>
    <row r="2597" spans="1:36" hidden="1" x14ac:dyDescent="0.25">
      <c r="A2597" s="8">
        <v>8</v>
      </c>
      <c r="B2597" s="8" t="s">
        <v>8652</v>
      </c>
      <c r="C2597" s="8">
        <v>232280011880</v>
      </c>
      <c r="D2597" s="8" t="s">
        <v>8653</v>
      </c>
      <c r="F2597" s="8" t="s">
        <v>8654</v>
      </c>
      <c r="G2597" s="10">
        <v>43488</v>
      </c>
      <c r="H2597" s="8" t="s">
        <v>31</v>
      </c>
      <c r="I2597" s="8" t="s">
        <v>38</v>
      </c>
      <c r="J2597" s="9">
        <v>0</v>
      </c>
      <c r="K2597" s="9">
        <v>0</v>
      </c>
      <c r="L2597" s="8">
        <v>0</v>
      </c>
      <c r="M2597" s="14">
        <f t="shared" si="123"/>
        <v>0</v>
      </c>
      <c r="N2597" s="8">
        <v>0</v>
      </c>
      <c r="O2597" s="8">
        <v>0</v>
      </c>
      <c r="P2597" s="8" t="s">
        <v>77</v>
      </c>
      <c r="R2597" s="8">
        <v>-1</v>
      </c>
      <c r="S2597" s="13">
        <f>_xlfn.XLOOKUP(P2597,rif_fee_schedule!$A$2:$A$84,rif_fee_schedule!C$2:C$84, 0)*1.628</f>
        <v>9769.6279999999988</v>
      </c>
      <c r="T2597" s="13">
        <f>_xlfn.XLOOKUP(P2597,rif_fee_schedule!$A$2:$A$84,rif_fee_schedule!D$2:D$84, 0)</f>
        <v>5674</v>
      </c>
      <c r="U2597" s="14">
        <f t="shared" si="121"/>
        <v>-9769.6279999999988</v>
      </c>
      <c r="V2597" s="14">
        <f t="shared" si="122"/>
        <v>-5674</v>
      </c>
      <c r="W2597"/>
      <c r="Y2597" s="3">
        <v>38230434.439999998</v>
      </c>
      <c r="Z2597" s="3">
        <v>764608.82</v>
      </c>
      <c r="AA2597" s="3">
        <v>0</v>
      </c>
      <c r="AB2597">
        <v>0</v>
      </c>
      <c r="AC2597" s="3">
        <v>0</v>
      </c>
      <c r="AD2597" s="2">
        <v>-229524.99</v>
      </c>
      <c r="AE2597" s="3">
        <v>599122533.62</v>
      </c>
      <c r="AF2597" s="3">
        <v>12164932.65</v>
      </c>
      <c r="AG2597" s="3">
        <v>2628720.44</v>
      </c>
      <c r="AH2597" s="3">
        <v>103699.7</v>
      </c>
      <c r="AI2597" s="3">
        <v>2074</v>
      </c>
      <c r="AJ2597" s="2">
        <v>-10188946.82</v>
      </c>
    </row>
    <row r="2598" spans="1:36" hidden="1" x14ac:dyDescent="0.25">
      <c r="A2598" s="8">
        <v>8</v>
      </c>
      <c r="B2598" s="8" t="s">
        <v>8652</v>
      </c>
      <c r="C2598" s="8">
        <v>232280011880</v>
      </c>
      <c r="D2598" s="8" t="s">
        <v>8653</v>
      </c>
      <c r="F2598" s="8" t="s">
        <v>8654</v>
      </c>
      <c r="G2598" s="10">
        <v>43488</v>
      </c>
      <c r="H2598" s="8" t="s">
        <v>31</v>
      </c>
      <c r="I2598" s="8" t="s">
        <v>38</v>
      </c>
      <c r="J2598" s="9">
        <v>0</v>
      </c>
      <c r="K2598" s="9">
        <v>0</v>
      </c>
      <c r="L2598" s="8">
        <v>0</v>
      </c>
      <c r="M2598" s="14">
        <f t="shared" si="123"/>
        <v>0</v>
      </c>
      <c r="N2598" s="8">
        <v>0</v>
      </c>
      <c r="O2598" s="8">
        <v>0</v>
      </c>
      <c r="P2598" s="8" t="s">
        <v>77</v>
      </c>
      <c r="R2598" s="8">
        <v>1</v>
      </c>
      <c r="S2598" s="13">
        <f>_xlfn.XLOOKUP(P2598,rif_fee_schedule!$A$2:$A$84,rif_fee_schedule!C$2:C$84, 0)*1.628</f>
        <v>9769.6279999999988</v>
      </c>
      <c r="T2598" s="13">
        <f>_xlfn.XLOOKUP(P2598,rif_fee_schedule!$A$2:$A$84,rif_fee_schedule!D$2:D$84, 0)</f>
        <v>5674</v>
      </c>
      <c r="U2598" s="14">
        <f t="shared" si="121"/>
        <v>9769.6279999999988</v>
      </c>
      <c r="V2598" s="14">
        <f t="shared" si="122"/>
        <v>5674</v>
      </c>
      <c r="W2598"/>
      <c r="Y2598" s="3">
        <v>38230434.439999998</v>
      </c>
      <c r="Z2598" s="3">
        <v>764608.82</v>
      </c>
      <c r="AA2598" s="3">
        <v>0</v>
      </c>
      <c r="AB2598">
        <v>0</v>
      </c>
      <c r="AC2598" s="3">
        <v>0</v>
      </c>
      <c r="AD2598" s="2">
        <v>-229524.99</v>
      </c>
      <c r="AE2598" s="3">
        <v>599122533.62</v>
      </c>
      <c r="AF2598" s="3">
        <v>12164932.65</v>
      </c>
      <c r="AG2598" s="3">
        <v>2628720.44</v>
      </c>
      <c r="AH2598" s="3">
        <v>103699.7</v>
      </c>
      <c r="AI2598" s="3">
        <v>2074</v>
      </c>
      <c r="AJ2598" s="2">
        <v>-10188946.82</v>
      </c>
    </row>
    <row r="2599" spans="1:36" hidden="1" x14ac:dyDescent="0.25">
      <c r="A2599" s="8">
        <v>2</v>
      </c>
      <c r="B2599" s="8" t="s">
        <v>1074</v>
      </c>
      <c r="C2599" s="8">
        <v>131120100110</v>
      </c>
      <c r="D2599" s="8" t="s">
        <v>1075</v>
      </c>
      <c r="F2599" s="8" t="s">
        <v>1076</v>
      </c>
      <c r="G2599" s="10">
        <v>43559</v>
      </c>
      <c r="H2599" s="8" t="s">
        <v>31</v>
      </c>
      <c r="I2599" s="8" t="s">
        <v>38</v>
      </c>
      <c r="J2599" s="9">
        <v>17017.96</v>
      </c>
      <c r="K2599" s="9">
        <v>340.35</v>
      </c>
      <c r="L2599" s="8">
        <v>0</v>
      </c>
      <c r="M2599" s="14">
        <f t="shared" si="123"/>
        <v>17358.309999999998</v>
      </c>
      <c r="N2599" s="8">
        <v>0</v>
      </c>
      <c r="O2599" s="8">
        <v>0</v>
      </c>
      <c r="P2599" s="8" t="s">
        <v>43</v>
      </c>
      <c r="R2599" s="11">
        <v>-4497</v>
      </c>
      <c r="S2599" s="13">
        <f>_xlfn.XLOOKUP(P2599,rif_fee_schedule!$A$2:$A$84,rif_fee_schedule!C$2:C$84, 0)*1.628</f>
        <v>5.1216879999999998</v>
      </c>
      <c r="T2599" s="13">
        <f>_xlfn.XLOOKUP(P2599,rif_fee_schedule!$A$2:$A$84,rif_fee_schedule!D$2:D$84, 0)</f>
        <v>2.9740000000000002</v>
      </c>
      <c r="U2599" s="14">
        <f t="shared" si="121"/>
        <v>-23032.230936</v>
      </c>
      <c r="V2599" s="14">
        <f t="shared" si="122"/>
        <v>-13374.078000000001</v>
      </c>
      <c r="W2599" s="2"/>
      <c r="Y2599" s="3">
        <v>272008405.74000001</v>
      </c>
      <c r="Z2599" s="3">
        <v>5573244.3300000001</v>
      </c>
      <c r="AA2599" s="3">
        <v>0</v>
      </c>
      <c r="AB2599">
        <v>0</v>
      </c>
      <c r="AC2599" s="3">
        <v>0</v>
      </c>
      <c r="AD2599" s="2">
        <v>-7297347.0099999998</v>
      </c>
      <c r="AE2599" s="3">
        <v>599122533.62</v>
      </c>
      <c r="AF2599" s="3">
        <v>12164932.65</v>
      </c>
      <c r="AG2599" s="3">
        <v>2628720.44</v>
      </c>
      <c r="AH2599" s="3">
        <v>103699.7</v>
      </c>
      <c r="AI2599" s="3">
        <v>2074</v>
      </c>
      <c r="AJ2599" s="2">
        <v>-10188946.82</v>
      </c>
    </row>
    <row r="2600" spans="1:36" hidden="1" x14ac:dyDescent="0.25">
      <c r="A2600" s="8">
        <v>2</v>
      </c>
      <c r="B2600" s="8" t="s">
        <v>1074</v>
      </c>
      <c r="C2600" s="8">
        <v>131120100110</v>
      </c>
      <c r="D2600" s="8" t="s">
        <v>1075</v>
      </c>
      <c r="F2600" s="8" t="s">
        <v>1076</v>
      </c>
      <c r="G2600" s="10">
        <v>43559</v>
      </c>
      <c r="H2600" s="8" t="s">
        <v>31</v>
      </c>
      <c r="I2600" s="8" t="s">
        <v>38</v>
      </c>
      <c r="J2600" s="9">
        <v>17017.96</v>
      </c>
      <c r="K2600" s="9">
        <v>340.35</v>
      </c>
      <c r="L2600" s="8">
        <v>0</v>
      </c>
      <c r="M2600" s="14">
        <f t="shared" si="123"/>
        <v>17358.309999999998</v>
      </c>
      <c r="N2600" s="8">
        <v>0</v>
      </c>
      <c r="O2600" s="8">
        <v>0</v>
      </c>
      <c r="P2600" s="8" t="s">
        <v>43</v>
      </c>
      <c r="R2600" s="11">
        <v>4827</v>
      </c>
      <c r="S2600" s="13">
        <f>_xlfn.XLOOKUP(P2600,rif_fee_schedule!$A$2:$A$84,rif_fee_schedule!C$2:C$84, 0)*1.628</f>
        <v>5.1216879999999998</v>
      </c>
      <c r="T2600" s="13">
        <f>_xlfn.XLOOKUP(P2600,rif_fee_schedule!$A$2:$A$84,rif_fee_schedule!D$2:D$84, 0)</f>
        <v>2.9740000000000002</v>
      </c>
      <c r="U2600" s="14">
        <f t="shared" si="121"/>
        <v>24722.387975999998</v>
      </c>
      <c r="V2600" s="14">
        <f t="shared" si="122"/>
        <v>14355.498000000001</v>
      </c>
      <c r="W2600" s="2"/>
      <c r="Y2600" s="3">
        <v>272008405.74000001</v>
      </c>
      <c r="Z2600" s="3">
        <v>5573244.3300000001</v>
      </c>
      <c r="AA2600" s="3">
        <v>0</v>
      </c>
      <c r="AB2600">
        <v>0</v>
      </c>
      <c r="AC2600" s="3">
        <v>0</v>
      </c>
      <c r="AD2600" s="2">
        <v>-7297347.0099999998</v>
      </c>
      <c r="AE2600" s="3">
        <v>599122533.62</v>
      </c>
      <c r="AF2600" s="3">
        <v>12164932.65</v>
      </c>
      <c r="AG2600" s="3">
        <v>2628720.44</v>
      </c>
      <c r="AH2600" s="3">
        <v>103699.7</v>
      </c>
      <c r="AI2600" s="3">
        <v>2074</v>
      </c>
      <c r="AJ2600" s="2">
        <v>-10188946.82</v>
      </c>
    </row>
    <row r="2601" spans="1:36" hidden="1" x14ac:dyDescent="0.25">
      <c r="A2601" s="8">
        <v>2</v>
      </c>
      <c r="B2601" s="8" t="s">
        <v>1074</v>
      </c>
      <c r="C2601" s="8">
        <v>131120100110</v>
      </c>
      <c r="D2601" s="8" t="s">
        <v>1075</v>
      </c>
      <c r="F2601" s="8" t="s">
        <v>1076</v>
      </c>
      <c r="G2601" s="10">
        <v>43559</v>
      </c>
      <c r="H2601" s="8" t="s">
        <v>31</v>
      </c>
      <c r="I2601" s="8" t="s">
        <v>38</v>
      </c>
      <c r="J2601" s="9">
        <v>17017.96</v>
      </c>
      <c r="K2601" s="9">
        <v>340.35</v>
      </c>
      <c r="L2601" s="8">
        <v>0</v>
      </c>
      <c r="M2601" s="14">
        <f t="shared" si="123"/>
        <v>17358.309999999998</v>
      </c>
      <c r="N2601" s="8">
        <v>0</v>
      </c>
      <c r="O2601" s="8">
        <v>0</v>
      </c>
      <c r="P2601" s="8" t="s">
        <v>45</v>
      </c>
      <c r="R2601" s="8">
        <v>-518</v>
      </c>
      <c r="S2601" s="13">
        <f>_xlfn.XLOOKUP(P2601,rif_fee_schedule!$A$2:$A$84,rif_fee_schedule!C$2:C$84, 0)*1.628</f>
        <v>19.244587999999997</v>
      </c>
      <c r="T2601" s="13">
        <f>_xlfn.XLOOKUP(P2601,rif_fee_schedule!$A$2:$A$84,rif_fee_schedule!D$2:D$84, 0)</f>
        <v>11.177</v>
      </c>
      <c r="U2601" s="14">
        <f t="shared" si="121"/>
        <v>-9968.6965839999975</v>
      </c>
      <c r="V2601" s="14">
        <f t="shared" si="122"/>
        <v>-5789.6859999999997</v>
      </c>
      <c r="W2601"/>
      <c r="Y2601" s="3">
        <v>272008405.74000001</v>
      </c>
      <c r="Z2601" s="3">
        <v>5573244.3300000001</v>
      </c>
      <c r="AA2601" s="3">
        <v>0</v>
      </c>
      <c r="AB2601">
        <v>0</v>
      </c>
      <c r="AC2601" s="3">
        <v>0</v>
      </c>
      <c r="AD2601" s="2">
        <v>-7297347.0099999998</v>
      </c>
      <c r="AE2601" s="3">
        <v>599122533.62</v>
      </c>
      <c r="AF2601" s="3">
        <v>12164932.65</v>
      </c>
      <c r="AG2601" s="3">
        <v>2628720.44</v>
      </c>
      <c r="AH2601" s="3">
        <v>103699.7</v>
      </c>
      <c r="AI2601" s="3">
        <v>2074</v>
      </c>
      <c r="AJ2601" s="2">
        <v>-10188946.82</v>
      </c>
    </row>
    <row r="2602" spans="1:36" hidden="1" x14ac:dyDescent="0.25">
      <c r="A2602" s="8">
        <v>2</v>
      </c>
      <c r="B2602" s="8" t="s">
        <v>1074</v>
      </c>
      <c r="C2602" s="8">
        <v>131120100110</v>
      </c>
      <c r="D2602" s="8" t="s">
        <v>1075</v>
      </c>
      <c r="F2602" s="8" t="s">
        <v>1076</v>
      </c>
      <c r="G2602" s="10">
        <v>43559</v>
      </c>
      <c r="H2602" s="8" t="s">
        <v>31</v>
      </c>
      <c r="I2602" s="8" t="s">
        <v>38</v>
      </c>
      <c r="J2602" s="9">
        <v>17017.96</v>
      </c>
      <c r="K2602" s="9">
        <v>340.35</v>
      </c>
      <c r="L2602" s="8">
        <v>0</v>
      </c>
      <c r="M2602" s="14">
        <f t="shared" si="123"/>
        <v>17358.309999999998</v>
      </c>
      <c r="N2602" s="8">
        <v>0</v>
      </c>
      <c r="O2602" s="8">
        <v>0</v>
      </c>
      <c r="P2602" s="8" t="s">
        <v>45</v>
      </c>
      <c r="R2602" s="11">
        <v>1415</v>
      </c>
      <c r="S2602" s="13">
        <f>_xlfn.XLOOKUP(P2602,rif_fee_schedule!$A$2:$A$84,rif_fee_schedule!C$2:C$84, 0)*1.628</f>
        <v>19.244587999999997</v>
      </c>
      <c r="T2602" s="13">
        <f>_xlfn.XLOOKUP(P2602,rif_fee_schedule!$A$2:$A$84,rif_fee_schedule!D$2:D$84, 0)</f>
        <v>11.177</v>
      </c>
      <c r="U2602" s="14">
        <f t="shared" si="121"/>
        <v>27231.092019999996</v>
      </c>
      <c r="V2602" s="14">
        <f t="shared" si="122"/>
        <v>15815.455</v>
      </c>
      <c r="W2602" s="2"/>
      <c r="Y2602" s="3">
        <v>272008405.74000001</v>
      </c>
      <c r="Z2602" s="3">
        <v>5573244.3300000001</v>
      </c>
      <c r="AA2602" s="3">
        <v>0</v>
      </c>
      <c r="AB2602">
        <v>0</v>
      </c>
      <c r="AC2602" s="3">
        <v>0</v>
      </c>
      <c r="AD2602" s="2">
        <v>-7297347.0099999998</v>
      </c>
      <c r="AE2602" s="3">
        <v>599122533.62</v>
      </c>
      <c r="AF2602" s="3">
        <v>12164932.65</v>
      </c>
      <c r="AG2602" s="3">
        <v>2628720.44</v>
      </c>
      <c r="AH2602" s="3">
        <v>103699.7</v>
      </c>
      <c r="AI2602" s="3">
        <v>2074</v>
      </c>
      <c r="AJ2602" s="2">
        <v>-10188946.82</v>
      </c>
    </row>
    <row r="2603" spans="1:36" hidden="1" x14ac:dyDescent="0.25">
      <c r="A2603" s="8">
        <v>1</v>
      </c>
      <c r="B2603" s="8" t="s">
        <v>624</v>
      </c>
      <c r="C2603" s="8">
        <v>3530270410060</v>
      </c>
      <c r="D2603" s="8" t="s">
        <v>625</v>
      </c>
      <c r="F2603" s="8" t="s">
        <v>626</v>
      </c>
      <c r="G2603" s="10">
        <v>43515</v>
      </c>
      <c r="H2603" s="8" t="s">
        <v>31</v>
      </c>
      <c r="I2603" s="8" t="s">
        <v>38</v>
      </c>
      <c r="J2603" s="9">
        <v>3475.98</v>
      </c>
      <c r="K2603" s="9">
        <v>69.52</v>
      </c>
      <c r="L2603" s="8">
        <v>0</v>
      </c>
      <c r="M2603" s="14">
        <f t="shared" si="123"/>
        <v>3545.5</v>
      </c>
      <c r="N2603" s="8">
        <v>0</v>
      </c>
      <c r="O2603" s="8">
        <v>0</v>
      </c>
      <c r="P2603" s="8" t="s">
        <v>72</v>
      </c>
      <c r="R2603" s="8">
        <v>339</v>
      </c>
      <c r="S2603" s="13">
        <f>_xlfn.XLOOKUP(P2603,rif_fee_schedule!$A$2:$A$84,rif_fee_schedule!C$2:C$84, 0)*1.628</f>
        <v>15.918583999999999</v>
      </c>
      <c r="T2603" s="13">
        <f>_xlfn.XLOOKUP(P2603,rif_fee_schedule!$A$2:$A$84,rif_fee_schedule!D$2:D$84, 0)</f>
        <v>9.2460000000000004</v>
      </c>
      <c r="U2603" s="14">
        <f t="shared" si="121"/>
        <v>5396.3999759999997</v>
      </c>
      <c r="V2603" s="14">
        <f t="shared" si="122"/>
        <v>3134.3940000000002</v>
      </c>
      <c r="W2603"/>
      <c r="Y2603" s="3">
        <v>74696854.359999999</v>
      </c>
      <c r="Z2603" s="3">
        <v>1494936.99</v>
      </c>
      <c r="AA2603" s="3">
        <v>1189721.74</v>
      </c>
      <c r="AB2603" s="2">
        <v>103699.7</v>
      </c>
      <c r="AC2603" s="3">
        <v>2074</v>
      </c>
      <c r="AD2603" s="2">
        <v>-3422401.68</v>
      </c>
      <c r="AE2603" s="3">
        <v>599122533.62</v>
      </c>
      <c r="AF2603" s="3">
        <v>12164932.65</v>
      </c>
      <c r="AG2603" s="3">
        <v>2628720.44</v>
      </c>
      <c r="AH2603" s="3">
        <v>103699.7</v>
      </c>
      <c r="AI2603" s="3">
        <v>2074</v>
      </c>
      <c r="AJ2603" s="2">
        <v>-10188946.82</v>
      </c>
    </row>
    <row r="2604" spans="1:36" hidden="1" x14ac:dyDescent="0.25">
      <c r="A2604" s="8">
        <v>1</v>
      </c>
      <c r="B2604" s="8" t="s">
        <v>624</v>
      </c>
      <c r="C2604" s="8">
        <v>3530270410060</v>
      </c>
      <c r="D2604" s="8" t="s">
        <v>625</v>
      </c>
      <c r="F2604" s="8" t="s">
        <v>626</v>
      </c>
      <c r="G2604" s="10">
        <v>43515</v>
      </c>
      <c r="H2604" s="8" t="s">
        <v>31</v>
      </c>
      <c r="I2604" s="8" t="s">
        <v>38</v>
      </c>
      <c r="J2604" s="9">
        <v>3475.98</v>
      </c>
      <c r="K2604" s="9">
        <v>69.52</v>
      </c>
      <c r="L2604" s="8">
        <v>0</v>
      </c>
      <c r="M2604" s="14">
        <f t="shared" si="123"/>
        <v>3545.5</v>
      </c>
      <c r="N2604" s="8">
        <v>0</v>
      </c>
      <c r="O2604" s="8">
        <v>0</v>
      </c>
      <c r="P2604" s="8" t="s">
        <v>43</v>
      </c>
      <c r="R2604" s="8">
        <v>-339</v>
      </c>
      <c r="S2604" s="13">
        <f>_xlfn.XLOOKUP(P2604,rif_fee_schedule!$A$2:$A$84,rif_fee_schedule!C$2:C$84, 0)*1.628</f>
        <v>5.1216879999999998</v>
      </c>
      <c r="T2604" s="13">
        <f>_xlfn.XLOOKUP(P2604,rif_fee_schedule!$A$2:$A$84,rif_fee_schedule!D$2:D$84, 0)</f>
        <v>2.9740000000000002</v>
      </c>
      <c r="U2604" s="14">
        <f t="shared" si="121"/>
        <v>-1736.2522319999998</v>
      </c>
      <c r="V2604" s="14">
        <f t="shared" si="122"/>
        <v>-1008.186</v>
      </c>
      <c r="W2604"/>
      <c r="Y2604" s="3">
        <v>74696854.359999999</v>
      </c>
      <c r="Z2604" s="3">
        <v>1494936.99</v>
      </c>
      <c r="AA2604" s="3">
        <v>1189721.74</v>
      </c>
      <c r="AB2604" s="2">
        <v>103699.7</v>
      </c>
      <c r="AC2604" s="3">
        <v>2074</v>
      </c>
      <c r="AD2604" s="2">
        <v>-3422401.68</v>
      </c>
      <c r="AE2604" s="3">
        <v>599122533.62</v>
      </c>
      <c r="AF2604" s="3">
        <v>12164932.65</v>
      </c>
      <c r="AG2604" s="3">
        <v>2628720.44</v>
      </c>
      <c r="AH2604" s="3">
        <v>103699.7</v>
      </c>
      <c r="AI2604" s="3">
        <v>2074</v>
      </c>
      <c r="AJ2604" s="2">
        <v>-10188946.82</v>
      </c>
    </row>
    <row r="2605" spans="1:36" hidden="1" x14ac:dyDescent="0.25">
      <c r="A2605" s="8">
        <v>2</v>
      </c>
      <c r="B2605" s="8" t="s">
        <v>1547</v>
      </c>
      <c r="C2605" s="8">
        <v>131260510485</v>
      </c>
      <c r="D2605" s="8" t="s">
        <v>1548</v>
      </c>
      <c r="F2605" s="8" t="s">
        <v>1549</v>
      </c>
      <c r="G2605" s="10">
        <v>43670</v>
      </c>
      <c r="H2605" s="8" t="s">
        <v>31</v>
      </c>
      <c r="I2605" s="8" t="s">
        <v>38</v>
      </c>
      <c r="J2605" s="9">
        <v>8772.4500000000007</v>
      </c>
      <c r="K2605" s="9">
        <v>175.45</v>
      </c>
      <c r="L2605" s="8">
        <v>0</v>
      </c>
      <c r="M2605" s="14">
        <f t="shared" si="123"/>
        <v>8947.9000000000015</v>
      </c>
      <c r="N2605" s="8">
        <v>0</v>
      </c>
      <c r="O2605" s="8">
        <v>0</v>
      </c>
      <c r="P2605" s="8" t="s">
        <v>77</v>
      </c>
      <c r="R2605" s="8">
        <v>1</v>
      </c>
      <c r="S2605" s="13">
        <f>_xlfn.XLOOKUP(P2605,rif_fee_schedule!$A$2:$A$84,rif_fee_schedule!C$2:C$84, 0)*1.628</f>
        <v>9769.6279999999988</v>
      </c>
      <c r="T2605" s="13">
        <f>_xlfn.XLOOKUP(P2605,rif_fee_schedule!$A$2:$A$84,rif_fee_schedule!D$2:D$84, 0)</f>
        <v>5674</v>
      </c>
      <c r="U2605" s="14">
        <f t="shared" si="121"/>
        <v>9769.6279999999988</v>
      </c>
      <c r="V2605" s="14">
        <f t="shared" si="122"/>
        <v>5674</v>
      </c>
      <c r="W2605"/>
      <c r="Y2605" s="3">
        <v>272008405.74000001</v>
      </c>
      <c r="Z2605" s="3">
        <v>5573244.3300000001</v>
      </c>
      <c r="AA2605" s="3">
        <v>0</v>
      </c>
      <c r="AB2605">
        <v>0</v>
      </c>
      <c r="AC2605" s="3">
        <v>0</v>
      </c>
      <c r="AD2605" s="2">
        <v>-7297347.0099999998</v>
      </c>
      <c r="AE2605" s="3">
        <v>599122533.62</v>
      </c>
      <c r="AF2605" s="3">
        <v>12164932.65</v>
      </c>
      <c r="AG2605" s="3">
        <v>2628720.44</v>
      </c>
      <c r="AH2605" s="3">
        <v>103699.7</v>
      </c>
      <c r="AI2605" s="3">
        <v>2074</v>
      </c>
      <c r="AJ2605" s="2">
        <v>-10188946.82</v>
      </c>
    </row>
    <row r="2606" spans="1:36" hidden="1" x14ac:dyDescent="0.25">
      <c r="A2606" s="8">
        <v>2</v>
      </c>
      <c r="B2606" s="8" t="s">
        <v>2213</v>
      </c>
      <c r="C2606" s="8">
        <v>141210072090</v>
      </c>
      <c r="D2606" s="8" t="s">
        <v>2214</v>
      </c>
      <c r="G2606" s="10">
        <v>43488</v>
      </c>
      <c r="H2606" s="8" t="s">
        <v>31</v>
      </c>
      <c r="I2606" s="8" t="s">
        <v>32</v>
      </c>
      <c r="J2606" s="9">
        <v>8772.4500000000007</v>
      </c>
      <c r="K2606" s="9">
        <v>175.45</v>
      </c>
      <c r="L2606" s="8">
        <v>0</v>
      </c>
      <c r="M2606" s="14">
        <f t="shared" si="123"/>
        <v>8947.9000000000015</v>
      </c>
      <c r="N2606" s="8">
        <v>0</v>
      </c>
      <c r="O2606" s="8">
        <v>0</v>
      </c>
      <c r="P2606" s="8" t="s">
        <v>77</v>
      </c>
      <c r="R2606" s="8">
        <v>1</v>
      </c>
      <c r="S2606" s="13">
        <f>_xlfn.XLOOKUP(P2606,rif_fee_schedule!$A$2:$A$84,rif_fee_schedule!C$2:C$84, 0)*1.628</f>
        <v>9769.6279999999988</v>
      </c>
      <c r="T2606" s="13">
        <f>_xlfn.XLOOKUP(P2606,rif_fee_schedule!$A$2:$A$84,rif_fee_schedule!D$2:D$84, 0)</f>
        <v>5674</v>
      </c>
      <c r="U2606" s="14">
        <f t="shared" si="121"/>
        <v>9769.6279999999988</v>
      </c>
      <c r="V2606" s="14">
        <f t="shared" si="122"/>
        <v>5674</v>
      </c>
      <c r="W2606"/>
      <c r="Y2606" s="3">
        <v>272008405.74000001</v>
      </c>
      <c r="Z2606" s="3">
        <v>5573244.3300000001</v>
      </c>
      <c r="AA2606" s="3">
        <v>0</v>
      </c>
      <c r="AB2606">
        <v>0</v>
      </c>
      <c r="AC2606" s="3">
        <v>0</v>
      </c>
      <c r="AD2606" s="2">
        <v>-7297347.0099999998</v>
      </c>
      <c r="AE2606" s="3">
        <v>599122533.62</v>
      </c>
      <c r="AF2606" s="3">
        <v>12164932.65</v>
      </c>
      <c r="AG2606" s="3">
        <v>2628720.44</v>
      </c>
      <c r="AH2606" s="3">
        <v>103699.7</v>
      </c>
      <c r="AI2606" s="3">
        <v>2074</v>
      </c>
      <c r="AJ2606" s="2">
        <v>-10188946.82</v>
      </c>
    </row>
    <row r="2607" spans="1:36" hidden="1" x14ac:dyDescent="0.25">
      <c r="A2607" s="8">
        <v>2</v>
      </c>
      <c r="B2607" s="8" t="s">
        <v>2243</v>
      </c>
      <c r="C2607" s="8">
        <v>141210010510</v>
      </c>
      <c r="D2607" s="8" t="s">
        <v>2244</v>
      </c>
      <c r="F2607" s="8" t="s">
        <v>2245</v>
      </c>
      <c r="G2607" s="10">
        <v>43496</v>
      </c>
      <c r="H2607" s="8" t="s">
        <v>31</v>
      </c>
      <c r="I2607" s="8" t="s">
        <v>38</v>
      </c>
      <c r="J2607" s="9">
        <v>0</v>
      </c>
      <c r="K2607" s="9">
        <v>0</v>
      </c>
      <c r="L2607" s="8">
        <v>0</v>
      </c>
      <c r="M2607" s="14">
        <f t="shared" si="123"/>
        <v>0</v>
      </c>
      <c r="N2607" s="8">
        <v>0</v>
      </c>
      <c r="O2607" s="8">
        <v>0</v>
      </c>
      <c r="P2607" s="8" t="s">
        <v>114</v>
      </c>
      <c r="R2607" s="8">
        <v>2</v>
      </c>
      <c r="S2607" s="13">
        <f>_xlfn.XLOOKUP(P2607,rif_fee_schedule!$A$2:$A$84,rif_fee_schedule!C$2:C$84, 0)*1.628</f>
        <v>4288.152</v>
      </c>
      <c r="T2607" s="13">
        <f>_xlfn.XLOOKUP(P2607,rif_fee_schedule!$A$2:$A$84,rif_fee_schedule!D$2:D$84, 0)</f>
        <v>2490</v>
      </c>
      <c r="U2607" s="14">
        <f t="shared" si="121"/>
        <v>8576.3040000000001</v>
      </c>
      <c r="V2607" s="14">
        <f t="shared" si="122"/>
        <v>4980</v>
      </c>
      <c r="W2607"/>
      <c r="Y2607" s="3">
        <v>272008405.74000001</v>
      </c>
      <c r="Z2607" s="3">
        <v>5573244.3300000001</v>
      </c>
      <c r="AA2607" s="3">
        <v>0</v>
      </c>
      <c r="AB2607">
        <v>0</v>
      </c>
      <c r="AC2607" s="3">
        <v>0</v>
      </c>
      <c r="AD2607" s="2">
        <v>-7297347.0099999998</v>
      </c>
      <c r="AE2607" s="3">
        <v>599122533.62</v>
      </c>
      <c r="AF2607" s="3">
        <v>12164932.65</v>
      </c>
      <c r="AG2607" s="3">
        <v>2628720.44</v>
      </c>
      <c r="AH2607" s="3">
        <v>103699.7</v>
      </c>
      <c r="AI2607" s="3">
        <v>2074</v>
      </c>
      <c r="AJ2607" s="2">
        <v>-10188946.82</v>
      </c>
    </row>
    <row r="2608" spans="1:36" hidden="1" x14ac:dyDescent="0.25">
      <c r="A2608" s="8">
        <v>2</v>
      </c>
      <c r="B2608" s="8" t="s">
        <v>2243</v>
      </c>
      <c r="C2608" s="8">
        <v>141210010510</v>
      </c>
      <c r="D2608" s="8" t="s">
        <v>2244</v>
      </c>
      <c r="F2608" s="8" t="s">
        <v>2245</v>
      </c>
      <c r="G2608" s="10">
        <v>43496</v>
      </c>
      <c r="H2608" s="8" t="s">
        <v>31</v>
      </c>
      <c r="I2608" s="8" t="s">
        <v>38</v>
      </c>
      <c r="J2608" s="9">
        <v>0</v>
      </c>
      <c r="K2608" s="9">
        <v>0</v>
      </c>
      <c r="L2608" s="8">
        <v>0</v>
      </c>
      <c r="M2608" s="14">
        <f t="shared" si="123"/>
        <v>0</v>
      </c>
      <c r="N2608" s="8">
        <v>0</v>
      </c>
      <c r="O2608" s="8">
        <v>0</v>
      </c>
      <c r="P2608" s="8" t="s">
        <v>114</v>
      </c>
      <c r="R2608" s="8">
        <v>-2</v>
      </c>
      <c r="S2608" s="13">
        <f>_xlfn.XLOOKUP(P2608,rif_fee_schedule!$A$2:$A$84,rif_fee_schedule!C$2:C$84, 0)*1.628</f>
        <v>4288.152</v>
      </c>
      <c r="T2608" s="13">
        <f>_xlfn.XLOOKUP(P2608,rif_fee_schedule!$A$2:$A$84,rif_fee_schedule!D$2:D$84, 0)</f>
        <v>2490</v>
      </c>
      <c r="U2608" s="14">
        <f t="shared" si="121"/>
        <v>-8576.3040000000001</v>
      </c>
      <c r="V2608" s="14">
        <f t="shared" si="122"/>
        <v>-4980</v>
      </c>
      <c r="W2608"/>
      <c r="Y2608" s="3">
        <v>272008405.74000001</v>
      </c>
      <c r="Z2608" s="3">
        <v>5573244.3300000001</v>
      </c>
      <c r="AA2608" s="3">
        <v>0</v>
      </c>
      <c r="AB2608">
        <v>0</v>
      </c>
      <c r="AC2608" s="3">
        <v>0</v>
      </c>
      <c r="AD2608" s="2">
        <v>-7297347.0099999998</v>
      </c>
      <c r="AE2608" s="3">
        <v>599122533.62</v>
      </c>
      <c r="AF2608" s="3">
        <v>12164932.65</v>
      </c>
      <c r="AG2608" s="3">
        <v>2628720.44</v>
      </c>
      <c r="AH2608" s="3">
        <v>103699.7</v>
      </c>
      <c r="AI2608" s="3">
        <v>2074</v>
      </c>
      <c r="AJ2608" s="2">
        <v>-10188946.82</v>
      </c>
    </row>
    <row r="2609" spans="1:36" hidden="1" x14ac:dyDescent="0.25">
      <c r="A2609" s="8">
        <v>2</v>
      </c>
      <c r="B2609" s="8" t="s">
        <v>1130</v>
      </c>
      <c r="C2609" s="8">
        <v>131140200930</v>
      </c>
      <c r="D2609" s="8" t="s">
        <v>1131</v>
      </c>
      <c r="F2609" s="8" t="s">
        <v>1132</v>
      </c>
      <c r="G2609" s="10">
        <v>43496</v>
      </c>
      <c r="H2609" s="8" t="s">
        <v>31</v>
      </c>
      <c r="I2609" s="8" t="s">
        <v>38</v>
      </c>
      <c r="J2609" s="9">
        <v>0</v>
      </c>
      <c r="K2609" s="9">
        <v>0</v>
      </c>
      <c r="L2609" s="8">
        <v>0</v>
      </c>
      <c r="M2609" s="14">
        <f t="shared" si="123"/>
        <v>0</v>
      </c>
      <c r="N2609" s="8">
        <v>0</v>
      </c>
      <c r="O2609" s="8">
        <v>0</v>
      </c>
      <c r="P2609" s="8" t="s">
        <v>77</v>
      </c>
      <c r="R2609" s="8">
        <v>0</v>
      </c>
      <c r="S2609" s="13">
        <f>_xlfn.XLOOKUP(P2609,rif_fee_schedule!$A$2:$A$84,rif_fee_schedule!C$2:C$84, 0)*1.628</f>
        <v>9769.6279999999988</v>
      </c>
      <c r="T2609" s="13">
        <f>_xlfn.XLOOKUP(P2609,rif_fee_schedule!$A$2:$A$84,rif_fee_schedule!D$2:D$84, 0)</f>
        <v>5674</v>
      </c>
      <c r="U2609" s="14">
        <f t="shared" si="121"/>
        <v>0</v>
      </c>
      <c r="V2609" s="14">
        <f t="shared" si="122"/>
        <v>0</v>
      </c>
      <c r="W2609"/>
      <c r="Y2609" s="3">
        <v>272008405.74000001</v>
      </c>
      <c r="Z2609" s="3">
        <v>5573244.3300000001</v>
      </c>
      <c r="AA2609" s="3">
        <v>0</v>
      </c>
      <c r="AB2609">
        <v>0</v>
      </c>
      <c r="AC2609" s="3">
        <v>0</v>
      </c>
      <c r="AD2609" s="2">
        <v>-7297347.0099999998</v>
      </c>
      <c r="AE2609" s="3">
        <v>599122533.62</v>
      </c>
      <c r="AF2609" s="3">
        <v>12164932.65</v>
      </c>
      <c r="AG2609" s="3">
        <v>2628720.44</v>
      </c>
      <c r="AH2609" s="3">
        <v>103699.7</v>
      </c>
      <c r="AI2609" s="3">
        <v>2074</v>
      </c>
      <c r="AJ2609" s="2">
        <v>-10188946.82</v>
      </c>
    </row>
    <row r="2610" spans="1:36" hidden="1" x14ac:dyDescent="0.25">
      <c r="A2610" s="8">
        <v>6</v>
      </c>
      <c r="B2610" s="8" t="s">
        <v>5337</v>
      </c>
      <c r="C2610" s="8">
        <v>1079070040012</v>
      </c>
      <c r="D2610" s="8" t="s">
        <v>5338</v>
      </c>
      <c r="G2610" s="10">
        <v>43516</v>
      </c>
      <c r="H2610" s="8" t="s">
        <v>31</v>
      </c>
      <c r="I2610" s="8" t="s">
        <v>32</v>
      </c>
      <c r="J2610" s="9">
        <v>594430.56999999995</v>
      </c>
      <c r="K2610" s="9">
        <v>11888.61</v>
      </c>
      <c r="L2610" s="8">
        <v>0</v>
      </c>
      <c r="M2610" s="14">
        <f t="shared" si="123"/>
        <v>606319.17999999993</v>
      </c>
      <c r="N2610" s="8">
        <v>0</v>
      </c>
      <c r="O2610" s="8">
        <v>0</v>
      </c>
      <c r="P2610" s="8" t="s">
        <v>609</v>
      </c>
      <c r="R2610" s="11">
        <v>15538</v>
      </c>
      <c r="S2610" s="13">
        <f>_xlfn.XLOOKUP(P2610,rif_fee_schedule!$A$2:$A$84,rif_fee_schedule!C$2:C$84, 0)*1.628</f>
        <v>24.892119999999998</v>
      </c>
      <c r="T2610" s="13">
        <f>_xlfn.XLOOKUP(P2610,rif_fee_schedule!$A$2:$A$84,rif_fee_schedule!D$2:D$84, 0)</f>
        <v>14.457000000000001</v>
      </c>
      <c r="U2610" s="14">
        <f t="shared" si="121"/>
        <v>386773.76055999997</v>
      </c>
      <c r="V2610" s="14">
        <f t="shared" si="122"/>
        <v>224632.86600000001</v>
      </c>
      <c r="W2610" s="2"/>
      <c r="Y2610" s="3">
        <v>43269262.359999999</v>
      </c>
      <c r="Z2610" s="3">
        <v>874367.57</v>
      </c>
      <c r="AA2610" s="3">
        <v>433279.63</v>
      </c>
      <c r="AB2610">
        <v>0</v>
      </c>
      <c r="AC2610" s="3">
        <v>0</v>
      </c>
      <c r="AD2610" s="2">
        <v>374512.67</v>
      </c>
      <c r="AE2610" s="3">
        <v>599122533.62</v>
      </c>
      <c r="AF2610" s="3">
        <v>12164932.65</v>
      </c>
      <c r="AG2610" s="3">
        <v>2628720.44</v>
      </c>
      <c r="AH2610" s="3">
        <v>103699.7</v>
      </c>
      <c r="AI2610" s="3">
        <v>2074</v>
      </c>
      <c r="AJ2610" s="2">
        <v>-10188946.82</v>
      </c>
    </row>
    <row r="2611" spans="1:36" hidden="1" x14ac:dyDescent="0.25">
      <c r="A2611" s="8">
        <v>6</v>
      </c>
      <c r="B2611" s="8" t="s">
        <v>5337</v>
      </c>
      <c r="C2611" s="8">
        <v>1079070040012</v>
      </c>
      <c r="D2611" s="8" t="s">
        <v>5338</v>
      </c>
      <c r="G2611" s="10">
        <v>43516</v>
      </c>
      <c r="H2611" s="8" t="s">
        <v>31</v>
      </c>
      <c r="I2611" s="8" t="s">
        <v>32</v>
      </c>
      <c r="J2611" s="9">
        <v>594430.56999999995</v>
      </c>
      <c r="K2611" s="9">
        <v>11888.61</v>
      </c>
      <c r="L2611" s="8">
        <v>0</v>
      </c>
      <c r="M2611" s="14">
        <f t="shared" si="123"/>
        <v>606319.17999999993</v>
      </c>
      <c r="N2611" s="8">
        <v>0</v>
      </c>
      <c r="O2611" s="8">
        <v>0</v>
      </c>
      <c r="P2611" s="8" t="s">
        <v>695</v>
      </c>
      <c r="R2611" s="11">
        <v>11693</v>
      </c>
      <c r="S2611" s="13">
        <f>_xlfn.XLOOKUP(P2611,rif_fee_schedule!$A$2:$A$84,rif_fee_schedule!C$2:C$84, 0)*1.628</f>
        <v>15.902304000000001</v>
      </c>
      <c r="T2611" s="13">
        <f>_xlfn.XLOOKUP(P2611,rif_fee_schedule!$A$2:$A$84,rif_fee_schedule!D$2:D$84, 0)</f>
        <v>9.2360000000000007</v>
      </c>
      <c r="U2611" s="14">
        <f t="shared" ref="U2611:U2674" si="124">S2611*R2611</f>
        <v>185945.64067200001</v>
      </c>
      <c r="V2611" s="14">
        <f t="shared" ref="V2611:V2674" si="125">T2611*R2611</f>
        <v>107996.54800000001</v>
      </c>
      <c r="W2611" s="2"/>
      <c r="Y2611" s="3">
        <v>43269262.359999999</v>
      </c>
      <c r="Z2611" s="3">
        <v>874367.57</v>
      </c>
      <c r="AA2611" s="3">
        <v>433279.63</v>
      </c>
      <c r="AB2611">
        <v>0</v>
      </c>
      <c r="AC2611" s="3">
        <v>0</v>
      </c>
      <c r="AD2611" s="2">
        <v>374512.67</v>
      </c>
      <c r="AE2611" s="3">
        <v>599122533.62</v>
      </c>
      <c r="AF2611" s="3">
        <v>12164932.65</v>
      </c>
      <c r="AG2611" s="3">
        <v>2628720.44</v>
      </c>
      <c r="AH2611" s="3">
        <v>103699.7</v>
      </c>
      <c r="AI2611" s="3">
        <v>2074</v>
      </c>
      <c r="AJ2611" s="2">
        <v>-10188946.82</v>
      </c>
    </row>
    <row r="2612" spans="1:36" hidden="1" x14ac:dyDescent="0.25">
      <c r="A2612" s="8">
        <v>6</v>
      </c>
      <c r="B2612" s="8" t="s">
        <v>5337</v>
      </c>
      <c r="C2612" s="8">
        <v>1079070040012</v>
      </c>
      <c r="D2612" s="8" t="s">
        <v>5338</v>
      </c>
      <c r="G2612" s="10">
        <v>43516</v>
      </c>
      <c r="H2612" s="8" t="s">
        <v>31</v>
      </c>
      <c r="I2612" s="8" t="s">
        <v>32</v>
      </c>
      <c r="J2612" s="9">
        <v>594430.56999999995</v>
      </c>
      <c r="K2612" s="9">
        <v>11888.61</v>
      </c>
      <c r="L2612" s="8">
        <v>0</v>
      </c>
      <c r="M2612" s="14">
        <f t="shared" si="123"/>
        <v>606319.17999999993</v>
      </c>
      <c r="N2612" s="8">
        <v>0</v>
      </c>
      <c r="O2612" s="8">
        <v>0</v>
      </c>
      <c r="P2612" s="8" t="s">
        <v>695</v>
      </c>
      <c r="R2612" s="11">
        <v>3346</v>
      </c>
      <c r="S2612" s="13">
        <f>_xlfn.XLOOKUP(P2612,rif_fee_schedule!$A$2:$A$84,rif_fee_schedule!C$2:C$84, 0)*1.628</f>
        <v>15.902304000000001</v>
      </c>
      <c r="T2612" s="13">
        <f>_xlfn.XLOOKUP(P2612,rif_fee_schedule!$A$2:$A$84,rif_fee_schedule!D$2:D$84, 0)</f>
        <v>9.2360000000000007</v>
      </c>
      <c r="U2612" s="14">
        <f t="shared" si="124"/>
        <v>53209.109184000001</v>
      </c>
      <c r="V2612" s="14">
        <f t="shared" si="125"/>
        <v>30903.656000000003</v>
      </c>
      <c r="W2612" s="2"/>
      <c r="Y2612" s="3">
        <v>43269262.359999999</v>
      </c>
      <c r="Z2612" s="3">
        <v>874367.57</v>
      </c>
      <c r="AA2612" s="3">
        <v>433279.63</v>
      </c>
      <c r="AB2612">
        <v>0</v>
      </c>
      <c r="AC2612" s="3">
        <v>0</v>
      </c>
      <c r="AD2612" s="2">
        <v>374512.67</v>
      </c>
      <c r="AE2612" s="3">
        <v>599122533.62</v>
      </c>
      <c r="AF2612" s="3">
        <v>12164932.65</v>
      </c>
      <c r="AG2612" s="3">
        <v>2628720.44</v>
      </c>
      <c r="AH2612" s="3">
        <v>103699.7</v>
      </c>
      <c r="AI2612" s="3">
        <v>2074</v>
      </c>
      <c r="AJ2612" s="2">
        <v>-10188946.82</v>
      </c>
    </row>
    <row r="2613" spans="1:36" hidden="1" x14ac:dyDescent="0.25">
      <c r="A2613" s="8">
        <v>3</v>
      </c>
      <c r="B2613" s="8" t="s">
        <v>3313</v>
      </c>
      <c r="C2613" s="8">
        <v>420160000015</v>
      </c>
      <c r="D2613" s="8" t="s">
        <v>3314</v>
      </c>
      <c r="F2613" s="8" t="s">
        <v>3304</v>
      </c>
      <c r="G2613" s="10">
        <v>43641</v>
      </c>
      <c r="H2613" s="8" t="s">
        <v>31</v>
      </c>
      <c r="I2613" s="8" t="s">
        <v>38</v>
      </c>
      <c r="J2613" s="9">
        <v>143333.84</v>
      </c>
      <c r="K2613" s="9">
        <v>2866.68</v>
      </c>
      <c r="L2613" s="8">
        <v>0</v>
      </c>
      <c r="M2613" s="14">
        <f t="shared" si="123"/>
        <v>146200.51999999999</v>
      </c>
      <c r="N2613" s="8">
        <v>0</v>
      </c>
      <c r="O2613" s="8">
        <v>0</v>
      </c>
      <c r="P2613" s="8" t="s">
        <v>113</v>
      </c>
      <c r="R2613" s="8">
        <v>22</v>
      </c>
      <c r="S2613" s="13">
        <f>_xlfn.XLOOKUP(P2613,rif_fee_schedule!$A$2:$A$84,rif_fee_schedule!C$2:C$84, 0)*1.628</f>
        <v>6860.3919999999998</v>
      </c>
      <c r="T2613" s="13">
        <f>_xlfn.XLOOKUP(P2613,rif_fee_schedule!$A$2:$A$84,rif_fee_schedule!D$2:D$84, 0)</f>
        <v>3984</v>
      </c>
      <c r="U2613" s="14">
        <f t="shared" si="124"/>
        <v>150928.62400000001</v>
      </c>
      <c r="V2613" s="14">
        <f t="shared" si="125"/>
        <v>87648</v>
      </c>
      <c r="W2613"/>
      <c r="Y2613" s="3">
        <v>23988344.25</v>
      </c>
      <c r="Z2613" s="3">
        <v>491993.61</v>
      </c>
      <c r="AA2613" s="3">
        <v>633517.25</v>
      </c>
      <c r="AB2613">
        <v>0</v>
      </c>
      <c r="AC2613" s="3">
        <v>0</v>
      </c>
      <c r="AD2613" s="2">
        <v>2811604.2</v>
      </c>
      <c r="AE2613" s="3">
        <v>599122533.62</v>
      </c>
      <c r="AF2613" s="3">
        <v>12164932.65</v>
      </c>
      <c r="AG2613" s="3">
        <v>2628720.44</v>
      </c>
      <c r="AH2613" s="3">
        <v>103699.7</v>
      </c>
      <c r="AI2613" s="3">
        <v>2074</v>
      </c>
      <c r="AJ2613" s="2">
        <v>-10188946.82</v>
      </c>
    </row>
    <row r="2614" spans="1:36" hidden="1" x14ac:dyDescent="0.25">
      <c r="A2614" s="8">
        <v>2</v>
      </c>
      <c r="B2614" s="8" t="s">
        <v>1866</v>
      </c>
      <c r="C2614" s="8">
        <v>132300360010</v>
      </c>
      <c r="D2614" s="8" t="s">
        <v>1867</v>
      </c>
      <c r="G2614" s="10">
        <v>43781</v>
      </c>
      <c r="H2614" s="8" t="s">
        <v>31</v>
      </c>
      <c r="I2614" s="8" t="s">
        <v>32</v>
      </c>
      <c r="J2614" s="9">
        <v>1321003.54</v>
      </c>
      <c r="K2614" s="9">
        <v>26420.07</v>
      </c>
      <c r="L2614" s="8">
        <v>0</v>
      </c>
      <c r="M2614" s="14">
        <f t="shared" si="123"/>
        <v>1347423.61</v>
      </c>
      <c r="N2614" s="8">
        <v>0</v>
      </c>
      <c r="O2614" s="8">
        <v>0</v>
      </c>
      <c r="P2614" s="8" t="s">
        <v>112</v>
      </c>
      <c r="R2614" s="11">
        <v>-3247</v>
      </c>
      <c r="S2614" s="13">
        <f>_xlfn.XLOOKUP(P2614,rif_fee_schedule!$A$2:$A$84,rif_fee_schedule!C$2:C$84, 0)*1.628</f>
        <v>53.092335999999996</v>
      </c>
      <c r="T2614" s="13">
        <f>_xlfn.XLOOKUP(P2614,rif_fee_schedule!$A$2:$A$84,rif_fee_schedule!D$2:D$84, 0)</f>
        <v>30.835000000000001</v>
      </c>
      <c r="U2614" s="14">
        <f t="shared" si="124"/>
        <v>-172390.814992</v>
      </c>
      <c r="V2614" s="14">
        <f t="shared" si="125"/>
        <v>-100121.24500000001</v>
      </c>
      <c r="W2614" s="2"/>
      <c r="Y2614" s="3">
        <v>272008405.74000001</v>
      </c>
      <c r="Z2614" s="3">
        <v>5573244.3300000001</v>
      </c>
      <c r="AA2614" s="3">
        <v>0</v>
      </c>
      <c r="AB2614">
        <v>0</v>
      </c>
      <c r="AC2614" s="3">
        <v>0</v>
      </c>
      <c r="AD2614" s="2">
        <v>-7297347.0099999998</v>
      </c>
      <c r="AE2614" s="3">
        <v>599122533.62</v>
      </c>
      <c r="AF2614" s="3">
        <v>12164932.65</v>
      </c>
      <c r="AG2614" s="3">
        <v>2628720.44</v>
      </c>
      <c r="AH2614" s="3">
        <v>103699.7</v>
      </c>
      <c r="AI2614" s="3">
        <v>2074</v>
      </c>
      <c r="AJ2614" s="2">
        <v>-10188946.82</v>
      </c>
    </row>
    <row r="2615" spans="1:36" hidden="1" x14ac:dyDescent="0.25">
      <c r="A2615" s="8">
        <v>2</v>
      </c>
      <c r="B2615" s="8" t="s">
        <v>1866</v>
      </c>
      <c r="C2615" s="8">
        <v>132300360010</v>
      </c>
      <c r="D2615" s="8" t="s">
        <v>1867</v>
      </c>
      <c r="G2615" s="10">
        <v>43781</v>
      </c>
      <c r="H2615" s="8" t="s">
        <v>31</v>
      </c>
      <c r="I2615" s="8" t="s">
        <v>32</v>
      </c>
      <c r="J2615" s="9">
        <v>1321003.54</v>
      </c>
      <c r="K2615" s="9">
        <v>26420.07</v>
      </c>
      <c r="L2615" s="8">
        <v>0</v>
      </c>
      <c r="M2615" s="14">
        <f t="shared" si="123"/>
        <v>1347423.61</v>
      </c>
      <c r="N2615" s="8">
        <v>0</v>
      </c>
      <c r="O2615" s="8">
        <v>0</v>
      </c>
      <c r="P2615" s="8" t="s">
        <v>45</v>
      </c>
      <c r="R2615" s="11">
        <v>6819</v>
      </c>
      <c r="S2615" s="13">
        <f>_xlfn.XLOOKUP(P2615,rif_fee_schedule!$A$2:$A$84,rif_fee_schedule!C$2:C$84, 0)*1.628</f>
        <v>19.244587999999997</v>
      </c>
      <c r="T2615" s="13">
        <f>_xlfn.XLOOKUP(P2615,rif_fee_schedule!$A$2:$A$84,rif_fee_schedule!D$2:D$84, 0)</f>
        <v>11.177</v>
      </c>
      <c r="U2615" s="14">
        <f t="shared" si="124"/>
        <v>131228.84557199999</v>
      </c>
      <c r="V2615" s="14">
        <f t="shared" si="125"/>
        <v>76215.963000000003</v>
      </c>
      <c r="W2615" s="2"/>
      <c r="Y2615" s="3">
        <v>272008405.74000001</v>
      </c>
      <c r="Z2615" s="3">
        <v>5573244.3300000001</v>
      </c>
      <c r="AA2615" s="3">
        <v>0</v>
      </c>
      <c r="AB2615">
        <v>0</v>
      </c>
      <c r="AC2615" s="3">
        <v>0</v>
      </c>
      <c r="AD2615" s="2">
        <v>-7297347.0099999998</v>
      </c>
      <c r="AE2615" s="3">
        <v>599122533.62</v>
      </c>
      <c r="AF2615" s="3">
        <v>12164932.65</v>
      </c>
      <c r="AG2615" s="3">
        <v>2628720.44</v>
      </c>
      <c r="AH2615" s="3">
        <v>103699.7</v>
      </c>
      <c r="AI2615" s="3">
        <v>2074</v>
      </c>
      <c r="AJ2615" s="2">
        <v>-10188946.82</v>
      </c>
    </row>
    <row r="2616" spans="1:36" hidden="1" x14ac:dyDescent="0.25">
      <c r="A2616" s="8">
        <v>2</v>
      </c>
      <c r="B2616" s="8" t="s">
        <v>1866</v>
      </c>
      <c r="C2616" s="8">
        <v>132300360010</v>
      </c>
      <c r="D2616" s="8" t="s">
        <v>1867</v>
      </c>
      <c r="G2616" s="10">
        <v>43781</v>
      </c>
      <c r="H2616" s="8" t="s">
        <v>31</v>
      </c>
      <c r="I2616" s="8" t="s">
        <v>32</v>
      </c>
      <c r="J2616" s="9">
        <v>1321003.54</v>
      </c>
      <c r="K2616" s="9">
        <v>26420.07</v>
      </c>
      <c r="L2616" s="8">
        <v>0</v>
      </c>
      <c r="M2616" s="14">
        <f t="shared" si="123"/>
        <v>1347423.61</v>
      </c>
      <c r="N2616" s="8">
        <v>0</v>
      </c>
      <c r="O2616" s="8">
        <v>0</v>
      </c>
      <c r="P2616" s="8" t="s">
        <v>78</v>
      </c>
      <c r="R2616" s="8">
        <v>137</v>
      </c>
      <c r="S2616" s="13">
        <f>_xlfn.XLOOKUP(P2616,rif_fee_schedule!$A$2:$A$84,rif_fee_schedule!C$2:C$84, 0)*1.628</f>
        <v>9105.4039999999986</v>
      </c>
      <c r="T2616" s="13">
        <f>_xlfn.XLOOKUP(P2616,rif_fee_schedule!$A$2:$A$84,rif_fee_schedule!D$2:D$84, 0)</f>
        <v>5288</v>
      </c>
      <c r="U2616" s="14">
        <f t="shared" si="124"/>
        <v>1247440.3479999998</v>
      </c>
      <c r="V2616" s="14">
        <f t="shared" si="125"/>
        <v>724456</v>
      </c>
      <c r="W2616"/>
      <c r="Y2616" s="3">
        <v>272008405.74000001</v>
      </c>
      <c r="Z2616" s="3">
        <v>5573244.3300000001</v>
      </c>
      <c r="AA2616" s="3">
        <v>0</v>
      </c>
      <c r="AB2616">
        <v>0</v>
      </c>
      <c r="AC2616" s="3">
        <v>0</v>
      </c>
      <c r="AD2616" s="2">
        <v>-7297347.0099999998</v>
      </c>
      <c r="AE2616" s="3">
        <v>599122533.62</v>
      </c>
      <c r="AF2616" s="3">
        <v>12164932.65</v>
      </c>
      <c r="AG2616" s="3">
        <v>2628720.44</v>
      </c>
      <c r="AH2616" s="3">
        <v>103699.7</v>
      </c>
      <c r="AI2616" s="3">
        <v>2074</v>
      </c>
      <c r="AJ2616" s="2">
        <v>-10188946.82</v>
      </c>
    </row>
    <row r="2617" spans="1:36" hidden="1" x14ac:dyDescent="0.25">
      <c r="A2617" s="8">
        <v>2</v>
      </c>
      <c r="B2617" s="8" t="s">
        <v>1866</v>
      </c>
      <c r="C2617" s="8">
        <v>132300360010</v>
      </c>
      <c r="D2617" s="8" t="s">
        <v>1867</v>
      </c>
      <c r="G2617" s="10">
        <v>43781</v>
      </c>
      <c r="H2617" s="8" t="s">
        <v>31</v>
      </c>
      <c r="I2617" s="8" t="s">
        <v>32</v>
      </c>
      <c r="J2617" s="9">
        <v>1321003.54</v>
      </c>
      <c r="K2617" s="9">
        <v>26420.07</v>
      </c>
      <c r="L2617" s="8">
        <v>0</v>
      </c>
      <c r="M2617" s="14">
        <f t="shared" si="123"/>
        <v>1347423.61</v>
      </c>
      <c r="N2617" s="8">
        <v>0</v>
      </c>
      <c r="O2617" s="8">
        <v>0</v>
      </c>
      <c r="P2617" s="8" t="s">
        <v>72</v>
      </c>
      <c r="R2617" s="11">
        <v>16642</v>
      </c>
      <c r="S2617" s="13">
        <f>_xlfn.XLOOKUP(P2617,rif_fee_schedule!$A$2:$A$84,rif_fee_schedule!C$2:C$84, 0)*1.628</f>
        <v>15.918583999999999</v>
      </c>
      <c r="T2617" s="13">
        <f>_xlfn.XLOOKUP(P2617,rif_fee_schedule!$A$2:$A$84,rif_fee_schedule!D$2:D$84, 0)</f>
        <v>9.2460000000000004</v>
      </c>
      <c r="U2617" s="14">
        <f t="shared" si="124"/>
        <v>264917.07492799999</v>
      </c>
      <c r="V2617" s="14">
        <f t="shared" si="125"/>
        <v>153871.932</v>
      </c>
      <c r="W2617" s="2"/>
      <c r="Y2617" s="3">
        <v>272008405.74000001</v>
      </c>
      <c r="Z2617" s="3">
        <v>5573244.3300000001</v>
      </c>
      <c r="AA2617" s="3">
        <v>0</v>
      </c>
      <c r="AB2617">
        <v>0</v>
      </c>
      <c r="AC2617" s="3">
        <v>0</v>
      </c>
      <c r="AD2617" s="2">
        <v>-7297347.0099999998</v>
      </c>
      <c r="AE2617" s="3">
        <v>599122533.62</v>
      </c>
      <c r="AF2617" s="3">
        <v>12164932.65</v>
      </c>
      <c r="AG2617" s="3">
        <v>2628720.44</v>
      </c>
      <c r="AH2617" s="3">
        <v>103699.7</v>
      </c>
      <c r="AI2617" s="3">
        <v>2074</v>
      </c>
      <c r="AJ2617" s="2">
        <v>-10188946.82</v>
      </c>
    </row>
    <row r="2618" spans="1:36" hidden="1" x14ac:dyDescent="0.25">
      <c r="A2618" s="8">
        <v>3</v>
      </c>
      <c r="B2618" s="8" t="s">
        <v>3120</v>
      </c>
      <c r="C2618" s="8">
        <v>420160061230</v>
      </c>
      <c r="D2618" s="8" t="s">
        <v>3121</v>
      </c>
      <c r="F2618" s="8" t="s">
        <v>3122</v>
      </c>
      <c r="G2618" s="10">
        <v>43500</v>
      </c>
      <c r="H2618" s="8" t="s">
        <v>31</v>
      </c>
      <c r="I2618" s="8" t="s">
        <v>38</v>
      </c>
      <c r="J2618" s="9">
        <v>51122.63</v>
      </c>
      <c r="K2618" s="9">
        <v>1022.45</v>
      </c>
      <c r="L2618" s="8">
        <v>0</v>
      </c>
      <c r="M2618" s="14">
        <f t="shared" si="123"/>
        <v>52145.079999999994</v>
      </c>
      <c r="N2618" s="8">
        <v>0</v>
      </c>
      <c r="O2618" s="8">
        <v>0</v>
      </c>
      <c r="P2618" s="8" t="s">
        <v>376</v>
      </c>
      <c r="R2618" s="8">
        <v>9</v>
      </c>
      <c r="S2618" s="13">
        <f>_xlfn.XLOOKUP(P2618,rif_fee_schedule!$A$2:$A$84,rif_fee_schedule!C$2:C$84, 0)*1.628</f>
        <v>5981.2719999999999</v>
      </c>
      <c r="T2618" s="13">
        <f>_xlfn.XLOOKUP(P2618,rif_fee_schedule!$A$2:$A$84,rif_fee_schedule!D$2:D$84, 0)</f>
        <v>3474</v>
      </c>
      <c r="U2618" s="14">
        <f t="shared" si="124"/>
        <v>53831.447999999997</v>
      </c>
      <c r="V2618" s="14">
        <f t="shared" si="125"/>
        <v>31266</v>
      </c>
      <c r="W2618"/>
      <c r="Y2618" s="3">
        <v>23988344.25</v>
      </c>
      <c r="Z2618" s="3">
        <v>491993.61</v>
      </c>
      <c r="AA2618" s="3">
        <v>633517.25</v>
      </c>
      <c r="AB2618">
        <v>0</v>
      </c>
      <c r="AC2618" s="3">
        <v>0</v>
      </c>
      <c r="AD2618" s="2">
        <v>2811604.2</v>
      </c>
      <c r="AE2618" s="3">
        <v>599122533.62</v>
      </c>
      <c r="AF2618" s="3">
        <v>12164932.65</v>
      </c>
      <c r="AG2618" s="3">
        <v>2628720.44</v>
      </c>
      <c r="AH2618" s="3">
        <v>103699.7</v>
      </c>
      <c r="AI2618" s="3">
        <v>2074</v>
      </c>
      <c r="AJ2618" s="2">
        <v>-10188946.82</v>
      </c>
    </row>
    <row r="2619" spans="1:36" hidden="1" x14ac:dyDescent="0.25">
      <c r="A2619" s="8">
        <v>2</v>
      </c>
      <c r="B2619" s="8" t="s">
        <v>2268</v>
      </c>
      <c r="C2619" s="8">
        <v>141210070091</v>
      </c>
      <c r="D2619" s="8" t="s">
        <v>2269</v>
      </c>
      <c r="G2619" s="10">
        <v>43501</v>
      </c>
      <c r="H2619" s="8" t="s">
        <v>31</v>
      </c>
      <c r="I2619" s="8" t="s">
        <v>32</v>
      </c>
      <c r="J2619" s="9">
        <v>1969.71</v>
      </c>
      <c r="K2619" s="9">
        <v>39.39</v>
      </c>
      <c r="L2619" s="8">
        <v>0</v>
      </c>
      <c r="M2619" s="14">
        <f t="shared" si="123"/>
        <v>2009.1000000000001</v>
      </c>
      <c r="N2619" s="8">
        <v>0</v>
      </c>
      <c r="O2619" s="8">
        <v>0</v>
      </c>
      <c r="P2619" s="8" t="s">
        <v>77</v>
      </c>
      <c r="R2619" s="8">
        <v>-1</v>
      </c>
      <c r="S2619" s="13">
        <f>_xlfn.XLOOKUP(P2619,rif_fee_schedule!$A$2:$A$84,rif_fee_schedule!C$2:C$84, 0)*1.628</f>
        <v>9769.6279999999988</v>
      </c>
      <c r="T2619" s="13">
        <f>_xlfn.XLOOKUP(P2619,rif_fee_schedule!$A$2:$A$84,rif_fee_schedule!D$2:D$84, 0)</f>
        <v>5674</v>
      </c>
      <c r="U2619" s="14">
        <f t="shared" si="124"/>
        <v>-9769.6279999999988</v>
      </c>
      <c r="V2619" s="14">
        <f t="shared" si="125"/>
        <v>-5674</v>
      </c>
      <c r="W2619"/>
      <c r="Y2619" s="3">
        <v>272008405.74000001</v>
      </c>
      <c r="Z2619" s="3">
        <v>5573244.3300000001</v>
      </c>
      <c r="AA2619" s="3">
        <v>0</v>
      </c>
      <c r="AB2619">
        <v>0</v>
      </c>
      <c r="AC2619" s="3">
        <v>0</v>
      </c>
      <c r="AD2619" s="2">
        <v>-7297347.0099999998</v>
      </c>
      <c r="AE2619" s="3">
        <v>599122533.62</v>
      </c>
      <c r="AF2619" s="3">
        <v>12164932.65</v>
      </c>
      <c r="AG2619" s="3">
        <v>2628720.44</v>
      </c>
      <c r="AH2619" s="3">
        <v>103699.7</v>
      </c>
      <c r="AI2619" s="3">
        <v>2074</v>
      </c>
      <c r="AJ2619" s="2">
        <v>-10188946.82</v>
      </c>
    </row>
    <row r="2620" spans="1:36" hidden="1" x14ac:dyDescent="0.25">
      <c r="A2620" s="8">
        <v>2</v>
      </c>
      <c r="B2620" s="8" t="s">
        <v>2268</v>
      </c>
      <c r="C2620" s="8">
        <v>141210070091</v>
      </c>
      <c r="D2620" s="8" t="s">
        <v>2269</v>
      </c>
      <c r="G2620" s="10">
        <v>43501</v>
      </c>
      <c r="H2620" s="8" t="s">
        <v>31</v>
      </c>
      <c r="I2620" s="8" t="s">
        <v>32</v>
      </c>
      <c r="J2620" s="9">
        <v>1969.71</v>
      </c>
      <c r="K2620" s="9">
        <v>39.39</v>
      </c>
      <c r="L2620" s="8">
        <v>0</v>
      </c>
      <c r="M2620" s="14">
        <f t="shared" si="123"/>
        <v>2009.1000000000001</v>
      </c>
      <c r="N2620" s="8">
        <v>0</v>
      </c>
      <c r="O2620" s="8">
        <v>0</v>
      </c>
      <c r="P2620" s="8" t="s">
        <v>114</v>
      </c>
      <c r="R2620" s="8">
        <v>2</v>
      </c>
      <c r="S2620" s="13">
        <f>_xlfn.XLOOKUP(P2620,rif_fee_schedule!$A$2:$A$84,rif_fee_schedule!C$2:C$84, 0)*1.628</f>
        <v>4288.152</v>
      </c>
      <c r="T2620" s="13">
        <f>_xlfn.XLOOKUP(P2620,rif_fee_schedule!$A$2:$A$84,rif_fee_schedule!D$2:D$84, 0)</f>
        <v>2490</v>
      </c>
      <c r="U2620" s="14">
        <f t="shared" si="124"/>
        <v>8576.3040000000001</v>
      </c>
      <c r="V2620" s="14">
        <f t="shared" si="125"/>
        <v>4980</v>
      </c>
      <c r="W2620"/>
      <c r="Y2620" s="3">
        <v>272008405.74000001</v>
      </c>
      <c r="Z2620" s="3">
        <v>5573244.3300000001</v>
      </c>
      <c r="AA2620" s="3">
        <v>0</v>
      </c>
      <c r="AB2620">
        <v>0</v>
      </c>
      <c r="AC2620" s="3">
        <v>0</v>
      </c>
      <c r="AD2620" s="2">
        <v>-7297347.0099999998</v>
      </c>
      <c r="AE2620" s="3">
        <v>599122533.62</v>
      </c>
      <c r="AF2620" s="3">
        <v>12164932.65</v>
      </c>
      <c r="AG2620" s="3">
        <v>2628720.44</v>
      </c>
      <c r="AH2620" s="3">
        <v>103699.7</v>
      </c>
      <c r="AI2620" s="3">
        <v>2074</v>
      </c>
      <c r="AJ2620" s="2">
        <v>-10188946.82</v>
      </c>
    </row>
    <row r="2621" spans="1:36" hidden="1" x14ac:dyDescent="0.25">
      <c r="A2621" s="8">
        <v>1.1000000000000001</v>
      </c>
      <c r="B2621" s="8" t="s">
        <v>757</v>
      </c>
      <c r="C2621" s="8">
        <v>940360390530</v>
      </c>
      <c r="D2621" s="8" t="s">
        <v>758</v>
      </c>
      <c r="F2621" s="8" t="s">
        <v>759</v>
      </c>
      <c r="G2621" s="10">
        <v>43502</v>
      </c>
      <c r="H2621" s="8" t="s">
        <v>31</v>
      </c>
      <c r="I2621" s="8" t="s">
        <v>38</v>
      </c>
      <c r="J2621" s="9">
        <v>0</v>
      </c>
      <c r="K2621" s="9">
        <v>0</v>
      </c>
      <c r="L2621" s="8">
        <v>0</v>
      </c>
      <c r="M2621" s="14">
        <f t="shared" si="123"/>
        <v>0</v>
      </c>
      <c r="N2621" s="8">
        <v>0</v>
      </c>
      <c r="O2621" s="8">
        <v>0</v>
      </c>
      <c r="P2621" s="8" t="s">
        <v>77</v>
      </c>
      <c r="R2621" s="8">
        <v>1</v>
      </c>
      <c r="S2621" s="13">
        <f>_xlfn.XLOOKUP(P2621,rif_fee_schedule!$A$2:$A$84,rif_fee_schedule!C$2:C$84, 0)*1.628</f>
        <v>9769.6279999999988</v>
      </c>
      <c r="T2621" s="13">
        <f>_xlfn.XLOOKUP(P2621,rif_fee_schedule!$A$2:$A$84,rif_fee_schedule!D$2:D$84, 0)</f>
        <v>5674</v>
      </c>
      <c r="U2621" s="14">
        <f t="shared" si="124"/>
        <v>9769.6279999999988</v>
      </c>
      <c r="V2621" s="14">
        <f t="shared" si="125"/>
        <v>5674</v>
      </c>
      <c r="W2621"/>
      <c r="Y2621" s="3">
        <v>13538989.02</v>
      </c>
      <c r="Z2621" s="3">
        <v>280635.13</v>
      </c>
      <c r="AA2621" s="3">
        <v>0</v>
      </c>
      <c r="AB2621">
        <v>0</v>
      </c>
      <c r="AC2621" s="3">
        <v>0</v>
      </c>
      <c r="AD2621" s="2">
        <v>-2316507.67</v>
      </c>
      <c r="AE2621" s="3">
        <v>599122533.62</v>
      </c>
      <c r="AF2621" s="3">
        <v>12164932.65</v>
      </c>
      <c r="AG2621" s="3">
        <v>2628720.44</v>
      </c>
      <c r="AH2621" s="3">
        <v>103699.7</v>
      </c>
      <c r="AI2621" s="3">
        <v>2074</v>
      </c>
      <c r="AJ2621" s="2">
        <v>-10188946.82</v>
      </c>
    </row>
    <row r="2622" spans="1:36" hidden="1" x14ac:dyDescent="0.25">
      <c r="A2622" s="8">
        <v>1.1000000000000001</v>
      </c>
      <c r="B2622" s="8" t="s">
        <v>757</v>
      </c>
      <c r="C2622" s="8">
        <v>940360390530</v>
      </c>
      <c r="D2622" s="8" t="s">
        <v>758</v>
      </c>
      <c r="F2622" s="8" t="s">
        <v>759</v>
      </c>
      <c r="G2622" s="10">
        <v>43502</v>
      </c>
      <c r="H2622" s="8" t="s">
        <v>31</v>
      </c>
      <c r="I2622" s="8" t="s">
        <v>38</v>
      </c>
      <c r="J2622" s="9">
        <v>0</v>
      </c>
      <c r="K2622" s="9">
        <v>0</v>
      </c>
      <c r="L2622" s="8">
        <v>0</v>
      </c>
      <c r="M2622" s="14">
        <f t="shared" si="123"/>
        <v>0</v>
      </c>
      <c r="N2622" s="8">
        <v>0</v>
      </c>
      <c r="O2622" s="8">
        <v>0</v>
      </c>
      <c r="P2622" s="8" t="s">
        <v>77</v>
      </c>
      <c r="R2622" s="8">
        <v>-1</v>
      </c>
      <c r="S2622" s="13">
        <f>_xlfn.XLOOKUP(P2622,rif_fee_schedule!$A$2:$A$84,rif_fee_schedule!C$2:C$84, 0)*1.628</f>
        <v>9769.6279999999988</v>
      </c>
      <c r="T2622" s="13">
        <f>_xlfn.XLOOKUP(P2622,rif_fee_schedule!$A$2:$A$84,rif_fee_schedule!D$2:D$84, 0)</f>
        <v>5674</v>
      </c>
      <c r="U2622" s="14">
        <f t="shared" si="124"/>
        <v>-9769.6279999999988</v>
      </c>
      <c r="V2622" s="14">
        <f t="shared" si="125"/>
        <v>-5674</v>
      </c>
      <c r="W2622"/>
      <c r="Y2622" s="3">
        <v>13538989.02</v>
      </c>
      <c r="Z2622" s="3">
        <v>280635.13</v>
      </c>
      <c r="AA2622" s="3">
        <v>0</v>
      </c>
      <c r="AB2622">
        <v>0</v>
      </c>
      <c r="AC2622" s="3">
        <v>0</v>
      </c>
      <c r="AD2622" s="2">
        <v>-2316507.67</v>
      </c>
      <c r="AE2622" s="3">
        <v>599122533.62</v>
      </c>
      <c r="AF2622" s="3">
        <v>12164932.65</v>
      </c>
      <c r="AG2622" s="3">
        <v>2628720.44</v>
      </c>
      <c r="AH2622" s="3">
        <v>103699.7</v>
      </c>
      <c r="AI2622" s="3">
        <v>2074</v>
      </c>
      <c r="AJ2622" s="2">
        <v>-10188946.82</v>
      </c>
    </row>
    <row r="2623" spans="1:36" hidden="1" x14ac:dyDescent="0.25">
      <c r="A2623" s="8">
        <v>1</v>
      </c>
      <c r="B2623" s="8" t="s">
        <v>509</v>
      </c>
      <c r="C2623" s="8">
        <v>3530220000018</v>
      </c>
      <c r="D2623" s="8" t="s">
        <v>510</v>
      </c>
      <c r="F2623" s="8" t="s">
        <v>511</v>
      </c>
      <c r="G2623" s="10">
        <v>43500</v>
      </c>
      <c r="H2623" s="8" t="s">
        <v>31</v>
      </c>
      <c r="I2623" s="8" t="s">
        <v>38</v>
      </c>
      <c r="J2623" s="9">
        <v>62483.22</v>
      </c>
      <c r="K2623" s="9">
        <v>1249.6600000000001</v>
      </c>
      <c r="L2623" s="8">
        <v>0</v>
      </c>
      <c r="M2623" s="14">
        <f t="shared" si="123"/>
        <v>63732.880000000005</v>
      </c>
      <c r="N2623" s="8">
        <v>0</v>
      </c>
      <c r="O2623" s="8">
        <v>0</v>
      </c>
      <c r="P2623" s="8" t="s">
        <v>376</v>
      </c>
      <c r="R2623" s="8">
        <v>11</v>
      </c>
      <c r="S2623" s="13">
        <f>_xlfn.XLOOKUP(P2623,rif_fee_schedule!$A$2:$A$84,rif_fee_schedule!C$2:C$84, 0)*1.628</f>
        <v>5981.2719999999999</v>
      </c>
      <c r="T2623" s="13">
        <f>_xlfn.XLOOKUP(P2623,rif_fee_schedule!$A$2:$A$84,rif_fee_schedule!D$2:D$84, 0)</f>
        <v>3474</v>
      </c>
      <c r="U2623" s="14">
        <f t="shared" si="124"/>
        <v>65793.991999999998</v>
      </c>
      <c r="V2623" s="14">
        <f t="shared" si="125"/>
        <v>38214</v>
      </c>
      <c r="W2623"/>
      <c r="Y2623" s="3">
        <v>74696854.359999999</v>
      </c>
      <c r="Z2623" s="3">
        <v>1494936.99</v>
      </c>
      <c r="AA2623" s="3">
        <v>1189721.74</v>
      </c>
      <c r="AB2623" s="2">
        <v>103699.7</v>
      </c>
      <c r="AC2623" s="3">
        <v>2074</v>
      </c>
      <c r="AD2623" s="2">
        <v>-3422401.68</v>
      </c>
      <c r="AE2623" s="3">
        <v>599122533.62</v>
      </c>
      <c r="AF2623" s="3">
        <v>12164932.65</v>
      </c>
      <c r="AG2623" s="3">
        <v>2628720.44</v>
      </c>
      <c r="AH2623" s="3">
        <v>103699.7</v>
      </c>
      <c r="AI2623" s="3">
        <v>2074</v>
      </c>
      <c r="AJ2623" s="2">
        <v>-10188946.82</v>
      </c>
    </row>
    <row r="2624" spans="1:36" hidden="1" x14ac:dyDescent="0.25">
      <c r="A2624" s="8">
        <v>1</v>
      </c>
      <c r="B2624" s="8" t="s">
        <v>404</v>
      </c>
      <c r="C2624" s="8">
        <v>3530170471300</v>
      </c>
      <c r="D2624" s="8" t="s">
        <v>405</v>
      </c>
      <c r="F2624" s="8" t="s">
        <v>406</v>
      </c>
      <c r="G2624" s="10">
        <v>43508</v>
      </c>
      <c r="H2624" s="8" t="s">
        <v>31</v>
      </c>
      <c r="I2624" s="8" t="s">
        <v>38</v>
      </c>
      <c r="J2624" s="9">
        <v>97727.62</v>
      </c>
      <c r="K2624" s="9">
        <v>1954.55</v>
      </c>
      <c r="L2624" s="8">
        <v>0</v>
      </c>
      <c r="M2624" s="14">
        <f t="shared" si="123"/>
        <v>99682.17</v>
      </c>
      <c r="N2624" s="8">
        <v>0</v>
      </c>
      <c r="O2624" s="8">
        <v>0</v>
      </c>
      <c r="P2624" s="8" t="s">
        <v>113</v>
      </c>
      <c r="R2624" s="8">
        <v>15</v>
      </c>
      <c r="S2624" s="13">
        <f>_xlfn.XLOOKUP(P2624,rif_fee_schedule!$A$2:$A$84,rif_fee_schedule!C$2:C$84, 0)*1.628</f>
        <v>6860.3919999999998</v>
      </c>
      <c r="T2624" s="13">
        <f>_xlfn.XLOOKUP(P2624,rif_fee_schedule!$A$2:$A$84,rif_fee_schedule!D$2:D$84, 0)</f>
        <v>3984</v>
      </c>
      <c r="U2624" s="14">
        <f t="shared" si="124"/>
        <v>102905.88</v>
      </c>
      <c r="V2624" s="14">
        <f t="shared" si="125"/>
        <v>59760</v>
      </c>
      <c r="W2624"/>
      <c r="Y2624" s="3">
        <v>74696854.359999999</v>
      </c>
      <c r="Z2624" s="3">
        <v>1494936.99</v>
      </c>
      <c r="AA2624" s="3">
        <v>1189721.74</v>
      </c>
      <c r="AB2624" s="2">
        <v>103699.7</v>
      </c>
      <c r="AC2624" s="3">
        <v>2074</v>
      </c>
      <c r="AD2624" s="2">
        <v>-3422401.68</v>
      </c>
      <c r="AE2624" s="3">
        <v>599122533.62</v>
      </c>
      <c r="AF2624" s="3">
        <v>12164932.65</v>
      </c>
      <c r="AG2624" s="3">
        <v>2628720.44</v>
      </c>
      <c r="AH2624" s="3">
        <v>103699.7</v>
      </c>
      <c r="AI2624" s="3">
        <v>2074</v>
      </c>
      <c r="AJ2624" s="2">
        <v>-10188946.82</v>
      </c>
    </row>
    <row r="2625" spans="1:36" hidden="1" x14ac:dyDescent="0.25">
      <c r="A2625" s="8">
        <v>3</v>
      </c>
      <c r="B2625" s="8" t="s">
        <v>3885</v>
      </c>
      <c r="C2625" s="8">
        <v>3421040460010</v>
      </c>
      <c r="D2625" s="8" t="s">
        <v>3886</v>
      </c>
      <c r="G2625" s="10">
        <v>43515</v>
      </c>
      <c r="H2625" s="8" t="s">
        <v>31</v>
      </c>
      <c r="I2625" s="8" t="s">
        <v>32</v>
      </c>
      <c r="J2625" s="9">
        <v>17479.560000000001</v>
      </c>
      <c r="K2625" s="9">
        <v>349.59</v>
      </c>
      <c r="L2625" s="8">
        <v>0</v>
      </c>
      <c r="M2625" s="14">
        <f t="shared" si="123"/>
        <v>17829.150000000001</v>
      </c>
      <c r="N2625" s="8">
        <v>0</v>
      </c>
      <c r="O2625" s="8">
        <v>0</v>
      </c>
      <c r="P2625" s="8" t="s">
        <v>613</v>
      </c>
      <c r="R2625" s="8">
        <v>14</v>
      </c>
      <c r="S2625" s="13">
        <f>_xlfn.XLOOKUP(P2625,rif_fee_schedule!$A$2:$A$84,rif_fee_schedule!C$2:C$84, 0)*1.628</f>
        <v>1619.86</v>
      </c>
      <c r="T2625" s="13">
        <f>_xlfn.XLOOKUP(P2625,rif_fee_schedule!$A$2:$A$84,rif_fee_schedule!D$2:D$84, 0)</f>
        <v>940</v>
      </c>
      <c r="U2625" s="14">
        <f t="shared" si="124"/>
        <v>22678.039999999997</v>
      </c>
      <c r="V2625" s="14">
        <f t="shared" si="125"/>
        <v>13160</v>
      </c>
      <c r="W2625"/>
      <c r="Y2625" s="3">
        <v>23988344.25</v>
      </c>
      <c r="Z2625" s="3">
        <v>491993.61</v>
      </c>
      <c r="AA2625" s="3">
        <v>633517.25</v>
      </c>
      <c r="AB2625">
        <v>0</v>
      </c>
      <c r="AC2625" s="3">
        <v>0</v>
      </c>
      <c r="AD2625" s="2">
        <v>2811604.2</v>
      </c>
      <c r="AE2625" s="3">
        <v>599122533.62</v>
      </c>
      <c r="AF2625" s="3">
        <v>12164932.65</v>
      </c>
      <c r="AG2625" s="3">
        <v>2628720.44</v>
      </c>
      <c r="AH2625" s="3">
        <v>103699.7</v>
      </c>
      <c r="AI2625" s="3">
        <v>2074</v>
      </c>
      <c r="AJ2625" s="2">
        <v>-10188946.82</v>
      </c>
    </row>
    <row r="2626" spans="1:36" hidden="1" x14ac:dyDescent="0.25">
      <c r="A2626" s="8">
        <v>3</v>
      </c>
      <c r="B2626" s="8" t="s">
        <v>3885</v>
      </c>
      <c r="C2626" s="8">
        <v>3421040460010</v>
      </c>
      <c r="D2626" s="8" t="s">
        <v>3886</v>
      </c>
      <c r="G2626" s="10">
        <v>43515</v>
      </c>
      <c r="H2626" s="8" t="s">
        <v>31</v>
      </c>
      <c r="I2626" s="8" t="s">
        <v>32</v>
      </c>
      <c r="J2626" s="9">
        <v>17479.560000000001</v>
      </c>
      <c r="K2626" s="9">
        <v>349.59</v>
      </c>
      <c r="L2626" s="8">
        <v>0</v>
      </c>
      <c r="M2626" s="14">
        <f t="shared" si="123"/>
        <v>17829.150000000001</v>
      </c>
      <c r="N2626" s="8">
        <v>0</v>
      </c>
      <c r="O2626" s="8">
        <v>0</v>
      </c>
      <c r="P2626" s="8" t="s">
        <v>45</v>
      </c>
      <c r="R2626" s="8">
        <v>-222</v>
      </c>
      <c r="S2626" s="13">
        <f>_xlfn.XLOOKUP(P2626,rif_fee_schedule!$A$2:$A$84,rif_fee_schedule!C$2:C$84, 0)*1.628</f>
        <v>19.244587999999997</v>
      </c>
      <c r="T2626" s="13">
        <f>_xlfn.XLOOKUP(P2626,rif_fee_schedule!$A$2:$A$84,rif_fee_schedule!D$2:D$84, 0)</f>
        <v>11.177</v>
      </c>
      <c r="U2626" s="14">
        <f t="shared" si="124"/>
        <v>-4272.2985359999993</v>
      </c>
      <c r="V2626" s="14">
        <f t="shared" si="125"/>
        <v>-2481.2939999999999</v>
      </c>
      <c r="W2626"/>
      <c r="Y2626" s="3">
        <v>23988344.25</v>
      </c>
      <c r="Z2626" s="3">
        <v>491993.61</v>
      </c>
      <c r="AA2626" s="3">
        <v>633517.25</v>
      </c>
      <c r="AB2626">
        <v>0</v>
      </c>
      <c r="AC2626" s="3">
        <v>0</v>
      </c>
      <c r="AD2626" s="2">
        <v>2811604.2</v>
      </c>
      <c r="AE2626" s="3">
        <v>599122533.62</v>
      </c>
      <c r="AF2626" s="3">
        <v>12164932.65</v>
      </c>
      <c r="AG2626" s="3">
        <v>2628720.44</v>
      </c>
      <c r="AH2626" s="3">
        <v>103699.7</v>
      </c>
      <c r="AI2626" s="3">
        <v>2074</v>
      </c>
      <c r="AJ2626" s="2">
        <v>-10188946.82</v>
      </c>
    </row>
    <row r="2627" spans="1:36" hidden="1" x14ac:dyDescent="0.25">
      <c r="A2627" s="8">
        <v>2</v>
      </c>
      <c r="B2627" s="8" t="s">
        <v>1071</v>
      </c>
      <c r="C2627" s="8">
        <v>131120080250</v>
      </c>
      <c r="D2627" s="8" t="s">
        <v>1072</v>
      </c>
      <c r="G2627" s="10">
        <v>43504</v>
      </c>
      <c r="H2627" s="8" t="s">
        <v>31</v>
      </c>
      <c r="I2627" s="8" t="s">
        <v>1073</v>
      </c>
      <c r="J2627" s="9">
        <v>340093.86</v>
      </c>
      <c r="K2627" s="9">
        <v>6801.88</v>
      </c>
      <c r="L2627" s="8">
        <v>0</v>
      </c>
      <c r="M2627" s="14">
        <f t="shared" si="123"/>
        <v>346895.74</v>
      </c>
      <c r="N2627" s="8">
        <v>0</v>
      </c>
      <c r="O2627" s="8">
        <v>0</v>
      </c>
      <c r="P2627" s="8" t="s">
        <v>349</v>
      </c>
      <c r="R2627" s="11">
        <v>-9615</v>
      </c>
      <c r="S2627" s="13">
        <f>_xlfn.XLOOKUP(P2627,rif_fee_schedule!$A$2:$A$84,rif_fee_schedule!C$2:C$84, 0)*1.628</f>
        <v>13.701248</v>
      </c>
      <c r="T2627" s="13">
        <f>_xlfn.XLOOKUP(P2627,rif_fee_schedule!$A$2:$A$84,rif_fee_schedule!D$2:D$84, 0)</f>
        <v>7.9569999999999999</v>
      </c>
      <c r="U2627" s="14">
        <f t="shared" si="124"/>
        <v>-131737.49951999998</v>
      </c>
      <c r="V2627" s="14">
        <f t="shared" si="125"/>
        <v>-76506.554999999993</v>
      </c>
      <c r="W2627" s="2"/>
      <c r="Y2627" s="3">
        <v>272008405.74000001</v>
      </c>
      <c r="Z2627" s="3">
        <v>5573244.3300000001</v>
      </c>
      <c r="AA2627" s="3">
        <v>0</v>
      </c>
      <c r="AB2627">
        <v>0</v>
      </c>
      <c r="AC2627" s="3">
        <v>0</v>
      </c>
      <c r="AD2627" s="2">
        <v>-7297347.0099999998</v>
      </c>
      <c r="AE2627" s="3">
        <v>599122533.62</v>
      </c>
      <c r="AF2627" s="3">
        <v>12164932.65</v>
      </c>
      <c r="AG2627" s="3">
        <v>2628720.44</v>
      </c>
      <c r="AH2627" s="3">
        <v>103699.7</v>
      </c>
      <c r="AI2627" s="3">
        <v>2074</v>
      </c>
      <c r="AJ2627" s="2">
        <v>-10188946.82</v>
      </c>
    </row>
    <row r="2628" spans="1:36" hidden="1" x14ac:dyDescent="0.25">
      <c r="A2628" s="8">
        <v>2</v>
      </c>
      <c r="B2628" s="8" t="s">
        <v>1071</v>
      </c>
      <c r="C2628" s="8">
        <v>131120080250</v>
      </c>
      <c r="D2628" s="8" t="s">
        <v>1072</v>
      </c>
      <c r="G2628" s="10">
        <v>43504</v>
      </c>
      <c r="H2628" s="8" t="s">
        <v>31</v>
      </c>
      <c r="I2628" s="8" t="s">
        <v>1073</v>
      </c>
      <c r="J2628" s="9">
        <v>340093.86</v>
      </c>
      <c r="K2628" s="9">
        <v>6801.88</v>
      </c>
      <c r="L2628" s="8">
        <v>0</v>
      </c>
      <c r="M2628" s="14">
        <f t="shared" si="123"/>
        <v>346895.74</v>
      </c>
      <c r="N2628" s="8">
        <v>0</v>
      </c>
      <c r="O2628" s="8">
        <v>0</v>
      </c>
      <c r="P2628" s="8" t="s">
        <v>112</v>
      </c>
      <c r="R2628" s="11">
        <v>9615</v>
      </c>
      <c r="S2628" s="13">
        <f>_xlfn.XLOOKUP(P2628,rif_fee_schedule!$A$2:$A$84,rif_fee_schedule!C$2:C$84, 0)*1.628</f>
        <v>53.092335999999996</v>
      </c>
      <c r="T2628" s="13">
        <f>_xlfn.XLOOKUP(P2628,rif_fee_schedule!$A$2:$A$84,rif_fee_schedule!D$2:D$84, 0)</f>
        <v>30.835000000000001</v>
      </c>
      <c r="U2628" s="14">
        <f t="shared" si="124"/>
        <v>510482.81063999998</v>
      </c>
      <c r="V2628" s="14">
        <f t="shared" si="125"/>
        <v>296478.52500000002</v>
      </c>
      <c r="W2628" s="2"/>
      <c r="Y2628" s="3">
        <v>272008405.74000001</v>
      </c>
      <c r="Z2628" s="3">
        <v>5573244.3300000001</v>
      </c>
      <c r="AA2628" s="3">
        <v>0</v>
      </c>
      <c r="AB2628">
        <v>0</v>
      </c>
      <c r="AC2628" s="3">
        <v>0</v>
      </c>
      <c r="AD2628" s="2">
        <v>-7297347.0099999998</v>
      </c>
      <c r="AE2628" s="3">
        <v>599122533.62</v>
      </c>
      <c r="AF2628" s="3">
        <v>12164932.65</v>
      </c>
      <c r="AG2628" s="3">
        <v>2628720.44</v>
      </c>
      <c r="AH2628" s="3">
        <v>103699.7</v>
      </c>
      <c r="AI2628" s="3">
        <v>2074</v>
      </c>
      <c r="AJ2628" s="2">
        <v>-10188946.82</v>
      </c>
    </row>
    <row r="2629" spans="1:36" hidden="1" x14ac:dyDescent="0.25">
      <c r="A2629" s="8">
        <v>6</v>
      </c>
      <c r="B2629" s="8" t="s">
        <v>6007</v>
      </c>
      <c r="C2629" s="8">
        <v>1678240160080</v>
      </c>
      <c r="D2629" s="8" t="s">
        <v>6008</v>
      </c>
      <c r="F2629" s="8" t="s">
        <v>6009</v>
      </c>
      <c r="G2629" s="10">
        <v>43565</v>
      </c>
      <c r="H2629" s="8" t="s">
        <v>31</v>
      </c>
      <c r="I2629" s="8" t="s">
        <v>38</v>
      </c>
      <c r="J2629" s="9">
        <v>22486.74</v>
      </c>
      <c r="K2629" s="9">
        <v>449.74</v>
      </c>
      <c r="L2629" s="8">
        <v>0</v>
      </c>
      <c r="M2629" s="14">
        <f t="shared" si="123"/>
        <v>22936.480000000003</v>
      </c>
      <c r="N2629" s="8">
        <v>0</v>
      </c>
      <c r="O2629" s="8">
        <v>0</v>
      </c>
      <c r="P2629" s="8" t="s">
        <v>82</v>
      </c>
      <c r="R2629" s="11">
        <v>1058</v>
      </c>
      <c r="S2629" s="13">
        <f>_xlfn.XLOOKUP(P2629,rif_fee_schedule!$A$2:$A$84,rif_fee_schedule!C$2:C$84, 0)*1.628</f>
        <v>36.760239999999996</v>
      </c>
      <c r="T2629" s="13">
        <f>_xlfn.XLOOKUP(P2629,rif_fee_schedule!$A$2:$A$84,rif_fee_schedule!D$2:D$84, 0)</f>
        <v>21.35</v>
      </c>
      <c r="U2629" s="14">
        <f t="shared" si="124"/>
        <v>38892.333919999997</v>
      </c>
      <c r="V2629" s="14">
        <f t="shared" si="125"/>
        <v>22588.300000000003</v>
      </c>
      <c r="W2629" s="2"/>
      <c r="Y2629" s="3">
        <v>43269262.359999999</v>
      </c>
      <c r="Z2629" s="3">
        <v>874367.57</v>
      </c>
      <c r="AA2629" s="3">
        <v>433279.63</v>
      </c>
      <c r="AB2629">
        <v>0</v>
      </c>
      <c r="AC2629" s="3">
        <v>0</v>
      </c>
      <c r="AD2629" s="2">
        <v>374512.67</v>
      </c>
      <c r="AE2629" s="3">
        <v>599122533.62</v>
      </c>
      <c r="AF2629" s="3">
        <v>12164932.65</v>
      </c>
      <c r="AG2629" s="3">
        <v>2628720.44</v>
      </c>
      <c r="AH2629" s="3">
        <v>103699.7</v>
      </c>
      <c r="AI2629" s="3">
        <v>2074</v>
      </c>
      <c r="AJ2629" s="2">
        <v>-10188946.82</v>
      </c>
    </row>
    <row r="2630" spans="1:36" hidden="1" x14ac:dyDescent="0.25">
      <c r="A2630" s="8">
        <v>6</v>
      </c>
      <c r="B2630" s="8" t="s">
        <v>6007</v>
      </c>
      <c r="C2630" s="8">
        <v>1678240160080</v>
      </c>
      <c r="D2630" s="8" t="s">
        <v>6008</v>
      </c>
      <c r="F2630" s="8" t="s">
        <v>6009</v>
      </c>
      <c r="G2630" s="10">
        <v>43565</v>
      </c>
      <c r="H2630" s="8" t="s">
        <v>31</v>
      </c>
      <c r="I2630" s="8" t="s">
        <v>38</v>
      </c>
      <c r="J2630" s="9">
        <v>22486.74</v>
      </c>
      <c r="K2630" s="9">
        <v>449.74</v>
      </c>
      <c r="L2630" s="8">
        <v>0</v>
      </c>
      <c r="M2630" s="14">
        <f t="shared" si="123"/>
        <v>22936.480000000003</v>
      </c>
      <c r="N2630" s="8">
        <v>0</v>
      </c>
      <c r="O2630" s="8">
        <v>0</v>
      </c>
      <c r="P2630" s="8" t="s">
        <v>90</v>
      </c>
      <c r="R2630" s="11">
        <v>-1058</v>
      </c>
      <c r="S2630" s="13">
        <f>_xlfn.XLOOKUP(P2630,rif_fee_schedule!$A$2:$A$84,rif_fee_schedule!C$2:C$84, 0)*1.628</f>
        <v>14.380123999999999</v>
      </c>
      <c r="T2630" s="13">
        <f>_xlfn.XLOOKUP(P2630,rif_fee_schedule!$A$2:$A$84,rif_fee_schedule!D$2:D$84, 0)</f>
        <v>8.3520000000000003</v>
      </c>
      <c r="U2630" s="14">
        <f t="shared" si="124"/>
        <v>-15214.171191999998</v>
      </c>
      <c r="V2630" s="14">
        <f t="shared" si="125"/>
        <v>-8836.4160000000011</v>
      </c>
      <c r="W2630" s="2"/>
      <c r="Y2630" s="3">
        <v>43269262.359999999</v>
      </c>
      <c r="Z2630" s="3">
        <v>874367.57</v>
      </c>
      <c r="AA2630" s="3">
        <v>433279.63</v>
      </c>
      <c r="AB2630">
        <v>0</v>
      </c>
      <c r="AC2630" s="3">
        <v>0</v>
      </c>
      <c r="AD2630" s="2">
        <v>374512.67</v>
      </c>
      <c r="AE2630" s="3">
        <v>599122533.62</v>
      </c>
      <c r="AF2630" s="3">
        <v>12164932.65</v>
      </c>
      <c r="AG2630" s="3">
        <v>2628720.44</v>
      </c>
      <c r="AH2630" s="3">
        <v>103699.7</v>
      </c>
      <c r="AI2630" s="3">
        <v>2074</v>
      </c>
      <c r="AJ2630" s="2">
        <v>-10188946.82</v>
      </c>
    </row>
    <row r="2631" spans="1:36" hidden="1" x14ac:dyDescent="0.25">
      <c r="A2631" s="8">
        <v>6</v>
      </c>
      <c r="B2631" s="8" t="s">
        <v>5342</v>
      </c>
      <c r="C2631" s="8">
        <v>1079080000550</v>
      </c>
      <c r="D2631" s="8" t="s">
        <v>5343</v>
      </c>
      <c r="F2631" s="8" t="s">
        <v>5344</v>
      </c>
      <c r="G2631" s="10">
        <v>43502</v>
      </c>
      <c r="H2631" s="8" t="s">
        <v>31</v>
      </c>
      <c r="I2631" s="8" t="s">
        <v>38</v>
      </c>
      <c r="J2631" s="9">
        <v>433855.58</v>
      </c>
      <c r="K2631" s="9">
        <v>8677.11</v>
      </c>
      <c r="L2631" s="8">
        <v>0</v>
      </c>
      <c r="M2631" s="14">
        <f t="shared" si="123"/>
        <v>442532.69</v>
      </c>
      <c r="N2631" s="8">
        <v>0</v>
      </c>
      <c r="O2631" s="8">
        <v>0</v>
      </c>
      <c r="P2631" s="8" t="s">
        <v>39</v>
      </c>
      <c r="R2631" s="11">
        <v>184735</v>
      </c>
      <c r="S2631" s="13">
        <f>_xlfn.XLOOKUP(P2631,rif_fee_schedule!$A$2:$A$84,rif_fee_schedule!C$2:C$84, 0)*1.628</f>
        <v>2.4729319999999997</v>
      </c>
      <c r="T2631" s="13">
        <f>_xlfn.XLOOKUP(P2631,rif_fee_schedule!$A$2:$A$84,rif_fee_schedule!D$2:D$84, 0)</f>
        <v>1.4359999999999999</v>
      </c>
      <c r="U2631" s="14">
        <f t="shared" si="124"/>
        <v>456837.09301999991</v>
      </c>
      <c r="V2631" s="14">
        <f t="shared" si="125"/>
        <v>265279.45999999996</v>
      </c>
      <c r="W2631" s="2"/>
      <c r="Y2631" s="3">
        <v>43269262.359999999</v>
      </c>
      <c r="Z2631" s="3">
        <v>874367.57</v>
      </c>
      <c r="AA2631" s="3">
        <v>433279.63</v>
      </c>
      <c r="AB2631">
        <v>0</v>
      </c>
      <c r="AC2631" s="3">
        <v>0</v>
      </c>
      <c r="AD2631" s="2">
        <v>374512.67</v>
      </c>
      <c r="AE2631" s="3">
        <v>599122533.62</v>
      </c>
      <c r="AF2631" s="3">
        <v>12164932.65</v>
      </c>
      <c r="AG2631" s="3">
        <v>2628720.44</v>
      </c>
      <c r="AH2631" s="3">
        <v>103699.7</v>
      </c>
      <c r="AI2631" s="3">
        <v>2074</v>
      </c>
      <c r="AJ2631" s="2">
        <v>-10188946.82</v>
      </c>
    </row>
    <row r="2632" spans="1:36" hidden="1" x14ac:dyDescent="0.25">
      <c r="A2632" s="8">
        <v>1</v>
      </c>
      <c r="B2632" s="8" t="s">
        <v>699</v>
      </c>
      <c r="C2632" s="8">
        <v>3530340170020</v>
      </c>
      <c r="D2632" s="8" t="s">
        <v>700</v>
      </c>
      <c r="G2632" s="10">
        <v>43542</v>
      </c>
      <c r="H2632" s="8" t="s">
        <v>31</v>
      </c>
      <c r="I2632" s="8" t="s">
        <v>32</v>
      </c>
      <c r="J2632" s="9">
        <v>665478.54</v>
      </c>
      <c r="K2632" s="9">
        <v>13309.57</v>
      </c>
      <c r="L2632" s="8">
        <v>0</v>
      </c>
      <c r="M2632" s="14">
        <f t="shared" si="123"/>
        <v>678788.11</v>
      </c>
      <c r="N2632" s="8">
        <v>0</v>
      </c>
      <c r="O2632" s="8">
        <v>0</v>
      </c>
      <c r="P2632" s="8" t="s">
        <v>629</v>
      </c>
      <c r="R2632" s="8">
        <v>110</v>
      </c>
      <c r="S2632" s="13">
        <f>_xlfn.XLOOKUP(P2632,rif_fee_schedule!$A$2:$A$84,rif_fee_schedule!C$2:C$84, 0)*1.628</f>
        <v>6370.3639999999996</v>
      </c>
      <c r="T2632" s="13">
        <f>_xlfn.XLOOKUP(P2632,rif_fee_schedule!$A$2:$A$84,rif_fee_schedule!D$2:D$84, 0)</f>
        <v>3699</v>
      </c>
      <c r="U2632" s="14">
        <f t="shared" si="124"/>
        <v>700740.03999999992</v>
      </c>
      <c r="V2632" s="14">
        <f t="shared" si="125"/>
        <v>406890</v>
      </c>
      <c r="W2632"/>
      <c r="Y2632" s="3">
        <v>74696854.359999999</v>
      </c>
      <c r="Z2632" s="3">
        <v>1494936.99</v>
      </c>
      <c r="AA2632" s="3">
        <v>1189721.74</v>
      </c>
      <c r="AB2632" s="2">
        <v>103699.7</v>
      </c>
      <c r="AC2632" s="3">
        <v>2074</v>
      </c>
      <c r="AD2632" s="2">
        <v>-3422401.68</v>
      </c>
      <c r="AE2632" s="3">
        <v>599122533.62</v>
      </c>
      <c r="AF2632" s="3">
        <v>12164932.65</v>
      </c>
      <c r="AG2632" s="3">
        <v>2628720.44</v>
      </c>
      <c r="AH2632" s="3">
        <v>103699.7</v>
      </c>
      <c r="AI2632" s="3">
        <v>2074</v>
      </c>
      <c r="AJ2632" s="2">
        <v>-10188946.82</v>
      </c>
    </row>
    <row r="2633" spans="1:36" hidden="1" x14ac:dyDescent="0.25">
      <c r="A2633" s="8">
        <v>3.1</v>
      </c>
      <c r="B2633" s="8" t="s">
        <v>4062</v>
      </c>
      <c r="C2633" s="8">
        <v>722170130850</v>
      </c>
      <c r="D2633" s="8" t="s">
        <v>4063</v>
      </c>
      <c r="F2633" s="8" t="s">
        <v>4064</v>
      </c>
      <c r="G2633" s="10">
        <v>43565</v>
      </c>
      <c r="H2633" s="8" t="s">
        <v>31</v>
      </c>
      <c r="I2633" s="8" t="s">
        <v>38</v>
      </c>
      <c r="J2633" s="9">
        <v>0</v>
      </c>
      <c r="K2633" s="9">
        <v>0</v>
      </c>
      <c r="L2633" s="8">
        <v>0</v>
      </c>
      <c r="M2633" s="14">
        <f t="shared" si="123"/>
        <v>0</v>
      </c>
      <c r="N2633" s="8">
        <v>0</v>
      </c>
      <c r="O2633" s="8">
        <v>0</v>
      </c>
      <c r="P2633" s="8" t="s">
        <v>983</v>
      </c>
      <c r="R2633" s="8">
        <v>0</v>
      </c>
      <c r="S2633" s="13">
        <f>_xlfn.XLOOKUP(P2633,rif_fee_schedule!$A$2:$A$84,rif_fee_schedule!C$2:C$84, 0)*1.628</f>
        <v>203.5</v>
      </c>
      <c r="T2633" s="13">
        <f>_xlfn.XLOOKUP(P2633,rif_fee_schedule!$A$2:$A$84,rif_fee_schedule!D$2:D$84, 0)</f>
        <v>118</v>
      </c>
      <c r="U2633" s="14">
        <f t="shared" si="124"/>
        <v>0</v>
      </c>
      <c r="V2633" s="14">
        <f t="shared" si="125"/>
        <v>0</v>
      </c>
      <c r="W2633"/>
      <c r="Y2633" s="3">
        <v>34362078.990000002</v>
      </c>
      <c r="Z2633" s="3">
        <v>687512.03</v>
      </c>
      <c r="AA2633" s="3">
        <v>0</v>
      </c>
      <c r="AB2633">
        <v>0</v>
      </c>
      <c r="AC2633" s="3">
        <v>0</v>
      </c>
      <c r="AD2633" s="2">
        <v>-175934.14</v>
      </c>
      <c r="AE2633" s="3">
        <v>599122533.62</v>
      </c>
      <c r="AF2633" s="3">
        <v>12164932.65</v>
      </c>
      <c r="AG2633" s="3">
        <v>2628720.44</v>
      </c>
      <c r="AH2633" s="3">
        <v>103699.7</v>
      </c>
      <c r="AI2633" s="3">
        <v>2074</v>
      </c>
      <c r="AJ2633" s="2">
        <v>-10188946.82</v>
      </c>
    </row>
    <row r="2634" spans="1:36" hidden="1" x14ac:dyDescent="0.25">
      <c r="A2634" s="8">
        <v>5.0999999999999996</v>
      </c>
      <c r="B2634" s="8" t="s">
        <v>5185</v>
      </c>
      <c r="C2634" s="8">
        <v>2050010130430</v>
      </c>
      <c r="D2634" s="8" t="s">
        <v>5186</v>
      </c>
      <c r="F2634" s="8" t="s">
        <v>5187</v>
      </c>
      <c r="G2634" s="10">
        <v>43500</v>
      </c>
      <c r="H2634" s="8" t="s">
        <v>31</v>
      </c>
      <c r="I2634" s="8" t="s">
        <v>38</v>
      </c>
      <c r="J2634" s="9">
        <v>0</v>
      </c>
      <c r="K2634" s="9">
        <v>0</v>
      </c>
      <c r="L2634" s="8">
        <v>0</v>
      </c>
      <c r="M2634" s="14">
        <f t="shared" si="123"/>
        <v>0</v>
      </c>
      <c r="N2634" s="8">
        <v>0</v>
      </c>
      <c r="O2634" s="8">
        <v>0</v>
      </c>
      <c r="P2634" s="8" t="s">
        <v>77</v>
      </c>
      <c r="R2634" s="8">
        <v>-1</v>
      </c>
      <c r="S2634" s="13">
        <f>_xlfn.XLOOKUP(P2634,rif_fee_schedule!$A$2:$A$84,rif_fee_schedule!C$2:C$84, 0)*1.628</f>
        <v>9769.6279999999988</v>
      </c>
      <c r="T2634" s="13">
        <f>_xlfn.XLOOKUP(P2634,rif_fee_schedule!$A$2:$A$84,rif_fee_schedule!D$2:D$84, 0)</f>
        <v>5674</v>
      </c>
      <c r="U2634" s="14">
        <f t="shared" si="124"/>
        <v>-9769.6279999999988</v>
      </c>
      <c r="V2634" s="14">
        <f t="shared" si="125"/>
        <v>-5674</v>
      </c>
      <c r="W2634"/>
      <c r="Y2634" s="3">
        <v>460572.8</v>
      </c>
      <c r="Z2634" s="3">
        <v>9211.4599999999991</v>
      </c>
      <c r="AA2634" s="3">
        <v>0</v>
      </c>
      <c r="AB2634">
        <v>0</v>
      </c>
      <c r="AC2634" s="3">
        <v>0</v>
      </c>
      <c r="AD2634" s="2">
        <v>11471.08</v>
      </c>
      <c r="AE2634" s="3">
        <v>599122533.62</v>
      </c>
      <c r="AF2634" s="3">
        <v>12164932.65</v>
      </c>
      <c r="AG2634" s="3">
        <v>2628720.44</v>
      </c>
      <c r="AH2634" s="3">
        <v>103699.7</v>
      </c>
      <c r="AI2634" s="3">
        <v>2074</v>
      </c>
      <c r="AJ2634" s="2">
        <v>-10188946.82</v>
      </c>
    </row>
    <row r="2635" spans="1:36" hidden="1" x14ac:dyDescent="0.25">
      <c r="A2635" s="8">
        <v>5.0999999999999996</v>
      </c>
      <c r="B2635" s="8" t="s">
        <v>5185</v>
      </c>
      <c r="C2635" s="8">
        <v>2050010130430</v>
      </c>
      <c r="D2635" s="8" t="s">
        <v>5186</v>
      </c>
      <c r="F2635" s="8" t="s">
        <v>5187</v>
      </c>
      <c r="G2635" s="10">
        <v>43500</v>
      </c>
      <c r="H2635" s="8" t="s">
        <v>31</v>
      </c>
      <c r="I2635" s="8" t="s">
        <v>38</v>
      </c>
      <c r="J2635" s="9">
        <v>0</v>
      </c>
      <c r="K2635" s="9">
        <v>0</v>
      </c>
      <c r="L2635" s="8">
        <v>0</v>
      </c>
      <c r="M2635" s="14">
        <f t="shared" si="123"/>
        <v>0</v>
      </c>
      <c r="N2635" s="8">
        <v>0</v>
      </c>
      <c r="O2635" s="8">
        <v>0</v>
      </c>
      <c r="P2635" s="8" t="s">
        <v>77</v>
      </c>
      <c r="R2635" s="8">
        <v>1</v>
      </c>
      <c r="S2635" s="13">
        <f>_xlfn.XLOOKUP(P2635,rif_fee_schedule!$A$2:$A$84,rif_fee_schedule!C$2:C$84, 0)*1.628</f>
        <v>9769.6279999999988</v>
      </c>
      <c r="T2635" s="13">
        <f>_xlfn.XLOOKUP(P2635,rif_fee_schedule!$A$2:$A$84,rif_fee_schedule!D$2:D$84, 0)</f>
        <v>5674</v>
      </c>
      <c r="U2635" s="14">
        <f t="shared" si="124"/>
        <v>9769.6279999999988</v>
      </c>
      <c r="V2635" s="14">
        <f t="shared" si="125"/>
        <v>5674</v>
      </c>
      <c r="W2635"/>
      <c r="Y2635" s="3">
        <v>460572.8</v>
      </c>
      <c r="Z2635" s="3">
        <v>9211.4599999999991</v>
      </c>
      <c r="AA2635" s="3">
        <v>0</v>
      </c>
      <c r="AB2635">
        <v>0</v>
      </c>
      <c r="AC2635" s="3">
        <v>0</v>
      </c>
      <c r="AD2635" s="2">
        <v>11471.08</v>
      </c>
      <c r="AE2635" s="3">
        <v>599122533.62</v>
      </c>
      <c r="AF2635" s="3">
        <v>12164932.65</v>
      </c>
      <c r="AG2635" s="3">
        <v>2628720.44</v>
      </c>
      <c r="AH2635" s="3">
        <v>103699.7</v>
      </c>
      <c r="AI2635" s="3">
        <v>2074</v>
      </c>
      <c r="AJ2635" s="2">
        <v>-10188946.82</v>
      </c>
    </row>
    <row r="2636" spans="1:36" hidden="1" x14ac:dyDescent="0.25">
      <c r="A2636" s="8">
        <v>6</v>
      </c>
      <c r="B2636" s="8" t="s">
        <v>5799</v>
      </c>
      <c r="C2636" s="8">
        <v>1079180000100</v>
      </c>
      <c r="D2636" s="8" t="s">
        <v>5800</v>
      </c>
      <c r="G2636" s="10">
        <v>43495</v>
      </c>
      <c r="H2636" s="8" t="s">
        <v>31</v>
      </c>
      <c r="I2636" s="8" t="s">
        <v>32</v>
      </c>
      <c r="J2636" s="9">
        <v>2236.3000000000002</v>
      </c>
      <c r="K2636" s="9">
        <v>44.73</v>
      </c>
      <c r="L2636" s="8">
        <v>0</v>
      </c>
      <c r="M2636" s="14">
        <f t="shared" si="123"/>
        <v>2281.0300000000002</v>
      </c>
      <c r="N2636" s="8">
        <v>0</v>
      </c>
      <c r="O2636" s="8">
        <v>0</v>
      </c>
      <c r="P2636" s="8" t="s">
        <v>72</v>
      </c>
      <c r="R2636" s="8">
        <v>-708</v>
      </c>
      <c r="S2636" s="13">
        <f>_xlfn.XLOOKUP(P2636,rif_fee_schedule!$A$2:$A$84,rif_fee_schedule!C$2:C$84, 0)*1.628</f>
        <v>15.918583999999999</v>
      </c>
      <c r="T2636" s="13">
        <f>_xlfn.XLOOKUP(P2636,rif_fee_schedule!$A$2:$A$84,rif_fee_schedule!D$2:D$84, 0)</f>
        <v>9.2460000000000004</v>
      </c>
      <c r="U2636" s="14">
        <f t="shared" si="124"/>
        <v>-11270.357472</v>
      </c>
      <c r="V2636" s="14">
        <f t="shared" si="125"/>
        <v>-6546.1680000000006</v>
      </c>
      <c r="W2636"/>
      <c r="Y2636" s="3">
        <v>43269262.359999999</v>
      </c>
      <c r="Z2636" s="3">
        <v>874367.57</v>
      </c>
      <c r="AA2636" s="3">
        <v>433279.63</v>
      </c>
      <c r="AB2636">
        <v>0</v>
      </c>
      <c r="AC2636" s="3">
        <v>0</v>
      </c>
      <c r="AD2636" s="2">
        <v>374512.67</v>
      </c>
      <c r="AE2636" s="3">
        <v>599122533.62</v>
      </c>
      <c r="AF2636" s="3">
        <v>12164932.65</v>
      </c>
      <c r="AG2636" s="3">
        <v>2628720.44</v>
      </c>
      <c r="AH2636" s="3">
        <v>103699.7</v>
      </c>
      <c r="AI2636" s="3">
        <v>2074</v>
      </c>
      <c r="AJ2636" s="2">
        <v>-10188946.82</v>
      </c>
    </row>
    <row r="2637" spans="1:36" hidden="1" x14ac:dyDescent="0.25">
      <c r="A2637" s="8">
        <v>6</v>
      </c>
      <c r="B2637" s="8" t="s">
        <v>5799</v>
      </c>
      <c r="C2637" s="8">
        <v>1079180000100</v>
      </c>
      <c r="D2637" s="8" t="s">
        <v>5800</v>
      </c>
      <c r="G2637" s="10">
        <v>43495</v>
      </c>
      <c r="H2637" s="8" t="s">
        <v>31</v>
      </c>
      <c r="I2637" s="8" t="s">
        <v>32</v>
      </c>
      <c r="J2637" s="9">
        <v>2236.3000000000002</v>
      </c>
      <c r="K2637" s="9">
        <v>44.73</v>
      </c>
      <c r="L2637" s="8">
        <v>0</v>
      </c>
      <c r="M2637" s="14">
        <f t="shared" si="123"/>
        <v>2281.0300000000002</v>
      </c>
      <c r="N2637" s="8">
        <v>0</v>
      </c>
      <c r="O2637" s="8">
        <v>0</v>
      </c>
      <c r="P2637" s="8" t="s">
        <v>45</v>
      </c>
      <c r="R2637" s="8">
        <v>708</v>
      </c>
      <c r="S2637" s="13">
        <f>_xlfn.XLOOKUP(P2637,rif_fee_schedule!$A$2:$A$84,rif_fee_schedule!C$2:C$84, 0)*1.628</f>
        <v>19.244587999999997</v>
      </c>
      <c r="T2637" s="13">
        <f>_xlfn.XLOOKUP(P2637,rif_fee_schedule!$A$2:$A$84,rif_fee_schedule!D$2:D$84, 0)</f>
        <v>11.177</v>
      </c>
      <c r="U2637" s="14">
        <f t="shared" si="124"/>
        <v>13625.168303999997</v>
      </c>
      <c r="V2637" s="14">
        <f t="shared" si="125"/>
        <v>7913.3159999999998</v>
      </c>
      <c r="W2637"/>
      <c r="Y2637" s="3">
        <v>43269262.359999999</v>
      </c>
      <c r="Z2637" s="3">
        <v>874367.57</v>
      </c>
      <c r="AA2637" s="3">
        <v>433279.63</v>
      </c>
      <c r="AB2637">
        <v>0</v>
      </c>
      <c r="AC2637" s="3">
        <v>0</v>
      </c>
      <c r="AD2637" s="2">
        <v>374512.67</v>
      </c>
      <c r="AE2637" s="3">
        <v>599122533.62</v>
      </c>
      <c r="AF2637" s="3">
        <v>12164932.65</v>
      </c>
      <c r="AG2637" s="3">
        <v>2628720.44</v>
      </c>
      <c r="AH2637" s="3">
        <v>103699.7</v>
      </c>
      <c r="AI2637" s="3">
        <v>2074</v>
      </c>
      <c r="AJ2637" s="2">
        <v>-10188946.82</v>
      </c>
    </row>
    <row r="2638" spans="1:36" hidden="1" x14ac:dyDescent="0.25">
      <c r="A2638" s="8">
        <v>2</v>
      </c>
      <c r="B2638" s="8" t="s">
        <v>2038</v>
      </c>
      <c r="C2638" s="8">
        <v>141090390490</v>
      </c>
      <c r="D2638" s="8" t="s">
        <v>2039</v>
      </c>
      <c r="F2638" s="8" t="s">
        <v>2040</v>
      </c>
      <c r="G2638" s="10">
        <v>43501</v>
      </c>
      <c r="H2638" s="8" t="s">
        <v>31</v>
      </c>
      <c r="I2638" s="8" t="s">
        <v>38</v>
      </c>
      <c r="J2638" s="9">
        <v>1969.71</v>
      </c>
      <c r="K2638" s="9">
        <v>39.39</v>
      </c>
      <c r="L2638" s="8">
        <v>0</v>
      </c>
      <c r="M2638" s="14">
        <f t="shared" si="123"/>
        <v>2009.1000000000001</v>
      </c>
      <c r="N2638" s="8">
        <v>0</v>
      </c>
      <c r="O2638" s="8">
        <v>0</v>
      </c>
      <c r="P2638" s="8" t="s">
        <v>77</v>
      </c>
      <c r="R2638" s="8">
        <v>-1</v>
      </c>
      <c r="S2638" s="13">
        <f>_xlfn.XLOOKUP(P2638,rif_fee_schedule!$A$2:$A$84,rif_fee_schedule!C$2:C$84, 0)*1.628</f>
        <v>9769.6279999999988</v>
      </c>
      <c r="T2638" s="13">
        <f>_xlfn.XLOOKUP(P2638,rif_fee_schedule!$A$2:$A$84,rif_fee_schedule!D$2:D$84, 0)</f>
        <v>5674</v>
      </c>
      <c r="U2638" s="14">
        <f t="shared" si="124"/>
        <v>-9769.6279999999988</v>
      </c>
      <c r="V2638" s="14">
        <f t="shared" si="125"/>
        <v>-5674</v>
      </c>
      <c r="W2638"/>
      <c r="Y2638" s="3">
        <v>272008405.74000001</v>
      </c>
      <c r="Z2638" s="3">
        <v>5573244.3300000001</v>
      </c>
      <c r="AA2638" s="3">
        <v>0</v>
      </c>
      <c r="AB2638">
        <v>0</v>
      </c>
      <c r="AC2638" s="3">
        <v>0</v>
      </c>
      <c r="AD2638" s="2">
        <v>-7297347.0099999998</v>
      </c>
      <c r="AE2638" s="3">
        <v>599122533.62</v>
      </c>
      <c r="AF2638" s="3">
        <v>12164932.65</v>
      </c>
      <c r="AG2638" s="3">
        <v>2628720.44</v>
      </c>
      <c r="AH2638" s="3">
        <v>103699.7</v>
      </c>
      <c r="AI2638" s="3">
        <v>2074</v>
      </c>
      <c r="AJ2638" s="2">
        <v>-10188946.82</v>
      </c>
    </row>
    <row r="2639" spans="1:36" hidden="1" x14ac:dyDescent="0.25">
      <c r="A2639" s="8">
        <v>2</v>
      </c>
      <c r="B2639" s="8" t="s">
        <v>2038</v>
      </c>
      <c r="C2639" s="8">
        <v>141090390490</v>
      </c>
      <c r="D2639" s="8" t="s">
        <v>2039</v>
      </c>
      <c r="F2639" s="8" t="s">
        <v>2040</v>
      </c>
      <c r="G2639" s="10">
        <v>43501</v>
      </c>
      <c r="H2639" s="8" t="s">
        <v>31</v>
      </c>
      <c r="I2639" s="8" t="s">
        <v>38</v>
      </c>
      <c r="J2639" s="9">
        <v>1969.71</v>
      </c>
      <c r="K2639" s="9">
        <v>39.39</v>
      </c>
      <c r="L2639" s="8">
        <v>0</v>
      </c>
      <c r="M2639" s="14">
        <f t="shared" si="123"/>
        <v>2009.1000000000001</v>
      </c>
      <c r="N2639" s="8">
        <v>0</v>
      </c>
      <c r="O2639" s="8">
        <v>0</v>
      </c>
      <c r="P2639" s="8" t="s">
        <v>114</v>
      </c>
      <c r="R2639" s="8">
        <v>2</v>
      </c>
      <c r="S2639" s="13">
        <f>_xlfn.XLOOKUP(P2639,rif_fee_schedule!$A$2:$A$84,rif_fee_schedule!C$2:C$84, 0)*1.628</f>
        <v>4288.152</v>
      </c>
      <c r="T2639" s="13">
        <f>_xlfn.XLOOKUP(P2639,rif_fee_schedule!$A$2:$A$84,rif_fee_schedule!D$2:D$84, 0)</f>
        <v>2490</v>
      </c>
      <c r="U2639" s="14">
        <f t="shared" si="124"/>
        <v>8576.3040000000001</v>
      </c>
      <c r="V2639" s="14">
        <f t="shared" si="125"/>
        <v>4980</v>
      </c>
      <c r="W2639"/>
      <c r="Y2639" s="3">
        <v>272008405.74000001</v>
      </c>
      <c r="Z2639" s="3">
        <v>5573244.3300000001</v>
      </c>
      <c r="AA2639" s="3">
        <v>0</v>
      </c>
      <c r="AB2639">
        <v>0</v>
      </c>
      <c r="AC2639" s="3">
        <v>0</v>
      </c>
      <c r="AD2639" s="2">
        <v>-7297347.0099999998</v>
      </c>
      <c r="AE2639" s="3">
        <v>599122533.62</v>
      </c>
      <c r="AF2639" s="3">
        <v>12164932.65</v>
      </c>
      <c r="AG2639" s="3">
        <v>2628720.44</v>
      </c>
      <c r="AH2639" s="3">
        <v>103699.7</v>
      </c>
      <c r="AI2639" s="3">
        <v>2074</v>
      </c>
      <c r="AJ2639" s="2">
        <v>-10188946.82</v>
      </c>
    </row>
    <row r="2640" spans="1:36" hidden="1" x14ac:dyDescent="0.25">
      <c r="A2640" s="8">
        <v>2</v>
      </c>
      <c r="B2640" s="8" t="s">
        <v>2104</v>
      </c>
      <c r="C2640" s="8">
        <v>141150381030</v>
      </c>
      <c r="D2640" s="8" t="s">
        <v>2105</v>
      </c>
      <c r="F2640" s="8" t="s">
        <v>2106</v>
      </c>
      <c r="G2640" s="10">
        <v>43495</v>
      </c>
      <c r="H2640" s="8" t="s">
        <v>31</v>
      </c>
      <c r="I2640" s="8" t="s">
        <v>38</v>
      </c>
      <c r="J2640" s="9">
        <v>0</v>
      </c>
      <c r="K2640" s="9">
        <v>0</v>
      </c>
      <c r="L2640" s="8">
        <v>0</v>
      </c>
      <c r="M2640" s="14">
        <f t="shared" si="123"/>
        <v>0</v>
      </c>
      <c r="N2640" s="8">
        <v>0</v>
      </c>
      <c r="O2640" s="8">
        <v>0</v>
      </c>
      <c r="P2640" s="8" t="s">
        <v>77</v>
      </c>
      <c r="R2640" s="8">
        <v>1</v>
      </c>
      <c r="S2640" s="13">
        <f>_xlfn.XLOOKUP(P2640,rif_fee_schedule!$A$2:$A$84,rif_fee_schedule!C$2:C$84, 0)*1.628</f>
        <v>9769.6279999999988</v>
      </c>
      <c r="T2640" s="13">
        <f>_xlfn.XLOOKUP(P2640,rif_fee_schedule!$A$2:$A$84,rif_fee_schedule!D$2:D$84, 0)</f>
        <v>5674</v>
      </c>
      <c r="U2640" s="14">
        <f t="shared" si="124"/>
        <v>9769.6279999999988</v>
      </c>
      <c r="V2640" s="14">
        <f t="shared" si="125"/>
        <v>5674</v>
      </c>
      <c r="W2640"/>
      <c r="Y2640" s="3">
        <v>272008405.74000001</v>
      </c>
      <c r="Z2640" s="3">
        <v>5573244.3300000001</v>
      </c>
      <c r="AA2640" s="3">
        <v>0</v>
      </c>
      <c r="AB2640">
        <v>0</v>
      </c>
      <c r="AC2640" s="3">
        <v>0</v>
      </c>
      <c r="AD2640" s="2">
        <v>-7297347.0099999998</v>
      </c>
      <c r="AE2640" s="3">
        <v>599122533.62</v>
      </c>
      <c r="AF2640" s="3">
        <v>12164932.65</v>
      </c>
      <c r="AG2640" s="3">
        <v>2628720.44</v>
      </c>
      <c r="AH2640" s="3">
        <v>103699.7</v>
      </c>
      <c r="AI2640" s="3">
        <v>2074</v>
      </c>
      <c r="AJ2640" s="2">
        <v>-10188946.82</v>
      </c>
    </row>
    <row r="2641" spans="1:36" hidden="1" x14ac:dyDescent="0.25">
      <c r="A2641" s="8">
        <v>2</v>
      </c>
      <c r="B2641" s="8" t="s">
        <v>2104</v>
      </c>
      <c r="C2641" s="8">
        <v>141150381030</v>
      </c>
      <c r="D2641" s="8" t="s">
        <v>2105</v>
      </c>
      <c r="F2641" s="8" t="s">
        <v>2106</v>
      </c>
      <c r="G2641" s="10">
        <v>43495</v>
      </c>
      <c r="H2641" s="8" t="s">
        <v>31</v>
      </c>
      <c r="I2641" s="8" t="s">
        <v>38</v>
      </c>
      <c r="J2641" s="9">
        <v>0</v>
      </c>
      <c r="K2641" s="9">
        <v>0</v>
      </c>
      <c r="L2641" s="8">
        <v>0</v>
      </c>
      <c r="M2641" s="14">
        <f t="shared" si="123"/>
        <v>0</v>
      </c>
      <c r="N2641" s="8">
        <v>0</v>
      </c>
      <c r="O2641" s="8">
        <v>0</v>
      </c>
      <c r="P2641" s="8" t="s">
        <v>77</v>
      </c>
      <c r="R2641" s="8">
        <v>-1</v>
      </c>
      <c r="S2641" s="13">
        <f>_xlfn.XLOOKUP(P2641,rif_fee_schedule!$A$2:$A$84,rif_fee_schedule!C$2:C$84, 0)*1.628</f>
        <v>9769.6279999999988</v>
      </c>
      <c r="T2641" s="13">
        <f>_xlfn.XLOOKUP(P2641,rif_fee_schedule!$A$2:$A$84,rif_fee_schedule!D$2:D$84, 0)</f>
        <v>5674</v>
      </c>
      <c r="U2641" s="14">
        <f t="shared" si="124"/>
        <v>-9769.6279999999988</v>
      </c>
      <c r="V2641" s="14">
        <f t="shared" si="125"/>
        <v>-5674</v>
      </c>
      <c r="W2641"/>
      <c r="Y2641" s="3">
        <v>272008405.74000001</v>
      </c>
      <c r="Z2641" s="3">
        <v>5573244.3300000001</v>
      </c>
      <c r="AA2641" s="3">
        <v>0</v>
      </c>
      <c r="AB2641">
        <v>0</v>
      </c>
      <c r="AC2641" s="3">
        <v>0</v>
      </c>
      <c r="AD2641" s="2">
        <v>-7297347.0099999998</v>
      </c>
      <c r="AE2641" s="3">
        <v>599122533.62</v>
      </c>
      <c r="AF2641" s="3">
        <v>12164932.65</v>
      </c>
      <c r="AG2641" s="3">
        <v>2628720.44</v>
      </c>
      <c r="AH2641" s="3">
        <v>103699.7</v>
      </c>
      <c r="AI2641" s="3">
        <v>2074</v>
      </c>
      <c r="AJ2641" s="2">
        <v>-10188946.82</v>
      </c>
    </row>
    <row r="2642" spans="1:36" hidden="1" x14ac:dyDescent="0.25">
      <c r="A2642" s="8">
        <v>2</v>
      </c>
      <c r="B2642" s="8" t="s">
        <v>2090</v>
      </c>
      <c r="C2642" s="8">
        <v>141140100420</v>
      </c>
      <c r="D2642" s="8" t="s">
        <v>2091</v>
      </c>
      <c r="F2642" s="8" t="s">
        <v>2092</v>
      </c>
      <c r="G2642" s="10">
        <v>43503</v>
      </c>
      <c r="H2642" s="8" t="s">
        <v>31</v>
      </c>
      <c r="I2642" s="8" t="s">
        <v>38</v>
      </c>
      <c r="J2642" s="9">
        <v>0</v>
      </c>
      <c r="K2642" s="9">
        <v>0</v>
      </c>
      <c r="L2642" s="8">
        <v>0</v>
      </c>
      <c r="M2642" s="14">
        <f t="shared" si="123"/>
        <v>0</v>
      </c>
      <c r="N2642" s="8">
        <v>0</v>
      </c>
      <c r="O2642" s="8">
        <v>0</v>
      </c>
      <c r="P2642" s="8" t="s">
        <v>77</v>
      </c>
      <c r="R2642" s="8">
        <v>0</v>
      </c>
      <c r="S2642" s="13">
        <f>_xlfn.XLOOKUP(P2642,rif_fee_schedule!$A$2:$A$84,rif_fee_schedule!C$2:C$84, 0)*1.628</f>
        <v>9769.6279999999988</v>
      </c>
      <c r="T2642" s="13">
        <f>_xlfn.XLOOKUP(P2642,rif_fee_schedule!$A$2:$A$84,rif_fee_schedule!D$2:D$84, 0)</f>
        <v>5674</v>
      </c>
      <c r="U2642" s="14">
        <f t="shared" si="124"/>
        <v>0</v>
      </c>
      <c r="V2642" s="14">
        <f t="shared" si="125"/>
        <v>0</v>
      </c>
      <c r="W2642"/>
      <c r="Y2642" s="3">
        <v>272008405.74000001</v>
      </c>
      <c r="Z2642" s="3">
        <v>5573244.3300000001</v>
      </c>
      <c r="AA2642" s="3">
        <v>0</v>
      </c>
      <c r="AB2642">
        <v>0</v>
      </c>
      <c r="AC2642" s="3">
        <v>0</v>
      </c>
      <c r="AD2642" s="2">
        <v>-7297347.0099999998</v>
      </c>
      <c r="AE2642" s="3">
        <v>599122533.62</v>
      </c>
      <c r="AF2642" s="3">
        <v>12164932.65</v>
      </c>
      <c r="AG2642" s="3">
        <v>2628720.44</v>
      </c>
      <c r="AH2642" s="3">
        <v>103699.7</v>
      </c>
      <c r="AI2642" s="3">
        <v>2074</v>
      </c>
      <c r="AJ2642" s="2">
        <v>-10188946.82</v>
      </c>
    </row>
    <row r="2643" spans="1:36" hidden="1" x14ac:dyDescent="0.25">
      <c r="A2643" s="8">
        <v>2</v>
      </c>
      <c r="B2643" s="8" t="s">
        <v>2259</v>
      </c>
      <c r="C2643" s="8">
        <v>141210070530</v>
      </c>
      <c r="D2643" s="8" t="s">
        <v>2260</v>
      </c>
      <c r="F2643" s="8" t="s">
        <v>2261</v>
      </c>
      <c r="G2643" s="10">
        <v>43501</v>
      </c>
      <c r="H2643" s="8" t="s">
        <v>31</v>
      </c>
      <c r="I2643" s="8" t="s">
        <v>38</v>
      </c>
      <c r="J2643" s="9">
        <v>1969.71</v>
      </c>
      <c r="K2643" s="9">
        <v>39.39</v>
      </c>
      <c r="L2643" s="8">
        <v>0</v>
      </c>
      <c r="M2643" s="14">
        <f t="shared" si="123"/>
        <v>2009.1000000000001</v>
      </c>
      <c r="N2643" s="8">
        <v>0</v>
      </c>
      <c r="O2643" s="8">
        <v>0</v>
      </c>
      <c r="P2643" s="8" t="s">
        <v>114</v>
      </c>
      <c r="R2643" s="8">
        <v>2</v>
      </c>
      <c r="S2643" s="13">
        <f>_xlfn.XLOOKUP(P2643,rif_fee_schedule!$A$2:$A$84,rif_fee_schedule!C$2:C$84, 0)*1.628</f>
        <v>4288.152</v>
      </c>
      <c r="T2643" s="13">
        <f>_xlfn.XLOOKUP(P2643,rif_fee_schedule!$A$2:$A$84,rif_fee_schedule!D$2:D$84, 0)</f>
        <v>2490</v>
      </c>
      <c r="U2643" s="14">
        <f t="shared" si="124"/>
        <v>8576.3040000000001</v>
      </c>
      <c r="V2643" s="14">
        <f t="shared" si="125"/>
        <v>4980</v>
      </c>
      <c r="W2643"/>
      <c r="Y2643" s="3">
        <v>272008405.74000001</v>
      </c>
      <c r="Z2643" s="3">
        <v>5573244.3300000001</v>
      </c>
      <c r="AA2643" s="3">
        <v>0</v>
      </c>
      <c r="AB2643">
        <v>0</v>
      </c>
      <c r="AC2643" s="3">
        <v>0</v>
      </c>
      <c r="AD2643" s="2">
        <v>-7297347.0099999998</v>
      </c>
      <c r="AE2643" s="3">
        <v>599122533.62</v>
      </c>
      <c r="AF2643" s="3">
        <v>12164932.65</v>
      </c>
      <c r="AG2643" s="3">
        <v>2628720.44</v>
      </c>
      <c r="AH2643" s="3">
        <v>103699.7</v>
      </c>
      <c r="AI2643" s="3">
        <v>2074</v>
      </c>
      <c r="AJ2643" s="2">
        <v>-10188946.82</v>
      </c>
    </row>
    <row r="2644" spans="1:36" hidden="1" x14ac:dyDescent="0.25">
      <c r="A2644" s="8">
        <v>2</v>
      </c>
      <c r="B2644" s="8" t="s">
        <v>2259</v>
      </c>
      <c r="C2644" s="8">
        <v>141210070530</v>
      </c>
      <c r="D2644" s="8" t="s">
        <v>2260</v>
      </c>
      <c r="F2644" s="8" t="s">
        <v>2261</v>
      </c>
      <c r="G2644" s="10">
        <v>43501</v>
      </c>
      <c r="H2644" s="8" t="s">
        <v>31</v>
      </c>
      <c r="I2644" s="8" t="s">
        <v>38</v>
      </c>
      <c r="J2644" s="9">
        <v>1969.71</v>
      </c>
      <c r="K2644" s="9">
        <v>39.39</v>
      </c>
      <c r="L2644" s="8">
        <v>0</v>
      </c>
      <c r="M2644" s="14">
        <f t="shared" si="123"/>
        <v>2009.1000000000001</v>
      </c>
      <c r="N2644" s="8">
        <v>0</v>
      </c>
      <c r="O2644" s="8">
        <v>0</v>
      </c>
      <c r="P2644" s="8" t="s">
        <v>77</v>
      </c>
      <c r="R2644" s="8">
        <v>-1</v>
      </c>
      <c r="S2644" s="13">
        <f>_xlfn.XLOOKUP(P2644,rif_fee_schedule!$A$2:$A$84,rif_fee_schedule!C$2:C$84, 0)*1.628</f>
        <v>9769.6279999999988</v>
      </c>
      <c r="T2644" s="13">
        <f>_xlfn.XLOOKUP(P2644,rif_fee_schedule!$A$2:$A$84,rif_fee_schedule!D$2:D$84, 0)</f>
        <v>5674</v>
      </c>
      <c r="U2644" s="14">
        <f t="shared" si="124"/>
        <v>-9769.6279999999988</v>
      </c>
      <c r="V2644" s="14">
        <f t="shared" si="125"/>
        <v>-5674</v>
      </c>
      <c r="W2644"/>
      <c r="Y2644" s="3">
        <v>272008405.74000001</v>
      </c>
      <c r="Z2644" s="3">
        <v>5573244.3300000001</v>
      </c>
      <c r="AA2644" s="3">
        <v>0</v>
      </c>
      <c r="AB2644">
        <v>0</v>
      </c>
      <c r="AC2644" s="3">
        <v>0</v>
      </c>
      <c r="AD2644" s="2">
        <v>-7297347.0099999998</v>
      </c>
      <c r="AE2644" s="3">
        <v>599122533.62</v>
      </c>
      <c r="AF2644" s="3">
        <v>12164932.65</v>
      </c>
      <c r="AG2644" s="3">
        <v>2628720.44</v>
      </c>
      <c r="AH2644" s="3">
        <v>103699.7</v>
      </c>
      <c r="AI2644" s="3">
        <v>2074</v>
      </c>
      <c r="AJ2644" s="2">
        <v>-10188946.82</v>
      </c>
    </row>
    <row r="2645" spans="1:36" hidden="1" x14ac:dyDescent="0.25">
      <c r="A2645" s="8">
        <v>2</v>
      </c>
      <c r="B2645" s="8" t="s">
        <v>1259</v>
      </c>
      <c r="C2645" s="8">
        <v>131230200020</v>
      </c>
      <c r="D2645" s="8" t="s">
        <v>1260</v>
      </c>
      <c r="F2645" s="8" t="s">
        <v>1261</v>
      </c>
      <c r="G2645" s="10">
        <v>43503</v>
      </c>
      <c r="H2645" s="8" t="s">
        <v>31</v>
      </c>
      <c r="I2645" s="8" t="s">
        <v>38</v>
      </c>
      <c r="J2645" s="9">
        <v>8772.4500000000007</v>
      </c>
      <c r="K2645" s="9">
        <v>175.45</v>
      </c>
      <c r="L2645" s="8">
        <v>0</v>
      </c>
      <c r="M2645" s="14">
        <f t="shared" si="123"/>
        <v>8947.9000000000015</v>
      </c>
      <c r="N2645" s="8">
        <v>0</v>
      </c>
      <c r="O2645" s="8">
        <v>0</v>
      </c>
      <c r="P2645" s="8" t="s">
        <v>77</v>
      </c>
      <c r="R2645" s="8">
        <v>1</v>
      </c>
      <c r="S2645" s="13">
        <f>_xlfn.XLOOKUP(P2645,rif_fee_schedule!$A$2:$A$84,rif_fee_schedule!C$2:C$84, 0)*1.628</f>
        <v>9769.6279999999988</v>
      </c>
      <c r="T2645" s="13">
        <f>_xlfn.XLOOKUP(P2645,rif_fee_schedule!$A$2:$A$84,rif_fee_schedule!D$2:D$84, 0)</f>
        <v>5674</v>
      </c>
      <c r="U2645" s="14">
        <f t="shared" si="124"/>
        <v>9769.6279999999988</v>
      </c>
      <c r="V2645" s="14">
        <f t="shared" si="125"/>
        <v>5674</v>
      </c>
      <c r="W2645"/>
      <c r="Y2645" s="3">
        <v>272008405.74000001</v>
      </c>
      <c r="Z2645" s="3">
        <v>5573244.3300000001</v>
      </c>
      <c r="AA2645" s="3">
        <v>0</v>
      </c>
      <c r="AB2645">
        <v>0</v>
      </c>
      <c r="AC2645" s="3">
        <v>0</v>
      </c>
      <c r="AD2645" s="2">
        <v>-7297347.0099999998</v>
      </c>
      <c r="AE2645" s="3">
        <v>599122533.62</v>
      </c>
      <c r="AF2645" s="3">
        <v>12164932.65</v>
      </c>
      <c r="AG2645" s="3">
        <v>2628720.44</v>
      </c>
      <c r="AH2645" s="3">
        <v>103699.7</v>
      </c>
      <c r="AI2645" s="3">
        <v>2074</v>
      </c>
      <c r="AJ2645" s="2">
        <v>-10188946.82</v>
      </c>
    </row>
    <row r="2646" spans="1:36" hidden="1" x14ac:dyDescent="0.25">
      <c r="A2646" s="8">
        <v>2</v>
      </c>
      <c r="B2646" s="8" t="s">
        <v>1784</v>
      </c>
      <c r="C2646" s="8">
        <v>132070402010</v>
      </c>
      <c r="D2646" s="8" t="s">
        <v>1785</v>
      </c>
      <c r="F2646" s="8" t="s">
        <v>1786</v>
      </c>
      <c r="G2646" s="10">
        <v>43507</v>
      </c>
      <c r="H2646" s="8" t="s">
        <v>31</v>
      </c>
      <c r="I2646" s="8" t="s">
        <v>38</v>
      </c>
      <c r="J2646" s="9">
        <v>32523.61</v>
      </c>
      <c r="K2646" s="9">
        <v>650.47</v>
      </c>
      <c r="L2646" s="8">
        <v>0</v>
      </c>
      <c r="M2646" s="14">
        <f t="shared" si="123"/>
        <v>33174.080000000002</v>
      </c>
      <c r="N2646" s="8">
        <v>0</v>
      </c>
      <c r="O2646" s="8">
        <v>0</v>
      </c>
      <c r="P2646" s="8" t="s">
        <v>43</v>
      </c>
      <c r="R2646" s="11">
        <v>-3354</v>
      </c>
      <c r="S2646" s="13">
        <f>_xlfn.XLOOKUP(P2646,rif_fee_schedule!$A$2:$A$84,rif_fee_schedule!C$2:C$84, 0)*1.628</f>
        <v>5.1216879999999998</v>
      </c>
      <c r="T2646" s="13">
        <f>_xlfn.XLOOKUP(P2646,rif_fee_schedule!$A$2:$A$84,rif_fee_schedule!D$2:D$84, 0)</f>
        <v>2.9740000000000002</v>
      </c>
      <c r="U2646" s="14">
        <f t="shared" si="124"/>
        <v>-17178.141552000001</v>
      </c>
      <c r="V2646" s="14">
        <f t="shared" si="125"/>
        <v>-9974.7960000000003</v>
      </c>
      <c r="W2646" s="2"/>
      <c r="Y2646" s="3">
        <v>272008405.74000001</v>
      </c>
      <c r="Z2646" s="3">
        <v>5573244.3300000001</v>
      </c>
      <c r="AA2646" s="3">
        <v>0</v>
      </c>
      <c r="AB2646">
        <v>0</v>
      </c>
      <c r="AC2646" s="3">
        <v>0</v>
      </c>
      <c r="AD2646" s="2">
        <v>-7297347.0099999998</v>
      </c>
      <c r="AE2646" s="3">
        <v>599122533.62</v>
      </c>
      <c r="AF2646" s="3">
        <v>12164932.65</v>
      </c>
      <c r="AG2646" s="3">
        <v>2628720.44</v>
      </c>
      <c r="AH2646" s="3">
        <v>103699.7</v>
      </c>
      <c r="AI2646" s="3">
        <v>2074</v>
      </c>
      <c r="AJ2646" s="2">
        <v>-10188946.82</v>
      </c>
    </row>
    <row r="2647" spans="1:36" hidden="1" x14ac:dyDescent="0.25">
      <c r="A2647" s="8">
        <v>2</v>
      </c>
      <c r="B2647" s="8" t="s">
        <v>1784</v>
      </c>
      <c r="C2647" s="8">
        <v>132070402010</v>
      </c>
      <c r="D2647" s="8" t="s">
        <v>1785</v>
      </c>
      <c r="F2647" s="8" t="s">
        <v>1786</v>
      </c>
      <c r="G2647" s="10">
        <v>43507</v>
      </c>
      <c r="H2647" s="8" t="s">
        <v>31</v>
      </c>
      <c r="I2647" s="8" t="s">
        <v>38</v>
      </c>
      <c r="J2647" s="9">
        <v>32523.61</v>
      </c>
      <c r="K2647" s="9">
        <v>650.47</v>
      </c>
      <c r="L2647" s="8">
        <v>0</v>
      </c>
      <c r="M2647" s="14">
        <f t="shared" si="123"/>
        <v>33174.080000000002</v>
      </c>
      <c r="N2647" s="8">
        <v>0</v>
      </c>
      <c r="O2647" s="8">
        <v>0</v>
      </c>
      <c r="P2647" s="8" t="s">
        <v>72</v>
      </c>
      <c r="R2647" s="11">
        <v>3354</v>
      </c>
      <c r="S2647" s="13">
        <f>_xlfn.XLOOKUP(P2647,rif_fee_schedule!$A$2:$A$84,rif_fee_schedule!C$2:C$84, 0)*1.628</f>
        <v>15.918583999999999</v>
      </c>
      <c r="T2647" s="13">
        <f>_xlfn.XLOOKUP(P2647,rif_fee_schedule!$A$2:$A$84,rif_fee_schedule!D$2:D$84, 0)</f>
        <v>9.2460000000000004</v>
      </c>
      <c r="U2647" s="14">
        <f t="shared" si="124"/>
        <v>53390.930735999995</v>
      </c>
      <c r="V2647" s="14">
        <f t="shared" si="125"/>
        <v>31011.084000000003</v>
      </c>
      <c r="W2647" s="2"/>
      <c r="Y2647" s="3">
        <v>272008405.74000001</v>
      </c>
      <c r="Z2647" s="3">
        <v>5573244.3300000001</v>
      </c>
      <c r="AA2647" s="3">
        <v>0</v>
      </c>
      <c r="AB2647">
        <v>0</v>
      </c>
      <c r="AC2647" s="3">
        <v>0</v>
      </c>
      <c r="AD2647" s="2">
        <v>-7297347.0099999998</v>
      </c>
      <c r="AE2647" s="3">
        <v>599122533.62</v>
      </c>
      <c r="AF2647" s="3">
        <v>12164932.65</v>
      </c>
      <c r="AG2647" s="3">
        <v>2628720.44</v>
      </c>
      <c r="AH2647" s="3">
        <v>103699.7</v>
      </c>
      <c r="AI2647" s="3">
        <v>2074</v>
      </c>
      <c r="AJ2647" s="2">
        <v>-10188946.82</v>
      </c>
    </row>
    <row r="2648" spans="1:36" hidden="1" x14ac:dyDescent="0.25">
      <c r="A2648" s="8">
        <v>3.1</v>
      </c>
      <c r="B2648" s="8" t="s">
        <v>4056</v>
      </c>
      <c r="C2648" s="8">
        <v>722170082530</v>
      </c>
      <c r="D2648" s="8" t="s">
        <v>4057</v>
      </c>
      <c r="F2648" s="8" t="s">
        <v>4058</v>
      </c>
      <c r="G2648" s="10">
        <v>43502</v>
      </c>
      <c r="H2648" s="8" t="s">
        <v>31</v>
      </c>
      <c r="I2648" s="8" t="s">
        <v>38</v>
      </c>
      <c r="J2648" s="9">
        <v>8772.4500000000007</v>
      </c>
      <c r="K2648" s="9">
        <v>175.45</v>
      </c>
      <c r="L2648" s="8">
        <v>0</v>
      </c>
      <c r="M2648" s="14">
        <f t="shared" si="123"/>
        <v>8947.9000000000015</v>
      </c>
      <c r="N2648" s="8">
        <v>0</v>
      </c>
      <c r="O2648" s="8">
        <v>0</v>
      </c>
      <c r="P2648" s="8" t="s">
        <v>77</v>
      </c>
      <c r="R2648" s="8">
        <v>1</v>
      </c>
      <c r="S2648" s="13">
        <f>_xlfn.XLOOKUP(P2648,rif_fee_schedule!$A$2:$A$84,rif_fee_schedule!C$2:C$84, 0)*1.628</f>
        <v>9769.6279999999988</v>
      </c>
      <c r="T2648" s="13">
        <f>_xlfn.XLOOKUP(P2648,rif_fee_schedule!$A$2:$A$84,rif_fee_schedule!D$2:D$84, 0)</f>
        <v>5674</v>
      </c>
      <c r="U2648" s="14">
        <f t="shared" si="124"/>
        <v>9769.6279999999988</v>
      </c>
      <c r="V2648" s="14">
        <f t="shared" si="125"/>
        <v>5674</v>
      </c>
      <c r="W2648"/>
      <c r="Y2648" s="3">
        <v>34362078.990000002</v>
      </c>
      <c r="Z2648" s="3">
        <v>687512.03</v>
      </c>
      <c r="AA2648" s="3">
        <v>0</v>
      </c>
      <c r="AB2648">
        <v>0</v>
      </c>
      <c r="AC2648" s="3">
        <v>0</v>
      </c>
      <c r="AD2648" s="2">
        <v>-175934.14</v>
      </c>
      <c r="AE2648" s="3">
        <v>599122533.62</v>
      </c>
      <c r="AF2648" s="3">
        <v>12164932.65</v>
      </c>
      <c r="AG2648" s="3">
        <v>2628720.44</v>
      </c>
      <c r="AH2648" s="3">
        <v>103699.7</v>
      </c>
      <c r="AI2648" s="3">
        <v>2074</v>
      </c>
      <c r="AJ2648" s="2">
        <v>-10188946.82</v>
      </c>
    </row>
    <row r="2649" spans="1:36" hidden="1" x14ac:dyDescent="0.25">
      <c r="A2649" s="8">
        <v>1</v>
      </c>
      <c r="B2649" s="8" t="s">
        <v>521</v>
      </c>
      <c r="C2649" s="8">
        <v>3530220000015</v>
      </c>
      <c r="D2649" s="8" t="s">
        <v>522</v>
      </c>
      <c r="F2649" s="8" t="s">
        <v>523</v>
      </c>
      <c r="G2649" s="10">
        <v>43504</v>
      </c>
      <c r="H2649" s="8" t="s">
        <v>31</v>
      </c>
      <c r="I2649" s="8" t="s">
        <v>38</v>
      </c>
      <c r="J2649" s="9">
        <v>9278.02</v>
      </c>
      <c r="K2649" s="9">
        <v>185.56</v>
      </c>
      <c r="L2649" s="8">
        <v>0</v>
      </c>
      <c r="M2649" s="14">
        <f t="shared" si="123"/>
        <v>9463.58</v>
      </c>
      <c r="N2649" s="8">
        <v>0</v>
      </c>
      <c r="O2649" s="8">
        <v>0</v>
      </c>
      <c r="P2649" s="8" t="s">
        <v>77</v>
      </c>
      <c r="R2649" s="8">
        <v>1</v>
      </c>
      <c r="S2649" s="13">
        <f>_xlfn.XLOOKUP(P2649,rif_fee_schedule!$A$2:$A$84,rif_fee_schedule!C$2:C$84, 0)*1.628</f>
        <v>9769.6279999999988</v>
      </c>
      <c r="T2649" s="13">
        <f>_xlfn.XLOOKUP(P2649,rif_fee_schedule!$A$2:$A$84,rif_fee_schedule!D$2:D$84, 0)</f>
        <v>5674</v>
      </c>
      <c r="U2649" s="14">
        <f t="shared" si="124"/>
        <v>9769.6279999999988</v>
      </c>
      <c r="V2649" s="14">
        <f t="shared" si="125"/>
        <v>5674</v>
      </c>
      <c r="W2649"/>
      <c r="Y2649" s="3">
        <v>74696854.359999999</v>
      </c>
      <c r="Z2649" s="3">
        <v>1494936.99</v>
      </c>
      <c r="AA2649" s="3">
        <v>1189721.74</v>
      </c>
      <c r="AB2649" s="2">
        <v>103699.7</v>
      </c>
      <c r="AC2649" s="3">
        <v>2074</v>
      </c>
      <c r="AD2649" s="2">
        <v>-3422401.68</v>
      </c>
      <c r="AE2649" s="3">
        <v>599122533.62</v>
      </c>
      <c r="AF2649" s="3">
        <v>12164932.65</v>
      </c>
      <c r="AG2649" s="3">
        <v>2628720.44</v>
      </c>
      <c r="AH2649" s="3">
        <v>103699.7</v>
      </c>
      <c r="AI2649" s="3">
        <v>2074</v>
      </c>
      <c r="AJ2649" s="2">
        <v>-10188946.82</v>
      </c>
    </row>
    <row r="2650" spans="1:36" hidden="1" x14ac:dyDescent="0.25">
      <c r="A2650" s="8">
        <v>1</v>
      </c>
      <c r="B2650" s="8" t="s">
        <v>432</v>
      </c>
      <c r="C2650" s="8">
        <v>3530220000015</v>
      </c>
      <c r="D2650" s="8" t="s">
        <v>433</v>
      </c>
      <c r="F2650" s="8" t="s">
        <v>434</v>
      </c>
      <c r="G2650" s="10">
        <v>43503</v>
      </c>
      <c r="H2650" s="8" t="s">
        <v>31</v>
      </c>
      <c r="I2650" s="8" t="s">
        <v>38</v>
      </c>
      <c r="J2650" s="9">
        <v>9278.02</v>
      </c>
      <c r="K2650" s="9">
        <v>185.56</v>
      </c>
      <c r="L2650" s="8">
        <v>0</v>
      </c>
      <c r="M2650" s="14">
        <f t="shared" si="123"/>
        <v>9463.58</v>
      </c>
      <c r="N2650" s="8">
        <v>0</v>
      </c>
      <c r="O2650" s="8">
        <v>0</v>
      </c>
      <c r="P2650" s="8" t="s">
        <v>77</v>
      </c>
      <c r="R2650" s="8">
        <v>1</v>
      </c>
      <c r="S2650" s="13">
        <f>_xlfn.XLOOKUP(P2650,rif_fee_schedule!$A$2:$A$84,rif_fee_schedule!C$2:C$84, 0)*1.628</f>
        <v>9769.6279999999988</v>
      </c>
      <c r="T2650" s="13">
        <f>_xlfn.XLOOKUP(P2650,rif_fee_schedule!$A$2:$A$84,rif_fee_schedule!D$2:D$84, 0)</f>
        <v>5674</v>
      </c>
      <c r="U2650" s="14">
        <f t="shared" si="124"/>
        <v>9769.6279999999988</v>
      </c>
      <c r="V2650" s="14">
        <f t="shared" si="125"/>
        <v>5674</v>
      </c>
      <c r="W2650"/>
      <c r="Y2650" s="3">
        <v>74696854.359999999</v>
      </c>
      <c r="Z2650" s="3">
        <v>1494936.99</v>
      </c>
      <c r="AA2650" s="3">
        <v>1189721.74</v>
      </c>
      <c r="AB2650" s="2">
        <v>103699.7</v>
      </c>
      <c r="AC2650" s="3">
        <v>2074</v>
      </c>
      <c r="AD2650" s="2">
        <v>-3422401.68</v>
      </c>
      <c r="AE2650" s="3">
        <v>599122533.62</v>
      </c>
      <c r="AF2650" s="3">
        <v>12164932.65</v>
      </c>
      <c r="AG2650" s="3">
        <v>2628720.44</v>
      </c>
      <c r="AH2650" s="3">
        <v>103699.7</v>
      </c>
      <c r="AI2650" s="3">
        <v>2074</v>
      </c>
      <c r="AJ2650" s="2">
        <v>-10188946.82</v>
      </c>
    </row>
    <row r="2651" spans="1:36" hidden="1" x14ac:dyDescent="0.25">
      <c r="A2651" s="8">
        <v>1</v>
      </c>
      <c r="B2651" s="8" t="s">
        <v>483</v>
      </c>
      <c r="C2651" s="8">
        <v>3530220000015</v>
      </c>
      <c r="D2651" s="8" t="s">
        <v>484</v>
      </c>
      <c r="F2651" s="8" t="s">
        <v>470</v>
      </c>
      <c r="G2651" s="10">
        <v>43508</v>
      </c>
      <c r="H2651" s="8" t="s">
        <v>31</v>
      </c>
      <c r="I2651" s="8" t="s">
        <v>38</v>
      </c>
      <c r="J2651" s="9">
        <v>9278.02</v>
      </c>
      <c r="K2651" s="9">
        <v>185.56</v>
      </c>
      <c r="L2651" s="8">
        <v>0</v>
      </c>
      <c r="M2651" s="14">
        <f t="shared" si="123"/>
        <v>9463.58</v>
      </c>
      <c r="N2651" s="8">
        <v>0</v>
      </c>
      <c r="O2651" s="8">
        <v>0</v>
      </c>
      <c r="P2651" s="8" t="s">
        <v>77</v>
      </c>
      <c r="R2651" s="8">
        <v>1</v>
      </c>
      <c r="S2651" s="13">
        <f>_xlfn.XLOOKUP(P2651,rif_fee_schedule!$A$2:$A$84,rif_fee_schedule!C$2:C$84, 0)*1.628</f>
        <v>9769.6279999999988</v>
      </c>
      <c r="T2651" s="13">
        <f>_xlfn.XLOOKUP(P2651,rif_fee_schedule!$A$2:$A$84,rif_fee_schedule!D$2:D$84, 0)</f>
        <v>5674</v>
      </c>
      <c r="U2651" s="14">
        <f t="shared" si="124"/>
        <v>9769.6279999999988</v>
      </c>
      <c r="V2651" s="14">
        <f t="shared" si="125"/>
        <v>5674</v>
      </c>
      <c r="W2651"/>
      <c r="Y2651" s="3">
        <v>74696854.359999999</v>
      </c>
      <c r="Z2651" s="3">
        <v>1494936.99</v>
      </c>
      <c r="AA2651" s="3">
        <v>1189721.74</v>
      </c>
      <c r="AB2651" s="2">
        <v>103699.7</v>
      </c>
      <c r="AC2651" s="3">
        <v>2074</v>
      </c>
      <c r="AD2651" s="2">
        <v>-3422401.68</v>
      </c>
      <c r="AE2651" s="3">
        <v>599122533.62</v>
      </c>
      <c r="AF2651" s="3">
        <v>12164932.65</v>
      </c>
      <c r="AG2651" s="3">
        <v>2628720.44</v>
      </c>
      <c r="AH2651" s="3">
        <v>103699.7</v>
      </c>
      <c r="AI2651" s="3">
        <v>2074</v>
      </c>
      <c r="AJ2651" s="2">
        <v>-10188946.82</v>
      </c>
    </row>
    <row r="2652" spans="1:36" hidden="1" x14ac:dyDescent="0.25">
      <c r="A2652" s="8">
        <v>1</v>
      </c>
      <c r="B2652" s="8" t="s">
        <v>468</v>
      </c>
      <c r="C2652" s="8">
        <v>3530220000015</v>
      </c>
      <c r="D2652" s="8" t="s">
        <v>469</v>
      </c>
      <c r="F2652" s="8" t="s">
        <v>470</v>
      </c>
      <c r="G2652" s="10">
        <v>43508</v>
      </c>
      <c r="H2652" s="8" t="s">
        <v>31</v>
      </c>
      <c r="I2652" s="8" t="s">
        <v>38</v>
      </c>
      <c r="J2652" s="9">
        <v>9278.02</v>
      </c>
      <c r="K2652" s="9">
        <v>185.56</v>
      </c>
      <c r="L2652" s="8">
        <v>0</v>
      </c>
      <c r="M2652" s="14">
        <f t="shared" si="123"/>
        <v>9463.58</v>
      </c>
      <c r="N2652" s="8">
        <v>0</v>
      </c>
      <c r="O2652" s="8">
        <v>0</v>
      </c>
      <c r="P2652" s="8" t="s">
        <v>77</v>
      </c>
      <c r="R2652" s="8">
        <v>1</v>
      </c>
      <c r="S2652" s="13">
        <f>_xlfn.XLOOKUP(P2652,rif_fee_schedule!$A$2:$A$84,rif_fee_schedule!C$2:C$84, 0)*1.628</f>
        <v>9769.6279999999988</v>
      </c>
      <c r="T2652" s="13">
        <f>_xlfn.XLOOKUP(P2652,rif_fee_schedule!$A$2:$A$84,rif_fee_schedule!D$2:D$84, 0)</f>
        <v>5674</v>
      </c>
      <c r="U2652" s="14">
        <f t="shared" si="124"/>
        <v>9769.6279999999988</v>
      </c>
      <c r="V2652" s="14">
        <f t="shared" si="125"/>
        <v>5674</v>
      </c>
      <c r="W2652"/>
      <c r="Y2652" s="3">
        <v>74696854.359999999</v>
      </c>
      <c r="Z2652" s="3">
        <v>1494936.99</v>
      </c>
      <c r="AA2652" s="3">
        <v>1189721.74</v>
      </c>
      <c r="AB2652" s="2">
        <v>103699.7</v>
      </c>
      <c r="AC2652" s="3">
        <v>2074</v>
      </c>
      <c r="AD2652" s="2">
        <v>-3422401.68</v>
      </c>
      <c r="AE2652" s="3">
        <v>599122533.62</v>
      </c>
      <c r="AF2652" s="3">
        <v>12164932.65</v>
      </c>
      <c r="AG2652" s="3">
        <v>2628720.44</v>
      </c>
      <c r="AH2652" s="3">
        <v>103699.7</v>
      </c>
      <c r="AI2652" s="3">
        <v>2074</v>
      </c>
      <c r="AJ2652" s="2">
        <v>-10188946.82</v>
      </c>
    </row>
    <row r="2653" spans="1:36" hidden="1" x14ac:dyDescent="0.25">
      <c r="A2653" s="8">
        <v>1</v>
      </c>
      <c r="B2653" s="8" t="s">
        <v>480</v>
      </c>
      <c r="C2653" s="8">
        <v>3530220000015</v>
      </c>
      <c r="D2653" s="8" t="s">
        <v>481</v>
      </c>
      <c r="F2653" s="8" t="s">
        <v>482</v>
      </c>
      <c r="G2653" s="10">
        <v>43507</v>
      </c>
      <c r="H2653" s="8" t="s">
        <v>31</v>
      </c>
      <c r="I2653" s="8" t="s">
        <v>38</v>
      </c>
      <c r="J2653" s="9">
        <v>9278.02</v>
      </c>
      <c r="K2653" s="9">
        <v>185.56</v>
      </c>
      <c r="L2653" s="8">
        <v>0</v>
      </c>
      <c r="M2653" s="14">
        <f t="shared" si="123"/>
        <v>9463.58</v>
      </c>
      <c r="N2653" s="8">
        <v>0</v>
      </c>
      <c r="O2653" s="8">
        <v>0</v>
      </c>
      <c r="P2653" s="8" t="s">
        <v>77</v>
      </c>
      <c r="R2653" s="8">
        <v>1</v>
      </c>
      <c r="S2653" s="13">
        <f>_xlfn.XLOOKUP(P2653,rif_fee_schedule!$A$2:$A$84,rif_fee_schedule!C$2:C$84, 0)*1.628</f>
        <v>9769.6279999999988</v>
      </c>
      <c r="T2653" s="13">
        <f>_xlfn.XLOOKUP(P2653,rif_fee_schedule!$A$2:$A$84,rif_fee_schedule!D$2:D$84, 0)</f>
        <v>5674</v>
      </c>
      <c r="U2653" s="14">
        <f t="shared" si="124"/>
        <v>9769.6279999999988</v>
      </c>
      <c r="V2653" s="14">
        <f t="shared" si="125"/>
        <v>5674</v>
      </c>
      <c r="W2653"/>
      <c r="Y2653" s="3">
        <v>74696854.359999999</v>
      </c>
      <c r="Z2653" s="3">
        <v>1494936.99</v>
      </c>
      <c r="AA2653" s="3">
        <v>1189721.74</v>
      </c>
      <c r="AB2653" s="2">
        <v>103699.7</v>
      </c>
      <c r="AC2653" s="3">
        <v>2074</v>
      </c>
      <c r="AD2653" s="2">
        <v>-3422401.68</v>
      </c>
      <c r="AE2653" s="3">
        <v>599122533.62</v>
      </c>
      <c r="AF2653" s="3">
        <v>12164932.65</v>
      </c>
      <c r="AG2653" s="3">
        <v>2628720.44</v>
      </c>
      <c r="AH2653" s="3">
        <v>103699.7</v>
      </c>
      <c r="AI2653" s="3">
        <v>2074</v>
      </c>
      <c r="AJ2653" s="2">
        <v>-10188946.82</v>
      </c>
    </row>
    <row r="2654" spans="1:36" hidden="1" x14ac:dyDescent="0.25">
      <c r="A2654" s="8">
        <v>2</v>
      </c>
      <c r="B2654" s="8" t="s">
        <v>1364</v>
      </c>
      <c r="C2654" s="8">
        <v>131250260150</v>
      </c>
      <c r="D2654" s="8" t="s">
        <v>1365</v>
      </c>
      <c r="F2654" s="8" t="s">
        <v>1366</v>
      </c>
      <c r="G2654" s="10">
        <v>43497</v>
      </c>
      <c r="H2654" s="8" t="s">
        <v>31</v>
      </c>
      <c r="I2654" s="8" t="s">
        <v>38</v>
      </c>
      <c r="J2654" s="9">
        <v>0</v>
      </c>
      <c r="K2654" s="9">
        <v>0</v>
      </c>
      <c r="L2654" s="8">
        <v>0</v>
      </c>
      <c r="M2654" s="14">
        <f t="shared" si="123"/>
        <v>0</v>
      </c>
      <c r="N2654" s="8">
        <v>0</v>
      </c>
      <c r="O2654" s="8">
        <v>0</v>
      </c>
      <c r="P2654" s="8" t="s">
        <v>77</v>
      </c>
      <c r="R2654" s="8">
        <v>-1</v>
      </c>
      <c r="S2654" s="13">
        <f>_xlfn.XLOOKUP(P2654,rif_fee_schedule!$A$2:$A$84,rif_fee_schedule!C$2:C$84, 0)*1.628</f>
        <v>9769.6279999999988</v>
      </c>
      <c r="T2654" s="13">
        <f>_xlfn.XLOOKUP(P2654,rif_fee_schedule!$A$2:$A$84,rif_fee_schedule!D$2:D$84, 0)</f>
        <v>5674</v>
      </c>
      <c r="U2654" s="14">
        <f t="shared" si="124"/>
        <v>-9769.6279999999988</v>
      </c>
      <c r="V2654" s="14">
        <f t="shared" si="125"/>
        <v>-5674</v>
      </c>
      <c r="W2654"/>
      <c r="Y2654" s="3">
        <v>272008405.74000001</v>
      </c>
      <c r="Z2654" s="3">
        <v>5573244.3300000001</v>
      </c>
      <c r="AA2654" s="3">
        <v>0</v>
      </c>
      <c r="AB2654">
        <v>0</v>
      </c>
      <c r="AC2654" s="3">
        <v>0</v>
      </c>
      <c r="AD2654" s="2">
        <v>-7297347.0099999998</v>
      </c>
      <c r="AE2654" s="3">
        <v>599122533.62</v>
      </c>
      <c r="AF2654" s="3">
        <v>12164932.65</v>
      </c>
      <c r="AG2654" s="3">
        <v>2628720.44</v>
      </c>
      <c r="AH2654" s="3">
        <v>103699.7</v>
      </c>
      <c r="AI2654" s="3">
        <v>2074</v>
      </c>
      <c r="AJ2654" s="2">
        <v>-10188946.82</v>
      </c>
    </row>
    <row r="2655" spans="1:36" hidden="1" x14ac:dyDescent="0.25">
      <c r="A2655" s="8">
        <v>2</v>
      </c>
      <c r="B2655" s="8" t="s">
        <v>1364</v>
      </c>
      <c r="C2655" s="8">
        <v>131250260150</v>
      </c>
      <c r="D2655" s="8" t="s">
        <v>1365</v>
      </c>
      <c r="F2655" s="8" t="s">
        <v>1366</v>
      </c>
      <c r="G2655" s="10">
        <v>43497</v>
      </c>
      <c r="H2655" s="8" t="s">
        <v>31</v>
      </c>
      <c r="I2655" s="8" t="s">
        <v>38</v>
      </c>
      <c r="J2655" s="9">
        <v>0</v>
      </c>
      <c r="K2655" s="9">
        <v>0</v>
      </c>
      <c r="L2655" s="8">
        <v>0</v>
      </c>
      <c r="M2655" s="14">
        <f t="shared" si="123"/>
        <v>0</v>
      </c>
      <c r="N2655" s="8">
        <v>0</v>
      </c>
      <c r="O2655" s="8">
        <v>0</v>
      </c>
      <c r="P2655" s="8" t="s">
        <v>77</v>
      </c>
      <c r="R2655" s="8">
        <v>1</v>
      </c>
      <c r="S2655" s="13">
        <f>_xlfn.XLOOKUP(P2655,rif_fee_schedule!$A$2:$A$84,rif_fee_schedule!C$2:C$84, 0)*1.628</f>
        <v>9769.6279999999988</v>
      </c>
      <c r="T2655" s="13">
        <f>_xlfn.XLOOKUP(P2655,rif_fee_schedule!$A$2:$A$84,rif_fee_schedule!D$2:D$84, 0)</f>
        <v>5674</v>
      </c>
      <c r="U2655" s="14">
        <f t="shared" si="124"/>
        <v>9769.6279999999988</v>
      </c>
      <c r="V2655" s="14">
        <f t="shared" si="125"/>
        <v>5674</v>
      </c>
      <c r="W2655"/>
      <c r="Y2655" s="3">
        <v>272008405.74000001</v>
      </c>
      <c r="Z2655" s="3">
        <v>5573244.3300000001</v>
      </c>
      <c r="AA2655" s="3">
        <v>0</v>
      </c>
      <c r="AB2655">
        <v>0</v>
      </c>
      <c r="AC2655" s="3">
        <v>0</v>
      </c>
      <c r="AD2655" s="2">
        <v>-7297347.0099999998</v>
      </c>
      <c r="AE2655" s="3">
        <v>599122533.62</v>
      </c>
      <c r="AF2655" s="3">
        <v>12164932.65</v>
      </c>
      <c r="AG2655" s="3">
        <v>2628720.44</v>
      </c>
      <c r="AH2655" s="3">
        <v>103699.7</v>
      </c>
      <c r="AI2655" s="3">
        <v>2074</v>
      </c>
      <c r="AJ2655" s="2">
        <v>-10188946.82</v>
      </c>
    </row>
    <row r="2656" spans="1:36" hidden="1" x14ac:dyDescent="0.25">
      <c r="A2656" s="8">
        <v>2</v>
      </c>
      <c r="B2656" s="8" t="s">
        <v>1620</v>
      </c>
      <c r="C2656" s="8">
        <v>131270450190</v>
      </c>
      <c r="D2656" s="8" t="s">
        <v>1621</v>
      </c>
      <c r="G2656" s="10">
        <v>43511</v>
      </c>
      <c r="H2656" s="8" t="s">
        <v>31</v>
      </c>
      <c r="I2656" s="8" t="s">
        <v>32</v>
      </c>
      <c r="J2656" s="9">
        <v>6899.26</v>
      </c>
      <c r="K2656" s="9">
        <v>137.97999999999999</v>
      </c>
      <c r="L2656" s="8">
        <v>0</v>
      </c>
      <c r="M2656" s="14">
        <f t="shared" si="123"/>
        <v>7037.24</v>
      </c>
      <c r="N2656" s="8">
        <v>0</v>
      </c>
      <c r="O2656" s="8">
        <v>0</v>
      </c>
      <c r="P2656" s="8" t="s">
        <v>43</v>
      </c>
      <c r="R2656" s="8">
        <v>-544</v>
      </c>
      <c r="S2656" s="13">
        <f>_xlfn.XLOOKUP(P2656,rif_fee_schedule!$A$2:$A$84,rif_fee_schedule!C$2:C$84, 0)*1.628</f>
        <v>5.1216879999999998</v>
      </c>
      <c r="T2656" s="13">
        <f>_xlfn.XLOOKUP(P2656,rif_fee_schedule!$A$2:$A$84,rif_fee_schedule!D$2:D$84, 0)</f>
        <v>2.9740000000000002</v>
      </c>
      <c r="U2656" s="14">
        <f t="shared" si="124"/>
        <v>-2786.1982720000001</v>
      </c>
      <c r="V2656" s="14">
        <f t="shared" si="125"/>
        <v>-1617.8560000000002</v>
      </c>
      <c r="W2656"/>
      <c r="Y2656" s="3">
        <v>272008405.74000001</v>
      </c>
      <c r="Z2656" s="3">
        <v>5573244.3300000001</v>
      </c>
      <c r="AA2656" s="3">
        <v>0</v>
      </c>
      <c r="AB2656">
        <v>0</v>
      </c>
      <c r="AC2656" s="3">
        <v>0</v>
      </c>
      <c r="AD2656" s="2">
        <v>-7297347.0099999998</v>
      </c>
      <c r="AE2656" s="3">
        <v>599122533.62</v>
      </c>
      <c r="AF2656" s="3">
        <v>12164932.65</v>
      </c>
      <c r="AG2656" s="3">
        <v>2628720.44</v>
      </c>
      <c r="AH2656" s="3">
        <v>103699.7</v>
      </c>
      <c r="AI2656" s="3">
        <v>2074</v>
      </c>
      <c r="AJ2656" s="2">
        <v>-10188946.82</v>
      </c>
    </row>
    <row r="2657" spans="1:36" hidden="1" x14ac:dyDescent="0.25">
      <c r="A2657" s="8">
        <v>2</v>
      </c>
      <c r="B2657" s="8" t="s">
        <v>1620</v>
      </c>
      <c r="C2657" s="8">
        <v>131270450190</v>
      </c>
      <c r="D2657" s="8" t="s">
        <v>1621</v>
      </c>
      <c r="G2657" s="10">
        <v>43511</v>
      </c>
      <c r="H2657" s="8" t="s">
        <v>31</v>
      </c>
      <c r="I2657" s="8" t="s">
        <v>32</v>
      </c>
      <c r="J2657" s="9">
        <v>6899.26</v>
      </c>
      <c r="K2657" s="9">
        <v>137.97999999999999</v>
      </c>
      <c r="L2657" s="8">
        <v>0</v>
      </c>
      <c r="M2657" s="14">
        <f t="shared" ref="M2657:M2720" si="126">SUM(J2657:L2657)</f>
        <v>7037.24</v>
      </c>
      <c r="N2657" s="8">
        <v>0</v>
      </c>
      <c r="O2657" s="8">
        <v>0</v>
      </c>
      <c r="P2657" s="8" t="s">
        <v>45</v>
      </c>
      <c r="R2657" s="8">
        <v>544</v>
      </c>
      <c r="S2657" s="13">
        <f>_xlfn.XLOOKUP(P2657,rif_fee_schedule!$A$2:$A$84,rif_fee_schedule!C$2:C$84, 0)*1.628</f>
        <v>19.244587999999997</v>
      </c>
      <c r="T2657" s="13">
        <f>_xlfn.XLOOKUP(P2657,rif_fee_schedule!$A$2:$A$84,rif_fee_schedule!D$2:D$84, 0)</f>
        <v>11.177</v>
      </c>
      <c r="U2657" s="14">
        <f t="shared" si="124"/>
        <v>10469.055871999999</v>
      </c>
      <c r="V2657" s="14">
        <f t="shared" si="125"/>
        <v>6080.2879999999996</v>
      </c>
      <c r="W2657"/>
      <c r="Y2657" s="3">
        <v>272008405.74000001</v>
      </c>
      <c r="Z2657" s="3">
        <v>5573244.3300000001</v>
      </c>
      <c r="AA2657" s="3">
        <v>0</v>
      </c>
      <c r="AB2657">
        <v>0</v>
      </c>
      <c r="AC2657" s="3">
        <v>0</v>
      </c>
      <c r="AD2657" s="2">
        <v>-7297347.0099999998</v>
      </c>
      <c r="AE2657" s="3">
        <v>599122533.62</v>
      </c>
      <c r="AF2657" s="3">
        <v>12164932.65</v>
      </c>
      <c r="AG2657" s="3">
        <v>2628720.44</v>
      </c>
      <c r="AH2657" s="3">
        <v>103699.7</v>
      </c>
      <c r="AI2657" s="3">
        <v>2074</v>
      </c>
      <c r="AJ2657" s="2">
        <v>-10188946.82</v>
      </c>
    </row>
    <row r="2658" spans="1:36" hidden="1" x14ac:dyDescent="0.25">
      <c r="A2658" s="8">
        <v>2</v>
      </c>
      <c r="B2658" s="8" t="s">
        <v>1390</v>
      </c>
      <c r="C2658" s="8">
        <v>131250520090</v>
      </c>
      <c r="D2658" s="8" t="s">
        <v>1391</v>
      </c>
      <c r="G2658" s="10">
        <v>43509</v>
      </c>
      <c r="H2658" s="8" t="s">
        <v>31</v>
      </c>
      <c r="I2658" s="8" t="s">
        <v>32</v>
      </c>
      <c r="J2658" s="9">
        <v>44397.2</v>
      </c>
      <c r="K2658" s="9">
        <v>887.94</v>
      </c>
      <c r="L2658" s="8">
        <v>0</v>
      </c>
      <c r="M2658" s="14">
        <f t="shared" si="126"/>
        <v>45285.14</v>
      </c>
      <c r="N2658" s="8">
        <v>0</v>
      </c>
      <c r="O2658" s="8">
        <v>0</v>
      </c>
      <c r="P2658" s="8" t="s">
        <v>177</v>
      </c>
      <c r="R2658" s="8">
        <v>-8</v>
      </c>
      <c r="S2658" s="13">
        <f>_xlfn.XLOOKUP(P2658,rif_fee_schedule!$A$2:$A$84,rif_fee_schedule!C$2:C$84, 0)*1.628</f>
        <v>12361.403999999999</v>
      </c>
      <c r="T2658" s="13">
        <f>_xlfn.XLOOKUP(P2658,rif_fee_schedule!$A$2:$A$84,rif_fee_schedule!D$2:D$84, 0)</f>
        <v>7179</v>
      </c>
      <c r="U2658" s="14">
        <f t="shared" si="124"/>
        <v>-98891.231999999989</v>
      </c>
      <c r="V2658" s="14">
        <f t="shared" si="125"/>
        <v>-57432</v>
      </c>
      <c r="W2658"/>
      <c r="Y2658" s="3">
        <v>272008405.74000001</v>
      </c>
      <c r="Z2658" s="3">
        <v>5573244.3300000001</v>
      </c>
      <c r="AA2658" s="3">
        <v>0</v>
      </c>
      <c r="AB2658">
        <v>0</v>
      </c>
      <c r="AC2658" s="3">
        <v>0</v>
      </c>
      <c r="AD2658" s="2">
        <v>-7297347.0099999998</v>
      </c>
      <c r="AE2658" s="3">
        <v>599122533.62</v>
      </c>
      <c r="AF2658" s="3">
        <v>12164932.65</v>
      </c>
      <c r="AG2658" s="3">
        <v>2628720.44</v>
      </c>
      <c r="AH2658" s="3">
        <v>103699.7</v>
      </c>
      <c r="AI2658" s="3">
        <v>2074</v>
      </c>
      <c r="AJ2658" s="2">
        <v>-10188946.82</v>
      </c>
    </row>
    <row r="2659" spans="1:36" hidden="1" x14ac:dyDescent="0.25">
      <c r="A2659" s="8">
        <v>2</v>
      </c>
      <c r="B2659" s="8" t="s">
        <v>1390</v>
      </c>
      <c r="C2659" s="8">
        <v>131250520090</v>
      </c>
      <c r="D2659" s="8" t="s">
        <v>1391</v>
      </c>
      <c r="G2659" s="10">
        <v>43509</v>
      </c>
      <c r="H2659" s="8" t="s">
        <v>31</v>
      </c>
      <c r="I2659" s="8" t="s">
        <v>32</v>
      </c>
      <c r="J2659" s="9">
        <v>44397.2</v>
      </c>
      <c r="K2659" s="9">
        <v>887.94</v>
      </c>
      <c r="L2659" s="8">
        <v>0</v>
      </c>
      <c r="M2659" s="14">
        <f t="shared" si="126"/>
        <v>45285.14</v>
      </c>
      <c r="N2659" s="8">
        <v>0</v>
      </c>
      <c r="O2659" s="8">
        <v>0</v>
      </c>
      <c r="P2659" s="8" t="s">
        <v>177</v>
      </c>
      <c r="R2659" s="8">
        <v>12</v>
      </c>
      <c r="S2659" s="13">
        <f>_xlfn.XLOOKUP(P2659,rif_fee_schedule!$A$2:$A$84,rif_fee_schedule!C$2:C$84, 0)*1.628</f>
        <v>12361.403999999999</v>
      </c>
      <c r="T2659" s="13">
        <f>_xlfn.XLOOKUP(P2659,rif_fee_schedule!$A$2:$A$84,rif_fee_schedule!D$2:D$84, 0)</f>
        <v>7179</v>
      </c>
      <c r="U2659" s="14">
        <f t="shared" si="124"/>
        <v>148336.848</v>
      </c>
      <c r="V2659" s="14">
        <f t="shared" si="125"/>
        <v>86148</v>
      </c>
      <c r="W2659"/>
      <c r="Y2659" s="3">
        <v>272008405.74000001</v>
      </c>
      <c r="Z2659" s="3">
        <v>5573244.3300000001</v>
      </c>
      <c r="AA2659" s="3">
        <v>0</v>
      </c>
      <c r="AB2659">
        <v>0</v>
      </c>
      <c r="AC2659" s="3">
        <v>0</v>
      </c>
      <c r="AD2659" s="2">
        <v>-7297347.0099999998</v>
      </c>
      <c r="AE2659" s="3">
        <v>599122533.62</v>
      </c>
      <c r="AF2659" s="3">
        <v>12164932.65</v>
      </c>
      <c r="AG2659" s="3">
        <v>2628720.44</v>
      </c>
      <c r="AH2659" s="3">
        <v>103699.7</v>
      </c>
      <c r="AI2659" s="3">
        <v>2074</v>
      </c>
      <c r="AJ2659" s="2">
        <v>-10188946.82</v>
      </c>
    </row>
    <row r="2660" spans="1:36" hidden="1" x14ac:dyDescent="0.25">
      <c r="A2660" s="8">
        <v>2</v>
      </c>
      <c r="B2660" s="8" t="s">
        <v>1755</v>
      </c>
      <c r="C2660" s="8">
        <v>132070170620</v>
      </c>
      <c r="D2660" s="8" t="s">
        <v>1756</v>
      </c>
      <c r="G2660" s="10">
        <v>43518</v>
      </c>
      <c r="H2660" s="8" t="s">
        <v>31</v>
      </c>
      <c r="I2660" s="8" t="s">
        <v>32</v>
      </c>
      <c r="J2660" s="9">
        <v>7684.13</v>
      </c>
      <c r="K2660" s="9">
        <v>153.68</v>
      </c>
      <c r="L2660" s="8">
        <v>0</v>
      </c>
      <c r="M2660" s="14">
        <f t="shared" si="126"/>
        <v>7837.81</v>
      </c>
      <c r="N2660" s="8">
        <v>0</v>
      </c>
      <c r="O2660" s="8">
        <v>0</v>
      </c>
      <c r="P2660" s="8" t="s">
        <v>34</v>
      </c>
      <c r="R2660" s="8">
        <v>138</v>
      </c>
      <c r="S2660" s="13">
        <f>_xlfn.XLOOKUP(P2660,rif_fee_schedule!$A$2:$A$84,rif_fee_schedule!C$2:C$84, 0)*1.628</f>
        <v>62.01052</v>
      </c>
      <c r="T2660" s="13">
        <f>_xlfn.XLOOKUP(P2660,rif_fee_schedule!$A$2:$A$84,rif_fee_schedule!D$2:D$84, 0)</f>
        <v>36.015000000000001</v>
      </c>
      <c r="U2660" s="14">
        <f t="shared" si="124"/>
        <v>8557.4517599999999</v>
      </c>
      <c r="V2660" s="14">
        <f t="shared" si="125"/>
        <v>4970.07</v>
      </c>
      <c r="W2660"/>
      <c r="Y2660" s="3">
        <v>272008405.74000001</v>
      </c>
      <c r="Z2660" s="3">
        <v>5573244.3300000001</v>
      </c>
      <c r="AA2660" s="3">
        <v>0</v>
      </c>
      <c r="AB2660">
        <v>0</v>
      </c>
      <c r="AC2660" s="3">
        <v>0</v>
      </c>
      <c r="AD2660" s="2">
        <v>-7297347.0099999998</v>
      </c>
      <c r="AE2660" s="3">
        <v>599122533.62</v>
      </c>
      <c r="AF2660" s="3">
        <v>12164932.65</v>
      </c>
      <c r="AG2660" s="3">
        <v>2628720.44</v>
      </c>
      <c r="AH2660" s="3">
        <v>103699.7</v>
      </c>
      <c r="AI2660" s="3">
        <v>2074</v>
      </c>
      <c r="AJ2660" s="2">
        <v>-10188946.82</v>
      </c>
    </row>
    <row r="2661" spans="1:36" hidden="1" x14ac:dyDescent="0.25">
      <c r="A2661" s="8">
        <v>8</v>
      </c>
      <c r="B2661" s="8" t="s">
        <v>8658</v>
      </c>
      <c r="C2661" s="8">
        <v>232320110780</v>
      </c>
      <c r="D2661" s="8" t="s">
        <v>8659</v>
      </c>
      <c r="F2661" s="8" t="s">
        <v>8660</v>
      </c>
      <c r="G2661" s="10">
        <v>43497</v>
      </c>
      <c r="H2661" s="8" t="s">
        <v>31</v>
      </c>
      <c r="I2661" s="8" t="s">
        <v>38</v>
      </c>
      <c r="J2661" s="9">
        <v>0</v>
      </c>
      <c r="K2661" s="9">
        <v>0</v>
      </c>
      <c r="L2661" s="8">
        <v>0</v>
      </c>
      <c r="M2661" s="14">
        <f t="shared" si="126"/>
        <v>0</v>
      </c>
      <c r="N2661" s="8">
        <v>0</v>
      </c>
      <c r="O2661" s="8">
        <v>0</v>
      </c>
      <c r="P2661" s="8" t="s">
        <v>77</v>
      </c>
      <c r="R2661" s="8">
        <v>1</v>
      </c>
      <c r="S2661" s="13">
        <f>_xlfn.XLOOKUP(P2661,rif_fee_schedule!$A$2:$A$84,rif_fee_schedule!C$2:C$84, 0)*1.628</f>
        <v>9769.6279999999988</v>
      </c>
      <c r="T2661" s="13">
        <f>_xlfn.XLOOKUP(P2661,rif_fee_schedule!$A$2:$A$84,rif_fee_schedule!D$2:D$84, 0)</f>
        <v>5674</v>
      </c>
      <c r="U2661" s="14">
        <f t="shared" si="124"/>
        <v>9769.6279999999988</v>
      </c>
      <c r="V2661" s="14">
        <f t="shared" si="125"/>
        <v>5674</v>
      </c>
      <c r="W2661"/>
      <c r="Y2661" s="3">
        <v>38230434.439999998</v>
      </c>
      <c r="Z2661" s="3">
        <v>764608.82</v>
      </c>
      <c r="AA2661" s="3">
        <v>0</v>
      </c>
      <c r="AB2661">
        <v>0</v>
      </c>
      <c r="AC2661" s="3">
        <v>0</v>
      </c>
      <c r="AD2661" s="2">
        <v>-229524.99</v>
      </c>
      <c r="AE2661" s="3">
        <v>599122533.62</v>
      </c>
      <c r="AF2661" s="3">
        <v>12164932.65</v>
      </c>
      <c r="AG2661" s="3">
        <v>2628720.44</v>
      </c>
      <c r="AH2661" s="3">
        <v>103699.7</v>
      </c>
      <c r="AI2661" s="3">
        <v>2074</v>
      </c>
      <c r="AJ2661" s="2">
        <v>-10188946.82</v>
      </c>
    </row>
    <row r="2662" spans="1:36" hidden="1" x14ac:dyDescent="0.25">
      <c r="A2662" s="8">
        <v>8</v>
      </c>
      <c r="B2662" s="8" t="s">
        <v>8658</v>
      </c>
      <c r="C2662" s="8">
        <v>232320110780</v>
      </c>
      <c r="D2662" s="8" t="s">
        <v>8659</v>
      </c>
      <c r="F2662" s="8" t="s">
        <v>8660</v>
      </c>
      <c r="G2662" s="10">
        <v>43497</v>
      </c>
      <c r="H2662" s="8" t="s">
        <v>31</v>
      </c>
      <c r="I2662" s="8" t="s">
        <v>38</v>
      </c>
      <c r="J2662" s="9">
        <v>0</v>
      </c>
      <c r="K2662" s="9">
        <v>0</v>
      </c>
      <c r="L2662" s="8">
        <v>0</v>
      </c>
      <c r="M2662" s="14">
        <f t="shared" si="126"/>
        <v>0</v>
      </c>
      <c r="N2662" s="8">
        <v>0</v>
      </c>
      <c r="O2662" s="8">
        <v>0</v>
      </c>
      <c r="P2662" s="8" t="s">
        <v>77</v>
      </c>
      <c r="R2662" s="8">
        <v>-1</v>
      </c>
      <c r="S2662" s="13">
        <f>_xlfn.XLOOKUP(P2662,rif_fee_schedule!$A$2:$A$84,rif_fee_schedule!C$2:C$84, 0)*1.628</f>
        <v>9769.6279999999988</v>
      </c>
      <c r="T2662" s="13">
        <f>_xlfn.XLOOKUP(P2662,rif_fee_schedule!$A$2:$A$84,rif_fee_schedule!D$2:D$84, 0)</f>
        <v>5674</v>
      </c>
      <c r="U2662" s="14">
        <f t="shared" si="124"/>
        <v>-9769.6279999999988</v>
      </c>
      <c r="V2662" s="14">
        <f t="shared" si="125"/>
        <v>-5674</v>
      </c>
      <c r="W2662"/>
      <c r="Y2662" s="3">
        <v>38230434.439999998</v>
      </c>
      <c r="Z2662" s="3">
        <v>764608.82</v>
      </c>
      <c r="AA2662" s="3">
        <v>0</v>
      </c>
      <c r="AB2662">
        <v>0</v>
      </c>
      <c r="AC2662" s="3">
        <v>0</v>
      </c>
      <c r="AD2662" s="2">
        <v>-229524.99</v>
      </c>
      <c r="AE2662" s="3">
        <v>599122533.62</v>
      </c>
      <c r="AF2662" s="3">
        <v>12164932.65</v>
      </c>
      <c r="AG2662" s="3">
        <v>2628720.44</v>
      </c>
      <c r="AH2662" s="3">
        <v>103699.7</v>
      </c>
      <c r="AI2662" s="3">
        <v>2074</v>
      </c>
      <c r="AJ2662" s="2">
        <v>-10188946.82</v>
      </c>
    </row>
    <row r="2663" spans="1:36" hidden="1" x14ac:dyDescent="0.25">
      <c r="A2663" s="8">
        <v>1</v>
      </c>
      <c r="B2663" s="8" t="s">
        <v>407</v>
      </c>
      <c r="C2663" s="8">
        <v>3530170280280</v>
      </c>
      <c r="D2663" s="8" t="s">
        <v>408</v>
      </c>
      <c r="F2663" s="8" t="s">
        <v>409</v>
      </c>
      <c r="G2663" s="10">
        <v>43621</v>
      </c>
      <c r="H2663" s="8" t="s">
        <v>31</v>
      </c>
      <c r="I2663" s="8" t="s">
        <v>38</v>
      </c>
      <c r="J2663" s="9">
        <v>8131.13</v>
      </c>
      <c r="K2663" s="9">
        <v>162.62</v>
      </c>
      <c r="L2663" s="8">
        <v>0</v>
      </c>
      <c r="M2663" s="14">
        <f t="shared" si="126"/>
        <v>8293.75</v>
      </c>
      <c r="N2663" s="8">
        <v>0</v>
      </c>
      <c r="O2663" s="8">
        <v>0</v>
      </c>
      <c r="P2663" s="8" t="s">
        <v>72</v>
      </c>
      <c r="R2663" s="8">
        <v>793</v>
      </c>
      <c r="S2663" s="13">
        <f>_xlfn.XLOOKUP(P2663,rif_fee_schedule!$A$2:$A$84,rif_fee_schedule!C$2:C$84, 0)*1.628</f>
        <v>15.918583999999999</v>
      </c>
      <c r="T2663" s="13">
        <f>_xlfn.XLOOKUP(P2663,rif_fee_schedule!$A$2:$A$84,rif_fee_schedule!D$2:D$84, 0)</f>
        <v>9.2460000000000004</v>
      </c>
      <c r="U2663" s="14">
        <f t="shared" si="124"/>
        <v>12623.437112</v>
      </c>
      <c r="V2663" s="14">
        <f t="shared" si="125"/>
        <v>7332.0780000000004</v>
      </c>
      <c r="W2663"/>
      <c r="Y2663" s="3">
        <v>74696854.359999999</v>
      </c>
      <c r="Z2663" s="3">
        <v>1494936.99</v>
      </c>
      <c r="AA2663" s="3">
        <v>1189721.74</v>
      </c>
      <c r="AB2663" s="2">
        <v>103699.7</v>
      </c>
      <c r="AC2663" s="3">
        <v>2074</v>
      </c>
      <c r="AD2663" s="2">
        <v>-3422401.68</v>
      </c>
      <c r="AE2663" s="3">
        <v>599122533.62</v>
      </c>
      <c r="AF2663" s="3">
        <v>12164932.65</v>
      </c>
      <c r="AG2663" s="3">
        <v>2628720.44</v>
      </c>
      <c r="AH2663" s="3">
        <v>103699.7</v>
      </c>
      <c r="AI2663" s="3">
        <v>2074</v>
      </c>
      <c r="AJ2663" s="2">
        <v>-10188946.82</v>
      </c>
    </row>
    <row r="2664" spans="1:36" hidden="1" x14ac:dyDescent="0.25">
      <c r="A2664" s="8">
        <v>1</v>
      </c>
      <c r="B2664" s="8" t="s">
        <v>407</v>
      </c>
      <c r="C2664" s="8">
        <v>3530170280280</v>
      </c>
      <c r="D2664" s="8" t="s">
        <v>408</v>
      </c>
      <c r="F2664" s="8" t="s">
        <v>409</v>
      </c>
      <c r="G2664" s="10">
        <v>43621</v>
      </c>
      <c r="H2664" s="8" t="s">
        <v>31</v>
      </c>
      <c r="I2664" s="8" t="s">
        <v>38</v>
      </c>
      <c r="J2664" s="9">
        <v>8131.13</v>
      </c>
      <c r="K2664" s="9">
        <v>162.62</v>
      </c>
      <c r="L2664" s="8">
        <v>0</v>
      </c>
      <c r="M2664" s="14">
        <f t="shared" si="126"/>
        <v>8293.75</v>
      </c>
      <c r="N2664" s="8">
        <v>0</v>
      </c>
      <c r="O2664" s="8">
        <v>0</v>
      </c>
      <c r="P2664" s="8" t="s">
        <v>43</v>
      </c>
      <c r="R2664" s="8">
        <v>-793</v>
      </c>
      <c r="S2664" s="13">
        <f>_xlfn.XLOOKUP(P2664,rif_fee_schedule!$A$2:$A$84,rif_fee_schedule!C$2:C$84, 0)*1.628</f>
        <v>5.1216879999999998</v>
      </c>
      <c r="T2664" s="13">
        <f>_xlfn.XLOOKUP(P2664,rif_fee_schedule!$A$2:$A$84,rif_fee_schedule!D$2:D$84, 0)</f>
        <v>2.9740000000000002</v>
      </c>
      <c r="U2664" s="14">
        <f t="shared" si="124"/>
        <v>-4061.4985839999999</v>
      </c>
      <c r="V2664" s="14">
        <f t="shared" si="125"/>
        <v>-2358.3820000000001</v>
      </c>
      <c r="W2664"/>
      <c r="Y2664" s="3">
        <v>74696854.359999999</v>
      </c>
      <c r="Z2664" s="3">
        <v>1494936.99</v>
      </c>
      <c r="AA2664" s="3">
        <v>1189721.74</v>
      </c>
      <c r="AB2664" s="2">
        <v>103699.7</v>
      </c>
      <c r="AC2664" s="3">
        <v>2074</v>
      </c>
      <c r="AD2664" s="2">
        <v>-3422401.68</v>
      </c>
      <c r="AE2664" s="3">
        <v>599122533.62</v>
      </c>
      <c r="AF2664" s="3">
        <v>12164932.65</v>
      </c>
      <c r="AG2664" s="3">
        <v>2628720.44</v>
      </c>
      <c r="AH2664" s="3">
        <v>103699.7</v>
      </c>
      <c r="AI2664" s="3">
        <v>2074</v>
      </c>
      <c r="AJ2664" s="2">
        <v>-10188946.82</v>
      </c>
    </row>
    <row r="2665" spans="1:36" hidden="1" x14ac:dyDescent="0.25">
      <c r="A2665" s="8">
        <v>2</v>
      </c>
      <c r="B2665" s="8" t="s">
        <v>1848</v>
      </c>
      <c r="C2665" s="8">
        <v>132190150070</v>
      </c>
      <c r="D2665" s="8" t="s">
        <v>1849</v>
      </c>
      <c r="F2665" s="8" t="s">
        <v>1850</v>
      </c>
      <c r="G2665" s="10">
        <v>43501</v>
      </c>
      <c r="H2665" s="8" t="s">
        <v>31</v>
      </c>
      <c r="I2665" s="8" t="s">
        <v>38</v>
      </c>
      <c r="J2665" s="9">
        <v>0</v>
      </c>
      <c r="K2665" s="9">
        <v>0</v>
      </c>
      <c r="L2665" s="8">
        <v>0</v>
      </c>
      <c r="M2665" s="14">
        <f t="shared" si="126"/>
        <v>0</v>
      </c>
      <c r="N2665" s="8">
        <v>0</v>
      </c>
      <c r="O2665" s="8">
        <v>0</v>
      </c>
      <c r="P2665" s="8" t="s">
        <v>77</v>
      </c>
      <c r="R2665" s="8">
        <v>-1</v>
      </c>
      <c r="S2665" s="13">
        <f>_xlfn.XLOOKUP(P2665,rif_fee_schedule!$A$2:$A$84,rif_fee_schedule!C$2:C$84, 0)*1.628</f>
        <v>9769.6279999999988</v>
      </c>
      <c r="T2665" s="13">
        <f>_xlfn.XLOOKUP(P2665,rif_fee_schedule!$A$2:$A$84,rif_fee_schedule!D$2:D$84, 0)</f>
        <v>5674</v>
      </c>
      <c r="U2665" s="14">
        <f t="shared" si="124"/>
        <v>-9769.6279999999988</v>
      </c>
      <c r="V2665" s="14">
        <f t="shared" si="125"/>
        <v>-5674</v>
      </c>
      <c r="W2665"/>
      <c r="Y2665" s="3">
        <v>272008405.74000001</v>
      </c>
      <c r="Z2665" s="3">
        <v>5573244.3300000001</v>
      </c>
      <c r="AA2665" s="3">
        <v>0</v>
      </c>
      <c r="AB2665">
        <v>0</v>
      </c>
      <c r="AC2665" s="3">
        <v>0</v>
      </c>
      <c r="AD2665" s="2">
        <v>-7297347.0099999998</v>
      </c>
      <c r="AE2665" s="3">
        <v>599122533.62</v>
      </c>
      <c r="AF2665" s="3">
        <v>12164932.65</v>
      </c>
      <c r="AG2665" s="3">
        <v>2628720.44</v>
      </c>
      <c r="AH2665" s="3">
        <v>103699.7</v>
      </c>
      <c r="AI2665" s="3">
        <v>2074</v>
      </c>
      <c r="AJ2665" s="2">
        <v>-10188946.82</v>
      </c>
    </row>
    <row r="2666" spans="1:36" hidden="1" x14ac:dyDescent="0.25">
      <c r="A2666" s="8">
        <v>2</v>
      </c>
      <c r="B2666" s="8" t="s">
        <v>1848</v>
      </c>
      <c r="C2666" s="8">
        <v>132190150070</v>
      </c>
      <c r="D2666" s="8" t="s">
        <v>1849</v>
      </c>
      <c r="F2666" s="8" t="s">
        <v>1850</v>
      </c>
      <c r="G2666" s="10">
        <v>43501</v>
      </c>
      <c r="H2666" s="8" t="s">
        <v>31</v>
      </c>
      <c r="I2666" s="8" t="s">
        <v>38</v>
      </c>
      <c r="J2666" s="9">
        <v>0</v>
      </c>
      <c r="K2666" s="9">
        <v>0</v>
      </c>
      <c r="L2666" s="8">
        <v>0</v>
      </c>
      <c r="M2666" s="14">
        <f t="shared" si="126"/>
        <v>0</v>
      </c>
      <c r="N2666" s="8">
        <v>0</v>
      </c>
      <c r="O2666" s="8">
        <v>0</v>
      </c>
      <c r="P2666" s="8" t="s">
        <v>77</v>
      </c>
      <c r="R2666" s="8">
        <v>1</v>
      </c>
      <c r="S2666" s="13">
        <f>_xlfn.XLOOKUP(P2666,rif_fee_schedule!$A$2:$A$84,rif_fee_schedule!C$2:C$84, 0)*1.628</f>
        <v>9769.6279999999988</v>
      </c>
      <c r="T2666" s="13">
        <f>_xlfn.XLOOKUP(P2666,rif_fee_schedule!$A$2:$A$84,rif_fee_schedule!D$2:D$84, 0)</f>
        <v>5674</v>
      </c>
      <c r="U2666" s="14">
        <f t="shared" si="124"/>
        <v>9769.6279999999988</v>
      </c>
      <c r="V2666" s="14">
        <f t="shared" si="125"/>
        <v>5674</v>
      </c>
      <c r="W2666"/>
      <c r="Y2666" s="3">
        <v>272008405.74000001</v>
      </c>
      <c r="Z2666" s="3">
        <v>5573244.3300000001</v>
      </c>
      <c r="AA2666" s="3">
        <v>0</v>
      </c>
      <c r="AB2666">
        <v>0</v>
      </c>
      <c r="AC2666" s="3">
        <v>0</v>
      </c>
      <c r="AD2666" s="2">
        <v>-7297347.0099999998</v>
      </c>
      <c r="AE2666" s="3">
        <v>599122533.62</v>
      </c>
      <c r="AF2666" s="3">
        <v>12164932.65</v>
      </c>
      <c r="AG2666" s="3">
        <v>2628720.44</v>
      </c>
      <c r="AH2666" s="3">
        <v>103699.7</v>
      </c>
      <c r="AI2666" s="3">
        <v>2074</v>
      </c>
      <c r="AJ2666" s="2">
        <v>-10188946.82</v>
      </c>
    </row>
    <row r="2667" spans="1:36" hidden="1" x14ac:dyDescent="0.25">
      <c r="A2667" s="8">
        <v>2</v>
      </c>
      <c r="B2667" s="8" t="s">
        <v>2200</v>
      </c>
      <c r="C2667" s="8">
        <v>141210073140</v>
      </c>
      <c r="D2667" s="8" t="s">
        <v>2201</v>
      </c>
      <c r="F2667" s="8" t="s">
        <v>2202</v>
      </c>
      <c r="G2667" s="10">
        <v>43497</v>
      </c>
      <c r="H2667" s="8" t="s">
        <v>31</v>
      </c>
      <c r="I2667" s="8" t="s">
        <v>38</v>
      </c>
      <c r="J2667" s="9">
        <v>4386.22</v>
      </c>
      <c r="K2667" s="9">
        <v>87.73</v>
      </c>
      <c r="L2667" s="8">
        <v>0</v>
      </c>
      <c r="M2667" s="14">
        <f t="shared" si="126"/>
        <v>4473.95</v>
      </c>
      <c r="N2667" s="8">
        <v>0</v>
      </c>
      <c r="O2667" s="8">
        <v>0</v>
      </c>
      <c r="P2667" s="8" t="s">
        <v>77</v>
      </c>
      <c r="R2667" s="8">
        <v>-0.5</v>
      </c>
      <c r="S2667" s="13">
        <f>_xlfn.XLOOKUP(P2667,rif_fee_schedule!$A$2:$A$84,rif_fee_schedule!C$2:C$84, 0)*1.628</f>
        <v>9769.6279999999988</v>
      </c>
      <c r="T2667" s="13">
        <f>_xlfn.XLOOKUP(P2667,rif_fee_schedule!$A$2:$A$84,rif_fee_schedule!D$2:D$84, 0)</f>
        <v>5674</v>
      </c>
      <c r="U2667" s="14">
        <f t="shared" si="124"/>
        <v>-4884.8139999999994</v>
      </c>
      <c r="V2667" s="14">
        <f t="shared" si="125"/>
        <v>-2837</v>
      </c>
      <c r="W2667"/>
      <c r="Y2667" s="3">
        <v>272008405.74000001</v>
      </c>
      <c r="Z2667" s="3">
        <v>5573244.3300000001</v>
      </c>
      <c r="AA2667" s="3">
        <v>0</v>
      </c>
      <c r="AB2667">
        <v>0</v>
      </c>
      <c r="AC2667" s="3">
        <v>0</v>
      </c>
      <c r="AD2667" s="2">
        <v>-7297347.0099999998</v>
      </c>
      <c r="AE2667" s="3">
        <v>599122533.62</v>
      </c>
      <c r="AF2667" s="3">
        <v>12164932.65</v>
      </c>
      <c r="AG2667" s="3">
        <v>2628720.44</v>
      </c>
      <c r="AH2667" s="3">
        <v>103699.7</v>
      </c>
      <c r="AI2667" s="3">
        <v>2074</v>
      </c>
      <c r="AJ2667" s="2">
        <v>-10188946.82</v>
      </c>
    </row>
    <row r="2668" spans="1:36" hidden="1" x14ac:dyDescent="0.25">
      <c r="A2668" s="8">
        <v>2</v>
      </c>
      <c r="B2668" s="8" t="s">
        <v>2200</v>
      </c>
      <c r="C2668" s="8">
        <v>141210073140</v>
      </c>
      <c r="D2668" s="8" t="s">
        <v>2201</v>
      </c>
      <c r="F2668" s="8" t="s">
        <v>2202</v>
      </c>
      <c r="G2668" s="10">
        <v>43497</v>
      </c>
      <c r="H2668" s="8" t="s">
        <v>31</v>
      </c>
      <c r="I2668" s="8" t="s">
        <v>38</v>
      </c>
      <c r="J2668" s="9">
        <v>4386.22</v>
      </c>
      <c r="K2668" s="9">
        <v>87.73</v>
      </c>
      <c r="L2668" s="8">
        <v>0</v>
      </c>
      <c r="M2668" s="14">
        <f t="shared" si="126"/>
        <v>4473.95</v>
      </c>
      <c r="N2668" s="8">
        <v>0</v>
      </c>
      <c r="O2668" s="8">
        <v>0</v>
      </c>
      <c r="P2668" s="8" t="s">
        <v>77</v>
      </c>
      <c r="R2668" s="8">
        <v>1</v>
      </c>
      <c r="S2668" s="13">
        <f>_xlfn.XLOOKUP(P2668,rif_fee_schedule!$A$2:$A$84,rif_fee_schedule!C$2:C$84, 0)*1.628</f>
        <v>9769.6279999999988</v>
      </c>
      <c r="T2668" s="13">
        <f>_xlfn.XLOOKUP(P2668,rif_fee_schedule!$A$2:$A$84,rif_fee_schedule!D$2:D$84, 0)</f>
        <v>5674</v>
      </c>
      <c r="U2668" s="14">
        <f t="shared" si="124"/>
        <v>9769.6279999999988</v>
      </c>
      <c r="V2668" s="14">
        <f t="shared" si="125"/>
        <v>5674</v>
      </c>
      <c r="W2668"/>
      <c r="Y2668" s="3">
        <v>272008405.74000001</v>
      </c>
      <c r="Z2668" s="3">
        <v>5573244.3300000001</v>
      </c>
      <c r="AA2668" s="3">
        <v>0</v>
      </c>
      <c r="AB2668">
        <v>0</v>
      </c>
      <c r="AC2668" s="3">
        <v>0</v>
      </c>
      <c r="AD2668" s="2">
        <v>-7297347.0099999998</v>
      </c>
      <c r="AE2668" s="3">
        <v>599122533.62</v>
      </c>
      <c r="AF2668" s="3">
        <v>12164932.65</v>
      </c>
      <c r="AG2668" s="3">
        <v>2628720.44</v>
      </c>
      <c r="AH2668" s="3">
        <v>103699.7</v>
      </c>
      <c r="AI2668" s="3">
        <v>2074</v>
      </c>
      <c r="AJ2668" s="2">
        <v>-10188946.82</v>
      </c>
    </row>
    <row r="2669" spans="1:36" hidden="1" x14ac:dyDescent="0.25">
      <c r="A2669" s="8">
        <v>2</v>
      </c>
      <c r="B2669" s="8" t="s">
        <v>2251</v>
      </c>
      <c r="C2669" s="8">
        <v>141210070070</v>
      </c>
      <c r="D2669" s="8" t="s">
        <v>2252</v>
      </c>
      <c r="F2669" s="8" t="s">
        <v>2253</v>
      </c>
      <c r="G2669" s="10">
        <v>43503</v>
      </c>
      <c r="H2669" s="8" t="s">
        <v>31</v>
      </c>
      <c r="I2669" s="8" t="s">
        <v>38</v>
      </c>
      <c r="J2669" s="9">
        <v>0</v>
      </c>
      <c r="K2669" s="9">
        <v>0</v>
      </c>
      <c r="L2669" s="8">
        <v>0</v>
      </c>
      <c r="M2669" s="14">
        <f t="shared" si="126"/>
        <v>0</v>
      </c>
      <c r="N2669" s="8">
        <v>0</v>
      </c>
      <c r="O2669" s="8">
        <v>0</v>
      </c>
      <c r="P2669" s="8" t="s">
        <v>114</v>
      </c>
      <c r="R2669" s="8">
        <v>2</v>
      </c>
      <c r="S2669" s="13">
        <f>_xlfn.XLOOKUP(P2669,rif_fee_schedule!$A$2:$A$84,rif_fee_schedule!C$2:C$84, 0)*1.628</f>
        <v>4288.152</v>
      </c>
      <c r="T2669" s="13">
        <f>_xlfn.XLOOKUP(P2669,rif_fee_schedule!$A$2:$A$84,rif_fee_schedule!D$2:D$84, 0)</f>
        <v>2490</v>
      </c>
      <c r="U2669" s="14">
        <f t="shared" si="124"/>
        <v>8576.3040000000001</v>
      </c>
      <c r="V2669" s="14">
        <f t="shared" si="125"/>
        <v>4980</v>
      </c>
      <c r="W2669"/>
      <c r="Y2669" s="3">
        <v>272008405.74000001</v>
      </c>
      <c r="Z2669" s="3">
        <v>5573244.3300000001</v>
      </c>
      <c r="AA2669" s="3">
        <v>0</v>
      </c>
      <c r="AB2669">
        <v>0</v>
      </c>
      <c r="AC2669" s="3">
        <v>0</v>
      </c>
      <c r="AD2669" s="2">
        <v>-7297347.0099999998</v>
      </c>
      <c r="AE2669" s="3">
        <v>599122533.62</v>
      </c>
      <c r="AF2669" s="3">
        <v>12164932.65</v>
      </c>
      <c r="AG2669" s="3">
        <v>2628720.44</v>
      </c>
      <c r="AH2669" s="3">
        <v>103699.7</v>
      </c>
      <c r="AI2669" s="3">
        <v>2074</v>
      </c>
      <c r="AJ2669" s="2">
        <v>-10188946.82</v>
      </c>
    </row>
    <row r="2670" spans="1:36" hidden="1" x14ac:dyDescent="0.25">
      <c r="A2670" s="8">
        <v>2</v>
      </c>
      <c r="B2670" s="8" t="s">
        <v>2251</v>
      </c>
      <c r="C2670" s="8">
        <v>141210070070</v>
      </c>
      <c r="D2670" s="8" t="s">
        <v>2252</v>
      </c>
      <c r="F2670" s="8" t="s">
        <v>2253</v>
      </c>
      <c r="G2670" s="10">
        <v>43503</v>
      </c>
      <c r="H2670" s="8" t="s">
        <v>31</v>
      </c>
      <c r="I2670" s="8" t="s">
        <v>38</v>
      </c>
      <c r="J2670" s="9">
        <v>0</v>
      </c>
      <c r="K2670" s="9">
        <v>0</v>
      </c>
      <c r="L2670" s="8">
        <v>0</v>
      </c>
      <c r="M2670" s="14">
        <f t="shared" si="126"/>
        <v>0</v>
      </c>
      <c r="N2670" s="8">
        <v>0</v>
      </c>
      <c r="O2670" s="8">
        <v>0</v>
      </c>
      <c r="P2670" s="8" t="s">
        <v>114</v>
      </c>
      <c r="R2670" s="8">
        <v>-2</v>
      </c>
      <c r="S2670" s="13">
        <f>_xlfn.XLOOKUP(P2670,rif_fee_schedule!$A$2:$A$84,rif_fee_schedule!C$2:C$84, 0)*1.628</f>
        <v>4288.152</v>
      </c>
      <c r="T2670" s="13">
        <f>_xlfn.XLOOKUP(P2670,rif_fee_schedule!$A$2:$A$84,rif_fee_schedule!D$2:D$84, 0)</f>
        <v>2490</v>
      </c>
      <c r="U2670" s="14">
        <f t="shared" si="124"/>
        <v>-8576.3040000000001</v>
      </c>
      <c r="V2670" s="14">
        <f t="shared" si="125"/>
        <v>-4980</v>
      </c>
      <c r="W2670"/>
      <c r="Y2670" s="3">
        <v>272008405.74000001</v>
      </c>
      <c r="Z2670" s="3">
        <v>5573244.3300000001</v>
      </c>
      <c r="AA2670" s="3">
        <v>0</v>
      </c>
      <c r="AB2670">
        <v>0</v>
      </c>
      <c r="AC2670" s="3">
        <v>0</v>
      </c>
      <c r="AD2670" s="2">
        <v>-7297347.0099999998</v>
      </c>
      <c r="AE2670" s="3">
        <v>599122533.62</v>
      </c>
      <c r="AF2670" s="3">
        <v>12164932.65</v>
      </c>
      <c r="AG2670" s="3">
        <v>2628720.44</v>
      </c>
      <c r="AH2670" s="3">
        <v>103699.7</v>
      </c>
      <c r="AI2670" s="3">
        <v>2074</v>
      </c>
      <c r="AJ2670" s="2">
        <v>-10188946.82</v>
      </c>
    </row>
    <row r="2671" spans="1:36" hidden="1" x14ac:dyDescent="0.25">
      <c r="A2671" s="8">
        <v>1</v>
      </c>
      <c r="B2671" s="8" t="s">
        <v>598</v>
      </c>
      <c r="C2671" s="8">
        <v>3530220000018</v>
      </c>
      <c r="D2671" s="8" t="s">
        <v>596</v>
      </c>
      <c r="F2671" s="8" t="s">
        <v>508</v>
      </c>
      <c r="G2671" s="10">
        <v>43530</v>
      </c>
      <c r="H2671" s="8" t="s">
        <v>31</v>
      </c>
      <c r="I2671" s="8" t="s">
        <v>38</v>
      </c>
      <c r="J2671" s="9">
        <v>114026.37</v>
      </c>
      <c r="K2671" s="9">
        <v>2280.5300000000002</v>
      </c>
      <c r="L2671" s="8">
        <v>0</v>
      </c>
      <c r="M2671" s="14">
        <f t="shared" si="126"/>
        <v>116306.9</v>
      </c>
      <c r="N2671" s="8">
        <v>0</v>
      </c>
      <c r="O2671" s="8">
        <v>0</v>
      </c>
      <c r="P2671" s="8" t="s">
        <v>117</v>
      </c>
      <c r="R2671" s="8">
        <v>28</v>
      </c>
      <c r="S2671" s="13">
        <f>_xlfn.XLOOKUP(P2671,rif_fee_schedule!$A$2:$A$84,rif_fee_schedule!C$2:C$84, 0)*1.628</f>
        <v>4288.152</v>
      </c>
      <c r="T2671" s="13">
        <f>_xlfn.XLOOKUP(P2671,rif_fee_schedule!$A$2:$A$84,rif_fee_schedule!D$2:D$84, 0)</f>
        <v>2490</v>
      </c>
      <c r="U2671" s="14">
        <f t="shared" si="124"/>
        <v>120068.25599999999</v>
      </c>
      <c r="V2671" s="14">
        <f t="shared" si="125"/>
        <v>69720</v>
      </c>
      <c r="W2671"/>
      <c r="Y2671" s="3">
        <v>74696854.359999999</v>
      </c>
      <c r="Z2671" s="3">
        <v>1494936.99</v>
      </c>
      <c r="AA2671" s="3">
        <v>1189721.74</v>
      </c>
      <c r="AB2671" s="2">
        <v>103699.7</v>
      </c>
      <c r="AC2671" s="3">
        <v>2074</v>
      </c>
      <c r="AD2671" s="2">
        <v>-3422401.68</v>
      </c>
      <c r="AE2671" s="3">
        <v>599122533.62</v>
      </c>
      <c r="AF2671" s="3">
        <v>12164932.65</v>
      </c>
      <c r="AG2671" s="3">
        <v>2628720.44</v>
      </c>
      <c r="AH2671" s="3">
        <v>103699.7</v>
      </c>
      <c r="AI2671" s="3">
        <v>2074</v>
      </c>
      <c r="AJ2671" s="2">
        <v>-10188946.82</v>
      </c>
    </row>
    <row r="2672" spans="1:36" hidden="1" x14ac:dyDescent="0.25">
      <c r="A2672" s="8">
        <v>6</v>
      </c>
      <c r="B2672" s="8" t="s">
        <v>5468</v>
      </c>
      <c r="C2672" s="8">
        <v>1079160181410</v>
      </c>
      <c r="D2672" s="8" t="s">
        <v>5469</v>
      </c>
      <c r="F2672" s="8" t="s">
        <v>5470</v>
      </c>
      <c r="G2672" s="10">
        <v>43504</v>
      </c>
      <c r="H2672" s="8" t="s">
        <v>31</v>
      </c>
      <c r="I2672" s="8" t="s">
        <v>38</v>
      </c>
      <c r="J2672" s="9">
        <v>9278.02</v>
      </c>
      <c r="K2672" s="9">
        <v>185.56</v>
      </c>
      <c r="L2672" s="8">
        <v>0</v>
      </c>
      <c r="M2672" s="14">
        <f t="shared" si="126"/>
        <v>9463.58</v>
      </c>
      <c r="N2672" s="8">
        <v>0</v>
      </c>
      <c r="O2672" s="8">
        <v>0</v>
      </c>
      <c r="P2672" s="8" t="s">
        <v>77</v>
      </c>
      <c r="R2672" s="8">
        <v>1</v>
      </c>
      <c r="S2672" s="13">
        <f>_xlfn.XLOOKUP(P2672,rif_fee_schedule!$A$2:$A$84,rif_fee_schedule!C$2:C$84, 0)*1.628</f>
        <v>9769.6279999999988</v>
      </c>
      <c r="T2672" s="13">
        <f>_xlfn.XLOOKUP(P2672,rif_fee_schedule!$A$2:$A$84,rif_fee_schedule!D$2:D$84, 0)</f>
        <v>5674</v>
      </c>
      <c r="U2672" s="14">
        <f t="shared" si="124"/>
        <v>9769.6279999999988</v>
      </c>
      <c r="V2672" s="14">
        <f t="shared" si="125"/>
        <v>5674</v>
      </c>
      <c r="W2672"/>
      <c r="Y2672" s="3">
        <v>43269262.359999999</v>
      </c>
      <c r="Z2672" s="3">
        <v>874367.57</v>
      </c>
      <c r="AA2672" s="3">
        <v>433279.63</v>
      </c>
      <c r="AB2672">
        <v>0</v>
      </c>
      <c r="AC2672" s="3">
        <v>0</v>
      </c>
      <c r="AD2672" s="2">
        <v>374512.67</v>
      </c>
      <c r="AE2672" s="3">
        <v>599122533.62</v>
      </c>
      <c r="AF2672" s="3">
        <v>12164932.65</v>
      </c>
      <c r="AG2672" s="3">
        <v>2628720.44</v>
      </c>
      <c r="AH2672" s="3">
        <v>103699.7</v>
      </c>
      <c r="AI2672" s="3">
        <v>2074</v>
      </c>
      <c r="AJ2672" s="2">
        <v>-10188946.82</v>
      </c>
    </row>
    <row r="2673" spans="1:36" hidden="1" x14ac:dyDescent="0.25">
      <c r="A2673" s="8">
        <v>6</v>
      </c>
      <c r="B2673" s="8" t="s">
        <v>5488</v>
      </c>
      <c r="C2673" s="8">
        <v>1079160181410</v>
      </c>
      <c r="D2673" s="8" t="s">
        <v>5489</v>
      </c>
      <c r="F2673" s="8" t="s">
        <v>5490</v>
      </c>
      <c r="G2673" s="10">
        <v>43507</v>
      </c>
      <c r="H2673" s="8" t="s">
        <v>31</v>
      </c>
      <c r="I2673" s="8" t="s">
        <v>38</v>
      </c>
      <c r="J2673" s="9">
        <v>9278.02</v>
      </c>
      <c r="K2673" s="9">
        <v>185.56</v>
      </c>
      <c r="L2673" s="8">
        <v>0</v>
      </c>
      <c r="M2673" s="14">
        <f t="shared" si="126"/>
        <v>9463.58</v>
      </c>
      <c r="N2673" s="8">
        <v>0</v>
      </c>
      <c r="O2673" s="8">
        <v>0</v>
      </c>
      <c r="P2673" s="8" t="s">
        <v>77</v>
      </c>
      <c r="R2673" s="8">
        <v>1</v>
      </c>
      <c r="S2673" s="13">
        <f>_xlfn.XLOOKUP(P2673,rif_fee_schedule!$A$2:$A$84,rif_fee_schedule!C$2:C$84, 0)*1.628</f>
        <v>9769.6279999999988</v>
      </c>
      <c r="T2673" s="13">
        <f>_xlfn.XLOOKUP(P2673,rif_fee_schedule!$A$2:$A$84,rif_fee_schedule!D$2:D$84, 0)</f>
        <v>5674</v>
      </c>
      <c r="U2673" s="14">
        <f t="shared" si="124"/>
        <v>9769.6279999999988</v>
      </c>
      <c r="V2673" s="14">
        <f t="shared" si="125"/>
        <v>5674</v>
      </c>
      <c r="W2673"/>
      <c r="Y2673" s="3">
        <v>43269262.359999999</v>
      </c>
      <c r="Z2673" s="3">
        <v>874367.57</v>
      </c>
      <c r="AA2673" s="3">
        <v>433279.63</v>
      </c>
      <c r="AB2673">
        <v>0</v>
      </c>
      <c r="AC2673" s="3">
        <v>0</v>
      </c>
      <c r="AD2673" s="2">
        <v>374512.67</v>
      </c>
      <c r="AE2673" s="3">
        <v>599122533.62</v>
      </c>
      <c r="AF2673" s="3">
        <v>12164932.65</v>
      </c>
      <c r="AG2673" s="3">
        <v>2628720.44</v>
      </c>
      <c r="AH2673" s="3">
        <v>103699.7</v>
      </c>
      <c r="AI2673" s="3">
        <v>2074</v>
      </c>
      <c r="AJ2673" s="2">
        <v>-10188946.82</v>
      </c>
    </row>
    <row r="2674" spans="1:36" hidden="1" x14ac:dyDescent="0.25">
      <c r="A2674" s="8">
        <v>6</v>
      </c>
      <c r="B2674" s="8" t="s">
        <v>5684</v>
      </c>
      <c r="C2674" s="8">
        <v>1079160181410</v>
      </c>
      <c r="D2674" s="8" t="s">
        <v>5685</v>
      </c>
      <c r="F2674" s="8" t="s">
        <v>5686</v>
      </c>
      <c r="G2674" s="10">
        <v>43504</v>
      </c>
      <c r="H2674" s="8" t="s">
        <v>31</v>
      </c>
      <c r="I2674" s="8" t="s">
        <v>38</v>
      </c>
      <c r="J2674" s="9">
        <v>9278.02</v>
      </c>
      <c r="K2674" s="9">
        <v>185.56</v>
      </c>
      <c r="L2674" s="8">
        <v>0</v>
      </c>
      <c r="M2674" s="14">
        <f t="shared" si="126"/>
        <v>9463.58</v>
      </c>
      <c r="N2674" s="8">
        <v>0</v>
      </c>
      <c r="O2674" s="8">
        <v>0</v>
      </c>
      <c r="P2674" s="8" t="s">
        <v>77</v>
      </c>
      <c r="R2674" s="8">
        <v>1</v>
      </c>
      <c r="S2674" s="13">
        <f>_xlfn.XLOOKUP(P2674,rif_fee_schedule!$A$2:$A$84,rif_fee_schedule!C$2:C$84, 0)*1.628</f>
        <v>9769.6279999999988</v>
      </c>
      <c r="T2674" s="13">
        <f>_xlfn.XLOOKUP(P2674,rif_fee_schedule!$A$2:$A$84,rif_fee_schedule!D$2:D$84, 0)</f>
        <v>5674</v>
      </c>
      <c r="U2674" s="14">
        <f t="shared" si="124"/>
        <v>9769.6279999999988</v>
      </c>
      <c r="V2674" s="14">
        <f t="shared" si="125"/>
        <v>5674</v>
      </c>
      <c r="W2674"/>
      <c r="Y2674" s="3">
        <v>43269262.359999999</v>
      </c>
      <c r="Z2674" s="3">
        <v>874367.57</v>
      </c>
      <c r="AA2674" s="3">
        <v>433279.63</v>
      </c>
      <c r="AB2674">
        <v>0</v>
      </c>
      <c r="AC2674" s="3">
        <v>0</v>
      </c>
      <c r="AD2674" s="2">
        <v>374512.67</v>
      </c>
      <c r="AE2674" s="3">
        <v>599122533.62</v>
      </c>
      <c r="AF2674" s="3">
        <v>12164932.65</v>
      </c>
      <c r="AG2674" s="3">
        <v>2628720.44</v>
      </c>
      <c r="AH2674" s="3">
        <v>103699.7</v>
      </c>
      <c r="AI2674" s="3">
        <v>2074</v>
      </c>
      <c r="AJ2674" s="2">
        <v>-10188946.82</v>
      </c>
    </row>
    <row r="2675" spans="1:36" hidden="1" x14ac:dyDescent="0.25">
      <c r="A2675" s="8">
        <v>6</v>
      </c>
      <c r="B2675" s="8" t="s">
        <v>5408</v>
      </c>
      <c r="C2675" s="8">
        <v>1079160181410</v>
      </c>
      <c r="D2675" s="8" t="s">
        <v>5409</v>
      </c>
      <c r="F2675" s="8" t="s">
        <v>5410</v>
      </c>
      <c r="G2675" s="10">
        <v>43507</v>
      </c>
      <c r="H2675" s="8" t="s">
        <v>31</v>
      </c>
      <c r="I2675" s="8" t="s">
        <v>38</v>
      </c>
      <c r="J2675" s="9">
        <v>9278.02</v>
      </c>
      <c r="K2675" s="9">
        <v>185.56</v>
      </c>
      <c r="L2675" s="8">
        <v>0</v>
      </c>
      <c r="M2675" s="14">
        <f t="shared" si="126"/>
        <v>9463.58</v>
      </c>
      <c r="N2675" s="8">
        <v>0</v>
      </c>
      <c r="O2675" s="8">
        <v>0</v>
      </c>
      <c r="P2675" s="8" t="s">
        <v>77</v>
      </c>
      <c r="R2675" s="8">
        <v>1</v>
      </c>
      <c r="S2675" s="13">
        <f>_xlfn.XLOOKUP(P2675,rif_fee_schedule!$A$2:$A$84,rif_fee_schedule!C$2:C$84, 0)*1.628</f>
        <v>9769.6279999999988</v>
      </c>
      <c r="T2675" s="13">
        <f>_xlfn.XLOOKUP(P2675,rif_fee_schedule!$A$2:$A$84,rif_fee_schedule!D$2:D$84, 0)</f>
        <v>5674</v>
      </c>
      <c r="U2675" s="14">
        <f t="shared" ref="U2675:U2738" si="127">S2675*R2675</f>
        <v>9769.6279999999988</v>
      </c>
      <c r="V2675" s="14">
        <f t="shared" ref="V2675:V2738" si="128">T2675*R2675</f>
        <v>5674</v>
      </c>
      <c r="W2675"/>
      <c r="Y2675" s="3">
        <v>43269262.359999999</v>
      </c>
      <c r="Z2675" s="3">
        <v>874367.57</v>
      </c>
      <c r="AA2675" s="3">
        <v>433279.63</v>
      </c>
      <c r="AB2675">
        <v>0</v>
      </c>
      <c r="AC2675" s="3">
        <v>0</v>
      </c>
      <c r="AD2675" s="2">
        <v>374512.67</v>
      </c>
      <c r="AE2675" s="3">
        <v>599122533.62</v>
      </c>
      <c r="AF2675" s="3">
        <v>12164932.65</v>
      </c>
      <c r="AG2675" s="3">
        <v>2628720.44</v>
      </c>
      <c r="AH2675" s="3">
        <v>103699.7</v>
      </c>
      <c r="AI2675" s="3">
        <v>2074</v>
      </c>
      <c r="AJ2675" s="2">
        <v>-10188946.82</v>
      </c>
    </row>
    <row r="2676" spans="1:36" hidden="1" x14ac:dyDescent="0.25">
      <c r="A2676" s="8">
        <v>6</v>
      </c>
      <c r="B2676" s="8" t="s">
        <v>5520</v>
      </c>
      <c r="C2676" s="8">
        <v>1079160181410</v>
      </c>
      <c r="D2676" s="8" t="s">
        <v>5521</v>
      </c>
      <c r="F2676" s="8" t="s">
        <v>5522</v>
      </c>
      <c r="G2676" s="10">
        <v>43504</v>
      </c>
      <c r="H2676" s="8" t="s">
        <v>31</v>
      </c>
      <c r="I2676" s="8" t="s">
        <v>38</v>
      </c>
      <c r="J2676" s="9">
        <v>9278.02</v>
      </c>
      <c r="K2676" s="9">
        <v>185.56</v>
      </c>
      <c r="L2676" s="8">
        <v>0</v>
      </c>
      <c r="M2676" s="14">
        <f t="shared" si="126"/>
        <v>9463.58</v>
      </c>
      <c r="N2676" s="8">
        <v>0</v>
      </c>
      <c r="O2676" s="8">
        <v>0</v>
      </c>
      <c r="P2676" s="8" t="s">
        <v>77</v>
      </c>
      <c r="R2676" s="8">
        <v>1</v>
      </c>
      <c r="S2676" s="13">
        <f>_xlfn.XLOOKUP(P2676,rif_fee_schedule!$A$2:$A$84,rif_fee_schedule!C$2:C$84, 0)*1.628</f>
        <v>9769.6279999999988</v>
      </c>
      <c r="T2676" s="13">
        <f>_xlfn.XLOOKUP(P2676,rif_fee_schedule!$A$2:$A$84,rif_fee_schedule!D$2:D$84, 0)</f>
        <v>5674</v>
      </c>
      <c r="U2676" s="14">
        <f t="shared" si="127"/>
        <v>9769.6279999999988</v>
      </c>
      <c r="V2676" s="14">
        <f t="shared" si="128"/>
        <v>5674</v>
      </c>
      <c r="W2676"/>
      <c r="Y2676" s="3">
        <v>43269262.359999999</v>
      </c>
      <c r="Z2676" s="3">
        <v>874367.57</v>
      </c>
      <c r="AA2676" s="3">
        <v>433279.63</v>
      </c>
      <c r="AB2676">
        <v>0</v>
      </c>
      <c r="AC2676" s="3">
        <v>0</v>
      </c>
      <c r="AD2676" s="2">
        <v>374512.67</v>
      </c>
      <c r="AE2676" s="3">
        <v>599122533.62</v>
      </c>
      <c r="AF2676" s="3">
        <v>12164932.65</v>
      </c>
      <c r="AG2676" s="3">
        <v>2628720.44</v>
      </c>
      <c r="AH2676" s="3">
        <v>103699.7</v>
      </c>
      <c r="AI2676" s="3">
        <v>2074</v>
      </c>
      <c r="AJ2676" s="2">
        <v>-10188946.82</v>
      </c>
    </row>
    <row r="2677" spans="1:36" hidden="1" x14ac:dyDescent="0.25">
      <c r="A2677" s="8">
        <v>6</v>
      </c>
      <c r="B2677" s="8" t="s">
        <v>5692</v>
      </c>
      <c r="C2677" s="8">
        <v>1079160181410</v>
      </c>
      <c r="D2677" s="8" t="s">
        <v>5693</v>
      </c>
      <c r="F2677" s="8" t="s">
        <v>5413</v>
      </c>
      <c r="G2677" s="10">
        <v>43508</v>
      </c>
      <c r="H2677" s="8" t="s">
        <v>31</v>
      </c>
      <c r="I2677" s="8" t="s">
        <v>38</v>
      </c>
      <c r="J2677" s="9">
        <v>9278.02</v>
      </c>
      <c r="K2677" s="9">
        <v>185.56</v>
      </c>
      <c r="L2677" s="8">
        <v>0</v>
      </c>
      <c r="M2677" s="14">
        <f t="shared" si="126"/>
        <v>9463.58</v>
      </c>
      <c r="N2677" s="8">
        <v>0</v>
      </c>
      <c r="O2677" s="8">
        <v>0</v>
      </c>
      <c r="P2677" s="8" t="s">
        <v>77</v>
      </c>
      <c r="R2677" s="8">
        <v>1</v>
      </c>
      <c r="S2677" s="13">
        <f>_xlfn.XLOOKUP(P2677,rif_fee_schedule!$A$2:$A$84,rif_fee_schedule!C$2:C$84, 0)*1.628</f>
        <v>9769.6279999999988</v>
      </c>
      <c r="T2677" s="13">
        <f>_xlfn.XLOOKUP(P2677,rif_fee_schedule!$A$2:$A$84,rif_fee_schedule!D$2:D$84, 0)</f>
        <v>5674</v>
      </c>
      <c r="U2677" s="14">
        <f t="shared" si="127"/>
        <v>9769.6279999999988</v>
      </c>
      <c r="V2677" s="14">
        <f t="shared" si="128"/>
        <v>5674</v>
      </c>
      <c r="W2677"/>
      <c r="Y2677" s="3">
        <v>43269262.359999999</v>
      </c>
      <c r="Z2677" s="3">
        <v>874367.57</v>
      </c>
      <c r="AA2677" s="3">
        <v>433279.63</v>
      </c>
      <c r="AB2677">
        <v>0</v>
      </c>
      <c r="AC2677" s="3">
        <v>0</v>
      </c>
      <c r="AD2677" s="2">
        <v>374512.67</v>
      </c>
      <c r="AE2677" s="3">
        <v>599122533.62</v>
      </c>
      <c r="AF2677" s="3">
        <v>12164932.65</v>
      </c>
      <c r="AG2677" s="3">
        <v>2628720.44</v>
      </c>
      <c r="AH2677" s="3">
        <v>103699.7</v>
      </c>
      <c r="AI2677" s="3">
        <v>2074</v>
      </c>
      <c r="AJ2677" s="2">
        <v>-10188946.82</v>
      </c>
    </row>
    <row r="2678" spans="1:36" hidden="1" x14ac:dyDescent="0.25">
      <c r="A2678" s="8">
        <v>6</v>
      </c>
      <c r="B2678" s="8" t="s">
        <v>5491</v>
      </c>
      <c r="C2678" s="8">
        <v>1079160181410</v>
      </c>
      <c r="D2678" s="8" t="s">
        <v>5492</v>
      </c>
      <c r="F2678" s="8" t="s">
        <v>5493</v>
      </c>
      <c r="G2678" s="10">
        <v>43507</v>
      </c>
      <c r="H2678" s="8" t="s">
        <v>31</v>
      </c>
      <c r="I2678" s="8" t="s">
        <v>38</v>
      </c>
      <c r="J2678" s="9">
        <v>9278.02</v>
      </c>
      <c r="K2678" s="9">
        <v>185.56</v>
      </c>
      <c r="L2678" s="8">
        <v>0</v>
      </c>
      <c r="M2678" s="14">
        <f t="shared" si="126"/>
        <v>9463.58</v>
      </c>
      <c r="N2678" s="8">
        <v>0</v>
      </c>
      <c r="O2678" s="8">
        <v>0</v>
      </c>
      <c r="P2678" s="8" t="s">
        <v>77</v>
      </c>
      <c r="R2678" s="8">
        <v>1</v>
      </c>
      <c r="S2678" s="13">
        <f>_xlfn.XLOOKUP(P2678,rif_fee_schedule!$A$2:$A$84,rif_fee_schedule!C$2:C$84, 0)*1.628</f>
        <v>9769.6279999999988</v>
      </c>
      <c r="T2678" s="13">
        <f>_xlfn.XLOOKUP(P2678,rif_fee_schedule!$A$2:$A$84,rif_fee_schedule!D$2:D$84, 0)</f>
        <v>5674</v>
      </c>
      <c r="U2678" s="14">
        <f t="shared" si="127"/>
        <v>9769.6279999999988</v>
      </c>
      <c r="V2678" s="14">
        <f t="shared" si="128"/>
        <v>5674</v>
      </c>
      <c r="W2678"/>
      <c r="Y2678" s="3">
        <v>43269262.359999999</v>
      </c>
      <c r="Z2678" s="3">
        <v>874367.57</v>
      </c>
      <c r="AA2678" s="3">
        <v>433279.63</v>
      </c>
      <c r="AB2678">
        <v>0</v>
      </c>
      <c r="AC2678" s="3">
        <v>0</v>
      </c>
      <c r="AD2678" s="2">
        <v>374512.67</v>
      </c>
      <c r="AE2678" s="3">
        <v>599122533.62</v>
      </c>
      <c r="AF2678" s="3">
        <v>12164932.65</v>
      </c>
      <c r="AG2678" s="3">
        <v>2628720.44</v>
      </c>
      <c r="AH2678" s="3">
        <v>103699.7</v>
      </c>
      <c r="AI2678" s="3">
        <v>2074</v>
      </c>
      <c r="AJ2678" s="2">
        <v>-10188946.82</v>
      </c>
    </row>
    <row r="2679" spans="1:36" hidden="1" x14ac:dyDescent="0.25">
      <c r="A2679" s="8">
        <v>6</v>
      </c>
      <c r="B2679" s="8" t="s">
        <v>5411</v>
      </c>
      <c r="C2679" s="8">
        <v>1079160181410</v>
      </c>
      <c r="D2679" s="8" t="s">
        <v>5412</v>
      </c>
      <c r="F2679" s="8" t="s">
        <v>5413</v>
      </c>
      <c r="G2679" s="10">
        <v>43507</v>
      </c>
      <c r="H2679" s="8" t="s">
        <v>31</v>
      </c>
      <c r="I2679" s="8" t="s">
        <v>38</v>
      </c>
      <c r="J2679" s="9">
        <v>9278.02</v>
      </c>
      <c r="K2679" s="9">
        <v>185.56</v>
      </c>
      <c r="L2679" s="8">
        <v>0</v>
      </c>
      <c r="M2679" s="14">
        <f t="shared" si="126"/>
        <v>9463.58</v>
      </c>
      <c r="N2679" s="8">
        <v>0</v>
      </c>
      <c r="O2679" s="8">
        <v>0</v>
      </c>
      <c r="P2679" s="8" t="s">
        <v>77</v>
      </c>
      <c r="R2679" s="8">
        <v>1</v>
      </c>
      <c r="S2679" s="13">
        <f>_xlfn.XLOOKUP(P2679,rif_fee_schedule!$A$2:$A$84,rif_fee_schedule!C$2:C$84, 0)*1.628</f>
        <v>9769.6279999999988</v>
      </c>
      <c r="T2679" s="13">
        <f>_xlfn.XLOOKUP(P2679,rif_fee_schedule!$A$2:$A$84,rif_fee_schedule!D$2:D$84, 0)</f>
        <v>5674</v>
      </c>
      <c r="U2679" s="14">
        <f t="shared" si="127"/>
        <v>9769.6279999999988</v>
      </c>
      <c r="V2679" s="14">
        <f t="shared" si="128"/>
        <v>5674</v>
      </c>
      <c r="W2679"/>
      <c r="Y2679" s="3">
        <v>43269262.359999999</v>
      </c>
      <c r="Z2679" s="3">
        <v>874367.57</v>
      </c>
      <c r="AA2679" s="3">
        <v>433279.63</v>
      </c>
      <c r="AB2679">
        <v>0</v>
      </c>
      <c r="AC2679" s="3">
        <v>0</v>
      </c>
      <c r="AD2679" s="2">
        <v>374512.67</v>
      </c>
      <c r="AE2679" s="3">
        <v>599122533.62</v>
      </c>
      <c r="AF2679" s="3">
        <v>12164932.65</v>
      </c>
      <c r="AG2679" s="3">
        <v>2628720.44</v>
      </c>
      <c r="AH2679" s="3">
        <v>103699.7</v>
      </c>
      <c r="AI2679" s="3">
        <v>2074</v>
      </c>
      <c r="AJ2679" s="2">
        <v>-10188946.82</v>
      </c>
    </row>
    <row r="2680" spans="1:36" hidden="1" x14ac:dyDescent="0.25">
      <c r="A2680" s="8">
        <v>6</v>
      </c>
      <c r="B2680" s="8" t="s">
        <v>5563</v>
      </c>
      <c r="C2680" s="8">
        <v>1079160181410</v>
      </c>
      <c r="D2680" s="8" t="s">
        <v>5564</v>
      </c>
      <c r="F2680" s="8" t="s">
        <v>5413</v>
      </c>
      <c r="G2680" s="10">
        <v>43507</v>
      </c>
      <c r="H2680" s="8" t="s">
        <v>31</v>
      </c>
      <c r="I2680" s="8" t="s">
        <v>38</v>
      </c>
      <c r="J2680" s="9">
        <v>9278.02</v>
      </c>
      <c r="K2680" s="9">
        <v>185.56</v>
      </c>
      <c r="L2680" s="8">
        <v>0</v>
      </c>
      <c r="M2680" s="14">
        <f t="shared" si="126"/>
        <v>9463.58</v>
      </c>
      <c r="N2680" s="8">
        <v>0</v>
      </c>
      <c r="O2680" s="8">
        <v>0</v>
      </c>
      <c r="P2680" s="8" t="s">
        <v>77</v>
      </c>
      <c r="R2680" s="8">
        <v>1</v>
      </c>
      <c r="S2680" s="13">
        <f>_xlfn.XLOOKUP(P2680,rif_fee_schedule!$A$2:$A$84,rif_fee_schedule!C$2:C$84, 0)*1.628</f>
        <v>9769.6279999999988</v>
      </c>
      <c r="T2680" s="13">
        <f>_xlfn.XLOOKUP(P2680,rif_fee_schedule!$A$2:$A$84,rif_fee_schedule!D$2:D$84, 0)</f>
        <v>5674</v>
      </c>
      <c r="U2680" s="14">
        <f t="shared" si="127"/>
        <v>9769.6279999999988</v>
      </c>
      <c r="V2680" s="14">
        <f t="shared" si="128"/>
        <v>5674</v>
      </c>
      <c r="W2680"/>
      <c r="Y2680" s="3">
        <v>43269262.359999999</v>
      </c>
      <c r="Z2680" s="3">
        <v>874367.57</v>
      </c>
      <c r="AA2680" s="3">
        <v>433279.63</v>
      </c>
      <c r="AB2680">
        <v>0</v>
      </c>
      <c r="AC2680" s="3">
        <v>0</v>
      </c>
      <c r="AD2680" s="2">
        <v>374512.67</v>
      </c>
      <c r="AE2680" s="3">
        <v>599122533.62</v>
      </c>
      <c r="AF2680" s="3">
        <v>12164932.65</v>
      </c>
      <c r="AG2680" s="3">
        <v>2628720.44</v>
      </c>
      <c r="AH2680" s="3">
        <v>103699.7</v>
      </c>
      <c r="AI2680" s="3">
        <v>2074</v>
      </c>
      <c r="AJ2680" s="2">
        <v>-10188946.82</v>
      </c>
    </row>
    <row r="2681" spans="1:36" hidden="1" x14ac:dyDescent="0.25">
      <c r="A2681" s="8">
        <v>1</v>
      </c>
      <c r="B2681" s="8" t="s">
        <v>542</v>
      </c>
      <c r="C2681" s="8">
        <v>3530220000015</v>
      </c>
      <c r="D2681" s="8" t="s">
        <v>543</v>
      </c>
      <c r="F2681" s="8" t="s">
        <v>544</v>
      </c>
      <c r="G2681" s="10">
        <v>43507</v>
      </c>
      <c r="H2681" s="8" t="s">
        <v>31</v>
      </c>
      <c r="I2681" s="8" t="s">
        <v>38</v>
      </c>
      <c r="J2681" s="9">
        <v>9278.02</v>
      </c>
      <c r="K2681" s="9">
        <v>185.56</v>
      </c>
      <c r="L2681" s="8">
        <v>0</v>
      </c>
      <c r="M2681" s="14">
        <f t="shared" si="126"/>
        <v>9463.58</v>
      </c>
      <c r="N2681" s="8">
        <v>0</v>
      </c>
      <c r="O2681" s="8">
        <v>0</v>
      </c>
      <c r="P2681" s="8" t="s">
        <v>77</v>
      </c>
      <c r="R2681" s="8">
        <v>1</v>
      </c>
      <c r="S2681" s="13">
        <f>_xlfn.XLOOKUP(P2681,rif_fee_schedule!$A$2:$A$84,rif_fee_schedule!C$2:C$84, 0)*1.628</f>
        <v>9769.6279999999988</v>
      </c>
      <c r="T2681" s="13">
        <f>_xlfn.XLOOKUP(P2681,rif_fee_schedule!$A$2:$A$84,rif_fee_schedule!D$2:D$84, 0)</f>
        <v>5674</v>
      </c>
      <c r="U2681" s="14">
        <f t="shared" si="127"/>
        <v>9769.6279999999988</v>
      </c>
      <c r="V2681" s="14">
        <f t="shared" si="128"/>
        <v>5674</v>
      </c>
      <c r="W2681"/>
      <c r="Y2681" s="3">
        <v>74696854.359999999</v>
      </c>
      <c r="Z2681" s="3">
        <v>1494936.99</v>
      </c>
      <c r="AA2681" s="3">
        <v>1189721.74</v>
      </c>
      <c r="AB2681" s="2">
        <v>103699.7</v>
      </c>
      <c r="AC2681" s="3">
        <v>2074</v>
      </c>
      <c r="AD2681" s="2">
        <v>-3422401.68</v>
      </c>
      <c r="AE2681" s="3">
        <v>599122533.62</v>
      </c>
      <c r="AF2681" s="3">
        <v>12164932.65</v>
      </c>
      <c r="AG2681" s="3">
        <v>2628720.44</v>
      </c>
      <c r="AH2681" s="3">
        <v>103699.7</v>
      </c>
      <c r="AI2681" s="3">
        <v>2074</v>
      </c>
      <c r="AJ2681" s="2">
        <v>-10188946.82</v>
      </c>
    </row>
    <row r="2682" spans="1:36" hidden="1" x14ac:dyDescent="0.25">
      <c r="A2682" s="8">
        <v>1</v>
      </c>
      <c r="B2682" s="8" t="s">
        <v>524</v>
      </c>
      <c r="C2682" s="8">
        <v>3530220000015</v>
      </c>
      <c r="D2682" s="8" t="s">
        <v>525</v>
      </c>
      <c r="F2682" s="8" t="s">
        <v>526</v>
      </c>
      <c r="G2682" s="10">
        <v>43507</v>
      </c>
      <c r="H2682" s="8" t="s">
        <v>31</v>
      </c>
      <c r="I2682" s="8" t="s">
        <v>38</v>
      </c>
      <c r="J2682" s="9">
        <v>9278.02</v>
      </c>
      <c r="K2682" s="9">
        <v>185.56</v>
      </c>
      <c r="L2682" s="8">
        <v>0</v>
      </c>
      <c r="M2682" s="14">
        <f t="shared" si="126"/>
        <v>9463.58</v>
      </c>
      <c r="N2682" s="8">
        <v>0</v>
      </c>
      <c r="O2682" s="8">
        <v>0</v>
      </c>
      <c r="P2682" s="8" t="s">
        <v>77</v>
      </c>
      <c r="R2682" s="8">
        <v>1</v>
      </c>
      <c r="S2682" s="13">
        <f>_xlfn.XLOOKUP(P2682,rif_fee_schedule!$A$2:$A$84,rif_fee_schedule!C$2:C$84, 0)*1.628</f>
        <v>9769.6279999999988</v>
      </c>
      <c r="T2682" s="13">
        <f>_xlfn.XLOOKUP(P2682,rif_fee_schedule!$A$2:$A$84,rif_fee_schedule!D$2:D$84, 0)</f>
        <v>5674</v>
      </c>
      <c r="U2682" s="14">
        <f t="shared" si="127"/>
        <v>9769.6279999999988</v>
      </c>
      <c r="V2682" s="14">
        <f t="shared" si="128"/>
        <v>5674</v>
      </c>
      <c r="W2682"/>
      <c r="Y2682" s="3">
        <v>74696854.359999999</v>
      </c>
      <c r="Z2682" s="3">
        <v>1494936.99</v>
      </c>
      <c r="AA2682" s="3">
        <v>1189721.74</v>
      </c>
      <c r="AB2682" s="2">
        <v>103699.7</v>
      </c>
      <c r="AC2682" s="3">
        <v>2074</v>
      </c>
      <c r="AD2682" s="2">
        <v>-3422401.68</v>
      </c>
      <c r="AE2682" s="3">
        <v>599122533.62</v>
      </c>
      <c r="AF2682" s="3">
        <v>12164932.65</v>
      </c>
      <c r="AG2682" s="3">
        <v>2628720.44</v>
      </c>
      <c r="AH2682" s="3">
        <v>103699.7</v>
      </c>
      <c r="AI2682" s="3">
        <v>2074</v>
      </c>
      <c r="AJ2682" s="2">
        <v>-10188946.82</v>
      </c>
    </row>
    <row r="2683" spans="1:36" hidden="1" x14ac:dyDescent="0.25">
      <c r="A2683" s="8">
        <v>1</v>
      </c>
      <c r="B2683" s="8" t="s">
        <v>539</v>
      </c>
      <c r="C2683" s="8">
        <v>3530220000015</v>
      </c>
      <c r="D2683" s="8" t="s">
        <v>540</v>
      </c>
      <c r="F2683" s="8" t="s">
        <v>541</v>
      </c>
      <c r="G2683" s="10">
        <v>43508</v>
      </c>
      <c r="H2683" s="8" t="s">
        <v>31</v>
      </c>
      <c r="I2683" s="8" t="s">
        <v>38</v>
      </c>
      <c r="J2683" s="9">
        <v>9278.02</v>
      </c>
      <c r="K2683" s="9">
        <v>185.56</v>
      </c>
      <c r="L2683" s="8">
        <v>0</v>
      </c>
      <c r="M2683" s="14">
        <f t="shared" si="126"/>
        <v>9463.58</v>
      </c>
      <c r="N2683" s="8">
        <v>0</v>
      </c>
      <c r="O2683" s="8">
        <v>0</v>
      </c>
      <c r="P2683" s="8" t="s">
        <v>77</v>
      </c>
      <c r="R2683" s="8">
        <v>1</v>
      </c>
      <c r="S2683" s="13">
        <f>_xlfn.XLOOKUP(P2683,rif_fee_schedule!$A$2:$A$84,rif_fee_schedule!C$2:C$84, 0)*1.628</f>
        <v>9769.6279999999988</v>
      </c>
      <c r="T2683" s="13">
        <f>_xlfn.XLOOKUP(P2683,rif_fee_schedule!$A$2:$A$84,rif_fee_schedule!D$2:D$84, 0)</f>
        <v>5674</v>
      </c>
      <c r="U2683" s="14">
        <f t="shared" si="127"/>
        <v>9769.6279999999988</v>
      </c>
      <c r="V2683" s="14">
        <f t="shared" si="128"/>
        <v>5674</v>
      </c>
      <c r="W2683"/>
      <c r="Y2683" s="3">
        <v>74696854.359999999</v>
      </c>
      <c r="Z2683" s="3">
        <v>1494936.99</v>
      </c>
      <c r="AA2683" s="3">
        <v>1189721.74</v>
      </c>
      <c r="AB2683" s="2">
        <v>103699.7</v>
      </c>
      <c r="AC2683" s="3">
        <v>2074</v>
      </c>
      <c r="AD2683" s="2">
        <v>-3422401.68</v>
      </c>
      <c r="AE2683" s="3">
        <v>599122533.62</v>
      </c>
      <c r="AF2683" s="3">
        <v>12164932.65</v>
      </c>
      <c r="AG2683" s="3">
        <v>2628720.44</v>
      </c>
      <c r="AH2683" s="3">
        <v>103699.7</v>
      </c>
      <c r="AI2683" s="3">
        <v>2074</v>
      </c>
      <c r="AJ2683" s="2">
        <v>-10188946.82</v>
      </c>
    </row>
    <row r="2684" spans="1:36" hidden="1" x14ac:dyDescent="0.25">
      <c r="A2684" s="8">
        <v>1</v>
      </c>
      <c r="B2684" s="8" t="s">
        <v>474</v>
      </c>
      <c r="C2684" s="8">
        <v>3530220000015</v>
      </c>
      <c r="D2684" s="8" t="s">
        <v>475</v>
      </c>
      <c r="F2684" s="8" t="s">
        <v>476</v>
      </c>
      <c r="G2684" s="10">
        <v>43502</v>
      </c>
      <c r="H2684" s="8" t="s">
        <v>31</v>
      </c>
      <c r="I2684" s="8" t="s">
        <v>38</v>
      </c>
      <c r="J2684" s="9">
        <v>9278.02</v>
      </c>
      <c r="K2684" s="9">
        <v>185.56</v>
      </c>
      <c r="L2684" s="8">
        <v>0</v>
      </c>
      <c r="M2684" s="14">
        <f t="shared" si="126"/>
        <v>9463.58</v>
      </c>
      <c r="N2684" s="8">
        <v>0</v>
      </c>
      <c r="O2684" s="8">
        <v>0</v>
      </c>
      <c r="P2684" s="8" t="s">
        <v>77</v>
      </c>
      <c r="R2684" s="8">
        <v>1</v>
      </c>
      <c r="S2684" s="13">
        <f>_xlfn.XLOOKUP(P2684,rif_fee_schedule!$A$2:$A$84,rif_fee_schedule!C$2:C$84, 0)*1.628</f>
        <v>9769.6279999999988</v>
      </c>
      <c r="T2684" s="13">
        <f>_xlfn.XLOOKUP(P2684,rif_fee_schedule!$A$2:$A$84,rif_fee_schedule!D$2:D$84, 0)</f>
        <v>5674</v>
      </c>
      <c r="U2684" s="14">
        <f t="shared" si="127"/>
        <v>9769.6279999999988</v>
      </c>
      <c r="V2684" s="14">
        <f t="shared" si="128"/>
        <v>5674</v>
      </c>
      <c r="W2684"/>
      <c r="Y2684" s="3">
        <v>74696854.359999999</v>
      </c>
      <c r="Z2684" s="3">
        <v>1494936.99</v>
      </c>
      <c r="AA2684" s="3">
        <v>1189721.74</v>
      </c>
      <c r="AB2684" s="2">
        <v>103699.7</v>
      </c>
      <c r="AC2684" s="3">
        <v>2074</v>
      </c>
      <c r="AD2684" s="2">
        <v>-3422401.68</v>
      </c>
      <c r="AE2684" s="3">
        <v>599122533.62</v>
      </c>
      <c r="AF2684" s="3">
        <v>12164932.65</v>
      </c>
      <c r="AG2684" s="3">
        <v>2628720.44</v>
      </c>
      <c r="AH2684" s="3">
        <v>103699.7</v>
      </c>
      <c r="AI2684" s="3">
        <v>2074</v>
      </c>
      <c r="AJ2684" s="2">
        <v>-10188946.82</v>
      </c>
    </row>
    <row r="2685" spans="1:36" hidden="1" x14ac:dyDescent="0.25">
      <c r="A2685" s="8">
        <v>8</v>
      </c>
      <c r="B2685" s="8" t="s">
        <v>8755</v>
      </c>
      <c r="C2685" s="8">
        <v>242030096965</v>
      </c>
      <c r="D2685" s="8" t="s">
        <v>8756</v>
      </c>
      <c r="F2685" s="8" t="s">
        <v>8757</v>
      </c>
      <c r="G2685" s="10">
        <v>43531</v>
      </c>
      <c r="H2685" s="8" t="s">
        <v>31</v>
      </c>
      <c r="I2685" s="8" t="s">
        <v>38</v>
      </c>
      <c r="J2685" s="9">
        <v>205779.94</v>
      </c>
      <c r="K2685" s="9">
        <v>4115.6000000000004</v>
      </c>
      <c r="L2685" s="8">
        <v>0</v>
      </c>
      <c r="M2685" s="14">
        <f t="shared" si="126"/>
        <v>209895.54</v>
      </c>
      <c r="N2685" s="8">
        <v>0</v>
      </c>
      <c r="O2685" s="8">
        <v>0</v>
      </c>
      <c r="P2685" s="8" t="s">
        <v>113</v>
      </c>
      <c r="R2685" s="8">
        <v>43</v>
      </c>
      <c r="S2685" s="13">
        <f>_xlfn.XLOOKUP(P2685,rif_fee_schedule!$A$2:$A$84,rif_fee_schedule!C$2:C$84, 0)*1.628</f>
        <v>6860.3919999999998</v>
      </c>
      <c r="T2685" s="13">
        <f>_xlfn.XLOOKUP(P2685,rif_fee_schedule!$A$2:$A$84,rif_fee_schedule!D$2:D$84, 0)</f>
        <v>3984</v>
      </c>
      <c r="U2685" s="14">
        <f t="shared" si="127"/>
        <v>294996.85599999997</v>
      </c>
      <c r="V2685" s="14">
        <f t="shared" si="128"/>
        <v>171312</v>
      </c>
      <c r="W2685"/>
      <c r="Y2685" s="3">
        <v>38230434.439999998</v>
      </c>
      <c r="Z2685" s="3">
        <v>764608.82</v>
      </c>
      <c r="AA2685" s="3">
        <v>0</v>
      </c>
      <c r="AB2685">
        <v>0</v>
      </c>
      <c r="AC2685" s="3">
        <v>0</v>
      </c>
      <c r="AD2685" s="2">
        <v>-229524.99</v>
      </c>
      <c r="AE2685" s="3">
        <v>599122533.62</v>
      </c>
      <c r="AF2685" s="3">
        <v>12164932.65</v>
      </c>
      <c r="AG2685" s="3">
        <v>2628720.44</v>
      </c>
      <c r="AH2685" s="3">
        <v>103699.7</v>
      </c>
      <c r="AI2685" s="3">
        <v>2074</v>
      </c>
      <c r="AJ2685" s="2">
        <v>-10188946.82</v>
      </c>
    </row>
    <row r="2686" spans="1:36" hidden="1" x14ac:dyDescent="0.25">
      <c r="A2686" s="8">
        <v>8</v>
      </c>
      <c r="B2686" s="8" t="s">
        <v>8755</v>
      </c>
      <c r="C2686" s="8">
        <v>242030096965</v>
      </c>
      <c r="D2686" s="8" t="s">
        <v>8756</v>
      </c>
      <c r="F2686" s="8" t="s">
        <v>8757</v>
      </c>
      <c r="G2686" s="10">
        <v>43531</v>
      </c>
      <c r="H2686" s="8" t="s">
        <v>31</v>
      </c>
      <c r="I2686" s="8" t="s">
        <v>38</v>
      </c>
      <c r="J2686" s="9">
        <v>205779.94</v>
      </c>
      <c r="K2686" s="9">
        <v>4115.6000000000004</v>
      </c>
      <c r="L2686" s="8">
        <v>0</v>
      </c>
      <c r="M2686" s="14">
        <f t="shared" si="126"/>
        <v>209895.54</v>
      </c>
      <c r="N2686" s="8">
        <v>0</v>
      </c>
      <c r="O2686" s="8">
        <v>0</v>
      </c>
      <c r="P2686" s="8" t="s">
        <v>114</v>
      </c>
      <c r="R2686" s="8">
        <v>-11</v>
      </c>
      <c r="S2686" s="13">
        <f>_xlfn.XLOOKUP(P2686,rif_fee_schedule!$A$2:$A$84,rif_fee_schedule!C$2:C$84, 0)*1.628</f>
        <v>4288.152</v>
      </c>
      <c r="T2686" s="13">
        <f>_xlfn.XLOOKUP(P2686,rif_fee_schedule!$A$2:$A$84,rif_fee_schedule!D$2:D$84, 0)</f>
        <v>2490</v>
      </c>
      <c r="U2686" s="14">
        <f t="shared" si="127"/>
        <v>-47169.671999999999</v>
      </c>
      <c r="V2686" s="14">
        <f t="shared" si="128"/>
        <v>-27390</v>
      </c>
      <c r="W2686"/>
      <c r="Y2686" s="3">
        <v>38230434.439999998</v>
      </c>
      <c r="Z2686" s="3">
        <v>764608.82</v>
      </c>
      <c r="AA2686" s="3">
        <v>0</v>
      </c>
      <c r="AB2686">
        <v>0</v>
      </c>
      <c r="AC2686" s="3">
        <v>0</v>
      </c>
      <c r="AD2686" s="2">
        <v>-229524.99</v>
      </c>
      <c r="AE2686" s="3">
        <v>599122533.62</v>
      </c>
      <c r="AF2686" s="3">
        <v>12164932.65</v>
      </c>
      <c r="AG2686" s="3">
        <v>2628720.44</v>
      </c>
      <c r="AH2686" s="3">
        <v>103699.7</v>
      </c>
      <c r="AI2686" s="3">
        <v>2074</v>
      </c>
      <c r="AJ2686" s="2">
        <v>-10188946.82</v>
      </c>
    </row>
    <row r="2687" spans="1:36" hidden="1" x14ac:dyDescent="0.25">
      <c r="A2687" s="8">
        <v>2</v>
      </c>
      <c r="B2687" s="8" t="s">
        <v>1752</v>
      </c>
      <c r="C2687" s="8">
        <v>132070380360</v>
      </c>
      <c r="D2687" s="8" t="s">
        <v>1753</v>
      </c>
      <c r="F2687" s="8" t="s">
        <v>1754</v>
      </c>
      <c r="G2687" s="10">
        <v>43509</v>
      </c>
      <c r="H2687" s="8" t="s">
        <v>31</v>
      </c>
      <c r="I2687" s="8" t="s">
        <v>38</v>
      </c>
      <c r="J2687" s="9">
        <v>8772.4500000000007</v>
      </c>
      <c r="K2687" s="9">
        <v>175.45</v>
      </c>
      <c r="L2687" s="8">
        <v>0</v>
      </c>
      <c r="M2687" s="14">
        <f t="shared" si="126"/>
        <v>8947.9000000000015</v>
      </c>
      <c r="N2687" s="8">
        <v>0</v>
      </c>
      <c r="O2687" s="8">
        <v>0</v>
      </c>
      <c r="P2687" s="8" t="s">
        <v>77</v>
      </c>
      <c r="R2687" s="8">
        <v>1</v>
      </c>
      <c r="S2687" s="13">
        <f>_xlfn.XLOOKUP(P2687,rif_fee_schedule!$A$2:$A$84,rif_fee_schedule!C$2:C$84, 0)*1.628</f>
        <v>9769.6279999999988</v>
      </c>
      <c r="T2687" s="13">
        <f>_xlfn.XLOOKUP(P2687,rif_fee_schedule!$A$2:$A$84,rif_fee_schedule!D$2:D$84, 0)</f>
        <v>5674</v>
      </c>
      <c r="U2687" s="14">
        <f t="shared" si="127"/>
        <v>9769.6279999999988</v>
      </c>
      <c r="V2687" s="14">
        <f t="shared" si="128"/>
        <v>5674</v>
      </c>
      <c r="W2687"/>
      <c r="Y2687" s="3">
        <v>272008405.74000001</v>
      </c>
      <c r="Z2687" s="3">
        <v>5573244.3300000001</v>
      </c>
      <c r="AA2687" s="3">
        <v>0</v>
      </c>
      <c r="AB2687">
        <v>0</v>
      </c>
      <c r="AC2687" s="3">
        <v>0</v>
      </c>
      <c r="AD2687" s="2">
        <v>-7297347.0099999998</v>
      </c>
      <c r="AE2687" s="3">
        <v>599122533.62</v>
      </c>
      <c r="AF2687" s="3">
        <v>12164932.65</v>
      </c>
      <c r="AG2687" s="3">
        <v>2628720.44</v>
      </c>
      <c r="AH2687" s="3">
        <v>103699.7</v>
      </c>
      <c r="AI2687" s="3">
        <v>2074</v>
      </c>
      <c r="AJ2687" s="2">
        <v>-10188946.82</v>
      </c>
    </row>
    <row r="2688" spans="1:36" hidden="1" x14ac:dyDescent="0.25">
      <c r="A2688" s="8">
        <v>3</v>
      </c>
      <c r="B2688" s="8" t="s">
        <v>3594</v>
      </c>
      <c r="C2688" s="8">
        <v>3220160050670</v>
      </c>
      <c r="D2688" s="8" t="s">
        <v>3595</v>
      </c>
      <c r="F2688" s="8" t="s">
        <v>3596</v>
      </c>
      <c r="G2688" s="10">
        <v>43501</v>
      </c>
      <c r="H2688" s="8" t="s">
        <v>31</v>
      </c>
      <c r="I2688" s="8" t="s">
        <v>38</v>
      </c>
      <c r="J2688" s="9">
        <v>0</v>
      </c>
      <c r="K2688" s="9">
        <v>185.56</v>
      </c>
      <c r="L2688" s="8">
        <v>9278.02</v>
      </c>
      <c r="M2688" s="14">
        <f t="shared" si="126"/>
        <v>9463.58</v>
      </c>
      <c r="N2688" s="8">
        <v>0</v>
      </c>
      <c r="O2688" s="8">
        <v>0</v>
      </c>
      <c r="P2688" s="8" t="s">
        <v>77</v>
      </c>
      <c r="R2688" s="8">
        <v>1</v>
      </c>
      <c r="S2688" s="13">
        <f>_xlfn.XLOOKUP(P2688,rif_fee_schedule!$A$2:$A$84,rif_fee_schedule!C$2:C$84, 0)*1.628</f>
        <v>9769.6279999999988</v>
      </c>
      <c r="T2688" s="13">
        <f>_xlfn.XLOOKUP(P2688,rif_fee_schedule!$A$2:$A$84,rif_fee_schedule!D$2:D$84, 0)</f>
        <v>5674</v>
      </c>
      <c r="U2688" s="14">
        <f t="shared" si="127"/>
        <v>9769.6279999999988</v>
      </c>
      <c r="V2688" s="14">
        <f t="shared" si="128"/>
        <v>5674</v>
      </c>
      <c r="W2688"/>
      <c r="Y2688" s="3">
        <v>23988344.25</v>
      </c>
      <c r="Z2688" s="3">
        <v>491993.61</v>
      </c>
      <c r="AA2688" s="3">
        <v>633517.25</v>
      </c>
      <c r="AB2688">
        <v>0</v>
      </c>
      <c r="AC2688" s="3">
        <v>0</v>
      </c>
      <c r="AD2688" s="2">
        <v>2811604.2</v>
      </c>
      <c r="AE2688" s="3">
        <v>599122533.62</v>
      </c>
      <c r="AF2688" s="3">
        <v>12164932.65</v>
      </c>
      <c r="AG2688" s="3">
        <v>2628720.44</v>
      </c>
      <c r="AH2688" s="3">
        <v>103699.7</v>
      </c>
      <c r="AI2688" s="3">
        <v>2074</v>
      </c>
      <c r="AJ2688" s="2">
        <v>-10188946.82</v>
      </c>
    </row>
    <row r="2689" spans="1:36" hidden="1" x14ac:dyDescent="0.25">
      <c r="A2689" s="8">
        <v>3</v>
      </c>
      <c r="B2689" s="8" t="s">
        <v>3757</v>
      </c>
      <c r="C2689" s="8">
        <v>3220160050930</v>
      </c>
      <c r="D2689" s="8" t="s">
        <v>3758</v>
      </c>
      <c r="F2689" s="8" t="s">
        <v>3759</v>
      </c>
      <c r="G2689" s="10">
        <v>43501</v>
      </c>
      <c r="H2689" s="8" t="s">
        <v>31</v>
      </c>
      <c r="I2689" s="8" t="s">
        <v>38</v>
      </c>
      <c r="J2689" s="9">
        <v>0</v>
      </c>
      <c r="K2689" s="9">
        <v>185.56</v>
      </c>
      <c r="L2689" s="8">
        <v>9278.02</v>
      </c>
      <c r="M2689" s="14">
        <f t="shared" si="126"/>
        <v>9463.58</v>
      </c>
      <c r="N2689" s="8">
        <v>0</v>
      </c>
      <c r="O2689" s="8">
        <v>0</v>
      </c>
      <c r="P2689" s="8" t="s">
        <v>77</v>
      </c>
      <c r="R2689" s="8">
        <v>1</v>
      </c>
      <c r="S2689" s="13">
        <f>_xlfn.XLOOKUP(P2689,rif_fee_schedule!$A$2:$A$84,rif_fee_schedule!C$2:C$84, 0)*1.628</f>
        <v>9769.6279999999988</v>
      </c>
      <c r="T2689" s="13">
        <f>_xlfn.XLOOKUP(P2689,rif_fee_schedule!$A$2:$A$84,rif_fee_schedule!D$2:D$84, 0)</f>
        <v>5674</v>
      </c>
      <c r="U2689" s="14">
        <f t="shared" si="127"/>
        <v>9769.6279999999988</v>
      </c>
      <c r="V2689" s="14">
        <f t="shared" si="128"/>
        <v>5674</v>
      </c>
      <c r="W2689"/>
      <c r="Y2689" s="3">
        <v>23988344.25</v>
      </c>
      <c r="Z2689" s="3">
        <v>491993.61</v>
      </c>
      <c r="AA2689" s="3">
        <v>633517.25</v>
      </c>
      <c r="AB2689">
        <v>0</v>
      </c>
      <c r="AC2689" s="3">
        <v>0</v>
      </c>
      <c r="AD2689" s="2">
        <v>2811604.2</v>
      </c>
      <c r="AE2689" s="3">
        <v>599122533.62</v>
      </c>
      <c r="AF2689" s="3">
        <v>12164932.65</v>
      </c>
      <c r="AG2689" s="3">
        <v>2628720.44</v>
      </c>
      <c r="AH2689" s="3">
        <v>103699.7</v>
      </c>
      <c r="AI2689" s="3">
        <v>2074</v>
      </c>
      <c r="AJ2689" s="2">
        <v>-10188946.82</v>
      </c>
    </row>
    <row r="2690" spans="1:36" hidden="1" x14ac:dyDescent="0.25">
      <c r="A2690" s="8">
        <v>3</v>
      </c>
      <c r="B2690" s="8" t="s">
        <v>3649</v>
      </c>
      <c r="C2690" s="8">
        <v>3220160050900</v>
      </c>
      <c r="D2690" s="8" t="s">
        <v>3650</v>
      </c>
      <c r="F2690" s="8" t="s">
        <v>3651</v>
      </c>
      <c r="G2690" s="10">
        <v>43501</v>
      </c>
      <c r="H2690" s="8" t="s">
        <v>31</v>
      </c>
      <c r="I2690" s="8" t="s">
        <v>38</v>
      </c>
      <c r="J2690" s="9">
        <v>0</v>
      </c>
      <c r="K2690" s="9">
        <v>185.56</v>
      </c>
      <c r="L2690" s="8">
        <v>9278.02</v>
      </c>
      <c r="M2690" s="14">
        <f t="shared" si="126"/>
        <v>9463.58</v>
      </c>
      <c r="N2690" s="8">
        <v>0</v>
      </c>
      <c r="O2690" s="8">
        <v>0</v>
      </c>
      <c r="P2690" s="8" t="s">
        <v>77</v>
      </c>
      <c r="R2690" s="8">
        <v>1</v>
      </c>
      <c r="S2690" s="13">
        <f>_xlfn.XLOOKUP(P2690,rif_fee_schedule!$A$2:$A$84,rif_fee_schedule!C$2:C$84, 0)*1.628</f>
        <v>9769.6279999999988</v>
      </c>
      <c r="T2690" s="13">
        <f>_xlfn.XLOOKUP(P2690,rif_fee_schedule!$A$2:$A$84,rif_fee_schedule!D$2:D$84, 0)</f>
        <v>5674</v>
      </c>
      <c r="U2690" s="14">
        <f t="shared" si="127"/>
        <v>9769.6279999999988</v>
      </c>
      <c r="V2690" s="14">
        <f t="shared" si="128"/>
        <v>5674</v>
      </c>
      <c r="W2690"/>
      <c r="Y2690" s="3">
        <v>23988344.25</v>
      </c>
      <c r="Z2690" s="3">
        <v>491993.61</v>
      </c>
      <c r="AA2690" s="3">
        <v>633517.25</v>
      </c>
      <c r="AB2690">
        <v>0</v>
      </c>
      <c r="AC2690" s="3">
        <v>0</v>
      </c>
      <c r="AD2690" s="2">
        <v>2811604.2</v>
      </c>
      <c r="AE2690" s="3">
        <v>599122533.62</v>
      </c>
      <c r="AF2690" s="3">
        <v>12164932.65</v>
      </c>
      <c r="AG2690" s="3">
        <v>2628720.44</v>
      </c>
      <c r="AH2690" s="3">
        <v>103699.7</v>
      </c>
      <c r="AI2690" s="3">
        <v>2074</v>
      </c>
      <c r="AJ2690" s="2">
        <v>-10188946.82</v>
      </c>
    </row>
    <row r="2691" spans="1:36" hidden="1" x14ac:dyDescent="0.25">
      <c r="A2691" s="8">
        <v>3</v>
      </c>
      <c r="B2691" s="8" t="s">
        <v>3585</v>
      </c>
      <c r="C2691" s="8">
        <v>3220160050630</v>
      </c>
      <c r="D2691" s="8" t="s">
        <v>3586</v>
      </c>
      <c r="F2691" s="8" t="s">
        <v>3587</v>
      </c>
      <c r="G2691" s="10">
        <v>43501</v>
      </c>
      <c r="H2691" s="8" t="s">
        <v>31</v>
      </c>
      <c r="I2691" s="8" t="s">
        <v>38</v>
      </c>
      <c r="J2691" s="9">
        <v>0</v>
      </c>
      <c r="K2691" s="9">
        <v>185.56</v>
      </c>
      <c r="L2691" s="8">
        <v>9278.02</v>
      </c>
      <c r="M2691" s="14">
        <f t="shared" si="126"/>
        <v>9463.58</v>
      </c>
      <c r="N2691" s="8">
        <v>0</v>
      </c>
      <c r="O2691" s="8">
        <v>0</v>
      </c>
      <c r="P2691" s="8" t="s">
        <v>77</v>
      </c>
      <c r="R2691" s="8">
        <v>1</v>
      </c>
      <c r="S2691" s="13">
        <f>_xlfn.XLOOKUP(P2691,rif_fee_schedule!$A$2:$A$84,rif_fee_schedule!C$2:C$84, 0)*1.628</f>
        <v>9769.6279999999988</v>
      </c>
      <c r="T2691" s="13">
        <f>_xlfn.XLOOKUP(P2691,rif_fee_schedule!$A$2:$A$84,rif_fee_schedule!D$2:D$84, 0)</f>
        <v>5674</v>
      </c>
      <c r="U2691" s="14">
        <f t="shared" si="127"/>
        <v>9769.6279999999988</v>
      </c>
      <c r="V2691" s="14">
        <f t="shared" si="128"/>
        <v>5674</v>
      </c>
      <c r="W2691"/>
      <c r="Y2691" s="3">
        <v>23988344.25</v>
      </c>
      <c r="Z2691" s="3">
        <v>491993.61</v>
      </c>
      <c r="AA2691" s="3">
        <v>633517.25</v>
      </c>
      <c r="AB2691">
        <v>0</v>
      </c>
      <c r="AC2691" s="3">
        <v>0</v>
      </c>
      <c r="AD2691" s="2">
        <v>2811604.2</v>
      </c>
      <c r="AE2691" s="3">
        <v>599122533.62</v>
      </c>
      <c r="AF2691" s="3">
        <v>12164932.65</v>
      </c>
      <c r="AG2691" s="3">
        <v>2628720.44</v>
      </c>
      <c r="AH2691" s="3">
        <v>103699.7</v>
      </c>
      <c r="AI2691" s="3">
        <v>2074</v>
      </c>
      <c r="AJ2691" s="2">
        <v>-10188946.82</v>
      </c>
    </row>
    <row r="2692" spans="1:36" hidden="1" x14ac:dyDescent="0.25">
      <c r="A2692" s="8">
        <v>3</v>
      </c>
      <c r="B2692" s="8" t="s">
        <v>3630</v>
      </c>
      <c r="C2692" s="8">
        <v>3220160050870</v>
      </c>
      <c r="D2692" s="8" t="s">
        <v>3631</v>
      </c>
      <c r="F2692" s="8" t="s">
        <v>3632</v>
      </c>
      <c r="G2692" s="10">
        <v>43501</v>
      </c>
      <c r="H2692" s="8" t="s">
        <v>31</v>
      </c>
      <c r="I2692" s="8" t="s">
        <v>38</v>
      </c>
      <c r="J2692" s="9">
        <v>0</v>
      </c>
      <c r="K2692" s="9">
        <v>185.56</v>
      </c>
      <c r="L2692" s="8">
        <v>9278.02</v>
      </c>
      <c r="M2692" s="14">
        <f t="shared" si="126"/>
        <v>9463.58</v>
      </c>
      <c r="N2692" s="8">
        <v>0</v>
      </c>
      <c r="O2692" s="8">
        <v>0</v>
      </c>
      <c r="P2692" s="8" t="s">
        <v>77</v>
      </c>
      <c r="R2692" s="8">
        <v>1</v>
      </c>
      <c r="S2692" s="13">
        <f>_xlfn.XLOOKUP(P2692,rif_fee_schedule!$A$2:$A$84,rif_fee_schedule!C$2:C$84, 0)*1.628</f>
        <v>9769.6279999999988</v>
      </c>
      <c r="T2692" s="13">
        <f>_xlfn.XLOOKUP(P2692,rif_fee_schedule!$A$2:$A$84,rif_fee_schedule!D$2:D$84, 0)</f>
        <v>5674</v>
      </c>
      <c r="U2692" s="14">
        <f t="shared" si="127"/>
        <v>9769.6279999999988</v>
      </c>
      <c r="V2692" s="14">
        <f t="shared" si="128"/>
        <v>5674</v>
      </c>
      <c r="W2692"/>
      <c r="Y2692" s="3">
        <v>23988344.25</v>
      </c>
      <c r="Z2692" s="3">
        <v>491993.61</v>
      </c>
      <c r="AA2692" s="3">
        <v>633517.25</v>
      </c>
      <c r="AB2692">
        <v>0</v>
      </c>
      <c r="AC2692" s="3">
        <v>0</v>
      </c>
      <c r="AD2692" s="2">
        <v>2811604.2</v>
      </c>
      <c r="AE2692" s="3">
        <v>599122533.62</v>
      </c>
      <c r="AF2692" s="3">
        <v>12164932.65</v>
      </c>
      <c r="AG2692" s="3">
        <v>2628720.44</v>
      </c>
      <c r="AH2692" s="3">
        <v>103699.7</v>
      </c>
      <c r="AI2692" s="3">
        <v>2074</v>
      </c>
      <c r="AJ2692" s="2">
        <v>-10188946.82</v>
      </c>
    </row>
    <row r="2693" spans="1:36" hidden="1" x14ac:dyDescent="0.25">
      <c r="A2693" s="8">
        <v>3</v>
      </c>
      <c r="B2693" s="8" t="s">
        <v>3627</v>
      </c>
      <c r="C2693" s="8">
        <v>3220160051030</v>
      </c>
      <c r="D2693" s="8" t="s">
        <v>3628</v>
      </c>
      <c r="F2693" s="8" t="s">
        <v>3629</v>
      </c>
      <c r="G2693" s="10">
        <v>43501</v>
      </c>
      <c r="H2693" s="8" t="s">
        <v>31</v>
      </c>
      <c r="I2693" s="8" t="s">
        <v>38</v>
      </c>
      <c r="J2693" s="9">
        <v>0</v>
      </c>
      <c r="K2693" s="9">
        <v>185.56</v>
      </c>
      <c r="L2693" s="8">
        <v>9278.02</v>
      </c>
      <c r="M2693" s="14">
        <f t="shared" si="126"/>
        <v>9463.58</v>
      </c>
      <c r="N2693" s="8">
        <v>0</v>
      </c>
      <c r="O2693" s="8">
        <v>0</v>
      </c>
      <c r="P2693" s="8" t="s">
        <v>77</v>
      </c>
      <c r="R2693" s="8">
        <v>1</v>
      </c>
      <c r="S2693" s="13">
        <f>_xlfn.XLOOKUP(P2693,rif_fee_schedule!$A$2:$A$84,rif_fee_schedule!C$2:C$84, 0)*1.628</f>
        <v>9769.6279999999988</v>
      </c>
      <c r="T2693" s="13">
        <f>_xlfn.XLOOKUP(P2693,rif_fee_schedule!$A$2:$A$84,rif_fee_schedule!D$2:D$84, 0)</f>
        <v>5674</v>
      </c>
      <c r="U2693" s="14">
        <f t="shared" si="127"/>
        <v>9769.6279999999988</v>
      </c>
      <c r="V2693" s="14">
        <f t="shared" si="128"/>
        <v>5674</v>
      </c>
      <c r="W2693"/>
      <c r="Y2693" s="3">
        <v>23988344.25</v>
      </c>
      <c r="Z2693" s="3">
        <v>491993.61</v>
      </c>
      <c r="AA2693" s="3">
        <v>633517.25</v>
      </c>
      <c r="AB2693">
        <v>0</v>
      </c>
      <c r="AC2693" s="3">
        <v>0</v>
      </c>
      <c r="AD2693" s="2">
        <v>2811604.2</v>
      </c>
      <c r="AE2693" s="3">
        <v>599122533.62</v>
      </c>
      <c r="AF2693" s="3">
        <v>12164932.65</v>
      </c>
      <c r="AG2693" s="3">
        <v>2628720.44</v>
      </c>
      <c r="AH2693" s="3">
        <v>103699.7</v>
      </c>
      <c r="AI2693" s="3">
        <v>2074</v>
      </c>
      <c r="AJ2693" s="2">
        <v>-10188946.82</v>
      </c>
    </row>
    <row r="2694" spans="1:36" hidden="1" x14ac:dyDescent="0.25">
      <c r="A2694" s="8">
        <v>3</v>
      </c>
      <c r="B2694" s="8" t="s">
        <v>3709</v>
      </c>
      <c r="C2694" s="8">
        <v>3220160050620</v>
      </c>
      <c r="D2694" s="8" t="s">
        <v>3710</v>
      </c>
      <c r="F2694" s="8" t="s">
        <v>3711</v>
      </c>
      <c r="G2694" s="10">
        <v>43501</v>
      </c>
      <c r="H2694" s="8" t="s">
        <v>31</v>
      </c>
      <c r="I2694" s="8" t="s">
        <v>38</v>
      </c>
      <c r="J2694" s="9">
        <v>0</v>
      </c>
      <c r="K2694" s="9">
        <v>185.56</v>
      </c>
      <c r="L2694" s="8">
        <v>9278.02</v>
      </c>
      <c r="M2694" s="14">
        <f t="shared" si="126"/>
        <v>9463.58</v>
      </c>
      <c r="N2694" s="8">
        <v>0</v>
      </c>
      <c r="O2694" s="8">
        <v>0</v>
      </c>
      <c r="P2694" s="8" t="s">
        <v>77</v>
      </c>
      <c r="R2694" s="8">
        <v>1</v>
      </c>
      <c r="S2694" s="13">
        <f>_xlfn.XLOOKUP(P2694,rif_fee_schedule!$A$2:$A$84,rif_fee_schedule!C$2:C$84, 0)*1.628</f>
        <v>9769.6279999999988</v>
      </c>
      <c r="T2694" s="13">
        <f>_xlfn.XLOOKUP(P2694,rif_fee_schedule!$A$2:$A$84,rif_fee_schedule!D$2:D$84, 0)</f>
        <v>5674</v>
      </c>
      <c r="U2694" s="14">
        <f t="shared" si="127"/>
        <v>9769.6279999999988</v>
      </c>
      <c r="V2694" s="14">
        <f t="shared" si="128"/>
        <v>5674</v>
      </c>
      <c r="W2694"/>
      <c r="Y2694" s="3">
        <v>23988344.25</v>
      </c>
      <c r="Z2694" s="3">
        <v>491993.61</v>
      </c>
      <c r="AA2694" s="3">
        <v>633517.25</v>
      </c>
      <c r="AB2694">
        <v>0</v>
      </c>
      <c r="AC2694" s="3">
        <v>0</v>
      </c>
      <c r="AD2694" s="2">
        <v>2811604.2</v>
      </c>
      <c r="AE2694" s="3">
        <v>599122533.62</v>
      </c>
      <c r="AF2694" s="3">
        <v>12164932.65</v>
      </c>
      <c r="AG2694" s="3">
        <v>2628720.44</v>
      </c>
      <c r="AH2694" s="3">
        <v>103699.7</v>
      </c>
      <c r="AI2694" s="3">
        <v>2074</v>
      </c>
      <c r="AJ2694" s="2">
        <v>-10188946.82</v>
      </c>
    </row>
    <row r="2695" spans="1:36" hidden="1" x14ac:dyDescent="0.25">
      <c r="A2695" s="8">
        <v>3</v>
      </c>
      <c r="B2695" s="8" t="s">
        <v>3561</v>
      </c>
      <c r="C2695" s="8">
        <v>3220160050650</v>
      </c>
      <c r="D2695" s="8" t="s">
        <v>3562</v>
      </c>
      <c r="F2695" s="8" t="s">
        <v>3563</v>
      </c>
      <c r="G2695" s="10">
        <v>43501</v>
      </c>
      <c r="H2695" s="8" t="s">
        <v>31</v>
      </c>
      <c r="I2695" s="8" t="s">
        <v>38</v>
      </c>
      <c r="J2695" s="9">
        <v>0</v>
      </c>
      <c r="K2695" s="9">
        <v>185.56</v>
      </c>
      <c r="L2695" s="8">
        <v>9278.02</v>
      </c>
      <c r="M2695" s="14">
        <f t="shared" si="126"/>
        <v>9463.58</v>
      </c>
      <c r="N2695" s="8">
        <v>0</v>
      </c>
      <c r="O2695" s="8">
        <v>0</v>
      </c>
      <c r="P2695" s="8" t="s">
        <v>77</v>
      </c>
      <c r="R2695" s="8">
        <v>1</v>
      </c>
      <c r="S2695" s="13">
        <f>_xlfn.XLOOKUP(P2695,rif_fee_schedule!$A$2:$A$84,rif_fee_schedule!C$2:C$84, 0)*1.628</f>
        <v>9769.6279999999988</v>
      </c>
      <c r="T2695" s="13">
        <f>_xlfn.XLOOKUP(P2695,rif_fee_schedule!$A$2:$A$84,rif_fee_schedule!D$2:D$84, 0)</f>
        <v>5674</v>
      </c>
      <c r="U2695" s="14">
        <f t="shared" si="127"/>
        <v>9769.6279999999988</v>
      </c>
      <c r="V2695" s="14">
        <f t="shared" si="128"/>
        <v>5674</v>
      </c>
      <c r="W2695"/>
      <c r="Y2695" s="3">
        <v>23988344.25</v>
      </c>
      <c r="Z2695" s="3">
        <v>491993.61</v>
      </c>
      <c r="AA2695" s="3">
        <v>633517.25</v>
      </c>
      <c r="AB2695">
        <v>0</v>
      </c>
      <c r="AC2695" s="3">
        <v>0</v>
      </c>
      <c r="AD2695" s="2">
        <v>2811604.2</v>
      </c>
      <c r="AE2695" s="3">
        <v>599122533.62</v>
      </c>
      <c r="AF2695" s="3">
        <v>12164932.65</v>
      </c>
      <c r="AG2695" s="3">
        <v>2628720.44</v>
      </c>
      <c r="AH2695" s="3">
        <v>103699.7</v>
      </c>
      <c r="AI2695" s="3">
        <v>2074</v>
      </c>
      <c r="AJ2695" s="2">
        <v>-10188946.82</v>
      </c>
    </row>
    <row r="2696" spans="1:36" hidden="1" x14ac:dyDescent="0.25">
      <c r="A2696" s="8">
        <v>3</v>
      </c>
      <c r="B2696" s="8" t="s">
        <v>3667</v>
      </c>
      <c r="C2696" s="8">
        <v>3220160050680</v>
      </c>
      <c r="D2696" s="8" t="s">
        <v>3668</v>
      </c>
      <c r="F2696" s="8" t="s">
        <v>3669</v>
      </c>
      <c r="G2696" s="10">
        <v>43557</v>
      </c>
      <c r="H2696" s="8" t="s">
        <v>31</v>
      </c>
      <c r="I2696" s="8" t="s">
        <v>38</v>
      </c>
      <c r="J2696" s="9">
        <v>0</v>
      </c>
      <c r="K2696" s="9">
        <v>185.56</v>
      </c>
      <c r="L2696" s="8">
        <v>9278.02</v>
      </c>
      <c r="M2696" s="14">
        <f t="shared" si="126"/>
        <v>9463.58</v>
      </c>
      <c r="N2696" s="8">
        <v>0</v>
      </c>
      <c r="O2696" s="8">
        <v>0</v>
      </c>
      <c r="P2696" s="8" t="s">
        <v>77</v>
      </c>
      <c r="R2696" s="8">
        <v>1</v>
      </c>
      <c r="S2696" s="13">
        <f>_xlfn.XLOOKUP(P2696,rif_fee_schedule!$A$2:$A$84,rif_fee_schedule!C$2:C$84, 0)*1.628</f>
        <v>9769.6279999999988</v>
      </c>
      <c r="T2696" s="13">
        <f>_xlfn.XLOOKUP(P2696,rif_fee_schedule!$A$2:$A$84,rif_fee_schedule!D$2:D$84, 0)</f>
        <v>5674</v>
      </c>
      <c r="U2696" s="14">
        <f t="shared" si="127"/>
        <v>9769.6279999999988</v>
      </c>
      <c r="V2696" s="14">
        <f t="shared" si="128"/>
        <v>5674</v>
      </c>
      <c r="W2696"/>
      <c r="Y2696" s="3">
        <v>23988344.25</v>
      </c>
      <c r="Z2696" s="3">
        <v>491993.61</v>
      </c>
      <c r="AA2696" s="3">
        <v>633517.25</v>
      </c>
      <c r="AB2696">
        <v>0</v>
      </c>
      <c r="AC2696" s="3">
        <v>0</v>
      </c>
      <c r="AD2696" s="2">
        <v>2811604.2</v>
      </c>
      <c r="AE2696" s="3">
        <v>599122533.62</v>
      </c>
      <c r="AF2696" s="3">
        <v>12164932.65</v>
      </c>
      <c r="AG2696" s="3">
        <v>2628720.44</v>
      </c>
      <c r="AH2696" s="3">
        <v>103699.7</v>
      </c>
      <c r="AI2696" s="3">
        <v>2074</v>
      </c>
      <c r="AJ2696" s="2">
        <v>-10188946.82</v>
      </c>
    </row>
    <row r="2697" spans="1:36" hidden="1" x14ac:dyDescent="0.25">
      <c r="A2697" s="8">
        <v>3</v>
      </c>
      <c r="B2697" s="8" t="s">
        <v>3814</v>
      </c>
      <c r="C2697" s="8">
        <v>3220160050890</v>
      </c>
      <c r="D2697" s="8" t="s">
        <v>3815</v>
      </c>
      <c r="F2697" s="8" t="s">
        <v>3816</v>
      </c>
      <c r="G2697" s="10">
        <v>43501</v>
      </c>
      <c r="H2697" s="8" t="s">
        <v>31</v>
      </c>
      <c r="I2697" s="8" t="s">
        <v>38</v>
      </c>
      <c r="J2697" s="9">
        <v>0</v>
      </c>
      <c r="K2697" s="9">
        <v>185.56</v>
      </c>
      <c r="L2697" s="8">
        <v>9278.02</v>
      </c>
      <c r="M2697" s="14">
        <f t="shared" si="126"/>
        <v>9463.58</v>
      </c>
      <c r="N2697" s="8">
        <v>0</v>
      </c>
      <c r="O2697" s="8">
        <v>0</v>
      </c>
      <c r="P2697" s="8" t="s">
        <v>77</v>
      </c>
      <c r="R2697" s="8">
        <v>1</v>
      </c>
      <c r="S2697" s="13">
        <f>_xlfn.XLOOKUP(P2697,rif_fee_schedule!$A$2:$A$84,rif_fee_schedule!C$2:C$84, 0)*1.628</f>
        <v>9769.6279999999988</v>
      </c>
      <c r="T2697" s="13">
        <f>_xlfn.XLOOKUP(P2697,rif_fee_schedule!$A$2:$A$84,rif_fee_schedule!D$2:D$84, 0)</f>
        <v>5674</v>
      </c>
      <c r="U2697" s="14">
        <f t="shared" si="127"/>
        <v>9769.6279999999988</v>
      </c>
      <c r="V2697" s="14">
        <f t="shared" si="128"/>
        <v>5674</v>
      </c>
      <c r="W2697"/>
      <c r="Y2697" s="3">
        <v>23988344.25</v>
      </c>
      <c r="Z2697" s="3">
        <v>491993.61</v>
      </c>
      <c r="AA2697" s="3">
        <v>633517.25</v>
      </c>
      <c r="AB2697">
        <v>0</v>
      </c>
      <c r="AC2697" s="3">
        <v>0</v>
      </c>
      <c r="AD2697" s="2">
        <v>2811604.2</v>
      </c>
      <c r="AE2697" s="3">
        <v>599122533.62</v>
      </c>
      <c r="AF2697" s="3">
        <v>12164932.65</v>
      </c>
      <c r="AG2697" s="3">
        <v>2628720.44</v>
      </c>
      <c r="AH2697" s="3">
        <v>103699.7</v>
      </c>
      <c r="AI2697" s="3">
        <v>2074</v>
      </c>
      <c r="AJ2697" s="2">
        <v>-10188946.82</v>
      </c>
    </row>
    <row r="2698" spans="1:36" hidden="1" x14ac:dyDescent="0.25">
      <c r="A2698" s="8">
        <v>3</v>
      </c>
      <c r="B2698" s="8" t="s">
        <v>3754</v>
      </c>
      <c r="C2698" s="8">
        <v>3220160050940</v>
      </c>
      <c r="D2698" s="8" t="s">
        <v>3755</v>
      </c>
      <c r="F2698" s="8" t="s">
        <v>3756</v>
      </c>
      <c r="G2698" s="10">
        <v>43501</v>
      </c>
      <c r="H2698" s="8" t="s">
        <v>31</v>
      </c>
      <c r="I2698" s="8" t="s">
        <v>38</v>
      </c>
      <c r="J2698" s="9">
        <v>0</v>
      </c>
      <c r="K2698" s="9">
        <v>185.56</v>
      </c>
      <c r="L2698" s="8">
        <v>9278.02</v>
      </c>
      <c r="M2698" s="14">
        <f t="shared" si="126"/>
        <v>9463.58</v>
      </c>
      <c r="N2698" s="8">
        <v>0</v>
      </c>
      <c r="O2698" s="8">
        <v>0</v>
      </c>
      <c r="P2698" s="8" t="s">
        <v>77</v>
      </c>
      <c r="R2698" s="8">
        <v>1</v>
      </c>
      <c r="S2698" s="13">
        <f>_xlfn.XLOOKUP(P2698,rif_fee_schedule!$A$2:$A$84,rif_fee_schedule!C$2:C$84, 0)*1.628</f>
        <v>9769.6279999999988</v>
      </c>
      <c r="T2698" s="13">
        <f>_xlfn.XLOOKUP(P2698,rif_fee_schedule!$A$2:$A$84,rif_fee_schedule!D$2:D$84, 0)</f>
        <v>5674</v>
      </c>
      <c r="U2698" s="14">
        <f t="shared" si="127"/>
        <v>9769.6279999999988</v>
      </c>
      <c r="V2698" s="14">
        <f t="shared" si="128"/>
        <v>5674</v>
      </c>
      <c r="W2698"/>
      <c r="Y2698" s="3">
        <v>23988344.25</v>
      </c>
      <c r="Z2698" s="3">
        <v>491993.61</v>
      </c>
      <c r="AA2698" s="3">
        <v>633517.25</v>
      </c>
      <c r="AB2698">
        <v>0</v>
      </c>
      <c r="AC2698" s="3">
        <v>0</v>
      </c>
      <c r="AD2698" s="2">
        <v>2811604.2</v>
      </c>
      <c r="AE2698" s="3">
        <v>599122533.62</v>
      </c>
      <c r="AF2698" s="3">
        <v>12164932.65</v>
      </c>
      <c r="AG2698" s="3">
        <v>2628720.44</v>
      </c>
      <c r="AH2698" s="3">
        <v>103699.7</v>
      </c>
      <c r="AI2698" s="3">
        <v>2074</v>
      </c>
      <c r="AJ2698" s="2">
        <v>-10188946.82</v>
      </c>
    </row>
    <row r="2699" spans="1:36" hidden="1" x14ac:dyDescent="0.25">
      <c r="A2699" s="8">
        <v>3</v>
      </c>
      <c r="B2699" s="8" t="s">
        <v>3751</v>
      </c>
      <c r="C2699" s="8">
        <v>3220160050990</v>
      </c>
      <c r="D2699" s="8" t="s">
        <v>3752</v>
      </c>
      <c r="F2699" s="8" t="s">
        <v>3753</v>
      </c>
      <c r="G2699" s="10">
        <v>43501</v>
      </c>
      <c r="H2699" s="8" t="s">
        <v>31</v>
      </c>
      <c r="I2699" s="8" t="s">
        <v>38</v>
      </c>
      <c r="J2699" s="9">
        <v>0</v>
      </c>
      <c r="K2699" s="9">
        <v>185.56</v>
      </c>
      <c r="L2699" s="8">
        <v>9278.02</v>
      </c>
      <c r="M2699" s="14">
        <f t="shared" si="126"/>
        <v>9463.58</v>
      </c>
      <c r="N2699" s="8">
        <v>0</v>
      </c>
      <c r="O2699" s="8">
        <v>0</v>
      </c>
      <c r="P2699" s="8" t="s">
        <v>77</v>
      </c>
      <c r="R2699" s="8">
        <v>1</v>
      </c>
      <c r="S2699" s="13">
        <f>_xlfn.XLOOKUP(P2699,rif_fee_schedule!$A$2:$A$84,rif_fee_schedule!C$2:C$84, 0)*1.628</f>
        <v>9769.6279999999988</v>
      </c>
      <c r="T2699" s="13">
        <f>_xlfn.XLOOKUP(P2699,rif_fee_schedule!$A$2:$A$84,rif_fee_schedule!D$2:D$84, 0)</f>
        <v>5674</v>
      </c>
      <c r="U2699" s="14">
        <f t="shared" si="127"/>
        <v>9769.6279999999988</v>
      </c>
      <c r="V2699" s="14">
        <f t="shared" si="128"/>
        <v>5674</v>
      </c>
      <c r="W2699"/>
      <c r="Y2699" s="3">
        <v>23988344.25</v>
      </c>
      <c r="Z2699" s="3">
        <v>491993.61</v>
      </c>
      <c r="AA2699" s="3">
        <v>633517.25</v>
      </c>
      <c r="AB2699">
        <v>0</v>
      </c>
      <c r="AC2699" s="3">
        <v>0</v>
      </c>
      <c r="AD2699" s="2">
        <v>2811604.2</v>
      </c>
      <c r="AE2699" s="3">
        <v>599122533.62</v>
      </c>
      <c r="AF2699" s="3">
        <v>12164932.65</v>
      </c>
      <c r="AG2699" s="3">
        <v>2628720.44</v>
      </c>
      <c r="AH2699" s="3">
        <v>103699.7</v>
      </c>
      <c r="AI2699" s="3">
        <v>2074</v>
      </c>
      <c r="AJ2699" s="2">
        <v>-10188946.82</v>
      </c>
    </row>
    <row r="2700" spans="1:36" hidden="1" x14ac:dyDescent="0.25">
      <c r="A2700" s="8">
        <v>3.1</v>
      </c>
      <c r="B2700" s="8" t="s">
        <v>3956</v>
      </c>
      <c r="C2700" s="8">
        <v>622190310200</v>
      </c>
      <c r="D2700" s="8" t="s">
        <v>3957</v>
      </c>
      <c r="G2700" s="10">
        <v>43516</v>
      </c>
      <c r="H2700" s="8" t="s">
        <v>31</v>
      </c>
      <c r="I2700" s="8" t="s">
        <v>32</v>
      </c>
      <c r="J2700" s="9">
        <v>5371.07</v>
      </c>
      <c r="K2700" s="9">
        <v>107.42</v>
      </c>
      <c r="L2700" s="8">
        <v>0</v>
      </c>
      <c r="M2700" s="14">
        <f t="shared" si="126"/>
        <v>5478.49</v>
      </c>
      <c r="N2700" s="8">
        <v>0</v>
      </c>
      <c r="O2700" s="8">
        <v>0</v>
      </c>
      <c r="P2700" s="8" t="s">
        <v>114</v>
      </c>
      <c r="R2700" s="8">
        <v>-2</v>
      </c>
      <c r="S2700" s="13">
        <f>_xlfn.XLOOKUP(P2700,rif_fee_schedule!$A$2:$A$84,rif_fee_schedule!C$2:C$84, 0)*1.628</f>
        <v>4288.152</v>
      </c>
      <c r="T2700" s="13">
        <f>_xlfn.XLOOKUP(P2700,rif_fee_schedule!$A$2:$A$84,rif_fee_schedule!D$2:D$84, 0)</f>
        <v>2490</v>
      </c>
      <c r="U2700" s="14">
        <f t="shared" si="127"/>
        <v>-8576.3040000000001</v>
      </c>
      <c r="V2700" s="14">
        <f t="shared" si="128"/>
        <v>-4980</v>
      </c>
      <c r="Y2700" s="3">
        <v>34362078.990000002</v>
      </c>
      <c r="Z2700" s="3">
        <v>687512.03</v>
      </c>
      <c r="AA2700" s="3">
        <v>0</v>
      </c>
      <c r="AB2700">
        <v>0</v>
      </c>
      <c r="AC2700" s="3">
        <v>0</v>
      </c>
      <c r="AD2700" s="2">
        <v>-175934.14</v>
      </c>
      <c r="AE2700" s="3">
        <v>599122533.62</v>
      </c>
      <c r="AF2700" s="3">
        <v>12164932.65</v>
      </c>
      <c r="AG2700" s="3">
        <v>2628720.44</v>
      </c>
      <c r="AH2700" s="3">
        <v>103699.7</v>
      </c>
      <c r="AI2700" s="3">
        <v>2074</v>
      </c>
      <c r="AJ2700" s="2">
        <v>-10188946.82</v>
      </c>
    </row>
    <row r="2701" spans="1:36" hidden="1" x14ac:dyDescent="0.25">
      <c r="A2701" s="8">
        <v>3.1</v>
      </c>
      <c r="B2701" s="8" t="s">
        <v>3956</v>
      </c>
      <c r="C2701" s="8">
        <v>622190310200</v>
      </c>
      <c r="D2701" s="8" t="s">
        <v>3957</v>
      </c>
      <c r="G2701" s="10">
        <v>43516</v>
      </c>
      <c r="H2701" s="8" t="s">
        <v>31</v>
      </c>
      <c r="I2701" s="8" t="s">
        <v>32</v>
      </c>
      <c r="J2701" s="9">
        <v>5371.07</v>
      </c>
      <c r="K2701" s="9">
        <v>107.42</v>
      </c>
      <c r="L2701" s="8">
        <v>0</v>
      </c>
      <c r="M2701" s="14">
        <f t="shared" si="126"/>
        <v>5478.49</v>
      </c>
      <c r="N2701" s="8">
        <v>0</v>
      </c>
      <c r="O2701" s="8">
        <v>0</v>
      </c>
      <c r="P2701" s="8" t="s">
        <v>114</v>
      </c>
      <c r="R2701" s="8">
        <v>3</v>
      </c>
      <c r="S2701" s="13">
        <f>_xlfn.XLOOKUP(P2701,rif_fee_schedule!$A$2:$A$84,rif_fee_schedule!C$2:C$84, 0)*1.628</f>
        <v>4288.152</v>
      </c>
      <c r="T2701" s="13">
        <f>_xlfn.XLOOKUP(P2701,rif_fee_schedule!$A$2:$A$84,rif_fee_schedule!D$2:D$84, 0)</f>
        <v>2490</v>
      </c>
      <c r="U2701" s="14">
        <f t="shared" si="127"/>
        <v>12864.456</v>
      </c>
      <c r="V2701" s="14">
        <f t="shared" si="128"/>
        <v>7470</v>
      </c>
      <c r="Y2701" s="3">
        <v>34362078.990000002</v>
      </c>
      <c r="Z2701" s="3">
        <v>687512.03</v>
      </c>
      <c r="AA2701" s="3">
        <v>0</v>
      </c>
      <c r="AB2701">
        <v>0</v>
      </c>
      <c r="AC2701" s="3">
        <v>0</v>
      </c>
      <c r="AD2701" s="2">
        <v>-175934.14</v>
      </c>
      <c r="AE2701" s="3">
        <v>599122533.62</v>
      </c>
      <c r="AF2701" s="3">
        <v>12164932.65</v>
      </c>
      <c r="AG2701" s="3">
        <v>2628720.44</v>
      </c>
      <c r="AH2701" s="3">
        <v>103699.7</v>
      </c>
      <c r="AI2701" s="3">
        <v>2074</v>
      </c>
      <c r="AJ2701" s="2">
        <v>-10188946.82</v>
      </c>
    </row>
    <row r="2702" spans="1:36" hidden="1" x14ac:dyDescent="0.25">
      <c r="A2702" s="8">
        <v>3</v>
      </c>
      <c r="B2702" s="8" t="s">
        <v>3748</v>
      </c>
      <c r="C2702" s="8">
        <v>3220160051020</v>
      </c>
      <c r="D2702" s="8" t="s">
        <v>3749</v>
      </c>
      <c r="F2702" s="8" t="s">
        <v>3750</v>
      </c>
      <c r="G2702" s="10">
        <v>43501</v>
      </c>
      <c r="H2702" s="8" t="s">
        <v>31</v>
      </c>
      <c r="I2702" s="8" t="s">
        <v>38</v>
      </c>
      <c r="J2702" s="9">
        <v>0</v>
      </c>
      <c r="K2702" s="9">
        <v>185.56</v>
      </c>
      <c r="L2702" s="8">
        <v>9278.02</v>
      </c>
      <c r="M2702" s="14">
        <f t="shared" si="126"/>
        <v>9463.58</v>
      </c>
      <c r="N2702" s="8">
        <v>0</v>
      </c>
      <c r="O2702" s="8">
        <v>0</v>
      </c>
      <c r="P2702" s="8" t="s">
        <v>77</v>
      </c>
      <c r="R2702" s="8">
        <v>1</v>
      </c>
      <c r="S2702" s="13">
        <f>_xlfn.XLOOKUP(P2702,rif_fee_schedule!$A$2:$A$84,rif_fee_schedule!C$2:C$84, 0)*1.628</f>
        <v>9769.6279999999988</v>
      </c>
      <c r="T2702" s="13">
        <f>_xlfn.XLOOKUP(P2702,rif_fee_schedule!$A$2:$A$84,rif_fee_schedule!D$2:D$84, 0)</f>
        <v>5674</v>
      </c>
      <c r="U2702" s="14">
        <f t="shared" si="127"/>
        <v>9769.6279999999988</v>
      </c>
      <c r="V2702" s="14">
        <f t="shared" si="128"/>
        <v>5674</v>
      </c>
      <c r="W2702"/>
      <c r="Y2702" s="3">
        <v>23988344.25</v>
      </c>
      <c r="Z2702" s="3">
        <v>491993.61</v>
      </c>
      <c r="AA2702" s="3">
        <v>633517.25</v>
      </c>
      <c r="AB2702">
        <v>0</v>
      </c>
      <c r="AC2702" s="3">
        <v>0</v>
      </c>
      <c r="AD2702" s="2">
        <v>2811604.2</v>
      </c>
      <c r="AE2702" s="3">
        <v>599122533.62</v>
      </c>
      <c r="AF2702" s="3">
        <v>12164932.65</v>
      </c>
      <c r="AG2702" s="3">
        <v>2628720.44</v>
      </c>
      <c r="AH2702" s="3">
        <v>103699.7</v>
      </c>
      <c r="AI2702" s="3">
        <v>2074</v>
      </c>
      <c r="AJ2702" s="2">
        <v>-10188946.82</v>
      </c>
    </row>
    <row r="2703" spans="1:36" hidden="1" x14ac:dyDescent="0.25">
      <c r="A2703" s="8">
        <v>3</v>
      </c>
      <c r="B2703" s="8" t="s">
        <v>3624</v>
      </c>
      <c r="C2703" s="8">
        <v>3220160051040</v>
      </c>
      <c r="D2703" s="8" t="s">
        <v>3625</v>
      </c>
      <c r="F2703" s="8" t="s">
        <v>3626</v>
      </c>
      <c r="G2703" s="10">
        <v>43501</v>
      </c>
      <c r="H2703" s="8" t="s">
        <v>31</v>
      </c>
      <c r="I2703" s="8" t="s">
        <v>38</v>
      </c>
      <c r="J2703" s="9">
        <v>0</v>
      </c>
      <c r="K2703" s="9">
        <v>185.56</v>
      </c>
      <c r="L2703" s="8">
        <v>9278.02</v>
      </c>
      <c r="M2703" s="14">
        <f t="shared" si="126"/>
        <v>9463.58</v>
      </c>
      <c r="N2703" s="8">
        <v>0</v>
      </c>
      <c r="O2703" s="8">
        <v>0</v>
      </c>
      <c r="P2703" s="8" t="s">
        <v>77</v>
      </c>
      <c r="R2703" s="8">
        <v>1</v>
      </c>
      <c r="S2703" s="13">
        <f>_xlfn.XLOOKUP(P2703,rif_fee_schedule!$A$2:$A$84,rif_fee_schedule!C$2:C$84, 0)*1.628</f>
        <v>9769.6279999999988</v>
      </c>
      <c r="T2703" s="13">
        <f>_xlfn.XLOOKUP(P2703,rif_fee_schedule!$A$2:$A$84,rif_fee_schedule!D$2:D$84, 0)</f>
        <v>5674</v>
      </c>
      <c r="U2703" s="14">
        <f t="shared" si="127"/>
        <v>9769.6279999999988</v>
      </c>
      <c r="V2703" s="14">
        <f t="shared" si="128"/>
        <v>5674</v>
      </c>
      <c r="W2703"/>
      <c r="Y2703" s="3">
        <v>23988344.25</v>
      </c>
      <c r="Z2703" s="3">
        <v>491993.61</v>
      </c>
      <c r="AA2703" s="3">
        <v>633517.25</v>
      </c>
      <c r="AB2703">
        <v>0</v>
      </c>
      <c r="AC2703" s="3">
        <v>0</v>
      </c>
      <c r="AD2703" s="2">
        <v>2811604.2</v>
      </c>
      <c r="AE2703" s="3">
        <v>599122533.62</v>
      </c>
      <c r="AF2703" s="3">
        <v>12164932.65</v>
      </c>
      <c r="AG2703" s="3">
        <v>2628720.44</v>
      </c>
      <c r="AH2703" s="3">
        <v>103699.7</v>
      </c>
      <c r="AI2703" s="3">
        <v>2074</v>
      </c>
      <c r="AJ2703" s="2">
        <v>-10188946.82</v>
      </c>
    </row>
    <row r="2704" spans="1:36" hidden="1" x14ac:dyDescent="0.25">
      <c r="A2704" s="8">
        <v>3</v>
      </c>
      <c r="B2704" s="8" t="s">
        <v>3588</v>
      </c>
      <c r="C2704" s="8">
        <v>3220160051050</v>
      </c>
      <c r="D2704" s="8" t="s">
        <v>3589</v>
      </c>
      <c r="F2704" s="8" t="s">
        <v>3590</v>
      </c>
      <c r="G2704" s="10">
        <v>43501</v>
      </c>
      <c r="H2704" s="8" t="s">
        <v>31</v>
      </c>
      <c r="I2704" s="8" t="s">
        <v>38</v>
      </c>
      <c r="J2704" s="9">
        <v>9278.02</v>
      </c>
      <c r="K2704" s="9">
        <v>185.56</v>
      </c>
      <c r="L2704" s="8">
        <v>0</v>
      </c>
      <c r="M2704" s="14">
        <f t="shared" si="126"/>
        <v>9463.58</v>
      </c>
      <c r="N2704" s="8">
        <v>0</v>
      </c>
      <c r="O2704" s="8">
        <v>0</v>
      </c>
      <c r="P2704" s="8" t="s">
        <v>77</v>
      </c>
      <c r="R2704" s="8">
        <v>1</v>
      </c>
      <c r="S2704" s="13">
        <f>_xlfn.XLOOKUP(P2704,rif_fee_schedule!$A$2:$A$84,rif_fee_schedule!C$2:C$84, 0)*1.628</f>
        <v>9769.6279999999988</v>
      </c>
      <c r="T2704" s="13">
        <f>_xlfn.XLOOKUP(P2704,rif_fee_schedule!$A$2:$A$84,rif_fee_schedule!D$2:D$84, 0)</f>
        <v>5674</v>
      </c>
      <c r="U2704" s="14">
        <f t="shared" si="127"/>
        <v>9769.6279999999988</v>
      </c>
      <c r="V2704" s="14">
        <f t="shared" si="128"/>
        <v>5674</v>
      </c>
      <c r="W2704"/>
      <c r="Y2704" s="3">
        <v>23988344.25</v>
      </c>
      <c r="Z2704" s="3">
        <v>491993.61</v>
      </c>
      <c r="AA2704" s="3">
        <v>633517.25</v>
      </c>
      <c r="AB2704">
        <v>0</v>
      </c>
      <c r="AC2704" s="3">
        <v>0</v>
      </c>
      <c r="AD2704" s="2">
        <v>2811604.2</v>
      </c>
      <c r="AE2704" s="3">
        <v>599122533.62</v>
      </c>
      <c r="AF2704" s="3">
        <v>12164932.65</v>
      </c>
      <c r="AG2704" s="3">
        <v>2628720.44</v>
      </c>
      <c r="AH2704" s="3">
        <v>103699.7</v>
      </c>
      <c r="AI2704" s="3">
        <v>2074</v>
      </c>
      <c r="AJ2704" s="2">
        <v>-10188946.82</v>
      </c>
    </row>
    <row r="2705" spans="1:36" hidden="1" x14ac:dyDescent="0.25">
      <c r="A2705" s="8">
        <v>3</v>
      </c>
      <c r="B2705" s="8" t="s">
        <v>3591</v>
      </c>
      <c r="C2705" s="8">
        <v>3220160050610</v>
      </c>
      <c r="D2705" s="8" t="s">
        <v>3592</v>
      </c>
      <c r="F2705" s="8" t="s">
        <v>3593</v>
      </c>
      <c r="G2705" s="10">
        <v>43501</v>
      </c>
      <c r="H2705" s="8" t="s">
        <v>31</v>
      </c>
      <c r="I2705" s="8" t="s">
        <v>38</v>
      </c>
      <c r="J2705" s="9">
        <v>0</v>
      </c>
      <c r="K2705" s="9">
        <v>185.56</v>
      </c>
      <c r="L2705" s="8">
        <v>9278.02</v>
      </c>
      <c r="M2705" s="14">
        <f t="shared" si="126"/>
        <v>9463.58</v>
      </c>
      <c r="N2705" s="8">
        <v>0</v>
      </c>
      <c r="O2705" s="8">
        <v>0</v>
      </c>
      <c r="P2705" s="8" t="s">
        <v>77</v>
      </c>
      <c r="R2705" s="8">
        <v>1</v>
      </c>
      <c r="S2705" s="13">
        <f>_xlfn.XLOOKUP(P2705,rif_fee_schedule!$A$2:$A$84,rif_fee_schedule!C$2:C$84, 0)*1.628</f>
        <v>9769.6279999999988</v>
      </c>
      <c r="T2705" s="13">
        <f>_xlfn.XLOOKUP(P2705,rif_fee_schedule!$A$2:$A$84,rif_fee_schedule!D$2:D$84, 0)</f>
        <v>5674</v>
      </c>
      <c r="U2705" s="14">
        <f t="shared" si="127"/>
        <v>9769.6279999999988</v>
      </c>
      <c r="V2705" s="14">
        <f t="shared" si="128"/>
        <v>5674</v>
      </c>
      <c r="W2705"/>
      <c r="Y2705" s="3">
        <v>23988344.25</v>
      </c>
      <c r="Z2705" s="3">
        <v>491993.61</v>
      </c>
      <c r="AA2705" s="3">
        <v>633517.25</v>
      </c>
      <c r="AB2705">
        <v>0</v>
      </c>
      <c r="AC2705" s="3">
        <v>0</v>
      </c>
      <c r="AD2705" s="2">
        <v>2811604.2</v>
      </c>
      <c r="AE2705" s="3">
        <v>599122533.62</v>
      </c>
      <c r="AF2705" s="3">
        <v>12164932.65</v>
      </c>
      <c r="AG2705" s="3">
        <v>2628720.44</v>
      </c>
      <c r="AH2705" s="3">
        <v>103699.7</v>
      </c>
      <c r="AI2705" s="3">
        <v>2074</v>
      </c>
      <c r="AJ2705" s="2">
        <v>-10188946.82</v>
      </c>
    </row>
    <row r="2706" spans="1:36" hidden="1" x14ac:dyDescent="0.25">
      <c r="A2706" s="8">
        <v>3</v>
      </c>
      <c r="B2706" s="8" t="s">
        <v>3655</v>
      </c>
      <c r="C2706" s="8">
        <v>3220160050660</v>
      </c>
      <c r="D2706" s="8" t="s">
        <v>3656</v>
      </c>
      <c r="F2706" s="8" t="s">
        <v>3657</v>
      </c>
      <c r="G2706" s="10">
        <v>43501</v>
      </c>
      <c r="H2706" s="8" t="s">
        <v>31</v>
      </c>
      <c r="I2706" s="8" t="s">
        <v>38</v>
      </c>
      <c r="J2706" s="9">
        <v>0</v>
      </c>
      <c r="K2706" s="9">
        <v>185.56</v>
      </c>
      <c r="L2706" s="8">
        <v>9278.02</v>
      </c>
      <c r="M2706" s="14">
        <f t="shared" si="126"/>
        <v>9463.58</v>
      </c>
      <c r="N2706" s="8">
        <v>0</v>
      </c>
      <c r="O2706" s="8">
        <v>0</v>
      </c>
      <c r="P2706" s="8" t="s">
        <v>77</v>
      </c>
      <c r="R2706" s="8">
        <v>1</v>
      </c>
      <c r="S2706" s="13">
        <f>_xlfn.XLOOKUP(P2706,rif_fee_schedule!$A$2:$A$84,rif_fee_schedule!C$2:C$84, 0)*1.628</f>
        <v>9769.6279999999988</v>
      </c>
      <c r="T2706" s="13">
        <f>_xlfn.XLOOKUP(P2706,rif_fee_schedule!$A$2:$A$84,rif_fee_schedule!D$2:D$84, 0)</f>
        <v>5674</v>
      </c>
      <c r="U2706" s="14">
        <f t="shared" si="127"/>
        <v>9769.6279999999988</v>
      </c>
      <c r="V2706" s="14">
        <f t="shared" si="128"/>
        <v>5674</v>
      </c>
      <c r="W2706"/>
      <c r="Y2706" s="3">
        <v>23988344.25</v>
      </c>
      <c r="Z2706" s="3">
        <v>491993.61</v>
      </c>
      <c r="AA2706" s="3">
        <v>633517.25</v>
      </c>
      <c r="AB2706">
        <v>0</v>
      </c>
      <c r="AC2706" s="3">
        <v>0</v>
      </c>
      <c r="AD2706" s="2">
        <v>2811604.2</v>
      </c>
      <c r="AE2706" s="3">
        <v>599122533.62</v>
      </c>
      <c r="AF2706" s="3">
        <v>12164932.65</v>
      </c>
      <c r="AG2706" s="3">
        <v>2628720.44</v>
      </c>
      <c r="AH2706" s="3">
        <v>103699.7</v>
      </c>
      <c r="AI2706" s="3">
        <v>2074</v>
      </c>
      <c r="AJ2706" s="2">
        <v>-10188946.82</v>
      </c>
    </row>
    <row r="2707" spans="1:36" hidden="1" x14ac:dyDescent="0.25">
      <c r="A2707" s="8">
        <v>3</v>
      </c>
      <c r="B2707" s="8" t="s">
        <v>3652</v>
      </c>
      <c r="C2707" s="8">
        <v>3220160050960</v>
      </c>
      <c r="D2707" s="8" t="s">
        <v>3653</v>
      </c>
      <c r="F2707" s="8" t="s">
        <v>3654</v>
      </c>
      <c r="G2707" s="10">
        <v>43501</v>
      </c>
      <c r="H2707" s="8" t="s">
        <v>31</v>
      </c>
      <c r="I2707" s="8" t="s">
        <v>38</v>
      </c>
      <c r="J2707" s="9">
        <v>0</v>
      </c>
      <c r="K2707" s="9">
        <v>185.56</v>
      </c>
      <c r="L2707" s="8">
        <v>9278.02</v>
      </c>
      <c r="M2707" s="14">
        <f t="shared" si="126"/>
        <v>9463.58</v>
      </c>
      <c r="N2707" s="8">
        <v>0</v>
      </c>
      <c r="O2707" s="8">
        <v>0</v>
      </c>
      <c r="P2707" s="8" t="s">
        <v>77</v>
      </c>
      <c r="R2707" s="8">
        <v>1</v>
      </c>
      <c r="S2707" s="13">
        <f>_xlfn.XLOOKUP(P2707,rif_fee_schedule!$A$2:$A$84,rif_fee_schedule!C$2:C$84, 0)*1.628</f>
        <v>9769.6279999999988</v>
      </c>
      <c r="T2707" s="13">
        <f>_xlfn.XLOOKUP(P2707,rif_fee_schedule!$A$2:$A$84,rif_fee_schedule!D$2:D$84, 0)</f>
        <v>5674</v>
      </c>
      <c r="U2707" s="14">
        <f t="shared" si="127"/>
        <v>9769.6279999999988</v>
      </c>
      <c r="V2707" s="14">
        <f t="shared" si="128"/>
        <v>5674</v>
      </c>
      <c r="W2707"/>
      <c r="Y2707" s="3">
        <v>23988344.25</v>
      </c>
      <c r="Z2707" s="3">
        <v>491993.61</v>
      </c>
      <c r="AA2707" s="3">
        <v>633517.25</v>
      </c>
      <c r="AB2707">
        <v>0</v>
      </c>
      <c r="AC2707" s="3">
        <v>0</v>
      </c>
      <c r="AD2707" s="2">
        <v>2811604.2</v>
      </c>
      <c r="AE2707" s="3">
        <v>599122533.62</v>
      </c>
      <c r="AF2707" s="3">
        <v>12164932.65</v>
      </c>
      <c r="AG2707" s="3">
        <v>2628720.44</v>
      </c>
      <c r="AH2707" s="3">
        <v>103699.7</v>
      </c>
      <c r="AI2707" s="3">
        <v>2074</v>
      </c>
      <c r="AJ2707" s="2">
        <v>-10188946.82</v>
      </c>
    </row>
    <row r="2708" spans="1:36" hidden="1" x14ac:dyDescent="0.25">
      <c r="A2708" s="8">
        <v>3</v>
      </c>
      <c r="B2708" s="8" t="s">
        <v>3763</v>
      </c>
      <c r="C2708" s="8">
        <v>3220160051000</v>
      </c>
      <c r="D2708" s="8" t="s">
        <v>3764</v>
      </c>
      <c r="F2708" s="8" t="s">
        <v>3765</v>
      </c>
      <c r="G2708" s="10">
        <v>43501</v>
      </c>
      <c r="H2708" s="8" t="s">
        <v>31</v>
      </c>
      <c r="I2708" s="8" t="s">
        <v>38</v>
      </c>
      <c r="J2708" s="9">
        <v>0</v>
      </c>
      <c r="K2708" s="9">
        <v>185.56</v>
      </c>
      <c r="L2708" s="8">
        <v>9278.02</v>
      </c>
      <c r="M2708" s="14">
        <f t="shared" si="126"/>
        <v>9463.58</v>
      </c>
      <c r="N2708" s="8">
        <v>0</v>
      </c>
      <c r="O2708" s="8">
        <v>0</v>
      </c>
      <c r="P2708" s="8" t="s">
        <v>77</v>
      </c>
      <c r="R2708" s="8">
        <v>1</v>
      </c>
      <c r="S2708" s="13">
        <f>_xlfn.XLOOKUP(P2708,rif_fee_schedule!$A$2:$A$84,rif_fee_schedule!C$2:C$84, 0)*1.628</f>
        <v>9769.6279999999988</v>
      </c>
      <c r="T2708" s="13">
        <f>_xlfn.XLOOKUP(P2708,rif_fee_schedule!$A$2:$A$84,rif_fee_schedule!D$2:D$84, 0)</f>
        <v>5674</v>
      </c>
      <c r="U2708" s="14">
        <f t="shared" si="127"/>
        <v>9769.6279999999988</v>
      </c>
      <c r="V2708" s="14">
        <f t="shared" si="128"/>
        <v>5674</v>
      </c>
      <c r="W2708"/>
      <c r="Y2708" s="3">
        <v>23988344.25</v>
      </c>
      <c r="Z2708" s="3">
        <v>491993.61</v>
      </c>
      <c r="AA2708" s="3">
        <v>633517.25</v>
      </c>
      <c r="AB2708">
        <v>0</v>
      </c>
      <c r="AC2708" s="3">
        <v>0</v>
      </c>
      <c r="AD2708" s="2">
        <v>2811604.2</v>
      </c>
      <c r="AE2708" s="3">
        <v>599122533.62</v>
      </c>
      <c r="AF2708" s="3">
        <v>12164932.65</v>
      </c>
      <c r="AG2708" s="3">
        <v>2628720.44</v>
      </c>
      <c r="AH2708" s="3">
        <v>103699.7</v>
      </c>
      <c r="AI2708" s="3">
        <v>2074</v>
      </c>
      <c r="AJ2708" s="2">
        <v>-10188946.82</v>
      </c>
    </row>
    <row r="2709" spans="1:36" hidden="1" x14ac:dyDescent="0.25">
      <c r="A2709" s="8">
        <v>3</v>
      </c>
      <c r="B2709" s="8" t="s">
        <v>3742</v>
      </c>
      <c r="C2709" s="8">
        <v>3220160050600</v>
      </c>
      <c r="D2709" s="8" t="s">
        <v>3743</v>
      </c>
      <c r="F2709" s="8" t="s">
        <v>3744</v>
      </c>
      <c r="G2709" s="10">
        <v>43501</v>
      </c>
      <c r="H2709" s="8" t="s">
        <v>31</v>
      </c>
      <c r="I2709" s="8" t="s">
        <v>38</v>
      </c>
      <c r="J2709" s="9">
        <v>0</v>
      </c>
      <c r="K2709" s="9">
        <v>185.56</v>
      </c>
      <c r="L2709" s="8">
        <v>9278.02</v>
      </c>
      <c r="M2709" s="14">
        <f t="shared" si="126"/>
        <v>9463.58</v>
      </c>
      <c r="N2709" s="8">
        <v>0</v>
      </c>
      <c r="O2709" s="8">
        <v>0</v>
      </c>
      <c r="P2709" s="8" t="s">
        <v>77</v>
      </c>
      <c r="R2709" s="8">
        <v>1</v>
      </c>
      <c r="S2709" s="13">
        <f>_xlfn.XLOOKUP(P2709,rif_fee_schedule!$A$2:$A$84,rif_fee_schedule!C$2:C$84, 0)*1.628</f>
        <v>9769.6279999999988</v>
      </c>
      <c r="T2709" s="13">
        <f>_xlfn.XLOOKUP(P2709,rif_fee_schedule!$A$2:$A$84,rif_fee_schedule!D$2:D$84, 0)</f>
        <v>5674</v>
      </c>
      <c r="U2709" s="14">
        <f t="shared" si="127"/>
        <v>9769.6279999999988</v>
      </c>
      <c r="V2709" s="14">
        <f t="shared" si="128"/>
        <v>5674</v>
      </c>
      <c r="W2709"/>
      <c r="Y2709" s="3">
        <v>23988344.25</v>
      </c>
      <c r="Z2709" s="3">
        <v>491993.61</v>
      </c>
      <c r="AA2709" s="3">
        <v>633517.25</v>
      </c>
      <c r="AB2709">
        <v>0</v>
      </c>
      <c r="AC2709" s="3">
        <v>0</v>
      </c>
      <c r="AD2709" s="2">
        <v>2811604.2</v>
      </c>
      <c r="AE2709" s="3">
        <v>599122533.62</v>
      </c>
      <c r="AF2709" s="3">
        <v>12164932.65</v>
      </c>
      <c r="AG2709" s="3">
        <v>2628720.44</v>
      </c>
      <c r="AH2709" s="3">
        <v>103699.7</v>
      </c>
      <c r="AI2709" s="3">
        <v>2074</v>
      </c>
      <c r="AJ2709" s="2">
        <v>-10188946.82</v>
      </c>
    </row>
    <row r="2710" spans="1:36" hidden="1" x14ac:dyDescent="0.25">
      <c r="A2710" s="8">
        <v>3</v>
      </c>
      <c r="B2710" s="8" t="s">
        <v>3618</v>
      </c>
      <c r="C2710" s="8">
        <v>3220160050640</v>
      </c>
      <c r="D2710" s="8" t="s">
        <v>3619</v>
      </c>
      <c r="F2710" s="8" t="s">
        <v>3620</v>
      </c>
      <c r="G2710" s="10">
        <v>43501</v>
      </c>
      <c r="H2710" s="8" t="s">
        <v>31</v>
      </c>
      <c r="I2710" s="8" t="s">
        <v>38</v>
      </c>
      <c r="J2710" s="9">
        <v>0</v>
      </c>
      <c r="K2710" s="9">
        <v>185.56</v>
      </c>
      <c r="L2710" s="8">
        <v>9278.02</v>
      </c>
      <c r="M2710" s="14">
        <f t="shared" si="126"/>
        <v>9463.58</v>
      </c>
      <c r="N2710" s="8">
        <v>0</v>
      </c>
      <c r="O2710" s="8">
        <v>0</v>
      </c>
      <c r="P2710" s="8" t="s">
        <v>77</v>
      </c>
      <c r="R2710" s="8">
        <v>1</v>
      </c>
      <c r="S2710" s="13">
        <f>_xlfn.XLOOKUP(P2710,rif_fee_schedule!$A$2:$A$84,rif_fee_schedule!C$2:C$84, 0)*1.628</f>
        <v>9769.6279999999988</v>
      </c>
      <c r="T2710" s="13">
        <f>_xlfn.XLOOKUP(P2710,rif_fee_schedule!$A$2:$A$84,rif_fee_schedule!D$2:D$84, 0)</f>
        <v>5674</v>
      </c>
      <c r="U2710" s="14">
        <f t="shared" si="127"/>
        <v>9769.6279999999988</v>
      </c>
      <c r="V2710" s="14">
        <f t="shared" si="128"/>
        <v>5674</v>
      </c>
      <c r="W2710"/>
      <c r="Y2710" s="3">
        <v>23988344.25</v>
      </c>
      <c r="Z2710" s="3">
        <v>491993.61</v>
      </c>
      <c r="AA2710" s="3">
        <v>633517.25</v>
      </c>
      <c r="AB2710">
        <v>0</v>
      </c>
      <c r="AC2710" s="3">
        <v>0</v>
      </c>
      <c r="AD2710" s="2">
        <v>2811604.2</v>
      </c>
      <c r="AE2710" s="3">
        <v>599122533.62</v>
      </c>
      <c r="AF2710" s="3">
        <v>12164932.65</v>
      </c>
      <c r="AG2710" s="3">
        <v>2628720.44</v>
      </c>
      <c r="AH2710" s="3">
        <v>103699.7</v>
      </c>
      <c r="AI2710" s="3">
        <v>2074</v>
      </c>
      <c r="AJ2710" s="2">
        <v>-10188946.82</v>
      </c>
    </row>
    <row r="2711" spans="1:36" hidden="1" x14ac:dyDescent="0.25">
      <c r="A2711" s="8">
        <v>3</v>
      </c>
      <c r="B2711" s="8" t="s">
        <v>3745</v>
      </c>
      <c r="C2711" s="8">
        <v>3220160050690</v>
      </c>
      <c r="D2711" s="8" t="s">
        <v>3746</v>
      </c>
      <c r="F2711" s="8" t="s">
        <v>3747</v>
      </c>
      <c r="G2711" s="10">
        <v>43501</v>
      </c>
      <c r="H2711" s="8" t="s">
        <v>31</v>
      </c>
      <c r="I2711" s="8" t="s">
        <v>38</v>
      </c>
      <c r="J2711" s="9">
        <v>9278.02</v>
      </c>
      <c r="K2711" s="9">
        <v>185.56</v>
      </c>
      <c r="L2711" s="8">
        <v>0</v>
      </c>
      <c r="M2711" s="14">
        <f t="shared" si="126"/>
        <v>9463.58</v>
      </c>
      <c r="N2711" s="8">
        <v>0</v>
      </c>
      <c r="O2711" s="8">
        <v>0</v>
      </c>
      <c r="P2711" s="8" t="s">
        <v>77</v>
      </c>
      <c r="R2711" s="8">
        <v>1</v>
      </c>
      <c r="S2711" s="13">
        <f>_xlfn.XLOOKUP(P2711,rif_fee_schedule!$A$2:$A$84,rif_fee_schedule!C$2:C$84, 0)*1.628</f>
        <v>9769.6279999999988</v>
      </c>
      <c r="T2711" s="13">
        <f>_xlfn.XLOOKUP(P2711,rif_fee_schedule!$A$2:$A$84,rif_fee_schedule!D$2:D$84, 0)</f>
        <v>5674</v>
      </c>
      <c r="U2711" s="14">
        <f t="shared" si="127"/>
        <v>9769.6279999999988</v>
      </c>
      <c r="V2711" s="14">
        <f t="shared" si="128"/>
        <v>5674</v>
      </c>
      <c r="W2711"/>
      <c r="Y2711" s="3">
        <v>23988344.25</v>
      </c>
      <c r="Z2711" s="3">
        <v>491993.61</v>
      </c>
      <c r="AA2711" s="3">
        <v>633517.25</v>
      </c>
      <c r="AB2711">
        <v>0</v>
      </c>
      <c r="AC2711" s="3">
        <v>0</v>
      </c>
      <c r="AD2711" s="2">
        <v>2811604.2</v>
      </c>
      <c r="AE2711" s="3">
        <v>599122533.62</v>
      </c>
      <c r="AF2711" s="3">
        <v>12164932.65</v>
      </c>
      <c r="AG2711" s="3">
        <v>2628720.44</v>
      </c>
      <c r="AH2711" s="3">
        <v>103699.7</v>
      </c>
      <c r="AI2711" s="3">
        <v>2074</v>
      </c>
      <c r="AJ2711" s="2">
        <v>-10188946.82</v>
      </c>
    </row>
    <row r="2712" spans="1:36" hidden="1" x14ac:dyDescent="0.25">
      <c r="A2712" s="8">
        <v>3.1</v>
      </c>
      <c r="B2712" s="8" t="s">
        <v>4114</v>
      </c>
      <c r="C2712" s="8">
        <v>821220050020</v>
      </c>
      <c r="D2712" s="8" t="s">
        <v>4115</v>
      </c>
      <c r="F2712" s="8" t="s">
        <v>4116</v>
      </c>
      <c r="G2712" s="10">
        <v>43508</v>
      </c>
      <c r="H2712" s="8" t="s">
        <v>31</v>
      </c>
      <c r="I2712" s="8" t="s">
        <v>38</v>
      </c>
      <c r="J2712" s="9">
        <v>0</v>
      </c>
      <c r="K2712" s="9">
        <v>0</v>
      </c>
      <c r="L2712" s="8">
        <v>0</v>
      </c>
      <c r="M2712" s="14">
        <f t="shared" si="126"/>
        <v>0</v>
      </c>
      <c r="N2712" s="8">
        <v>0</v>
      </c>
      <c r="O2712" s="8">
        <v>0</v>
      </c>
      <c r="P2712" s="8" t="s">
        <v>77</v>
      </c>
      <c r="R2712" s="8">
        <v>-1</v>
      </c>
      <c r="S2712" s="13">
        <f>_xlfn.XLOOKUP(P2712,rif_fee_schedule!$A$2:$A$84,rif_fee_schedule!C$2:C$84, 0)*1.628</f>
        <v>9769.6279999999988</v>
      </c>
      <c r="T2712" s="13">
        <f>_xlfn.XLOOKUP(P2712,rif_fee_schedule!$A$2:$A$84,rif_fee_schedule!D$2:D$84, 0)</f>
        <v>5674</v>
      </c>
      <c r="U2712" s="14">
        <f t="shared" si="127"/>
        <v>-9769.6279999999988</v>
      </c>
      <c r="V2712" s="14">
        <f t="shared" si="128"/>
        <v>-5674</v>
      </c>
      <c r="W2712"/>
      <c r="Y2712" s="3">
        <v>34362078.990000002</v>
      </c>
      <c r="Z2712" s="3">
        <v>687512.03</v>
      </c>
      <c r="AA2712" s="3">
        <v>0</v>
      </c>
      <c r="AB2712">
        <v>0</v>
      </c>
      <c r="AC2712" s="3">
        <v>0</v>
      </c>
      <c r="AD2712" s="2">
        <v>-175934.14</v>
      </c>
      <c r="AE2712" s="3">
        <v>599122533.62</v>
      </c>
      <c r="AF2712" s="3">
        <v>12164932.65</v>
      </c>
      <c r="AG2712" s="3">
        <v>2628720.44</v>
      </c>
      <c r="AH2712" s="3">
        <v>103699.7</v>
      </c>
      <c r="AI2712" s="3">
        <v>2074</v>
      </c>
      <c r="AJ2712" s="2">
        <v>-10188946.82</v>
      </c>
    </row>
    <row r="2713" spans="1:36" hidden="1" x14ac:dyDescent="0.25">
      <c r="A2713" s="8">
        <v>3.1</v>
      </c>
      <c r="B2713" s="8" t="s">
        <v>4114</v>
      </c>
      <c r="C2713" s="8">
        <v>821220050020</v>
      </c>
      <c r="D2713" s="8" t="s">
        <v>4115</v>
      </c>
      <c r="F2713" s="8" t="s">
        <v>4116</v>
      </c>
      <c r="G2713" s="10">
        <v>43508</v>
      </c>
      <c r="H2713" s="8" t="s">
        <v>31</v>
      </c>
      <c r="I2713" s="8" t="s">
        <v>38</v>
      </c>
      <c r="J2713" s="9">
        <v>0</v>
      </c>
      <c r="K2713" s="9">
        <v>0</v>
      </c>
      <c r="L2713" s="8">
        <v>0</v>
      </c>
      <c r="M2713" s="14">
        <f t="shared" si="126"/>
        <v>0</v>
      </c>
      <c r="N2713" s="8">
        <v>0</v>
      </c>
      <c r="O2713" s="8">
        <v>0</v>
      </c>
      <c r="P2713" s="8" t="s">
        <v>77</v>
      </c>
      <c r="R2713" s="8">
        <v>1</v>
      </c>
      <c r="S2713" s="13">
        <f>_xlfn.XLOOKUP(P2713,rif_fee_schedule!$A$2:$A$84,rif_fee_schedule!C$2:C$84, 0)*1.628</f>
        <v>9769.6279999999988</v>
      </c>
      <c r="T2713" s="13">
        <f>_xlfn.XLOOKUP(P2713,rif_fee_schedule!$A$2:$A$84,rif_fee_schedule!D$2:D$84, 0)</f>
        <v>5674</v>
      </c>
      <c r="U2713" s="14">
        <f t="shared" si="127"/>
        <v>9769.6279999999988</v>
      </c>
      <c r="V2713" s="14">
        <f t="shared" si="128"/>
        <v>5674</v>
      </c>
      <c r="W2713"/>
      <c r="Y2713" s="3">
        <v>34362078.990000002</v>
      </c>
      <c r="Z2713" s="3">
        <v>687512.03</v>
      </c>
      <c r="AA2713" s="3">
        <v>0</v>
      </c>
      <c r="AB2713">
        <v>0</v>
      </c>
      <c r="AC2713" s="3">
        <v>0</v>
      </c>
      <c r="AD2713" s="2">
        <v>-175934.14</v>
      </c>
      <c r="AE2713" s="3">
        <v>599122533.62</v>
      </c>
      <c r="AF2713" s="3">
        <v>12164932.65</v>
      </c>
      <c r="AG2713" s="3">
        <v>2628720.44</v>
      </c>
      <c r="AH2713" s="3">
        <v>103699.7</v>
      </c>
      <c r="AI2713" s="3">
        <v>2074</v>
      </c>
      <c r="AJ2713" s="2">
        <v>-10188946.82</v>
      </c>
    </row>
    <row r="2714" spans="1:36" hidden="1" x14ac:dyDescent="0.25">
      <c r="A2714" s="8">
        <v>3</v>
      </c>
      <c r="B2714" s="8" t="s">
        <v>3621</v>
      </c>
      <c r="C2714" s="8">
        <v>3220160050860</v>
      </c>
      <c r="D2714" s="8" t="s">
        <v>3622</v>
      </c>
      <c r="F2714" s="8" t="s">
        <v>3623</v>
      </c>
      <c r="G2714" s="10">
        <v>43501</v>
      </c>
      <c r="H2714" s="8" t="s">
        <v>31</v>
      </c>
      <c r="I2714" s="8" t="s">
        <v>38</v>
      </c>
      <c r="J2714" s="9">
        <v>0</v>
      </c>
      <c r="K2714" s="9">
        <v>185.56</v>
      </c>
      <c r="L2714" s="8">
        <v>9278.02</v>
      </c>
      <c r="M2714" s="14">
        <f t="shared" si="126"/>
        <v>9463.58</v>
      </c>
      <c r="N2714" s="8">
        <v>0</v>
      </c>
      <c r="O2714" s="8">
        <v>0</v>
      </c>
      <c r="P2714" s="8" t="s">
        <v>77</v>
      </c>
      <c r="R2714" s="8">
        <v>1</v>
      </c>
      <c r="S2714" s="13">
        <f>_xlfn.XLOOKUP(P2714,rif_fee_schedule!$A$2:$A$84,rif_fee_schedule!C$2:C$84, 0)*1.628</f>
        <v>9769.6279999999988</v>
      </c>
      <c r="T2714" s="13">
        <f>_xlfn.XLOOKUP(P2714,rif_fee_schedule!$A$2:$A$84,rif_fee_schedule!D$2:D$84, 0)</f>
        <v>5674</v>
      </c>
      <c r="U2714" s="14">
        <f t="shared" si="127"/>
        <v>9769.6279999999988</v>
      </c>
      <c r="V2714" s="14">
        <f t="shared" si="128"/>
        <v>5674</v>
      </c>
      <c r="W2714"/>
      <c r="Y2714" s="3">
        <v>23988344.25</v>
      </c>
      <c r="Z2714" s="3">
        <v>491993.61</v>
      </c>
      <c r="AA2714" s="3">
        <v>633517.25</v>
      </c>
      <c r="AB2714">
        <v>0</v>
      </c>
      <c r="AC2714" s="3">
        <v>0</v>
      </c>
      <c r="AD2714" s="2">
        <v>2811604.2</v>
      </c>
      <c r="AE2714" s="3">
        <v>599122533.62</v>
      </c>
      <c r="AF2714" s="3">
        <v>12164932.65</v>
      </c>
      <c r="AG2714" s="3">
        <v>2628720.44</v>
      </c>
      <c r="AH2714" s="3">
        <v>103699.7</v>
      </c>
      <c r="AI2714" s="3">
        <v>2074</v>
      </c>
      <c r="AJ2714" s="2">
        <v>-10188946.82</v>
      </c>
    </row>
    <row r="2715" spans="1:36" hidden="1" x14ac:dyDescent="0.25">
      <c r="A2715" s="8">
        <v>3</v>
      </c>
      <c r="B2715" s="8" t="s">
        <v>3564</v>
      </c>
      <c r="C2715" s="8">
        <v>3220160050950</v>
      </c>
      <c r="D2715" s="8" t="s">
        <v>3565</v>
      </c>
      <c r="F2715" s="8" t="s">
        <v>3566</v>
      </c>
      <c r="G2715" s="10">
        <v>43503</v>
      </c>
      <c r="H2715" s="8" t="s">
        <v>31</v>
      </c>
      <c r="I2715" s="8" t="s">
        <v>38</v>
      </c>
      <c r="J2715" s="9">
        <v>0</v>
      </c>
      <c r="K2715" s="9">
        <v>185.56</v>
      </c>
      <c r="L2715" s="8">
        <v>9278.02</v>
      </c>
      <c r="M2715" s="14">
        <f t="shared" si="126"/>
        <v>9463.58</v>
      </c>
      <c r="N2715" s="8">
        <v>0</v>
      </c>
      <c r="O2715" s="8">
        <v>0</v>
      </c>
      <c r="P2715" s="8" t="s">
        <v>77</v>
      </c>
      <c r="R2715" s="8">
        <v>1</v>
      </c>
      <c r="S2715" s="13">
        <f>_xlfn.XLOOKUP(P2715,rif_fee_schedule!$A$2:$A$84,rif_fee_schedule!C$2:C$84, 0)*1.628</f>
        <v>9769.6279999999988</v>
      </c>
      <c r="T2715" s="13">
        <f>_xlfn.XLOOKUP(P2715,rif_fee_schedule!$A$2:$A$84,rif_fee_schedule!D$2:D$84, 0)</f>
        <v>5674</v>
      </c>
      <c r="U2715" s="14">
        <f t="shared" si="127"/>
        <v>9769.6279999999988</v>
      </c>
      <c r="V2715" s="14">
        <f t="shared" si="128"/>
        <v>5674</v>
      </c>
      <c r="W2715"/>
      <c r="Y2715" s="3">
        <v>23988344.25</v>
      </c>
      <c r="Z2715" s="3">
        <v>491993.61</v>
      </c>
      <c r="AA2715" s="3">
        <v>633517.25</v>
      </c>
      <c r="AB2715">
        <v>0</v>
      </c>
      <c r="AC2715" s="3">
        <v>0</v>
      </c>
      <c r="AD2715" s="2">
        <v>2811604.2</v>
      </c>
      <c r="AE2715" s="3">
        <v>599122533.62</v>
      </c>
      <c r="AF2715" s="3">
        <v>12164932.65</v>
      </c>
      <c r="AG2715" s="3">
        <v>2628720.44</v>
      </c>
      <c r="AH2715" s="3">
        <v>103699.7</v>
      </c>
      <c r="AI2715" s="3">
        <v>2074</v>
      </c>
      <c r="AJ2715" s="2">
        <v>-10188946.82</v>
      </c>
    </row>
    <row r="2716" spans="1:36" hidden="1" x14ac:dyDescent="0.25">
      <c r="A2716" s="8">
        <v>3</v>
      </c>
      <c r="B2716" s="8" t="s">
        <v>3811</v>
      </c>
      <c r="C2716" s="8">
        <v>3220160050980</v>
      </c>
      <c r="D2716" s="8" t="s">
        <v>3812</v>
      </c>
      <c r="F2716" s="8" t="s">
        <v>3813</v>
      </c>
      <c r="G2716" s="10">
        <v>43503</v>
      </c>
      <c r="H2716" s="8" t="s">
        <v>31</v>
      </c>
      <c r="I2716" s="8" t="s">
        <v>38</v>
      </c>
      <c r="J2716" s="9">
        <v>0</v>
      </c>
      <c r="K2716" s="9">
        <v>185.56</v>
      </c>
      <c r="L2716" s="8">
        <v>9278.02</v>
      </c>
      <c r="M2716" s="14">
        <f t="shared" si="126"/>
        <v>9463.58</v>
      </c>
      <c r="N2716" s="8">
        <v>0</v>
      </c>
      <c r="O2716" s="8">
        <v>0</v>
      </c>
      <c r="P2716" s="8" t="s">
        <v>77</v>
      </c>
      <c r="R2716" s="8">
        <v>1</v>
      </c>
      <c r="S2716" s="13">
        <f>_xlfn.XLOOKUP(P2716,rif_fee_schedule!$A$2:$A$84,rif_fee_schedule!C$2:C$84, 0)*1.628</f>
        <v>9769.6279999999988</v>
      </c>
      <c r="T2716" s="13">
        <f>_xlfn.XLOOKUP(P2716,rif_fee_schedule!$A$2:$A$84,rif_fee_schedule!D$2:D$84, 0)</f>
        <v>5674</v>
      </c>
      <c r="U2716" s="14">
        <f t="shared" si="127"/>
        <v>9769.6279999999988</v>
      </c>
      <c r="V2716" s="14">
        <f t="shared" si="128"/>
        <v>5674</v>
      </c>
      <c r="W2716"/>
      <c r="Y2716" s="3">
        <v>23988344.25</v>
      </c>
      <c r="Z2716" s="3">
        <v>491993.61</v>
      </c>
      <c r="AA2716" s="3">
        <v>633517.25</v>
      </c>
      <c r="AB2716">
        <v>0</v>
      </c>
      <c r="AC2716" s="3">
        <v>0</v>
      </c>
      <c r="AD2716" s="2">
        <v>2811604.2</v>
      </c>
      <c r="AE2716" s="3">
        <v>599122533.62</v>
      </c>
      <c r="AF2716" s="3">
        <v>12164932.65</v>
      </c>
      <c r="AG2716" s="3">
        <v>2628720.44</v>
      </c>
      <c r="AH2716" s="3">
        <v>103699.7</v>
      </c>
      <c r="AI2716" s="3">
        <v>2074</v>
      </c>
      <c r="AJ2716" s="2">
        <v>-10188946.82</v>
      </c>
    </row>
    <row r="2717" spans="1:36" hidden="1" x14ac:dyDescent="0.25">
      <c r="A2717" s="8">
        <v>3</v>
      </c>
      <c r="B2717" s="8" t="s">
        <v>3697</v>
      </c>
      <c r="C2717" s="8">
        <v>3220160051010</v>
      </c>
      <c r="D2717" s="8" t="s">
        <v>3698</v>
      </c>
      <c r="F2717" s="8" t="s">
        <v>3699</v>
      </c>
      <c r="G2717" s="10">
        <v>43503</v>
      </c>
      <c r="H2717" s="8" t="s">
        <v>31</v>
      </c>
      <c r="I2717" s="8" t="s">
        <v>38</v>
      </c>
      <c r="J2717" s="9">
        <v>0</v>
      </c>
      <c r="K2717" s="9">
        <v>185.56</v>
      </c>
      <c r="L2717" s="8">
        <v>9278.02</v>
      </c>
      <c r="M2717" s="14">
        <f t="shared" si="126"/>
        <v>9463.58</v>
      </c>
      <c r="N2717" s="8">
        <v>0</v>
      </c>
      <c r="O2717" s="8">
        <v>0</v>
      </c>
      <c r="P2717" s="8" t="s">
        <v>77</v>
      </c>
      <c r="R2717" s="8">
        <v>1</v>
      </c>
      <c r="S2717" s="13">
        <f>_xlfn.XLOOKUP(P2717,rif_fee_schedule!$A$2:$A$84,rif_fee_schedule!C$2:C$84, 0)*1.628</f>
        <v>9769.6279999999988</v>
      </c>
      <c r="T2717" s="13">
        <f>_xlfn.XLOOKUP(P2717,rif_fee_schedule!$A$2:$A$84,rif_fee_schedule!D$2:D$84, 0)</f>
        <v>5674</v>
      </c>
      <c r="U2717" s="14">
        <f t="shared" si="127"/>
        <v>9769.6279999999988</v>
      </c>
      <c r="V2717" s="14">
        <f t="shared" si="128"/>
        <v>5674</v>
      </c>
      <c r="W2717"/>
      <c r="Y2717" s="3">
        <v>23988344.25</v>
      </c>
      <c r="Z2717" s="3">
        <v>491993.61</v>
      </c>
      <c r="AA2717" s="3">
        <v>633517.25</v>
      </c>
      <c r="AB2717">
        <v>0</v>
      </c>
      <c r="AC2717" s="3">
        <v>0</v>
      </c>
      <c r="AD2717" s="2">
        <v>2811604.2</v>
      </c>
      <c r="AE2717" s="3">
        <v>599122533.62</v>
      </c>
      <c r="AF2717" s="3">
        <v>12164932.65</v>
      </c>
      <c r="AG2717" s="3">
        <v>2628720.44</v>
      </c>
      <c r="AH2717" s="3">
        <v>103699.7</v>
      </c>
      <c r="AI2717" s="3">
        <v>2074</v>
      </c>
      <c r="AJ2717" s="2">
        <v>-10188946.82</v>
      </c>
    </row>
    <row r="2718" spans="1:36" hidden="1" x14ac:dyDescent="0.25">
      <c r="A2718" s="8">
        <v>3</v>
      </c>
      <c r="B2718" s="8" t="s">
        <v>3760</v>
      </c>
      <c r="C2718" s="8">
        <v>3220160050970</v>
      </c>
      <c r="D2718" s="8" t="s">
        <v>3761</v>
      </c>
      <c r="F2718" s="8" t="s">
        <v>3762</v>
      </c>
      <c r="G2718" s="10">
        <v>43501</v>
      </c>
      <c r="H2718" s="8" t="s">
        <v>31</v>
      </c>
      <c r="I2718" s="8" t="s">
        <v>38</v>
      </c>
      <c r="J2718" s="9">
        <v>0</v>
      </c>
      <c r="K2718" s="9">
        <v>185.56</v>
      </c>
      <c r="L2718" s="8">
        <v>9278.02</v>
      </c>
      <c r="M2718" s="14">
        <f t="shared" si="126"/>
        <v>9463.58</v>
      </c>
      <c r="N2718" s="8">
        <v>0</v>
      </c>
      <c r="O2718" s="8">
        <v>0</v>
      </c>
      <c r="P2718" s="8" t="s">
        <v>77</v>
      </c>
      <c r="R2718" s="8">
        <v>1</v>
      </c>
      <c r="S2718" s="13">
        <f>_xlfn.XLOOKUP(P2718,rif_fee_schedule!$A$2:$A$84,rif_fee_schedule!C$2:C$84, 0)*1.628</f>
        <v>9769.6279999999988</v>
      </c>
      <c r="T2718" s="13">
        <f>_xlfn.XLOOKUP(P2718,rif_fee_schedule!$A$2:$A$84,rif_fee_schedule!D$2:D$84, 0)</f>
        <v>5674</v>
      </c>
      <c r="U2718" s="14">
        <f t="shared" si="127"/>
        <v>9769.6279999999988</v>
      </c>
      <c r="V2718" s="14">
        <f t="shared" si="128"/>
        <v>5674</v>
      </c>
      <c r="W2718"/>
      <c r="Y2718" s="3">
        <v>23988344.25</v>
      </c>
      <c r="Z2718" s="3">
        <v>491993.61</v>
      </c>
      <c r="AA2718" s="3">
        <v>633517.25</v>
      </c>
      <c r="AB2718">
        <v>0</v>
      </c>
      <c r="AC2718" s="3">
        <v>0</v>
      </c>
      <c r="AD2718" s="2">
        <v>2811604.2</v>
      </c>
      <c r="AE2718" s="3">
        <v>599122533.62</v>
      </c>
      <c r="AF2718" s="3">
        <v>12164932.65</v>
      </c>
      <c r="AG2718" s="3">
        <v>2628720.44</v>
      </c>
      <c r="AH2718" s="3">
        <v>103699.7</v>
      </c>
      <c r="AI2718" s="3">
        <v>2074</v>
      </c>
      <c r="AJ2718" s="2">
        <v>-10188946.82</v>
      </c>
    </row>
    <row r="2719" spans="1:36" hidden="1" x14ac:dyDescent="0.25">
      <c r="A2719" s="8">
        <v>7</v>
      </c>
      <c r="B2719" s="8" t="s">
        <v>8363</v>
      </c>
      <c r="C2719" s="8">
        <v>341170050040</v>
      </c>
      <c r="D2719" s="8" t="s">
        <v>8364</v>
      </c>
      <c r="F2719" s="8" t="s">
        <v>8365</v>
      </c>
      <c r="G2719" s="10">
        <v>43535</v>
      </c>
      <c r="H2719" s="8" t="s">
        <v>31</v>
      </c>
      <c r="I2719" s="8" t="s">
        <v>38</v>
      </c>
      <c r="J2719" s="9">
        <v>47230.48</v>
      </c>
      <c r="K2719" s="9">
        <v>944.61</v>
      </c>
      <c r="L2719" s="8">
        <v>0</v>
      </c>
      <c r="M2719" s="14">
        <f t="shared" si="126"/>
        <v>48175.090000000004</v>
      </c>
      <c r="N2719" s="8">
        <v>0</v>
      </c>
      <c r="O2719" s="8">
        <v>0</v>
      </c>
      <c r="P2719" s="8" t="s">
        <v>112</v>
      </c>
      <c r="R2719" s="11">
        <v>1554</v>
      </c>
      <c r="S2719" s="13">
        <f>_xlfn.XLOOKUP(P2719,rif_fee_schedule!$A$2:$A$84,rif_fee_schedule!C$2:C$84, 0)*1.628</f>
        <v>53.092335999999996</v>
      </c>
      <c r="T2719" s="13">
        <f>_xlfn.XLOOKUP(P2719,rif_fee_schedule!$A$2:$A$84,rif_fee_schedule!D$2:D$84, 0)</f>
        <v>30.835000000000001</v>
      </c>
      <c r="U2719" s="14">
        <f t="shared" si="127"/>
        <v>82505.490143999996</v>
      </c>
      <c r="V2719" s="14">
        <f t="shared" si="128"/>
        <v>47917.590000000004</v>
      </c>
      <c r="W2719" s="2"/>
      <c r="Y2719" s="3">
        <v>53911680.950000003</v>
      </c>
      <c r="Z2719" s="3">
        <v>1078233.76</v>
      </c>
      <c r="AA2719" s="3">
        <v>0</v>
      </c>
      <c r="AB2719">
        <v>0</v>
      </c>
      <c r="AC2719" s="3">
        <v>0</v>
      </c>
      <c r="AD2719" s="2">
        <v>-682358.32</v>
      </c>
      <c r="AE2719" s="3">
        <v>599122533.62</v>
      </c>
      <c r="AF2719" s="3">
        <v>12164932.65</v>
      </c>
      <c r="AG2719" s="3">
        <v>2628720.44</v>
      </c>
      <c r="AH2719" s="3">
        <v>103699.7</v>
      </c>
      <c r="AI2719" s="3">
        <v>2074</v>
      </c>
      <c r="AJ2719" s="2">
        <v>-10188946.82</v>
      </c>
    </row>
    <row r="2720" spans="1:36" hidden="1" x14ac:dyDescent="0.25">
      <c r="A2720" s="8">
        <v>7</v>
      </c>
      <c r="B2720" s="8" t="s">
        <v>8363</v>
      </c>
      <c r="C2720" s="8">
        <v>341170050040</v>
      </c>
      <c r="D2720" s="8" t="s">
        <v>8364</v>
      </c>
      <c r="F2720" s="8" t="s">
        <v>8365</v>
      </c>
      <c r="G2720" s="10">
        <v>43535</v>
      </c>
      <c r="H2720" s="8" t="s">
        <v>31</v>
      </c>
      <c r="I2720" s="8" t="s">
        <v>38</v>
      </c>
      <c r="J2720" s="9">
        <v>47230.48</v>
      </c>
      <c r="K2720" s="9">
        <v>944.61</v>
      </c>
      <c r="L2720" s="8">
        <v>0</v>
      </c>
      <c r="M2720" s="14">
        <f t="shared" si="126"/>
        <v>48175.090000000004</v>
      </c>
      <c r="N2720" s="8">
        <v>0</v>
      </c>
      <c r="O2720" s="8">
        <v>0</v>
      </c>
      <c r="P2720" s="8" t="s">
        <v>45</v>
      </c>
      <c r="R2720" s="11">
        <v>-1554</v>
      </c>
      <c r="S2720" s="13">
        <f>_xlfn.XLOOKUP(P2720,rif_fee_schedule!$A$2:$A$84,rif_fee_schedule!C$2:C$84, 0)*1.628</f>
        <v>19.244587999999997</v>
      </c>
      <c r="T2720" s="13">
        <f>_xlfn.XLOOKUP(P2720,rif_fee_schedule!$A$2:$A$84,rif_fee_schedule!D$2:D$84, 0)</f>
        <v>11.177</v>
      </c>
      <c r="U2720" s="14">
        <f t="shared" si="127"/>
        <v>-29906.089751999996</v>
      </c>
      <c r="V2720" s="14">
        <f t="shared" si="128"/>
        <v>-17369.058000000001</v>
      </c>
      <c r="W2720" s="2"/>
      <c r="Y2720" s="3">
        <v>53911680.950000003</v>
      </c>
      <c r="Z2720" s="3">
        <v>1078233.76</v>
      </c>
      <c r="AA2720" s="3">
        <v>0</v>
      </c>
      <c r="AB2720">
        <v>0</v>
      </c>
      <c r="AC2720" s="3">
        <v>0</v>
      </c>
      <c r="AD2720" s="2">
        <v>-682358.32</v>
      </c>
      <c r="AE2720" s="3">
        <v>599122533.62</v>
      </c>
      <c r="AF2720" s="3">
        <v>12164932.65</v>
      </c>
      <c r="AG2720" s="3">
        <v>2628720.44</v>
      </c>
      <c r="AH2720" s="3">
        <v>103699.7</v>
      </c>
      <c r="AI2720" s="3">
        <v>2074</v>
      </c>
      <c r="AJ2720" s="2">
        <v>-10188946.82</v>
      </c>
    </row>
    <row r="2721" spans="1:36" hidden="1" x14ac:dyDescent="0.25">
      <c r="A2721" s="8">
        <v>7</v>
      </c>
      <c r="B2721" s="8" t="s">
        <v>8337</v>
      </c>
      <c r="C2721" s="8">
        <v>341080063560</v>
      </c>
      <c r="D2721" s="8" t="s">
        <v>8338</v>
      </c>
      <c r="G2721" s="10">
        <v>43518</v>
      </c>
      <c r="H2721" s="8" t="s">
        <v>31</v>
      </c>
      <c r="I2721" s="8" t="s">
        <v>32</v>
      </c>
      <c r="J2721" s="9">
        <v>32923.14</v>
      </c>
      <c r="K2721" s="9">
        <v>658.47</v>
      </c>
      <c r="L2721" s="8">
        <v>0</v>
      </c>
      <c r="M2721" s="14">
        <f t="shared" ref="M2721:M2784" si="129">SUM(J2721:L2721)</f>
        <v>33581.61</v>
      </c>
      <c r="N2721" s="8">
        <v>0</v>
      </c>
      <c r="O2721" s="8">
        <v>0</v>
      </c>
      <c r="P2721" s="8" t="s">
        <v>45</v>
      </c>
      <c r="R2721" s="8">
        <v>-899</v>
      </c>
      <c r="S2721" s="13">
        <f>_xlfn.XLOOKUP(P2721,rif_fee_schedule!$A$2:$A$84,rif_fee_schedule!C$2:C$84, 0)*1.628</f>
        <v>19.244587999999997</v>
      </c>
      <c r="T2721" s="13">
        <f>_xlfn.XLOOKUP(P2721,rif_fee_schedule!$A$2:$A$84,rif_fee_schedule!D$2:D$84, 0)</f>
        <v>11.177</v>
      </c>
      <c r="U2721" s="14">
        <f t="shared" si="127"/>
        <v>-17300.884611999998</v>
      </c>
      <c r="V2721" s="14">
        <f t="shared" si="128"/>
        <v>-10048.123</v>
      </c>
      <c r="W2721"/>
      <c r="Y2721" s="3">
        <v>53911680.950000003</v>
      </c>
      <c r="Z2721" s="3">
        <v>1078233.76</v>
      </c>
      <c r="AA2721" s="3">
        <v>0</v>
      </c>
      <c r="AB2721">
        <v>0</v>
      </c>
      <c r="AC2721" s="3">
        <v>0</v>
      </c>
      <c r="AD2721" s="2">
        <v>-682358.32</v>
      </c>
      <c r="AE2721" s="3">
        <v>599122533.62</v>
      </c>
      <c r="AF2721" s="3">
        <v>12164932.65</v>
      </c>
      <c r="AG2721" s="3">
        <v>2628720.44</v>
      </c>
      <c r="AH2721" s="3">
        <v>103699.7</v>
      </c>
      <c r="AI2721" s="3">
        <v>2074</v>
      </c>
      <c r="AJ2721" s="2">
        <v>-10188946.82</v>
      </c>
    </row>
    <row r="2722" spans="1:36" hidden="1" x14ac:dyDescent="0.25">
      <c r="A2722" s="8">
        <v>7</v>
      </c>
      <c r="B2722" s="8" t="s">
        <v>8337</v>
      </c>
      <c r="C2722" s="8">
        <v>341080063560</v>
      </c>
      <c r="D2722" s="8" t="s">
        <v>8338</v>
      </c>
      <c r="G2722" s="10">
        <v>43518</v>
      </c>
      <c r="H2722" s="8" t="s">
        <v>31</v>
      </c>
      <c r="I2722" s="8" t="s">
        <v>32</v>
      </c>
      <c r="J2722" s="9">
        <v>32923.14</v>
      </c>
      <c r="K2722" s="9">
        <v>658.47</v>
      </c>
      <c r="L2722" s="8">
        <v>0</v>
      </c>
      <c r="M2722" s="14">
        <f t="shared" si="129"/>
        <v>33581.61</v>
      </c>
      <c r="N2722" s="8">
        <v>0</v>
      </c>
      <c r="O2722" s="8">
        <v>0</v>
      </c>
      <c r="P2722" s="8" t="s">
        <v>996</v>
      </c>
      <c r="R2722" s="8">
        <v>899</v>
      </c>
      <c r="S2722" s="13">
        <f>_xlfn.XLOOKUP(P2722,rif_fee_schedule!$A$2:$A$84,rif_fee_schedule!C$2:C$84, 0)*1.628</f>
        <v>59.972263999999996</v>
      </c>
      <c r="T2722" s="13">
        <f>_xlfn.XLOOKUP(P2722,rif_fee_schedule!$A$2:$A$84,rif_fee_schedule!D$2:D$84, 0)</f>
        <v>34.863999999999997</v>
      </c>
      <c r="U2722" s="14">
        <f t="shared" si="127"/>
        <v>53915.065336</v>
      </c>
      <c r="V2722" s="14">
        <f t="shared" si="128"/>
        <v>31342.735999999997</v>
      </c>
      <c r="W2722"/>
      <c r="Y2722" s="3">
        <v>53911680.950000003</v>
      </c>
      <c r="Z2722" s="3">
        <v>1078233.76</v>
      </c>
      <c r="AA2722" s="3">
        <v>0</v>
      </c>
      <c r="AB2722">
        <v>0</v>
      </c>
      <c r="AC2722" s="3">
        <v>0</v>
      </c>
      <c r="AD2722" s="2">
        <v>-682358.32</v>
      </c>
      <c r="AE2722" s="3">
        <v>599122533.62</v>
      </c>
      <c r="AF2722" s="3">
        <v>12164932.65</v>
      </c>
      <c r="AG2722" s="3">
        <v>2628720.44</v>
      </c>
      <c r="AH2722" s="3">
        <v>103699.7</v>
      </c>
      <c r="AI2722" s="3">
        <v>2074</v>
      </c>
      <c r="AJ2722" s="2">
        <v>-10188946.82</v>
      </c>
    </row>
    <row r="2723" spans="1:36" hidden="1" x14ac:dyDescent="0.25">
      <c r="A2723" s="8">
        <v>2</v>
      </c>
      <c r="B2723" s="8" t="s">
        <v>1729</v>
      </c>
      <c r="C2723" s="8">
        <v>132070370260</v>
      </c>
      <c r="D2723" s="8" t="s">
        <v>1730</v>
      </c>
      <c r="F2723" s="8" t="s">
        <v>1731</v>
      </c>
      <c r="G2723" s="10">
        <v>43504</v>
      </c>
      <c r="H2723" s="8" t="s">
        <v>31</v>
      </c>
      <c r="I2723" s="8" t="s">
        <v>38</v>
      </c>
      <c r="J2723" s="9">
        <v>0</v>
      </c>
      <c r="K2723" s="9">
        <v>0</v>
      </c>
      <c r="L2723" s="8">
        <v>0</v>
      </c>
      <c r="M2723" s="14">
        <f t="shared" si="129"/>
        <v>0</v>
      </c>
      <c r="N2723" s="8">
        <v>0</v>
      </c>
      <c r="O2723" s="8">
        <v>0</v>
      </c>
      <c r="P2723" s="8" t="s">
        <v>77</v>
      </c>
      <c r="R2723" s="8">
        <v>0</v>
      </c>
      <c r="S2723" s="13">
        <f>_xlfn.XLOOKUP(P2723,rif_fee_schedule!$A$2:$A$84,rif_fee_schedule!C$2:C$84, 0)*1.628</f>
        <v>9769.6279999999988</v>
      </c>
      <c r="T2723" s="13">
        <f>_xlfn.XLOOKUP(P2723,rif_fee_schedule!$A$2:$A$84,rif_fee_schedule!D$2:D$84, 0)</f>
        <v>5674</v>
      </c>
      <c r="U2723" s="14">
        <f t="shared" si="127"/>
        <v>0</v>
      </c>
      <c r="V2723" s="14">
        <f t="shared" si="128"/>
        <v>0</v>
      </c>
      <c r="W2723"/>
      <c r="Y2723" s="3">
        <v>272008405.74000001</v>
      </c>
      <c r="Z2723" s="3">
        <v>5573244.3300000001</v>
      </c>
      <c r="AA2723" s="3">
        <v>0</v>
      </c>
      <c r="AB2723">
        <v>0</v>
      </c>
      <c r="AC2723" s="3">
        <v>0</v>
      </c>
      <c r="AD2723" s="2">
        <v>-7297347.0099999998</v>
      </c>
      <c r="AE2723" s="3">
        <v>599122533.62</v>
      </c>
      <c r="AF2723" s="3">
        <v>12164932.65</v>
      </c>
      <c r="AG2723" s="3">
        <v>2628720.44</v>
      </c>
      <c r="AH2723" s="3">
        <v>103699.7</v>
      </c>
      <c r="AI2723" s="3">
        <v>2074</v>
      </c>
      <c r="AJ2723" s="2">
        <v>-10188946.82</v>
      </c>
    </row>
    <row r="2724" spans="1:36" hidden="1" x14ac:dyDescent="0.25">
      <c r="A2724" s="8">
        <v>2</v>
      </c>
      <c r="B2724" s="8" t="s">
        <v>1035</v>
      </c>
      <c r="C2724" s="8">
        <v>102050201180</v>
      </c>
      <c r="D2724" s="8" t="s">
        <v>1036</v>
      </c>
      <c r="F2724" s="8" t="s">
        <v>1037</v>
      </c>
      <c r="G2724" s="10">
        <v>43613</v>
      </c>
      <c r="H2724" s="8" t="s">
        <v>31</v>
      </c>
      <c r="I2724" s="8" t="s">
        <v>38</v>
      </c>
      <c r="J2724" s="9">
        <v>2247364.2999999998</v>
      </c>
      <c r="K2724" s="9">
        <v>44947.29</v>
      </c>
      <c r="L2724" s="8">
        <v>0</v>
      </c>
      <c r="M2724" s="14">
        <f t="shared" si="129"/>
        <v>2292311.59</v>
      </c>
      <c r="N2724" s="8">
        <v>0</v>
      </c>
      <c r="O2724" s="8">
        <v>0</v>
      </c>
      <c r="P2724" s="8" t="s">
        <v>72</v>
      </c>
      <c r="R2724" s="11">
        <v>10516</v>
      </c>
      <c r="S2724" s="13">
        <f>_xlfn.XLOOKUP(P2724,rif_fee_schedule!$A$2:$A$84,rif_fee_schedule!C$2:C$84, 0)*1.628</f>
        <v>15.918583999999999</v>
      </c>
      <c r="T2724" s="13">
        <f>_xlfn.XLOOKUP(P2724,rif_fee_schedule!$A$2:$A$84,rif_fee_schedule!D$2:D$84, 0)</f>
        <v>9.2460000000000004</v>
      </c>
      <c r="U2724" s="14">
        <f t="shared" si="127"/>
        <v>167399.829344</v>
      </c>
      <c r="V2724" s="14">
        <f t="shared" si="128"/>
        <v>97230.936000000002</v>
      </c>
      <c r="W2724" s="2"/>
      <c r="Y2724" s="3">
        <v>272008405.74000001</v>
      </c>
      <c r="Z2724" s="3">
        <v>5573244.3300000001</v>
      </c>
      <c r="AA2724" s="3">
        <v>0</v>
      </c>
      <c r="AB2724">
        <v>0</v>
      </c>
      <c r="AC2724" s="3">
        <v>0</v>
      </c>
      <c r="AD2724" s="2">
        <v>-7297347.0099999998</v>
      </c>
      <c r="AE2724" s="3">
        <v>599122533.62</v>
      </c>
      <c r="AF2724" s="3">
        <v>12164932.65</v>
      </c>
      <c r="AG2724" s="3">
        <v>2628720.44</v>
      </c>
      <c r="AH2724" s="3">
        <v>103699.7</v>
      </c>
      <c r="AI2724" s="3">
        <v>2074</v>
      </c>
      <c r="AJ2724" s="2">
        <v>-10188946.82</v>
      </c>
    </row>
    <row r="2725" spans="1:36" hidden="1" x14ac:dyDescent="0.25">
      <c r="A2725" s="8">
        <v>2</v>
      </c>
      <c r="B2725" s="8" t="s">
        <v>1035</v>
      </c>
      <c r="C2725" s="8">
        <v>102050201180</v>
      </c>
      <c r="D2725" s="8" t="s">
        <v>1036</v>
      </c>
      <c r="F2725" s="8" t="s">
        <v>1037</v>
      </c>
      <c r="G2725" s="10">
        <v>43613</v>
      </c>
      <c r="H2725" s="8" t="s">
        <v>31</v>
      </c>
      <c r="I2725" s="8" t="s">
        <v>38</v>
      </c>
      <c r="J2725" s="9">
        <v>2247364.2999999998</v>
      </c>
      <c r="K2725" s="9">
        <v>44947.29</v>
      </c>
      <c r="L2725" s="8">
        <v>0</v>
      </c>
      <c r="M2725" s="14">
        <f t="shared" si="129"/>
        <v>2292311.59</v>
      </c>
      <c r="N2725" s="8">
        <v>0</v>
      </c>
      <c r="O2725" s="8">
        <v>0</v>
      </c>
      <c r="P2725" s="8" t="s">
        <v>90</v>
      </c>
      <c r="R2725" s="11">
        <v>11536</v>
      </c>
      <c r="S2725" s="13">
        <f>_xlfn.XLOOKUP(P2725,rif_fee_schedule!$A$2:$A$84,rif_fee_schedule!C$2:C$84, 0)*1.628</f>
        <v>14.380123999999999</v>
      </c>
      <c r="T2725" s="13">
        <f>_xlfn.XLOOKUP(P2725,rif_fee_schedule!$A$2:$A$84,rif_fee_schedule!D$2:D$84, 0)</f>
        <v>8.3520000000000003</v>
      </c>
      <c r="U2725" s="14">
        <f t="shared" si="127"/>
        <v>165889.110464</v>
      </c>
      <c r="V2725" s="14">
        <f t="shared" si="128"/>
        <v>96348.672000000006</v>
      </c>
      <c r="W2725" s="2"/>
      <c r="Y2725" s="3">
        <v>272008405.74000001</v>
      </c>
      <c r="Z2725" s="3">
        <v>5573244.3300000001</v>
      </c>
      <c r="AA2725" s="3">
        <v>0</v>
      </c>
      <c r="AB2725">
        <v>0</v>
      </c>
      <c r="AC2725" s="3">
        <v>0</v>
      </c>
      <c r="AD2725" s="2">
        <v>-7297347.0099999998</v>
      </c>
      <c r="AE2725" s="3">
        <v>599122533.62</v>
      </c>
      <c r="AF2725" s="3">
        <v>12164932.65</v>
      </c>
      <c r="AG2725" s="3">
        <v>2628720.44</v>
      </c>
      <c r="AH2725" s="3">
        <v>103699.7</v>
      </c>
      <c r="AI2725" s="3">
        <v>2074</v>
      </c>
      <c r="AJ2725" s="2">
        <v>-10188946.82</v>
      </c>
    </row>
    <row r="2726" spans="1:36" hidden="1" x14ac:dyDescent="0.25">
      <c r="A2726" s="8">
        <v>2</v>
      </c>
      <c r="B2726" s="8" t="s">
        <v>1035</v>
      </c>
      <c r="C2726" s="8">
        <v>102050201180</v>
      </c>
      <c r="D2726" s="8" t="s">
        <v>1036</v>
      </c>
      <c r="F2726" s="8" t="s">
        <v>1037</v>
      </c>
      <c r="G2726" s="10">
        <v>43613</v>
      </c>
      <c r="H2726" s="8" t="s">
        <v>31</v>
      </c>
      <c r="I2726" s="8" t="s">
        <v>38</v>
      </c>
      <c r="J2726" s="9">
        <v>2247364.2999999998</v>
      </c>
      <c r="K2726" s="9">
        <v>44947.29</v>
      </c>
      <c r="L2726" s="8">
        <v>0</v>
      </c>
      <c r="M2726" s="14">
        <f t="shared" si="129"/>
        <v>2292311.59</v>
      </c>
      <c r="N2726" s="8">
        <v>0</v>
      </c>
      <c r="O2726" s="8">
        <v>0</v>
      </c>
      <c r="P2726" s="8" t="s">
        <v>113</v>
      </c>
      <c r="R2726" s="8">
        <v>-29</v>
      </c>
      <c r="S2726" s="13">
        <f>_xlfn.XLOOKUP(P2726,rif_fee_schedule!$A$2:$A$84,rif_fee_schedule!C$2:C$84, 0)*1.628</f>
        <v>6860.3919999999998</v>
      </c>
      <c r="T2726" s="13">
        <f>_xlfn.XLOOKUP(P2726,rif_fee_schedule!$A$2:$A$84,rif_fee_schedule!D$2:D$84, 0)</f>
        <v>3984</v>
      </c>
      <c r="U2726" s="14">
        <f t="shared" si="127"/>
        <v>-198951.36799999999</v>
      </c>
      <c r="V2726" s="14">
        <f t="shared" si="128"/>
        <v>-115536</v>
      </c>
      <c r="W2726"/>
      <c r="Y2726" s="3">
        <v>272008405.74000001</v>
      </c>
      <c r="Z2726" s="3">
        <v>5573244.3300000001</v>
      </c>
      <c r="AA2726" s="3">
        <v>0</v>
      </c>
      <c r="AB2726">
        <v>0</v>
      </c>
      <c r="AC2726" s="3">
        <v>0</v>
      </c>
      <c r="AD2726" s="2">
        <v>-7297347.0099999998</v>
      </c>
      <c r="AE2726" s="3">
        <v>599122533.62</v>
      </c>
      <c r="AF2726" s="3">
        <v>12164932.65</v>
      </c>
      <c r="AG2726" s="3">
        <v>2628720.44</v>
      </c>
      <c r="AH2726" s="3">
        <v>103699.7</v>
      </c>
      <c r="AI2726" s="3">
        <v>2074</v>
      </c>
      <c r="AJ2726" s="2">
        <v>-10188946.82</v>
      </c>
    </row>
    <row r="2727" spans="1:36" hidden="1" x14ac:dyDescent="0.25">
      <c r="A2727" s="8">
        <v>2</v>
      </c>
      <c r="B2727" s="8" t="s">
        <v>1035</v>
      </c>
      <c r="C2727" s="8">
        <v>102050201180</v>
      </c>
      <c r="D2727" s="8" t="s">
        <v>1036</v>
      </c>
      <c r="F2727" s="8" t="s">
        <v>1037</v>
      </c>
      <c r="G2727" s="10">
        <v>43613</v>
      </c>
      <c r="H2727" s="8" t="s">
        <v>31</v>
      </c>
      <c r="I2727" s="8" t="s">
        <v>38</v>
      </c>
      <c r="J2727" s="9">
        <v>2247364.2999999998</v>
      </c>
      <c r="K2727" s="9">
        <v>44947.29</v>
      </c>
      <c r="L2727" s="8">
        <v>0</v>
      </c>
      <c r="M2727" s="14">
        <f t="shared" si="129"/>
        <v>2292311.59</v>
      </c>
      <c r="N2727" s="8">
        <v>0</v>
      </c>
      <c r="O2727" s="8">
        <v>0</v>
      </c>
      <c r="P2727" s="8" t="s">
        <v>78</v>
      </c>
      <c r="R2727" s="8">
        <v>-23</v>
      </c>
      <c r="S2727" s="13">
        <f>_xlfn.XLOOKUP(P2727,rif_fee_schedule!$A$2:$A$84,rif_fee_schedule!C$2:C$84, 0)*1.628</f>
        <v>9105.4039999999986</v>
      </c>
      <c r="T2727" s="13">
        <f>_xlfn.XLOOKUP(P2727,rif_fee_schedule!$A$2:$A$84,rif_fee_schedule!D$2:D$84, 0)</f>
        <v>5288</v>
      </c>
      <c r="U2727" s="14">
        <f t="shared" si="127"/>
        <v>-209424.29199999996</v>
      </c>
      <c r="V2727" s="14">
        <f t="shared" si="128"/>
        <v>-121624</v>
      </c>
      <c r="W2727"/>
      <c r="Y2727" s="3">
        <v>272008405.74000001</v>
      </c>
      <c r="Z2727" s="3">
        <v>5573244.3300000001</v>
      </c>
      <c r="AA2727" s="3">
        <v>0</v>
      </c>
      <c r="AB2727">
        <v>0</v>
      </c>
      <c r="AC2727" s="3">
        <v>0</v>
      </c>
      <c r="AD2727" s="2">
        <v>-7297347.0099999998</v>
      </c>
      <c r="AE2727" s="3">
        <v>599122533.62</v>
      </c>
      <c r="AF2727" s="3">
        <v>12164932.65</v>
      </c>
      <c r="AG2727" s="3">
        <v>2628720.44</v>
      </c>
      <c r="AH2727" s="3">
        <v>103699.7</v>
      </c>
      <c r="AI2727" s="3">
        <v>2074</v>
      </c>
      <c r="AJ2727" s="2">
        <v>-10188946.82</v>
      </c>
    </row>
    <row r="2728" spans="1:36" hidden="1" x14ac:dyDescent="0.25">
      <c r="A2728" s="8">
        <v>2</v>
      </c>
      <c r="B2728" s="8" t="s">
        <v>1035</v>
      </c>
      <c r="C2728" s="8">
        <v>102050201180</v>
      </c>
      <c r="D2728" s="8" t="s">
        <v>1036</v>
      </c>
      <c r="F2728" s="8" t="s">
        <v>1037</v>
      </c>
      <c r="G2728" s="10">
        <v>43613</v>
      </c>
      <c r="H2728" s="8" t="s">
        <v>31</v>
      </c>
      <c r="I2728" s="8" t="s">
        <v>38</v>
      </c>
      <c r="J2728" s="9">
        <v>2247364.2999999998</v>
      </c>
      <c r="K2728" s="9">
        <v>44947.29</v>
      </c>
      <c r="L2728" s="8">
        <v>0</v>
      </c>
      <c r="M2728" s="14">
        <f t="shared" si="129"/>
        <v>2292311.59</v>
      </c>
      <c r="N2728" s="8">
        <v>0</v>
      </c>
      <c r="O2728" s="8">
        <v>0</v>
      </c>
      <c r="P2728" s="8" t="s">
        <v>112</v>
      </c>
      <c r="R2728" s="11">
        <v>3280</v>
      </c>
      <c r="S2728" s="13">
        <f>_xlfn.XLOOKUP(P2728,rif_fee_schedule!$A$2:$A$84,rif_fee_schedule!C$2:C$84, 0)*1.628</f>
        <v>53.092335999999996</v>
      </c>
      <c r="T2728" s="13">
        <f>_xlfn.XLOOKUP(P2728,rif_fee_schedule!$A$2:$A$84,rif_fee_schedule!D$2:D$84, 0)</f>
        <v>30.835000000000001</v>
      </c>
      <c r="U2728" s="14">
        <f t="shared" si="127"/>
        <v>174142.86207999999</v>
      </c>
      <c r="V2728" s="14">
        <f t="shared" si="128"/>
        <v>101138.8</v>
      </c>
      <c r="W2728" s="2"/>
      <c r="Y2728" s="3">
        <v>272008405.74000001</v>
      </c>
      <c r="Z2728" s="3">
        <v>5573244.3300000001</v>
      </c>
      <c r="AA2728" s="3">
        <v>0</v>
      </c>
      <c r="AB2728">
        <v>0</v>
      </c>
      <c r="AC2728" s="3">
        <v>0</v>
      </c>
      <c r="AD2728" s="2">
        <v>-7297347.0099999998</v>
      </c>
      <c r="AE2728" s="3">
        <v>599122533.62</v>
      </c>
      <c r="AF2728" s="3">
        <v>12164932.65</v>
      </c>
      <c r="AG2728" s="3">
        <v>2628720.44</v>
      </c>
      <c r="AH2728" s="3">
        <v>103699.7</v>
      </c>
      <c r="AI2728" s="3">
        <v>2074</v>
      </c>
      <c r="AJ2728" s="2">
        <v>-10188946.82</v>
      </c>
    </row>
    <row r="2729" spans="1:36" hidden="1" x14ac:dyDescent="0.25">
      <c r="A2729" s="8">
        <v>2</v>
      </c>
      <c r="B2729" s="8" t="s">
        <v>1035</v>
      </c>
      <c r="C2729" s="8">
        <v>102050201180</v>
      </c>
      <c r="D2729" s="8" t="s">
        <v>1036</v>
      </c>
      <c r="F2729" s="8" t="s">
        <v>1037</v>
      </c>
      <c r="G2729" s="10">
        <v>43613</v>
      </c>
      <c r="H2729" s="8" t="s">
        <v>31</v>
      </c>
      <c r="I2729" s="8" t="s">
        <v>38</v>
      </c>
      <c r="J2729" s="9">
        <v>2247364.2999999998</v>
      </c>
      <c r="K2729" s="9">
        <v>44947.29</v>
      </c>
      <c r="L2729" s="8">
        <v>0</v>
      </c>
      <c r="M2729" s="14">
        <f t="shared" si="129"/>
        <v>2292311.59</v>
      </c>
      <c r="N2729" s="8">
        <v>0</v>
      </c>
      <c r="O2729" s="8">
        <v>0</v>
      </c>
      <c r="P2729" s="8" t="s">
        <v>78</v>
      </c>
      <c r="R2729" s="8">
        <v>264</v>
      </c>
      <c r="S2729" s="13">
        <f>_xlfn.XLOOKUP(P2729,rif_fee_schedule!$A$2:$A$84,rif_fee_schedule!C$2:C$84, 0)*1.628</f>
        <v>9105.4039999999986</v>
      </c>
      <c r="T2729" s="13">
        <f>_xlfn.XLOOKUP(P2729,rif_fee_schedule!$A$2:$A$84,rif_fee_schedule!D$2:D$84, 0)</f>
        <v>5288</v>
      </c>
      <c r="U2729" s="14">
        <f t="shared" si="127"/>
        <v>2403826.6559999995</v>
      </c>
      <c r="V2729" s="14">
        <f t="shared" si="128"/>
        <v>1396032</v>
      </c>
      <c r="W2729"/>
      <c r="Y2729" s="3">
        <v>272008405.74000001</v>
      </c>
      <c r="Z2729" s="3">
        <v>5573244.3300000001</v>
      </c>
      <c r="AA2729" s="3">
        <v>0</v>
      </c>
      <c r="AB2729">
        <v>0</v>
      </c>
      <c r="AC2729" s="3">
        <v>0</v>
      </c>
      <c r="AD2729" s="2">
        <v>-7297347.0099999998</v>
      </c>
      <c r="AE2729" s="3">
        <v>599122533.62</v>
      </c>
      <c r="AF2729" s="3">
        <v>12164932.65</v>
      </c>
      <c r="AG2729" s="3">
        <v>2628720.44</v>
      </c>
      <c r="AH2729" s="3">
        <v>103699.7</v>
      </c>
      <c r="AI2729" s="3">
        <v>2074</v>
      </c>
      <c r="AJ2729" s="2">
        <v>-10188946.82</v>
      </c>
    </row>
    <row r="2730" spans="1:36" hidden="1" x14ac:dyDescent="0.25">
      <c r="A2730" s="8">
        <v>8</v>
      </c>
      <c r="B2730" s="8" t="s">
        <v>8725</v>
      </c>
      <c r="C2730" s="8">
        <v>232340081380</v>
      </c>
      <c r="D2730" s="8" t="s">
        <v>8726</v>
      </c>
      <c r="F2730" s="8" t="s">
        <v>8727</v>
      </c>
      <c r="G2730" s="10">
        <v>43539</v>
      </c>
      <c r="H2730" s="8" t="s">
        <v>31</v>
      </c>
      <c r="I2730" s="8" t="s">
        <v>32</v>
      </c>
      <c r="J2730" s="9">
        <v>0</v>
      </c>
      <c r="K2730" s="9">
        <v>0</v>
      </c>
      <c r="L2730" s="8">
        <v>0</v>
      </c>
      <c r="M2730" s="14">
        <f t="shared" si="129"/>
        <v>0</v>
      </c>
      <c r="N2730" s="8">
        <v>0</v>
      </c>
      <c r="O2730" s="8">
        <v>0</v>
      </c>
      <c r="P2730" s="8" t="s">
        <v>45</v>
      </c>
      <c r="R2730" s="8">
        <v>581</v>
      </c>
      <c r="S2730" s="13">
        <f>_xlfn.XLOOKUP(P2730,rif_fee_schedule!$A$2:$A$84,rif_fee_schedule!C$2:C$84, 0)*1.628</f>
        <v>19.244587999999997</v>
      </c>
      <c r="T2730" s="13">
        <f>_xlfn.XLOOKUP(P2730,rif_fee_schedule!$A$2:$A$84,rif_fee_schedule!D$2:D$84, 0)</f>
        <v>11.177</v>
      </c>
      <c r="U2730" s="14">
        <f t="shared" si="127"/>
        <v>11181.105627999998</v>
      </c>
      <c r="V2730" s="14">
        <f t="shared" si="128"/>
        <v>6493.8369999999995</v>
      </c>
      <c r="W2730"/>
      <c r="Y2730" s="3">
        <v>38230434.439999998</v>
      </c>
      <c r="Z2730" s="3">
        <v>764608.82</v>
      </c>
      <c r="AA2730" s="3">
        <v>0</v>
      </c>
      <c r="AB2730">
        <v>0</v>
      </c>
      <c r="AC2730" s="3">
        <v>0</v>
      </c>
      <c r="AD2730" s="2">
        <v>-229524.99</v>
      </c>
      <c r="AE2730" s="3">
        <v>599122533.62</v>
      </c>
      <c r="AF2730" s="3">
        <v>12164932.65</v>
      </c>
      <c r="AG2730" s="3">
        <v>2628720.44</v>
      </c>
      <c r="AH2730" s="3">
        <v>103699.7</v>
      </c>
      <c r="AI2730" s="3">
        <v>2074</v>
      </c>
      <c r="AJ2730" s="2">
        <v>-10188946.82</v>
      </c>
    </row>
    <row r="2731" spans="1:36" hidden="1" x14ac:dyDescent="0.25">
      <c r="A2731" s="8">
        <v>8</v>
      </c>
      <c r="B2731" s="8" t="s">
        <v>8725</v>
      </c>
      <c r="C2731" s="8">
        <v>232340081380</v>
      </c>
      <c r="D2731" s="8" t="s">
        <v>8726</v>
      </c>
      <c r="F2731" s="8" t="s">
        <v>8727</v>
      </c>
      <c r="G2731" s="10">
        <v>43539</v>
      </c>
      <c r="H2731" s="8" t="s">
        <v>31</v>
      </c>
      <c r="I2731" s="8" t="s">
        <v>32</v>
      </c>
      <c r="J2731" s="9">
        <v>0</v>
      </c>
      <c r="K2731" s="9">
        <v>0</v>
      </c>
      <c r="L2731" s="8">
        <v>0</v>
      </c>
      <c r="M2731" s="14">
        <f t="shared" si="129"/>
        <v>0</v>
      </c>
      <c r="N2731" s="8">
        <v>0</v>
      </c>
      <c r="O2731" s="8">
        <v>0</v>
      </c>
      <c r="P2731" s="8" t="s">
        <v>45</v>
      </c>
      <c r="R2731" s="8">
        <v>-581</v>
      </c>
      <c r="S2731" s="13">
        <f>_xlfn.XLOOKUP(P2731,rif_fee_schedule!$A$2:$A$84,rif_fee_schedule!C$2:C$84, 0)*1.628</f>
        <v>19.244587999999997</v>
      </c>
      <c r="T2731" s="13">
        <f>_xlfn.XLOOKUP(P2731,rif_fee_schedule!$A$2:$A$84,rif_fee_schedule!D$2:D$84, 0)</f>
        <v>11.177</v>
      </c>
      <c r="U2731" s="14">
        <f t="shared" si="127"/>
        <v>-11181.105627999998</v>
      </c>
      <c r="V2731" s="14">
        <f t="shared" si="128"/>
        <v>-6493.8369999999995</v>
      </c>
      <c r="W2731"/>
      <c r="Y2731" s="3">
        <v>38230434.439999998</v>
      </c>
      <c r="Z2731" s="3">
        <v>764608.82</v>
      </c>
      <c r="AA2731" s="3">
        <v>0</v>
      </c>
      <c r="AB2731">
        <v>0</v>
      </c>
      <c r="AC2731" s="3">
        <v>0</v>
      </c>
      <c r="AD2731" s="2">
        <v>-229524.99</v>
      </c>
      <c r="AE2731" s="3">
        <v>599122533.62</v>
      </c>
      <c r="AF2731" s="3">
        <v>12164932.65</v>
      </c>
      <c r="AG2731" s="3">
        <v>2628720.44</v>
      </c>
      <c r="AH2731" s="3">
        <v>103699.7</v>
      </c>
      <c r="AI2731" s="3">
        <v>2074</v>
      </c>
      <c r="AJ2731" s="2">
        <v>-10188946.82</v>
      </c>
    </row>
    <row r="2732" spans="1:36" hidden="1" x14ac:dyDescent="0.25">
      <c r="A2732" s="8">
        <v>1.1000000000000001</v>
      </c>
      <c r="B2732" s="8" t="s">
        <v>739</v>
      </c>
      <c r="C2732" s="8">
        <v>940360490050</v>
      </c>
      <c r="D2732" s="8" t="s">
        <v>740</v>
      </c>
      <c r="F2732" s="8" t="s">
        <v>741</v>
      </c>
      <c r="G2732" s="10">
        <v>43510</v>
      </c>
      <c r="H2732" s="8" t="s">
        <v>31</v>
      </c>
      <c r="I2732" s="8" t="s">
        <v>38</v>
      </c>
      <c r="J2732" s="9">
        <v>0</v>
      </c>
      <c r="K2732" s="9">
        <v>0</v>
      </c>
      <c r="L2732" s="8">
        <v>0</v>
      </c>
      <c r="M2732" s="14">
        <f t="shared" si="129"/>
        <v>0</v>
      </c>
      <c r="N2732" s="8">
        <v>0</v>
      </c>
      <c r="O2732" s="8">
        <v>0</v>
      </c>
      <c r="P2732" s="8" t="s">
        <v>77</v>
      </c>
      <c r="R2732" s="8">
        <v>0</v>
      </c>
      <c r="S2732" s="13">
        <f>_xlfn.XLOOKUP(P2732,rif_fee_schedule!$A$2:$A$84,rif_fee_schedule!C$2:C$84, 0)*1.628</f>
        <v>9769.6279999999988</v>
      </c>
      <c r="T2732" s="13">
        <f>_xlfn.XLOOKUP(P2732,rif_fee_schedule!$A$2:$A$84,rif_fee_schedule!D$2:D$84, 0)</f>
        <v>5674</v>
      </c>
      <c r="U2732" s="14">
        <f t="shared" si="127"/>
        <v>0</v>
      </c>
      <c r="V2732" s="14">
        <f t="shared" si="128"/>
        <v>0</v>
      </c>
      <c r="W2732"/>
      <c r="Y2732" s="3">
        <v>13538989.02</v>
      </c>
      <c r="Z2732" s="3">
        <v>280635.13</v>
      </c>
      <c r="AA2732" s="3">
        <v>0</v>
      </c>
      <c r="AB2732">
        <v>0</v>
      </c>
      <c r="AC2732" s="3">
        <v>0</v>
      </c>
      <c r="AD2732" s="2">
        <v>-2316507.67</v>
      </c>
      <c r="AE2732" s="3">
        <v>599122533.62</v>
      </c>
      <c r="AF2732" s="3">
        <v>12164932.65</v>
      </c>
      <c r="AG2732" s="3">
        <v>2628720.44</v>
      </c>
      <c r="AH2732" s="3">
        <v>103699.7</v>
      </c>
      <c r="AI2732" s="3">
        <v>2074</v>
      </c>
      <c r="AJ2732" s="2">
        <v>-10188946.82</v>
      </c>
    </row>
    <row r="2733" spans="1:36" hidden="1" x14ac:dyDescent="0.25">
      <c r="A2733" s="8">
        <v>1</v>
      </c>
      <c r="B2733" s="8" t="s">
        <v>367</v>
      </c>
      <c r="C2733" s="8">
        <v>3530080170010</v>
      </c>
      <c r="D2733" s="8" t="s">
        <v>368</v>
      </c>
      <c r="F2733" s="8" t="s">
        <v>369</v>
      </c>
      <c r="G2733" s="10">
        <v>43532</v>
      </c>
      <c r="H2733" s="8" t="s">
        <v>31</v>
      </c>
      <c r="I2733" s="8" t="s">
        <v>38</v>
      </c>
      <c r="J2733" s="9">
        <v>39091.050000000003</v>
      </c>
      <c r="K2733" s="9">
        <v>781.82</v>
      </c>
      <c r="L2733" s="8">
        <v>0</v>
      </c>
      <c r="M2733" s="14">
        <f t="shared" si="129"/>
        <v>39872.870000000003</v>
      </c>
      <c r="N2733" s="8">
        <v>0</v>
      </c>
      <c r="O2733" s="8">
        <v>0</v>
      </c>
      <c r="P2733" s="8" t="s">
        <v>113</v>
      </c>
      <c r="R2733" s="8">
        <v>6</v>
      </c>
      <c r="S2733" s="13">
        <f>_xlfn.XLOOKUP(P2733,rif_fee_schedule!$A$2:$A$84,rif_fee_schedule!C$2:C$84, 0)*1.628</f>
        <v>6860.3919999999998</v>
      </c>
      <c r="T2733" s="13">
        <f>_xlfn.XLOOKUP(P2733,rif_fee_schedule!$A$2:$A$84,rif_fee_schedule!D$2:D$84, 0)</f>
        <v>3984</v>
      </c>
      <c r="U2733" s="14">
        <f t="shared" si="127"/>
        <v>41162.351999999999</v>
      </c>
      <c r="V2733" s="14">
        <f t="shared" si="128"/>
        <v>23904</v>
      </c>
      <c r="W2733"/>
      <c r="Y2733" s="3">
        <v>74696854.359999999</v>
      </c>
      <c r="Z2733" s="3">
        <v>1494936.99</v>
      </c>
      <c r="AA2733" s="3">
        <v>1189721.74</v>
      </c>
      <c r="AB2733" s="2">
        <v>103699.7</v>
      </c>
      <c r="AC2733" s="3">
        <v>2074</v>
      </c>
      <c r="AD2733" s="2">
        <v>-3422401.68</v>
      </c>
      <c r="AE2733" s="3">
        <v>599122533.62</v>
      </c>
      <c r="AF2733" s="3">
        <v>12164932.65</v>
      </c>
      <c r="AG2733" s="3">
        <v>2628720.44</v>
      </c>
      <c r="AH2733" s="3">
        <v>103699.7</v>
      </c>
      <c r="AI2733" s="3">
        <v>2074</v>
      </c>
      <c r="AJ2733" s="2">
        <v>-10188946.82</v>
      </c>
    </row>
    <row r="2734" spans="1:36" hidden="1" x14ac:dyDescent="0.25">
      <c r="A2734" s="8">
        <v>1</v>
      </c>
      <c r="B2734" s="8" t="s">
        <v>665</v>
      </c>
      <c r="C2734" s="8">
        <v>3530290750100</v>
      </c>
      <c r="D2734" s="8" t="s">
        <v>666</v>
      </c>
      <c r="F2734" s="8" t="s">
        <v>667</v>
      </c>
      <c r="G2734" s="10">
        <v>43536</v>
      </c>
      <c r="H2734" s="8" t="s">
        <v>31</v>
      </c>
      <c r="I2734" s="8" t="s">
        <v>38</v>
      </c>
      <c r="J2734" s="9">
        <v>14724.21</v>
      </c>
      <c r="K2734" s="9">
        <v>294.49</v>
      </c>
      <c r="L2734" s="8">
        <v>0</v>
      </c>
      <c r="M2734" s="14">
        <f t="shared" si="129"/>
        <v>15018.699999999999</v>
      </c>
      <c r="N2734" s="8">
        <v>0</v>
      </c>
      <c r="O2734" s="8">
        <v>0</v>
      </c>
      <c r="P2734" s="8" t="s">
        <v>72</v>
      </c>
      <c r="R2734" s="11">
        <v>1436</v>
      </c>
      <c r="S2734" s="13">
        <f>_xlfn.XLOOKUP(P2734,rif_fee_schedule!$A$2:$A$84,rif_fee_schedule!C$2:C$84, 0)*1.628</f>
        <v>15.918583999999999</v>
      </c>
      <c r="T2734" s="13">
        <f>_xlfn.XLOOKUP(P2734,rif_fee_schedule!$A$2:$A$84,rif_fee_schedule!D$2:D$84, 0)</f>
        <v>9.2460000000000004</v>
      </c>
      <c r="U2734" s="14">
        <f t="shared" si="127"/>
        <v>22859.086624</v>
      </c>
      <c r="V2734" s="14">
        <f t="shared" si="128"/>
        <v>13277.256000000001</v>
      </c>
      <c r="W2734" s="2"/>
      <c r="Y2734" s="3">
        <v>74696854.359999999</v>
      </c>
      <c r="Z2734" s="3">
        <v>1494936.99</v>
      </c>
      <c r="AA2734" s="3">
        <v>1189721.74</v>
      </c>
      <c r="AB2734" s="2">
        <v>103699.7</v>
      </c>
      <c r="AC2734" s="3">
        <v>2074</v>
      </c>
      <c r="AD2734" s="2">
        <v>-3422401.68</v>
      </c>
      <c r="AE2734" s="3">
        <v>599122533.62</v>
      </c>
      <c r="AF2734" s="3">
        <v>12164932.65</v>
      </c>
      <c r="AG2734" s="3">
        <v>2628720.44</v>
      </c>
      <c r="AH2734" s="3">
        <v>103699.7</v>
      </c>
      <c r="AI2734" s="3">
        <v>2074</v>
      </c>
      <c r="AJ2734" s="2">
        <v>-10188946.82</v>
      </c>
    </row>
    <row r="2735" spans="1:36" hidden="1" x14ac:dyDescent="0.25">
      <c r="A2735" s="8">
        <v>1</v>
      </c>
      <c r="B2735" s="8" t="s">
        <v>665</v>
      </c>
      <c r="C2735" s="8">
        <v>3530290750100</v>
      </c>
      <c r="D2735" s="8" t="s">
        <v>666</v>
      </c>
      <c r="F2735" s="8" t="s">
        <v>667</v>
      </c>
      <c r="G2735" s="10">
        <v>43536</v>
      </c>
      <c r="H2735" s="8" t="s">
        <v>31</v>
      </c>
      <c r="I2735" s="8" t="s">
        <v>38</v>
      </c>
      <c r="J2735" s="9">
        <v>14724.21</v>
      </c>
      <c r="K2735" s="9">
        <v>294.49</v>
      </c>
      <c r="L2735" s="8">
        <v>0</v>
      </c>
      <c r="M2735" s="14">
        <f t="shared" si="129"/>
        <v>15018.699999999999</v>
      </c>
      <c r="N2735" s="8">
        <v>0</v>
      </c>
      <c r="O2735" s="8">
        <v>0</v>
      </c>
      <c r="P2735" s="8" t="s">
        <v>43</v>
      </c>
      <c r="R2735" s="11">
        <v>-1436</v>
      </c>
      <c r="S2735" s="13">
        <f>_xlfn.XLOOKUP(P2735,rif_fee_schedule!$A$2:$A$84,rif_fee_schedule!C$2:C$84, 0)*1.628</f>
        <v>5.1216879999999998</v>
      </c>
      <c r="T2735" s="13">
        <f>_xlfn.XLOOKUP(P2735,rif_fee_schedule!$A$2:$A$84,rif_fee_schedule!D$2:D$84, 0)</f>
        <v>2.9740000000000002</v>
      </c>
      <c r="U2735" s="14">
        <f t="shared" si="127"/>
        <v>-7354.7439679999998</v>
      </c>
      <c r="V2735" s="14">
        <f t="shared" si="128"/>
        <v>-4270.6640000000007</v>
      </c>
      <c r="W2735" s="2"/>
      <c r="Y2735" s="3">
        <v>74696854.359999999</v>
      </c>
      <c r="Z2735" s="3">
        <v>1494936.99</v>
      </c>
      <c r="AA2735" s="3">
        <v>1189721.74</v>
      </c>
      <c r="AB2735" s="2">
        <v>103699.7</v>
      </c>
      <c r="AC2735" s="3">
        <v>2074</v>
      </c>
      <c r="AD2735" s="2">
        <v>-3422401.68</v>
      </c>
      <c r="AE2735" s="3">
        <v>599122533.62</v>
      </c>
      <c r="AF2735" s="3">
        <v>12164932.65</v>
      </c>
      <c r="AG2735" s="3">
        <v>2628720.44</v>
      </c>
      <c r="AH2735" s="3">
        <v>103699.7</v>
      </c>
      <c r="AI2735" s="3">
        <v>2074</v>
      </c>
      <c r="AJ2735" s="2">
        <v>-10188946.82</v>
      </c>
    </row>
    <row r="2736" spans="1:36" hidden="1" x14ac:dyDescent="0.25">
      <c r="A2736" s="8">
        <v>5.0999999999999996</v>
      </c>
      <c r="B2736" s="8" t="s">
        <v>5167</v>
      </c>
      <c r="C2736" s="8">
        <v>2050010570020</v>
      </c>
      <c r="D2736" s="8" t="s">
        <v>5168</v>
      </c>
      <c r="F2736" s="8" t="s">
        <v>5169</v>
      </c>
      <c r="G2736" s="10">
        <v>43507</v>
      </c>
      <c r="H2736" s="8" t="s">
        <v>31</v>
      </c>
      <c r="I2736" s="8" t="s">
        <v>38</v>
      </c>
      <c r="J2736" s="9">
        <v>4386.22</v>
      </c>
      <c r="K2736" s="9">
        <v>87.73</v>
      </c>
      <c r="L2736" s="8">
        <v>0</v>
      </c>
      <c r="M2736" s="14">
        <f t="shared" si="129"/>
        <v>4473.95</v>
      </c>
      <c r="N2736" s="8">
        <v>0</v>
      </c>
      <c r="O2736" s="8">
        <v>0</v>
      </c>
      <c r="P2736" s="8" t="s">
        <v>77</v>
      </c>
      <c r="R2736" s="8">
        <v>-0.5</v>
      </c>
      <c r="S2736" s="13">
        <f>_xlfn.XLOOKUP(P2736,rif_fee_schedule!$A$2:$A$84,rif_fee_schedule!C$2:C$84, 0)*1.628</f>
        <v>9769.6279999999988</v>
      </c>
      <c r="T2736" s="13">
        <f>_xlfn.XLOOKUP(P2736,rif_fee_schedule!$A$2:$A$84,rif_fee_schedule!D$2:D$84, 0)</f>
        <v>5674</v>
      </c>
      <c r="U2736" s="14">
        <f t="shared" si="127"/>
        <v>-4884.8139999999994</v>
      </c>
      <c r="V2736" s="14">
        <f t="shared" si="128"/>
        <v>-2837</v>
      </c>
      <c r="W2736"/>
      <c r="Y2736" s="3">
        <v>460572.8</v>
      </c>
      <c r="Z2736" s="3">
        <v>9211.4599999999991</v>
      </c>
      <c r="AA2736" s="3">
        <v>0</v>
      </c>
      <c r="AB2736">
        <v>0</v>
      </c>
      <c r="AC2736" s="3">
        <v>0</v>
      </c>
      <c r="AD2736" s="2">
        <v>11471.08</v>
      </c>
      <c r="AE2736" s="3">
        <v>599122533.62</v>
      </c>
      <c r="AF2736" s="3">
        <v>12164932.65</v>
      </c>
      <c r="AG2736" s="3">
        <v>2628720.44</v>
      </c>
      <c r="AH2736" s="3">
        <v>103699.7</v>
      </c>
      <c r="AI2736" s="3">
        <v>2074</v>
      </c>
      <c r="AJ2736" s="2">
        <v>-10188946.82</v>
      </c>
    </row>
    <row r="2737" spans="1:36" hidden="1" x14ac:dyDescent="0.25">
      <c r="A2737" s="8">
        <v>5.0999999999999996</v>
      </c>
      <c r="B2737" s="8" t="s">
        <v>5167</v>
      </c>
      <c r="C2737" s="8">
        <v>2050010570020</v>
      </c>
      <c r="D2737" s="8" t="s">
        <v>5168</v>
      </c>
      <c r="F2737" s="8" t="s">
        <v>5169</v>
      </c>
      <c r="G2737" s="10">
        <v>43507</v>
      </c>
      <c r="H2737" s="8" t="s">
        <v>31</v>
      </c>
      <c r="I2737" s="8" t="s">
        <v>38</v>
      </c>
      <c r="J2737" s="9">
        <v>4386.22</v>
      </c>
      <c r="K2737" s="9">
        <v>87.73</v>
      </c>
      <c r="L2737" s="8">
        <v>0</v>
      </c>
      <c r="M2737" s="14">
        <f t="shared" si="129"/>
        <v>4473.95</v>
      </c>
      <c r="N2737" s="8">
        <v>0</v>
      </c>
      <c r="O2737" s="8">
        <v>0</v>
      </c>
      <c r="P2737" s="8" t="s">
        <v>77</v>
      </c>
      <c r="R2737" s="8">
        <v>1</v>
      </c>
      <c r="S2737" s="13">
        <f>_xlfn.XLOOKUP(P2737,rif_fee_schedule!$A$2:$A$84,rif_fee_schedule!C$2:C$84, 0)*1.628</f>
        <v>9769.6279999999988</v>
      </c>
      <c r="T2737" s="13">
        <f>_xlfn.XLOOKUP(P2737,rif_fee_schedule!$A$2:$A$84,rif_fee_schedule!D$2:D$84, 0)</f>
        <v>5674</v>
      </c>
      <c r="U2737" s="14">
        <f t="shared" si="127"/>
        <v>9769.6279999999988</v>
      </c>
      <c r="V2737" s="14">
        <f t="shared" si="128"/>
        <v>5674</v>
      </c>
      <c r="W2737"/>
      <c r="Y2737" s="3">
        <v>460572.8</v>
      </c>
      <c r="Z2737" s="3">
        <v>9211.4599999999991</v>
      </c>
      <c r="AA2737" s="3">
        <v>0</v>
      </c>
      <c r="AB2737">
        <v>0</v>
      </c>
      <c r="AC2737" s="3">
        <v>0</v>
      </c>
      <c r="AD2737" s="2">
        <v>11471.08</v>
      </c>
      <c r="AE2737" s="3">
        <v>599122533.62</v>
      </c>
      <c r="AF2737" s="3">
        <v>12164932.65</v>
      </c>
      <c r="AG2737" s="3">
        <v>2628720.44</v>
      </c>
      <c r="AH2737" s="3">
        <v>103699.7</v>
      </c>
      <c r="AI2737" s="3">
        <v>2074</v>
      </c>
      <c r="AJ2737" s="2">
        <v>-10188946.82</v>
      </c>
    </row>
    <row r="2738" spans="1:36" hidden="1" x14ac:dyDescent="0.25">
      <c r="A2738" s="8">
        <v>9.1</v>
      </c>
      <c r="B2738" s="8" t="s">
        <v>8999</v>
      </c>
      <c r="C2738" s="8">
        <v>431180061180</v>
      </c>
      <c r="D2738" s="8" t="s">
        <v>9000</v>
      </c>
      <c r="F2738" s="8" t="s">
        <v>9001</v>
      </c>
      <c r="G2738" s="10">
        <v>43616</v>
      </c>
      <c r="H2738" s="8" t="s">
        <v>31</v>
      </c>
      <c r="I2738" s="8" t="s">
        <v>38</v>
      </c>
      <c r="J2738" s="9">
        <v>27792.31</v>
      </c>
      <c r="K2738" s="9">
        <v>555.84</v>
      </c>
      <c r="L2738" s="8">
        <v>0</v>
      </c>
      <c r="M2738" s="14">
        <f t="shared" si="129"/>
        <v>28348.15</v>
      </c>
      <c r="N2738" s="8">
        <v>0</v>
      </c>
      <c r="O2738" s="8">
        <v>0</v>
      </c>
      <c r="P2738" s="8" t="s">
        <v>376</v>
      </c>
      <c r="R2738" s="8">
        <v>-4</v>
      </c>
      <c r="S2738" s="13">
        <f>_xlfn.XLOOKUP(P2738,rif_fee_schedule!$A$2:$A$84,rif_fee_schedule!C$2:C$84, 0)*1.628</f>
        <v>5981.2719999999999</v>
      </c>
      <c r="T2738" s="13">
        <f>_xlfn.XLOOKUP(P2738,rif_fee_schedule!$A$2:$A$84,rif_fee_schedule!D$2:D$84, 0)</f>
        <v>3474</v>
      </c>
      <c r="U2738" s="14">
        <f t="shared" si="127"/>
        <v>-23925.088</v>
      </c>
      <c r="V2738" s="14">
        <f t="shared" si="128"/>
        <v>-13896</v>
      </c>
      <c r="W2738"/>
      <c r="Y2738" s="3">
        <v>13894747.220000001</v>
      </c>
      <c r="Z2738" s="3">
        <v>290518.01</v>
      </c>
      <c r="AA2738" s="3">
        <v>0</v>
      </c>
      <c r="AB2738">
        <v>0</v>
      </c>
      <c r="AC2738" s="3">
        <v>0</v>
      </c>
      <c r="AD2738" s="2">
        <v>-156592.79</v>
      </c>
      <c r="AE2738" s="3">
        <v>599122533.62</v>
      </c>
      <c r="AF2738" s="3">
        <v>12164932.65</v>
      </c>
      <c r="AG2738" s="3">
        <v>2628720.44</v>
      </c>
      <c r="AH2738" s="3">
        <v>103699.7</v>
      </c>
      <c r="AI2738" s="3">
        <v>2074</v>
      </c>
      <c r="AJ2738" s="2">
        <v>-10188946.82</v>
      </c>
    </row>
    <row r="2739" spans="1:36" hidden="1" x14ac:dyDescent="0.25">
      <c r="A2739" s="8">
        <v>9.1</v>
      </c>
      <c r="B2739" s="8" t="s">
        <v>8999</v>
      </c>
      <c r="C2739" s="8">
        <v>431180061180</v>
      </c>
      <c r="D2739" s="8" t="s">
        <v>9000</v>
      </c>
      <c r="F2739" s="8" t="s">
        <v>9001</v>
      </c>
      <c r="G2739" s="10">
        <v>43616</v>
      </c>
      <c r="H2739" s="8" t="s">
        <v>31</v>
      </c>
      <c r="I2739" s="8" t="s">
        <v>38</v>
      </c>
      <c r="J2739" s="9">
        <v>27792.31</v>
      </c>
      <c r="K2739" s="9">
        <v>555.84</v>
      </c>
      <c r="L2739" s="8">
        <v>0</v>
      </c>
      <c r="M2739" s="14">
        <f t="shared" si="129"/>
        <v>28348.15</v>
      </c>
      <c r="N2739" s="8">
        <v>0</v>
      </c>
      <c r="O2739" s="8">
        <v>0</v>
      </c>
      <c r="P2739" s="8" t="s">
        <v>113</v>
      </c>
      <c r="R2739" s="8">
        <v>8</v>
      </c>
      <c r="S2739" s="13">
        <f>_xlfn.XLOOKUP(P2739,rif_fee_schedule!$A$2:$A$84,rif_fee_schedule!C$2:C$84, 0)*1.628</f>
        <v>6860.3919999999998</v>
      </c>
      <c r="T2739" s="13">
        <f>_xlfn.XLOOKUP(P2739,rif_fee_schedule!$A$2:$A$84,rif_fee_schedule!D$2:D$84, 0)</f>
        <v>3984</v>
      </c>
      <c r="U2739" s="14">
        <f t="shared" ref="U2739:U2802" si="130">S2739*R2739</f>
        <v>54883.135999999999</v>
      </c>
      <c r="V2739" s="14">
        <f t="shared" ref="V2739:V2802" si="131">T2739*R2739</f>
        <v>31872</v>
      </c>
      <c r="W2739"/>
      <c r="Y2739" s="3">
        <v>13894747.220000001</v>
      </c>
      <c r="Z2739" s="3">
        <v>290518.01</v>
      </c>
      <c r="AA2739" s="3">
        <v>0</v>
      </c>
      <c r="AB2739">
        <v>0</v>
      </c>
      <c r="AC2739" s="3">
        <v>0</v>
      </c>
      <c r="AD2739" s="2">
        <v>-156592.79</v>
      </c>
      <c r="AE2739" s="3">
        <v>599122533.62</v>
      </c>
      <c r="AF2739" s="3">
        <v>12164932.65</v>
      </c>
      <c r="AG2739" s="3">
        <v>2628720.44</v>
      </c>
      <c r="AH2739" s="3">
        <v>103699.7</v>
      </c>
      <c r="AI2739" s="3">
        <v>2074</v>
      </c>
      <c r="AJ2739" s="2">
        <v>-10188946.82</v>
      </c>
    </row>
    <row r="2740" spans="1:36" hidden="1" x14ac:dyDescent="0.25">
      <c r="A2740" s="8">
        <v>1</v>
      </c>
      <c r="B2740" s="8" t="s">
        <v>438</v>
      </c>
      <c r="C2740" s="8">
        <v>3530220000015</v>
      </c>
      <c r="D2740" s="8" t="s">
        <v>439</v>
      </c>
      <c r="F2740" s="8" t="s">
        <v>440</v>
      </c>
      <c r="G2740" s="10">
        <v>43509</v>
      </c>
      <c r="H2740" s="8" t="s">
        <v>31</v>
      </c>
      <c r="I2740" s="8" t="s">
        <v>38</v>
      </c>
      <c r="J2740" s="9">
        <v>9278.02</v>
      </c>
      <c r="K2740" s="9">
        <v>185.56</v>
      </c>
      <c r="L2740" s="8">
        <v>0</v>
      </c>
      <c r="M2740" s="14">
        <f t="shared" si="129"/>
        <v>9463.58</v>
      </c>
      <c r="N2740" s="8">
        <v>0</v>
      </c>
      <c r="O2740" s="8">
        <v>0</v>
      </c>
      <c r="P2740" s="8" t="s">
        <v>77</v>
      </c>
      <c r="R2740" s="8">
        <v>1</v>
      </c>
      <c r="S2740" s="13">
        <f>_xlfn.XLOOKUP(P2740,rif_fee_schedule!$A$2:$A$84,rif_fee_schedule!C$2:C$84, 0)*1.628</f>
        <v>9769.6279999999988</v>
      </c>
      <c r="T2740" s="13">
        <f>_xlfn.XLOOKUP(P2740,rif_fee_schedule!$A$2:$A$84,rif_fee_schedule!D$2:D$84, 0)</f>
        <v>5674</v>
      </c>
      <c r="U2740" s="14">
        <f t="shared" si="130"/>
        <v>9769.6279999999988</v>
      </c>
      <c r="V2740" s="14">
        <f t="shared" si="131"/>
        <v>5674</v>
      </c>
      <c r="W2740"/>
      <c r="Y2740" s="3">
        <v>74696854.359999999</v>
      </c>
      <c r="Z2740" s="3">
        <v>1494936.99</v>
      </c>
      <c r="AA2740" s="3">
        <v>1189721.74</v>
      </c>
      <c r="AB2740" s="2">
        <v>103699.7</v>
      </c>
      <c r="AC2740" s="3">
        <v>2074</v>
      </c>
      <c r="AD2740" s="2">
        <v>-3422401.68</v>
      </c>
      <c r="AE2740" s="3">
        <v>599122533.62</v>
      </c>
      <c r="AF2740" s="3">
        <v>12164932.65</v>
      </c>
      <c r="AG2740" s="3">
        <v>2628720.44</v>
      </c>
      <c r="AH2740" s="3">
        <v>103699.7</v>
      </c>
      <c r="AI2740" s="3">
        <v>2074</v>
      </c>
      <c r="AJ2740" s="2">
        <v>-10188946.82</v>
      </c>
    </row>
    <row r="2741" spans="1:36" hidden="1" x14ac:dyDescent="0.25">
      <c r="A2741" s="8">
        <v>2</v>
      </c>
      <c r="B2741" s="8" t="s">
        <v>2223</v>
      </c>
      <c r="C2741" s="8">
        <v>141210072280</v>
      </c>
      <c r="D2741" s="8" t="s">
        <v>2224</v>
      </c>
      <c r="G2741" s="10">
        <v>43510</v>
      </c>
      <c r="H2741" s="8" t="s">
        <v>31</v>
      </c>
      <c r="I2741" s="8" t="s">
        <v>32</v>
      </c>
      <c r="J2741" s="9">
        <v>8772.4500000000007</v>
      </c>
      <c r="K2741" s="9">
        <v>175.45</v>
      </c>
      <c r="L2741" s="8">
        <v>0</v>
      </c>
      <c r="M2741" s="14">
        <f t="shared" si="129"/>
        <v>8947.9000000000015</v>
      </c>
      <c r="N2741" s="8">
        <v>0</v>
      </c>
      <c r="O2741" s="8">
        <v>0</v>
      </c>
      <c r="P2741" s="8" t="s">
        <v>77</v>
      </c>
      <c r="R2741" s="8">
        <v>1</v>
      </c>
      <c r="S2741" s="13">
        <f>_xlfn.XLOOKUP(P2741,rif_fee_schedule!$A$2:$A$84,rif_fee_schedule!C$2:C$84, 0)*1.628</f>
        <v>9769.6279999999988</v>
      </c>
      <c r="T2741" s="13">
        <f>_xlfn.XLOOKUP(P2741,rif_fee_schedule!$A$2:$A$84,rif_fee_schedule!D$2:D$84, 0)</f>
        <v>5674</v>
      </c>
      <c r="U2741" s="14">
        <f t="shared" si="130"/>
        <v>9769.6279999999988</v>
      </c>
      <c r="V2741" s="14">
        <f t="shared" si="131"/>
        <v>5674</v>
      </c>
      <c r="W2741"/>
      <c r="Y2741" s="3">
        <v>272008405.74000001</v>
      </c>
      <c r="Z2741" s="3">
        <v>5573244.3300000001</v>
      </c>
      <c r="AA2741" s="3">
        <v>0</v>
      </c>
      <c r="AB2741">
        <v>0</v>
      </c>
      <c r="AC2741" s="3">
        <v>0</v>
      </c>
      <c r="AD2741" s="2">
        <v>-7297347.0099999998</v>
      </c>
      <c r="AE2741" s="3">
        <v>599122533.62</v>
      </c>
      <c r="AF2741" s="3">
        <v>12164932.65</v>
      </c>
      <c r="AG2741" s="3">
        <v>2628720.44</v>
      </c>
      <c r="AH2741" s="3">
        <v>103699.7</v>
      </c>
      <c r="AI2741" s="3">
        <v>2074</v>
      </c>
      <c r="AJ2741" s="2">
        <v>-10188946.82</v>
      </c>
    </row>
    <row r="2742" spans="1:36" hidden="1" x14ac:dyDescent="0.25">
      <c r="A2742" s="8">
        <v>3.1</v>
      </c>
      <c r="B2742" s="8" t="s">
        <v>4032</v>
      </c>
      <c r="C2742" s="8">
        <v>722080180210</v>
      </c>
      <c r="D2742" s="8" t="s">
        <v>4033</v>
      </c>
      <c r="F2742" s="8" t="s">
        <v>4034</v>
      </c>
      <c r="G2742" s="10">
        <v>43508</v>
      </c>
      <c r="H2742" s="8" t="s">
        <v>31</v>
      </c>
      <c r="I2742" s="8" t="s">
        <v>38</v>
      </c>
      <c r="J2742" s="9">
        <v>0</v>
      </c>
      <c r="K2742" s="9">
        <v>0</v>
      </c>
      <c r="L2742" s="8">
        <v>0</v>
      </c>
      <c r="M2742" s="14">
        <f t="shared" si="129"/>
        <v>0</v>
      </c>
      <c r="N2742" s="8">
        <v>0</v>
      </c>
      <c r="O2742" s="8">
        <v>0</v>
      </c>
      <c r="P2742" s="8" t="s">
        <v>77</v>
      </c>
      <c r="R2742" s="8">
        <v>1</v>
      </c>
      <c r="S2742" s="13">
        <f>_xlfn.XLOOKUP(P2742,rif_fee_schedule!$A$2:$A$84,rif_fee_schedule!C$2:C$84, 0)*1.628</f>
        <v>9769.6279999999988</v>
      </c>
      <c r="T2742" s="13">
        <f>_xlfn.XLOOKUP(P2742,rif_fee_schedule!$A$2:$A$84,rif_fee_schedule!D$2:D$84, 0)</f>
        <v>5674</v>
      </c>
      <c r="U2742" s="14">
        <f t="shared" si="130"/>
        <v>9769.6279999999988</v>
      </c>
      <c r="V2742" s="14">
        <f t="shared" si="131"/>
        <v>5674</v>
      </c>
      <c r="W2742"/>
      <c r="Y2742" s="3">
        <v>34362078.990000002</v>
      </c>
      <c r="Z2742" s="3">
        <v>687512.03</v>
      </c>
      <c r="AA2742" s="3">
        <v>0</v>
      </c>
      <c r="AB2742">
        <v>0</v>
      </c>
      <c r="AC2742" s="3">
        <v>0</v>
      </c>
      <c r="AD2742" s="2">
        <v>-175934.14</v>
      </c>
      <c r="AE2742" s="3">
        <v>599122533.62</v>
      </c>
      <c r="AF2742" s="3">
        <v>12164932.65</v>
      </c>
      <c r="AG2742" s="3">
        <v>2628720.44</v>
      </c>
      <c r="AH2742" s="3">
        <v>103699.7</v>
      </c>
      <c r="AI2742" s="3">
        <v>2074</v>
      </c>
      <c r="AJ2742" s="2">
        <v>-10188946.82</v>
      </c>
    </row>
    <row r="2743" spans="1:36" hidden="1" x14ac:dyDescent="0.25">
      <c r="A2743" s="8">
        <v>3.1</v>
      </c>
      <c r="B2743" s="8" t="s">
        <v>4032</v>
      </c>
      <c r="C2743" s="8">
        <v>722080180210</v>
      </c>
      <c r="D2743" s="8" t="s">
        <v>4033</v>
      </c>
      <c r="F2743" s="8" t="s">
        <v>4034</v>
      </c>
      <c r="G2743" s="10">
        <v>43508</v>
      </c>
      <c r="H2743" s="8" t="s">
        <v>31</v>
      </c>
      <c r="I2743" s="8" t="s">
        <v>38</v>
      </c>
      <c r="J2743" s="9">
        <v>0</v>
      </c>
      <c r="K2743" s="9">
        <v>0</v>
      </c>
      <c r="L2743" s="8">
        <v>0</v>
      </c>
      <c r="M2743" s="14">
        <f t="shared" si="129"/>
        <v>0</v>
      </c>
      <c r="N2743" s="8">
        <v>0</v>
      </c>
      <c r="O2743" s="8">
        <v>0</v>
      </c>
      <c r="P2743" s="8" t="s">
        <v>77</v>
      </c>
      <c r="R2743" s="8">
        <v>-1</v>
      </c>
      <c r="S2743" s="13">
        <f>_xlfn.XLOOKUP(P2743,rif_fee_schedule!$A$2:$A$84,rif_fee_schedule!C$2:C$84, 0)*1.628</f>
        <v>9769.6279999999988</v>
      </c>
      <c r="T2743" s="13">
        <f>_xlfn.XLOOKUP(P2743,rif_fee_schedule!$A$2:$A$84,rif_fee_schedule!D$2:D$84, 0)</f>
        <v>5674</v>
      </c>
      <c r="U2743" s="14">
        <f t="shared" si="130"/>
        <v>-9769.6279999999988</v>
      </c>
      <c r="V2743" s="14">
        <f t="shared" si="131"/>
        <v>-5674</v>
      </c>
      <c r="W2743"/>
      <c r="Y2743" s="3">
        <v>34362078.990000002</v>
      </c>
      <c r="Z2743" s="3">
        <v>687512.03</v>
      </c>
      <c r="AA2743" s="3">
        <v>0</v>
      </c>
      <c r="AB2743">
        <v>0</v>
      </c>
      <c r="AC2743" s="3">
        <v>0</v>
      </c>
      <c r="AD2743" s="2">
        <v>-175934.14</v>
      </c>
      <c r="AE2743" s="3">
        <v>599122533.62</v>
      </c>
      <c r="AF2743" s="3">
        <v>12164932.65</v>
      </c>
      <c r="AG2743" s="3">
        <v>2628720.44</v>
      </c>
      <c r="AH2743" s="3">
        <v>103699.7</v>
      </c>
      <c r="AI2743" s="3">
        <v>2074</v>
      </c>
      <c r="AJ2743" s="2">
        <v>-10188946.82</v>
      </c>
    </row>
    <row r="2744" spans="1:36" hidden="1" x14ac:dyDescent="0.25">
      <c r="A2744" s="8">
        <v>7</v>
      </c>
      <c r="B2744" s="8" t="s">
        <v>8454</v>
      </c>
      <c r="C2744" s="8">
        <v>341300090800</v>
      </c>
      <c r="D2744" s="8" t="s">
        <v>8455</v>
      </c>
      <c r="F2744" s="8" t="s">
        <v>8456</v>
      </c>
      <c r="G2744" s="10">
        <v>43525</v>
      </c>
      <c r="H2744" s="8" t="s">
        <v>31</v>
      </c>
      <c r="I2744" s="8" t="s">
        <v>38</v>
      </c>
      <c r="J2744" s="9">
        <v>6625.02</v>
      </c>
      <c r="K2744" s="9">
        <v>132.5</v>
      </c>
      <c r="L2744" s="8">
        <v>0</v>
      </c>
      <c r="M2744" s="14">
        <f t="shared" si="129"/>
        <v>6757.52</v>
      </c>
      <c r="N2744" s="8">
        <v>0</v>
      </c>
      <c r="O2744" s="8">
        <v>0</v>
      </c>
      <c r="P2744" s="8" t="s">
        <v>275</v>
      </c>
      <c r="R2744" s="8">
        <v>-916</v>
      </c>
      <c r="S2744" s="13">
        <f>_xlfn.XLOOKUP(P2744,rif_fee_schedule!$A$2:$A$84,rif_fee_schedule!C$2:C$84, 0)*1.628</f>
        <v>51.9739</v>
      </c>
      <c r="T2744" s="13">
        <f>_xlfn.XLOOKUP(P2744,rif_fee_schedule!$A$2:$A$84,rif_fee_schedule!D$2:D$84, 0)</f>
        <v>30.186</v>
      </c>
      <c r="U2744" s="14">
        <f t="shared" si="130"/>
        <v>-47608.092400000001</v>
      </c>
      <c r="V2744" s="14">
        <f t="shared" si="131"/>
        <v>-27650.376</v>
      </c>
      <c r="W2744"/>
      <c r="Y2744" s="3">
        <v>53911680.950000003</v>
      </c>
      <c r="Z2744" s="3">
        <v>1078233.76</v>
      </c>
      <c r="AA2744" s="3">
        <v>0</v>
      </c>
      <c r="AB2744">
        <v>0</v>
      </c>
      <c r="AC2744" s="3">
        <v>0</v>
      </c>
      <c r="AD2744" s="2">
        <v>-682358.32</v>
      </c>
      <c r="AE2744" s="3">
        <v>599122533.62</v>
      </c>
      <c r="AF2744" s="3">
        <v>12164932.65</v>
      </c>
      <c r="AG2744" s="3">
        <v>2628720.44</v>
      </c>
      <c r="AH2744" s="3">
        <v>103699.7</v>
      </c>
      <c r="AI2744" s="3">
        <v>2074</v>
      </c>
      <c r="AJ2744" s="2">
        <v>-10188946.82</v>
      </c>
    </row>
    <row r="2745" spans="1:36" hidden="1" x14ac:dyDescent="0.25">
      <c r="A2745" s="8">
        <v>7</v>
      </c>
      <c r="B2745" s="8" t="s">
        <v>8454</v>
      </c>
      <c r="C2745" s="8">
        <v>341300090800</v>
      </c>
      <c r="D2745" s="8" t="s">
        <v>8455</v>
      </c>
      <c r="F2745" s="8" t="s">
        <v>8456</v>
      </c>
      <c r="G2745" s="10">
        <v>43525</v>
      </c>
      <c r="H2745" s="8" t="s">
        <v>31</v>
      </c>
      <c r="I2745" s="8" t="s">
        <v>38</v>
      </c>
      <c r="J2745" s="9">
        <v>6625.02</v>
      </c>
      <c r="K2745" s="9">
        <v>132.5</v>
      </c>
      <c r="L2745" s="8">
        <v>0</v>
      </c>
      <c r="M2745" s="14">
        <f t="shared" si="129"/>
        <v>6757.52</v>
      </c>
      <c r="N2745" s="8">
        <v>0</v>
      </c>
      <c r="O2745" s="8">
        <v>0</v>
      </c>
      <c r="P2745" s="8" t="s">
        <v>996</v>
      </c>
      <c r="R2745" s="8">
        <v>916</v>
      </c>
      <c r="S2745" s="13">
        <f>_xlfn.XLOOKUP(P2745,rif_fee_schedule!$A$2:$A$84,rif_fee_schedule!C$2:C$84, 0)*1.628</f>
        <v>59.972263999999996</v>
      </c>
      <c r="T2745" s="13">
        <f>_xlfn.XLOOKUP(P2745,rif_fee_schedule!$A$2:$A$84,rif_fee_schedule!D$2:D$84, 0)</f>
        <v>34.863999999999997</v>
      </c>
      <c r="U2745" s="14">
        <f t="shared" si="130"/>
        <v>54934.593823999996</v>
      </c>
      <c r="V2745" s="14">
        <f t="shared" si="131"/>
        <v>31935.423999999999</v>
      </c>
      <c r="W2745"/>
      <c r="Y2745" s="3">
        <v>53911680.950000003</v>
      </c>
      <c r="Z2745" s="3">
        <v>1078233.76</v>
      </c>
      <c r="AA2745" s="3">
        <v>0</v>
      </c>
      <c r="AB2745">
        <v>0</v>
      </c>
      <c r="AC2745" s="3">
        <v>0</v>
      </c>
      <c r="AD2745" s="2">
        <v>-682358.32</v>
      </c>
      <c r="AE2745" s="3">
        <v>599122533.62</v>
      </c>
      <c r="AF2745" s="3">
        <v>12164932.65</v>
      </c>
      <c r="AG2745" s="3">
        <v>2628720.44</v>
      </c>
      <c r="AH2745" s="3">
        <v>103699.7</v>
      </c>
      <c r="AI2745" s="3">
        <v>2074</v>
      </c>
      <c r="AJ2745" s="2">
        <v>-10188946.82</v>
      </c>
    </row>
    <row r="2746" spans="1:36" hidden="1" x14ac:dyDescent="0.25">
      <c r="A2746" s="8">
        <v>6</v>
      </c>
      <c r="B2746" s="8" t="s">
        <v>5354</v>
      </c>
      <c r="C2746" s="8">
        <v>1079160220620</v>
      </c>
      <c r="D2746" s="8" t="s">
        <v>5355</v>
      </c>
      <c r="F2746" s="8" t="s">
        <v>5356</v>
      </c>
      <c r="G2746" s="10">
        <v>43517</v>
      </c>
      <c r="H2746" s="8" t="s">
        <v>31</v>
      </c>
      <c r="I2746" s="8" t="s">
        <v>38</v>
      </c>
      <c r="J2746" s="9">
        <v>9278.02</v>
      </c>
      <c r="K2746" s="9">
        <v>185.56</v>
      </c>
      <c r="L2746" s="8">
        <v>0</v>
      </c>
      <c r="M2746" s="14">
        <f t="shared" si="129"/>
        <v>9463.58</v>
      </c>
      <c r="N2746" s="8">
        <v>0</v>
      </c>
      <c r="O2746" s="8">
        <v>0</v>
      </c>
      <c r="P2746" s="8" t="s">
        <v>77</v>
      </c>
      <c r="R2746" s="8">
        <v>1</v>
      </c>
      <c r="S2746" s="13">
        <f>_xlfn.XLOOKUP(P2746,rif_fee_schedule!$A$2:$A$84,rif_fee_schedule!C$2:C$84, 0)*1.628</f>
        <v>9769.6279999999988</v>
      </c>
      <c r="T2746" s="13">
        <f>_xlfn.XLOOKUP(P2746,rif_fee_schedule!$A$2:$A$84,rif_fee_schedule!D$2:D$84, 0)</f>
        <v>5674</v>
      </c>
      <c r="U2746" s="14">
        <f t="shared" si="130"/>
        <v>9769.6279999999988</v>
      </c>
      <c r="V2746" s="14">
        <f t="shared" si="131"/>
        <v>5674</v>
      </c>
      <c r="W2746"/>
      <c r="Y2746" s="3">
        <v>43269262.359999999</v>
      </c>
      <c r="Z2746" s="3">
        <v>874367.57</v>
      </c>
      <c r="AA2746" s="3">
        <v>433279.63</v>
      </c>
      <c r="AB2746">
        <v>0</v>
      </c>
      <c r="AC2746" s="3">
        <v>0</v>
      </c>
      <c r="AD2746" s="2">
        <v>374512.67</v>
      </c>
      <c r="AE2746" s="3">
        <v>599122533.62</v>
      </c>
      <c r="AF2746" s="3">
        <v>12164932.65</v>
      </c>
      <c r="AG2746" s="3">
        <v>2628720.44</v>
      </c>
      <c r="AH2746" s="3">
        <v>103699.7</v>
      </c>
      <c r="AI2746" s="3">
        <v>2074</v>
      </c>
      <c r="AJ2746" s="2">
        <v>-10188946.82</v>
      </c>
    </row>
    <row r="2747" spans="1:36" hidden="1" x14ac:dyDescent="0.25">
      <c r="A2747" s="8">
        <v>6</v>
      </c>
      <c r="B2747" s="8" t="s">
        <v>5465</v>
      </c>
      <c r="C2747" s="8">
        <v>1079160221610</v>
      </c>
      <c r="D2747" s="8" t="s">
        <v>5466</v>
      </c>
      <c r="F2747" s="8" t="s">
        <v>5467</v>
      </c>
      <c r="G2747" s="10">
        <v>43518</v>
      </c>
      <c r="H2747" s="8" t="s">
        <v>31</v>
      </c>
      <c r="I2747" s="8" t="s">
        <v>38</v>
      </c>
      <c r="J2747" s="9">
        <v>9278.02</v>
      </c>
      <c r="K2747" s="9">
        <v>185.56</v>
      </c>
      <c r="L2747" s="8">
        <v>0</v>
      </c>
      <c r="M2747" s="14">
        <f t="shared" si="129"/>
        <v>9463.58</v>
      </c>
      <c r="N2747" s="8">
        <v>0</v>
      </c>
      <c r="O2747" s="8">
        <v>0</v>
      </c>
      <c r="P2747" s="8" t="s">
        <v>77</v>
      </c>
      <c r="R2747" s="8">
        <v>1</v>
      </c>
      <c r="S2747" s="13">
        <f>_xlfn.XLOOKUP(P2747,rif_fee_schedule!$A$2:$A$84,rif_fee_schedule!C$2:C$84, 0)*1.628</f>
        <v>9769.6279999999988</v>
      </c>
      <c r="T2747" s="13">
        <f>_xlfn.XLOOKUP(P2747,rif_fee_schedule!$A$2:$A$84,rif_fee_schedule!D$2:D$84, 0)</f>
        <v>5674</v>
      </c>
      <c r="U2747" s="14">
        <f t="shared" si="130"/>
        <v>9769.6279999999988</v>
      </c>
      <c r="V2747" s="14">
        <f t="shared" si="131"/>
        <v>5674</v>
      </c>
      <c r="W2747"/>
      <c r="Y2747" s="3">
        <v>43269262.359999999</v>
      </c>
      <c r="Z2747" s="3">
        <v>874367.57</v>
      </c>
      <c r="AA2747" s="3">
        <v>433279.63</v>
      </c>
      <c r="AB2747">
        <v>0</v>
      </c>
      <c r="AC2747" s="3">
        <v>0</v>
      </c>
      <c r="AD2747" s="2">
        <v>374512.67</v>
      </c>
      <c r="AE2747" s="3">
        <v>599122533.62</v>
      </c>
      <c r="AF2747" s="3">
        <v>12164932.65</v>
      </c>
      <c r="AG2747" s="3">
        <v>2628720.44</v>
      </c>
      <c r="AH2747" s="3">
        <v>103699.7</v>
      </c>
      <c r="AI2747" s="3">
        <v>2074</v>
      </c>
      <c r="AJ2747" s="2">
        <v>-10188946.82</v>
      </c>
    </row>
    <row r="2748" spans="1:36" hidden="1" x14ac:dyDescent="0.25">
      <c r="A2748" s="8">
        <v>6</v>
      </c>
      <c r="B2748" s="8" t="s">
        <v>5396</v>
      </c>
      <c r="C2748" s="8">
        <v>1079160220670</v>
      </c>
      <c r="D2748" s="8" t="s">
        <v>5397</v>
      </c>
      <c r="F2748" s="8" t="s">
        <v>5398</v>
      </c>
      <c r="G2748" s="10">
        <v>43515</v>
      </c>
      <c r="H2748" s="8" t="s">
        <v>31</v>
      </c>
      <c r="I2748" s="8" t="s">
        <v>38</v>
      </c>
      <c r="J2748" s="9">
        <v>9278.02</v>
      </c>
      <c r="K2748" s="9">
        <v>185.56</v>
      </c>
      <c r="L2748" s="8">
        <v>0</v>
      </c>
      <c r="M2748" s="14">
        <f t="shared" si="129"/>
        <v>9463.58</v>
      </c>
      <c r="N2748" s="8">
        <v>0</v>
      </c>
      <c r="O2748" s="8">
        <v>0</v>
      </c>
      <c r="P2748" s="8" t="s">
        <v>77</v>
      </c>
      <c r="R2748" s="8">
        <v>1</v>
      </c>
      <c r="S2748" s="13">
        <f>_xlfn.XLOOKUP(P2748,rif_fee_schedule!$A$2:$A$84,rif_fee_schedule!C$2:C$84, 0)*1.628</f>
        <v>9769.6279999999988</v>
      </c>
      <c r="T2748" s="13">
        <f>_xlfn.XLOOKUP(P2748,rif_fee_schedule!$A$2:$A$84,rif_fee_schedule!D$2:D$84, 0)</f>
        <v>5674</v>
      </c>
      <c r="U2748" s="14">
        <f t="shared" si="130"/>
        <v>9769.6279999999988</v>
      </c>
      <c r="V2748" s="14">
        <f t="shared" si="131"/>
        <v>5674</v>
      </c>
      <c r="W2748"/>
      <c r="Y2748" s="3">
        <v>43269262.359999999</v>
      </c>
      <c r="Z2748" s="3">
        <v>874367.57</v>
      </c>
      <c r="AA2748" s="3">
        <v>433279.63</v>
      </c>
      <c r="AB2748">
        <v>0</v>
      </c>
      <c r="AC2748" s="3">
        <v>0</v>
      </c>
      <c r="AD2748" s="2">
        <v>374512.67</v>
      </c>
      <c r="AE2748" s="3">
        <v>599122533.62</v>
      </c>
      <c r="AF2748" s="3">
        <v>12164932.65</v>
      </c>
      <c r="AG2748" s="3">
        <v>2628720.44</v>
      </c>
      <c r="AH2748" s="3">
        <v>103699.7</v>
      </c>
      <c r="AI2748" s="3">
        <v>2074</v>
      </c>
      <c r="AJ2748" s="2">
        <v>-10188946.82</v>
      </c>
    </row>
    <row r="2749" spans="1:36" hidden="1" x14ac:dyDescent="0.25">
      <c r="A2749" s="8">
        <v>6</v>
      </c>
      <c r="B2749" s="8" t="s">
        <v>5560</v>
      </c>
      <c r="C2749" s="8">
        <v>1079160220590</v>
      </c>
      <c r="D2749" s="8" t="s">
        <v>5561</v>
      </c>
      <c r="F2749" s="8" t="s">
        <v>5562</v>
      </c>
      <c r="G2749" s="10">
        <v>43516</v>
      </c>
      <c r="H2749" s="8" t="s">
        <v>31</v>
      </c>
      <c r="I2749" s="8" t="s">
        <v>38</v>
      </c>
      <c r="J2749" s="9">
        <v>9278.02</v>
      </c>
      <c r="K2749" s="9">
        <v>185.56</v>
      </c>
      <c r="L2749" s="8">
        <v>0</v>
      </c>
      <c r="M2749" s="14">
        <f t="shared" si="129"/>
        <v>9463.58</v>
      </c>
      <c r="N2749" s="8">
        <v>0</v>
      </c>
      <c r="O2749" s="8">
        <v>0</v>
      </c>
      <c r="P2749" s="8" t="s">
        <v>77</v>
      </c>
      <c r="R2749" s="8">
        <v>1</v>
      </c>
      <c r="S2749" s="13">
        <f>_xlfn.XLOOKUP(P2749,rif_fee_schedule!$A$2:$A$84,rif_fee_schedule!C$2:C$84, 0)*1.628</f>
        <v>9769.6279999999988</v>
      </c>
      <c r="T2749" s="13">
        <f>_xlfn.XLOOKUP(P2749,rif_fee_schedule!$A$2:$A$84,rif_fee_schedule!D$2:D$84, 0)</f>
        <v>5674</v>
      </c>
      <c r="U2749" s="14">
        <f t="shared" si="130"/>
        <v>9769.6279999999988</v>
      </c>
      <c r="V2749" s="14">
        <f t="shared" si="131"/>
        <v>5674</v>
      </c>
      <c r="W2749"/>
      <c r="Y2749" s="3">
        <v>43269262.359999999</v>
      </c>
      <c r="Z2749" s="3">
        <v>874367.57</v>
      </c>
      <c r="AA2749" s="3">
        <v>433279.63</v>
      </c>
      <c r="AB2749">
        <v>0</v>
      </c>
      <c r="AC2749" s="3">
        <v>0</v>
      </c>
      <c r="AD2749" s="2">
        <v>374512.67</v>
      </c>
      <c r="AE2749" s="3">
        <v>599122533.62</v>
      </c>
      <c r="AF2749" s="3">
        <v>12164932.65</v>
      </c>
      <c r="AG2749" s="3">
        <v>2628720.44</v>
      </c>
      <c r="AH2749" s="3">
        <v>103699.7</v>
      </c>
      <c r="AI2749" s="3">
        <v>2074</v>
      </c>
      <c r="AJ2749" s="2">
        <v>-10188946.82</v>
      </c>
    </row>
    <row r="2750" spans="1:36" hidden="1" x14ac:dyDescent="0.25">
      <c r="A2750" s="8">
        <v>6</v>
      </c>
      <c r="B2750" s="8" t="s">
        <v>5536</v>
      </c>
      <c r="C2750" s="8">
        <v>1079160220640</v>
      </c>
      <c r="D2750" s="8" t="s">
        <v>5537</v>
      </c>
      <c r="F2750" s="8" t="s">
        <v>5538</v>
      </c>
      <c r="G2750" s="10">
        <v>43511</v>
      </c>
      <c r="H2750" s="8" t="s">
        <v>31</v>
      </c>
      <c r="I2750" s="8" t="s">
        <v>38</v>
      </c>
      <c r="J2750" s="9">
        <v>9278.02</v>
      </c>
      <c r="K2750" s="9">
        <v>185.56</v>
      </c>
      <c r="L2750" s="8">
        <v>0</v>
      </c>
      <c r="M2750" s="14">
        <f t="shared" si="129"/>
        <v>9463.58</v>
      </c>
      <c r="N2750" s="8">
        <v>0</v>
      </c>
      <c r="O2750" s="8">
        <v>0</v>
      </c>
      <c r="P2750" s="8" t="s">
        <v>77</v>
      </c>
      <c r="R2750" s="8">
        <v>1</v>
      </c>
      <c r="S2750" s="13">
        <f>_xlfn.XLOOKUP(P2750,rif_fee_schedule!$A$2:$A$84,rif_fee_schedule!C$2:C$84, 0)*1.628</f>
        <v>9769.6279999999988</v>
      </c>
      <c r="T2750" s="13">
        <f>_xlfn.XLOOKUP(P2750,rif_fee_schedule!$A$2:$A$84,rif_fee_schedule!D$2:D$84, 0)</f>
        <v>5674</v>
      </c>
      <c r="U2750" s="14">
        <f t="shared" si="130"/>
        <v>9769.6279999999988</v>
      </c>
      <c r="V2750" s="14">
        <f t="shared" si="131"/>
        <v>5674</v>
      </c>
      <c r="W2750"/>
      <c r="Y2750" s="3">
        <v>43269262.359999999</v>
      </c>
      <c r="Z2750" s="3">
        <v>874367.57</v>
      </c>
      <c r="AA2750" s="3">
        <v>433279.63</v>
      </c>
      <c r="AB2750">
        <v>0</v>
      </c>
      <c r="AC2750" s="3">
        <v>0</v>
      </c>
      <c r="AD2750" s="2">
        <v>374512.67</v>
      </c>
      <c r="AE2750" s="3">
        <v>599122533.62</v>
      </c>
      <c r="AF2750" s="3">
        <v>12164932.65</v>
      </c>
      <c r="AG2750" s="3">
        <v>2628720.44</v>
      </c>
      <c r="AH2750" s="3">
        <v>103699.7</v>
      </c>
      <c r="AI2750" s="3">
        <v>2074</v>
      </c>
      <c r="AJ2750" s="2">
        <v>-10188946.82</v>
      </c>
    </row>
    <row r="2751" spans="1:36" hidden="1" x14ac:dyDescent="0.25">
      <c r="A2751" s="8">
        <v>6</v>
      </c>
      <c r="B2751" s="8" t="s">
        <v>5405</v>
      </c>
      <c r="C2751" s="8">
        <v>1079160220680</v>
      </c>
      <c r="D2751" s="8" t="s">
        <v>5406</v>
      </c>
      <c r="F2751" s="8" t="s">
        <v>5407</v>
      </c>
      <c r="G2751" s="10">
        <v>43521</v>
      </c>
      <c r="H2751" s="8" t="s">
        <v>31</v>
      </c>
      <c r="I2751" s="8" t="s">
        <v>38</v>
      </c>
      <c r="J2751" s="9">
        <v>9278.02</v>
      </c>
      <c r="K2751" s="9">
        <v>185.56</v>
      </c>
      <c r="L2751" s="8">
        <v>0</v>
      </c>
      <c r="M2751" s="14">
        <f t="shared" si="129"/>
        <v>9463.58</v>
      </c>
      <c r="N2751" s="8">
        <v>0</v>
      </c>
      <c r="O2751" s="8">
        <v>0</v>
      </c>
      <c r="P2751" s="8" t="s">
        <v>77</v>
      </c>
      <c r="R2751" s="8">
        <v>1</v>
      </c>
      <c r="S2751" s="13">
        <f>_xlfn.XLOOKUP(P2751,rif_fee_schedule!$A$2:$A$84,rif_fee_schedule!C$2:C$84, 0)*1.628</f>
        <v>9769.6279999999988</v>
      </c>
      <c r="T2751" s="13">
        <f>_xlfn.XLOOKUP(P2751,rif_fee_schedule!$A$2:$A$84,rif_fee_schedule!D$2:D$84, 0)</f>
        <v>5674</v>
      </c>
      <c r="U2751" s="14">
        <f t="shared" si="130"/>
        <v>9769.6279999999988</v>
      </c>
      <c r="V2751" s="14">
        <f t="shared" si="131"/>
        <v>5674</v>
      </c>
      <c r="W2751"/>
      <c r="Y2751" s="3">
        <v>43269262.359999999</v>
      </c>
      <c r="Z2751" s="3">
        <v>874367.57</v>
      </c>
      <c r="AA2751" s="3">
        <v>433279.63</v>
      </c>
      <c r="AB2751">
        <v>0</v>
      </c>
      <c r="AC2751" s="3">
        <v>0</v>
      </c>
      <c r="AD2751" s="2">
        <v>374512.67</v>
      </c>
      <c r="AE2751" s="3">
        <v>599122533.62</v>
      </c>
      <c r="AF2751" s="3">
        <v>12164932.65</v>
      </c>
      <c r="AG2751" s="3">
        <v>2628720.44</v>
      </c>
      <c r="AH2751" s="3">
        <v>103699.7</v>
      </c>
      <c r="AI2751" s="3">
        <v>2074</v>
      </c>
      <c r="AJ2751" s="2">
        <v>-10188946.82</v>
      </c>
    </row>
    <row r="2752" spans="1:36" hidden="1" x14ac:dyDescent="0.25">
      <c r="A2752" s="8">
        <v>6</v>
      </c>
      <c r="B2752" s="8" t="s">
        <v>5399</v>
      </c>
      <c r="C2752" s="8">
        <v>1079160220650</v>
      </c>
      <c r="D2752" s="8" t="s">
        <v>5400</v>
      </c>
      <c r="F2752" s="8" t="s">
        <v>5401</v>
      </c>
      <c r="G2752" s="10">
        <v>43510</v>
      </c>
      <c r="H2752" s="8" t="s">
        <v>31</v>
      </c>
      <c r="I2752" s="8" t="s">
        <v>38</v>
      </c>
      <c r="J2752" s="9">
        <v>9278.02</v>
      </c>
      <c r="K2752" s="9">
        <v>185.56</v>
      </c>
      <c r="L2752" s="8">
        <v>0</v>
      </c>
      <c r="M2752" s="14">
        <f t="shared" si="129"/>
        <v>9463.58</v>
      </c>
      <c r="N2752" s="8">
        <v>0</v>
      </c>
      <c r="O2752" s="8">
        <v>0</v>
      </c>
      <c r="P2752" s="8" t="s">
        <v>77</v>
      </c>
      <c r="R2752" s="8">
        <v>1</v>
      </c>
      <c r="S2752" s="13">
        <f>_xlfn.XLOOKUP(P2752,rif_fee_schedule!$A$2:$A$84,rif_fee_schedule!C$2:C$84, 0)*1.628</f>
        <v>9769.6279999999988</v>
      </c>
      <c r="T2752" s="13">
        <f>_xlfn.XLOOKUP(P2752,rif_fee_schedule!$A$2:$A$84,rif_fee_schedule!D$2:D$84, 0)</f>
        <v>5674</v>
      </c>
      <c r="U2752" s="14">
        <f t="shared" si="130"/>
        <v>9769.6279999999988</v>
      </c>
      <c r="V2752" s="14">
        <f t="shared" si="131"/>
        <v>5674</v>
      </c>
      <c r="W2752"/>
      <c r="Y2752" s="3">
        <v>43269262.359999999</v>
      </c>
      <c r="Z2752" s="3">
        <v>874367.57</v>
      </c>
      <c r="AA2752" s="3">
        <v>433279.63</v>
      </c>
      <c r="AB2752">
        <v>0</v>
      </c>
      <c r="AC2752" s="3">
        <v>0</v>
      </c>
      <c r="AD2752" s="2">
        <v>374512.67</v>
      </c>
      <c r="AE2752" s="3">
        <v>599122533.62</v>
      </c>
      <c r="AF2752" s="3">
        <v>12164932.65</v>
      </c>
      <c r="AG2752" s="3">
        <v>2628720.44</v>
      </c>
      <c r="AH2752" s="3">
        <v>103699.7</v>
      </c>
      <c r="AI2752" s="3">
        <v>2074</v>
      </c>
      <c r="AJ2752" s="2">
        <v>-10188946.82</v>
      </c>
    </row>
    <row r="2753" spans="1:36" hidden="1" x14ac:dyDescent="0.25">
      <c r="A2753" s="8">
        <v>6</v>
      </c>
      <c r="B2753" s="8" t="s">
        <v>5402</v>
      </c>
      <c r="C2753" s="8">
        <v>1079160220690</v>
      </c>
      <c r="D2753" s="8" t="s">
        <v>5403</v>
      </c>
      <c r="F2753" s="8" t="s">
        <v>5404</v>
      </c>
      <c r="G2753" s="10">
        <v>43517</v>
      </c>
      <c r="H2753" s="8" t="s">
        <v>31</v>
      </c>
      <c r="I2753" s="8" t="s">
        <v>38</v>
      </c>
      <c r="J2753" s="9">
        <v>9278.02</v>
      </c>
      <c r="K2753" s="9">
        <v>185.56</v>
      </c>
      <c r="L2753" s="8">
        <v>0</v>
      </c>
      <c r="M2753" s="14">
        <f t="shared" si="129"/>
        <v>9463.58</v>
      </c>
      <c r="N2753" s="8">
        <v>0</v>
      </c>
      <c r="O2753" s="8">
        <v>0</v>
      </c>
      <c r="P2753" s="8" t="s">
        <v>77</v>
      </c>
      <c r="R2753" s="8">
        <v>1</v>
      </c>
      <c r="S2753" s="13">
        <f>_xlfn.XLOOKUP(P2753,rif_fee_schedule!$A$2:$A$84,rif_fee_schedule!C$2:C$84, 0)*1.628</f>
        <v>9769.6279999999988</v>
      </c>
      <c r="T2753" s="13">
        <f>_xlfn.XLOOKUP(P2753,rif_fee_schedule!$A$2:$A$84,rif_fee_schedule!D$2:D$84, 0)</f>
        <v>5674</v>
      </c>
      <c r="U2753" s="14">
        <f t="shared" si="130"/>
        <v>9769.6279999999988</v>
      </c>
      <c r="V2753" s="14">
        <f t="shared" si="131"/>
        <v>5674</v>
      </c>
      <c r="W2753"/>
      <c r="Y2753" s="3">
        <v>43269262.359999999</v>
      </c>
      <c r="Z2753" s="3">
        <v>874367.57</v>
      </c>
      <c r="AA2753" s="3">
        <v>433279.63</v>
      </c>
      <c r="AB2753">
        <v>0</v>
      </c>
      <c r="AC2753" s="3">
        <v>0</v>
      </c>
      <c r="AD2753" s="2">
        <v>374512.67</v>
      </c>
      <c r="AE2753" s="3">
        <v>599122533.62</v>
      </c>
      <c r="AF2753" s="3">
        <v>12164932.65</v>
      </c>
      <c r="AG2753" s="3">
        <v>2628720.44</v>
      </c>
      <c r="AH2753" s="3">
        <v>103699.7</v>
      </c>
      <c r="AI2753" s="3">
        <v>2074</v>
      </c>
      <c r="AJ2753" s="2">
        <v>-10188946.82</v>
      </c>
    </row>
    <row r="2754" spans="1:36" hidden="1" x14ac:dyDescent="0.25">
      <c r="A2754" s="8">
        <v>6</v>
      </c>
      <c r="B2754" s="8" t="s">
        <v>5697</v>
      </c>
      <c r="C2754" s="8">
        <v>1079160221920</v>
      </c>
      <c r="D2754" s="8" t="s">
        <v>5698</v>
      </c>
      <c r="F2754" s="8" t="s">
        <v>5699</v>
      </c>
      <c r="G2754" s="10">
        <v>43511</v>
      </c>
      <c r="H2754" s="8" t="s">
        <v>31</v>
      </c>
      <c r="I2754" s="8" t="s">
        <v>38</v>
      </c>
      <c r="J2754" s="9">
        <v>9278.02</v>
      </c>
      <c r="K2754" s="9">
        <v>185.56</v>
      </c>
      <c r="L2754" s="8">
        <v>0</v>
      </c>
      <c r="M2754" s="14">
        <f t="shared" si="129"/>
        <v>9463.58</v>
      </c>
      <c r="N2754" s="8">
        <v>0</v>
      </c>
      <c r="O2754" s="8">
        <v>0</v>
      </c>
      <c r="P2754" s="8" t="s">
        <v>77</v>
      </c>
      <c r="R2754" s="8">
        <v>1</v>
      </c>
      <c r="S2754" s="13">
        <f>_xlfn.XLOOKUP(P2754,rif_fee_schedule!$A$2:$A$84,rif_fee_schedule!C$2:C$84, 0)*1.628</f>
        <v>9769.6279999999988</v>
      </c>
      <c r="T2754" s="13">
        <f>_xlfn.XLOOKUP(P2754,rif_fee_schedule!$A$2:$A$84,rif_fee_schedule!D$2:D$84, 0)</f>
        <v>5674</v>
      </c>
      <c r="U2754" s="14">
        <f t="shared" si="130"/>
        <v>9769.6279999999988</v>
      </c>
      <c r="V2754" s="14">
        <f t="shared" si="131"/>
        <v>5674</v>
      </c>
      <c r="W2754"/>
      <c r="Y2754" s="3">
        <v>43269262.359999999</v>
      </c>
      <c r="Z2754" s="3">
        <v>874367.57</v>
      </c>
      <c r="AA2754" s="3">
        <v>433279.63</v>
      </c>
      <c r="AB2754">
        <v>0</v>
      </c>
      <c r="AC2754" s="3">
        <v>0</v>
      </c>
      <c r="AD2754" s="2">
        <v>374512.67</v>
      </c>
      <c r="AE2754" s="3">
        <v>599122533.62</v>
      </c>
      <c r="AF2754" s="3">
        <v>12164932.65</v>
      </c>
      <c r="AG2754" s="3">
        <v>2628720.44</v>
      </c>
      <c r="AH2754" s="3">
        <v>103699.7</v>
      </c>
      <c r="AI2754" s="3">
        <v>2074</v>
      </c>
      <c r="AJ2754" s="2">
        <v>-10188946.82</v>
      </c>
    </row>
    <row r="2755" spans="1:36" hidden="1" x14ac:dyDescent="0.25">
      <c r="A2755" s="8">
        <v>6</v>
      </c>
      <c r="B2755" s="8" t="s">
        <v>5760</v>
      </c>
      <c r="C2755" s="8">
        <v>1079160220600</v>
      </c>
      <c r="D2755" s="8" t="s">
        <v>5761</v>
      </c>
      <c r="F2755" s="8" t="s">
        <v>5762</v>
      </c>
      <c r="G2755" s="10">
        <v>43516</v>
      </c>
      <c r="H2755" s="8" t="s">
        <v>31</v>
      </c>
      <c r="I2755" s="8" t="s">
        <v>38</v>
      </c>
      <c r="J2755" s="9">
        <v>9278.02</v>
      </c>
      <c r="K2755" s="9">
        <v>185.56</v>
      </c>
      <c r="L2755" s="8">
        <v>0</v>
      </c>
      <c r="M2755" s="14">
        <f t="shared" si="129"/>
        <v>9463.58</v>
      </c>
      <c r="N2755" s="8">
        <v>0</v>
      </c>
      <c r="O2755" s="8">
        <v>0</v>
      </c>
      <c r="P2755" s="8" t="s">
        <v>77</v>
      </c>
      <c r="R2755" s="8">
        <v>1</v>
      </c>
      <c r="S2755" s="13">
        <f>_xlfn.XLOOKUP(P2755,rif_fee_schedule!$A$2:$A$84,rif_fee_schedule!C$2:C$84, 0)*1.628</f>
        <v>9769.6279999999988</v>
      </c>
      <c r="T2755" s="13">
        <f>_xlfn.XLOOKUP(P2755,rif_fee_schedule!$A$2:$A$84,rif_fee_schedule!D$2:D$84, 0)</f>
        <v>5674</v>
      </c>
      <c r="U2755" s="14">
        <f t="shared" si="130"/>
        <v>9769.6279999999988</v>
      </c>
      <c r="V2755" s="14">
        <f t="shared" si="131"/>
        <v>5674</v>
      </c>
      <c r="W2755"/>
      <c r="Y2755" s="3">
        <v>43269262.359999999</v>
      </c>
      <c r="Z2755" s="3">
        <v>874367.57</v>
      </c>
      <c r="AA2755" s="3">
        <v>433279.63</v>
      </c>
      <c r="AB2755">
        <v>0</v>
      </c>
      <c r="AC2755" s="3">
        <v>0</v>
      </c>
      <c r="AD2755" s="2">
        <v>374512.67</v>
      </c>
      <c r="AE2755" s="3">
        <v>599122533.62</v>
      </c>
      <c r="AF2755" s="3">
        <v>12164932.65</v>
      </c>
      <c r="AG2755" s="3">
        <v>2628720.44</v>
      </c>
      <c r="AH2755" s="3">
        <v>103699.7</v>
      </c>
      <c r="AI2755" s="3">
        <v>2074</v>
      </c>
      <c r="AJ2755" s="2">
        <v>-10188946.82</v>
      </c>
    </row>
    <row r="2756" spans="1:36" hidden="1" x14ac:dyDescent="0.25">
      <c r="A2756" s="8">
        <v>6</v>
      </c>
      <c r="B2756" s="8" t="s">
        <v>5568</v>
      </c>
      <c r="C2756" s="8">
        <v>1079160221580</v>
      </c>
      <c r="D2756" s="8" t="s">
        <v>5569</v>
      </c>
      <c r="F2756" s="8" t="s">
        <v>5570</v>
      </c>
      <c r="G2756" s="10">
        <v>43516</v>
      </c>
      <c r="H2756" s="8" t="s">
        <v>31</v>
      </c>
      <c r="I2756" s="8" t="s">
        <v>38</v>
      </c>
      <c r="J2756" s="9">
        <v>9278.02</v>
      </c>
      <c r="K2756" s="9">
        <v>185.56</v>
      </c>
      <c r="L2756" s="8">
        <v>0</v>
      </c>
      <c r="M2756" s="14">
        <f t="shared" si="129"/>
        <v>9463.58</v>
      </c>
      <c r="N2756" s="8">
        <v>0</v>
      </c>
      <c r="O2756" s="8">
        <v>0</v>
      </c>
      <c r="P2756" s="8" t="s">
        <v>77</v>
      </c>
      <c r="R2756" s="8">
        <v>1</v>
      </c>
      <c r="S2756" s="13">
        <f>_xlfn.XLOOKUP(P2756,rif_fee_schedule!$A$2:$A$84,rif_fee_schedule!C$2:C$84, 0)*1.628</f>
        <v>9769.6279999999988</v>
      </c>
      <c r="T2756" s="13">
        <f>_xlfn.XLOOKUP(P2756,rif_fee_schedule!$A$2:$A$84,rif_fee_schedule!D$2:D$84, 0)</f>
        <v>5674</v>
      </c>
      <c r="U2756" s="14">
        <f t="shared" si="130"/>
        <v>9769.6279999999988</v>
      </c>
      <c r="V2756" s="14">
        <f t="shared" si="131"/>
        <v>5674</v>
      </c>
      <c r="W2756"/>
      <c r="Y2756" s="3">
        <v>43269262.359999999</v>
      </c>
      <c r="Z2756" s="3">
        <v>874367.57</v>
      </c>
      <c r="AA2756" s="3">
        <v>433279.63</v>
      </c>
      <c r="AB2756">
        <v>0</v>
      </c>
      <c r="AC2756" s="3">
        <v>0</v>
      </c>
      <c r="AD2756" s="2">
        <v>374512.67</v>
      </c>
      <c r="AE2756" s="3">
        <v>599122533.62</v>
      </c>
      <c r="AF2756" s="3">
        <v>12164932.65</v>
      </c>
      <c r="AG2756" s="3">
        <v>2628720.44</v>
      </c>
      <c r="AH2756" s="3">
        <v>103699.7</v>
      </c>
      <c r="AI2756" s="3">
        <v>2074</v>
      </c>
      <c r="AJ2756" s="2">
        <v>-10188946.82</v>
      </c>
    </row>
    <row r="2757" spans="1:36" hidden="1" x14ac:dyDescent="0.25">
      <c r="A2757" s="8">
        <v>6</v>
      </c>
      <c r="B2757" s="8" t="s">
        <v>5645</v>
      </c>
      <c r="C2757" s="8">
        <v>1079160221890</v>
      </c>
      <c r="D2757" s="8" t="s">
        <v>5646</v>
      </c>
      <c r="F2757" s="8" t="s">
        <v>5647</v>
      </c>
      <c r="G2757" s="10">
        <v>43511</v>
      </c>
      <c r="H2757" s="8" t="s">
        <v>31</v>
      </c>
      <c r="I2757" s="8" t="s">
        <v>38</v>
      </c>
      <c r="J2757" s="9">
        <v>9278.02</v>
      </c>
      <c r="K2757" s="9">
        <v>185.56</v>
      </c>
      <c r="L2757" s="8">
        <v>0</v>
      </c>
      <c r="M2757" s="14">
        <f t="shared" si="129"/>
        <v>9463.58</v>
      </c>
      <c r="N2757" s="8">
        <v>0</v>
      </c>
      <c r="O2757" s="8">
        <v>0</v>
      </c>
      <c r="P2757" s="8" t="s">
        <v>77</v>
      </c>
      <c r="R2757" s="8">
        <v>1</v>
      </c>
      <c r="S2757" s="13">
        <f>_xlfn.XLOOKUP(P2757,rif_fee_schedule!$A$2:$A$84,rif_fee_schedule!C$2:C$84, 0)*1.628</f>
        <v>9769.6279999999988</v>
      </c>
      <c r="T2757" s="13">
        <f>_xlfn.XLOOKUP(P2757,rif_fee_schedule!$A$2:$A$84,rif_fee_schedule!D$2:D$84, 0)</f>
        <v>5674</v>
      </c>
      <c r="U2757" s="14">
        <f t="shared" si="130"/>
        <v>9769.6279999999988</v>
      </c>
      <c r="V2757" s="14">
        <f t="shared" si="131"/>
        <v>5674</v>
      </c>
      <c r="W2757"/>
      <c r="Y2757" s="3">
        <v>43269262.359999999</v>
      </c>
      <c r="Z2757" s="3">
        <v>874367.57</v>
      </c>
      <c r="AA2757" s="3">
        <v>433279.63</v>
      </c>
      <c r="AB2757">
        <v>0</v>
      </c>
      <c r="AC2757" s="3">
        <v>0</v>
      </c>
      <c r="AD2757" s="2">
        <v>374512.67</v>
      </c>
      <c r="AE2757" s="3">
        <v>599122533.62</v>
      </c>
      <c r="AF2757" s="3">
        <v>12164932.65</v>
      </c>
      <c r="AG2757" s="3">
        <v>2628720.44</v>
      </c>
      <c r="AH2757" s="3">
        <v>103699.7</v>
      </c>
      <c r="AI2757" s="3">
        <v>2074</v>
      </c>
      <c r="AJ2757" s="2">
        <v>-10188946.82</v>
      </c>
    </row>
    <row r="2758" spans="1:36" hidden="1" x14ac:dyDescent="0.25">
      <c r="A2758" s="8">
        <v>6</v>
      </c>
      <c r="B2758" s="8" t="s">
        <v>5545</v>
      </c>
      <c r="C2758" s="8">
        <v>1079160221880</v>
      </c>
      <c r="D2758" s="8" t="s">
        <v>5546</v>
      </c>
      <c r="F2758" s="8" t="s">
        <v>5547</v>
      </c>
      <c r="G2758" s="10">
        <v>43516</v>
      </c>
      <c r="H2758" s="8" t="s">
        <v>31</v>
      </c>
      <c r="I2758" s="8" t="s">
        <v>38</v>
      </c>
      <c r="J2758" s="9">
        <v>9278.02</v>
      </c>
      <c r="K2758" s="9">
        <v>185.56</v>
      </c>
      <c r="L2758" s="8">
        <v>0</v>
      </c>
      <c r="M2758" s="14">
        <f t="shared" si="129"/>
        <v>9463.58</v>
      </c>
      <c r="N2758" s="8">
        <v>0</v>
      </c>
      <c r="O2758" s="8">
        <v>0</v>
      </c>
      <c r="P2758" s="8" t="s">
        <v>77</v>
      </c>
      <c r="R2758" s="8">
        <v>1</v>
      </c>
      <c r="S2758" s="13">
        <f>_xlfn.XLOOKUP(P2758,rif_fee_schedule!$A$2:$A$84,rif_fee_schedule!C$2:C$84, 0)*1.628</f>
        <v>9769.6279999999988</v>
      </c>
      <c r="T2758" s="13">
        <f>_xlfn.XLOOKUP(P2758,rif_fee_schedule!$A$2:$A$84,rif_fee_schedule!D$2:D$84, 0)</f>
        <v>5674</v>
      </c>
      <c r="U2758" s="14">
        <f t="shared" si="130"/>
        <v>9769.6279999999988</v>
      </c>
      <c r="V2758" s="14">
        <f t="shared" si="131"/>
        <v>5674</v>
      </c>
      <c r="W2758"/>
      <c r="Y2758" s="3">
        <v>43269262.359999999</v>
      </c>
      <c r="Z2758" s="3">
        <v>874367.57</v>
      </c>
      <c r="AA2758" s="3">
        <v>433279.63</v>
      </c>
      <c r="AB2758">
        <v>0</v>
      </c>
      <c r="AC2758" s="3">
        <v>0</v>
      </c>
      <c r="AD2758" s="2">
        <v>374512.67</v>
      </c>
      <c r="AE2758" s="3">
        <v>599122533.62</v>
      </c>
      <c r="AF2758" s="3">
        <v>12164932.65</v>
      </c>
      <c r="AG2758" s="3">
        <v>2628720.44</v>
      </c>
      <c r="AH2758" s="3">
        <v>103699.7</v>
      </c>
      <c r="AI2758" s="3">
        <v>2074</v>
      </c>
      <c r="AJ2758" s="2">
        <v>-10188946.82</v>
      </c>
    </row>
    <row r="2759" spans="1:36" hidden="1" x14ac:dyDescent="0.25">
      <c r="A2759" s="8">
        <v>6</v>
      </c>
      <c r="B2759" s="8" t="s">
        <v>5557</v>
      </c>
      <c r="C2759" s="8">
        <v>1079160221970</v>
      </c>
      <c r="D2759" s="8" t="s">
        <v>5558</v>
      </c>
      <c r="F2759" s="8" t="s">
        <v>5559</v>
      </c>
      <c r="G2759" s="10">
        <v>43518</v>
      </c>
      <c r="H2759" s="8" t="s">
        <v>31</v>
      </c>
      <c r="I2759" s="8" t="s">
        <v>38</v>
      </c>
      <c r="J2759" s="9">
        <v>9278.02</v>
      </c>
      <c r="K2759" s="9">
        <v>185.56</v>
      </c>
      <c r="L2759" s="8">
        <v>0</v>
      </c>
      <c r="M2759" s="14">
        <f t="shared" si="129"/>
        <v>9463.58</v>
      </c>
      <c r="N2759" s="8">
        <v>0</v>
      </c>
      <c r="O2759" s="8">
        <v>0</v>
      </c>
      <c r="P2759" s="8" t="s">
        <v>77</v>
      </c>
      <c r="R2759" s="8">
        <v>1</v>
      </c>
      <c r="S2759" s="13">
        <f>_xlfn.XLOOKUP(P2759,rif_fee_schedule!$A$2:$A$84,rif_fee_schedule!C$2:C$84, 0)*1.628</f>
        <v>9769.6279999999988</v>
      </c>
      <c r="T2759" s="13">
        <f>_xlfn.XLOOKUP(P2759,rif_fee_schedule!$A$2:$A$84,rif_fee_schedule!D$2:D$84, 0)</f>
        <v>5674</v>
      </c>
      <c r="U2759" s="14">
        <f t="shared" si="130"/>
        <v>9769.6279999999988</v>
      </c>
      <c r="V2759" s="14">
        <f t="shared" si="131"/>
        <v>5674</v>
      </c>
      <c r="W2759"/>
      <c r="Y2759" s="3">
        <v>43269262.359999999</v>
      </c>
      <c r="Z2759" s="3">
        <v>874367.57</v>
      </c>
      <c r="AA2759" s="3">
        <v>433279.63</v>
      </c>
      <c r="AB2759">
        <v>0</v>
      </c>
      <c r="AC2759" s="3">
        <v>0</v>
      </c>
      <c r="AD2759" s="2">
        <v>374512.67</v>
      </c>
      <c r="AE2759" s="3">
        <v>599122533.62</v>
      </c>
      <c r="AF2759" s="3">
        <v>12164932.65</v>
      </c>
      <c r="AG2759" s="3">
        <v>2628720.44</v>
      </c>
      <c r="AH2759" s="3">
        <v>103699.7</v>
      </c>
      <c r="AI2759" s="3">
        <v>2074</v>
      </c>
      <c r="AJ2759" s="2">
        <v>-10188946.82</v>
      </c>
    </row>
    <row r="2760" spans="1:36" hidden="1" x14ac:dyDescent="0.25">
      <c r="A2760" s="8">
        <v>6</v>
      </c>
      <c r="B2760" s="8" t="s">
        <v>5551</v>
      </c>
      <c r="C2760" s="8">
        <v>1079160221950</v>
      </c>
      <c r="D2760" s="8" t="s">
        <v>5552</v>
      </c>
      <c r="F2760" s="8" t="s">
        <v>5553</v>
      </c>
      <c r="G2760" s="10">
        <v>43516</v>
      </c>
      <c r="H2760" s="8" t="s">
        <v>31</v>
      </c>
      <c r="I2760" s="8" t="s">
        <v>38</v>
      </c>
      <c r="J2760" s="9">
        <v>9278.02</v>
      </c>
      <c r="K2760" s="9">
        <v>185.56</v>
      </c>
      <c r="L2760" s="8">
        <v>0</v>
      </c>
      <c r="M2760" s="14">
        <f t="shared" si="129"/>
        <v>9463.58</v>
      </c>
      <c r="N2760" s="8">
        <v>0</v>
      </c>
      <c r="O2760" s="8">
        <v>0</v>
      </c>
      <c r="P2760" s="8" t="s">
        <v>77</v>
      </c>
      <c r="R2760" s="8">
        <v>1</v>
      </c>
      <c r="S2760" s="13">
        <f>_xlfn.XLOOKUP(P2760,rif_fee_schedule!$A$2:$A$84,rif_fee_schedule!C$2:C$84, 0)*1.628</f>
        <v>9769.6279999999988</v>
      </c>
      <c r="T2760" s="13">
        <f>_xlfn.XLOOKUP(P2760,rif_fee_schedule!$A$2:$A$84,rif_fee_schedule!D$2:D$84, 0)</f>
        <v>5674</v>
      </c>
      <c r="U2760" s="14">
        <f t="shared" si="130"/>
        <v>9769.6279999999988</v>
      </c>
      <c r="V2760" s="14">
        <f t="shared" si="131"/>
        <v>5674</v>
      </c>
      <c r="W2760"/>
      <c r="Y2760" s="3">
        <v>43269262.359999999</v>
      </c>
      <c r="Z2760" s="3">
        <v>874367.57</v>
      </c>
      <c r="AA2760" s="3">
        <v>433279.63</v>
      </c>
      <c r="AB2760">
        <v>0</v>
      </c>
      <c r="AC2760" s="3">
        <v>0</v>
      </c>
      <c r="AD2760" s="2">
        <v>374512.67</v>
      </c>
      <c r="AE2760" s="3">
        <v>599122533.62</v>
      </c>
      <c r="AF2760" s="3">
        <v>12164932.65</v>
      </c>
      <c r="AG2760" s="3">
        <v>2628720.44</v>
      </c>
      <c r="AH2760" s="3">
        <v>103699.7</v>
      </c>
      <c r="AI2760" s="3">
        <v>2074</v>
      </c>
      <c r="AJ2760" s="2">
        <v>-10188946.82</v>
      </c>
    </row>
    <row r="2761" spans="1:36" hidden="1" x14ac:dyDescent="0.25">
      <c r="A2761" s="8">
        <v>6</v>
      </c>
      <c r="B2761" s="8" t="s">
        <v>5598</v>
      </c>
      <c r="C2761" s="8">
        <v>1079160221620</v>
      </c>
      <c r="D2761" s="8" t="s">
        <v>5599</v>
      </c>
      <c r="F2761" s="8" t="s">
        <v>5600</v>
      </c>
      <c r="G2761" s="10">
        <v>43522</v>
      </c>
      <c r="H2761" s="8" t="s">
        <v>31</v>
      </c>
      <c r="I2761" s="8" t="s">
        <v>38</v>
      </c>
      <c r="J2761" s="9">
        <v>9278.02</v>
      </c>
      <c r="K2761" s="9">
        <v>185.56</v>
      </c>
      <c r="L2761" s="8">
        <v>0</v>
      </c>
      <c r="M2761" s="14">
        <f t="shared" si="129"/>
        <v>9463.58</v>
      </c>
      <c r="N2761" s="8">
        <v>0</v>
      </c>
      <c r="O2761" s="8">
        <v>0</v>
      </c>
      <c r="P2761" s="8" t="s">
        <v>77</v>
      </c>
      <c r="R2761" s="8">
        <v>1</v>
      </c>
      <c r="S2761" s="13">
        <f>_xlfn.XLOOKUP(P2761,rif_fee_schedule!$A$2:$A$84,rif_fee_schedule!C$2:C$84, 0)*1.628</f>
        <v>9769.6279999999988</v>
      </c>
      <c r="T2761" s="13">
        <f>_xlfn.XLOOKUP(P2761,rif_fee_schedule!$A$2:$A$84,rif_fee_schedule!D$2:D$84, 0)</f>
        <v>5674</v>
      </c>
      <c r="U2761" s="14">
        <f t="shared" si="130"/>
        <v>9769.6279999999988</v>
      </c>
      <c r="V2761" s="14">
        <f t="shared" si="131"/>
        <v>5674</v>
      </c>
      <c r="W2761"/>
      <c r="Y2761" s="3">
        <v>43269262.359999999</v>
      </c>
      <c r="Z2761" s="3">
        <v>874367.57</v>
      </c>
      <c r="AA2761" s="3">
        <v>433279.63</v>
      </c>
      <c r="AB2761">
        <v>0</v>
      </c>
      <c r="AC2761" s="3">
        <v>0</v>
      </c>
      <c r="AD2761" s="2">
        <v>374512.67</v>
      </c>
      <c r="AE2761" s="3">
        <v>599122533.62</v>
      </c>
      <c r="AF2761" s="3">
        <v>12164932.65</v>
      </c>
      <c r="AG2761" s="3">
        <v>2628720.44</v>
      </c>
      <c r="AH2761" s="3">
        <v>103699.7</v>
      </c>
      <c r="AI2761" s="3">
        <v>2074</v>
      </c>
      <c r="AJ2761" s="2">
        <v>-10188946.82</v>
      </c>
    </row>
    <row r="2762" spans="1:36" hidden="1" x14ac:dyDescent="0.25">
      <c r="A2762" s="8">
        <v>6</v>
      </c>
      <c r="B2762" s="8" t="s">
        <v>5571</v>
      </c>
      <c r="C2762" s="8">
        <v>1079160221980</v>
      </c>
      <c r="D2762" s="8" t="s">
        <v>5572</v>
      </c>
      <c r="F2762" s="8" t="s">
        <v>5573</v>
      </c>
      <c r="G2762" s="10">
        <v>43515</v>
      </c>
      <c r="H2762" s="8" t="s">
        <v>31</v>
      </c>
      <c r="I2762" s="8" t="s">
        <v>38</v>
      </c>
      <c r="J2762" s="9">
        <v>9278.02</v>
      </c>
      <c r="K2762" s="9">
        <v>185.56</v>
      </c>
      <c r="L2762" s="8">
        <v>0</v>
      </c>
      <c r="M2762" s="14">
        <f t="shared" si="129"/>
        <v>9463.58</v>
      </c>
      <c r="N2762" s="8">
        <v>0</v>
      </c>
      <c r="O2762" s="8">
        <v>0</v>
      </c>
      <c r="P2762" s="8" t="s">
        <v>77</v>
      </c>
      <c r="R2762" s="8">
        <v>1</v>
      </c>
      <c r="S2762" s="13">
        <f>_xlfn.XLOOKUP(P2762,rif_fee_schedule!$A$2:$A$84,rif_fee_schedule!C$2:C$84, 0)*1.628</f>
        <v>9769.6279999999988</v>
      </c>
      <c r="T2762" s="13">
        <f>_xlfn.XLOOKUP(P2762,rif_fee_schedule!$A$2:$A$84,rif_fee_schedule!D$2:D$84, 0)</f>
        <v>5674</v>
      </c>
      <c r="U2762" s="14">
        <f t="shared" si="130"/>
        <v>9769.6279999999988</v>
      </c>
      <c r="V2762" s="14">
        <f t="shared" si="131"/>
        <v>5674</v>
      </c>
      <c r="W2762"/>
      <c r="Y2762" s="3">
        <v>43269262.359999999</v>
      </c>
      <c r="Z2762" s="3">
        <v>874367.57</v>
      </c>
      <c r="AA2762" s="3">
        <v>433279.63</v>
      </c>
      <c r="AB2762">
        <v>0</v>
      </c>
      <c r="AC2762" s="3">
        <v>0</v>
      </c>
      <c r="AD2762" s="2">
        <v>374512.67</v>
      </c>
      <c r="AE2762" s="3">
        <v>599122533.62</v>
      </c>
      <c r="AF2762" s="3">
        <v>12164932.65</v>
      </c>
      <c r="AG2762" s="3">
        <v>2628720.44</v>
      </c>
      <c r="AH2762" s="3">
        <v>103699.7</v>
      </c>
      <c r="AI2762" s="3">
        <v>2074</v>
      </c>
      <c r="AJ2762" s="2">
        <v>-10188946.82</v>
      </c>
    </row>
    <row r="2763" spans="1:36" hidden="1" x14ac:dyDescent="0.25">
      <c r="A2763" s="8">
        <v>6</v>
      </c>
      <c r="B2763" s="8" t="s">
        <v>5574</v>
      </c>
      <c r="C2763" s="8">
        <v>1079160221910</v>
      </c>
      <c r="D2763" s="8" t="s">
        <v>5575</v>
      </c>
      <c r="F2763" s="8" t="s">
        <v>5576</v>
      </c>
      <c r="G2763" s="10">
        <v>43515</v>
      </c>
      <c r="H2763" s="8" t="s">
        <v>31</v>
      </c>
      <c r="I2763" s="8" t="s">
        <v>38</v>
      </c>
      <c r="J2763" s="9">
        <v>9278.02</v>
      </c>
      <c r="K2763" s="9">
        <v>185.56</v>
      </c>
      <c r="L2763" s="8">
        <v>0</v>
      </c>
      <c r="M2763" s="14">
        <f t="shared" si="129"/>
        <v>9463.58</v>
      </c>
      <c r="N2763" s="8">
        <v>0</v>
      </c>
      <c r="O2763" s="8">
        <v>0</v>
      </c>
      <c r="P2763" s="8" t="s">
        <v>77</v>
      </c>
      <c r="R2763" s="8">
        <v>1</v>
      </c>
      <c r="S2763" s="13">
        <f>_xlfn.XLOOKUP(P2763,rif_fee_schedule!$A$2:$A$84,rif_fee_schedule!C$2:C$84, 0)*1.628</f>
        <v>9769.6279999999988</v>
      </c>
      <c r="T2763" s="13">
        <f>_xlfn.XLOOKUP(P2763,rif_fee_schedule!$A$2:$A$84,rif_fee_schedule!D$2:D$84, 0)</f>
        <v>5674</v>
      </c>
      <c r="U2763" s="14">
        <f t="shared" si="130"/>
        <v>9769.6279999999988</v>
      </c>
      <c r="V2763" s="14">
        <f t="shared" si="131"/>
        <v>5674</v>
      </c>
      <c r="W2763"/>
      <c r="Y2763" s="3">
        <v>43269262.359999999</v>
      </c>
      <c r="Z2763" s="3">
        <v>874367.57</v>
      </c>
      <c r="AA2763" s="3">
        <v>433279.63</v>
      </c>
      <c r="AB2763">
        <v>0</v>
      </c>
      <c r="AC2763" s="3">
        <v>0</v>
      </c>
      <c r="AD2763" s="2">
        <v>374512.67</v>
      </c>
      <c r="AE2763" s="3">
        <v>599122533.62</v>
      </c>
      <c r="AF2763" s="3">
        <v>12164932.65</v>
      </c>
      <c r="AG2763" s="3">
        <v>2628720.44</v>
      </c>
      <c r="AH2763" s="3">
        <v>103699.7</v>
      </c>
      <c r="AI2763" s="3">
        <v>2074</v>
      </c>
      <c r="AJ2763" s="2">
        <v>-10188946.82</v>
      </c>
    </row>
    <row r="2764" spans="1:36" hidden="1" x14ac:dyDescent="0.25">
      <c r="A2764" s="8">
        <v>6</v>
      </c>
      <c r="B2764" s="8" t="s">
        <v>5757</v>
      </c>
      <c r="C2764" s="8">
        <v>1079160221590</v>
      </c>
      <c r="D2764" s="8" t="s">
        <v>5758</v>
      </c>
      <c r="F2764" s="8" t="s">
        <v>5759</v>
      </c>
      <c r="G2764" s="10">
        <v>43517</v>
      </c>
      <c r="H2764" s="8" t="s">
        <v>31</v>
      </c>
      <c r="I2764" s="8" t="s">
        <v>38</v>
      </c>
      <c r="J2764" s="9">
        <v>9278.02</v>
      </c>
      <c r="K2764" s="9">
        <v>185.56</v>
      </c>
      <c r="L2764" s="8">
        <v>0</v>
      </c>
      <c r="M2764" s="14">
        <f t="shared" si="129"/>
        <v>9463.58</v>
      </c>
      <c r="N2764" s="8">
        <v>0</v>
      </c>
      <c r="O2764" s="8">
        <v>0</v>
      </c>
      <c r="P2764" s="8" t="s">
        <v>77</v>
      </c>
      <c r="R2764" s="8">
        <v>1</v>
      </c>
      <c r="S2764" s="13">
        <f>_xlfn.XLOOKUP(P2764,rif_fee_schedule!$A$2:$A$84,rif_fee_schedule!C$2:C$84, 0)*1.628</f>
        <v>9769.6279999999988</v>
      </c>
      <c r="T2764" s="13">
        <f>_xlfn.XLOOKUP(P2764,rif_fee_schedule!$A$2:$A$84,rif_fee_schedule!D$2:D$84, 0)</f>
        <v>5674</v>
      </c>
      <c r="U2764" s="14">
        <f t="shared" si="130"/>
        <v>9769.6279999999988</v>
      </c>
      <c r="V2764" s="14">
        <f t="shared" si="131"/>
        <v>5674</v>
      </c>
      <c r="W2764"/>
      <c r="Y2764" s="3">
        <v>43269262.359999999</v>
      </c>
      <c r="Z2764" s="3">
        <v>874367.57</v>
      </c>
      <c r="AA2764" s="3">
        <v>433279.63</v>
      </c>
      <c r="AB2764">
        <v>0</v>
      </c>
      <c r="AC2764" s="3">
        <v>0</v>
      </c>
      <c r="AD2764" s="2">
        <v>374512.67</v>
      </c>
      <c r="AE2764" s="3">
        <v>599122533.62</v>
      </c>
      <c r="AF2764" s="3">
        <v>12164932.65</v>
      </c>
      <c r="AG2764" s="3">
        <v>2628720.44</v>
      </c>
      <c r="AH2764" s="3">
        <v>103699.7</v>
      </c>
      <c r="AI2764" s="3">
        <v>2074</v>
      </c>
      <c r="AJ2764" s="2">
        <v>-10188946.82</v>
      </c>
    </row>
    <row r="2765" spans="1:36" hidden="1" x14ac:dyDescent="0.25">
      <c r="A2765" s="8">
        <v>6</v>
      </c>
      <c r="B2765" s="8" t="s">
        <v>5477</v>
      </c>
      <c r="C2765" s="8">
        <v>1079160220660</v>
      </c>
      <c r="D2765" s="8" t="s">
        <v>5478</v>
      </c>
      <c r="F2765" s="8" t="s">
        <v>5479</v>
      </c>
      <c r="G2765" s="10">
        <v>43518</v>
      </c>
      <c r="H2765" s="8" t="s">
        <v>31</v>
      </c>
      <c r="I2765" s="8" t="s">
        <v>38</v>
      </c>
      <c r="J2765" s="9">
        <v>9278.02</v>
      </c>
      <c r="K2765" s="9">
        <v>185.56</v>
      </c>
      <c r="L2765" s="8">
        <v>0</v>
      </c>
      <c r="M2765" s="14">
        <f t="shared" si="129"/>
        <v>9463.58</v>
      </c>
      <c r="N2765" s="8">
        <v>0</v>
      </c>
      <c r="O2765" s="8">
        <v>0</v>
      </c>
      <c r="P2765" s="8" t="s">
        <v>77</v>
      </c>
      <c r="R2765" s="8">
        <v>1</v>
      </c>
      <c r="S2765" s="13">
        <f>_xlfn.XLOOKUP(P2765,rif_fee_schedule!$A$2:$A$84,rif_fee_schedule!C$2:C$84, 0)*1.628</f>
        <v>9769.6279999999988</v>
      </c>
      <c r="T2765" s="13">
        <f>_xlfn.XLOOKUP(P2765,rif_fee_schedule!$A$2:$A$84,rif_fee_schedule!D$2:D$84, 0)</f>
        <v>5674</v>
      </c>
      <c r="U2765" s="14">
        <f t="shared" si="130"/>
        <v>9769.6279999999988</v>
      </c>
      <c r="V2765" s="14">
        <f t="shared" si="131"/>
        <v>5674</v>
      </c>
      <c r="W2765"/>
      <c r="Y2765" s="3">
        <v>43269262.359999999</v>
      </c>
      <c r="Z2765" s="3">
        <v>874367.57</v>
      </c>
      <c r="AA2765" s="3">
        <v>433279.63</v>
      </c>
      <c r="AB2765">
        <v>0</v>
      </c>
      <c r="AC2765" s="3">
        <v>0</v>
      </c>
      <c r="AD2765" s="2">
        <v>374512.67</v>
      </c>
      <c r="AE2765" s="3">
        <v>599122533.62</v>
      </c>
      <c r="AF2765" s="3">
        <v>12164932.65</v>
      </c>
      <c r="AG2765" s="3">
        <v>2628720.44</v>
      </c>
      <c r="AH2765" s="3">
        <v>103699.7</v>
      </c>
      <c r="AI2765" s="3">
        <v>2074</v>
      </c>
      <c r="AJ2765" s="2">
        <v>-10188946.82</v>
      </c>
    </row>
    <row r="2766" spans="1:36" hidden="1" x14ac:dyDescent="0.25">
      <c r="A2766" s="8">
        <v>6</v>
      </c>
      <c r="B2766" s="8" t="s">
        <v>5548</v>
      </c>
      <c r="C2766" s="8">
        <v>1079160221940</v>
      </c>
      <c r="D2766" s="8" t="s">
        <v>5549</v>
      </c>
      <c r="F2766" s="8" t="s">
        <v>5550</v>
      </c>
      <c r="G2766" s="10">
        <v>43516</v>
      </c>
      <c r="H2766" s="8" t="s">
        <v>31</v>
      </c>
      <c r="I2766" s="8" t="s">
        <v>38</v>
      </c>
      <c r="J2766" s="9">
        <v>9278.02</v>
      </c>
      <c r="K2766" s="9">
        <v>185.56</v>
      </c>
      <c r="L2766" s="8">
        <v>0</v>
      </c>
      <c r="M2766" s="14">
        <f t="shared" si="129"/>
        <v>9463.58</v>
      </c>
      <c r="N2766" s="8">
        <v>0</v>
      </c>
      <c r="O2766" s="8">
        <v>0</v>
      </c>
      <c r="P2766" s="8" t="s">
        <v>77</v>
      </c>
      <c r="R2766" s="8">
        <v>1</v>
      </c>
      <c r="S2766" s="13">
        <f>_xlfn.XLOOKUP(P2766,rif_fee_schedule!$A$2:$A$84,rif_fee_schedule!C$2:C$84, 0)*1.628</f>
        <v>9769.6279999999988</v>
      </c>
      <c r="T2766" s="13">
        <f>_xlfn.XLOOKUP(P2766,rif_fee_schedule!$A$2:$A$84,rif_fee_schedule!D$2:D$84, 0)</f>
        <v>5674</v>
      </c>
      <c r="U2766" s="14">
        <f t="shared" si="130"/>
        <v>9769.6279999999988</v>
      </c>
      <c r="V2766" s="14">
        <f t="shared" si="131"/>
        <v>5674</v>
      </c>
      <c r="W2766"/>
      <c r="Y2766" s="3">
        <v>43269262.359999999</v>
      </c>
      <c r="Z2766" s="3">
        <v>874367.57</v>
      </c>
      <c r="AA2766" s="3">
        <v>433279.63</v>
      </c>
      <c r="AB2766">
        <v>0</v>
      </c>
      <c r="AC2766" s="3">
        <v>0</v>
      </c>
      <c r="AD2766" s="2">
        <v>374512.67</v>
      </c>
      <c r="AE2766" s="3">
        <v>599122533.62</v>
      </c>
      <c r="AF2766" s="3">
        <v>12164932.65</v>
      </c>
      <c r="AG2766" s="3">
        <v>2628720.44</v>
      </c>
      <c r="AH2766" s="3">
        <v>103699.7</v>
      </c>
      <c r="AI2766" s="3">
        <v>2074</v>
      </c>
      <c r="AJ2766" s="2">
        <v>-10188946.82</v>
      </c>
    </row>
    <row r="2767" spans="1:36" hidden="1" x14ac:dyDescent="0.25">
      <c r="A2767" s="8">
        <v>6</v>
      </c>
      <c r="B2767" s="8" t="s">
        <v>5648</v>
      </c>
      <c r="C2767" s="8">
        <v>1079160222000</v>
      </c>
      <c r="D2767" s="8" t="s">
        <v>5649</v>
      </c>
      <c r="F2767" s="8" t="s">
        <v>5650</v>
      </c>
      <c r="G2767" s="10">
        <v>43511</v>
      </c>
      <c r="H2767" s="8" t="s">
        <v>31</v>
      </c>
      <c r="I2767" s="8" t="s">
        <v>38</v>
      </c>
      <c r="J2767" s="9">
        <v>9278.02</v>
      </c>
      <c r="K2767" s="9">
        <v>185.56</v>
      </c>
      <c r="L2767" s="8">
        <v>0</v>
      </c>
      <c r="M2767" s="14">
        <f t="shared" si="129"/>
        <v>9463.58</v>
      </c>
      <c r="N2767" s="8">
        <v>0</v>
      </c>
      <c r="O2767" s="8">
        <v>0</v>
      </c>
      <c r="P2767" s="8" t="s">
        <v>77</v>
      </c>
      <c r="R2767" s="8">
        <v>1</v>
      </c>
      <c r="S2767" s="13">
        <f>_xlfn.XLOOKUP(P2767,rif_fee_schedule!$A$2:$A$84,rif_fee_schedule!C$2:C$84, 0)*1.628</f>
        <v>9769.6279999999988</v>
      </c>
      <c r="T2767" s="13">
        <f>_xlfn.XLOOKUP(P2767,rif_fee_schedule!$A$2:$A$84,rif_fee_schedule!D$2:D$84, 0)</f>
        <v>5674</v>
      </c>
      <c r="U2767" s="14">
        <f t="shared" si="130"/>
        <v>9769.6279999999988</v>
      </c>
      <c r="V2767" s="14">
        <f t="shared" si="131"/>
        <v>5674</v>
      </c>
      <c r="W2767"/>
      <c r="Y2767" s="3">
        <v>43269262.359999999</v>
      </c>
      <c r="Z2767" s="3">
        <v>874367.57</v>
      </c>
      <c r="AA2767" s="3">
        <v>433279.63</v>
      </c>
      <c r="AB2767">
        <v>0</v>
      </c>
      <c r="AC2767" s="3">
        <v>0</v>
      </c>
      <c r="AD2767" s="2">
        <v>374512.67</v>
      </c>
      <c r="AE2767" s="3">
        <v>599122533.62</v>
      </c>
      <c r="AF2767" s="3">
        <v>12164932.65</v>
      </c>
      <c r="AG2767" s="3">
        <v>2628720.44</v>
      </c>
      <c r="AH2767" s="3">
        <v>103699.7</v>
      </c>
      <c r="AI2767" s="3">
        <v>2074</v>
      </c>
      <c r="AJ2767" s="2">
        <v>-10188946.82</v>
      </c>
    </row>
    <row r="2768" spans="1:36" hidden="1" x14ac:dyDescent="0.25">
      <c r="A2768" s="8">
        <v>6</v>
      </c>
      <c r="B2768" s="8" t="s">
        <v>5651</v>
      </c>
      <c r="C2768" s="8">
        <v>1079160221960</v>
      </c>
      <c r="D2768" s="8" t="s">
        <v>5652</v>
      </c>
      <c r="F2768" s="8" t="s">
        <v>5653</v>
      </c>
      <c r="G2768" s="10">
        <v>43511</v>
      </c>
      <c r="H2768" s="8" t="s">
        <v>31</v>
      </c>
      <c r="I2768" s="8" t="s">
        <v>38</v>
      </c>
      <c r="J2768" s="9">
        <v>9278.02</v>
      </c>
      <c r="K2768" s="9">
        <v>185.56</v>
      </c>
      <c r="L2768" s="8">
        <v>0</v>
      </c>
      <c r="M2768" s="14">
        <f t="shared" si="129"/>
        <v>9463.58</v>
      </c>
      <c r="N2768" s="8">
        <v>0</v>
      </c>
      <c r="O2768" s="8">
        <v>0</v>
      </c>
      <c r="P2768" s="8" t="s">
        <v>77</v>
      </c>
      <c r="R2768" s="8">
        <v>1</v>
      </c>
      <c r="S2768" s="13">
        <f>_xlfn.XLOOKUP(P2768,rif_fee_schedule!$A$2:$A$84,rif_fee_schedule!C$2:C$84, 0)*1.628</f>
        <v>9769.6279999999988</v>
      </c>
      <c r="T2768" s="13">
        <f>_xlfn.XLOOKUP(P2768,rif_fee_schedule!$A$2:$A$84,rif_fee_schedule!D$2:D$84, 0)</f>
        <v>5674</v>
      </c>
      <c r="U2768" s="14">
        <f t="shared" si="130"/>
        <v>9769.6279999999988</v>
      </c>
      <c r="V2768" s="14">
        <f t="shared" si="131"/>
        <v>5674</v>
      </c>
      <c r="W2768"/>
      <c r="Y2768" s="3">
        <v>43269262.359999999</v>
      </c>
      <c r="Z2768" s="3">
        <v>874367.57</v>
      </c>
      <c r="AA2768" s="3">
        <v>433279.63</v>
      </c>
      <c r="AB2768">
        <v>0</v>
      </c>
      <c r="AC2768" s="3">
        <v>0</v>
      </c>
      <c r="AD2768" s="2">
        <v>374512.67</v>
      </c>
      <c r="AE2768" s="3">
        <v>599122533.62</v>
      </c>
      <c r="AF2768" s="3">
        <v>12164932.65</v>
      </c>
      <c r="AG2768" s="3">
        <v>2628720.44</v>
      </c>
      <c r="AH2768" s="3">
        <v>103699.7</v>
      </c>
      <c r="AI2768" s="3">
        <v>2074</v>
      </c>
      <c r="AJ2768" s="2">
        <v>-10188946.82</v>
      </c>
    </row>
    <row r="2769" spans="1:36" hidden="1" x14ac:dyDescent="0.25">
      <c r="A2769" s="8">
        <v>6</v>
      </c>
      <c r="B2769" s="8" t="s">
        <v>5298</v>
      </c>
      <c r="C2769" s="8">
        <v>1078130241110</v>
      </c>
      <c r="D2769" s="8" t="s">
        <v>5299</v>
      </c>
      <c r="F2769" s="8" t="s">
        <v>5300</v>
      </c>
      <c r="G2769" s="10">
        <v>43508</v>
      </c>
      <c r="H2769" s="8" t="s">
        <v>31</v>
      </c>
      <c r="I2769" s="8" t="s">
        <v>38</v>
      </c>
      <c r="J2769" s="9">
        <v>9278.02</v>
      </c>
      <c r="K2769" s="9">
        <v>185.56</v>
      </c>
      <c r="L2769" s="8">
        <v>0</v>
      </c>
      <c r="M2769" s="14">
        <f t="shared" si="129"/>
        <v>9463.58</v>
      </c>
      <c r="N2769" s="8">
        <v>0</v>
      </c>
      <c r="O2769" s="8">
        <v>0</v>
      </c>
      <c r="P2769" s="8" t="s">
        <v>77</v>
      </c>
      <c r="R2769" s="8">
        <v>1</v>
      </c>
      <c r="S2769" s="13">
        <f>_xlfn.XLOOKUP(P2769,rif_fee_schedule!$A$2:$A$84,rif_fee_schedule!C$2:C$84, 0)*1.628</f>
        <v>9769.6279999999988</v>
      </c>
      <c r="T2769" s="13">
        <f>_xlfn.XLOOKUP(P2769,rif_fee_schedule!$A$2:$A$84,rif_fee_schedule!D$2:D$84, 0)</f>
        <v>5674</v>
      </c>
      <c r="U2769" s="14">
        <f t="shared" si="130"/>
        <v>9769.6279999999988</v>
      </c>
      <c r="V2769" s="14">
        <f t="shared" si="131"/>
        <v>5674</v>
      </c>
      <c r="W2769"/>
      <c r="Y2769" s="3">
        <v>43269262.359999999</v>
      </c>
      <c r="Z2769" s="3">
        <v>874367.57</v>
      </c>
      <c r="AA2769" s="3">
        <v>433279.63</v>
      </c>
      <c r="AB2769">
        <v>0</v>
      </c>
      <c r="AC2769" s="3">
        <v>0</v>
      </c>
      <c r="AD2769" s="2">
        <v>374512.67</v>
      </c>
      <c r="AE2769" s="3">
        <v>599122533.62</v>
      </c>
      <c r="AF2769" s="3">
        <v>12164932.65</v>
      </c>
      <c r="AG2769" s="3">
        <v>2628720.44</v>
      </c>
      <c r="AH2769" s="3">
        <v>103699.7</v>
      </c>
      <c r="AI2769" s="3">
        <v>2074</v>
      </c>
      <c r="AJ2769" s="2">
        <v>-10188946.82</v>
      </c>
    </row>
    <row r="2770" spans="1:36" hidden="1" x14ac:dyDescent="0.25">
      <c r="A2770" s="8">
        <v>7</v>
      </c>
      <c r="B2770" s="8" t="s">
        <v>8425</v>
      </c>
      <c r="C2770" s="8">
        <v>341290410550</v>
      </c>
      <c r="D2770" s="8" t="s">
        <v>8426</v>
      </c>
      <c r="F2770" s="8" t="s">
        <v>8427</v>
      </c>
      <c r="G2770" s="10">
        <v>43508</v>
      </c>
      <c r="H2770" s="8" t="s">
        <v>31</v>
      </c>
      <c r="I2770" s="8" t="s">
        <v>38</v>
      </c>
      <c r="J2770" s="9">
        <v>0</v>
      </c>
      <c r="K2770" s="9">
        <v>0</v>
      </c>
      <c r="L2770" s="8">
        <v>0</v>
      </c>
      <c r="M2770" s="14">
        <f t="shared" si="129"/>
        <v>0</v>
      </c>
      <c r="N2770" s="8">
        <v>0</v>
      </c>
      <c r="O2770" s="8">
        <v>0</v>
      </c>
      <c r="P2770" s="8" t="s">
        <v>77</v>
      </c>
      <c r="R2770" s="8">
        <v>0</v>
      </c>
      <c r="S2770" s="13">
        <f>_xlfn.XLOOKUP(P2770,rif_fee_schedule!$A$2:$A$84,rif_fee_schedule!C$2:C$84, 0)*1.628</f>
        <v>9769.6279999999988</v>
      </c>
      <c r="T2770" s="13">
        <f>_xlfn.XLOOKUP(P2770,rif_fee_schedule!$A$2:$A$84,rif_fee_schedule!D$2:D$84, 0)</f>
        <v>5674</v>
      </c>
      <c r="U2770" s="14">
        <f t="shared" si="130"/>
        <v>0</v>
      </c>
      <c r="V2770" s="14">
        <f t="shared" si="131"/>
        <v>0</v>
      </c>
      <c r="W2770"/>
      <c r="Y2770" s="3">
        <v>53911680.950000003</v>
      </c>
      <c r="Z2770" s="3">
        <v>1078233.76</v>
      </c>
      <c r="AA2770" s="3">
        <v>0</v>
      </c>
      <c r="AB2770">
        <v>0</v>
      </c>
      <c r="AC2770" s="3">
        <v>0</v>
      </c>
      <c r="AD2770" s="2">
        <v>-682358.32</v>
      </c>
      <c r="AE2770" s="3">
        <v>599122533.62</v>
      </c>
      <c r="AF2770" s="3">
        <v>12164932.65</v>
      </c>
      <c r="AG2770" s="3">
        <v>2628720.44</v>
      </c>
      <c r="AH2770" s="3">
        <v>103699.7</v>
      </c>
      <c r="AI2770" s="3">
        <v>2074</v>
      </c>
      <c r="AJ2770" s="2">
        <v>-10188946.82</v>
      </c>
    </row>
    <row r="2771" spans="1:36" hidden="1" x14ac:dyDescent="0.25">
      <c r="A2771" s="8">
        <v>2</v>
      </c>
      <c r="B2771" s="8" t="s">
        <v>1213</v>
      </c>
      <c r="C2771" s="8">
        <v>131140271250</v>
      </c>
      <c r="D2771" s="8" t="s">
        <v>1214</v>
      </c>
      <c r="F2771" s="8" t="s">
        <v>1215</v>
      </c>
      <c r="G2771" s="10">
        <v>43508</v>
      </c>
      <c r="H2771" s="8" t="s">
        <v>31</v>
      </c>
      <c r="I2771" s="8" t="s">
        <v>38</v>
      </c>
      <c r="J2771" s="9">
        <v>143095.54999999999</v>
      </c>
      <c r="K2771" s="9">
        <v>2861.91</v>
      </c>
      <c r="L2771" s="8">
        <v>0</v>
      </c>
      <c r="M2771" s="14">
        <f t="shared" si="129"/>
        <v>145957.46</v>
      </c>
      <c r="N2771" s="8">
        <v>0</v>
      </c>
      <c r="O2771" s="8">
        <v>0</v>
      </c>
      <c r="P2771" s="8" t="s">
        <v>45</v>
      </c>
      <c r="R2771" s="11">
        <v>-5086</v>
      </c>
      <c r="S2771" s="13">
        <f>_xlfn.XLOOKUP(P2771,rif_fee_schedule!$A$2:$A$84,rif_fee_schedule!C$2:C$84, 0)*1.628</f>
        <v>19.244587999999997</v>
      </c>
      <c r="T2771" s="13">
        <f>_xlfn.XLOOKUP(P2771,rif_fee_schedule!$A$2:$A$84,rif_fee_schedule!D$2:D$84, 0)</f>
        <v>11.177</v>
      </c>
      <c r="U2771" s="14">
        <f t="shared" si="130"/>
        <v>-97877.974567999976</v>
      </c>
      <c r="V2771" s="14">
        <f t="shared" si="131"/>
        <v>-56846.222000000002</v>
      </c>
      <c r="W2771" s="2"/>
      <c r="Y2771" s="3">
        <v>272008405.74000001</v>
      </c>
      <c r="Z2771" s="3">
        <v>5573244.3300000001</v>
      </c>
      <c r="AA2771" s="3">
        <v>0</v>
      </c>
      <c r="AB2771">
        <v>0</v>
      </c>
      <c r="AC2771" s="3">
        <v>0</v>
      </c>
      <c r="AD2771" s="2">
        <v>-7297347.0099999998</v>
      </c>
      <c r="AE2771" s="3">
        <v>599122533.62</v>
      </c>
      <c r="AF2771" s="3">
        <v>12164932.65</v>
      </c>
      <c r="AG2771" s="3">
        <v>2628720.44</v>
      </c>
      <c r="AH2771" s="3">
        <v>103699.7</v>
      </c>
      <c r="AI2771" s="3">
        <v>2074</v>
      </c>
      <c r="AJ2771" s="2">
        <v>-10188946.82</v>
      </c>
    </row>
    <row r="2772" spans="1:36" hidden="1" x14ac:dyDescent="0.25">
      <c r="A2772" s="8">
        <v>2</v>
      </c>
      <c r="B2772" s="8" t="s">
        <v>1213</v>
      </c>
      <c r="C2772" s="8">
        <v>131140271250</v>
      </c>
      <c r="D2772" s="8" t="s">
        <v>1214</v>
      </c>
      <c r="F2772" s="8" t="s">
        <v>1215</v>
      </c>
      <c r="G2772" s="10">
        <v>43508</v>
      </c>
      <c r="H2772" s="8" t="s">
        <v>31</v>
      </c>
      <c r="I2772" s="8" t="s">
        <v>38</v>
      </c>
      <c r="J2772" s="9">
        <v>143095.54999999999</v>
      </c>
      <c r="K2772" s="9">
        <v>2861.91</v>
      </c>
      <c r="L2772" s="8">
        <v>0</v>
      </c>
      <c r="M2772" s="14">
        <f t="shared" si="129"/>
        <v>145957.46</v>
      </c>
      <c r="N2772" s="8">
        <v>0</v>
      </c>
      <c r="O2772" s="8">
        <v>0</v>
      </c>
      <c r="P2772" s="8" t="s">
        <v>117</v>
      </c>
      <c r="R2772" s="8">
        <v>60</v>
      </c>
      <c r="S2772" s="13">
        <f>_xlfn.XLOOKUP(P2772,rif_fee_schedule!$A$2:$A$84,rif_fee_schedule!C$2:C$84, 0)*1.628</f>
        <v>4288.152</v>
      </c>
      <c r="T2772" s="13">
        <f>_xlfn.XLOOKUP(P2772,rif_fee_schedule!$A$2:$A$84,rif_fee_schedule!D$2:D$84, 0)</f>
        <v>2490</v>
      </c>
      <c r="U2772" s="14">
        <f t="shared" si="130"/>
        <v>257289.12</v>
      </c>
      <c r="V2772" s="14">
        <f t="shared" si="131"/>
        <v>149400</v>
      </c>
      <c r="W2772"/>
      <c r="Y2772" s="3">
        <v>272008405.74000001</v>
      </c>
      <c r="Z2772" s="3">
        <v>5573244.3300000001</v>
      </c>
      <c r="AA2772" s="3">
        <v>0</v>
      </c>
      <c r="AB2772">
        <v>0</v>
      </c>
      <c r="AC2772" s="3">
        <v>0</v>
      </c>
      <c r="AD2772" s="2">
        <v>-7297347.0099999998</v>
      </c>
      <c r="AE2772" s="3">
        <v>599122533.62</v>
      </c>
      <c r="AF2772" s="3">
        <v>12164932.65</v>
      </c>
      <c r="AG2772" s="3">
        <v>2628720.44</v>
      </c>
      <c r="AH2772" s="3">
        <v>103699.7</v>
      </c>
      <c r="AI2772" s="3">
        <v>2074</v>
      </c>
      <c r="AJ2772" s="2">
        <v>-10188946.82</v>
      </c>
    </row>
    <row r="2773" spans="1:36" hidden="1" x14ac:dyDescent="0.25">
      <c r="A2773" s="8">
        <v>6</v>
      </c>
      <c r="B2773" s="8" t="s">
        <v>8287</v>
      </c>
      <c r="C2773" s="8">
        <v>3660070000331</v>
      </c>
      <c r="D2773" s="8" t="s">
        <v>8288</v>
      </c>
      <c r="F2773" s="8" t="s">
        <v>8289</v>
      </c>
      <c r="G2773" s="10">
        <v>43522</v>
      </c>
      <c r="H2773" s="8" t="s">
        <v>31</v>
      </c>
      <c r="I2773" s="8" t="s">
        <v>38</v>
      </c>
      <c r="J2773" s="9">
        <v>1419.02</v>
      </c>
      <c r="K2773" s="9">
        <v>28.38</v>
      </c>
      <c r="L2773" s="8">
        <v>0</v>
      </c>
      <c r="M2773" s="14">
        <f t="shared" si="129"/>
        <v>1447.4</v>
      </c>
      <c r="N2773" s="8">
        <v>0</v>
      </c>
      <c r="O2773" s="8">
        <v>0</v>
      </c>
      <c r="P2773" s="8" t="s">
        <v>185</v>
      </c>
      <c r="R2773" s="8">
        <v>523</v>
      </c>
      <c r="S2773" s="13">
        <f>_xlfn.XLOOKUP(P2773,rif_fee_schedule!$A$2:$A$84,rif_fee_schedule!C$2:C$84, 0)*1.628</f>
        <v>0</v>
      </c>
      <c r="T2773" s="13">
        <f>_xlfn.XLOOKUP(P2773,rif_fee_schedule!$A$2:$A$84,rif_fee_schedule!D$2:D$84, 0)</f>
        <v>0</v>
      </c>
      <c r="U2773" s="14">
        <f t="shared" si="130"/>
        <v>0</v>
      </c>
      <c r="V2773" s="14">
        <f t="shared" si="131"/>
        <v>0</v>
      </c>
      <c r="W2773"/>
      <c r="Y2773" s="3">
        <v>43269262.359999999</v>
      </c>
      <c r="Z2773" s="3">
        <v>874367.57</v>
      </c>
      <c r="AA2773" s="3">
        <v>433279.63</v>
      </c>
      <c r="AB2773">
        <v>0</v>
      </c>
      <c r="AC2773" s="3">
        <v>0</v>
      </c>
      <c r="AD2773" s="2">
        <v>374512.67</v>
      </c>
      <c r="AE2773" s="3">
        <v>599122533.62</v>
      </c>
      <c r="AF2773" s="3">
        <v>12164932.65</v>
      </c>
      <c r="AG2773" s="3">
        <v>2628720.44</v>
      </c>
      <c r="AH2773" s="3">
        <v>103699.7</v>
      </c>
      <c r="AI2773" s="3">
        <v>2074</v>
      </c>
      <c r="AJ2773" s="2">
        <v>-10188946.82</v>
      </c>
    </row>
    <row r="2774" spans="1:36" hidden="1" x14ac:dyDescent="0.25">
      <c r="A2774" s="8">
        <v>6</v>
      </c>
      <c r="B2774" s="8" t="s">
        <v>8287</v>
      </c>
      <c r="C2774" s="8">
        <v>3660070000331</v>
      </c>
      <c r="D2774" s="8" t="s">
        <v>8288</v>
      </c>
      <c r="F2774" s="8" t="s">
        <v>8289</v>
      </c>
      <c r="G2774" s="10">
        <v>43522</v>
      </c>
      <c r="H2774" s="8" t="s">
        <v>31</v>
      </c>
      <c r="I2774" s="8" t="s">
        <v>38</v>
      </c>
      <c r="J2774" s="9">
        <v>1419.02</v>
      </c>
      <c r="K2774" s="9">
        <v>28.38</v>
      </c>
      <c r="L2774" s="8">
        <v>0</v>
      </c>
      <c r="M2774" s="14">
        <f t="shared" si="129"/>
        <v>1447.4</v>
      </c>
      <c r="N2774" s="8">
        <v>0</v>
      </c>
      <c r="O2774" s="8">
        <v>0</v>
      </c>
      <c r="P2774" s="8" t="s">
        <v>184</v>
      </c>
      <c r="R2774" s="8">
        <v>-523</v>
      </c>
      <c r="S2774" s="13">
        <f>_xlfn.XLOOKUP(P2774,rif_fee_schedule!$A$2:$A$84,rif_fee_schedule!C$2:C$84, 0)*1.628</f>
        <v>0</v>
      </c>
      <c r="T2774" s="13">
        <f>_xlfn.XLOOKUP(P2774,rif_fee_schedule!$A$2:$A$84,rif_fee_schedule!D$2:D$84, 0)</f>
        <v>0</v>
      </c>
      <c r="U2774" s="14">
        <f t="shared" si="130"/>
        <v>0</v>
      </c>
      <c r="V2774" s="14">
        <f t="shared" si="131"/>
        <v>0</v>
      </c>
      <c r="W2774"/>
      <c r="Y2774" s="3">
        <v>43269262.359999999</v>
      </c>
      <c r="Z2774" s="3">
        <v>874367.57</v>
      </c>
      <c r="AA2774" s="3">
        <v>433279.63</v>
      </c>
      <c r="AB2774">
        <v>0</v>
      </c>
      <c r="AC2774" s="3">
        <v>0</v>
      </c>
      <c r="AD2774" s="2">
        <v>374512.67</v>
      </c>
      <c r="AE2774" s="3">
        <v>599122533.62</v>
      </c>
      <c r="AF2774" s="3">
        <v>12164932.65</v>
      </c>
      <c r="AG2774" s="3">
        <v>2628720.44</v>
      </c>
      <c r="AH2774" s="3">
        <v>103699.7</v>
      </c>
      <c r="AI2774" s="3">
        <v>2074</v>
      </c>
      <c r="AJ2774" s="2">
        <v>-10188946.82</v>
      </c>
    </row>
    <row r="2775" spans="1:36" hidden="1" x14ac:dyDescent="0.25">
      <c r="A2775" s="8">
        <v>2</v>
      </c>
      <c r="B2775" s="8" t="s">
        <v>1495</v>
      </c>
      <c r="C2775" s="8">
        <v>131250080060</v>
      </c>
      <c r="D2775" s="8" t="s">
        <v>1496</v>
      </c>
      <c r="F2775" s="8" t="s">
        <v>1497</v>
      </c>
      <c r="G2775" s="10">
        <v>43545</v>
      </c>
      <c r="H2775" s="8" t="s">
        <v>31</v>
      </c>
      <c r="I2775" s="8" t="s">
        <v>38</v>
      </c>
      <c r="J2775" s="9">
        <v>14497.39</v>
      </c>
      <c r="K2775" s="9">
        <v>289.94</v>
      </c>
      <c r="L2775" s="8">
        <v>0</v>
      </c>
      <c r="M2775" s="14">
        <f t="shared" si="129"/>
        <v>14787.33</v>
      </c>
      <c r="N2775" s="8">
        <v>0</v>
      </c>
      <c r="O2775" s="8">
        <v>0</v>
      </c>
      <c r="P2775" s="8" t="s">
        <v>112</v>
      </c>
      <c r="R2775" s="8">
        <v>477</v>
      </c>
      <c r="S2775" s="13">
        <f>_xlfn.XLOOKUP(P2775,rif_fee_schedule!$A$2:$A$84,rif_fee_schedule!C$2:C$84, 0)*1.628</f>
        <v>53.092335999999996</v>
      </c>
      <c r="T2775" s="13">
        <f>_xlfn.XLOOKUP(P2775,rif_fee_schedule!$A$2:$A$84,rif_fee_schedule!D$2:D$84, 0)</f>
        <v>30.835000000000001</v>
      </c>
      <c r="U2775" s="14">
        <f t="shared" si="130"/>
        <v>25325.044271999999</v>
      </c>
      <c r="V2775" s="14">
        <f t="shared" si="131"/>
        <v>14708.295</v>
      </c>
      <c r="W2775"/>
      <c r="Y2775" s="3">
        <v>272008405.74000001</v>
      </c>
      <c r="Z2775" s="3">
        <v>5573244.3300000001</v>
      </c>
      <c r="AA2775" s="3">
        <v>0</v>
      </c>
      <c r="AB2775">
        <v>0</v>
      </c>
      <c r="AC2775" s="3">
        <v>0</v>
      </c>
      <c r="AD2775" s="2">
        <v>-7297347.0099999998</v>
      </c>
      <c r="AE2775" s="3">
        <v>599122533.62</v>
      </c>
      <c r="AF2775" s="3">
        <v>12164932.65</v>
      </c>
      <c r="AG2775" s="3">
        <v>2628720.44</v>
      </c>
      <c r="AH2775" s="3">
        <v>103699.7</v>
      </c>
      <c r="AI2775" s="3">
        <v>2074</v>
      </c>
      <c r="AJ2775" s="2">
        <v>-10188946.82</v>
      </c>
    </row>
    <row r="2776" spans="1:36" hidden="1" x14ac:dyDescent="0.25">
      <c r="A2776" s="8">
        <v>2</v>
      </c>
      <c r="B2776" s="8" t="s">
        <v>1495</v>
      </c>
      <c r="C2776" s="8">
        <v>131250080060</v>
      </c>
      <c r="D2776" s="8" t="s">
        <v>1496</v>
      </c>
      <c r="F2776" s="8" t="s">
        <v>1497</v>
      </c>
      <c r="G2776" s="10">
        <v>43545</v>
      </c>
      <c r="H2776" s="8" t="s">
        <v>31</v>
      </c>
      <c r="I2776" s="8" t="s">
        <v>38</v>
      </c>
      <c r="J2776" s="9">
        <v>14497.39</v>
      </c>
      <c r="K2776" s="9">
        <v>289.94</v>
      </c>
      <c r="L2776" s="8">
        <v>0</v>
      </c>
      <c r="M2776" s="14">
        <f t="shared" si="129"/>
        <v>14787.33</v>
      </c>
      <c r="N2776" s="8">
        <v>0</v>
      </c>
      <c r="O2776" s="8">
        <v>0</v>
      </c>
      <c r="P2776" s="8" t="s">
        <v>45</v>
      </c>
      <c r="R2776" s="8">
        <v>-477</v>
      </c>
      <c r="S2776" s="13">
        <f>_xlfn.XLOOKUP(P2776,rif_fee_schedule!$A$2:$A$84,rif_fee_schedule!C$2:C$84, 0)*1.628</f>
        <v>19.244587999999997</v>
      </c>
      <c r="T2776" s="13">
        <f>_xlfn.XLOOKUP(P2776,rif_fee_schedule!$A$2:$A$84,rif_fee_schedule!D$2:D$84, 0)</f>
        <v>11.177</v>
      </c>
      <c r="U2776" s="14">
        <f t="shared" si="130"/>
        <v>-9179.6684759999989</v>
      </c>
      <c r="V2776" s="14">
        <f t="shared" si="131"/>
        <v>-5331.4290000000001</v>
      </c>
      <c r="W2776"/>
      <c r="Y2776" s="3">
        <v>272008405.74000001</v>
      </c>
      <c r="Z2776" s="3">
        <v>5573244.3300000001</v>
      </c>
      <c r="AA2776" s="3">
        <v>0</v>
      </c>
      <c r="AB2776">
        <v>0</v>
      </c>
      <c r="AC2776" s="3">
        <v>0</v>
      </c>
      <c r="AD2776" s="2">
        <v>-7297347.0099999998</v>
      </c>
      <c r="AE2776" s="3">
        <v>599122533.62</v>
      </c>
      <c r="AF2776" s="3">
        <v>12164932.65</v>
      </c>
      <c r="AG2776" s="3">
        <v>2628720.44</v>
      </c>
      <c r="AH2776" s="3">
        <v>103699.7</v>
      </c>
      <c r="AI2776" s="3">
        <v>2074</v>
      </c>
      <c r="AJ2776" s="2">
        <v>-10188946.82</v>
      </c>
    </row>
    <row r="2777" spans="1:36" hidden="1" x14ac:dyDescent="0.25">
      <c r="A2777" s="8">
        <v>2</v>
      </c>
      <c r="B2777" s="8" t="s">
        <v>1516</v>
      </c>
      <c r="C2777" s="8">
        <v>131250320250</v>
      </c>
      <c r="D2777" s="8" t="s">
        <v>1517</v>
      </c>
      <c r="F2777" s="8" t="s">
        <v>1518</v>
      </c>
      <c r="G2777" s="10">
        <v>43524</v>
      </c>
      <c r="H2777" s="8" t="s">
        <v>31</v>
      </c>
      <c r="I2777" s="8" t="s">
        <v>38</v>
      </c>
      <c r="J2777" s="9">
        <v>277638.63</v>
      </c>
      <c r="K2777" s="9">
        <v>5552.77</v>
      </c>
      <c r="L2777" s="8">
        <v>0</v>
      </c>
      <c r="M2777" s="14">
        <f t="shared" si="129"/>
        <v>283191.40000000002</v>
      </c>
      <c r="N2777" s="8">
        <v>0</v>
      </c>
      <c r="O2777" s="8">
        <v>0</v>
      </c>
      <c r="P2777" s="8" t="s">
        <v>112</v>
      </c>
      <c r="R2777" s="11">
        <v>9135</v>
      </c>
      <c r="S2777" s="13">
        <f>_xlfn.XLOOKUP(P2777,rif_fee_schedule!$A$2:$A$84,rif_fee_schedule!C$2:C$84, 0)*1.628</f>
        <v>53.092335999999996</v>
      </c>
      <c r="T2777" s="13">
        <f>_xlfn.XLOOKUP(P2777,rif_fee_schedule!$A$2:$A$84,rif_fee_schedule!D$2:D$84, 0)</f>
        <v>30.835000000000001</v>
      </c>
      <c r="U2777" s="14">
        <f t="shared" si="130"/>
        <v>484998.48935999995</v>
      </c>
      <c r="V2777" s="14">
        <f t="shared" si="131"/>
        <v>281677.72500000003</v>
      </c>
      <c r="W2777" s="2"/>
      <c r="Y2777" s="3">
        <v>272008405.74000001</v>
      </c>
      <c r="Z2777" s="3">
        <v>5573244.3300000001</v>
      </c>
      <c r="AA2777" s="3">
        <v>0</v>
      </c>
      <c r="AB2777">
        <v>0</v>
      </c>
      <c r="AC2777" s="3">
        <v>0</v>
      </c>
      <c r="AD2777" s="2">
        <v>-7297347.0099999998</v>
      </c>
      <c r="AE2777" s="3">
        <v>599122533.62</v>
      </c>
      <c r="AF2777" s="3">
        <v>12164932.65</v>
      </c>
      <c r="AG2777" s="3">
        <v>2628720.44</v>
      </c>
      <c r="AH2777" s="3">
        <v>103699.7</v>
      </c>
      <c r="AI2777" s="3">
        <v>2074</v>
      </c>
      <c r="AJ2777" s="2">
        <v>-10188946.82</v>
      </c>
    </row>
    <row r="2778" spans="1:36" hidden="1" x14ac:dyDescent="0.25">
      <c r="A2778" s="8">
        <v>2</v>
      </c>
      <c r="B2778" s="8" t="s">
        <v>1516</v>
      </c>
      <c r="C2778" s="8">
        <v>131250320250</v>
      </c>
      <c r="D2778" s="8" t="s">
        <v>1517</v>
      </c>
      <c r="F2778" s="8" t="s">
        <v>1518</v>
      </c>
      <c r="G2778" s="10">
        <v>43524</v>
      </c>
      <c r="H2778" s="8" t="s">
        <v>31</v>
      </c>
      <c r="I2778" s="8" t="s">
        <v>38</v>
      </c>
      <c r="J2778" s="9">
        <v>277638.63</v>
      </c>
      <c r="K2778" s="9">
        <v>5552.77</v>
      </c>
      <c r="L2778" s="8">
        <v>0</v>
      </c>
      <c r="M2778" s="14">
        <f t="shared" si="129"/>
        <v>283191.40000000002</v>
      </c>
      <c r="N2778" s="8">
        <v>0</v>
      </c>
      <c r="O2778" s="8">
        <v>0</v>
      </c>
      <c r="P2778" s="8" t="s">
        <v>45</v>
      </c>
      <c r="R2778" s="11">
        <v>-9135</v>
      </c>
      <c r="S2778" s="13">
        <f>_xlfn.XLOOKUP(P2778,rif_fee_schedule!$A$2:$A$84,rif_fee_schedule!C$2:C$84, 0)*1.628</f>
        <v>19.244587999999997</v>
      </c>
      <c r="T2778" s="13">
        <f>_xlfn.XLOOKUP(P2778,rif_fee_schedule!$A$2:$A$84,rif_fee_schedule!D$2:D$84, 0)</f>
        <v>11.177</v>
      </c>
      <c r="U2778" s="14">
        <f t="shared" si="130"/>
        <v>-175799.31137999997</v>
      </c>
      <c r="V2778" s="14">
        <f t="shared" si="131"/>
        <v>-102101.89499999999</v>
      </c>
      <c r="W2778" s="2"/>
      <c r="Y2778" s="3">
        <v>272008405.74000001</v>
      </c>
      <c r="Z2778" s="3">
        <v>5573244.3300000001</v>
      </c>
      <c r="AA2778" s="3">
        <v>0</v>
      </c>
      <c r="AB2778">
        <v>0</v>
      </c>
      <c r="AC2778" s="3">
        <v>0</v>
      </c>
      <c r="AD2778" s="2">
        <v>-7297347.0099999998</v>
      </c>
      <c r="AE2778" s="3">
        <v>599122533.62</v>
      </c>
      <c r="AF2778" s="3">
        <v>12164932.65</v>
      </c>
      <c r="AG2778" s="3">
        <v>2628720.44</v>
      </c>
      <c r="AH2778" s="3">
        <v>103699.7</v>
      </c>
      <c r="AI2778" s="3">
        <v>2074</v>
      </c>
      <c r="AJ2778" s="2">
        <v>-10188946.82</v>
      </c>
    </row>
    <row r="2779" spans="1:36" hidden="1" x14ac:dyDescent="0.25">
      <c r="A2779" s="8">
        <v>2</v>
      </c>
      <c r="B2779" s="8" t="s">
        <v>2403</v>
      </c>
      <c r="C2779" s="8">
        <v>131140370010</v>
      </c>
      <c r="D2779" s="8" t="s">
        <v>2404</v>
      </c>
      <c r="F2779" s="8" t="s">
        <v>2405</v>
      </c>
      <c r="G2779" s="10">
        <v>43516</v>
      </c>
      <c r="H2779" s="8" t="s">
        <v>31</v>
      </c>
      <c r="I2779" s="8" t="s">
        <v>32</v>
      </c>
      <c r="J2779" s="9">
        <v>4.8</v>
      </c>
      <c r="K2779" s="9">
        <v>0.1</v>
      </c>
      <c r="L2779" s="8">
        <v>0</v>
      </c>
      <c r="M2779" s="14">
        <f t="shared" si="129"/>
        <v>4.8999999999999995</v>
      </c>
      <c r="N2779" s="8">
        <v>0</v>
      </c>
      <c r="O2779" s="8">
        <v>0</v>
      </c>
      <c r="P2779" s="8" t="s">
        <v>983</v>
      </c>
      <c r="R2779" s="8">
        <v>128</v>
      </c>
      <c r="S2779" s="13">
        <f>_xlfn.XLOOKUP(P2779,rif_fee_schedule!$A$2:$A$84,rif_fee_schedule!C$2:C$84, 0)*1.628</f>
        <v>203.5</v>
      </c>
      <c r="T2779" s="13">
        <f>_xlfn.XLOOKUP(P2779,rif_fee_schedule!$A$2:$A$84,rif_fee_schedule!D$2:D$84, 0)</f>
        <v>118</v>
      </c>
      <c r="U2779" s="14">
        <f t="shared" si="130"/>
        <v>26048</v>
      </c>
      <c r="V2779" s="14">
        <f t="shared" si="131"/>
        <v>15104</v>
      </c>
      <c r="W2779"/>
      <c r="Y2779" s="3">
        <v>272008405.74000001</v>
      </c>
      <c r="Z2779" s="3">
        <v>5573244.3300000001</v>
      </c>
      <c r="AA2779" s="3">
        <v>0</v>
      </c>
      <c r="AB2779">
        <v>0</v>
      </c>
      <c r="AC2779" s="3">
        <v>0</v>
      </c>
      <c r="AD2779" s="2">
        <v>-7297347.0099999998</v>
      </c>
      <c r="AE2779" s="3">
        <v>599122533.62</v>
      </c>
      <c r="AF2779" s="3">
        <v>12164932.65</v>
      </c>
      <c r="AG2779" s="3">
        <v>2628720.44</v>
      </c>
      <c r="AH2779" s="3">
        <v>103699.7</v>
      </c>
      <c r="AI2779" s="3">
        <v>2074</v>
      </c>
      <c r="AJ2779" s="2">
        <v>-10188946.82</v>
      </c>
    </row>
    <row r="2780" spans="1:36" hidden="1" x14ac:dyDescent="0.25">
      <c r="A2780" s="8">
        <v>2</v>
      </c>
      <c r="B2780" s="8" t="s">
        <v>2403</v>
      </c>
      <c r="C2780" s="8">
        <v>131140370010</v>
      </c>
      <c r="D2780" s="8" t="s">
        <v>2404</v>
      </c>
      <c r="F2780" s="8" t="s">
        <v>2405</v>
      </c>
      <c r="G2780" s="10">
        <v>43516</v>
      </c>
      <c r="H2780" s="8" t="s">
        <v>31</v>
      </c>
      <c r="I2780" s="8" t="s">
        <v>32</v>
      </c>
      <c r="J2780" s="9">
        <v>4.8</v>
      </c>
      <c r="K2780" s="9">
        <v>0.1</v>
      </c>
      <c r="L2780" s="8">
        <v>0</v>
      </c>
      <c r="M2780" s="14">
        <f t="shared" si="129"/>
        <v>4.8999999999999995</v>
      </c>
      <c r="N2780" s="8">
        <v>0</v>
      </c>
      <c r="O2780" s="8">
        <v>0</v>
      </c>
      <c r="P2780" s="8" t="s">
        <v>72</v>
      </c>
      <c r="R2780" s="11">
        <v>-7972</v>
      </c>
      <c r="S2780" s="13">
        <f>_xlfn.XLOOKUP(P2780,rif_fee_schedule!$A$2:$A$84,rif_fee_schedule!C$2:C$84, 0)*1.628</f>
        <v>15.918583999999999</v>
      </c>
      <c r="T2780" s="13">
        <f>_xlfn.XLOOKUP(P2780,rif_fee_schedule!$A$2:$A$84,rif_fee_schedule!D$2:D$84, 0)</f>
        <v>9.2460000000000004</v>
      </c>
      <c r="U2780" s="14">
        <f t="shared" si="130"/>
        <v>-126902.95164799999</v>
      </c>
      <c r="V2780" s="14">
        <f t="shared" si="131"/>
        <v>-73709.112000000008</v>
      </c>
      <c r="W2780" s="2"/>
      <c r="Y2780" s="3">
        <v>272008405.74000001</v>
      </c>
      <c r="Z2780" s="3">
        <v>5573244.3300000001</v>
      </c>
      <c r="AA2780" s="3">
        <v>0</v>
      </c>
      <c r="AB2780">
        <v>0</v>
      </c>
      <c r="AC2780" s="3">
        <v>0</v>
      </c>
      <c r="AD2780" s="2">
        <v>-7297347.0099999998</v>
      </c>
      <c r="AE2780" s="3">
        <v>599122533.62</v>
      </c>
      <c r="AF2780" s="3">
        <v>12164932.65</v>
      </c>
      <c r="AG2780" s="3">
        <v>2628720.44</v>
      </c>
      <c r="AH2780" s="3">
        <v>103699.7</v>
      </c>
      <c r="AI2780" s="3">
        <v>2074</v>
      </c>
      <c r="AJ2780" s="2">
        <v>-10188946.82</v>
      </c>
    </row>
    <row r="2781" spans="1:36" hidden="1" x14ac:dyDescent="0.25">
      <c r="A2781" s="8">
        <v>2</v>
      </c>
      <c r="B2781" s="8" t="s">
        <v>2403</v>
      </c>
      <c r="C2781" s="8">
        <v>131140370010</v>
      </c>
      <c r="D2781" s="8" t="s">
        <v>2404</v>
      </c>
      <c r="F2781" s="8" t="s">
        <v>2405</v>
      </c>
      <c r="G2781" s="10">
        <v>43516</v>
      </c>
      <c r="H2781" s="8" t="s">
        <v>31</v>
      </c>
      <c r="I2781" s="8" t="s">
        <v>32</v>
      </c>
      <c r="J2781" s="9">
        <v>4.8</v>
      </c>
      <c r="K2781" s="9">
        <v>0.1</v>
      </c>
      <c r="L2781" s="8">
        <v>0</v>
      </c>
      <c r="M2781" s="14">
        <f t="shared" si="129"/>
        <v>4.8999999999999995</v>
      </c>
      <c r="N2781" s="8">
        <v>0</v>
      </c>
      <c r="O2781" s="8">
        <v>0</v>
      </c>
      <c r="P2781" s="8" t="s">
        <v>1765</v>
      </c>
      <c r="R2781" s="8">
        <v>88</v>
      </c>
      <c r="S2781" s="13">
        <f>_xlfn.XLOOKUP(P2781,rif_fee_schedule!$A$2:$A$84,rif_fee_schedule!C$2:C$84, 0)*1.628</f>
        <v>1146.1119999999999</v>
      </c>
      <c r="T2781" s="13">
        <f>_xlfn.XLOOKUP(P2781,rif_fee_schedule!$A$2:$A$84,rif_fee_schedule!D$2:D$84, 0)</f>
        <v>666</v>
      </c>
      <c r="U2781" s="14">
        <f t="shared" si="130"/>
        <v>100857.85599999999</v>
      </c>
      <c r="V2781" s="14">
        <f t="shared" si="131"/>
        <v>58608</v>
      </c>
      <c r="W2781"/>
      <c r="Y2781" s="3">
        <v>272008405.74000001</v>
      </c>
      <c r="Z2781" s="3">
        <v>5573244.3300000001</v>
      </c>
      <c r="AA2781" s="3">
        <v>0</v>
      </c>
      <c r="AB2781">
        <v>0</v>
      </c>
      <c r="AC2781" s="3">
        <v>0</v>
      </c>
      <c r="AD2781" s="2">
        <v>-7297347.0099999998</v>
      </c>
      <c r="AE2781" s="3">
        <v>599122533.62</v>
      </c>
      <c r="AF2781" s="3">
        <v>12164932.65</v>
      </c>
      <c r="AG2781" s="3">
        <v>2628720.44</v>
      </c>
      <c r="AH2781" s="3">
        <v>103699.7</v>
      </c>
      <c r="AI2781" s="3">
        <v>2074</v>
      </c>
      <c r="AJ2781" s="2">
        <v>-10188946.82</v>
      </c>
    </row>
    <row r="2782" spans="1:36" hidden="1" x14ac:dyDescent="0.25">
      <c r="A2782" s="8">
        <v>6</v>
      </c>
      <c r="B2782" s="8" t="s">
        <v>5717</v>
      </c>
      <c r="C2782" s="8">
        <v>1079160210120</v>
      </c>
      <c r="D2782" s="8" t="s">
        <v>5718</v>
      </c>
      <c r="F2782" s="8" t="s">
        <v>5719</v>
      </c>
      <c r="G2782" s="10">
        <v>43535</v>
      </c>
      <c r="H2782" s="8" t="s">
        <v>31</v>
      </c>
      <c r="I2782" s="8" t="s">
        <v>38</v>
      </c>
      <c r="J2782" s="9">
        <v>9278.02</v>
      </c>
      <c r="K2782" s="9">
        <v>185.56</v>
      </c>
      <c r="L2782" s="8">
        <v>0</v>
      </c>
      <c r="M2782" s="14">
        <f t="shared" si="129"/>
        <v>9463.58</v>
      </c>
      <c r="N2782" s="8">
        <v>0</v>
      </c>
      <c r="O2782" s="8">
        <v>0</v>
      </c>
      <c r="P2782" s="8" t="s">
        <v>77</v>
      </c>
      <c r="R2782" s="8">
        <v>1</v>
      </c>
      <c r="S2782" s="13">
        <f>_xlfn.XLOOKUP(P2782,rif_fee_schedule!$A$2:$A$84,rif_fee_schedule!C$2:C$84, 0)*1.628</f>
        <v>9769.6279999999988</v>
      </c>
      <c r="T2782" s="13">
        <f>_xlfn.XLOOKUP(P2782,rif_fee_schedule!$A$2:$A$84,rif_fee_schedule!D$2:D$84, 0)</f>
        <v>5674</v>
      </c>
      <c r="U2782" s="14">
        <f t="shared" si="130"/>
        <v>9769.6279999999988</v>
      </c>
      <c r="V2782" s="14">
        <f t="shared" si="131"/>
        <v>5674</v>
      </c>
      <c r="W2782"/>
      <c r="Y2782" s="3">
        <v>43269262.359999999</v>
      </c>
      <c r="Z2782" s="3">
        <v>874367.57</v>
      </c>
      <c r="AA2782" s="3">
        <v>433279.63</v>
      </c>
      <c r="AB2782">
        <v>0</v>
      </c>
      <c r="AC2782" s="3">
        <v>0</v>
      </c>
      <c r="AD2782" s="2">
        <v>374512.67</v>
      </c>
      <c r="AE2782" s="3">
        <v>599122533.62</v>
      </c>
      <c r="AF2782" s="3">
        <v>12164932.65</v>
      </c>
      <c r="AG2782" s="3">
        <v>2628720.44</v>
      </c>
      <c r="AH2782" s="3">
        <v>103699.7</v>
      </c>
      <c r="AI2782" s="3">
        <v>2074</v>
      </c>
      <c r="AJ2782" s="2">
        <v>-10188946.82</v>
      </c>
    </row>
    <row r="2783" spans="1:36" hidden="1" x14ac:dyDescent="0.25">
      <c r="A2783" s="8">
        <v>3</v>
      </c>
      <c r="B2783" s="8" t="s">
        <v>3157</v>
      </c>
      <c r="C2783" s="8">
        <v>420160075190</v>
      </c>
      <c r="D2783" s="8" t="s">
        <v>3158</v>
      </c>
      <c r="F2783" s="8" t="s">
        <v>3159</v>
      </c>
      <c r="G2783" s="10">
        <v>43516</v>
      </c>
      <c r="H2783" s="8" t="s">
        <v>31</v>
      </c>
      <c r="I2783" s="8" t="s">
        <v>38</v>
      </c>
      <c r="J2783" s="9">
        <v>45442.33</v>
      </c>
      <c r="K2783" s="9">
        <v>908.85</v>
      </c>
      <c r="L2783" s="8">
        <v>0</v>
      </c>
      <c r="M2783" s="14">
        <f t="shared" si="129"/>
        <v>46351.18</v>
      </c>
      <c r="N2783" s="8">
        <v>0</v>
      </c>
      <c r="O2783" s="8">
        <v>0</v>
      </c>
      <c r="P2783" s="8" t="s">
        <v>376</v>
      </c>
      <c r="R2783" s="8">
        <v>8</v>
      </c>
      <c r="S2783" s="13">
        <f>_xlfn.XLOOKUP(P2783,rif_fee_schedule!$A$2:$A$84,rif_fee_schedule!C$2:C$84, 0)*1.628</f>
        <v>5981.2719999999999</v>
      </c>
      <c r="T2783" s="13">
        <f>_xlfn.XLOOKUP(P2783,rif_fee_schedule!$A$2:$A$84,rif_fee_schedule!D$2:D$84, 0)</f>
        <v>3474</v>
      </c>
      <c r="U2783" s="14">
        <f t="shared" si="130"/>
        <v>47850.175999999999</v>
      </c>
      <c r="V2783" s="14">
        <f t="shared" si="131"/>
        <v>27792</v>
      </c>
      <c r="W2783"/>
      <c r="Y2783" s="3">
        <v>23988344.25</v>
      </c>
      <c r="Z2783" s="3">
        <v>491993.61</v>
      </c>
      <c r="AA2783" s="3">
        <v>633517.25</v>
      </c>
      <c r="AB2783">
        <v>0</v>
      </c>
      <c r="AC2783" s="3">
        <v>0</v>
      </c>
      <c r="AD2783" s="2">
        <v>2811604.2</v>
      </c>
      <c r="AE2783" s="3">
        <v>599122533.62</v>
      </c>
      <c r="AF2783" s="3">
        <v>12164932.65</v>
      </c>
      <c r="AG2783" s="3">
        <v>2628720.44</v>
      </c>
      <c r="AH2783" s="3">
        <v>103699.7</v>
      </c>
      <c r="AI2783" s="3">
        <v>2074</v>
      </c>
      <c r="AJ2783" s="2">
        <v>-10188946.82</v>
      </c>
    </row>
    <row r="2784" spans="1:36" hidden="1" x14ac:dyDescent="0.25">
      <c r="A2784" s="8">
        <v>3</v>
      </c>
      <c r="B2784" s="8" t="s">
        <v>3276</v>
      </c>
      <c r="C2784" s="8">
        <v>420160074230</v>
      </c>
      <c r="D2784" s="8" t="s">
        <v>3277</v>
      </c>
      <c r="F2784" s="8" t="s">
        <v>3278</v>
      </c>
      <c r="G2784" s="10">
        <v>43518</v>
      </c>
      <c r="H2784" s="8" t="s">
        <v>31</v>
      </c>
      <c r="I2784" s="8" t="s">
        <v>38</v>
      </c>
      <c r="J2784" s="9">
        <v>45442.33</v>
      </c>
      <c r="K2784" s="9">
        <v>908.85</v>
      </c>
      <c r="L2784" s="8">
        <v>0</v>
      </c>
      <c r="M2784" s="14">
        <f t="shared" si="129"/>
        <v>46351.18</v>
      </c>
      <c r="N2784" s="8">
        <v>0</v>
      </c>
      <c r="O2784" s="8">
        <v>0</v>
      </c>
      <c r="P2784" s="8" t="s">
        <v>376</v>
      </c>
      <c r="R2784" s="8">
        <v>8</v>
      </c>
      <c r="S2784" s="13">
        <f>_xlfn.XLOOKUP(P2784,rif_fee_schedule!$A$2:$A$84,rif_fee_schedule!C$2:C$84, 0)*1.628</f>
        <v>5981.2719999999999</v>
      </c>
      <c r="T2784" s="13">
        <f>_xlfn.XLOOKUP(P2784,rif_fee_schedule!$A$2:$A$84,rif_fee_schedule!D$2:D$84, 0)</f>
        <v>3474</v>
      </c>
      <c r="U2784" s="14">
        <f t="shared" si="130"/>
        <v>47850.175999999999</v>
      </c>
      <c r="V2784" s="14">
        <f t="shared" si="131"/>
        <v>27792</v>
      </c>
      <c r="W2784"/>
      <c r="Y2784" s="3">
        <v>23988344.25</v>
      </c>
      <c r="Z2784" s="3">
        <v>491993.61</v>
      </c>
      <c r="AA2784" s="3">
        <v>633517.25</v>
      </c>
      <c r="AB2784">
        <v>0</v>
      </c>
      <c r="AC2784" s="3">
        <v>0</v>
      </c>
      <c r="AD2784" s="2">
        <v>2811604.2</v>
      </c>
      <c r="AE2784" s="3">
        <v>599122533.62</v>
      </c>
      <c r="AF2784" s="3">
        <v>12164932.65</v>
      </c>
      <c r="AG2784" s="3">
        <v>2628720.44</v>
      </c>
      <c r="AH2784" s="3">
        <v>103699.7</v>
      </c>
      <c r="AI2784" s="3">
        <v>2074</v>
      </c>
      <c r="AJ2784" s="2">
        <v>-10188946.82</v>
      </c>
    </row>
    <row r="2785" spans="1:36" hidden="1" x14ac:dyDescent="0.25">
      <c r="A2785" s="8">
        <v>3</v>
      </c>
      <c r="B2785" s="8" t="s">
        <v>3099</v>
      </c>
      <c r="C2785" s="8">
        <v>420160072080</v>
      </c>
      <c r="D2785" s="8" t="s">
        <v>3100</v>
      </c>
      <c r="F2785" s="8" t="s">
        <v>3101</v>
      </c>
      <c r="G2785" s="10">
        <v>43516</v>
      </c>
      <c r="H2785" s="8" t="s">
        <v>31</v>
      </c>
      <c r="I2785" s="8" t="s">
        <v>38</v>
      </c>
      <c r="J2785" s="9">
        <v>34081.75</v>
      </c>
      <c r="K2785" s="9">
        <v>681.64</v>
      </c>
      <c r="L2785" s="8">
        <v>0</v>
      </c>
      <c r="M2785" s="14">
        <f t="shared" ref="M2785:M2848" si="132">SUM(J2785:L2785)</f>
        <v>34763.39</v>
      </c>
      <c r="N2785" s="8">
        <v>0</v>
      </c>
      <c r="O2785" s="8">
        <v>0</v>
      </c>
      <c r="P2785" s="8" t="s">
        <v>376</v>
      </c>
      <c r="R2785" s="8">
        <v>6</v>
      </c>
      <c r="S2785" s="13">
        <f>_xlfn.XLOOKUP(P2785,rif_fee_schedule!$A$2:$A$84,rif_fee_schedule!C$2:C$84, 0)*1.628</f>
        <v>5981.2719999999999</v>
      </c>
      <c r="T2785" s="13">
        <f>_xlfn.XLOOKUP(P2785,rif_fee_schedule!$A$2:$A$84,rif_fee_schedule!D$2:D$84, 0)</f>
        <v>3474</v>
      </c>
      <c r="U2785" s="14">
        <f t="shared" si="130"/>
        <v>35887.631999999998</v>
      </c>
      <c r="V2785" s="14">
        <f t="shared" si="131"/>
        <v>20844</v>
      </c>
      <c r="W2785"/>
      <c r="Y2785" s="3">
        <v>23988344.25</v>
      </c>
      <c r="Z2785" s="3">
        <v>491993.61</v>
      </c>
      <c r="AA2785" s="3">
        <v>633517.25</v>
      </c>
      <c r="AB2785">
        <v>0</v>
      </c>
      <c r="AC2785" s="3">
        <v>0</v>
      </c>
      <c r="AD2785" s="2">
        <v>2811604.2</v>
      </c>
      <c r="AE2785" s="3">
        <v>599122533.62</v>
      </c>
      <c r="AF2785" s="3">
        <v>12164932.65</v>
      </c>
      <c r="AG2785" s="3">
        <v>2628720.44</v>
      </c>
      <c r="AH2785" s="3">
        <v>103699.7</v>
      </c>
      <c r="AI2785" s="3">
        <v>2074</v>
      </c>
      <c r="AJ2785" s="2">
        <v>-10188946.82</v>
      </c>
    </row>
    <row r="2786" spans="1:36" hidden="1" x14ac:dyDescent="0.25">
      <c r="A2786" s="8">
        <v>3</v>
      </c>
      <c r="B2786" s="8" t="s">
        <v>3132</v>
      </c>
      <c r="C2786" s="8">
        <v>420160060090</v>
      </c>
      <c r="D2786" s="8" t="s">
        <v>3133</v>
      </c>
      <c r="F2786" s="8" t="s">
        <v>3134</v>
      </c>
      <c r="G2786" s="10">
        <v>43516</v>
      </c>
      <c r="H2786" s="8" t="s">
        <v>31</v>
      </c>
      <c r="I2786" s="8" t="s">
        <v>38</v>
      </c>
      <c r="J2786" s="9">
        <v>51122.63</v>
      </c>
      <c r="K2786" s="9">
        <v>1022.45</v>
      </c>
      <c r="L2786" s="8">
        <v>0</v>
      </c>
      <c r="M2786" s="14">
        <f t="shared" si="132"/>
        <v>52145.079999999994</v>
      </c>
      <c r="N2786" s="8">
        <v>0</v>
      </c>
      <c r="O2786" s="8">
        <v>0</v>
      </c>
      <c r="P2786" s="8" t="s">
        <v>376</v>
      </c>
      <c r="R2786" s="8">
        <v>9</v>
      </c>
      <c r="S2786" s="13">
        <f>_xlfn.XLOOKUP(P2786,rif_fee_schedule!$A$2:$A$84,rif_fee_schedule!C$2:C$84, 0)*1.628</f>
        <v>5981.2719999999999</v>
      </c>
      <c r="T2786" s="13">
        <f>_xlfn.XLOOKUP(P2786,rif_fee_schedule!$A$2:$A$84,rif_fee_schedule!D$2:D$84, 0)</f>
        <v>3474</v>
      </c>
      <c r="U2786" s="14">
        <f t="shared" si="130"/>
        <v>53831.447999999997</v>
      </c>
      <c r="V2786" s="14">
        <f t="shared" si="131"/>
        <v>31266</v>
      </c>
      <c r="W2786"/>
      <c r="Y2786" s="3">
        <v>23988344.25</v>
      </c>
      <c r="Z2786" s="3">
        <v>491993.61</v>
      </c>
      <c r="AA2786" s="3">
        <v>633517.25</v>
      </c>
      <c r="AB2786">
        <v>0</v>
      </c>
      <c r="AC2786" s="3">
        <v>0</v>
      </c>
      <c r="AD2786" s="2">
        <v>2811604.2</v>
      </c>
      <c r="AE2786" s="3">
        <v>599122533.62</v>
      </c>
      <c r="AF2786" s="3">
        <v>12164932.65</v>
      </c>
      <c r="AG2786" s="3">
        <v>2628720.44</v>
      </c>
      <c r="AH2786" s="3">
        <v>103699.7</v>
      </c>
      <c r="AI2786" s="3">
        <v>2074</v>
      </c>
      <c r="AJ2786" s="2">
        <v>-10188946.82</v>
      </c>
    </row>
    <row r="2787" spans="1:36" hidden="1" x14ac:dyDescent="0.25">
      <c r="A2787" s="8">
        <v>2</v>
      </c>
      <c r="B2787" s="8" t="s">
        <v>1506</v>
      </c>
      <c r="C2787" s="8">
        <v>131250370440</v>
      </c>
      <c r="D2787" s="8" t="s">
        <v>1507</v>
      </c>
      <c r="F2787" s="8" t="s">
        <v>1508</v>
      </c>
      <c r="G2787" s="10">
        <v>43510</v>
      </c>
      <c r="H2787" s="8" t="s">
        <v>31</v>
      </c>
      <c r="I2787" s="8" t="s">
        <v>38</v>
      </c>
      <c r="J2787" s="9">
        <v>177275.33</v>
      </c>
      <c r="K2787" s="9">
        <v>3545.51</v>
      </c>
      <c r="L2787" s="8">
        <v>0</v>
      </c>
      <c r="M2787" s="14">
        <f t="shared" si="132"/>
        <v>180820.84</v>
      </c>
      <c r="N2787" s="8">
        <v>0</v>
      </c>
      <c r="O2787" s="8">
        <v>0</v>
      </c>
      <c r="P2787" s="8" t="s">
        <v>112</v>
      </c>
      <c r="R2787" s="11">
        <v>4017</v>
      </c>
      <c r="S2787" s="13">
        <f>_xlfn.XLOOKUP(P2787,rif_fee_schedule!$A$2:$A$84,rif_fee_schedule!C$2:C$84, 0)*1.628</f>
        <v>53.092335999999996</v>
      </c>
      <c r="T2787" s="13">
        <f>_xlfn.XLOOKUP(P2787,rif_fee_schedule!$A$2:$A$84,rif_fee_schedule!D$2:D$84, 0)</f>
        <v>30.835000000000001</v>
      </c>
      <c r="U2787" s="14">
        <f t="shared" si="130"/>
        <v>213271.91371199998</v>
      </c>
      <c r="V2787" s="14">
        <f t="shared" si="131"/>
        <v>123864.19500000001</v>
      </c>
      <c r="W2787" s="2"/>
      <c r="Y2787" s="3">
        <v>272008405.74000001</v>
      </c>
      <c r="Z2787" s="3">
        <v>5573244.3300000001</v>
      </c>
      <c r="AA2787" s="3">
        <v>0</v>
      </c>
      <c r="AB2787">
        <v>0</v>
      </c>
      <c r="AC2787" s="3">
        <v>0</v>
      </c>
      <c r="AD2787" s="2">
        <v>-7297347.0099999998</v>
      </c>
      <c r="AE2787" s="3">
        <v>599122533.62</v>
      </c>
      <c r="AF2787" s="3">
        <v>12164932.65</v>
      </c>
      <c r="AG2787" s="3">
        <v>2628720.44</v>
      </c>
      <c r="AH2787" s="3">
        <v>103699.7</v>
      </c>
      <c r="AI2787" s="3">
        <v>2074</v>
      </c>
      <c r="AJ2787" s="2">
        <v>-10188946.82</v>
      </c>
    </row>
    <row r="2788" spans="1:36" hidden="1" x14ac:dyDescent="0.25">
      <c r="A2788" s="8">
        <v>2</v>
      </c>
      <c r="B2788" s="8" t="s">
        <v>1506</v>
      </c>
      <c r="C2788" s="8">
        <v>131250370440</v>
      </c>
      <c r="D2788" s="8" t="s">
        <v>1507</v>
      </c>
      <c r="F2788" s="8" t="s">
        <v>1508</v>
      </c>
      <c r="G2788" s="10">
        <v>43510</v>
      </c>
      <c r="H2788" s="8" t="s">
        <v>31</v>
      </c>
      <c r="I2788" s="8" t="s">
        <v>38</v>
      </c>
      <c r="J2788" s="9">
        <v>177275.33</v>
      </c>
      <c r="K2788" s="9">
        <v>3545.51</v>
      </c>
      <c r="L2788" s="8">
        <v>0</v>
      </c>
      <c r="M2788" s="14">
        <f t="shared" si="132"/>
        <v>180820.84</v>
      </c>
      <c r="N2788" s="8">
        <v>0</v>
      </c>
      <c r="O2788" s="8">
        <v>0</v>
      </c>
      <c r="P2788" s="8" t="s">
        <v>44</v>
      </c>
      <c r="R2788" s="11">
        <v>-4017</v>
      </c>
      <c r="S2788" s="13">
        <f>_xlfn.XLOOKUP(P2788,rif_fee_schedule!$A$2:$A$84,rif_fee_schedule!C$2:C$84, 0)*1.628</f>
        <v>3.9446439999999998</v>
      </c>
      <c r="T2788" s="13">
        <f>_xlfn.XLOOKUP(P2788,rif_fee_schedule!$A$2:$A$84,rif_fee_schedule!D$2:D$84, 0)</f>
        <v>2.2909999999999999</v>
      </c>
      <c r="U2788" s="14">
        <f t="shared" si="130"/>
        <v>-15845.634947999999</v>
      </c>
      <c r="V2788" s="14">
        <f t="shared" si="131"/>
        <v>-9202.9470000000001</v>
      </c>
      <c r="W2788" s="2"/>
      <c r="Y2788" s="3">
        <v>272008405.74000001</v>
      </c>
      <c r="Z2788" s="3">
        <v>5573244.3300000001</v>
      </c>
      <c r="AA2788" s="3">
        <v>0</v>
      </c>
      <c r="AB2788">
        <v>0</v>
      </c>
      <c r="AC2788" s="3">
        <v>0</v>
      </c>
      <c r="AD2788" s="2">
        <v>-7297347.0099999998</v>
      </c>
      <c r="AE2788" s="3">
        <v>599122533.62</v>
      </c>
      <c r="AF2788" s="3">
        <v>12164932.65</v>
      </c>
      <c r="AG2788" s="3">
        <v>2628720.44</v>
      </c>
      <c r="AH2788" s="3">
        <v>103699.7</v>
      </c>
      <c r="AI2788" s="3">
        <v>2074</v>
      </c>
      <c r="AJ2788" s="2">
        <v>-10188946.82</v>
      </c>
    </row>
    <row r="2789" spans="1:36" hidden="1" x14ac:dyDescent="0.25">
      <c r="A2789" s="8">
        <v>7</v>
      </c>
      <c r="B2789" s="8" t="s">
        <v>8315</v>
      </c>
      <c r="C2789" s="8">
        <v>341080840030</v>
      </c>
      <c r="D2789" s="8" t="s">
        <v>8316</v>
      </c>
      <c r="F2789" s="8" t="s">
        <v>8317</v>
      </c>
      <c r="G2789" s="10">
        <v>43572</v>
      </c>
      <c r="H2789" s="8" t="s">
        <v>31</v>
      </c>
      <c r="I2789" s="8" t="s">
        <v>38</v>
      </c>
      <c r="J2789" s="9">
        <v>1726.97</v>
      </c>
      <c r="K2789" s="9">
        <v>34.54</v>
      </c>
      <c r="L2789" s="8">
        <v>0</v>
      </c>
      <c r="M2789" s="14">
        <f t="shared" si="132"/>
        <v>1761.51</v>
      </c>
      <c r="N2789" s="8">
        <v>0</v>
      </c>
      <c r="O2789" s="8">
        <v>0</v>
      </c>
      <c r="P2789" s="8" t="s">
        <v>4353</v>
      </c>
      <c r="R2789" s="8">
        <v>-34</v>
      </c>
      <c r="S2789" s="13">
        <f>_xlfn.XLOOKUP(P2789,rif_fee_schedule!$A$2:$A$84,rif_fee_schedule!C$2:C$84, 0)*1.628</f>
        <v>2420.8359999999998</v>
      </c>
      <c r="T2789" s="13">
        <f>_xlfn.XLOOKUP(P2789,rif_fee_schedule!$A$2:$A$84,rif_fee_schedule!D$2:D$84, 0)</f>
        <v>1406</v>
      </c>
      <c r="U2789" s="14">
        <f t="shared" si="130"/>
        <v>-82308.423999999999</v>
      </c>
      <c r="V2789" s="14">
        <f t="shared" si="131"/>
        <v>-47804</v>
      </c>
      <c r="W2789"/>
      <c r="Y2789" s="3">
        <v>53911680.950000003</v>
      </c>
      <c r="Z2789" s="3">
        <v>1078233.76</v>
      </c>
      <c r="AA2789" s="3">
        <v>0</v>
      </c>
      <c r="AB2789">
        <v>0</v>
      </c>
      <c r="AC2789" s="3">
        <v>0</v>
      </c>
      <c r="AD2789" s="2">
        <v>-682358.32</v>
      </c>
      <c r="AE2789" s="3">
        <v>599122533.62</v>
      </c>
      <c r="AF2789" s="3">
        <v>12164932.65</v>
      </c>
      <c r="AG2789" s="3">
        <v>2628720.44</v>
      </c>
      <c r="AH2789" s="3">
        <v>103699.7</v>
      </c>
      <c r="AI2789" s="3">
        <v>2074</v>
      </c>
      <c r="AJ2789" s="2">
        <v>-10188946.82</v>
      </c>
    </row>
    <row r="2790" spans="1:36" hidden="1" x14ac:dyDescent="0.25">
      <c r="A2790" s="8">
        <v>7</v>
      </c>
      <c r="B2790" s="8" t="s">
        <v>8315</v>
      </c>
      <c r="C2790" s="8">
        <v>341080840030</v>
      </c>
      <c r="D2790" s="8" t="s">
        <v>8316</v>
      </c>
      <c r="F2790" s="8" t="s">
        <v>8317</v>
      </c>
      <c r="G2790" s="10">
        <v>43572</v>
      </c>
      <c r="H2790" s="8" t="s">
        <v>31</v>
      </c>
      <c r="I2790" s="8" t="s">
        <v>38</v>
      </c>
      <c r="J2790" s="9">
        <v>1726.97</v>
      </c>
      <c r="K2790" s="9">
        <v>34.54</v>
      </c>
      <c r="L2790" s="8">
        <v>0</v>
      </c>
      <c r="M2790" s="14">
        <f t="shared" si="132"/>
        <v>1761.51</v>
      </c>
      <c r="N2790" s="8">
        <v>0</v>
      </c>
      <c r="O2790" s="8">
        <v>0</v>
      </c>
      <c r="P2790" s="8" t="s">
        <v>154</v>
      </c>
      <c r="R2790" s="8">
        <v>69</v>
      </c>
      <c r="S2790" s="13">
        <f>_xlfn.XLOOKUP(P2790,rif_fee_schedule!$A$2:$A$84,rif_fee_schedule!C$2:C$84, 0)*1.628</f>
        <v>1221</v>
      </c>
      <c r="T2790" s="13">
        <f>_xlfn.XLOOKUP(P2790,rif_fee_schedule!$A$2:$A$84,rif_fee_schedule!D$2:D$84, 0)</f>
        <v>709</v>
      </c>
      <c r="U2790" s="14">
        <f t="shared" si="130"/>
        <v>84249</v>
      </c>
      <c r="V2790" s="14">
        <f t="shared" si="131"/>
        <v>48921</v>
      </c>
      <c r="W2790"/>
      <c r="Y2790" s="3">
        <v>53911680.950000003</v>
      </c>
      <c r="Z2790" s="3">
        <v>1078233.76</v>
      </c>
      <c r="AA2790" s="3">
        <v>0</v>
      </c>
      <c r="AB2790">
        <v>0</v>
      </c>
      <c r="AC2790" s="3">
        <v>0</v>
      </c>
      <c r="AD2790" s="2">
        <v>-682358.32</v>
      </c>
      <c r="AE2790" s="3">
        <v>599122533.62</v>
      </c>
      <c r="AF2790" s="3">
        <v>12164932.65</v>
      </c>
      <c r="AG2790" s="3">
        <v>2628720.44</v>
      </c>
      <c r="AH2790" s="3">
        <v>103699.7</v>
      </c>
      <c r="AI2790" s="3">
        <v>2074</v>
      </c>
      <c r="AJ2790" s="2">
        <v>-10188946.82</v>
      </c>
    </row>
    <row r="2791" spans="1:36" hidden="1" x14ac:dyDescent="0.25">
      <c r="A2791" s="8">
        <v>3.1</v>
      </c>
      <c r="B2791" s="8" t="s">
        <v>4022</v>
      </c>
      <c r="C2791" s="8">
        <v>622300060620</v>
      </c>
      <c r="D2791" s="8" t="s">
        <v>4023</v>
      </c>
      <c r="G2791" s="10">
        <v>43560</v>
      </c>
      <c r="H2791" s="8" t="s">
        <v>31</v>
      </c>
      <c r="I2791" s="8" t="s">
        <v>32</v>
      </c>
      <c r="J2791" s="9">
        <v>21871.49</v>
      </c>
      <c r="K2791" s="9">
        <v>437.43</v>
      </c>
      <c r="L2791" s="8">
        <v>0</v>
      </c>
      <c r="M2791" s="14">
        <f t="shared" si="132"/>
        <v>22308.920000000002</v>
      </c>
      <c r="N2791" s="8">
        <v>0</v>
      </c>
      <c r="O2791" s="8">
        <v>0</v>
      </c>
      <c r="P2791" s="8" t="s">
        <v>180</v>
      </c>
      <c r="R2791" s="11">
        <v>1453</v>
      </c>
      <c r="S2791" s="13">
        <f>_xlfn.XLOOKUP(P2791,rif_fee_schedule!$A$2:$A$84,rif_fee_schedule!C$2:C$84, 0)*1.628</f>
        <v>32.683728000000002</v>
      </c>
      <c r="T2791" s="13">
        <f>_xlfn.XLOOKUP(P2791,rif_fee_schedule!$A$2:$A$84,rif_fee_schedule!D$2:D$84, 0)</f>
        <v>18.981999999999999</v>
      </c>
      <c r="U2791" s="14">
        <f t="shared" si="130"/>
        <v>47489.456784000002</v>
      </c>
      <c r="V2791" s="14">
        <f t="shared" si="131"/>
        <v>27580.845999999998</v>
      </c>
      <c r="Y2791" s="3">
        <v>34362078.990000002</v>
      </c>
      <c r="Z2791" s="3">
        <v>687512.03</v>
      </c>
      <c r="AA2791" s="3">
        <v>0</v>
      </c>
      <c r="AB2791">
        <v>0</v>
      </c>
      <c r="AC2791" s="3">
        <v>0</v>
      </c>
      <c r="AD2791" s="2">
        <v>-175934.14</v>
      </c>
      <c r="AE2791" s="3">
        <v>599122533.62</v>
      </c>
      <c r="AF2791" s="3">
        <v>12164932.65</v>
      </c>
      <c r="AG2791" s="3">
        <v>2628720.44</v>
      </c>
      <c r="AH2791" s="3">
        <v>103699.7</v>
      </c>
      <c r="AI2791" s="3">
        <v>2074</v>
      </c>
      <c r="AJ2791" s="2">
        <v>-10188946.82</v>
      </c>
    </row>
    <row r="2792" spans="1:36" hidden="1" x14ac:dyDescent="0.25">
      <c r="A2792" s="8">
        <v>3.1</v>
      </c>
      <c r="B2792" s="8" t="s">
        <v>4022</v>
      </c>
      <c r="C2792" s="8">
        <v>622300060620</v>
      </c>
      <c r="D2792" s="8" t="s">
        <v>4023</v>
      </c>
      <c r="G2792" s="10">
        <v>43560</v>
      </c>
      <c r="H2792" s="8" t="s">
        <v>31</v>
      </c>
      <c r="I2792" s="8" t="s">
        <v>32</v>
      </c>
      <c r="J2792" s="9">
        <v>21871.49</v>
      </c>
      <c r="K2792" s="9">
        <v>437.43</v>
      </c>
      <c r="L2792" s="8">
        <v>0</v>
      </c>
      <c r="M2792" s="14">
        <f t="shared" si="132"/>
        <v>22308.920000000002</v>
      </c>
      <c r="N2792" s="8">
        <v>0</v>
      </c>
      <c r="O2792" s="8">
        <v>0</v>
      </c>
      <c r="P2792" s="8" t="s">
        <v>72</v>
      </c>
      <c r="R2792" s="11">
        <v>-1453</v>
      </c>
      <c r="S2792" s="13">
        <f>_xlfn.XLOOKUP(P2792,rif_fee_schedule!$A$2:$A$84,rif_fee_schedule!C$2:C$84, 0)*1.628</f>
        <v>15.918583999999999</v>
      </c>
      <c r="T2792" s="13">
        <f>_xlfn.XLOOKUP(P2792,rif_fee_schedule!$A$2:$A$84,rif_fee_schedule!D$2:D$84, 0)</f>
        <v>9.2460000000000004</v>
      </c>
      <c r="U2792" s="14">
        <f t="shared" si="130"/>
        <v>-23129.702551999999</v>
      </c>
      <c r="V2792" s="14">
        <f t="shared" si="131"/>
        <v>-13434.438</v>
      </c>
      <c r="Y2792" s="3">
        <v>34362078.990000002</v>
      </c>
      <c r="Z2792" s="3">
        <v>687512.03</v>
      </c>
      <c r="AA2792" s="3">
        <v>0</v>
      </c>
      <c r="AB2792">
        <v>0</v>
      </c>
      <c r="AC2792" s="3">
        <v>0</v>
      </c>
      <c r="AD2792" s="2">
        <v>-175934.14</v>
      </c>
      <c r="AE2792" s="3">
        <v>599122533.62</v>
      </c>
      <c r="AF2792" s="3">
        <v>12164932.65</v>
      </c>
      <c r="AG2792" s="3">
        <v>2628720.44</v>
      </c>
      <c r="AH2792" s="3">
        <v>103699.7</v>
      </c>
      <c r="AI2792" s="3">
        <v>2074</v>
      </c>
      <c r="AJ2792" s="2">
        <v>-10188946.82</v>
      </c>
    </row>
    <row r="2793" spans="1:36" hidden="1" x14ac:dyDescent="0.25">
      <c r="A2793" s="8">
        <v>1</v>
      </c>
      <c r="B2793" s="8" t="s">
        <v>506</v>
      </c>
      <c r="C2793" s="8">
        <v>3530220000011</v>
      </c>
      <c r="D2793" s="8" t="s">
        <v>507</v>
      </c>
      <c r="F2793" s="8" t="s">
        <v>508</v>
      </c>
      <c r="G2793" s="10">
        <v>43528</v>
      </c>
      <c r="H2793" s="8" t="s">
        <v>31</v>
      </c>
      <c r="I2793" s="8" t="s">
        <v>38</v>
      </c>
      <c r="J2793" s="9">
        <v>39762.050000000003</v>
      </c>
      <c r="K2793" s="9">
        <v>795.24</v>
      </c>
      <c r="L2793" s="8">
        <v>0</v>
      </c>
      <c r="M2793" s="14">
        <f t="shared" si="132"/>
        <v>40557.29</v>
      </c>
      <c r="N2793" s="8">
        <v>0</v>
      </c>
      <c r="O2793" s="8">
        <v>0</v>
      </c>
      <c r="P2793" s="8" t="s">
        <v>376</v>
      </c>
      <c r="R2793" s="8">
        <v>7</v>
      </c>
      <c r="S2793" s="13">
        <f>_xlfn.XLOOKUP(P2793,rif_fee_schedule!$A$2:$A$84,rif_fee_schedule!C$2:C$84, 0)*1.628</f>
        <v>5981.2719999999999</v>
      </c>
      <c r="T2793" s="13">
        <f>_xlfn.XLOOKUP(P2793,rif_fee_schedule!$A$2:$A$84,rif_fee_schedule!D$2:D$84, 0)</f>
        <v>3474</v>
      </c>
      <c r="U2793" s="14">
        <f t="shared" si="130"/>
        <v>41868.904000000002</v>
      </c>
      <c r="V2793" s="14">
        <f t="shared" si="131"/>
        <v>24318</v>
      </c>
      <c r="W2793"/>
      <c r="Y2793" s="3">
        <v>74696854.359999999</v>
      </c>
      <c r="Z2793" s="3">
        <v>1494936.99</v>
      </c>
      <c r="AA2793" s="3">
        <v>1189721.74</v>
      </c>
      <c r="AB2793" s="2">
        <v>103699.7</v>
      </c>
      <c r="AC2793" s="3">
        <v>2074</v>
      </c>
      <c r="AD2793" s="2">
        <v>-3422401.68</v>
      </c>
      <c r="AE2793" s="3">
        <v>599122533.62</v>
      </c>
      <c r="AF2793" s="3">
        <v>12164932.65</v>
      </c>
      <c r="AG2793" s="3">
        <v>2628720.44</v>
      </c>
      <c r="AH2793" s="3">
        <v>103699.7</v>
      </c>
      <c r="AI2793" s="3">
        <v>2074</v>
      </c>
      <c r="AJ2793" s="2">
        <v>-10188946.82</v>
      </c>
    </row>
    <row r="2794" spans="1:36" hidden="1" x14ac:dyDescent="0.25">
      <c r="A2794" s="8">
        <v>3</v>
      </c>
      <c r="B2794" s="8" t="s">
        <v>3685</v>
      </c>
      <c r="C2794" s="8">
        <v>3220160054420</v>
      </c>
      <c r="D2794" s="8" t="s">
        <v>3686</v>
      </c>
      <c r="F2794" s="8" t="s">
        <v>3687</v>
      </c>
      <c r="G2794" s="10">
        <v>43510</v>
      </c>
      <c r="H2794" s="8" t="s">
        <v>31</v>
      </c>
      <c r="I2794" s="8" t="s">
        <v>38</v>
      </c>
      <c r="J2794" s="9">
        <v>0</v>
      </c>
      <c r="K2794" s="9">
        <v>1000</v>
      </c>
      <c r="L2794" s="8">
        <v>56938.98</v>
      </c>
      <c r="M2794" s="14">
        <f t="shared" si="132"/>
        <v>57938.98</v>
      </c>
      <c r="N2794" s="8">
        <v>0</v>
      </c>
      <c r="O2794" s="8">
        <v>0</v>
      </c>
      <c r="P2794" s="8" t="s">
        <v>376</v>
      </c>
      <c r="R2794" s="8">
        <v>10</v>
      </c>
      <c r="S2794" s="13">
        <f>_xlfn.XLOOKUP(P2794,rif_fee_schedule!$A$2:$A$84,rif_fee_schedule!C$2:C$84, 0)*1.628</f>
        <v>5981.2719999999999</v>
      </c>
      <c r="T2794" s="13">
        <f>_xlfn.XLOOKUP(P2794,rif_fee_schedule!$A$2:$A$84,rif_fee_schedule!D$2:D$84, 0)</f>
        <v>3474</v>
      </c>
      <c r="U2794" s="14">
        <f t="shared" si="130"/>
        <v>59812.72</v>
      </c>
      <c r="V2794" s="14">
        <f t="shared" si="131"/>
        <v>34740</v>
      </c>
      <c r="W2794"/>
      <c r="Y2794" s="3">
        <v>23988344.25</v>
      </c>
      <c r="Z2794" s="3">
        <v>491993.61</v>
      </c>
      <c r="AA2794" s="3">
        <v>633517.25</v>
      </c>
      <c r="AB2794">
        <v>0</v>
      </c>
      <c r="AC2794" s="3">
        <v>0</v>
      </c>
      <c r="AD2794" s="2">
        <v>2811604.2</v>
      </c>
      <c r="AE2794" s="3">
        <v>599122533.62</v>
      </c>
      <c r="AF2794" s="3">
        <v>12164932.65</v>
      </c>
      <c r="AG2794" s="3">
        <v>2628720.44</v>
      </c>
      <c r="AH2794" s="3">
        <v>103699.7</v>
      </c>
      <c r="AI2794" s="3">
        <v>2074</v>
      </c>
      <c r="AJ2794" s="2">
        <v>-10188946.82</v>
      </c>
    </row>
    <row r="2795" spans="1:36" hidden="1" x14ac:dyDescent="0.25">
      <c r="A2795" s="8">
        <v>1</v>
      </c>
      <c r="B2795" s="8" t="s">
        <v>512</v>
      </c>
      <c r="C2795" s="8">
        <v>3530220000011</v>
      </c>
      <c r="D2795" s="8" t="s">
        <v>513</v>
      </c>
      <c r="F2795" s="8" t="s">
        <v>514</v>
      </c>
      <c r="G2795" s="10">
        <v>43525</v>
      </c>
      <c r="H2795" s="8" t="s">
        <v>31</v>
      </c>
      <c r="I2795" s="8" t="s">
        <v>38</v>
      </c>
      <c r="J2795" s="9">
        <v>39762.050000000003</v>
      </c>
      <c r="K2795" s="9">
        <v>795.24</v>
      </c>
      <c r="L2795" s="8">
        <v>0</v>
      </c>
      <c r="M2795" s="14">
        <f t="shared" si="132"/>
        <v>40557.29</v>
      </c>
      <c r="N2795" s="8">
        <v>0</v>
      </c>
      <c r="O2795" s="8">
        <v>0</v>
      </c>
      <c r="P2795" s="8" t="s">
        <v>376</v>
      </c>
      <c r="R2795" s="8">
        <v>7</v>
      </c>
      <c r="S2795" s="13">
        <f>_xlfn.XLOOKUP(P2795,rif_fee_schedule!$A$2:$A$84,rif_fee_schedule!C$2:C$84, 0)*1.628</f>
        <v>5981.2719999999999</v>
      </c>
      <c r="T2795" s="13">
        <f>_xlfn.XLOOKUP(P2795,rif_fee_schedule!$A$2:$A$84,rif_fee_schedule!D$2:D$84, 0)</f>
        <v>3474</v>
      </c>
      <c r="U2795" s="14">
        <f t="shared" si="130"/>
        <v>41868.904000000002</v>
      </c>
      <c r="V2795" s="14">
        <f t="shared" si="131"/>
        <v>24318</v>
      </c>
      <c r="W2795"/>
      <c r="Y2795" s="3">
        <v>74696854.359999999</v>
      </c>
      <c r="Z2795" s="3">
        <v>1494936.99</v>
      </c>
      <c r="AA2795" s="3">
        <v>1189721.74</v>
      </c>
      <c r="AB2795" s="2">
        <v>103699.7</v>
      </c>
      <c r="AC2795" s="3">
        <v>2074</v>
      </c>
      <c r="AD2795" s="2">
        <v>-3422401.68</v>
      </c>
      <c r="AE2795" s="3">
        <v>599122533.62</v>
      </c>
      <c r="AF2795" s="3">
        <v>12164932.65</v>
      </c>
      <c r="AG2795" s="3">
        <v>2628720.44</v>
      </c>
      <c r="AH2795" s="3">
        <v>103699.7</v>
      </c>
      <c r="AI2795" s="3">
        <v>2074</v>
      </c>
      <c r="AJ2795" s="2">
        <v>-10188946.82</v>
      </c>
    </row>
    <row r="2796" spans="1:36" hidden="1" x14ac:dyDescent="0.25">
      <c r="A2796" s="8">
        <v>8</v>
      </c>
      <c r="B2796" s="8" t="s">
        <v>8678</v>
      </c>
      <c r="C2796" s="8">
        <v>232330010130</v>
      </c>
      <c r="D2796" s="8" t="s">
        <v>8679</v>
      </c>
      <c r="F2796" s="8" t="s">
        <v>8680</v>
      </c>
      <c r="G2796" s="10">
        <v>43510</v>
      </c>
      <c r="H2796" s="8" t="s">
        <v>31</v>
      </c>
      <c r="I2796" s="8" t="s">
        <v>38</v>
      </c>
      <c r="J2796" s="9">
        <v>0</v>
      </c>
      <c r="K2796" s="9">
        <v>0</v>
      </c>
      <c r="L2796" s="8">
        <v>0</v>
      </c>
      <c r="M2796" s="14">
        <f t="shared" si="132"/>
        <v>0</v>
      </c>
      <c r="N2796" s="8">
        <v>0</v>
      </c>
      <c r="O2796" s="8">
        <v>0</v>
      </c>
      <c r="P2796" s="8" t="s">
        <v>77</v>
      </c>
      <c r="R2796" s="8">
        <v>-1</v>
      </c>
      <c r="S2796" s="13">
        <f>_xlfn.XLOOKUP(P2796,rif_fee_schedule!$A$2:$A$84,rif_fee_schedule!C$2:C$84, 0)*1.628</f>
        <v>9769.6279999999988</v>
      </c>
      <c r="T2796" s="13">
        <f>_xlfn.XLOOKUP(P2796,rif_fee_schedule!$A$2:$A$84,rif_fee_schedule!D$2:D$84, 0)</f>
        <v>5674</v>
      </c>
      <c r="U2796" s="14">
        <f t="shared" si="130"/>
        <v>-9769.6279999999988</v>
      </c>
      <c r="V2796" s="14">
        <f t="shared" si="131"/>
        <v>-5674</v>
      </c>
      <c r="W2796"/>
      <c r="Y2796" s="3">
        <v>38230434.439999998</v>
      </c>
      <c r="Z2796" s="3">
        <v>764608.82</v>
      </c>
      <c r="AA2796" s="3">
        <v>0</v>
      </c>
      <c r="AB2796">
        <v>0</v>
      </c>
      <c r="AC2796" s="3">
        <v>0</v>
      </c>
      <c r="AD2796" s="2">
        <v>-229524.99</v>
      </c>
      <c r="AE2796" s="3">
        <v>599122533.62</v>
      </c>
      <c r="AF2796" s="3">
        <v>12164932.65</v>
      </c>
      <c r="AG2796" s="3">
        <v>2628720.44</v>
      </c>
      <c r="AH2796" s="3">
        <v>103699.7</v>
      </c>
      <c r="AI2796" s="3">
        <v>2074</v>
      </c>
      <c r="AJ2796" s="2">
        <v>-10188946.82</v>
      </c>
    </row>
    <row r="2797" spans="1:36" hidden="1" x14ac:dyDescent="0.25">
      <c r="A2797" s="8">
        <v>8</v>
      </c>
      <c r="B2797" s="8" t="s">
        <v>8678</v>
      </c>
      <c r="C2797" s="8">
        <v>232330010130</v>
      </c>
      <c r="D2797" s="8" t="s">
        <v>8679</v>
      </c>
      <c r="F2797" s="8" t="s">
        <v>8680</v>
      </c>
      <c r="G2797" s="10">
        <v>43510</v>
      </c>
      <c r="H2797" s="8" t="s">
        <v>31</v>
      </c>
      <c r="I2797" s="8" t="s">
        <v>38</v>
      </c>
      <c r="J2797" s="9">
        <v>0</v>
      </c>
      <c r="K2797" s="9">
        <v>0</v>
      </c>
      <c r="L2797" s="8">
        <v>0</v>
      </c>
      <c r="M2797" s="14">
        <f t="shared" si="132"/>
        <v>0</v>
      </c>
      <c r="N2797" s="8">
        <v>0</v>
      </c>
      <c r="O2797" s="8">
        <v>0</v>
      </c>
      <c r="P2797" s="8" t="s">
        <v>77</v>
      </c>
      <c r="R2797" s="8">
        <v>1</v>
      </c>
      <c r="S2797" s="13">
        <f>_xlfn.XLOOKUP(P2797,rif_fee_schedule!$A$2:$A$84,rif_fee_schedule!C$2:C$84, 0)*1.628</f>
        <v>9769.6279999999988</v>
      </c>
      <c r="T2797" s="13">
        <f>_xlfn.XLOOKUP(P2797,rif_fee_schedule!$A$2:$A$84,rif_fee_schedule!D$2:D$84, 0)</f>
        <v>5674</v>
      </c>
      <c r="U2797" s="14">
        <f t="shared" si="130"/>
        <v>9769.6279999999988</v>
      </c>
      <c r="V2797" s="14">
        <f t="shared" si="131"/>
        <v>5674</v>
      </c>
      <c r="W2797"/>
      <c r="Y2797" s="3">
        <v>38230434.439999998</v>
      </c>
      <c r="Z2797" s="3">
        <v>764608.82</v>
      </c>
      <c r="AA2797" s="3">
        <v>0</v>
      </c>
      <c r="AB2797">
        <v>0</v>
      </c>
      <c r="AC2797" s="3">
        <v>0</v>
      </c>
      <c r="AD2797" s="2">
        <v>-229524.99</v>
      </c>
      <c r="AE2797" s="3">
        <v>599122533.62</v>
      </c>
      <c r="AF2797" s="3">
        <v>12164932.65</v>
      </c>
      <c r="AG2797" s="3">
        <v>2628720.44</v>
      </c>
      <c r="AH2797" s="3">
        <v>103699.7</v>
      </c>
      <c r="AI2797" s="3">
        <v>2074</v>
      </c>
      <c r="AJ2797" s="2">
        <v>-10188946.82</v>
      </c>
    </row>
    <row r="2798" spans="1:36" hidden="1" x14ac:dyDescent="0.25">
      <c r="A2798" s="8">
        <v>6</v>
      </c>
      <c r="B2798" s="8" t="s">
        <v>6090</v>
      </c>
      <c r="C2798" s="8">
        <v>1679190010460</v>
      </c>
      <c r="D2798" s="8" t="s">
        <v>6091</v>
      </c>
      <c r="F2798" s="8" t="s">
        <v>6092</v>
      </c>
      <c r="G2798" s="10">
        <v>43515</v>
      </c>
      <c r="H2798" s="8" t="s">
        <v>31</v>
      </c>
      <c r="I2798" s="8" t="s">
        <v>38</v>
      </c>
      <c r="J2798" s="9">
        <v>9278.02</v>
      </c>
      <c r="K2798" s="9">
        <v>185.56</v>
      </c>
      <c r="L2798" s="8">
        <v>0</v>
      </c>
      <c r="M2798" s="14">
        <f t="shared" si="132"/>
        <v>9463.58</v>
      </c>
      <c r="N2798" s="8">
        <v>0</v>
      </c>
      <c r="O2798" s="8">
        <v>0</v>
      </c>
      <c r="P2798" s="8" t="s">
        <v>77</v>
      </c>
      <c r="R2798" s="8">
        <v>1</v>
      </c>
      <c r="S2798" s="13">
        <f>_xlfn.XLOOKUP(P2798,rif_fee_schedule!$A$2:$A$84,rif_fee_schedule!C$2:C$84, 0)*1.628</f>
        <v>9769.6279999999988</v>
      </c>
      <c r="T2798" s="13">
        <f>_xlfn.XLOOKUP(P2798,rif_fee_schedule!$A$2:$A$84,rif_fee_schedule!D$2:D$84, 0)</f>
        <v>5674</v>
      </c>
      <c r="U2798" s="14">
        <f t="shared" si="130"/>
        <v>9769.6279999999988</v>
      </c>
      <c r="V2798" s="14">
        <f t="shared" si="131"/>
        <v>5674</v>
      </c>
      <c r="W2798"/>
      <c r="Y2798" s="3">
        <v>43269262.359999999</v>
      </c>
      <c r="Z2798" s="3">
        <v>874367.57</v>
      </c>
      <c r="AA2798" s="3">
        <v>433279.63</v>
      </c>
      <c r="AB2798">
        <v>0</v>
      </c>
      <c r="AC2798" s="3">
        <v>0</v>
      </c>
      <c r="AD2798" s="2">
        <v>374512.67</v>
      </c>
      <c r="AE2798" s="3">
        <v>599122533.62</v>
      </c>
      <c r="AF2798" s="3">
        <v>12164932.65</v>
      </c>
      <c r="AG2798" s="3">
        <v>2628720.44</v>
      </c>
      <c r="AH2798" s="3">
        <v>103699.7</v>
      </c>
      <c r="AI2798" s="3">
        <v>2074</v>
      </c>
      <c r="AJ2798" s="2">
        <v>-10188946.82</v>
      </c>
    </row>
    <row r="2799" spans="1:36" hidden="1" x14ac:dyDescent="0.25">
      <c r="A2799" s="8">
        <v>6</v>
      </c>
      <c r="B2799" s="8" t="s">
        <v>6093</v>
      </c>
      <c r="C2799" s="8">
        <v>1679190010460</v>
      </c>
      <c r="D2799" s="8" t="s">
        <v>6094</v>
      </c>
      <c r="F2799" s="8" t="s">
        <v>6095</v>
      </c>
      <c r="G2799" s="10">
        <v>43515</v>
      </c>
      <c r="H2799" s="8" t="s">
        <v>31</v>
      </c>
      <c r="I2799" s="8" t="s">
        <v>38</v>
      </c>
      <c r="J2799" s="9">
        <v>9278.02</v>
      </c>
      <c r="K2799" s="9">
        <v>185.56</v>
      </c>
      <c r="L2799" s="8">
        <v>0</v>
      </c>
      <c r="M2799" s="14">
        <f t="shared" si="132"/>
        <v>9463.58</v>
      </c>
      <c r="N2799" s="8">
        <v>0</v>
      </c>
      <c r="O2799" s="8">
        <v>0</v>
      </c>
      <c r="P2799" s="8" t="s">
        <v>77</v>
      </c>
      <c r="R2799" s="8">
        <v>1</v>
      </c>
      <c r="S2799" s="13">
        <f>_xlfn.XLOOKUP(P2799,rif_fee_schedule!$A$2:$A$84,rif_fee_schedule!C$2:C$84, 0)*1.628</f>
        <v>9769.6279999999988</v>
      </c>
      <c r="T2799" s="13">
        <f>_xlfn.XLOOKUP(P2799,rif_fee_schedule!$A$2:$A$84,rif_fee_schedule!D$2:D$84, 0)</f>
        <v>5674</v>
      </c>
      <c r="U2799" s="14">
        <f t="shared" si="130"/>
        <v>9769.6279999999988</v>
      </c>
      <c r="V2799" s="14">
        <f t="shared" si="131"/>
        <v>5674</v>
      </c>
      <c r="W2799"/>
      <c r="Y2799" s="3">
        <v>43269262.359999999</v>
      </c>
      <c r="Z2799" s="3">
        <v>874367.57</v>
      </c>
      <c r="AA2799" s="3">
        <v>433279.63</v>
      </c>
      <c r="AB2799">
        <v>0</v>
      </c>
      <c r="AC2799" s="3">
        <v>0</v>
      </c>
      <c r="AD2799" s="2">
        <v>374512.67</v>
      </c>
      <c r="AE2799" s="3">
        <v>599122533.62</v>
      </c>
      <c r="AF2799" s="3">
        <v>12164932.65</v>
      </c>
      <c r="AG2799" s="3">
        <v>2628720.44</v>
      </c>
      <c r="AH2799" s="3">
        <v>103699.7</v>
      </c>
      <c r="AI2799" s="3">
        <v>2074</v>
      </c>
      <c r="AJ2799" s="2">
        <v>-10188946.82</v>
      </c>
    </row>
    <row r="2800" spans="1:36" hidden="1" x14ac:dyDescent="0.25">
      <c r="A2800" s="8">
        <v>6</v>
      </c>
      <c r="B2800" s="8" t="s">
        <v>6207</v>
      </c>
      <c r="C2800" s="8">
        <v>1679190010460</v>
      </c>
      <c r="D2800" s="8" t="s">
        <v>6208</v>
      </c>
      <c r="F2800" s="8" t="s">
        <v>6209</v>
      </c>
      <c r="G2800" s="10">
        <v>43515</v>
      </c>
      <c r="H2800" s="8" t="s">
        <v>31</v>
      </c>
      <c r="I2800" s="8" t="s">
        <v>38</v>
      </c>
      <c r="J2800" s="9">
        <v>9278.02</v>
      </c>
      <c r="K2800" s="9">
        <v>185.56</v>
      </c>
      <c r="L2800" s="8">
        <v>0</v>
      </c>
      <c r="M2800" s="14">
        <f t="shared" si="132"/>
        <v>9463.58</v>
      </c>
      <c r="N2800" s="8">
        <v>0</v>
      </c>
      <c r="O2800" s="8">
        <v>0</v>
      </c>
      <c r="P2800" s="8" t="s">
        <v>77</v>
      </c>
      <c r="R2800" s="8">
        <v>1</v>
      </c>
      <c r="S2800" s="13">
        <f>_xlfn.XLOOKUP(P2800,rif_fee_schedule!$A$2:$A$84,rif_fee_schedule!C$2:C$84, 0)*1.628</f>
        <v>9769.6279999999988</v>
      </c>
      <c r="T2800" s="13">
        <f>_xlfn.XLOOKUP(P2800,rif_fee_schedule!$A$2:$A$84,rif_fee_schedule!D$2:D$84, 0)</f>
        <v>5674</v>
      </c>
      <c r="U2800" s="14">
        <f t="shared" si="130"/>
        <v>9769.6279999999988</v>
      </c>
      <c r="V2800" s="14">
        <f t="shared" si="131"/>
        <v>5674</v>
      </c>
      <c r="W2800"/>
      <c r="Y2800" s="3">
        <v>43269262.359999999</v>
      </c>
      <c r="Z2800" s="3">
        <v>874367.57</v>
      </c>
      <c r="AA2800" s="3">
        <v>433279.63</v>
      </c>
      <c r="AB2800">
        <v>0</v>
      </c>
      <c r="AC2800" s="3">
        <v>0</v>
      </c>
      <c r="AD2800" s="2">
        <v>374512.67</v>
      </c>
      <c r="AE2800" s="3">
        <v>599122533.62</v>
      </c>
      <c r="AF2800" s="3">
        <v>12164932.65</v>
      </c>
      <c r="AG2800" s="3">
        <v>2628720.44</v>
      </c>
      <c r="AH2800" s="3">
        <v>103699.7</v>
      </c>
      <c r="AI2800" s="3">
        <v>2074</v>
      </c>
      <c r="AJ2800" s="2">
        <v>-10188946.82</v>
      </c>
    </row>
    <row r="2801" spans="1:36" hidden="1" x14ac:dyDescent="0.25">
      <c r="A2801" s="8">
        <v>2</v>
      </c>
      <c r="B2801" s="8" t="s">
        <v>1192</v>
      </c>
      <c r="C2801" s="8">
        <v>131140352030</v>
      </c>
      <c r="D2801" s="8" t="s">
        <v>1193</v>
      </c>
      <c r="F2801" s="8" t="s">
        <v>1194</v>
      </c>
      <c r="G2801" s="10">
        <v>43635</v>
      </c>
      <c r="H2801" s="8" t="s">
        <v>31</v>
      </c>
      <c r="I2801" s="8" t="s">
        <v>38</v>
      </c>
      <c r="J2801" s="9">
        <v>239589.81</v>
      </c>
      <c r="K2801" s="9">
        <v>4791.79</v>
      </c>
      <c r="L2801" s="8">
        <v>0</v>
      </c>
      <c r="M2801" s="14">
        <f t="shared" si="132"/>
        <v>244381.6</v>
      </c>
      <c r="N2801" s="8">
        <v>0</v>
      </c>
      <c r="O2801" s="8">
        <v>0</v>
      </c>
      <c r="P2801" s="8" t="s">
        <v>117</v>
      </c>
      <c r="R2801" s="8">
        <v>60</v>
      </c>
      <c r="S2801" s="13">
        <f>_xlfn.XLOOKUP(P2801,rif_fee_schedule!$A$2:$A$84,rif_fee_schedule!C$2:C$84, 0)*1.628</f>
        <v>4288.152</v>
      </c>
      <c r="T2801" s="13">
        <f>_xlfn.XLOOKUP(P2801,rif_fee_schedule!$A$2:$A$84,rif_fee_schedule!D$2:D$84, 0)</f>
        <v>2490</v>
      </c>
      <c r="U2801" s="14">
        <f t="shared" si="130"/>
        <v>257289.12</v>
      </c>
      <c r="V2801" s="14">
        <f t="shared" si="131"/>
        <v>149400</v>
      </c>
      <c r="W2801"/>
      <c r="Y2801" s="3">
        <v>272008405.74000001</v>
      </c>
      <c r="Z2801" s="3">
        <v>5573244.3300000001</v>
      </c>
      <c r="AA2801" s="3">
        <v>0</v>
      </c>
      <c r="AB2801">
        <v>0</v>
      </c>
      <c r="AC2801" s="3">
        <v>0</v>
      </c>
      <c r="AD2801" s="2">
        <v>-7297347.0099999998</v>
      </c>
      <c r="AE2801" s="3">
        <v>599122533.62</v>
      </c>
      <c r="AF2801" s="3">
        <v>12164932.65</v>
      </c>
      <c r="AG2801" s="3">
        <v>2628720.44</v>
      </c>
      <c r="AH2801" s="3">
        <v>103699.7</v>
      </c>
      <c r="AI2801" s="3">
        <v>2074</v>
      </c>
      <c r="AJ2801" s="2">
        <v>-10188946.82</v>
      </c>
    </row>
    <row r="2802" spans="1:36" hidden="1" x14ac:dyDescent="0.25">
      <c r="A2802" s="8">
        <v>2</v>
      </c>
      <c r="B2802" s="8" t="s">
        <v>1192</v>
      </c>
      <c r="C2802" s="8">
        <v>131140352030</v>
      </c>
      <c r="D2802" s="8" t="s">
        <v>1193</v>
      </c>
      <c r="F2802" s="8" t="s">
        <v>1194</v>
      </c>
      <c r="G2802" s="10">
        <v>43635</v>
      </c>
      <c r="H2802" s="8" t="s">
        <v>31</v>
      </c>
      <c r="I2802" s="8" t="s">
        <v>38</v>
      </c>
      <c r="J2802" s="9">
        <v>239589.81</v>
      </c>
      <c r="K2802" s="9">
        <v>4791.79</v>
      </c>
      <c r="L2802" s="8">
        <v>0</v>
      </c>
      <c r="M2802" s="14">
        <f t="shared" si="132"/>
        <v>244381.6</v>
      </c>
      <c r="N2802" s="8">
        <v>0</v>
      </c>
      <c r="O2802" s="8">
        <v>0</v>
      </c>
      <c r="P2802" s="8" t="s">
        <v>45</v>
      </c>
      <c r="R2802" s="8">
        <v>498</v>
      </c>
      <c r="S2802" s="13">
        <f>_xlfn.XLOOKUP(P2802,rif_fee_schedule!$A$2:$A$84,rif_fee_schedule!C$2:C$84, 0)*1.628</f>
        <v>19.244587999999997</v>
      </c>
      <c r="T2802" s="13">
        <f>_xlfn.XLOOKUP(P2802,rif_fee_schedule!$A$2:$A$84,rif_fee_schedule!D$2:D$84, 0)</f>
        <v>11.177</v>
      </c>
      <c r="U2802" s="14">
        <f t="shared" si="130"/>
        <v>9583.8048239999989</v>
      </c>
      <c r="V2802" s="14">
        <f t="shared" si="131"/>
        <v>5566.1459999999997</v>
      </c>
      <c r="W2802"/>
      <c r="Y2802" s="3">
        <v>272008405.74000001</v>
      </c>
      <c r="Z2802" s="3">
        <v>5573244.3300000001</v>
      </c>
      <c r="AA2802" s="3">
        <v>0</v>
      </c>
      <c r="AB2802">
        <v>0</v>
      </c>
      <c r="AC2802" s="3">
        <v>0</v>
      </c>
      <c r="AD2802" s="2">
        <v>-7297347.0099999998</v>
      </c>
      <c r="AE2802" s="3">
        <v>599122533.62</v>
      </c>
      <c r="AF2802" s="3">
        <v>12164932.65</v>
      </c>
      <c r="AG2802" s="3">
        <v>2628720.44</v>
      </c>
      <c r="AH2802" s="3">
        <v>103699.7</v>
      </c>
      <c r="AI2802" s="3">
        <v>2074</v>
      </c>
      <c r="AJ2802" s="2">
        <v>-10188946.82</v>
      </c>
    </row>
    <row r="2803" spans="1:36" hidden="1" x14ac:dyDescent="0.25">
      <c r="A2803" s="8">
        <v>2</v>
      </c>
      <c r="B2803" s="8" t="s">
        <v>1851</v>
      </c>
      <c r="C2803" s="8">
        <v>132190480440</v>
      </c>
      <c r="D2803" s="8" t="s">
        <v>1852</v>
      </c>
      <c r="F2803" s="8" t="s">
        <v>1853</v>
      </c>
      <c r="G2803" s="10">
        <v>43528</v>
      </c>
      <c r="H2803" s="8" t="s">
        <v>31</v>
      </c>
      <c r="I2803" s="8" t="s">
        <v>38</v>
      </c>
      <c r="J2803" s="9">
        <v>7279.68</v>
      </c>
      <c r="K2803" s="9">
        <v>145.59</v>
      </c>
      <c r="L2803" s="8">
        <v>0</v>
      </c>
      <c r="M2803" s="14">
        <f t="shared" si="132"/>
        <v>7425.27</v>
      </c>
      <c r="N2803" s="8">
        <v>0</v>
      </c>
      <c r="O2803" s="8">
        <v>0</v>
      </c>
      <c r="P2803" s="8" t="s">
        <v>82</v>
      </c>
      <c r="R2803" s="8">
        <v>389</v>
      </c>
      <c r="S2803" s="13">
        <f>_xlfn.XLOOKUP(P2803,rif_fee_schedule!$A$2:$A$84,rif_fee_schedule!C$2:C$84, 0)*1.628</f>
        <v>36.760239999999996</v>
      </c>
      <c r="T2803" s="13">
        <f>_xlfn.XLOOKUP(P2803,rif_fee_schedule!$A$2:$A$84,rif_fee_schedule!D$2:D$84, 0)</f>
        <v>21.35</v>
      </c>
      <c r="U2803" s="14">
        <f t="shared" ref="U2803:U2866" si="133">S2803*R2803</f>
        <v>14299.733359999998</v>
      </c>
      <c r="V2803" s="14">
        <f t="shared" ref="V2803:V2866" si="134">T2803*R2803</f>
        <v>8305.1500000000015</v>
      </c>
      <c r="W2803"/>
      <c r="Y2803" s="3">
        <v>272008405.74000001</v>
      </c>
      <c r="Z2803" s="3">
        <v>5573244.3300000001</v>
      </c>
      <c r="AA2803" s="3">
        <v>0</v>
      </c>
      <c r="AB2803">
        <v>0</v>
      </c>
      <c r="AC2803" s="3">
        <v>0</v>
      </c>
      <c r="AD2803" s="2">
        <v>-7297347.0099999998</v>
      </c>
      <c r="AE2803" s="3">
        <v>599122533.62</v>
      </c>
      <c r="AF2803" s="3">
        <v>12164932.65</v>
      </c>
      <c r="AG2803" s="3">
        <v>2628720.44</v>
      </c>
      <c r="AH2803" s="3">
        <v>103699.7</v>
      </c>
      <c r="AI2803" s="3">
        <v>2074</v>
      </c>
      <c r="AJ2803" s="2">
        <v>-10188946.82</v>
      </c>
    </row>
    <row r="2804" spans="1:36" hidden="1" x14ac:dyDescent="0.25">
      <c r="A2804" s="8">
        <v>2</v>
      </c>
      <c r="B2804" s="8" t="s">
        <v>1851</v>
      </c>
      <c r="C2804" s="8">
        <v>132190480440</v>
      </c>
      <c r="D2804" s="8" t="s">
        <v>1852</v>
      </c>
      <c r="F2804" s="8" t="s">
        <v>1853</v>
      </c>
      <c r="G2804" s="10">
        <v>43528</v>
      </c>
      <c r="H2804" s="8" t="s">
        <v>31</v>
      </c>
      <c r="I2804" s="8" t="s">
        <v>38</v>
      </c>
      <c r="J2804" s="9">
        <v>7279.68</v>
      </c>
      <c r="K2804" s="9">
        <v>145.59</v>
      </c>
      <c r="L2804" s="8">
        <v>0</v>
      </c>
      <c r="M2804" s="14">
        <f t="shared" si="132"/>
        <v>7425.27</v>
      </c>
      <c r="N2804" s="8">
        <v>0</v>
      </c>
      <c r="O2804" s="8">
        <v>0</v>
      </c>
      <c r="P2804" s="8" t="s">
        <v>72</v>
      </c>
      <c r="R2804" s="8">
        <v>-389</v>
      </c>
      <c r="S2804" s="13">
        <f>_xlfn.XLOOKUP(P2804,rif_fee_schedule!$A$2:$A$84,rif_fee_schedule!C$2:C$84, 0)*1.628</f>
        <v>15.918583999999999</v>
      </c>
      <c r="T2804" s="13">
        <f>_xlfn.XLOOKUP(P2804,rif_fee_schedule!$A$2:$A$84,rif_fee_schedule!D$2:D$84, 0)</f>
        <v>9.2460000000000004</v>
      </c>
      <c r="U2804" s="14">
        <f t="shared" si="133"/>
        <v>-6192.3291759999993</v>
      </c>
      <c r="V2804" s="14">
        <f t="shared" si="134"/>
        <v>-3596.694</v>
      </c>
      <c r="W2804"/>
      <c r="Y2804" s="3">
        <v>272008405.74000001</v>
      </c>
      <c r="Z2804" s="3">
        <v>5573244.3300000001</v>
      </c>
      <c r="AA2804" s="3">
        <v>0</v>
      </c>
      <c r="AB2804">
        <v>0</v>
      </c>
      <c r="AC2804" s="3">
        <v>0</v>
      </c>
      <c r="AD2804" s="2">
        <v>-7297347.0099999998</v>
      </c>
      <c r="AE2804" s="3">
        <v>599122533.62</v>
      </c>
      <c r="AF2804" s="3">
        <v>12164932.65</v>
      </c>
      <c r="AG2804" s="3">
        <v>2628720.44</v>
      </c>
      <c r="AH2804" s="3">
        <v>103699.7</v>
      </c>
      <c r="AI2804" s="3">
        <v>2074</v>
      </c>
      <c r="AJ2804" s="2">
        <v>-10188946.82</v>
      </c>
    </row>
    <row r="2805" spans="1:36" hidden="1" x14ac:dyDescent="0.25">
      <c r="A2805" s="8">
        <v>2</v>
      </c>
      <c r="B2805" s="8" t="s">
        <v>2420</v>
      </c>
      <c r="C2805" s="8">
        <v>1132060050020</v>
      </c>
      <c r="D2805" s="8" t="s">
        <v>2421</v>
      </c>
      <c r="F2805" s="8" t="s">
        <v>2422</v>
      </c>
      <c r="G2805" s="10">
        <v>43518</v>
      </c>
      <c r="H2805" s="8" t="s">
        <v>31</v>
      </c>
      <c r="I2805" s="8" t="s">
        <v>38</v>
      </c>
      <c r="J2805" s="9">
        <v>0</v>
      </c>
      <c r="K2805" s="9">
        <v>0</v>
      </c>
      <c r="L2805" s="8">
        <v>0</v>
      </c>
      <c r="M2805" s="14">
        <f t="shared" si="132"/>
        <v>0</v>
      </c>
      <c r="N2805" s="8">
        <v>0</v>
      </c>
      <c r="O2805" s="8">
        <v>0</v>
      </c>
      <c r="P2805" s="8" t="s">
        <v>77</v>
      </c>
      <c r="R2805" s="8">
        <v>-1</v>
      </c>
      <c r="S2805" s="13">
        <f>_xlfn.XLOOKUP(P2805,rif_fee_schedule!$A$2:$A$84,rif_fee_schedule!C$2:C$84, 0)*1.628</f>
        <v>9769.6279999999988</v>
      </c>
      <c r="T2805" s="13">
        <f>_xlfn.XLOOKUP(P2805,rif_fee_schedule!$A$2:$A$84,rif_fee_schedule!D$2:D$84, 0)</f>
        <v>5674</v>
      </c>
      <c r="U2805" s="14">
        <f t="shared" si="133"/>
        <v>-9769.6279999999988</v>
      </c>
      <c r="V2805" s="14">
        <f t="shared" si="134"/>
        <v>-5674</v>
      </c>
      <c r="W2805"/>
      <c r="Y2805" s="3">
        <v>272008405.74000001</v>
      </c>
      <c r="Z2805" s="3">
        <v>5573244.3300000001</v>
      </c>
      <c r="AA2805" s="3">
        <v>0</v>
      </c>
      <c r="AB2805">
        <v>0</v>
      </c>
      <c r="AC2805" s="3">
        <v>0</v>
      </c>
      <c r="AD2805" s="2">
        <v>-7297347.0099999998</v>
      </c>
      <c r="AE2805" s="3">
        <v>599122533.62</v>
      </c>
      <c r="AF2805" s="3">
        <v>12164932.65</v>
      </c>
      <c r="AG2805" s="3">
        <v>2628720.44</v>
      </c>
      <c r="AH2805" s="3">
        <v>103699.7</v>
      </c>
      <c r="AI2805" s="3">
        <v>2074</v>
      </c>
      <c r="AJ2805" s="2">
        <v>-10188946.82</v>
      </c>
    </row>
    <row r="2806" spans="1:36" hidden="1" x14ac:dyDescent="0.25">
      <c r="A2806" s="8">
        <v>2</v>
      </c>
      <c r="B2806" s="8" t="s">
        <v>2420</v>
      </c>
      <c r="C2806" s="8">
        <v>1132060050020</v>
      </c>
      <c r="D2806" s="8" t="s">
        <v>2421</v>
      </c>
      <c r="F2806" s="8" t="s">
        <v>2422</v>
      </c>
      <c r="G2806" s="10">
        <v>43518</v>
      </c>
      <c r="H2806" s="8" t="s">
        <v>31</v>
      </c>
      <c r="I2806" s="8" t="s">
        <v>38</v>
      </c>
      <c r="J2806" s="9">
        <v>0</v>
      </c>
      <c r="K2806" s="9">
        <v>0</v>
      </c>
      <c r="L2806" s="8">
        <v>0</v>
      </c>
      <c r="M2806" s="14">
        <f t="shared" si="132"/>
        <v>0</v>
      </c>
      <c r="N2806" s="8">
        <v>0</v>
      </c>
      <c r="O2806" s="8">
        <v>0</v>
      </c>
      <c r="P2806" s="8" t="s">
        <v>77</v>
      </c>
      <c r="R2806" s="8">
        <v>1</v>
      </c>
      <c r="S2806" s="13">
        <f>_xlfn.XLOOKUP(P2806,rif_fee_schedule!$A$2:$A$84,rif_fee_schedule!C$2:C$84, 0)*1.628</f>
        <v>9769.6279999999988</v>
      </c>
      <c r="T2806" s="13">
        <f>_xlfn.XLOOKUP(P2806,rif_fee_schedule!$A$2:$A$84,rif_fee_schedule!D$2:D$84, 0)</f>
        <v>5674</v>
      </c>
      <c r="U2806" s="14">
        <f t="shared" si="133"/>
        <v>9769.6279999999988</v>
      </c>
      <c r="V2806" s="14">
        <f t="shared" si="134"/>
        <v>5674</v>
      </c>
      <c r="W2806"/>
      <c r="Y2806" s="3">
        <v>272008405.74000001</v>
      </c>
      <c r="Z2806" s="3">
        <v>5573244.3300000001</v>
      </c>
      <c r="AA2806" s="3">
        <v>0</v>
      </c>
      <c r="AB2806">
        <v>0</v>
      </c>
      <c r="AC2806" s="3">
        <v>0</v>
      </c>
      <c r="AD2806" s="2">
        <v>-7297347.0099999998</v>
      </c>
      <c r="AE2806" s="3">
        <v>599122533.62</v>
      </c>
      <c r="AF2806" s="3">
        <v>12164932.65</v>
      </c>
      <c r="AG2806" s="3">
        <v>2628720.44</v>
      </c>
      <c r="AH2806" s="3">
        <v>103699.7</v>
      </c>
      <c r="AI2806" s="3">
        <v>2074</v>
      </c>
      <c r="AJ2806" s="2">
        <v>-10188946.82</v>
      </c>
    </row>
    <row r="2807" spans="1:36" hidden="1" x14ac:dyDescent="0.25">
      <c r="A2807" s="8">
        <v>2</v>
      </c>
      <c r="B2807" s="8" t="s">
        <v>1929</v>
      </c>
      <c r="C2807" s="8">
        <v>141020057260</v>
      </c>
      <c r="D2807" s="8" t="s">
        <v>1930</v>
      </c>
      <c r="G2807" s="10">
        <v>43509</v>
      </c>
      <c r="H2807" s="8" t="s">
        <v>31</v>
      </c>
      <c r="I2807" s="8" t="s">
        <v>32</v>
      </c>
      <c r="J2807" s="9">
        <v>135510.69</v>
      </c>
      <c r="K2807" s="9">
        <v>2710.21</v>
      </c>
      <c r="L2807" s="8">
        <v>0</v>
      </c>
      <c r="M2807" s="14">
        <f t="shared" si="132"/>
        <v>138220.9</v>
      </c>
      <c r="N2807" s="8">
        <v>0</v>
      </c>
      <c r="O2807" s="8">
        <v>0</v>
      </c>
      <c r="P2807" s="8" t="s">
        <v>113</v>
      </c>
      <c r="R2807" s="8">
        <v>22</v>
      </c>
      <c r="S2807" s="13">
        <f>_xlfn.XLOOKUP(P2807,rif_fee_schedule!$A$2:$A$84,rif_fee_schedule!C$2:C$84, 0)*1.628</f>
        <v>6860.3919999999998</v>
      </c>
      <c r="T2807" s="13">
        <f>_xlfn.XLOOKUP(P2807,rif_fee_schedule!$A$2:$A$84,rif_fee_schedule!D$2:D$84, 0)</f>
        <v>3984</v>
      </c>
      <c r="U2807" s="14">
        <f t="shared" si="133"/>
        <v>150928.62400000001</v>
      </c>
      <c r="V2807" s="14">
        <f t="shared" si="134"/>
        <v>87648</v>
      </c>
      <c r="W2807"/>
      <c r="Y2807" s="3">
        <v>272008405.74000001</v>
      </c>
      <c r="Z2807" s="3">
        <v>5573244.3300000001</v>
      </c>
      <c r="AA2807" s="3">
        <v>0</v>
      </c>
      <c r="AB2807">
        <v>0</v>
      </c>
      <c r="AC2807" s="3">
        <v>0</v>
      </c>
      <c r="AD2807" s="2">
        <v>-7297347.0099999998</v>
      </c>
      <c r="AE2807" s="3">
        <v>599122533.62</v>
      </c>
      <c r="AF2807" s="3">
        <v>12164932.65</v>
      </c>
      <c r="AG2807" s="3">
        <v>2628720.44</v>
      </c>
      <c r="AH2807" s="3">
        <v>103699.7</v>
      </c>
      <c r="AI2807" s="3">
        <v>2074</v>
      </c>
      <c r="AJ2807" s="2">
        <v>-10188946.82</v>
      </c>
    </row>
    <row r="2808" spans="1:36" hidden="1" x14ac:dyDescent="0.25">
      <c r="A2808" s="8">
        <v>2</v>
      </c>
      <c r="B2808" s="8" t="s">
        <v>1444</v>
      </c>
      <c r="C2808" s="8">
        <v>131250340460</v>
      </c>
      <c r="D2808" s="8" t="s">
        <v>1445</v>
      </c>
      <c r="F2808" s="8" t="s">
        <v>1446</v>
      </c>
      <c r="G2808" s="10">
        <v>43698</v>
      </c>
      <c r="H2808" s="8" t="s">
        <v>31</v>
      </c>
      <c r="I2808" s="8" t="s">
        <v>38</v>
      </c>
      <c r="J2808" s="9">
        <v>11306.14</v>
      </c>
      <c r="K2808" s="9">
        <v>226.12</v>
      </c>
      <c r="L2808" s="8">
        <v>0</v>
      </c>
      <c r="M2808" s="14">
        <f t="shared" si="132"/>
        <v>11532.26</v>
      </c>
      <c r="N2808" s="8">
        <v>0</v>
      </c>
      <c r="O2808" s="8">
        <v>0</v>
      </c>
      <c r="P2808" s="8" t="s">
        <v>112</v>
      </c>
      <c r="R2808" s="8">
        <v>372</v>
      </c>
      <c r="S2808" s="13">
        <f>_xlfn.XLOOKUP(P2808,rif_fee_schedule!$A$2:$A$84,rif_fee_schedule!C$2:C$84, 0)*1.628</f>
        <v>53.092335999999996</v>
      </c>
      <c r="T2808" s="13">
        <f>_xlfn.XLOOKUP(P2808,rif_fee_schedule!$A$2:$A$84,rif_fee_schedule!D$2:D$84, 0)</f>
        <v>30.835000000000001</v>
      </c>
      <c r="U2808" s="14">
        <f t="shared" si="133"/>
        <v>19750.348991999999</v>
      </c>
      <c r="V2808" s="14">
        <f t="shared" si="134"/>
        <v>11470.62</v>
      </c>
      <c r="W2808"/>
      <c r="Y2808" s="3">
        <v>272008405.74000001</v>
      </c>
      <c r="Z2808" s="3">
        <v>5573244.3300000001</v>
      </c>
      <c r="AA2808" s="3">
        <v>0</v>
      </c>
      <c r="AB2808">
        <v>0</v>
      </c>
      <c r="AC2808" s="3">
        <v>0</v>
      </c>
      <c r="AD2808" s="2">
        <v>-7297347.0099999998</v>
      </c>
      <c r="AE2808" s="3">
        <v>599122533.62</v>
      </c>
      <c r="AF2808" s="3">
        <v>12164932.65</v>
      </c>
      <c r="AG2808" s="3">
        <v>2628720.44</v>
      </c>
      <c r="AH2808" s="3">
        <v>103699.7</v>
      </c>
      <c r="AI2808" s="3">
        <v>2074</v>
      </c>
      <c r="AJ2808" s="2">
        <v>-10188946.82</v>
      </c>
    </row>
    <row r="2809" spans="1:36" hidden="1" x14ac:dyDescent="0.25">
      <c r="A2809" s="8">
        <v>2</v>
      </c>
      <c r="B2809" s="8" t="s">
        <v>1444</v>
      </c>
      <c r="C2809" s="8">
        <v>131250340460</v>
      </c>
      <c r="D2809" s="8" t="s">
        <v>1445</v>
      </c>
      <c r="F2809" s="8" t="s">
        <v>1446</v>
      </c>
      <c r="G2809" s="10">
        <v>43698</v>
      </c>
      <c r="H2809" s="8" t="s">
        <v>31</v>
      </c>
      <c r="I2809" s="8" t="s">
        <v>38</v>
      </c>
      <c r="J2809" s="9">
        <v>11306.14</v>
      </c>
      <c r="K2809" s="9">
        <v>226.12</v>
      </c>
      <c r="L2809" s="8">
        <v>0</v>
      </c>
      <c r="M2809" s="14">
        <f t="shared" si="132"/>
        <v>11532.26</v>
      </c>
      <c r="N2809" s="8">
        <v>0</v>
      </c>
      <c r="O2809" s="8">
        <v>0</v>
      </c>
      <c r="P2809" s="8" t="s">
        <v>45</v>
      </c>
      <c r="R2809" s="8">
        <v>-372</v>
      </c>
      <c r="S2809" s="13">
        <f>_xlfn.XLOOKUP(P2809,rif_fee_schedule!$A$2:$A$84,rif_fee_schedule!C$2:C$84, 0)*1.628</f>
        <v>19.244587999999997</v>
      </c>
      <c r="T2809" s="13">
        <f>_xlfn.XLOOKUP(P2809,rif_fee_schedule!$A$2:$A$84,rif_fee_schedule!D$2:D$84, 0)</f>
        <v>11.177</v>
      </c>
      <c r="U2809" s="14">
        <f t="shared" si="133"/>
        <v>-7158.9867359999989</v>
      </c>
      <c r="V2809" s="14">
        <f t="shared" si="134"/>
        <v>-4157.8440000000001</v>
      </c>
      <c r="W2809"/>
      <c r="Y2809" s="3">
        <v>272008405.74000001</v>
      </c>
      <c r="Z2809" s="3">
        <v>5573244.3300000001</v>
      </c>
      <c r="AA2809" s="3">
        <v>0</v>
      </c>
      <c r="AB2809">
        <v>0</v>
      </c>
      <c r="AC2809" s="3">
        <v>0</v>
      </c>
      <c r="AD2809" s="2">
        <v>-7297347.0099999998</v>
      </c>
      <c r="AE2809" s="3">
        <v>599122533.62</v>
      </c>
      <c r="AF2809" s="3">
        <v>12164932.65</v>
      </c>
      <c r="AG2809" s="3">
        <v>2628720.44</v>
      </c>
      <c r="AH2809" s="3">
        <v>103699.7</v>
      </c>
      <c r="AI2809" s="3">
        <v>2074</v>
      </c>
      <c r="AJ2809" s="2">
        <v>-10188946.82</v>
      </c>
    </row>
    <row r="2810" spans="1:36" hidden="1" x14ac:dyDescent="0.25">
      <c r="A2810" s="8">
        <v>2</v>
      </c>
      <c r="B2810" s="8" t="s">
        <v>1475</v>
      </c>
      <c r="C2810" s="8">
        <v>131250340460</v>
      </c>
      <c r="D2810" s="8" t="s">
        <v>1445</v>
      </c>
      <c r="G2810" s="10">
        <v>43699</v>
      </c>
      <c r="H2810" s="8" t="s">
        <v>31</v>
      </c>
      <c r="I2810" s="8" t="s">
        <v>32</v>
      </c>
      <c r="J2810" s="9">
        <v>11306.14</v>
      </c>
      <c r="K2810" s="9">
        <v>226.12</v>
      </c>
      <c r="L2810" s="8">
        <v>0</v>
      </c>
      <c r="M2810" s="14">
        <f t="shared" si="132"/>
        <v>11532.26</v>
      </c>
      <c r="N2810" s="8">
        <v>0</v>
      </c>
      <c r="O2810" s="8">
        <v>0</v>
      </c>
      <c r="P2810" s="8" t="s">
        <v>112</v>
      </c>
      <c r="R2810" s="8">
        <v>372</v>
      </c>
      <c r="S2810" s="13">
        <f>_xlfn.XLOOKUP(P2810,rif_fee_schedule!$A$2:$A$84,rif_fee_schedule!C$2:C$84, 0)*1.628</f>
        <v>53.092335999999996</v>
      </c>
      <c r="T2810" s="13">
        <f>_xlfn.XLOOKUP(P2810,rif_fee_schedule!$A$2:$A$84,rif_fee_schedule!D$2:D$84, 0)</f>
        <v>30.835000000000001</v>
      </c>
      <c r="U2810" s="14">
        <f t="shared" si="133"/>
        <v>19750.348991999999</v>
      </c>
      <c r="V2810" s="14">
        <f t="shared" si="134"/>
        <v>11470.62</v>
      </c>
      <c r="W2810"/>
      <c r="Y2810" s="3">
        <v>272008405.74000001</v>
      </c>
      <c r="Z2810" s="3">
        <v>5573244.3300000001</v>
      </c>
      <c r="AA2810" s="3">
        <v>0</v>
      </c>
      <c r="AB2810">
        <v>0</v>
      </c>
      <c r="AC2810" s="3">
        <v>0</v>
      </c>
      <c r="AD2810" s="2">
        <v>-7297347.0099999998</v>
      </c>
      <c r="AE2810" s="3">
        <v>599122533.62</v>
      </c>
      <c r="AF2810" s="3">
        <v>12164932.65</v>
      </c>
      <c r="AG2810" s="3">
        <v>2628720.44</v>
      </c>
      <c r="AH2810" s="3">
        <v>103699.7</v>
      </c>
      <c r="AI2810" s="3">
        <v>2074</v>
      </c>
      <c r="AJ2810" s="2">
        <v>-10188946.82</v>
      </c>
    </row>
    <row r="2811" spans="1:36" hidden="1" x14ac:dyDescent="0.25">
      <c r="A2811" s="8">
        <v>2</v>
      </c>
      <c r="B2811" s="8" t="s">
        <v>1475</v>
      </c>
      <c r="C2811" s="8">
        <v>131250340460</v>
      </c>
      <c r="D2811" s="8" t="s">
        <v>1445</v>
      </c>
      <c r="G2811" s="10">
        <v>43699</v>
      </c>
      <c r="H2811" s="8" t="s">
        <v>31</v>
      </c>
      <c r="I2811" s="8" t="s">
        <v>32</v>
      </c>
      <c r="J2811" s="9">
        <v>11306.14</v>
      </c>
      <c r="K2811" s="9">
        <v>226.12</v>
      </c>
      <c r="L2811" s="8">
        <v>0</v>
      </c>
      <c r="M2811" s="14">
        <f t="shared" si="132"/>
        <v>11532.26</v>
      </c>
      <c r="N2811" s="8">
        <v>0</v>
      </c>
      <c r="O2811" s="8">
        <v>0</v>
      </c>
      <c r="P2811" s="8" t="s">
        <v>45</v>
      </c>
      <c r="R2811" s="8">
        <v>-372</v>
      </c>
      <c r="S2811" s="13">
        <f>_xlfn.XLOOKUP(P2811,rif_fee_schedule!$A$2:$A$84,rif_fee_schedule!C$2:C$84, 0)*1.628</f>
        <v>19.244587999999997</v>
      </c>
      <c r="T2811" s="13">
        <f>_xlfn.XLOOKUP(P2811,rif_fee_schedule!$A$2:$A$84,rif_fee_schedule!D$2:D$84, 0)</f>
        <v>11.177</v>
      </c>
      <c r="U2811" s="14">
        <f t="shared" si="133"/>
        <v>-7158.9867359999989</v>
      </c>
      <c r="V2811" s="14">
        <f t="shared" si="134"/>
        <v>-4157.8440000000001</v>
      </c>
      <c r="W2811"/>
      <c r="Y2811" s="3">
        <v>272008405.74000001</v>
      </c>
      <c r="Z2811" s="3">
        <v>5573244.3300000001</v>
      </c>
      <c r="AA2811" s="3">
        <v>0</v>
      </c>
      <c r="AB2811">
        <v>0</v>
      </c>
      <c r="AC2811" s="3">
        <v>0</v>
      </c>
      <c r="AD2811" s="2">
        <v>-7297347.0099999998</v>
      </c>
      <c r="AE2811" s="3">
        <v>599122533.62</v>
      </c>
      <c r="AF2811" s="3">
        <v>12164932.65</v>
      </c>
      <c r="AG2811" s="3">
        <v>2628720.44</v>
      </c>
      <c r="AH2811" s="3">
        <v>103699.7</v>
      </c>
      <c r="AI2811" s="3">
        <v>2074</v>
      </c>
      <c r="AJ2811" s="2">
        <v>-10188946.82</v>
      </c>
    </row>
    <row r="2812" spans="1:36" hidden="1" x14ac:dyDescent="0.25">
      <c r="A2812" s="8">
        <v>2</v>
      </c>
      <c r="B2812" s="8" t="s">
        <v>1476</v>
      </c>
      <c r="C2812" s="8">
        <v>131250340460</v>
      </c>
      <c r="D2812" s="8" t="s">
        <v>1445</v>
      </c>
      <c r="G2812" s="10">
        <v>43699</v>
      </c>
      <c r="H2812" s="8" t="s">
        <v>31</v>
      </c>
      <c r="I2812" s="8" t="s">
        <v>32</v>
      </c>
      <c r="J2812" s="9">
        <v>11306.14</v>
      </c>
      <c r="K2812" s="9">
        <v>226.12</v>
      </c>
      <c r="L2812" s="8">
        <v>0</v>
      </c>
      <c r="M2812" s="14">
        <f t="shared" si="132"/>
        <v>11532.26</v>
      </c>
      <c r="N2812" s="8">
        <v>0</v>
      </c>
      <c r="O2812" s="8">
        <v>0</v>
      </c>
      <c r="P2812" s="8" t="s">
        <v>112</v>
      </c>
      <c r="R2812" s="8">
        <v>372</v>
      </c>
      <c r="S2812" s="13">
        <f>_xlfn.XLOOKUP(P2812,rif_fee_schedule!$A$2:$A$84,rif_fee_schedule!C$2:C$84, 0)*1.628</f>
        <v>53.092335999999996</v>
      </c>
      <c r="T2812" s="13">
        <f>_xlfn.XLOOKUP(P2812,rif_fee_schedule!$A$2:$A$84,rif_fee_schedule!D$2:D$84, 0)</f>
        <v>30.835000000000001</v>
      </c>
      <c r="U2812" s="14">
        <f t="shared" si="133"/>
        <v>19750.348991999999</v>
      </c>
      <c r="V2812" s="14">
        <f t="shared" si="134"/>
        <v>11470.62</v>
      </c>
      <c r="W2812"/>
      <c r="Y2812" s="3">
        <v>272008405.74000001</v>
      </c>
      <c r="Z2812" s="3">
        <v>5573244.3300000001</v>
      </c>
      <c r="AA2812" s="3">
        <v>0</v>
      </c>
      <c r="AB2812">
        <v>0</v>
      </c>
      <c r="AC2812" s="3">
        <v>0</v>
      </c>
      <c r="AD2812" s="2">
        <v>-7297347.0099999998</v>
      </c>
      <c r="AE2812" s="3">
        <v>599122533.62</v>
      </c>
      <c r="AF2812" s="3">
        <v>12164932.65</v>
      </c>
      <c r="AG2812" s="3">
        <v>2628720.44</v>
      </c>
      <c r="AH2812" s="3">
        <v>103699.7</v>
      </c>
      <c r="AI2812" s="3">
        <v>2074</v>
      </c>
      <c r="AJ2812" s="2">
        <v>-10188946.82</v>
      </c>
    </row>
    <row r="2813" spans="1:36" hidden="1" x14ac:dyDescent="0.25">
      <c r="A2813" s="8">
        <v>2</v>
      </c>
      <c r="B2813" s="8" t="s">
        <v>1476</v>
      </c>
      <c r="C2813" s="8">
        <v>131250340460</v>
      </c>
      <c r="D2813" s="8" t="s">
        <v>1445</v>
      </c>
      <c r="G2813" s="10">
        <v>43699</v>
      </c>
      <c r="H2813" s="8" t="s">
        <v>31</v>
      </c>
      <c r="I2813" s="8" t="s">
        <v>32</v>
      </c>
      <c r="J2813" s="9">
        <v>11306.14</v>
      </c>
      <c r="K2813" s="9">
        <v>226.12</v>
      </c>
      <c r="L2813" s="8">
        <v>0</v>
      </c>
      <c r="M2813" s="14">
        <f t="shared" si="132"/>
        <v>11532.26</v>
      </c>
      <c r="N2813" s="8">
        <v>0</v>
      </c>
      <c r="O2813" s="8">
        <v>0</v>
      </c>
      <c r="P2813" s="8" t="s">
        <v>45</v>
      </c>
      <c r="R2813" s="8">
        <v>-372</v>
      </c>
      <c r="S2813" s="13">
        <f>_xlfn.XLOOKUP(P2813,rif_fee_schedule!$A$2:$A$84,rif_fee_schedule!C$2:C$84, 0)*1.628</f>
        <v>19.244587999999997</v>
      </c>
      <c r="T2813" s="13">
        <f>_xlfn.XLOOKUP(P2813,rif_fee_schedule!$A$2:$A$84,rif_fee_schedule!D$2:D$84, 0)</f>
        <v>11.177</v>
      </c>
      <c r="U2813" s="14">
        <f t="shared" si="133"/>
        <v>-7158.9867359999989</v>
      </c>
      <c r="V2813" s="14">
        <f t="shared" si="134"/>
        <v>-4157.8440000000001</v>
      </c>
      <c r="W2813"/>
      <c r="Y2813" s="3">
        <v>272008405.74000001</v>
      </c>
      <c r="Z2813" s="3">
        <v>5573244.3300000001</v>
      </c>
      <c r="AA2813" s="3">
        <v>0</v>
      </c>
      <c r="AB2813">
        <v>0</v>
      </c>
      <c r="AC2813" s="3">
        <v>0</v>
      </c>
      <c r="AD2813" s="2">
        <v>-7297347.0099999998</v>
      </c>
      <c r="AE2813" s="3">
        <v>599122533.62</v>
      </c>
      <c r="AF2813" s="3">
        <v>12164932.65</v>
      </c>
      <c r="AG2813" s="3">
        <v>2628720.44</v>
      </c>
      <c r="AH2813" s="3">
        <v>103699.7</v>
      </c>
      <c r="AI2813" s="3">
        <v>2074</v>
      </c>
      <c r="AJ2813" s="2">
        <v>-10188946.82</v>
      </c>
    </row>
    <row r="2814" spans="1:36" hidden="1" x14ac:dyDescent="0.25">
      <c r="A2814" s="8">
        <v>2</v>
      </c>
      <c r="B2814" s="8" t="s">
        <v>1540</v>
      </c>
      <c r="C2814" s="8">
        <v>131250100120</v>
      </c>
      <c r="D2814" s="8" t="s">
        <v>1541</v>
      </c>
      <c r="F2814" s="8" t="s">
        <v>1542</v>
      </c>
      <c r="G2814" s="10">
        <v>43571</v>
      </c>
      <c r="H2814" s="8" t="s">
        <v>31</v>
      </c>
      <c r="I2814" s="8" t="s">
        <v>38</v>
      </c>
      <c r="J2814" s="9">
        <v>16769.05</v>
      </c>
      <c r="K2814" s="9">
        <v>335.38</v>
      </c>
      <c r="L2814" s="8">
        <v>0</v>
      </c>
      <c r="M2814" s="14">
        <f t="shared" si="132"/>
        <v>17104.43</v>
      </c>
      <c r="N2814" s="8">
        <v>0</v>
      </c>
      <c r="O2814" s="8">
        <v>0</v>
      </c>
      <c r="P2814" s="8" t="s">
        <v>43</v>
      </c>
      <c r="R2814" s="11">
        <v>3647</v>
      </c>
      <c r="S2814" s="13">
        <f>_xlfn.XLOOKUP(P2814,rif_fee_schedule!$A$2:$A$84,rif_fee_schedule!C$2:C$84, 0)*1.628</f>
        <v>5.1216879999999998</v>
      </c>
      <c r="T2814" s="13">
        <f>_xlfn.XLOOKUP(P2814,rif_fee_schedule!$A$2:$A$84,rif_fee_schedule!D$2:D$84, 0)</f>
        <v>2.9740000000000002</v>
      </c>
      <c r="U2814" s="14">
        <f t="shared" si="133"/>
        <v>18678.796136000001</v>
      </c>
      <c r="V2814" s="14">
        <f t="shared" si="134"/>
        <v>10846.178</v>
      </c>
      <c r="W2814" s="2"/>
      <c r="Y2814" s="3">
        <v>272008405.74000001</v>
      </c>
      <c r="Z2814" s="3">
        <v>5573244.3300000001</v>
      </c>
      <c r="AA2814" s="3">
        <v>0</v>
      </c>
      <c r="AB2814">
        <v>0</v>
      </c>
      <c r="AC2814" s="3">
        <v>0</v>
      </c>
      <c r="AD2814" s="2">
        <v>-7297347.0099999998</v>
      </c>
      <c r="AE2814" s="3">
        <v>599122533.62</v>
      </c>
      <c r="AF2814" s="3">
        <v>12164932.65</v>
      </c>
      <c r="AG2814" s="3">
        <v>2628720.44</v>
      </c>
      <c r="AH2814" s="3">
        <v>103699.7</v>
      </c>
      <c r="AI2814" s="3">
        <v>2074</v>
      </c>
      <c r="AJ2814" s="2">
        <v>-10188946.82</v>
      </c>
    </row>
    <row r="2815" spans="1:36" hidden="1" x14ac:dyDescent="0.25">
      <c r="A2815" s="8">
        <v>5.0999999999999996</v>
      </c>
      <c r="B2815" s="8" t="s">
        <v>5191</v>
      </c>
      <c r="C2815" s="8">
        <v>2050010090100</v>
      </c>
      <c r="D2815" s="8" t="s">
        <v>5192</v>
      </c>
      <c r="F2815" s="8" t="s">
        <v>5193</v>
      </c>
      <c r="G2815" s="10">
        <v>43518</v>
      </c>
      <c r="H2815" s="8" t="s">
        <v>31</v>
      </c>
      <c r="I2815" s="8" t="s">
        <v>38</v>
      </c>
      <c r="J2815" s="9">
        <v>0</v>
      </c>
      <c r="K2815" s="9">
        <v>0</v>
      </c>
      <c r="L2815" s="8">
        <v>0</v>
      </c>
      <c r="M2815" s="14">
        <f t="shared" si="132"/>
        <v>0</v>
      </c>
      <c r="N2815" s="8">
        <v>0</v>
      </c>
      <c r="O2815" s="8">
        <v>0</v>
      </c>
      <c r="P2815" s="8" t="s">
        <v>77</v>
      </c>
      <c r="R2815" s="8">
        <v>-1</v>
      </c>
      <c r="S2815" s="13">
        <f>_xlfn.XLOOKUP(P2815,rif_fee_schedule!$A$2:$A$84,rif_fee_schedule!C$2:C$84, 0)*1.628</f>
        <v>9769.6279999999988</v>
      </c>
      <c r="T2815" s="13">
        <f>_xlfn.XLOOKUP(P2815,rif_fee_schedule!$A$2:$A$84,rif_fee_schedule!D$2:D$84, 0)</f>
        <v>5674</v>
      </c>
      <c r="U2815" s="14">
        <f t="shared" si="133"/>
        <v>-9769.6279999999988</v>
      </c>
      <c r="V2815" s="14">
        <f t="shared" si="134"/>
        <v>-5674</v>
      </c>
      <c r="W2815"/>
      <c r="Y2815" s="3">
        <v>460572.8</v>
      </c>
      <c r="Z2815" s="3">
        <v>9211.4599999999991</v>
      </c>
      <c r="AA2815" s="3">
        <v>0</v>
      </c>
      <c r="AB2815">
        <v>0</v>
      </c>
      <c r="AC2815" s="3">
        <v>0</v>
      </c>
      <c r="AD2815" s="2">
        <v>11471.08</v>
      </c>
      <c r="AE2815" s="3">
        <v>599122533.62</v>
      </c>
      <c r="AF2815" s="3">
        <v>12164932.65</v>
      </c>
      <c r="AG2815" s="3">
        <v>2628720.44</v>
      </c>
      <c r="AH2815" s="3">
        <v>103699.7</v>
      </c>
      <c r="AI2815" s="3">
        <v>2074</v>
      </c>
      <c r="AJ2815" s="2">
        <v>-10188946.82</v>
      </c>
    </row>
    <row r="2816" spans="1:36" hidden="1" x14ac:dyDescent="0.25">
      <c r="A2816" s="8">
        <v>5.0999999999999996</v>
      </c>
      <c r="B2816" s="8" t="s">
        <v>5191</v>
      </c>
      <c r="C2816" s="8">
        <v>2050010090100</v>
      </c>
      <c r="D2816" s="8" t="s">
        <v>5192</v>
      </c>
      <c r="F2816" s="8" t="s">
        <v>5193</v>
      </c>
      <c r="G2816" s="10">
        <v>43518</v>
      </c>
      <c r="H2816" s="8" t="s">
        <v>31</v>
      </c>
      <c r="I2816" s="8" t="s">
        <v>38</v>
      </c>
      <c r="J2816" s="9">
        <v>0</v>
      </c>
      <c r="K2816" s="9">
        <v>0</v>
      </c>
      <c r="L2816" s="8">
        <v>0</v>
      </c>
      <c r="M2816" s="14">
        <f t="shared" si="132"/>
        <v>0</v>
      </c>
      <c r="N2816" s="8">
        <v>0</v>
      </c>
      <c r="O2816" s="8">
        <v>0</v>
      </c>
      <c r="P2816" s="8" t="s">
        <v>77</v>
      </c>
      <c r="R2816" s="8">
        <v>1</v>
      </c>
      <c r="S2816" s="13">
        <f>_xlfn.XLOOKUP(P2816,rif_fee_schedule!$A$2:$A$84,rif_fee_schedule!C$2:C$84, 0)*1.628</f>
        <v>9769.6279999999988</v>
      </c>
      <c r="T2816" s="13">
        <f>_xlfn.XLOOKUP(P2816,rif_fee_schedule!$A$2:$A$84,rif_fee_schedule!D$2:D$84, 0)</f>
        <v>5674</v>
      </c>
      <c r="U2816" s="14">
        <f t="shared" si="133"/>
        <v>9769.6279999999988</v>
      </c>
      <c r="V2816" s="14">
        <f t="shared" si="134"/>
        <v>5674</v>
      </c>
      <c r="W2816"/>
      <c r="Y2816" s="3">
        <v>460572.8</v>
      </c>
      <c r="Z2816" s="3">
        <v>9211.4599999999991</v>
      </c>
      <c r="AA2816" s="3">
        <v>0</v>
      </c>
      <c r="AB2816">
        <v>0</v>
      </c>
      <c r="AC2816" s="3">
        <v>0</v>
      </c>
      <c r="AD2816" s="2">
        <v>11471.08</v>
      </c>
      <c r="AE2816" s="3">
        <v>599122533.62</v>
      </c>
      <c r="AF2816" s="3">
        <v>12164932.65</v>
      </c>
      <c r="AG2816" s="3">
        <v>2628720.44</v>
      </c>
      <c r="AH2816" s="3">
        <v>103699.7</v>
      </c>
      <c r="AI2816" s="3">
        <v>2074</v>
      </c>
      <c r="AJ2816" s="2">
        <v>-10188946.82</v>
      </c>
    </row>
    <row r="2817" spans="1:36" hidden="1" x14ac:dyDescent="0.25">
      <c r="A2817" s="8">
        <v>2</v>
      </c>
      <c r="B2817" s="8" t="s">
        <v>1016</v>
      </c>
      <c r="C2817" s="8">
        <v>102010501010</v>
      </c>
      <c r="D2817" s="8" t="s">
        <v>1017</v>
      </c>
      <c r="F2817" s="8" t="s">
        <v>1018</v>
      </c>
      <c r="G2817" s="10">
        <v>43525</v>
      </c>
      <c r="H2817" s="8" t="s">
        <v>31</v>
      </c>
      <c r="I2817" s="8" t="s">
        <v>38</v>
      </c>
      <c r="J2817" s="9">
        <v>764402.48</v>
      </c>
      <c r="K2817" s="9">
        <v>15288.05</v>
      </c>
      <c r="L2817" s="8">
        <v>0</v>
      </c>
      <c r="M2817" s="14">
        <f t="shared" si="132"/>
        <v>779690.53</v>
      </c>
      <c r="N2817" s="8">
        <v>0</v>
      </c>
      <c r="O2817" s="8">
        <v>0</v>
      </c>
      <c r="P2817" s="8" t="s">
        <v>45</v>
      </c>
      <c r="R2817" s="11">
        <v>6700</v>
      </c>
      <c r="S2817" s="13">
        <f>_xlfn.XLOOKUP(P2817,rif_fee_schedule!$A$2:$A$84,rif_fee_schedule!C$2:C$84, 0)*1.628</f>
        <v>19.244587999999997</v>
      </c>
      <c r="T2817" s="13">
        <f>_xlfn.XLOOKUP(P2817,rif_fee_schedule!$A$2:$A$84,rif_fee_schedule!D$2:D$84, 0)</f>
        <v>11.177</v>
      </c>
      <c r="U2817" s="14">
        <f t="shared" si="133"/>
        <v>128938.73959999997</v>
      </c>
      <c r="V2817" s="14">
        <f t="shared" si="134"/>
        <v>74885.899999999994</v>
      </c>
      <c r="W2817" s="2"/>
      <c r="Y2817" s="3">
        <v>272008405.74000001</v>
      </c>
      <c r="Z2817" s="3">
        <v>5573244.3300000001</v>
      </c>
      <c r="AA2817" s="3">
        <v>0</v>
      </c>
      <c r="AB2817">
        <v>0</v>
      </c>
      <c r="AC2817" s="3">
        <v>0</v>
      </c>
      <c r="AD2817" s="2">
        <v>-7297347.0099999998</v>
      </c>
      <c r="AE2817" s="3">
        <v>599122533.62</v>
      </c>
      <c r="AF2817" s="3">
        <v>12164932.65</v>
      </c>
      <c r="AG2817" s="3">
        <v>2628720.44</v>
      </c>
      <c r="AH2817" s="3">
        <v>103699.7</v>
      </c>
      <c r="AI2817" s="3">
        <v>2074</v>
      </c>
      <c r="AJ2817" s="2">
        <v>-10188946.82</v>
      </c>
    </row>
    <row r="2818" spans="1:36" hidden="1" x14ac:dyDescent="0.25">
      <c r="A2818" s="8">
        <v>2</v>
      </c>
      <c r="B2818" s="8" t="s">
        <v>1016</v>
      </c>
      <c r="C2818" s="8">
        <v>102010501010</v>
      </c>
      <c r="D2818" s="8" t="s">
        <v>1017</v>
      </c>
      <c r="F2818" s="8" t="s">
        <v>1018</v>
      </c>
      <c r="G2818" s="10">
        <v>43525</v>
      </c>
      <c r="H2818" s="8" t="s">
        <v>31</v>
      </c>
      <c r="I2818" s="8" t="s">
        <v>38</v>
      </c>
      <c r="J2818" s="9">
        <v>764402.48</v>
      </c>
      <c r="K2818" s="9">
        <v>15288.05</v>
      </c>
      <c r="L2818" s="8">
        <v>0</v>
      </c>
      <c r="M2818" s="14">
        <f t="shared" si="132"/>
        <v>779690.53</v>
      </c>
      <c r="N2818" s="8">
        <v>0</v>
      </c>
      <c r="O2818" s="8">
        <v>0</v>
      </c>
      <c r="P2818" s="8" t="s">
        <v>77</v>
      </c>
      <c r="R2818" s="8">
        <v>-4</v>
      </c>
      <c r="S2818" s="13">
        <f>_xlfn.XLOOKUP(P2818,rif_fee_schedule!$A$2:$A$84,rif_fee_schedule!C$2:C$84, 0)*1.628</f>
        <v>9769.6279999999988</v>
      </c>
      <c r="T2818" s="13">
        <f>_xlfn.XLOOKUP(P2818,rif_fee_schedule!$A$2:$A$84,rif_fee_schedule!D$2:D$84, 0)</f>
        <v>5674</v>
      </c>
      <c r="U2818" s="14">
        <f t="shared" si="133"/>
        <v>-39078.511999999995</v>
      </c>
      <c r="V2818" s="14">
        <f t="shared" si="134"/>
        <v>-22696</v>
      </c>
      <c r="W2818"/>
      <c r="Y2818" s="3">
        <v>272008405.74000001</v>
      </c>
      <c r="Z2818" s="3">
        <v>5573244.3300000001</v>
      </c>
      <c r="AA2818" s="3">
        <v>0</v>
      </c>
      <c r="AB2818">
        <v>0</v>
      </c>
      <c r="AC2818" s="3">
        <v>0</v>
      </c>
      <c r="AD2818" s="2">
        <v>-7297347.0099999998</v>
      </c>
      <c r="AE2818" s="3">
        <v>599122533.62</v>
      </c>
      <c r="AF2818" s="3">
        <v>12164932.65</v>
      </c>
      <c r="AG2818" s="3">
        <v>2628720.44</v>
      </c>
      <c r="AH2818" s="3">
        <v>103699.7</v>
      </c>
      <c r="AI2818" s="3">
        <v>2074</v>
      </c>
      <c r="AJ2818" s="2">
        <v>-10188946.82</v>
      </c>
    </row>
    <row r="2819" spans="1:36" hidden="1" x14ac:dyDescent="0.25">
      <c r="A2819" s="8">
        <v>2</v>
      </c>
      <c r="B2819" s="8" t="s">
        <v>1016</v>
      </c>
      <c r="C2819" s="8">
        <v>102010501010</v>
      </c>
      <c r="D2819" s="8" t="s">
        <v>1017</v>
      </c>
      <c r="F2819" s="8" t="s">
        <v>1018</v>
      </c>
      <c r="G2819" s="10">
        <v>43525</v>
      </c>
      <c r="H2819" s="8" t="s">
        <v>31</v>
      </c>
      <c r="I2819" s="8" t="s">
        <v>38</v>
      </c>
      <c r="J2819" s="9">
        <v>764402.48</v>
      </c>
      <c r="K2819" s="9">
        <v>15288.05</v>
      </c>
      <c r="L2819" s="8">
        <v>0</v>
      </c>
      <c r="M2819" s="14">
        <f t="shared" si="132"/>
        <v>779690.53</v>
      </c>
      <c r="N2819" s="8">
        <v>0</v>
      </c>
      <c r="O2819" s="8">
        <v>0</v>
      </c>
      <c r="P2819" s="8" t="s">
        <v>114</v>
      </c>
      <c r="R2819" s="8">
        <v>-4</v>
      </c>
      <c r="S2819" s="13">
        <f>_xlfn.XLOOKUP(P2819,rif_fee_schedule!$A$2:$A$84,rif_fee_schedule!C$2:C$84, 0)*1.628</f>
        <v>4288.152</v>
      </c>
      <c r="T2819" s="13">
        <f>_xlfn.XLOOKUP(P2819,rif_fee_schedule!$A$2:$A$84,rif_fee_schedule!D$2:D$84, 0)</f>
        <v>2490</v>
      </c>
      <c r="U2819" s="14">
        <f t="shared" si="133"/>
        <v>-17152.608</v>
      </c>
      <c r="V2819" s="14">
        <f t="shared" si="134"/>
        <v>-9960</v>
      </c>
      <c r="W2819"/>
      <c r="Y2819" s="3">
        <v>272008405.74000001</v>
      </c>
      <c r="Z2819" s="3">
        <v>5573244.3300000001</v>
      </c>
      <c r="AA2819" s="3">
        <v>0</v>
      </c>
      <c r="AB2819">
        <v>0</v>
      </c>
      <c r="AC2819" s="3">
        <v>0</v>
      </c>
      <c r="AD2819" s="2">
        <v>-7297347.0099999998</v>
      </c>
      <c r="AE2819" s="3">
        <v>599122533.62</v>
      </c>
      <c r="AF2819" s="3">
        <v>12164932.65</v>
      </c>
      <c r="AG2819" s="3">
        <v>2628720.44</v>
      </c>
      <c r="AH2819" s="3">
        <v>103699.7</v>
      </c>
      <c r="AI2819" s="3">
        <v>2074</v>
      </c>
      <c r="AJ2819" s="2">
        <v>-10188946.82</v>
      </c>
    </row>
    <row r="2820" spans="1:36" hidden="1" x14ac:dyDescent="0.25">
      <c r="A2820" s="8">
        <v>2</v>
      </c>
      <c r="B2820" s="8" t="s">
        <v>1016</v>
      </c>
      <c r="C2820" s="8">
        <v>102010501010</v>
      </c>
      <c r="D2820" s="8" t="s">
        <v>1017</v>
      </c>
      <c r="F2820" s="8" t="s">
        <v>1018</v>
      </c>
      <c r="G2820" s="10">
        <v>43525</v>
      </c>
      <c r="H2820" s="8" t="s">
        <v>31</v>
      </c>
      <c r="I2820" s="8" t="s">
        <v>38</v>
      </c>
      <c r="J2820" s="9">
        <v>764402.48</v>
      </c>
      <c r="K2820" s="9">
        <v>15288.05</v>
      </c>
      <c r="L2820" s="8">
        <v>0</v>
      </c>
      <c r="M2820" s="14">
        <f t="shared" si="132"/>
        <v>779690.53</v>
      </c>
      <c r="N2820" s="8">
        <v>0</v>
      </c>
      <c r="O2820" s="8">
        <v>0</v>
      </c>
      <c r="P2820" s="8" t="s">
        <v>113</v>
      </c>
      <c r="R2820" s="8">
        <v>-9</v>
      </c>
      <c r="S2820" s="13">
        <f>_xlfn.XLOOKUP(P2820,rif_fee_schedule!$A$2:$A$84,rif_fee_schedule!C$2:C$84, 0)*1.628</f>
        <v>6860.3919999999998</v>
      </c>
      <c r="T2820" s="13">
        <f>_xlfn.XLOOKUP(P2820,rif_fee_schedule!$A$2:$A$84,rif_fee_schedule!D$2:D$84, 0)</f>
        <v>3984</v>
      </c>
      <c r="U2820" s="14">
        <f t="shared" si="133"/>
        <v>-61743.527999999998</v>
      </c>
      <c r="V2820" s="14">
        <f t="shared" si="134"/>
        <v>-35856</v>
      </c>
      <c r="W2820"/>
      <c r="Y2820" s="3">
        <v>272008405.74000001</v>
      </c>
      <c r="Z2820" s="3">
        <v>5573244.3300000001</v>
      </c>
      <c r="AA2820" s="3">
        <v>0</v>
      </c>
      <c r="AB2820">
        <v>0</v>
      </c>
      <c r="AC2820" s="3">
        <v>0</v>
      </c>
      <c r="AD2820" s="2">
        <v>-7297347.0099999998</v>
      </c>
      <c r="AE2820" s="3">
        <v>599122533.62</v>
      </c>
      <c r="AF2820" s="3">
        <v>12164932.65</v>
      </c>
      <c r="AG2820" s="3">
        <v>2628720.44</v>
      </c>
      <c r="AH2820" s="3">
        <v>103699.7</v>
      </c>
      <c r="AI2820" s="3">
        <v>2074</v>
      </c>
      <c r="AJ2820" s="2">
        <v>-10188946.82</v>
      </c>
    </row>
    <row r="2821" spans="1:36" hidden="1" x14ac:dyDescent="0.25">
      <c r="A2821" s="8">
        <v>2</v>
      </c>
      <c r="B2821" s="8" t="s">
        <v>1016</v>
      </c>
      <c r="C2821" s="8">
        <v>102010501010</v>
      </c>
      <c r="D2821" s="8" t="s">
        <v>1017</v>
      </c>
      <c r="F2821" s="8" t="s">
        <v>1018</v>
      </c>
      <c r="G2821" s="10">
        <v>43525</v>
      </c>
      <c r="H2821" s="8" t="s">
        <v>31</v>
      </c>
      <c r="I2821" s="8" t="s">
        <v>38</v>
      </c>
      <c r="J2821" s="9">
        <v>764402.48</v>
      </c>
      <c r="K2821" s="9">
        <v>15288.05</v>
      </c>
      <c r="L2821" s="8">
        <v>0</v>
      </c>
      <c r="M2821" s="14">
        <f t="shared" si="132"/>
        <v>779690.53</v>
      </c>
      <c r="N2821" s="8">
        <v>0</v>
      </c>
      <c r="O2821" s="8">
        <v>0</v>
      </c>
      <c r="P2821" s="8" t="s">
        <v>117</v>
      </c>
      <c r="R2821" s="8">
        <v>192</v>
      </c>
      <c r="S2821" s="13">
        <f>_xlfn.XLOOKUP(P2821,rif_fee_schedule!$A$2:$A$84,rif_fee_schedule!C$2:C$84, 0)*1.628</f>
        <v>4288.152</v>
      </c>
      <c r="T2821" s="13">
        <f>_xlfn.XLOOKUP(P2821,rif_fee_schedule!$A$2:$A$84,rif_fee_schedule!D$2:D$84, 0)</f>
        <v>2490</v>
      </c>
      <c r="U2821" s="14">
        <f t="shared" si="133"/>
        <v>823325.18400000001</v>
      </c>
      <c r="V2821" s="14">
        <f t="shared" si="134"/>
        <v>478080</v>
      </c>
      <c r="W2821"/>
      <c r="Y2821" s="3">
        <v>272008405.74000001</v>
      </c>
      <c r="Z2821" s="3">
        <v>5573244.3300000001</v>
      </c>
      <c r="AA2821" s="3">
        <v>0</v>
      </c>
      <c r="AB2821">
        <v>0</v>
      </c>
      <c r="AC2821" s="3">
        <v>0</v>
      </c>
      <c r="AD2821" s="2">
        <v>-7297347.0099999998</v>
      </c>
      <c r="AE2821" s="3">
        <v>599122533.62</v>
      </c>
      <c r="AF2821" s="3">
        <v>12164932.65</v>
      </c>
      <c r="AG2821" s="3">
        <v>2628720.44</v>
      </c>
      <c r="AH2821" s="3">
        <v>103699.7</v>
      </c>
      <c r="AI2821" s="3">
        <v>2074</v>
      </c>
      <c r="AJ2821" s="2">
        <v>-10188946.82</v>
      </c>
    </row>
    <row r="2822" spans="1:36" hidden="1" x14ac:dyDescent="0.25">
      <c r="A2822" s="8">
        <v>2</v>
      </c>
      <c r="B2822" s="8" t="s">
        <v>1016</v>
      </c>
      <c r="C2822" s="8">
        <v>102010501010</v>
      </c>
      <c r="D2822" s="8" t="s">
        <v>1017</v>
      </c>
      <c r="F2822" s="8" t="s">
        <v>1018</v>
      </c>
      <c r="G2822" s="10">
        <v>43525</v>
      </c>
      <c r="H2822" s="8" t="s">
        <v>31</v>
      </c>
      <c r="I2822" s="8" t="s">
        <v>38</v>
      </c>
      <c r="J2822" s="9">
        <v>764402.48</v>
      </c>
      <c r="K2822" s="9">
        <v>15288.05</v>
      </c>
      <c r="L2822" s="8">
        <v>0</v>
      </c>
      <c r="M2822" s="14">
        <f t="shared" si="132"/>
        <v>779690.53</v>
      </c>
      <c r="N2822" s="8">
        <v>0</v>
      </c>
      <c r="O2822" s="8">
        <v>0</v>
      </c>
      <c r="P2822" s="8" t="s">
        <v>114</v>
      </c>
      <c r="R2822" s="8">
        <v>4</v>
      </c>
      <c r="S2822" s="13">
        <f>_xlfn.XLOOKUP(P2822,rif_fee_schedule!$A$2:$A$84,rif_fee_schedule!C$2:C$84, 0)*1.628</f>
        <v>4288.152</v>
      </c>
      <c r="T2822" s="13">
        <f>_xlfn.XLOOKUP(P2822,rif_fee_schedule!$A$2:$A$84,rif_fee_schedule!D$2:D$84, 0)</f>
        <v>2490</v>
      </c>
      <c r="U2822" s="14">
        <f t="shared" si="133"/>
        <v>17152.608</v>
      </c>
      <c r="V2822" s="14">
        <f t="shared" si="134"/>
        <v>9960</v>
      </c>
      <c r="W2822"/>
      <c r="Y2822" s="3">
        <v>272008405.74000001</v>
      </c>
      <c r="Z2822" s="3">
        <v>5573244.3300000001</v>
      </c>
      <c r="AA2822" s="3">
        <v>0</v>
      </c>
      <c r="AB2822">
        <v>0</v>
      </c>
      <c r="AC2822" s="3">
        <v>0</v>
      </c>
      <c r="AD2822" s="2">
        <v>-7297347.0099999998</v>
      </c>
      <c r="AE2822" s="3">
        <v>599122533.62</v>
      </c>
      <c r="AF2822" s="3">
        <v>12164932.65</v>
      </c>
      <c r="AG2822" s="3">
        <v>2628720.44</v>
      </c>
      <c r="AH2822" s="3">
        <v>103699.7</v>
      </c>
      <c r="AI2822" s="3">
        <v>2074</v>
      </c>
      <c r="AJ2822" s="2">
        <v>-10188946.82</v>
      </c>
    </row>
    <row r="2823" spans="1:36" hidden="1" x14ac:dyDescent="0.25">
      <c r="A2823" s="8">
        <v>2</v>
      </c>
      <c r="B2823" s="8" t="s">
        <v>1915</v>
      </c>
      <c r="C2823" s="8">
        <v>141020065120</v>
      </c>
      <c r="D2823" s="8" t="s">
        <v>1916</v>
      </c>
      <c r="F2823" s="8" t="s">
        <v>1917</v>
      </c>
      <c r="G2823" s="10">
        <v>43511</v>
      </c>
      <c r="H2823" s="8" t="s">
        <v>31</v>
      </c>
      <c r="I2823" s="8" t="s">
        <v>38</v>
      </c>
      <c r="J2823" s="9">
        <v>5371.07</v>
      </c>
      <c r="K2823" s="9">
        <v>107.42</v>
      </c>
      <c r="L2823" s="8">
        <v>0</v>
      </c>
      <c r="M2823" s="14">
        <f t="shared" si="132"/>
        <v>5478.49</v>
      </c>
      <c r="N2823" s="8">
        <v>0</v>
      </c>
      <c r="O2823" s="8">
        <v>0</v>
      </c>
      <c r="P2823" s="8" t="s">
        <v>114</v>
      </c>
      <c r="R2823" s="8">
        <v>-2</v>
      </c>
      <c r="S2823" s="13">
        <f>_xlfn.XLOOKUP(P2823,rif_fee_schedule!$A$2:$A$84,rif_fee_schedule!C$2:C$84, 0)*1.628</f>
        <v>4288.152</v>
      </c>
      <c r="T2823" s="13">
        <f>_xlfn.XLOOKUP(P2823,rif_fee_schedule!$A$2:$A$84,rif_fee_schedule!D$2:D$84, 0)</f>
        <v>2490</v>
      </c>
      <c r="U2823" s="14">
        <f t="shared" si="133"/>
        <v>-8576.3040000000001</v>
      </c>
      <c r="V2823" s="14">
        <f t="shared" si="134"/>
        <v>-4980</v>
      </c>
      <c r="W2823"/>
      <c r="Y2823" s="3">
        <v>272008405.74000001</v>
      </c>
      <c r="Z2823" s="3">
        <v>5573244.3300000001</v>
      </c>
      <c r="AA2823" s="3">
        <v>0</v>
      </c>
      <c r="AB2823">
        <v>0</v>
      </c>
      <c r="AC2823" s="3">
        <v>0</v>
      </c>
      <c r="AD2823" s="2">
        <v>-7297347.0099999998</v>
      </c>
      <c r="AE2823" s="3">
        <v>599122533.62</v>
      </c>
      <c r="AF2823" s="3">
        <v>12164932.65</v>
      </c>
      <c r="AG2823" s="3">
        <v>2628720.44</v>
      </c>
      <c r="AH2823" s="3">
        <v>103699.7</v>
      </c>
      <c r="AI2823" s="3">
        <v>2074</v>
      </c>
      <c r="AJ2823" s="2">
        <v>-10188946.82</v>
      </c>
    </row>
    <row r="2824" spans="1:36" hidden="1" x14ac:dyDescent="0.25">
      <c r="A2824" s="8">
        <v>2</v>
      </c>
      <c r="B2824" s="8" t="s">
        <v>1915</v>
      </c>
      <c r="C2824" s="8">
        <v>141020065120</v>
      </c>
      <c r="D2824" s="8" t="s">
        <v>1916</v>
      </c>
      <c r="F2824" s="8" t="s">
        <v>1917</v>
      </c>
      <c r="G2824" s="10">
        <v>43511</v>
      </c>
      <c r="H2824" s="8" t="s">
        <v>31</v>
      </c>
      <c r="I2824" s="8" t="s">
        <v>38</v>
      </c>
      <c r="J2824" s="9">
        <v>5371.07</v>
      </c>
      <c r="K2824" s="9">
        <v>107.42</v>
      </c>
      <c r="L2824" s="8">
        <v>0</v>
      </c>
      <c r="M2824" s="14">
        <f t="shared" si="132"/>
        <v>5478.49</v>
      </c>
      <c r="N2824" s="8">
        <v>0</v>
      </c>
      <c r="O2824" s="8">
        <v>0</v>
      </c>
      <c r="P2824" s="8" t="s">
        <v>114</v>
      </c>
      <c r="R2824" s="8">
        <v>3</v>
      </c>
      <c r="S2824" s="13">
        <f>_xlfn.XLOOKUP(P2824,rif_fee_schedule!$A$2:$A$84,rif_fee_schedule!C$2:C$84, 0)*1.628</f>
        <v>4288.152</v>
      </c>
      <c r="T2824" s="13">
        <f>_xlfn.XLOOKUP(P2824,rif_fee_schedule!$A$2:$A$84,rif_fee_schedule!D$2:D$84, 0)</f>
        <v>2490</v>
      </c>
      <c r="U2824" s="14">
        <f t="shared" si="133"/>
        <v>12864.456</v>
      </c>
      <c r="V2824" s="14">
        <f t="shared" si="134"/>
        <v>7470</v>
      </c>
      <c r="W2824"/>
      <c r="Y2824" s="3">
        <v>272008405.74000001</v>
      </c>
      <c r="Z2824" s="3">
        <v>5573244.3300000001</v>
      </c>
      <c r="AA2824" s="3">
        <v>0</v>
      </c>
      <c r="AB2824">
        <v>0</v>
      </c>
      <c r="AC2824" s="3">
        <v>0</v>
      </c>
      <c r="AD2824" s="2">
        <v>-7297347.0099999998</v>
      </c>
      <c r="AE2824" s="3">
        <v>599122533.62</v>
      </c>
      <c r="AF2824" s="3">
        <v>12164932.65</v>
      </c>
      <c r="AG2824" s="3">
        <v>2628720.44</v>
      </c>
      <c r="AH2824" s="3">
        <v>103699.7</v>
      </c>
      <c r="AI2824" s="3">
        <v>2074</v>
      </c>
      <c r="AJ2824" s="2">
        <v>-10188946.82</v>
      </c>
    </row>
    <row r="2825" spans="1:36" hidden="1" x14ac:dyDescent="0.25">
      <c r="A2825" s="8">
        <v>2</v>
      </c>
      <c r="B2825" s="8" t="s">
        <v>1326</v>
      </c>
      <c r="C2825" s="8">
        <v>131240132640</v>
      </c>
      <c r="D2825" s="8" t="s">
        <v>1327</v>
      </c>
      <c r="F2825" s="8" t="s">
        <v>1328</v>
      </c>
      <c r="G2825" s="10">
        <v>43524</v>
      </c>
      <c r="H2825" s="8" t="s">
        <v>31</v>
      </c>
      <c r="I2825" s="8" t="s">
        <v>38</v>
      </c>
      <c r="J2825" s="9">
        <v>1969.71</v>
      </c>
      <c r="K2825" s="9">
        <v>39.39</v>
      </c>
      <c r="L2825" s="8">
        <v>0</v>
      </c>
      <c r="M2825" s="14">
        <f t="shared" si="132"/>
        <v>2009.1000000000001</v>
      </c>
      <c r="N2825" s="8">
        <v>0</v>
      </c>
      <c r="O2825" s="8">
        <v>0</v>
      </c>
      <c r="P2825" s="8" t="s">
        <v>114</v>
      </c>
      <c r="R2825" s="8">
        <v>2</v>
      </c>
      <c r="S2825" s="13">
        <f>_xlfn.XLOOKUP(P2825,rif_fee_schedule!$A$2:$A$84,rif_fee_schedule!C$2:C$84, 0)*1.628</f>
        <v>4288.152</v>
      </c>
      <c r="T2825" s="13">
        <f>_xlfn.XLOOKUP(P2825,rif_fee_schedule!$A$2:$A$84,rif_fee_schedule!D$2:D$84, 0)</f>
        <v>2490</v>
      </c>
      <c r="U2825" s="14">
        <f t="shared" si="133"/>
        <v>8576.3040000000001</v>
      </c>
      <c r="V2825" s="14">
        <f t="shared" si="134"/>
        <v>4980</v>
      </c>
      <c r="W2825"/>
      <c r="Y2825" s="3">
        <v>272008405.74000001</v>
      </c>
      <c r="Z2825" s="3">
        <v>5573244.3300000001</v>
      </c>
      <c r="AA2825" s="3">
        <v>0</v>
      </c>
      <c r="AB2825">
        <v>0</v>
      </c>
      <c r="AC2825" s="3">
        <v>0</v>
      </c>
      <c r="AD2825" s="2">
        <v>-7297347.0099999998</v>
      </c>
      <c r="AE2825" s="3">
        <v>599122533.62</v>
      </c>
      <c r="AF2825" s="3">
        <v>12164932.65</v>
      </c>
      <c r="AG2825" s="3">
        <v>2628720.44</v>
      </c>
      <c r="AH2825" s="3">
        <v>103699.7</v>
      </c>
      <c r="AI2825" s="3">
        <v>2074</v>
      </c>
      <c r="AJ2825" s="2">
        <v>-10188946.82</v>
      </c>
    </row>
    <row r="2826" spans="1:36" hidden="1" x14ac:dyDescent="0.25">
      <c r="A2826" s="8">
        <v>2</v>
      </c>
      <c r="B2826" s="8" t="s">
        <v>1326</v>
      </c>
      <c r="C2826" s="8">
        <v>131240132640</v>
      </c>
      <c r="D2826" s="8" t="s">
        <v>1327</v>
      </c>
      <c r="F2826" s="8" t="s">
        <v>1328</v>
      </c>
      <c r="G2826" s="10">
        <v>43524</v>
      </c>
      <c r="H2826" s="8" t="s">
        <v>31</v>
      </c>
      <c r="I2826" s="8" t="s">
        <v>38</v>
      </c>
      <c r="J2826" s="9">
        <v>1969.71</v>
      </c>
      <c r="K2826" s="9">
        <v>39.39</v>
      </c>
      <c r="L2826" s="8">
        <v>0</v>
      </c>
      <c r="M2826" s="14">
        <f t="shared" si="132"/>
        <v>2009.1000000000001</v>
      </c>
      <c r="N2826" s="8">
        <v>0</v>
      </c>
      <c r="O2826" s="8">
        <v>0</v>
      </c>
      <c r="P2826" s="8" t="s">
        <v>77</v>
      </c>
      <c r="R2826" s="8">
        <v>-1</v>
      </c>
      <c r="S2826" s="13">
        <f>_xlfn.XLOOKUP(P2826,rif_fee_schedule!$A$2:$A$84,rif_fee_schedule!C$2:C$84, 0)*1.628</f>
        <v>9769.6279999999988</v>
      </c>
      <c r="T2826" s="13">
        <f>_xlfn.XLOOKUP(P2826,rif_fee_schedule!$A$2:$A$84,rif_fee_schedule!D$2:D$84, 0)</f>
        <v>5674</v>
      </c>
      <c r="U2826" s="14">
        <f t="shared" si="133"/>
        <v>-9769.6279999999988</v>
      </c>
      <c r="V2826" s="14">
        <f t="shared" si="134"/>
        <v>-5674</v>
      </c>
      <c r="W2826"/>
      <c r="Y2826" s="3">
        <v>272008405.74000001</v>
      </c>
      <c r="Z2826" s="3">
        <v>5573244.3300000001</v>
      </c>
      <c r="AA2826" s="3">
        <v>0</v>
      </c>
      <c r="AB2826">
        <v>0</v>
      </c>
      <c r="AC2826" s="3">
        <v>0</v>
      </c>
      <c r="AD2826" s="2">
        <v>-7297347.0099999998</v>
      </c>
      <c r="AE2826" s="3">
        <v>599122533.62</v>
      </c>
      <c r="AF2826" s="3">
        <v>12164932.65</v>
      </c>
      <c r="AG2826" s="3">
        <v>2628720.44</v>
      </c>
      <c r="AH2826" s="3">
        <v>103699.7</v>
      </c>
      <c r="AI2826" s="3">
        <v>2074</v>
      </c>
      <c r="AJ2826" s="2">
        <v>-10188946.82</v>
      </c>
    </row>
    <row r="2827" spans="1:36" hidden="1" x14ac:dyDescent="0.25">
      <c r="A2827" s="8">
        <v>3</v>
      </c>
      <c r="B2827" s="8" t="s">
        <v>3718</v>
      </c>
      <c r="C2827" s="8">
        <v>3220160050590</v>
      </c>
      <c r="D2827" s="8" t="s">
        <v>3719</v>
      </c>
      <c r="F2827" s="8" t="s">
        <v>3720</v>
      </c>
      <c r="G2827" s="10">
        <v>43511</v>
      </c>
      <c r="H2827" s="8" t="s">
        <v>31</v>
      </c>
      <c r="I2827" s="8" t="s">
        <v>38</v>
      </c>
      <c r="J2827" s="9">
        <v>0</v>
      </c>
      <c r="K2827" s="9">
        <v>185.56</v>
      </c>
      <c r="L2827" s="8">
        <v>9278.02</v>
      </c>
      <c r="M2827" s="14">
        <f t="shared" si="132"/>
        <v>9463.58</v>
      </c>
      <c r="N2827" s="8">
        <v>0</v>
      </c>
      <c r="O2827" s="8">
        <v>0</v>
      </c>
      <c r="P2827" s="8" t="s">
        <v>77</v>
      </c>
      <c r="R2827" s="8">
        <v>1</v>
      </c>
      <c r="S2827" s="13">
        <f>_xlfn.XLOOKUP(P2827,rif_fee_schedule!$A$2:$A$84,rif_fee_schedule!C$2:C$84, 0)*1.628</f>
        <v>9769.6279999999988</v>
      </c>
      <c r="T2827" s="13">
        <f>_xlfn.XLOOKUP(P2827,rif_fee_schedule!$A$2:$A$84,rif_fee_schedule!D$2:D$84, 0)</f>
        <v>5674</v>
      </c>
      <c r="U2827" s="14">
        <f t="shared" si="133"/>
        <v>9769.6279999999988</v>
      </c>
      <c r="V2827" s="14">
        <f t="shared" si="134"/>
        <v>5674</v>
      </c>
      <c r="W2827"/>
      <c r="Y2827" s="3">
        <v>23988344.25</v>
      </c>
      <c r="Z2827" s="3">
        <v>491993.61</v>
      </c>
      <c r="AA2827" s="3">
        <v>633517.25</v>
      </c>
      <c r="AB2827">
        <v>0</v>
      </c>
      <c r="AC2827" s="3">
        <v>0</v>
      </c>
      <c r="AD2827" s="2">
        <v>2811604.2</v>
      </c>
      <c r="AE2827" s="3">
        <v>599122533.62</v>
      </c>
      <c r="AF2827" s="3">
        <v>12164932.65</v>
      </c>
      <c r="AG2827" s="3">
        <v>2628720.44</v>
      </c>
      <c r="AH2827" s="3">
        <v>103699.7</v>
      </c>
      <c r="AI2827" s="3">
        <v>2074</v>
      </c>
      <c r="AJ2827" s="2">
        <v>-10188946.82</v>
      </c>
    </row>
    <row r="2828" spans="1:36" hidden="1" x14ac:dyDescent="0.25">
      <c r="A2828" s="8">
        <v>9.1</v>
      </c>
      <c r="B2828" s="8" t="s">
        <v>8928</v>
      </c>
      <c r="C2828" s="8">
        <v>430130340140</v>
      </c>
      <c r="D2828" s="8" t="s">
        <v>8929</v>
      </c>
      <c r="F2828" s="8" t="s">
        <v>8930</v>
      </c>
      <c r="G2828" s="10">
        <v>43529</v>
      </c>
      <c r="H2828" s="8" t="s">
        <v>31</v>
      </c>
      <c r="I2828" s="8" t="s">
        <v>38</v>
      </c>
      <c r="J2828" s="9">
        <v>277873.27</v>
      </c>
      <c r="K2828" s="9">
        <v>5557.47</v>
      </c>
      <c r="L2828" s="8">
        <v>0</v>
      </c>
      <c r="M2828" s="14">
        <f t="shared" si="132"/>
        <v>283430.74</v>
      </c>
      <c r="N2828" s="8">
        <v>0</v>
      </c>
      <c r="O2828" s="8">
        <v>0</v>
      </c>
      <c r="P2828" s="8" t="s">
        <v>44</v>
      </c>
      <c r="R2828" s="11">
        <v>-7515</v>
      </c>
      <c r="S2828" s="13">
        <f>_xlfn.XLOOKUP(P2828,rif_fee_schedule!$A$2:$A$84,rif_fee_schedule!C$2:C$84, 0)*1.628</f>
        <v>3.9446439999999998</v>
      </c>
      <c r="T2828" s="13">
        <f>_xlfn.XLOOKUP(P2828,rif_fee_schedule!$A$2:$A$84,rif_fee_schedule!D$2:D$84, 0)</f>
        <v>2.2909999999999999</v>
      </c>
      <c r="U2828" s="14">
        <f t="shared" si="133"/>
        <v>-29643.999659999998</v>
      </c>
      <c r="V2828" s="14">
        <f t="shared" si="134"/>
        <v>-17216.864999999998</v>
      </c>
      <c r="W2828" s="2"/>
      <c r="Y2828" s="3">
        <v>13894747.220000001</v>
      </c>
      <c r="Z2828" s="3">
        <v>290518.01</v>
      </c>
      <c r="AA2828" s="3">
        <v>0</v>
      </c>
      <c r="AB2828">
        <v>0</v>
      </c>
      <c r="AC2828" s="3">
        <v>0</v>
      </c>
      <c r="AD2828" s="2">
        <v>-156592.79</v>
      </c>
      <c r="AE2828" s="3">
        <v>599122533.62</v>
      </c>
      <c r="AF2828" s="3">
        <v>12164932.65</v>
      </c>
      <c r="AG2828" s="3">
        <v>2628720.44</v>
      </c>
      <c r="AH2828" s="3">
        <v>103699.7</v>
      </c>
      <c r="AI2828" s="3">
        <v>2074</v>
      </c>
      <c r="AJ2828" s="2">
        <v>-10188946.82</v>
      </c>
    </row>
    <row r="2829" spans="1:36" hidden="1" x14ac:dyDescent="0.25">
      <c r="A2829" s="8">
        <v>9.1</v>
      </c>
      <c r="B2829" s="8" t="s">
        <v>8928</v>
      </c>
      <c r="C2829" s="8">
        <v>430130340140</v>
      </c>
      <c r="D2829" s="8" t="s">
        <v>8929</v>
      </c>
      <c r="F2829" s="8" t="s">
        <v>8930</v>
      </c>
      <c r="G2829" s="10">
        <v>43529</v>
      </c>
      <c r="H2829" s="8" t="s">
        <v>31</v>
      </c>
      <c r="I2829" s="8" t="s">
        <v>38</v>
      </c>
      <c r="J2829" s="9">
        <v>277873.27</v>
      </c>
      <c r="K2829" s="9">
        <v>5557.47</v>
      </c>
      <c r="L2829" s="8">
        <v>0</v>
      </c>
      <c r="M2829" s="14">
        <f t="shared" si="132"/>
        <v>283430.74</v>
      </c>
      <c r="N2829" s="8">
        <v>0</v>
      </c>
      <c r="O2829" s="8">
        <v>0</v>
      </c>
      <c r="P2829" s="8" t="s">
        <v>113</v>
      </c>
      <c r="R2829" s="8">
        <v>46</v>
      </c>
      <c r="S2829" s="13">
        <f>_xlfn.XLOOKUP(P2829,rif_fee_schedule!$A$2:$A$84,rif_fee_schedule!C$2:C$84, 0)*1.628</f>
        <v>6860.3919999999998</v>
      </c>
      <c r="T2829" s="13">
        <f>_xlfn.XLOOKUP(P2829,rif_fee_schedule!$A$2:$A$84,rif_fee_schedule!D$2:D$84, 0)</f>
        <v>3984</v>
      </c>
      <c r="U2829" s="14">
        <f t="shared" si="133"/>
        <v>315578.03200000001</v>
      </c>
      <c r="V2829" s="14">
        <f t="shared" si="134"/>
        <v>183264</v>
      </c>
      <c r="W2829"/>
      <c r="Y2829" s="3">
        <v>13894747.220000001</v>
      </c>
      <c r="Z2829" s="3">
        <v>290518.01</v>
      </c>
      <c r="AA2829" s="3">
        <v>0</v>
      </c>
      <c r="AB2829">
        <v>0</v>
      </c>
      <c r="AC2829" s="3">
        <v>0</v>
      </c>
      <c r="AD2829" s="2">
        <v>-156592.79</v>
      </c>
      <c r="AE2829" s="3">
        <v>599122533.62</v>
      </c>
      <c r="AF2829" s="3">
        <v>12164932.65</v>
      </c>
      <c r="AG2829" s="3">
        <v>2628720.44</v>
      </c>
      <c r="AH2829" s="3">
        <v>103699.7</v>
      </c>
      <c r="AI2829" s="3">
        <v>2074</v>
      </c>
      <c r="AJ2829" s="2">
        <v>-10188946.82</v>
      </c>
    </row>
    <row r="2830" spans="1:36" hidden="1" x14ac:dyDescent="0.25">
      <c r="A2830" s="8">
        <v>9.1</v>
      </c>
      <c r="B2830" s="8" t="s">
        <v>8928</v>
      </c>
      <c r="C2830" s="8">
        <v>430130340140</v>
      </c>
      <c r="D2830" s="8" t="s">
        <v>8929</v>
      </c>
      <c r="F2830" s="8" t="s">
        <v>8930</v>
      </c>
      <c r="G2830" s="10">
        <v>43529</v>
      </c>
      <c r="H2830" s="8" t="s">
        <v>31</v>
      </c>
      <c r="I2830" s="8" t="s">
        <v>38</v>
      </c>
      <c r="J2830" s="9">
        <v>277873.27</v>
      </c>
      <c r="K2830" s="9">
        <v>5557.47</v>
      </c>
      <c r="L2830" s="8">
        <v>0</v>
      </c>
      <c r="M2830" s="14">
        <f t="shared" si="132"/>
        <v>283430.74</v>
      </c>
      <c r="N2830" s="8">
        <v>0</v>
      </c>
      <c r="O2830" s="8">
        <v>0</v>
      </c>
      <c r="P2830" s="8" t="s">
        <v>45</v>
      </c>
      <c r="R2830" s="11">
        <v>1224</v>
      </c>
      <c r="S2830" s="13">
        <f>_xlfn.XLOOKUP(P2830,rif_fee_schedule!$A$2:$A$84,rif_fee_schedule!C$2:C$84, 0)*1.628</f>
        <v>19.244587999999997</v>
      </c>
      <c r="T2830" s="13">
        <f>_xlfn.XLOOKUP(P2830,rif_fee_schedule!$A$2:$A$84,rif_fee_schedule!D$2:D$84, 0)</f>
        <v>11.177</v>
      </c>
      <c r="U2830" s="14">
        <f t="shared" si="133"/>
        <v>23555.375711999997</v>
      </c>
      <c r="V2830" s="14">
        <f t="shared" si="134"/>
        <v>13680.647999999999</v>
      </c>
      <c r="W2830" s="2"/>
      <c r="Y2830" s="3">
        <v>13894747.220000001</v>
      </c>
      <c r="Z2830" s="3">
        <v>290518.01</v>
      </c>
      <c r="AA2830" s="3">
        <v>0</v>
      </c>
      <c r="AB2830">
        <v>0</v>
      </c>
      <c r="AC2830" s="3">
        <v>0</v>
      </c>
      <c r="AD2830" s="2">
        <v>-156592.79</v>
      </c>
      <c r="AE2830" s="3">
        <v>599122533.62</v>
      </c>
      <c r="AF2830" s="3">
        <v>12164932.65</v>
      </c>
      <c r="AG2830" s="3">
        <v>2628720.44</v>
      </c>
      <c r="AH2830" s="3">
        <v>103699.7</v>
      </c>
      <c r="AI2830" s="3">
        <v>2074</v>
      </c>
      <c r="AJ2830" s="2">
        <v>-10188946.82</v>
      </c>
    </row>
    <row r="2831" spans="1:36" hidden="1" x14ac:dyDescent="0.25">
      <c r="A2831" s="8">
        <v>9.1</v>
      </c>
      <c r="B2831" s="8" t="s">
        <v>8934</v>
      </c>
      <c r="C2831" s="8">
        <v>430130340140</v>
      </c>
      <c r="D2831" s="8" t="s">
        <v>8935</v>
      </c>
      <c r="F2831" s="8" t="s">
        <v>8936</v>
      </c>
      <c r="G2831" s="10">
        <v>43529</v>
      </c>
      <c r="H2831" s="8" t="s">
        <v>31</v>
      </c>
      <c r="I2831" s="8" t="s">
        <v>38</v>
      </c>
      <c r="J2831" s="9">
        <v>250562.37</v>
      </c>
      <c r="K2831" s="9">
        <v>5011.25</v>
      </c>
      <c r="L2831" s="8">
        <v>0</v>
      </c>
      <c r="M2831" s="14">
        <f t="shared" si="132"/>
        <v>255573.62</v>
      </c>
      <c r="N2831" s="8">
        <v>0</v>
      </c>
      <c r="O2831" s="8">
        <v>0</v>
      </c>
      <c r="P2831" s="8" t="s">
        <v>113</v>
      </c>
      <c r="R2831" s="8">
        <v>45</v>
      </c>
      <c r="S2831" s="13">
        <f>_xlfn.XLOOKUP(P2831,rif_fee_schedule!$A$2:$A$84,rif_fee_schedule!C$2:C$84, 0)*1.628</f>
        <v>6860.3919999999998</v>
      </c>
      <c r="T2831" s="13">
        <f>_xlfn.XLOOKUP(P2831,rif_fee_schedule!$A$2:$A$84,rif_fee_schedule!D$2:D$84, 0)</f>
        <v>3984</v>
      </c>
      <c r="U2831" s="14">
        <f t="shared" si="133"/>
        <v>308717.64</v>
      </c>
      <c r="V2831" s="14">
        <f t="shared" si="134"/>
        <v>179280</v>
      </c>
      <c r="W2831"/>
      <c r="Y2831" s="3">
        <v>13894747.220000001</v>
      </c>
      <c r="Z2831" s="3">
        <v>290518.01</v>
      </c>
      <c r="AA2831" s="3">
        <v>0</v>
      </c>
      <c r="AB2831">
        <v>0</v>
      </c>
      <c r="AC2831" s="3">
        <v>0</v>
      </c>
      <c r="AD2831" s="2">
        <v>-156592.79</v>
      </c>
      <c r="AE2831" s="3">
        <v>599122533.62</v>
      </c>
      <c r="AF2831" s="3">
        <v>12164932.65</v>
      </c>
      <c r="AG2831" s="3">
        <v>2628720.44</v>
      </c>
      <c r="AH2831" s="3">
        <v>103699.7</v>
      </c>
      <c r="AI2831" s="3">
        <v>2074</v>
      </c>
      <c r="AJ2831" s="2">
        <v>-10188946.82</v>
      </c>
    </row>
    <row r="2832" spans="1:36" hidden="1" x14ac:dyDescent="0.25">
      <c r="A2832" s="8">
        <v>9.1</v>
      </c>
      <c r="B2832" s="8" t="s">
        <v>8934</v>
      </c>
      <c r="C2832" s="8">
        <v>430130340140</v>
      </c>
      <c r="D2832" s="8" t="s">
        <v>8935</v>
      </c>
      <c r="F2832" s="8" t="s">
        <v>8936</v>
      </c>
      <c r="G2832" s="10">
        <v>43529</v>
      </c>
      <c r="H2832" s="8" t="s">
        <v>31</v>
      </c>
      <c r="I2832" s="8" t="s">
        <v>38</v>
      </c>
      <c r="J2832" s="9">
        <v>250562.37</v>
      </c>
      <c r="K2832" s="9">
        <v>5011.25</v>
      </c>
      <c r="L2832" s="8">
        <v>0</v>
      </c>
      <c r="M2832" s="14">
        <f t="shared" si="132"/>
        <v>255573.62</v>
      </c>
      <c r="N2832" s="8">
        <v>0</v>
      </c>
      <c r="O2832" s="8">
        <v>0</v>
      </c>
      <c r="P2832" s="8" t="s">
        <v>44</v>
      </c>
      <c r="R2832" s="11">
        <v>-7515</v>
      </c>
      <c r="S2832" s="13">
        <f>_xlfn.XLOOKUP(P2832,rif_fee_schedule!$A$2:$A$84,rif_fee_schedule!C$2:C$84, 0)*1.628</f>
        <v>3.9446439999999998</v>
      </c>
      <c r="T2832" s="13">
        <f>_xlfn.XLOOKUP(P2832,rif_fee_schedule!$A$2:$A$84,rif_fee_schedule!D$2:D$84, 0)</f>
        <v>2.2909999999999999</v>
      </c>
      <c r="U2832" s="14">
        <f t="shared" si="133"/>
        <v>-29643.999659999998</v>
      </c>
      <c r="V2832" s="14">
        <f t="shared" si="134"/>
        <v>-17216.864999999998</v>
      </c>
      <c r="W2832" s="2"/>
      <c r="Y2832" s="3">
        <v>13894747.220000001</v>
      </c>
      <c r="Z2832" s="3">
        <v>290518.01</v>
      </c>
      <c r="AA2832" s="3">
        <v>0</v>
      </c>
      <c r="AB2832">
        <v>0</v>
      </c>
      <c r="AC2832" s="3">
        <v>0</v>
      </c>
      <c r="AD2832" s="2">
        <v>-156592.79</v>
      </c>
      <c r="AE2832" s="3">
        <v>599122533.62</v>
      </c>
      <c r="AF2832" s="3">
        <v>12164932.65</v>
      </c>
      <c r="AG2832" s="3">
        <v>2628720.44</v>
      </c>
      <c r="AH2832" s="3">
        <v>103699.7</v>
      </c>
      <c r="AI2832" s="3">
        <v>2074</v>
      </c>
      <c r="AJ2832" s="2">
        <v>-10188946.82</v>
      </c>
    </row>
    <row r="2833" spans="1:36" hidden="1" x14ac:dyDescent="0.25">
      <c r="A2833" s="8">
        <v>6</v>
      </c>
      <c r="B2833" s="8" t="s">
        <v>5351</v>
      </c>
      <c r="C2833" s="8">
        <v>1079150010081</v>
      </c>
      <c r="D2833" s="8" t="s">
        <v>5352</v>
      </c>
      <c r="F2833" s="8" t="s">
        <v>5353</v>
      </c>
      <c r="G2833" s="10">
        <v>43550</v>
      </c>
      <c r="H2833" s="8" t="s">
        <v>31</v>
      </c>
      <c r="I2833" s="8" t="s">
        <v>38</v>
      </c>
      <c r="J2833" s="9">
        <v>133690.23999999999</v>
      </c>
      <c r="K2833" s="9">
        <v>2673.8</v>
      </c>
      <c r="L2833" s="8">
        <v>0</v>
      </c>
      <c r="M2833" s="14">
        <f t="shared" si="132"/>
        <v>136364.03999999998</v>
      </c>
      <c r="N2833" s="8">
        <v>0</v>
      </c>
      <c r="O2833" s="8">
        <v>0</v>
      </c>
      <c r="P2833" s="8" t="s">
        <v>45</v>
      </c>
      <c r="R2833" s="11">
        <v>7315</v>
      </c>
      <c r="S2833" s="13">
        <f>_xlfn.XLOOKUP(P2833,rif_fee_schedule!$A$2:$A$84,rif_fee_schedule!C$2:C$84, 0)*1.628</f>
        <v>19.244587999999997</v>
      </c>
      <c r="T2833" s="13">
        <f>_xlfn.XLOOKUP(P2833,rif_fee_schedule!$A$2:$A$84,rif_fee_schedule!D$2:D$84, 0)</f>
        <v>11.177</v>
      </c>
      <c r="U2833" s="14">
        <f t="shared" si="133"/>
        <v>140774.16121999998</v>
      </c>
      <c r="V2833" s="14">
        <f t="shared" si="134"/>
        <v>81759.75499999999</v>
      </c>
      <c r="W2833" s="2"/>
      <c r="Y2833" s="3">
        <v>43269262.359999999</v>
      </c>
      <c r="Z2833" s="3">
        <v>874367.57</v>
      </c>
      <c r="AA2833" s="3">
        <v>433279.63</v>
      </c>
      <c r="AB2833">
        <v>0</v>
      </c>
      <c r="AC2833" s="3">
        <v>0</v>
      </c>
      <c r="AD2833" s="2">
        <v>374512.67</v>
      </c>
      <c r="AE2833" s="3">
        <v>599122533.62</v>
      </c>
      <c r="AF2833" s="3">
        <v>12164932.65</v>
      </c>
      <c r="AG2833" s="3">
        <v>2628720.44</v>
      </c>
      <c r="AH2833" s="3">
        <v>103699.7</v>
      </c>
      <c r="AI2833" s="3">
        <v>2074</v>
      </c>
      <c r="AJ2833" s="2">
        <v>-10188946.82</v>
      </c>
    </row>
    <row r="2834" spans="1:36" hidden="1" x14ac:dyDescent="0.25">
      <c r="A2834" s="8">
        <v>2</v>
      </c>
      <c r="B2834" s="8" t="s">
        <v>1000</v>
      </c>
      <c r="C2834" s="8">
        <v>101120001010</v>
      </c>
      <c r="D2834" s="8" t="s">
        <v>1001</v>
      </c>
      <c r="G2834" s="10">
        <v>43523</v>
      </c>
      <c r="H2834" s="8" t="s">
        <v>31</v>
      </c>
      <c r="I2834" s="8" t="s">
        <v>32</v>
      </c>
      <c r="J2834" s="9">
        <v>11165.73</v>
      </c>
      <c r="K2834" s="9">
        <v>223.31</v>
      </c>
      <c r="L2834" s="8">
        <v>0</v>
      </c>
      <c r="M2834" s="14">
        <f t="shared" si="132"/>
        <v>11389.039999999999</v>
      </c>
      <c r="N2834" s="8">
        <v>0</v>
      </c>
      <c r="O2834" s="8">
        <v>0</v>
      </c>
      <c r="P2834" s="8" t="s">
        <v>45</v>
      </c>
      <c r="R2834" s="11">
        <v>3740</v>
      </c>
      <c r="S2834" s="13">
        <f>_xlfn.XLOOKUP(P2834,rif_fee_schedule!$A$2:$A$84,rif_fee_schedule!C$2:C$84, 0)*1.628</f>
        <v>19.244587999999997</v>
      </c>
      <c r="T2834" s="13">
        <f>_xlfn.XLOOKUP(P2834,rif_fee_schedule!$A$2:$A$84,rif_fee_schedule!D$2:D$84, 0)</f>
        <v>11.177</v>
      </c>
      <c r="U2834" s="14">
        <f t="shared" si="133"/>
        <v>71974.759119999988</v>
      </c>
      <c r="V2834" s="14">
        <f t="shared" si="134"/>
        <v>41801.979999999996</v>
      </c>
      <c r="W2834" s="2"/>
      <c r="Y2834" s="3">
        <v>272008405.74000001</v>
      </c>
      <c r="Z2834" s="3">
        <v>5573244.3300000001</v>
      </c>
      <c r="AA2834" s="3">
        <v>0</v>
      </c>
      <c r="AB2834">
        <v>0</v>
      </c>
      <c r="AC2834" s="3">
        <v>0</v>
      </c>
      <c r="AD2834" s="2">
        <v>-7297347.0099999998</v>
      </c>
      <c r="AE2834" s="3">
        <v>599122533.62</v>
      </c>
      <c r="AF2834" s="3">
        <v>12164932.65</v>
      </c>
      <c r="AG2834" s="3">
        <v>2628720.44</v>
      </c>
      <c r="AH2834" s="3">
        <v>103699.7</v>
      </c>
      <c r="AI2834" s="3">
        <v>2074</v>
      </c>
      <c r="AJ2834" s="2">
        <v>-10188946.82</v>
      </c>
    </row>
    <row r="2835" spans="1:36" hidden="1" x14ac:dyDescent="0.25">
      <c r="A2835" s="8">
        <v>2</v>
      </c>
      <c r="B2835" s="8" t="s">
        <v>1000</v>
      </c>
      <c r="C2835" s="8">
        <v>101120001010</v>
      </c>
      <c r="D2835" s="8" t="s">
        <v>1001</v>
      </c>
      <c r="G2835" s="10">
        <v>43523</v>
      </c>
      <c r="H2835" s="8" t="s">
        <v>31</v>
      </c>
      <c r="I2835" s="8" t="s">
        <v>32</v>
      </c>
      <c r="J2835" s="9">
        <v>11165.73</v>
      </c>
      <c r="K2835" s="9">
        <v>223.31</v>
      </c>
      <c r="L2835" s="8">
        <v>0</v>
      </c>
      <c r="M2835" s="14">
        <f t="shared" si="132"/>
        <v>11389.039999999999</v>
      </c>
      <c r="N2835" s="8">
        <v>0</v>
      </c>
      <c r="O2835" s="8">
        <v>0</v>
      </c>
      <c r="P2835" s="8" t="s">
        <v>72</v>
      </c>
      <c r="R2835" s="11">
        <v>-3740</v>
      </c>
      <c r="S2835" s="13">
        <f>_xlfn.XLOOKUP(P2835,rif_fee_schedule!$A$2:$A$84,rif_fee_schedule!C$2:C$84, 0)*1.628</f>
        <v>15.918583999999999</v>
      </c>
      <c r="T2835" s="13">
        <f>_xlfn.XLOOKUP(P2835,rif_fee_schedule!$A$2:$A$84,rif_fee_schedule!D$2:D$84, 0)</f>
        <v>9.2460000000000004</v>
      </c>
      <c r="U2835" s="14">
        <f t="shared" si="133"/>
        <v>-59535.504159999997</v>
      </c>
      <c r="V2835" s="14">
        <f t="shared" si="134"/>
        <v>-34580.04</v>
      </c>
      <c r="W2835" s="2"/>
      <c r="Y2835" s="3">
        <v>272008405.74000001</v>
      </c>
      <c r="Z2835" s="3">
        <v>5573244.3300000001</v>
      </c>
      <c r="AA2835" s="3">
        <v>0</v>
      </c>
      <c r="AB2835">
        <v>0</v>
      </c>
      <c r="AC2835" s="3">
        <v>0</v>
      </c>
      <c r="AD2835" s="2">
        <v>-7297347.0099999998</v>
      </c>
      <c r="AE2835" s="3">
        <v>599122533.62</v>
      </c>
      <c r="AF2835" s="3">
        <v>12164932.65</v>
      </c>
      <c r="AG2835" s="3">
        <v>2628720.44</v>
      </c>
      <c r="AH2835" s="3">
        <v>103699.7</v>
      </c>
      <c r="AI2835" s="3">
        <v>2074</v>
      </c>
      <c r="AJ2835" s="2">
        <v>-10188946.82</v>
      </c>
    </row>
    <row r="2836" spans="1:36" hidden="1" x14ac:dyDescent="0.25">
      <c r="A2836" s="8">
        <v>2</v>
      </c>
      <c r="B2836" s="8" t="s">
        <v>2445</v>
      </c>
      <c r="C2836" s="8">
        <v>2332090090120</v>
      </c>
      <c r="D2836" s="8" t="s">
        <v>2446</v>
      </c>
      <c r="F2836" s="8" t="s">
        <v>2447</v>
      </c>
      <c r="G2836" s="10">
        <v>43528</v>
      </c>
      <c r="H2836" s="8" t="s">
        <v>31</v>
      </c>
      <c r="I2836" s="8" t="s">
        <v>38</v>
      </c>
      <c r="J2836" s="9">
        <v>0</v>
      </c>
      <c r="K2836" s="9">
        <v>0</v>
      </c>
      <c r="L2836" s="8">
        <v>0</v>
      </c>
      <c r="M2836" s="14">
        <f t="shared" si="132"/>
        <v>0</v>
      </c>
      <c r="N2836" s="8">
        <v>0</v>
      </c>
      <c r="O2836" s="8">
        <v>0</v>
      </c>
      <c r="P2836" s="8" t="s">
        <v>77</v>
      </c>
      <c r="R2836" s="8">
        <v>0</v>
      </c>
      <c r="S2836" s="13">
        <f>_xlfn.XLOOKUP(P2836,rif_fee_schedule!$A$2:$A$84,rif_fee_schedule!C$2:C$84, 0)*1.628</f>
        <v>9769.6279999999988</v>
      </c>
      <c r="T2836" s="13">
        <f>_xlfn.XLOOKUP(P2836,rif_fee_schedule!$A$2:$A$84,rif_fee_schedule!D$2:D$84, 0)</f>
        <v>5674</v>
      </c>
      <c r="U2836" s="14">
        <f t="shared" si="133"/>
        <v>0</v>
      </c>
      <c r="V2836" s="14">
        <f t="shared" si="134"/>
        <v>0</v>
      </c>
      <c r="W2836"/>
      <c r="Y2836" s="3">
        <v>272008405.74000001</v>
      </c>
      <c r="Z2836" s="3">
        <v>5573244.3300000001</v>
      </c>
      <c r="AA2836" s="3">
        <v>0</v>
      </c>
      <c r="AB2836">
        <v>0</v>
      </c>
      <c r="AC2836" s="3">
        <v>0</v>
      </c>
      <c r="AD2836" s="2">
        <v>-7297347.0099999998</v>
      </c>
      <c r="AE2836" s="3">
        <v>599122533.62</v>
      </c>
      <c r="AF2836" s="3">
        <v>12164932.65</v>
      </c>
      <c r="AG2836" s="3">
        <v>2628720.44</v>
      </c>
      <c r="AH2836" s="3">
        <v>103699.7</v>
      </c>
      <c r="AI2836" s="3">
        <v>2074</v>
      </c>
      <c r="AJ2836" s="2">
        <v>-10188946.82</v>
      </c>
    </row>
    <row r="2837" spans="1:36" hidden="1" x14ac:dyDescent="0.25">
      <c r="A2837" s="8">
        <v>1.1000000000000001</v>
      </c>
      <c r="B2837" s="8" t="s">
        <v>718</v>
      </c>
      <c r="C2837" s="8">
        <v>531190134840</v>
      </c>
      <c r="D2837" s="8" t="s">
        <v>719</v>
      </c>
      <c r="G2837" s="10">
        <v>43564</v>
      </c>
      <c r="H2837" s="8" t="s">
        <v>31</v>
      </c>
      <c r="I2837" s="8" t="s">
        <v>32</v>
      </c>
      <c r="J2837" s="9">
        <v>127738.88</v>
      </c>
      <c r="K2837" s="9">
        <v>2554.7800000000002</v>
      </c>
      <c r="L2837" s="8">
        <v>0</v>
      </c>
      <c r="M2837" s="14">
        <f t="shared" si="132"/>
        <v>130293.66</v>
      </c>
      <c r="N2837" s="8">
        <v>0</v>
      </c>
      <c r="O2837" s="8">
        <v>0</v>
      </c>
      <c r="P2837" s="8" t="s">
        <v>72</v>
      </c>
      <c r="R2837" s="11">
        <v>-3827</v>
      </c>
      <c r="S2837" s="13">
        <f>_xlfn.XLOOKUP(P2837,rif_fee_schedule!$A$2:$A$84,rif_fee_schedule!C$2:C$84, 0)*1.628</f>
        <v>15.918583999999999</v>
      </c>
      <c r="T2837" s="13">
        <f>_xlfn.XLOOKUP(P2837,rif_fee_schedule!$A$2:$A$84,rif_fee_schedule!D$2:D$84, 0)</f>
        <v>9.2460000000000004</v>
      </c>
      <c r="U2837" s="14">
        <f t="shared" si="133"/>
        <v>-60920.420967999999</v>
      </c>
      <c r="V2837" s="14">
        <f t="shared" si="134"/>
        <v>-35384.442000000003</v>
      </c>
      <c r="Y2837" s="3">
        <v>13538989.02</v>
      </c>
      <c r="Z2837" s="3">
        <v>280635.13</v>
      </c>
      <c r="AA2837" s="3">
        <v>0</v>
      </c>
      <c r="AB2837">
        <v>0</v>
      </c>
      <c r="AC2837" s="3">
        <v>0</v>
      </c>
      <c r="AD2837" s="2">
        <v>-2316507.67</v>
      </c>
      <c r="AE2837" s="3">
        <v>599122533.62</v>
      </c>
      <c r="AF2837" s="3">
        <v>12164932.65</v>
      </c>
      <c r="AG2837" s="3">
        <v>2628720.44</v>
      </c>
      <c r="AH2837" s="3">
        <v>103699.7</v>
      </c>
      <c r="AI2837" s="3">
        <v>2074</v>
      </c>
      <c r="AJ2837" s="2">
        <v>-10188946.82</v>
      </c>
    </row>
    <row r="2838" spans="1:36" hidden="1" x14ac:dyDescent="0.25">
      <c r="A2838" s="8">
        <v>1.1000000000000001</v>
      </c>
      <c r="B2838" s="8" t="s">
        <v>718</v>
      </c>
      <c r="C2838" s="8">
        <v>531190134840</v>
      </c>
      <c r="D2838" s="8" t="s">
        <v>719</v>
      </c>
      <c r="G2838" s="10">
        <v>43564</v>
      </c>
      <c r="H2838" s="8" t="s">
        <v>31</v>
      </c>
      <c r="I2838" s="8" t="s">
        <v>32</v>
      </c>
      <c r="J2838" s="9">
        <v>127738.88</v>
      </c>
      <c r="K2838" s="9">
        <v>2554.7800000000002</v>
      </c>
      <c r="L2838" s="8">
        <v>0</v>
      </c>
      <c r="M2838" s="14">
        <f t="shared" si="132"/>
        <v>130293.66</v>
      </c>
      <c r="N2838" s="8">
        <v>0</v>
      </c>
      <c r="O2838" s="8">
        <v>0</v>
      </c>
      <c r="P2838" s="8" t="s">
        <v>112</v>
      </c>
      <c r="R2838" s="11">
        <v>3827</v>
      </c>
      <c r="S2838" s="13">
        <f>_xlfn.XLOOKUP(P2838,rif_fee_schedule!$A$2:$A$84,rif_fee_schedule!C$2:C$84, 0)*1.628</f>
        <v>53.092335999999996</v>
      </c>
      <c r="T2838" s="13">
        <f>_xlfn.XLOOKUP(P2838,rif_fee_schedule!$A$2:$A$84,rif_fee_schedule!D$2:D$84, 0)</f>
        <v>30.835000000000001</v>
      </c>
      <c r="U2838" s="14">
        <f t="shared" si="133"/>
        <v>203184.36987199998</v>
      </c>
      <c r="V2838" s="14">
        <f t="shared" si="134"/>
        <v>118005.545</v>
      </c>
      <c r="Y2838" s="3">
        <v>13538989.02</v>
      </c>
      <c r="Z2838" s="3">
        <v>280635.13</v>
      </c>
      <c r="AA2838" s="3">
        <v>0</v>
      </c>
      <c r="AB2838">
        <v>0</v>
      </c>
      <c r="AC2838" s="3">
        <v>0</v>
      </c>
      <c r="AD2838" s="2">
        <v>-2316507.67</v>
      </c>
      <c r="AE2838" s="3">
        <v>599122533.62</v>
      </c>
      <c r="AF2838" s="3">
        <v>12164932.65</v>
      </c>
      <c r="AG2838" s="3">
        <v>2628720.44</v>
      </c>
      <c r="AH2838" s="3">
        <v>103699.7</v>
      </c>
      <c r="AI2838" s="3">
        <v>2074</v>
      </c>
      <c r="AJ2838" s="2">
        <v>-10188946.82</v>
      </c>
    </row>
    <row r="2839" spans="1:36" hidden="1" x14ac:dyDescent="0.25">
      <c r="A2839" s="8">
        <v>2</v>
      </c>
      <c r="B2839" s="8" t="s">
        <v>1671</v>
      </c>
      <c r="C2839" s="8">
        <v>131350191960</v>
      </c>
      <c r="D2839" s="8" t="s">
        <v>1672</v>
      </c>
      <c r="G2839" s="10">
        <v>43518</v>
      </c>
      <c r="H2839" s="8" t="s">
        <v>31</v>
      </c>
      <c r="I2839" s="8" t="s">
        <v>32</v>
      </c>
      <c r="J2839" s="9">
        <v>110872.38</v>
      </c>
      <c r="K2839" s="9">
        <v>2217.4499999999998</v>
      </c>
      <c r="L2839" s="8">
        <v>0</v>
      </c>
      <c r="M2839" s="14">
        <f t="shared" si="132"/>
        <v>113089.83</v>
      </c>
      <c r="N2839" s="8">
        <v>0</v>
      </c>
      <c r="O2839" s="8">
        <v>0</v>
      </c>
      <c r="P2839" s="8" t="s">
        <v>113</v>
      </c>
      <c r="R2839" s="8">
        <v>-3</v>
      </c>
      <c r="S2839" s="13">
        <f>_xlfn.XLOOKUP(P2839,rif_fee_schedule!$A$2:$A$84,rif_fee_schedule!C$2:C$84, 0)*1.628</f>
        <v>6860.3919999999998</v>
      </c>
      <c r="T2839" s="13">
        <f>_xlfn.XLOOKUP(P2839,rif_fee_schedule!$A$2:$A$84,rif_fee_schedule!D$2:D$84, 0)</f>
        <v>3984</v>
      </c>
      <c r="U2839" s="14">
        <f t="shared" si="133"/>
        <v>-20581.175999999999</v>
      </c>
      <c r="V2839" s="14">
        <f t="shared" si="134"/>
        <v>-11952</v>
      </c>
      <c r="W2839"/>
      <c r="Y2839" s="3">
        <v>272008405.74000001</v>
      </c>
      <c r="Z2839" s="3">
        <v>5573244.3300000001</v>
      </c>
      <c r="AA2839" s="3">
        <v>0</v>
      </c>
      <c r="AB2839">
        <v>0</v>
      </c>
      <c r="AC2839" s="3">
        <v>0</v>
      </c>
      <c r="AD2839" s="2">
        <v>-7297347.0099999998</v>
      </c>
      <c r="AE2839" s="3">
        <v>599122533.62</v>
      </c>
      <c r="AF2839" s="3">
        <v>12164932.65</v>
      </c>
      <c r="AG2839" s="3">
        <v>2628720.44</v>
      </c>
      <c r="AH2839" s="3">
        <v>103699.7</v>
      </c>
      <c r="AI2839" s="3">
        <v>2074</v>
      </c>
      <c r="AJ2839" s="2">
        <v>-10188946.82</v>
      </c>
    </row>
    <row r="2840" spans="1:36" hidden="1" x14ac:dyDescent="0.25">
      <c r="A2840" s="8">
        <v>2</v>
      </c>
      <c r="B2840" s="8" t="s">
        <v>1671</v>
      </c>
      <c r="C2840" s="8">
        <v>131350191960</v>
      </c>
      <c r="D2840" s="8" t="s">
        <v>1672</v>
      </c>
      <c r="G2840" s="10">
        <v>43518</v>
      </c>
      <c r="H2840" s="8" t="s">
        <v>31</v>
      </c>
      <c r="I2840" s="8" t="s">
        <v>32</v>
      </c>
      <c r="J2840" s="9">
        <v>110872.38</v>
      </c>
      <c r="K2840" s="9">
        <v>2217.4499999999998</v>
      </c>
      <c r="L2840" s="8">
        <v>0</v>
      </c>
      <c r="M2840" s="14">
        <f t="shared" si="132"/>
        <v>113089.83</v>
      </c>
      <c r="N2840" s="8">
        <v>0</v>
      </c>
      <c r="O2840" s="8">
        <v>0</v>
      </c>
      <c r="P2840" s="8" t="s">
        <v>113</v>
      </c>
      <c r="R2840" s="8">
        <v>21</v>
      </c>
      <c r="S2840" s="13">
        <f>_xlfn.XLOOKUP(P2840,rif_fee_schedule!$A$2:$A$84,rif_fee_schedule!C$2:C$84, 0)*1.628</f>
        <v>6860.3919999999998</v>
      </c>
      <c r="T2840" s="13">
        <f>_xlfn.XLOOKUP(P2840,rif_fee_schedule!$A$2:$A$84,rif_fee_schedule!D$2:D$84, 0)</f>
        <v>3984</v>
      </c>
      <c r="U2840" s="14">
        <f t="shared" si="133"/>
        <v>144068.23199999999</v>
      </c>
      <c r="V2840" s="14">
        <f t="shared" si="134"/>
        <v>83664</v>
      </c>
      <c r="W2840"/>
      <c r="Y2840" s="3">
        <v>272008405.74000001</v>
      </c>
      <c r="Z2840" s="3">
        <v>5573244.3300000001</v>
      </c>
      <c r="AA2840" s="3">
        <v>0</v>
      </c>
      <c r="AB2840">
        <v>0</v>
      </c>
      <c r="AC2840" s="3">
        <v>0</v>
      </c>
      <c r="AD2840" s="2">
        <v>-7297347.0099999998</v>
      </c>
      <c r="AE2840" s="3">
        <v>599122533.62</v>
      </c>
      <c r="AF2840" s="3">
        <v>12164932.65</v>
      </c>
      <c r="AG2840" s="3">
        <v>2628720.44</v>
      </c>
      <c r="AH2840" s="3">
        <v>103699.7</v>
      </c>
      <c r="AI2840" s="3">
        <v>2074</v>
      </c>
      <c r="AJ2840" s="2">
        <v>-10188946.82</v>
      </c>
    </row>
    <row r="2841" spans="1:36" hidden="1" x14ac:dyDescent="0.25">
      <c r="A2841" s="8">
        <v>3.1</v>
      </c>
      <c r="B2841" s="8" t="s">
        <v>4142</v>
      </c>
      <c r="C2841" s="8">
        <v>1322270015600</v>
      </c>
      <c r="D2841" s="8" t="s">
        <v>4143</v>
      </c>
      <c r="F2841" s="8" t="s">
        <v>4144</v>
      </c>
      <c r="G2841" s="10">
        <v>43522</v>
      </c>
      <c r="H2841" s="8" t="s">
        <v>31</v>
      </c>
      <c r="I2841" s="8" t="s">
        <v>38</v>
      </c>
      <c r="J2841" s="9">
        <v>0</v>
      </c>
      <c r="K2841" s="9">
        <v>0</v>
      </c>
      <c r="L2841" s="8">
        <v>0</v>
      </c>
      <c r="M2841" s="14">
        <f t="shared" si="132"/>
        <v>0</v>
      </c>
      <c r="N2841" s="8">
        <v>0</v>
      </c>
      <c r="O2841" s="8">
        <v>0</v>
      </c>
      <c r="P2841" s="8" t="s">
        <v>77</v>
      </c>
      <c r="R2841" s="8">
        <v>-1</v>
      </c>
      <c r="S2841" s="13">
        <f>_xlfn.XLOOKUP(P2841,rif_fee_schedule!$A$2:$A$84,rif_fee_schedule!C$2:C$84, 0)*1.628</f>
        <v>9769.6279999999988</v>
      </c>
      <c r="T2841" s="13">
        <f>_xlfn.XLOOKUP(P2841,rif_fee_schedule!$A$2:$A$84,rif_fee_schedule!D$2:D$84, 0)</f>
        <v>5674</v>
      </c>
      <c r="U2841" s="14">
        <f t="shared" si="133"/>
        <v>-9769.6279999999988</v>
      </c>
      <c r="V2841" s="14">
        <f t="shared" si="134"/>
        <v>-5674</v>
      </c>
      <c r="W2841"/>
      <c r="Y2841" s="3">
        <v>34362078.990000002</v>
      </c>
      <c r="Z2841" s="3">
        <v>687512.03</v>
      </c>
      <c r="AA2841" s="3">
        <v>0</v>
      </c>
      <c r="AB2841">
        <v>0</v>
      </c>
      <c r="AC2841" s="3">
        <v>0</v>
      </c>
      <c r="AD2841" s="2">
        <v>-175934.14</v>
      </c>
      <c r="AE2841" s="3">
        <v>599122533.62</v>
      </c>
      <c r="AF2841" s="3">
        <v>12164932.65</v>
      </c>
      <c r="AG2841" s="3">
        <v>2628720.44</v>
      </c>
      <c r="AH2841" s="3">
        <v>103699.7</v>
      </c>
      <c r="AI2841" s="3">
        <v>2074</v>
      </c>
      <c r="AJ2841" s="2">
        <v>-10188946.82</v>
      </c>
    </row>
    <row r="2842" spans="1:36" hidden="1" x14ac:dyDescent="0.25">
      <c r="A2842" s="8">
        <v>3.1</v>
      </c>
      <c r="B2842" s="8" t="s">
        <v>4142</v>
      </c>
      <c r="C2842" s="8">
        <v>1322270015600</v>
      </c>
      <c r="D2842" s="8" t="s">
        <v>4143</v>
      </c>
      <c r="F2842" s="8" t="s">
        <v>4144</v>
      </c>
      <c r="G2842" s="10">
        <v>43522</v>
      </c>
      <c r="H2842" s="8" t="s">
        <v>31</v>
      </c>
      <c r="I2842" s="8" t="s">
        <v>38</v>
      </c>
      <c r="J2842" s="9">
        <v>0</v>
      </c>
      <c r="K2842" s="9">
        <v>0</v>
      </c>
      <c r="L2842" s="8">
        <v>0</v>
      </c>
      <c r="M2842" s="14">
        <f t="shared" si="132"/>
        <v>0</v>
      </c>
      <c r="N2842" s="8">
        <v>0</v>
      </c>
      <c r="O2842" s="8">
        <v>0</v>
      </c>
      <c r="P2842" s="8" t="s">
        <v>77</v>
      </c>
      <c r="R2842" s="8">
        <v>1</v>
      </c>
      <c r="S2842" s="13">
        <f>_xlfn.XLOOKUP(P2842,rif_fee_schedule!$A$2:$A$84,rif_fee_schedule!C$2:C$84, 0)*1.628</f>
        <v>9769.6279999999988</v>
      </c>
      <c r="T2842" s="13">
        <f>_xlfn.XLOOKUP(P2842,rif_fee_schedule!$A$2:$A$84,rif_fee_schedule!D$2:D$84, 0)</f>
        <v>5674</v>
      </c>
      <c r="U2842" s="14">
        <f t="shared" si="133"/>
        <v>9769.6279999999988</v>
      </c>
      <c r="V2842" s="14">
        <f t="shared" si="134"/>
        <v>5674</v>
      </c>
      <c r="W2842"/>
      <c r="Y2842" s="3">
        <v>34362078.990000002</v>
      </c>
      <c r="Z2842" s="3">
        <v>687512.03</v>
      </c>
      <c r="AA2842" s="3">
        <v>0</v>
      </c>
      <c r="AB2842">
        <v>0</v>
      </c>
      <c r="AC2842" s="3">
        <v>0</v>
      </c>
      <c r="AD2842" s="2">
        <v>-175934.14</v>
      </c>
      <c r="AE2842" s="3">
        <v>599122533.62</v>
      </c>
      <c r="AF2842" s="3">
        <v>12164932.65</v>
      </c>
      <c r="AG2842" s="3">
        <v>2628720.44</v>
      </c>
      <c r="AH2842" s="3">
        <v>103699.7</v>
      </c>
      <c r="AI2842" s="3">
        <v>2074</v>
      </c>
      <c r="AJ2842" s="2">
        <v>-10188946.82</v>
      </c>
    </row>
    <row r="2843" spans="1:36" hidden="1" x14ac:dyDescent="0.25">
      <c r="A2843" s="8">
        <v>1</v>
      </c>
      <c r="B2843" s="8" t="s">
        <v>84</v>
      </c>
      <c r="C2843" s="8">
        <v>2530310130010</v>
      </c>
      <c r="D2843" s="8" t="s">
        <v>85</v>
      </c>
      <c r="F2843" s="8" t="s">
        <v>86</v>
      </c>
      <c r="G2843" s="10">
        <v>43529</v>
      </c>
      <c r="H2843" s="8" t="s">
        <v>31</v>
      </c>
      <c r="I2843" s="8" t="s">
        <v>38</v>
      </c>
      <c r="J2843" s="9">
        <v>577339.19999999995</v>
      </c>
      <c r="K2843" s="9">
        <v>11546.78</v>
      </c>
      <c r="L2843" s="8">
        <v>0</v>
      </c>
      <c r="M2843" s="14">
        <f t="shared" si="132"/>
        <v>588885.98</v>
      </c>
      <c r="N2843" s="8">
        <v>0</v>
      </c>
      <c r="O2843" s="8">
        <v>0</v>
      </c>
      <c r="P2843" s="8" t="s">
        <v>72</v>
      </c>
      <c r="R2843" s="11">
        <v>38190</v>
      </c>
      <c r="S2843" s="13">
        <f>_xlfn.XLOOKUP(P2843,rif_fee_schedule!$A$2:$A$84,rif_fee_schedule!C$2:C$84, 0)*1.628</f>
        <v>15.918583999999999</v>
      </c>
      <c r="T2843" s="13">
        <f>_xlfn.XLOOKUP(P2843,rif_fee_schedule!$A$2:$A$84,rif_fee_schedule!D$2:D$84, 0)</f>
        <v>9.2460000000000004</v>
      </c>
      <c r="U2843" s="14">
        <f t="shared" si="133"/>
        <v>607930.72295999993</v>
      </c>
      <c r="V2843" s="14">
        <f t="shared" si="134"/>
        <v>353104.74</v>
      </c>
      <c r="W2843" s="2"/>
      <c r="Y2843" s="3">
        <v>74696854.359999999</v>
      </c>
      <c r="Z2843" s="3">
        <v>1494936.99</v>
      </c>
      <c r="AA2843" s="3">
        <v>1189721.74</v>
      </c>
      <c r="AB2843" s="2">
        <v>103699.7</v>
      </c>
      <c r="AC2843" s="3">
        <v>2074</v>
      </c>
      <c r="AD2843" s="2">
        <v>-3422401.68</v>
      </c>
      <c r="AE2843" s="3">
        <v>599122533.62</v>
      </c>
      <c r="AF2843" s="3">
        <v>12164932.65</v>
      </c>
      <c r="AG2843" s="3">
        <v>2628720.44</v>
      </c>
      <c r="AH2843" s="3">
        <v>103699.7</v>
      </c>
      <c r="AI2843" s="3">
        <v>2074</v>
      </c>
      <c r="AJ2843" s="2">
        <v>-10188946.82</v>
      </c>
    </row>
    <row r="2844" spans="1:36" hidden="1" x14ac:dyDescent="0.25">
      <c r="A2844" s="8">
        <v>2</v>
      </c>
      <c r="B2844" s="8" t="s">
        <v>974</v>
      </c>
      <c r="C2844" s="8">
        <v>101020601160</v>
      </c>
      <c r="D2844" s="8" t="s">
        <v>975</v>
      </c>
      <c r="F2844" s="8" t="s">
        <v>976</v>
      </c>
      <c r="G2844" s="10">
        <v>43629</v>
      </c>
      <c r="H2844" s="8" t="s">
        <v>31</v>
      </c>
      <c r="I2844" s="8" t="s">
        <v>38</v>
      </c>
      <c r="J2844" s="9">
        <v>190457.76</v>
      </c>
      <c r="K2844" s="9">
        <v>3809.16</v>
      </c>
      <c r="L2844" s="8">
        <v>0</v>
      </c>
      <c r="M2844" s="14">
        <f t="shared" si="132"/>
        <v>194266.92</v>
      </c>
      <c r="N2844" s="8">
        <v>0</v>
      </c>
      <c r="O2844" s="8">
        <v>0</v>
      </c>
      <c r="P2844" s="8" t="s">
        <v>112</v>
      </c>
      <c r="R2844" s="11">
        <v>6637</v>
      </c>
      <c r="S2844" s="13">
        <f>_xlfn.XLOOKUP(P2844,rif_fee_schedule!$A$2:$A$84,rif_fee_schedule!C$2:C$84, 0)*1.628</f>
        <v>53.092335999999996</v>
      </c>
      <c r="T2844" s="13">
        <f>_xlfn.XLOOKUP(P2844,rif_fee_schedule!$A$2:$A$84,rif_fee_schedule!D$2:D$84, 0)</f>
        <v>30.835000000000001</v>
      </c>
      <c r="U2844" s="14">
        <f t="shared" si="133"/>
        <v>352373.83403199998</v>
      </c>
      <c r="V2844" s="14">
        <f t="shared" si="134"/>
        <v>204651.89500000002</v>
      </c>
      <c r="W2844" s="2"/>
      <c r="Y2844" s="3">
        <v>272008405.74000001</v>
      </c>
      <c r="Z2844" s="3">
        <v>5573244.3300000001</v>
      </c>
      <c r="AA2844" s="3">
        <v>0</v>
      </c>
      <c r="AB2844">
        <v>0</v>
      </c>
      <c r="AC2844" s="3">
        <v>0</v>
      </c>
      <c r="AD2844" s="2">
        <v>-7297347.0099999998</v>
      </c>
      <c r="AE2844" s="3">
        <v>599122533.62</v>
      </c>
      <c r="AF2844" s="3">
        <v>12164932.65</v>
      </c>
      <c r="AG2844" s="3">
        <v>2628720.44</v>
      </c>
      <c r="AH2844" s="3">
        <v>103699.7</v>
      </c>
      <c r="AI2844" s="3">
        <v>2074</v>
      </c>
      <c r="AJ2844" s="2">
        <v>-10188946.82</v>
      </c>
    </row>
    <row r="2845" spans="1:36" hidden="1" x14ac:dyDescent="0.25">
      <c r="A2845" s="8">
        <v>2</v>
      </c>
      <c r="B2845" s="8" t="s">
        <v>974</v>
      </c>
      <c r="C2845" s="8">
        <v>101020601160</v>
      </c>
      <c r="D2845" s="8" t="s">
        <v>975</v>
      </c>
      <c r="F2845" s="8" t="s">
        <v>976</v>
      </c>
      <c r="G2845" s="10">
        <v>43629</v>
      </c>
      <c r="H2845" s="8" t="s">
        <v>31</v>
      </c>
      <c r="I2845" s="8" t="s">
        <v>38</v>
      </c>
      <c r="J2845" s="9">
        <v>190457.76</v>
      </c>
      <c r="K2845" s="9">
        <v>3809.16</v>
      </c>
      <c r="L2845" s="8">
        <v>0</v>
      </c>
      <c r="M2845" s="14">
        <f t="shared" si="132"/>
        <v>194266.92</v>
      </c>
      <c r="N2845" s="8">
        <v>0</v>
      </c>
      <c r="O2845" s="8">
        <v>0</v>
      </c>
      <c r="P2845" s="8" t="s">
        <v>45</v>
      </c>
      <c r="R2845" s="11">
        <v>-4437</v>
      </c>
      <c r="S2845" s="13">
        <f>_xlfn.XLOOKUP(P2845,rif_fee_schedule!$A$2:$A$84,rif_fee_schedule!C$2:C$84, 0)*1.628</f>
        <v>19.244587999999997</v>
      </c>
      <c r="T2845" s="13">
        <f>_xlfn.XLOOKUP(P2845,rif_fee_schedule!$A$2:$A$84,rif_fee_schedule!D$2:D$84, 0)</f>
        <v>11.177</v>
      </c>
      <c r="U2845" s="14">
        <f t="shared" si="133"/>
        <v>-85388.236955999979</v>
      </c>
      <c r="V2845" s="14">
        <f t="shared" si="134"/>
        <v>-49592.348999999995</v>
      </c>
      <c r="W2845" s="2"/>
      <c r="Y2845" s="3">
        <v>272008405.74000001</v>
      </c>
      <c r="Z2845" s="3">
        <v>5573244.3300000001</v>
      </c>
      <c r="AA2845" s="3">
        <v>0</v>
      </c>
      <c r="AB2845">
        <v>0</v>
      </c>
      <c r="AC2845" s="3">
        <v>0</v>
      </c>
      <c r="AD2845" s="2">
        <v>-7297347.0099999998</v>
      </c>
      <c r="AE2845" s="3">
        <v>599122533.62</v>
      </c>
      <c r="AF2845" s="3">
        <v>12164932.65</v>
      </c>
      <c r="AG2845" s="3">
        <v>2628720.44</v>
      </c>
      <c r="AH2845" s="3">
        <v>103699.7</v>
      </c>
      <c r="AI2845" s="3">
        <v>2074</v>
      </c>
      <c r="AJ2845" s="2">
        <v>-10188946.82</v>
      </c>
    </row>
    <row r="2846" spans="1:36" hidden="1" x14ac:dyDescent="0.25">
      <c r="A2846" s="8">
        <v>2</v>
      </c>
      <c r="B2846" s="8" t="s">
        <v>974</v>
      </c>
      <c r="C2846" s="8">
        <v>101020601160</v>
      </c>
      <c r="D2846" s="8" t="s">
        <v>975</v>
      </c>
      <c r="F2846" s="8" t="s">
        <v>976</v>
      </c>
      <c r="G2846" s="10">
        <v>43629</v>
      </c>
      <c r="H2846" s="8" t="s">
        <v>31</v>
      </c>
      <c r="I2846" s="8" t="s">
        <v>38</v>
      </c>
      <c r="J2846" s="9">
        <v>190457.76</v>
      </c>
      <c r="K2846" s="9">
        <v>3809.16</v>
      </c>
      <c r="L2846" s="8">
        <v>0</v>
      </c>
      <c r="M2846" s="14">
        <f t="shared" si="132"/>
        <v>194266.92</v>
      </c>
      <c r="N2846" s="8">
        <v>0</v>
      </c>
      <c r="O2846" s="8">
        <v>0</v>
      </c>
      <c r="P2846" s="8" t="s">
        <v>113</v>
      </c>
      <c r="R2846" s="8">
        <v>-8</v>
      </c>
      <c r="S2846" s="13">
        <f>_xlfn.XLOOKUP(P2846,rif_fee_schedule!$A$2:$A$84,rif_fee_schedule!C$2:C$84, 0)*1.628</f>
        <v>6860.3919999999998</v>
      </c>
      <c r="T2846" s="13">
        <f>_xlfn.XLOOKUP(P2846,rif_fee_schedule!$A$2:$A$84,rif_fee_schedule!D$2:D$84, 0)</f>
        <v>3984</v>
      </c>
      <c r="U2846" s="14">
        <f t="shared" si="133"/>
        <v>-54883.135999999999</v>
      </c>
      <c r="V2846" s="14">
        <f t="shared" si="134"/>
        <v>-31872</v>
      </c>
      <c r="W2846"/>
      <c r="Y2846" s="3">
        <v>272008405.74000001</v>
      </c>
      <c r="Z2846" s="3">
        <v>5573244.3300000001</v>
      </c>
      <c r="AA2846" s="3">
        <v>0</v>
      </c>
      <c r="AB2846">
        <v>0</v>
      </c>
      <c r="AC2846" s="3">
        <v>0</v>
      </c>
      <c r="AD2846" s="2">
        <v>-7297347.0099999998</v>
      </c>
      <c r="AE2846" s="3">
        <v>599122533.62</v>
      </c>
      <c r="AF2846" s="3">
        <v>12164932.65</v>
      </c>
      <c r="AG2846" s="3">
        <v>2628720.44</v>
      </c>
      <c r="AH2846" s="3">
        <v>103699.7</v>
      </c>
      <c r="AI2846" s="3">
        <v>2074</v>
      </c>
      <c r="AJ2846" s="2">
        <v>-10188946.82</v>
      </c>
    </row>
    <row r="2847" spans="1:36" hidden="1" x14ac:dyDescent="0.25">
      <c r="A2847" s="8">
        <v>3.1</v>
      </c>
      <c r="B2847" s="8" t="s">
        <v>3991</v>
      </c>
      <c r="C2847" s="8">
        <v>622280130010</v>
      </c>
      <c r="D2847" s="8" t="s">
        <v>3992</v>
      </c>
      <c r="F2847" s="8" t="s">
        <v>3993</v>
      </c>
      <c r="G2847" s="10">
        <v>43523</v>
      </c>
      <c r="H2847" s="8" t="s">
        <v>31</v>
      </c>
      <c r="I2847" s="8" t="s">
        <v>38</v>
      </c>
      <c r="J2847" s="9">
        <v>0</v>
      </c>
      <c r="K2847" s="9">
        <v>0</v>
      </c>
      <c r="L2847" s="8">
        <v>0</v>
      </c>
      <c r="M2847" s="14">
        <f t="shared" si="132"/>
        <v>0</v>
      </c>
      <c r="N2847" s="8">
        <v>0</v>
      </c>
      <c r="O2847" s="8">
        <v>0</v>
      </c>
      <c r="P2847" s="8" t="s">
        <v>77</v>
      </c>
      <c r="R2847" s="8">
        <v>-1</v>
      </c>
      <c r="S2847" s="13">
        <f>_xlfn.XLOOKUP(P2847,rif_fee_schedule!$A$2:$A$84,rif_fee_schedule!C$2:C$84, 0)*1.628</f>
        <v>9769.6279999999988</v>
      </c>
      <c r="T2847" s="13">
        <f>_xlfn.XLOOKUP(P2847,rif_fee_schedule!$A$2:$A$84,rif_fee_schedule!D$2:D$84, 0)</f>
        <v>5674</v>
      </c>
      <c r="U2847" s="14">
        <f t="shared" si="133"/>
        <v>-9769.6279999999988</v>
      </c>
      <c r="V2847" s="14">
        <f t="shared" si="134"/>
        <v>-5674</v>
      </c>
      <c r="W2847"/>
      <c r="Y2847" s="3">
        <v>34362078.990000002</v>
      </c>
      <c r="Z2847" s="3">
        <v>687512.03</v>
      </c>
      <c r="AA2847" s="3">
        <v>0</v>
      </c>
      <c r="AB2847">
        <v>0</v>
      </c>
      <c r="AC2847" s="3">
        <v>0</v>
      </c>
      <c r="AD2847" s="2">
        <v>-175934.14</v>
      </c>
      <c r="AE2847" s="3">
        <v>599122533.62</v>
      </c>
      <c r="AF2847" s="3">
        <v>12164932.65</v>
      </c>
      <c r="AG2847" s="3">
        <v>2628720.44</v>
      </c>
      <c r="AH2847" s="3">
        <v>103699.7</v>
      </c>
      <c r="AI2847" s="3">
        <v>2074</v>
      </c>
      <c r="AJ2847" s="2">
        <v>-10188946.82</v>
      </c>
    </row>
    <row r="2848" spans="1:36" hidden="1" x14ac:dyDescent="0.25">
      <c r="A2848" s="8">
        <v>3.1</v>
      </c>
      <c r="B2848" s="8" t="s">
        <v>3991</v>
      </c>
      <c r="C2848" s="8">
        <v>622280130010</v>
      </c>
      <c r="D2848" s="8" t="s">
        <v>3992</v>
      </c>
      <c r="F2848" s="8" t="s">
        <v>3993</v>
      </c>
      <c r="G2848" s="10">
        <v>43523</v>
      </c>
      <c r="H2848" s="8" t="s">
        <v>31</v>
      </c>
      <c r="I2848" s="8" t="s">
        <v>38</v>
      </c>
      <c r="J2848" s="9">
        <v>0</v>
      </c>
      <c r="K2848" s="9">
        <v>0</v>
      </c>
      <c r="L2848" s="8">
        <v>0</v>
      </c>
      <c r="M2848" s="14">
        <f t="shared" si="132"/>
        <v>0</v>
      </c>
      <c r="N2848" s="8">
        <v>0</v>
      </c>
      <c r="O2848" s="8">
        <v>0</v>
      </c>
      <c r="P2848" s="8" t="s">
        <v>77</v>
      </c>
      <c r="R2848" s="8">
        <v>1</v>
      </c>
      <c r="S2848" s="13">
        <f>_xlfn.XLOOKUP(P2848,rif_fee_schedule!$A$2:$A$84,rif_fee_schedule!C$2:C$84, 0)*1.628</f>
        <v>9769.6279999999988</v>
      </c>
      <c r="T2848" s="13">
        <f>_xlfn.XLOOKUP(P2848,rif_fee_schedule!$A$2:$A$84,rif_fee_schedule!D$2:D$84, 0)</f>
        <v>5674</v>
      </c>
      <c r="U2848" s="14">
        <f t="shared" si="133"/>
        <v>9769.6279999999988</v>
      </c>
      <c r="V2848" s="14">
        <f t="shared" si="134"/>
        <v>5674</v>
      </c>
      <c r="W2848"/>
      <c r="Y2848" s="3">
        <v>34362078.990000002</v>
      </c>
      <c r="Z2848" s="3">
        <v>687512.03</v>
      </c>
      <c r="AA2848" s="3">
        <v>0</v>
      </c>
      <c r="AB2848">
        <v>0</v>
      </c>
      <c r="AC2848" s="3">
        <v>0</v>
      </c>
      <c r="AD2848" s="2">
        <v>-175934.14</v>
      </c>
      <c r="AE2848" s="3">
        <v>599122533.62</v>
      </c>
      <c r="AF2848" s="3">
        <v>12164932.65</v>
      </c>
      <c r="AG2848" s="3">
        <v>2628720.44</v>
      </c>
      <c r="AH2848" s="3">
        <v>103699.7</v>
      </c>
      <c r="AI2848" s="3">
        <v>2074</v>
      </c>
      <c r="AJ2848" s="2">
        <v>-10188946.82</v>
      </c>
    </row>
    <row r="2849" spans="1:36" hidden="1" x14ac:dyDescent="0.25">
      <c r="A2849" s="8">
        <v>2</v>
      </c>
      <c r="B2849" s="8" t="s">
        <v>1053</v>
      </c>
      <c r="C2849" s="8">
        <v>131120160270</v>
      </c>
      <c r="D2849" s="8" t="s">
        <v>1054</v>
      </c>
      <c r="G2849" s="10">
        <v>43735</v>
      </c>
      <c r="H2849" s="8" t="s">
        <v>31</v>
      </c>
      <c r="I2849" s="8" t="s">
        <v>32</v>
      </c>
      <c r="J2849" s="9">
        <v>1969.71</v>
      </c>
      <c r="K2849" s="9">
        <v>39.39</v>
      </c>
      <c r="L2849" s="8">
        <v>0</v>
      </c>
      <c r="M2849" s="14">
        <f t="shared" ref="M2849:M2912" si="135">SUM(J2849:L2849)</f>
        <v>2009.1000000000001</v>
      </c>
      <c r="N2849" s="8">
        <v>0</v>
      </c>
      <c r="O2849" s="8">
        <v>0</v>
      </c>
      <c r="P2849" s="8" t="s">
        <v>77</v>
      </c>
      <c r="R2849" s="8">
        <v>-1</v>
      </c>
      <c r="S2849" s="13">
        <f>_xlfn.XLOOKUP(P2849,rif_fee_schedule!$A$2:$A$84,rif_fee_schedule!C$2:C$84, 0)*1.628</f>
        <v>9769.6279999999988</v>
      </c>
      <c r="T2849" s="13">
        <f>_xlfn.XLOOKUP(P2849,rif_fee_schedule!$A$2:$A$84,rif_fee_schedule!D$2:D$84, 0)</f>
        <v>5674</v>
      </c>
      <c r="U2849" s="14">
        <f t="shared" si="133"/>
        <v>-9769.6279999999988</v>
      </c>
      <c r="V2849" s="14">
        <f t="shared" si="134"/>
        <v>-5674</v>
      </c>
      <c r="W2849"/>
      <c r="Y2849" s="3">
        <v>272008405.74000001</v>
      </c>
      <c r="Z2849" s="3">
        <v>5573244.3300000001</v>
      </c>
      <c r="AA2849" s="3">
        <v>0</v>
      </c>
      <c r="AB2849">
        <v>0</v>
      </c>
      <c r="AC2849" s="3">
        <v>0</v>
      </c>
      <c r="AD2849" s="2">
        <v>-7297347.0099999998</v>
      </c>
      <c r="AE2849" s="3">
        <v>599122533.62</v>
      </c>
      <c r="AF2849" s="3">
        <v>12164932.65</v>
      </c>
      <c r="AG2849" s="3">
        <v>2628720.44</v>
      </c>
      <c r="AH2849" s="3">
        <v>103699.7</v>
      </c>
      <c r="AI2849" s="3">
        <v>2074</v>
      </c>
      <c r="AJ2849" s="2">
        <v>-10188946.82</v>
      </c>
    </row>
    <row r="2850" spans="1:36" hidden="1" x14ac:dyDescent="0.25">
      <c r="A2850" s="8">
        <v>2</v>
      </c>
      <c r="B2850" s="8" t="s">
        <v>1053</v>
      </c>
      <c r="C2850" s="8">
        <v>131120160270</v>
      </c>
      <c r="D2850" s="8" t="s">
        <v>1054</v>
      </c>
      <c r="G2850" s="10">
        <v>43735</v>
      </c>
      <c r="H2850" s="8" t="s">
        <v>31</v>
      </c>
      <c r="I2850" s="8" t="s">
        <v>32</v>
      </c>
      <c r="J2850" s="9">
        <v>1969.71</v>
      </c>
      <c r="K2850" s="9">
        <v>39.39</v>
      </c>
      <c r="L2850" s="8">
        <v>0</v>
      </c>
      <c r="M2850" s="14">
        <f t="shared" si="135"/>
        <v>2009.1000000000001</v>
      </c>
      <c r="N2850" s="8">
        <v>0</v>
      </c>
      <c r="O2850" s="8">
        <v>0</v>
      </c>
      <c r="P2850" s="8" t="s">
        <v>114</v>
      </c>
      <c r="R2850" s="8">
        <v>2</v>
      </c>
      <c r="S2850" s="13">
        <f>_xlfn.XLOOKUP(P2850,rif_fee_schedule!$A$2:$A$84,rif_fee_schedule!C$2:C$84, 0)*1.628</f>
        <v>4288.152</v>
      </c>
      <c r="T2850" s="13">
        <f>_xlfn.XLOOKUP(P2850,rif_fee_schedule!$A$2:$A$84,rif_fee_schedule!D$2:D$84, 0)</f>
        <v>2490</v>
      </c>
      <c r="U2850" s="14">
        <f t="shared" si="133"/>
        <v>8576.3040000000001</v>
      </c>
      <c r="V2850" s="14">
        <f t="shared" si="134"/>
        <v>4980</v>
      </c>
      <c r="W2850"/>
      <c r="Y2850" s="3">
        <v>272008405.74000001</v>
      </c>
      <c r="Z2850" s="3">
        <v>5573244.3300000001</v>
      </c>
      <c r="AA2850" s="3">
        <v>0</v>
      </c>
      <c r="AB2850">
        <v>0</v>
      </c>
      <c r="AC2850" s="3">
        <v>0</v>
      </c>
      <c r="AD2850" s="2">
        <v>-7297347.0099999998</v>
      </c>
      <c r="AE2850" s="3">
        <v>599122533.62</v>
      </c>
      <c r="AF2850" s="3">
        <v>12164932.65</v>
      </c>
      <c r="AG2850" s="3">
        <v>2628720.44</v>
      </c>
      <c r="AH2850" s="3">
        <v>103699.7</v>
      </c>
      <c r="AI2850" s="3">
        <v>2074</v>
      </c>
      <c r="AJ2850" s="2">
        <v>-10188946.82</v>
      </c>
    </row>
    <row r="2851" spans="1:36" hidden="1" x14ac:dyDescent="0.25">
      <c r="A2851" s="8">
        <v>7</v>
      </c>
      <c r="B2851" s="8" t="s">
        <v>8410</v>
      </c>
      <c r="C2851" s="8">
        <v>341200233920</v>
      </c>
      <c r="D2851" s="8" t="s">
        <v>8411</v>
      </c>
      <c r="F2851" s="8" t="s">
        <v>8412</v>
      </c>
      <c r="G2851" s="10">
        <v>43522</v>
      </c>
      <c r="H2851" s="8" t="s">
        <v>31</v>
      </c>
      <c r="I2851" s="8" t="s">
        <v>38</v>
      </c>
      <c r="J2851" s="9">
        <v>0</v>
      </c>
      <c r="K2851" s="9">
        <v>0</v>
      </c>
      <c r="L2851" s="8">
        <v>0</v>
      </c>
      <c r="M2851" s="14">
        <f t="shared" si="135"/>
        <v>0</v>
      </c>
      <c r="N2851" s="8">
        <v>0</v>
      </c>
      <c r="O2851" s="8">
        <v>0</v>
      </c>
      <c r="P2851" s="8" t="s">
        <v>77</v>
      </c>
      <c r="R2851" s="8">
        <v>1</v>
      </c>
      <c r="S2851" s="13">
        <f>_xlfn.XLOOKUP(P2851,rif_fee_schedule!$A$2:$A$84,rif_fee_schedule!C$2:C$84, 0)*1.628</f>
        <v>9769.6279999999988</v>
      </c>
      <c r="T2851" s="13">
        <f>_xlfn.XLOOKUP(P2851,rif_fee_schedule!$A$2:$A$84,rif_fee_schedule!D$2:D$84, 0)</f>
        <v>5674</v>
      </c>
      <c r="U2851" s="14">
        <f t="shared" si="133"/>
        <v>9769.6279999999988</v>
      </c>
      <c r="V2851" s="14">
        <f t="shared" si="134"/>
        <v>5674</v>
      </c>
      <c r="W2851"/>
      <c r="Y2851" s="3">
        <v>53911680.950000003</v>
      </c>
      <c r="Z2851" s="3">
        <v>1078233.76</v>
      </c>
      <c r="AA2851" s="3">
        <v>0</v>
      </c>
      <c r="AB2851">
        <v>0</v>
      </c>
      <c r="AC2851" s="3">
        <v>0</v>
      </c>
      <c r="AD2851" s="2">
        <v>-682358.32</v>
      </c>
      <c r="AE2851" s="3">
        <v>599122533.62</v>
      </c>
      <c r="AF2851" s="3">
        <v>12164932.65</v>
      </c>
      <c r="AG2851" s="3">
        <v>2628720.44</v>
      </c>
      <c r="AH2851" s="3">
        <v>103699.7</v>
      </c>
      <c r="AI2851" s="3">
        <v>2074</v>
      </c>
      <c r="AJ2851" s="2">
        <v>-10188946.82</v>
      </c>
    </row>
    <row r="2852" spans="1:36" hidden="1" x14ac:dyDescent="0.25">
      <c r="A2852" s="8">
        <v>7</v>
      </c>
      <c r="B2852" s="8" t="s">
        <v>8410</v>
      </c>
      <c r="C2852" s="8">
        <v>341200233920</v>
      </c>
      <c r="D2852" s="8" t="s">
        <v>8411</v>
      </c>
      <c r="F2852" s="8" t="s">
        <v>8412</v>
      </c>
      <c r="G2852" s="10">
        <v>43522</v>
      </c>
      <c r="H2852" s="8" t="s">
        <v>31</v>
      </c>
      <c r="I2852" s="8" t="s">
        <v>38</v>
      </c>
      <c r="J2852" s="9">
        <v>0</v>
      </c>
      <c r="K2852" s="9">
        <v>0</v>
      </c>
      <c r="L2852" s="8">
        <v>0</v>
      </c>
      <c r="M2852" s="14">
        <f t="shared" si="135"/>
        <v>0</v>
      </c>
      <c r="N2852" s="8">
        <v>0</v>
      </c>
      <c r="O2852" s="8">
        <v>0</v>
      </c>
      <c r="P2852" s="8" t="s">
        <v>77</v>
      </c>
      <c r="R2852" s="8">
        <v>-1</v>
      </c>
      <c r="S2852" s="13">
        <f>_xlfn.XLOOKUP(P2852,rif_fee_schedule!$A$2:$A$84,rif_fee_schedule!C$2:C$84, 0)*1.628</f>
        <v>9769.6279999999988</v>
      </c>
      <c r="T2852" s="13">
        <f>_xlfn.XLOOKUP(P2852,rif_fee_schedule!$A$2:$A$84,rif_fee_schedule!D$2:D$84, 0)</f>
        <v>5674</v>
      </c>
      <c r="U2852" s="14">
        <f t="shared" si="133"/>
        <v>-9769.6279999999988</v>
      </c>
      <c r="V2852" s="14">
        <f t="shared" si="134"/>
        <v>-5674</v>
      </c>
      <c r="W2852"/>
      <c r="Y2852" s="3">
        <v>53911680.950000003</v>
      </c>
      <c r="Z2852" s="3">
        <v>1078233.76</v>
      </c>
      <c r="AA2852" s="3">
        <v>0</v>
      </c>
      <c r="AB2852">
        <v>0</v>
      </c>
      <c r="AC2852" s="3">
        <v>0</v>
      </c>
      <c r="AD2852" s="2">
        <v>-682358.32</v>
      </c>
      <c r="AE2852" s="3">
        <v>599122533.62</v>
      </c>
      <c r="AF2852" s="3">
        <v>12164932.65</v>
      </c>
      <c r="AG2852" s="3">
        <v>2628720.44</v>
      </c>
      <c r="AH2852" s="3">
        <v>103699.7</v>
      </c>
      <c r="AI2852" s="3">
        <v>2074</v>
      </c>
      <c r="AJ2852" s="2">
        <v>-10188946.82</v>
      </c>
    </row>
    <row r="2853" spans="1:36" hidden="1" x14ac:dyDescent="0.25">
      <c r="A2853" s="8">
        <v>8</v>
      </c>
      <c r="B2853" s="8" t="s">
        <v>8789</v>
      </c>
      <c r="C2853" s="8">
        <v>242032741400</v>
      </c>
      <c r="D2853" s="8" t="s">
        <v>8790</v>
      </c>
      <c r="F2853" s="8" t="s">
        <v>8791</v>
      </c>
      <c r="G2853" s="10">
        <v>43531</v>
      </c>
      <c r="H2853" s="8" t="s">
        <v>31</v>
      </c>
      <c r="I2853" s="8" t="s">
        <v>38</v>
      </c>
      <c r="J2853" s="9">
        <v>5875.36</v>
      </c>
      <c r="K2853" s="9">
        <v>117.51</v>
      </c>
      <c r="L2853" s="8">
        <v>0</v>
      </c>
      <c r="M2853" s="14">
        <f t="shared" si="135"/>
        <v>5992.87</v>
      </c>
      <c r="N2853" s="8">
        <v>0</v>
      </c>
      <c r="O2853" s="8">
        <v>0</v>
      </c>
      <c r="P2853" s="8" t="s">
        <v>45</v>
      </c>
      <c r="R2853" s="8">
        <v>340</v>
      </c>
      <c r="S2853" s="13">
        <f>_xlfn.XLOOKUP(P2853,rif_fee_schedule!$A$2:$A$84,rif_fee_schedule!C$2:C$84, 0)*1.628</f>
        <v>19.244587999999997</v>
      </c>
      <c r="T2853" s="13">
        <f>_xlfn.XLOOKUP(P2853,rif_fee_schedule!$A$2:$A$84,rif_fee_schedule!D$2:D$84, 0)</f>
        <v>11.177</v>
      </c>
      <c r="U2853" s="14">
        <f t="shared" si="133"/>
        <v>6543.1599199999991</v>
      </c>
      <c r="V2853" s="14">
        <f t="shared" si="134"/>
        <v>3800.18</v>
      </c>
      <c r="W2853"/>
      <c r="Y2853" s="3">
        <v>38230434.439999998</v>
      </c>
      <c r="Z2853" s="3">
        <v>764608.82</v>
      </c>
      <c r="AA2853" s="3">
        <v>0</v>
      </c>
      <c r="AB2853">
        <v>0</v>
      </c>
      <c r="AC2853" s="3">
        <v>0</v>
      </c>
      <c r="AD2853" s="2">
        <v>-229524.99</v>
      </c>
      <c r="AE2853" s="3">
        <v>599122533.62</v>
      </c>
      <c r="AF2853" s="3">
        <v>12164932.65</v>
      </c>
      <c r="AG2853" s="3">
        <v>2628720.44</v>
      </c>
      <c r="AH2853" s="3">
        <v>103699.7</v>
      </c>
      <c r="AI2853" s="3">
        <v>2074</v>
      </c>
      <c r="AJ2853" s="2">
        <v>-10188946.82</v>
      </c>
    </row>
    <row r="2854" spans="1:36" hidden="1" x14ac:dyDescent="0.25">
      <c r="A2854" s="8">
        <v>2</v>
      </c>
      <c r="B2854" s="8" t="s">
        <v>2306</v>
      </c>
      <c r="C2854" s="8">
        <v>141290170030</v>
      </c>
      <c r="D2854" s="8" t="s">
        <v>2307</v>
      </c>
      <c r="F2854" s="8" t="s">
        <v>2308</v>
      </c>
      <c r="G2854" s="10">
        <v>43522</v>
      </c>
      <c r="H2854" s="8" t="s">
        <v>31</v>
      </c>
      <c r="I2854" s="8" t="s">
        <v>38</v>
      </c>
      <c r="J2854" s="9">
        <v>0</v>
      </c>
      <c r="K2854" s="9">
        <v>0</v>
      </c>
      <c r="L2854" s="8">
        <v>0</v>
      </c>
      <c r="M2854" s="14">
        <f t="shared" si="135"/>
        <v>0</v>
      </c>
      <c r="N2854" s="8">
        <v>0</v>
      </c>
      <c r="O2854" s="8">
        <v>0</v>
      </c>
      <c r="P2854" s="8" t="s">
        <v>77</v>
      </c>
      <c r="R2854" s="8">
        <v>-1</v>
      </c>
      <c r="S2854" s="13">
        <f>_xlfn.XLOOKUP(P2854,rif_fee_schedule!$A$2:$A$84,rif_fee_schedule!C$2:C$84, 0)*1.628</f>
        <v>9769.6279999999988</v>
      </c>
      <c r="T2854" s="13">
        <f>_xlfn.XLOOKUP(P2854,rif_fee_schedule!$A$2:$A$84,rif_fee_schedule!D$2:D$84, 0)</f>
        <v>5674</v>
      </c>
      <c r="U2854" s="14">
        <f t="shared" si="133"/>
        <v>-9769.6279999999988</v>
      </c>
      <c r="V2854" s="14">
        <f t="shared" si="134"/>
        <v>-5674</v>
      </c>
      <c r="W2854"/>
      <c r="Y2854" s="3">
        <v>272008405.74000001</v>
      </c>
      <c r="Z2854" s="3">
        <v>5573244.3300000001</v>
      </c>
      <c r="AA2854" s="3">
        <v>0</v>
      </c>
      <c r="AB2854">
        <v>0</v>
      </c>
      <c r="AC2854" s="3">
        <v>0</v>
      </c>
      <c r="AD2854" s="2">
        <v>-7297347.0099999998</v>
      </c>
      <c r="AE2854" s="3">
        <v>599122533.62</v>
      </c>
      <c r="AF2854" s="3">
        <v>12164932.65</v>
      </c>
      <c r="AG2854" s="3">
        <v>2628720.44</v>
      </c>
      <c r="AH2854" s="3">
        <v>103699.7</v>
      </c>
      <c r="AI2854" s="3">
        <v>2074</v>
      </c>
      <c r="AJ2854" s="2">
        <v>-10188946.82</v>
      </c>
    </row>
    <row r="2855" spans="1:36" hidden="1" x14ac:dyDescent="0.25">
      <c r="A2855" s="8">
        <v>2</v>
      </c>
      <c r="B2855" s="8" t="s">
        <v>2306</v>
      </c>
      <c r="C2855" s="8">
        <v>141290170030</v>
      </c>
      <c r="D2855" s="8" t="s">
        <v>2307</v>
      </c>
      <c r="F2855" s="8" t="s">
        <v>2308</v>
      </c>
      <c r="G2855" s="10">
        <v>43522</v>
      </c>
      <c r="H2855" s="8" t="s">
        <v>31</v>
      </c>
      <c r="I2855" s="8" t="s">
        <v>38</v>
      </c>
      <c r="J2855" s="9">
        <v>0</v>
      </c>
      <c r="K2855" s="9">
        <v>0</v>
      </c>
      <c r="L2855" s="8">
        <v>0</v>
      </c>
      <c r="M2855" s="14">
        <f t="shared" si="135"/>
        <v>0</v>
      </c>
      <c r="N2855" s="8">
        <v>0</v>
      </c>
      <c r="O2855" s="8">
        <v>0</v>
      </c>
      <c r="P2855" s="8" t="s">
        <v>77</v>
      </c>
      <c r="R2855" s="8">
        <v>1</v>
      </c>
      <c r="S2855" s="13">
        <f>_xlfn.XLOOKUP(P2855,rif_fee_schedule!$A$2:$A$84,rif_fee_schedule!C$2:C$84, 0)*1.628</f>
        <v>9769.6279999999988</v>
      </c>
      <c r="T2855" s="13">
        <f>_xlfn.XLOOKUP(P2855,rif_fee_schedule!$A$2:$A$84,rif_fee_schedule!D$2:D$84, 0)</f>
        <v>5674</v>
      </c>
      <c r="U2855" s="14">
        <f t="shared" si="133"/>
        <v>9769.6279999999988</v>
      </c>
      <c r="V2855" s="14">
        <f t="shared" si="134"/>
        <v>5674</v>
      </c>
      <c r="W2855"/>
      <c r="Y2855" s="3">
        <v>272008405.74000001</v>
      </c>
      <c r="Z2855" s="3">
        <v>5573244.3300000001</v>
      </c>
      <c r="AA2855" s="3">
        <v>0</v>
      </c>
      <c r="AB2855">
        <v>0</v>
      </c>
      <c r="AC2855" s="3">
        <v>0</v>
      </c>
      <c r="AD2855" s="2">
        <v>-7297347.0099999998</v>
      </c>
      <c r="AE2855" s="3">
        <v>599122533.62</v>
      </c>
      <c r="AF2855" s="3">
        <v>12164932.65</v>
      </c>
      <c r="AG2855" s="3">
        <v>2628720.44</v>
      </c>
      <c r="AH2855" s="3">
        <v>103699.7</v>
      </c>
      <c r="AI2855" s="3">
        <v>2074</v>
      </c>
      <c r="AJ2855" s="2">
        <v>-10188946.82</v>
      </c>
    </row>
    <row r="2856" spans="1:36" hidden="1" x14ac:dyDescent="0.25">
      <c r="A2856" s="8">
        <v>3</v>
      </c>
      <c r="B2856" s="8" t="s">
        <v>3005</v>
      </c>
      <c r="C2856" s="8">
        <v>420160000020</v>
      </c>
      <c r="D2856" s="8" t="s">
        <v>3006</v>
      </c>
      <c r="F2856" s="8" t="s">
        <v>3007</v>
      </c>
      <c r="G2856" s="10">
        <v>43530</v>
      </c>
      <c r="H2856" s="8" t="s">
        <v>31</v>
      </c>
      <c r="I2856" s="8" t="s">
        <v>38</v>
      </c>
      <c r="J2856" s="9">
        <v>9278.02</v>
      </c>
      <c r="K2856" s="9">
        <v>185.56</v>
      </c>
      <c r="L2856" s="8">
        <v>0</v>
      </c>
      <c r="M2856" s="14">
        <f t="shared" si="135"/>
        <v>9463.58</v>
      </c>
      <c r="N2856" s="8">
        <v>0</v>
      </c>
      <c r="O2856" s="8">
        <v>0</v>
      </c>
      <c r="P2856" s="8" t="s">
        <v>77</v>
      </c>
      <c r="R2856" s="8">
        <v>1</v>
      </c>
      <c r="S2856" s="13">
        <f>_xlfn.XLOOKUP(P2856,rif_fee_schedule!$A$2:$A$84,rif_fee_schedule!C$2:C$84, 0)*1.628</f>
        <v>9769.6279999999988</v>
      </c>
      <c r="T2856" s="13">
        <f>_xlfn.XLOOKUP(P2856,rif_fee_schedule!$A$2:$A$84,rif_fee_schedule!D$2:D$84, 0)</f>
        <v>5674</v>
      </c>
      <c r="U2856" s="14">
        <f t="shared" si="133"/>
        <v>9769.6279999999988</v>
      </c>
      <c r="V2856" s="14">
        <f t="shared" si="134"/>
        <v>5674</v>
      </c>
      <c r="W2856"/>
      <c r="Y2856" s="3">
        <v>23988344.25</v>
      </c>
      <c r="Z2856" s="3">
        <v>491993.61</v>
      </c>
      <c r="AA2856" s="3">
        <v>633517.25</v>
      </c>
      <c r="AB2856">
        <v>0</v>
      </c>
      <c r="AC2856" s="3">
        <v>0</v>
      </c>
      <c r="AD2856" s="2">
        <v>2811604.2</v>
      </c>
      <c r="AE2856" s="3">
        <v>599122533.62</v>
      </c>
      <c r="AF2856" s="3">
        <v>12164932.65</v>
      </c>
      <c r="AG2856" s="3">
        <v>2628720.44</v>
      </c>
      <c r="AH2856" s="3">
        <v>103699.7</v>
      </c>
      <c r="AI2856" s="3">
        <v>2074</v>
      </c>
      <c r="AJ2856" s="2">
        <v>-10188946.82</v>
      </c>
    </row>
    <row r="2857" spans="1:36" hidden="1" x14ac:dyDescent="0.25">
      <c r="A2857" s="8">
        <v>3</v>
      </c>
      <c r="B2857" s="8" t="s">
        <v>2980</v>
      </c>
      <c r="C2857" s="8">
        <v>420160000020</v>
      </c>
      <c r="D2857" s="8" t="s">
        <v>2981</v>
      </c>
      <c r="F2857" s="8" t="s">
        <v>2982</v>
      </c>
      <c r="G2857" s="10">
        <v>43530</v>
      </c>
      <c r="H2857" s="8" t="s">
        <v>31</v>
      </c>
      <c r="I2857" s="8" t="s">
        <v>38</v>
      </c>
      <c r="J2857" s="9">
        <v>9278.02</v>
      </c>
      <c r="K2857" s="9">
        <v>185.56</v>
      </c>
      <c r="L2857" s="8">
        <v>0</v>
      </c>
      <c r="M2857" s="14">
        <f t="shared" si="135"/>
        <v>9463.58</v>
      </c>
      <c r="N2857" s="8">
        <v>0</v>
      </c>
      <c r="O2857" s="8">
        <v>0</v>
      </c>
      <c r="P2857" s="8" t="s">
        <v>77</v>
      </c>
      <c r="R2857" s="8">
        <v>1</v>
      </c>
      <c r="S2857" s="13">
        <f>_xlfn.XLOOKUP(P2857,rif_fee_schedule!$A$2:$A$84,rif_fee_schedule!C$2:C$84, 0)*1.628</f>
        <v>9769.6279999999988</v>
      </c>
      <c r="T2857" s="13">
        <f>_xlfn.XLOOKUP(P2857,rif_fee_schedule!$A$2:$A$84,rif_fee_schedule!D$2:D$84, 0)</f>
        <v>5674</v>
      </c>
      <c r="U2857" s="14">
        <f t="shared" si="133"/>
        <v>9769.6279999999988</v>
      </c>
      <c r="V2857" s="14">
        <f t="shared" si="134"/>
        <v>5674</v>
      </c>
      <c r="W2857"/>
      <c r="Y2857" s="3">
        <v>23988344.25</v>
      </c>
      <c r="Z2857" s="3">
        <v>491993.61</v>
      </c>
      <c r="AA2857" s="3">
        <v>633517.25</v>
      </c>
      <c r="AB2857">
        <v>0</v>
      </c>
      <c r="AC2857" s="3">
        <v>0</v>
      </c>
      <c r="AD2857" s="2">
        <v>2811604.2</v>
      </c>
      <c r="AE2857" s="3">
        <v>599122533.62</v>
      </c>
      <c r="AF2857" s="3">
        <v>12164932.65</v>
      </c>
      <c r="AG2857" s="3">
        <v>2628720.44</v>
      </c>
      <c r="AH2857" s="3">
        <v>103699.7</v>
      </c>
      <c r="AI2857" s="3">
        <v>2074</v>
      </c>
      <c r="AJ2857" s="2">
        <v>-10188946.82</v>
      </c>
    </row>
    <row r="2858" spans="1:36" hidden="1" x14ac:dyDescent="0.25">
      <c r="A2858" s="8">
        <v>3</v>
      </c>
      <c r="B2858" s="8" t="s">
        <v>3021</v>
      </c>
      <c r="C2858" s="8">
        <v>420160000020</v>
      </c>
      <c r="D2858" s="8" t="s">
        <v>3022</v>
      </c>
      <c r="F2858" s="8" t="s">
        <v>3023</v>
      </c>
      <c r="G2858" s="10">
        <v>43530</v>
      </c>
      <c r="H2858" s="8" t="s">
        <v>31</v>
      </c>
      <c r="I2858" s="8" t="s">
        <v>38</v>
      </c>
      <c r="J2858" s="9">
        <v>9278.02</v>
      </c>
      <c r="K2858" s="9">
        <v>185.56</v>
      </c>
      <c r="L2858" s="8">
        <v>0</v>
      </c>
      <c r="M2858" s="14">
        <f t="shared" si="135"/>
        <v>9463.58</v>
      </c>
      <c r="N2858" s="8">
        <v>0</v>
      </c>
      <c r="O2858" s="8">
        <v>0</v>
      </c>
      <c r="P2858" s="8" t="s">
        <v>77</v>
      </c>
      <c r="R2858" s="8">
        <v>1</v>
      </c>
      <c r="S2858" s="13">
        <f>_xlfn.XLOOKUP(P2858,rif_fee_schedule!$A$2:$A$84,rif_fee_schedule!C$2:C$84, 0)*1.628</f>
        <v>9769.6279999999988</v>
      </c>
      <c r="T2858" s="13">
        <f>_xlfn.XLOOKUP(P2858,rif_fee_schedule!$A$2:$A$84,rif_fee_schedule!D$2:D$84, 0)</f>
        <v>5674</v>
      </c>
      <c r="U2858" s="14">
        <f t="shared" si="133"/>
        <v>9769.6279999999988</v>
      </c>
      <c r="V2858" s="14">
        <f t="shared" si="134"/>
        <v>5674</v>
      </c>
      <c r="W2858"/>
      <c r="Y2858" s="3">
        <v>23988344.25</v>
      </c>
      <c r="Z2858" s="3">
        <v>491993.61</v>
      </c>
      <c r="AA2858" s="3">
        <v>633517.25</v>
      </c>
      <c r="AB2858">
        <v>0</v>
      </c>
      <c r="AC2858" s="3">
        <v>0</v>
      </c>
      <c r="AD2858" s="2">
        <v>2811604.2</v>
      </c>
      <c r="AE2858" s="3">
        <v>599122533.62</v>
      </c>
      <c r="AF2858" s="3">
        <v>12164932.65</v>
      </c>
      <c r="AG2858" s="3">
        <v>2628720.44</v>
      </c>
      <c r="AH2858" s="3">
        <v>103699.7</v>
      </c>
      <c r="AI2858" s="3">
        <v>2074</v>
      </c>
      <c r="AJ2858" s="2">
        <v>-10188946.82</v>
      </c>
    </row>
    <row r="2859" spans="1:36" hidden="1" x14ac:dyDescent="0.25">
      <c r="A2859" s="8">
        <v>3</v>
      </c>
      <c r="B2859" s="8" t="s">
        <v>3032</v>
      </c>
      <c r="C2859" s="8">
        <v>420160000020</v>
      </c>
      <c r="D2859" s="8" t="s">
        <v>3033</v>
      </c>
      <c r="F2859" s="8" t="s">
        <v>2987</v>
      </c>
      <c r="G2859" s="10">
        <v>43524</v>
      </c>
      <c r="H2859" s="8" t="s">
        <v>31</v>
      </c>
      <c r="I2859" s="8" t="s">
        <v>38</v>
      </c>
      <c r="J2859" s="9">
        <v>9278.02</v>
      </c>
      <c r="K2859" s="9">
        <v>185.56</v>
      </c>
      <c r="L2859" s="8">
        <v>0</v>
      </c>
      <c r="M2859" s="14">
        <f t="shared" si="135"/>
        <v>9463.58</v>
      </c>
      <c r="N2859" s="8">
        <v>0</v>
      </c>
      <c r="O2859" s="8">
        <v>0</v>
      </c>
      <c r="P2859" s="8" t="s">
        <v>77</v>
      </c>
      <c r="R2859" s="8">
        <v>1</v>
      </c>
      <c r="S2859" s="13">
        <f>_xlfn.XLOOKUP(P2859,rif_fee_schedule!$A$2:$A$84,rif_fee_schedule!C$2:C$84, 0)*1.628</f>
        <v>9769.6279999999988</v>
      </c>
      <c r="T2859" s="13">
        <f>_xlfn.XLOOKUP(P2859,rif_fee_schedule!$A$2:$A$84,rif_fee_schedule!D$2:D$84, 0)</f>
        <v>5674</v>
      </c>
      <c r="U2859" s="14">
        <f t="shared" si="133"/>
        <v>9769.6279999999988</v>
      </c>
      <c r="V2859" s="14">
        <f t="shared" si="134"/>
        <v>5674</v>
      </c>
      <c r="W2859"/>
      <c r="Y2859" s="3">
        <v>23988344.25</v>
      </c>
      <c r="Z2859" s="3">
        <v>491993.61</v>
      </c>
      <c r="AA2859" s="3">
        <v>633517.25</v>
      </c>
      <c r="AB2859">
        <v>0</v>
      </c>
      <c r="AC2859" s="3">
        <v>0</v>
      </c>
      <c r="AD2859" s="2">
        <v>2811604.2</v>
      </c>
      <c r="AE2859" s="3">
        <v>599122533.62</v>
      </c>
      <c r="AF2859" s="3">
        <v>12164932.65</v>
      </c>
      <c r="AG2859" s="3">
        <v>2628720.44</v>
      </c>
      <c r="AH2859" s="3">
        <v>103699.7</v>
      </c>
      <c r="AI2859" s="3">
        <v>2074</v>
      </c>
      <c r="AJ2859" s="2">
        <v>-10188946.82</v>
      </c>
    </row>
    <row r="2860" spans="1:36" hidden="1" x14ac:dyDescent="0.25">
      <c r="A2860" s="8">
        <v>3</v>
      </c>
      <c r="B2860" s="8" t="s">
        <v>3017</v>
      </c>
      <c r="C2860" s="8">
        <v>420160000020</v>
      </c>
      <c r="D2860" s="8" t="s">
        <v>3018</v>
      </c>
      <c r="F2860" s="8" t="s">
        <v>2943</v>
      </c>
      <c r="G2860" s="10">
        <v>43531</v>
      </c>
      <c r="H2860" s="8" t="s">
        <v>31</v>
      </c>
      <c r="I2860" s="8" t="s">
        <v>38</v>
      </c>
      <c r="J2860" s="9">
        <v>9278.02</v>
      </c>
      <c r="K2860" s="9">
        <v>185.56</v>
      </c>
      <c r="L2860" s="8">
        <v>0</v>
      </c>
      <c r="M2860" s="14">
        <f t="shared" si="135"/>
        <v>9463.58</v>
      </c>
      <c r="N2860" s="8">
        <v>0</v>
      </c>
      <c r="O2860" s="8">
        <v>0</v>
      </c>
      <c r="P2860" s="8" t="s">
        <v>77</v>
      </c>
      <c r="R2860" s="8">
        <v>1</v>
      </c>
      <c r="S2860" s="13">
        <f>_xlfn.XLOOKUP(P2860,rif_fee_schedule!$A$2:$A$84,rif_fee_schedule!C$2:C$84, 0)*1.628</f>
        <v>9769.6279999999988</v>
      </c>
      <c r="T2860" s="13">
        <f>_xlfn.XLOOKUP(P2860,rif_fee_schedule!$A$2:$A$84,rif_fee_schedule!D$2:D$84, 0)</f>
        <v>5674</v>
      </c>
      <c r="U2860" s="14">
        <f t="shared" si="133"/>
        <v>9769.6279999999988</v>
      </c>
      <c r="V2860" s="14">
        <f t="shared" si="134"/>
        <v>5674</v>
      </c>
      <c r="W2860"/>
      <c r="Y2860" s="3">
        <v>23988344.25</v>
      </c>
      <c r="Z2860" s="3">
        <v>491993.61</v>
      </c>
      <c r="AA2860" s="3">
        <v>633517.25</v>
      </c>
      <c r="AB2860">
        <v>0</v>
      </c>
      <c r="AC2860" s="3">
        <v>0</v>
      </c>
      <c r="AD2860" s="2">
        <v>2811604.2</v>
      </c>
      <c r="AE2860" s="3">
        <v>599122533.62</v>
      </c>
      <c r="AF2860" s="3">
        <v>12164932.65</v>
      </c>
      <c r="AG2860" s="3">
        <v>2628720.44</v>
      </c>
      <c r="AH2860" s="3">
        <v>103699.7</v>
      </c>
      <c r="AI2860" s="3">
        <v>2074</v>
      </c>
      <c r="AJ2860" s="2">
        <v>-10188946.82</v>
      </c>
    </row>
    <row r="2861" spans="1:36" hidden="1" x14ac:dyDescent="0.25">
      <c r="A2861" s="8">
        <v>3</v>
      </c>
      <c r="B2861" s="8" t="s">
        <v>3271</v>
      </c>
      <c r="C2861" s="8">
        <v>420160000020</v>
      </c>
      <c r="D2861" s="8" t="s">
        <v>3272</v>
      </c>
      <c r="F2861" s="8" t="s">
        <v>3016</v>
      </c>
      <c r="G2861" s="10">
        <v>43531</v>
      </c>
      <c r="H2861" s="8" t="s">
        <v>31</v>
      </c>
      <c r="I2861" s="8" t="s">
        <v>38</v>
      </c>
      <c r="J2861" s="9">
        <v>9278.02</v>
      </c>
      <c r="K2861" s="9">
        <v>185.56</v>
      </c>
      <c r="L2861" s="8">
        <v>0</v>
      </c>
      <c r="M2861" s="14">
        <f t="shared" si="135"/>
        <v>9463.58</v>
      </c>
      <c r="N2861" s="8">
        <v>0</v>
      </c>
      <c r="O2861" s="8">
        <v>0</v>
      </c>
      <c r="P2861" s="8" t="s">
        <v>77</v>
      </c>
      <c r="R2861" s="8">
        <v>1</v>
      </c>
      <c r="S2861" s="13">
        <f>_xlfn.XLOOKUP(P2861,rif_fee_schedule!$A$2:$A$84,rif_fee_schedule!C$2:C$84, 0)*1.628</f>
        <v>9769.6279999999988</v>
      </c>
      <c r="T2861" s="13">
        <f>_xlfn.XLOOKUP(P2861,rif_fee_schedule!$A$2:$A$84,rif_fee_schedule!D$2:D$84, 0)</f>
        <v>5674</v>
      </c>
      <c r="U2861" s="14">
        <f t="shared" si="133"/>
        <v>9769.6279999999988</v>
      </c>
      <c r="V2861" s="14">
        <f t="shared" si="134"/>
        <v>5674</v>
      </c>
      <c r="W2861"/>
      <c r="Y2861" s="3">
        <v>23988344.25</v>
      </c>
      <c r="Z2861" s="3">
        <v>491993.61</v>
      </c>
      <c r="AA2861" s="3">
        <v>633517.25</v>
      </c>
      <c r="AB2861">
        <v>0</v>
      </c>
      <c r="AC2861" s="3">
        <v>0</v>
      </c>
      <c r="AD2861" s="2">
        <v>2811604.2</v>
      </c>
      <c r="AE2861" s="3">
        <v>599122533.62</v>
      </c>
      <c r="AF2861" s="3">
        <v>12164932.65</v>
      </c>
      <c r="AG2861" s="3">
        <v>2628720.44</v>
      </c>
      <c r="AH2861" s="3">
        <v>103699.7</v>
      </c>
      <c r="AI2861" s="3">
        <v>2074</v>
      </c>
      <c r="AJ2861" s="2">
        <v>-10188946.82</v>
      </c>
    </row>
    <row r="2862" spans="1:36" hidden="1" x14ac:dyDescent="0.25">
      <c r="A2862" s="8">
        <v>3</v>
      </c>
      <c r="B2862" s="8" t="s">
        <v>3014</v>
      </c>
      <c r="C2862" s="8">
        <v>420160000020</v>
      </c>
      <c r="D2862" s="8" t="s">
        <v>3015</v>
      </c>
      <c r="F2862" s="8" t="s">
        <v>3016</v>
      </c>
      <c r="G2862" s="10">
        <v>43530</v>
      </c>
      <c r="H2862" s="8" t="s">
        <v>31</v>
      </c>
      <c r="I2862" s="8" t="s">
        <v>38</v>
      </c>
      <c r="J2862" s="9">
        <v>9278.02</v>
      </c>
      <c r="K2862" s="9">
        <v>185.56</v>
      </c>
      <c r="L2862" s="8">
        <v>0</v>
      </c>
      <c r="M2862" s="14">
        <f t="shared" si="135"/>
        <v>9463.58</v>
      </c>
      <c r="N2862" s="8">
        <v>0</v>
      </c>
      <c r="O2862" s="8">
        <v>0</v>
      </c>
      <c r="P2862" s="8" t="s">
        <v>77</v>
      </c>
      <c r="R2862" s="8">
        <v>1</v>
      </c>
      <c r="S2862" s="13">
        <f>_xlfn.XLOOKUP(P2862,rif_fee_schedule!$A$2:$A$84,rif_fee_schedule!C$2:C$84, 0)*1.628</f>
        <v>9769.6279999999988</v>
      </c>
      <c r="T2862" s="13">
        <f>_xlfn.XLOOKUP(P2862,rif_fee_schedule!$A$2:$A$84,rif_fee_schedule!D$2:D$84, 0)</f>
        <v>5674</v>
      </c>
      <c r="U2862" s="14">
        <f t="shared" si="133"/>
        <v>9769.6279999999988</v>
      </c>
      <c r="V2862" s="14">
        <f t="shared" si="134"/>
        <v>5674</v>
      </c>
      <c r="W2862"/>
      <c r="Y2862" s="3">
        <v>23988344.25</v>
      </c>
      <c r="Z2862" s="3">
        <v>491993.61</v>
      </c>
      <c r="AA2862" s="3">
        <v>633517.25</v>
      </c>
      <c r="AB2862">
        <v>0</v>
      </c>
      <c r="AC2862" s="3">
        <v>0</v>
      </c>
      <c r="AD2862" s="2">
        <v>2811604.2</v>
      </c>
      <c r="AE2862" s="3">
        <v>599122533.62</v>
      </c>
      <c r="AF2862" s="3">
        <v>12164932.65</v>
      </c>
      <c r="AG2862" s="3">
        <v>2628720.44</v>
      </c>
      <c r="AH2862" s="3">
        <v>103699.7</v>
      </c>
      <c r="AI2862" s="3">
        <v>2074</v>
      </c>
      <c r="AJ2862" s="2">
        <v>-10188946.82</v>
      </c>
    </row>
    <row r="2863" spans="1:36" hidden="1" x14ac:dyDescent="0.25">
      <c r="A2863" s="8">
        <v>3</v>
      </c>
      <c r="B2863" s="8" t="s">
        <v>3055</v>
      </c>
      <c r="C2863" s="8">
        <v>420160000020</v>
      </c>
      <c r="D2863" s="8" t="s">
        <v>3056</v>
      </c>
      <c r="F2863" s="8" t="s">
        <v>3010</v>
      </c>
      <c r="G2863" s="10">
        <v>43530</v>
      </c>
      <c r="H2863" s="8" t="s">
        <v>31</v>
      </c>
      <c r="I2863" s="8" t="s">
        <v>38</v>
      </c>
      <c r="J2863" s="9">
        <v>9278.02</v>
      </c>
      <c r="K2863" s="9">
        <v>185.56</v>
      </c>
      <c r="L2863" s="8">
        <v>0</v>
      </c>
      <c r="M2863" s="14">
        <f t="shared" si="135"/>
        <v>9463.58</v>
      </c>
      <c r="N2863" s="8">
        <v>0</v>
      </c>
      <c r="O2863" s="8">
        <v>0</v>
      </c>
      <c r="P2863" s="8" t="s">
        <v>77</v>
      </c>
      <c r="R2863" s="8">
        <v>1</v>
      </c>
      <c r="S2863" s="13">
        <f>_xlfn.XLOOKUP(P2863,rif_fee_schedule!$A$2:$A$84,rif_fee_schedule!C$2:C$84, 0)*1.628</f>
        <v>9769.6279999999988</v>
      </c>
      <c r="T2863" s="13">
        <f>_xlfn.XLOOKUP(P2863,rif_fee_schedule!$A$2:$A$84,rif_fee_schedule!D$2:D$84, 0)</f>
        <v>5674</v>
      </c>
      <c r="U2863" s="14">
        <f t="shared" si="133"/>
        <v>9769.6279999999988</v>
      </c>
      <c r="V2863" s="14">
        <f t="shared" si="134"/>
        <v>5674</v>
      </c>
      <c r="W2863"/>
      <c r="Y2863" s="3">
        <v>23988344.25</v>
      </c>
      <c r="Z2863" s="3">
        <v>491993.61</v>
      </c>
      <c r="AA2863" s="3">
        <v>633517.25</v>
      </c>
      <c r="AB2863">
        <v>0</v>
      </c>
      <c r="AC2863" s="3">
        <v>0</v>
      </c>
      <c r="AD2863" s="2">
        <v>2811604.2</v>
      </c>
      <c r="AE2863" s="3">
        <v>599122533.62</v>
      </c>
      <c r="AF2863" s="3">
        <v>12164932.65</v>
      </c>
      <c r="AG2863" s="3">
        <v>2628720.44</v>
      </c>
      <c r="AH2863" s="3">
        <v>103699.7</v>
      </c>
      <c r="AI2863" s="3">
        <v>2074</v>
      </c>
      <c r="AJ2863" s="2">
        <v>-10188946.82</v>
      </c>
    </row>
    <row r="2864" spans="1:36" hidden="1" x14ac:dyDescent="0.25">
      <c r="A2864" s="8">
        <v>3</v>
      </c>
      <c r="B2864" s="8" t="s">
        <v>3037</v>
      </c>
      <c r="C2864" s="8">
        <v>420160000020</v>
      </c>
      <c r="D2864" s="8" t="s">
        <v>3038</v>
      </c>
      <c r="F2864" s="8" t="s">
        <v>3010</v>
      </c>
      <c r="G2864" s="10">
        <v>43524</v>
      </c>
      <c r="H2864" s="8" t="s">
        <v>31</v>
      </c>
      <c r="I2864" s="8" t="s">
        <v>38</v>
      </c>
      <c r="J2864" s="9">
        <v>9278.02</v>
      </c>
      <c r="K2864" s="9">
        <v>185.56</v>
      </c>
      <c r="L2864" s="8">
        <v>0</v>
      </c>
      <c r="M2864" s="14">
        <f t="shared" si="135"/>
        <v>9463.58</v>
      </c>
      <c r="N2864" s="8">
        <v>0</v>
      </c>
      <c r="O2864" s="8">
        <v>0</v>
      </c>
      <c r="P2864" s="8" t="s">
        <v>77</v>
      </c>
      <c r="R2864" s="8">
        <v>1</v>
      </c>
      <c r="S2864" s="13">
        <f>_xlfn.XLOOKUP(P2864,rif_fee_schedule!$A$2:$A$84,rif_fee_schedule!C$2:C$84, 0)*1.628</f>
        <v>9769.6279999999988</v>
      </c>
      <c r="T2864" s="13">
        <f>_xlfn.XLOOKUP(P2864,rif_fee_schedule!$A$2:$A$84,rif_fee_schedule!D$2:D$84, 0)</f>
        <v>5674</v>
      </c>
      <c r="U2864" s="14">
        <f t="shared" si="133"/>
        <v>9769.6279999999988</v>
      </c>
      <c r="V2864" s="14">
        <f t="shared" si="134"/>
        <v>5674</v>
      </c>
      <c r="W2864"/>
      <c r="Y2864" s="3">
        <v>23988344.25</v>
      </c>
      <c r="Z2864" s="3">
        <v>491993.61</v>
      </c>
      <c r="AA2864" s="3">
        <v>633517.25</v>
      </c>
      <c r="AB2864">
        <v>0</v>
      </c>
      <c r="AC2864" s="3">
        <v>0</v>
      </c>
      <c r="AD2864" s="2">
        <v>2811604.2</v>
      </c>
      <c r="AE2864" s="3">
        <v>599122533.62</v>
      </c>
      <c r="AF2864" s="3">
        <v>12164932.65</v>
      </c>
      <c r="AG2864" s="3">
        <v>2628720.44</v>
      </c>
      <c r="AH2864" s="3">
        <v>103699.7</v>
      </c>
      <c r="AI2864" s="3">
        <v>2074</v>
      </c>
      <c r="AJ2864" s="2">
        <v>-10188946.82</v>
      </c>
    </row>
    <row r="2865" spans="1:36" hidden="1" x14ac:dyDescent="0.25">
      <c r="A2865" s="8">
        <v>3</v>
      </c>
      <c r="B2865" s="8" t="s">
        <v>2983</v>
      </c>
      <c r="C2865" s="8">
        <v>420160000020</v>
      </c>
      <c r="D2865" s="8" t="s">
        <v>2984</v>
      </c>
      <c r="F2865" s="8" t="s">
        <v>2982</v>
      </c>
      <c r="G2865" s="10">
        <v>43530</v>
      </c>
      <c r="H2865" s="8" t="s">
        <v>31</v>
      </c>
      <c r="I2865" s="8" t="s">
        <v>38</v>
      </c>
      <c r="J2865" s="9">
        <v>9278.02</v>
      </c>
      <c r="K2865" s="9">
        <v>185.56</v>
      </c>
      <c r="L2865" s="8">
        <v>0</v>
      </c>
      <c r="M2865" s="14">
        <f t="shared" si="135"/>
        <v>9463.58</v>
      </c>
      <c r="N2865" s="8">
        <v>0</v>
      </c>
      <c r="O2865" s="8">
        <v>0</v>
      </c>
      <c r="P2865" s="8" t="s">
        <v>77</v>
      </c>
      <c r="R2865" s="8">
        <v>1</v>
      </c>
      <c r="S2865" s="13">
        <f>_xlfn.XLOOKUP(P2865,rif_fee_schedule!$A$2:$A$84,rif_fee_schedule!C$2:C$84, 0)*1.628</f>
        <v>9769.6279999999988</v>
      </c>
      <c r="T2865" s="13">
        <f>_xlfn.XLOOKUP(P2865,rif_fee_schedule!$A$2:$A$84,rif_fee_schedule!D$2:D$84, 0)</f>
        <v>5674</v>
      </c>
      <c r="U2865" s="14">
        <f t="shared" si="133"/>
        <v>9769.6279999999988</v>
      </c>
      <c r="V2865" s="14">
        <f t="shared" si="134"/>
        <v>5674</v>
      </c>
      <c r="W2865"/>
      <c r="Y2865" s="3">
        <v>23988344.25</v>
      </c>
      <c r="Z2865" s="3">
        <v>491993.61</v>
      </c>
      <c r="AA2865" s="3">
        <v>633517.25</v>
      </c>
      <c r="AB2865">
        <v>0</v>
      </c>
      <c r="AC2865" s="3">
        <v>0</v>
      </c>
      <c r="AD2865" s="2">
        <v>2811604.2</v>
      </c>
      <c r="AE2865" s="3">
        <v>599122533.62</v>
      </c>
      <c r="AF2865" s="3">
        <v>12164932.65</v>
      </c>
      <c r="AG2865" s="3">
        <v>2628720.44</v>
      </c>
      <c r="AH2865" s="3">
        <v>103699.7</v>
      </c>
      <c r="AI2865" s="3">
        <v>2074</v>
      </c>
      <c r="AJ2865" s="2">
        <v>-10188946.82</v>
      </c>
    </row>
    <row r="2866" spans="1:36" hidden="1" x14ac:dyDescent="0.25">
      <c r="A2866" s="8">
        <v>3</v>
      </c>
      <c r="B2866" s="8" t="s">
        <v>3019</v>
      </c>
      <c r="C2866" s="8">
        <v>420160000020</v>
      </c>
      <c r="D2866" s="8" t="s">
        <v>3020</v>
      </c>
      <c r="F2866" s="8" t="s">
        <v>2982</v>
      </c>
      <c r="G2866" s="10">
        <v>43530</v>
      </c>
      <c r="H2866" s="8" t="s">
        <v>31</v>
      </c>
      <c r="I2866" s="8" t="s">
        <v>38</v>
      </c>
      <c r="J2866" s="9">
        <v>9278.02</v>
      </c>
      <c r="K2866" s="9">
        <v>185.56</v>
      </c>
      <c r="L2866" s="8">
        <v>0</v>
      </c>
      <c r="M2866" s="14">
        <f t="shared" si="135"/>
        <v>9463.58</v>
      </c>
      <c r="N2866" s="8">
        <v>0</v>
      </c>
      <c r="O2866" s="8">
        <v>0</v>
      </c>
      <c r="P2866" s="8" t="s">
        <v>77</v>
      </c>
      <c r="R2866" s="8">
        <v>1</v>
      </c>
      <c r="S2866" s="13">
        <f>_xlfn.XLOOKUP(P2866,rif_fee_schedule!$A$2:$A$84,rif_fee_schedule!C$2:C$84, 0)*1.628</f>
        <v>9769.6279999999988</v>
      </c>
      <c r="T2866" s="13">
        <f>_xlfn.XLOOKUP(P2866,rif_fee_schedule!$A$2:$A$84,rif_fee_schedule!D$2:D$84, 0)</f>
        <v>5674</v>
      </c>
      <c r="U2866" s="14">
        <f t="shared" si="133"/>
        <v>9769.6279999999988</v>
      </c>
      <c r="V2866" s="14">
        <f t="shared" si="134"/>
        <v>5674</v>
      </c>
      <c r="W2866"/>
      <c r="Y2866" s="3">
        <v>23988344.25</v>
      </c>
      <c r="Z2866" s="3">
        <v>491993.61</v>
      </c>
      <c r="AA2866" s="3">
        <v>633517.25</v>
      </c>
      <c r="AB2866">
        <v>0</v>
      </c>
      <c r="AC2866" s="3">
        <v>0</v>
      </c>
      <c r="AD2866" s="2">
        <v>2811604.2</v>
      </c>
      <c r="AE2866" s="3">
        <v>599122533.62</v>
      </c>
      <c r="AF2866" s="3">
        <v>12164932.65</v>
      </c>
      <c r="AG2866" s="3">
        <v>2628720.44</v>
      </c>
      <c r="AH2866" s="3">
        <v>103699.7</v>
      </c>
      <c r="AI2866" s="3">
        <v>2074</v>
      </c>
      <c r="AJ2866" s="2">
        <v>-10188946.82</v>
      </c>
    </row>
    <row r="2867" spans="1:36" hidden="1" x14ac:dyDescent="0.25">
      <c r="A2867" s="8">
        <v>3</v>
      </c>
      <c r="B2867" s="8" t="s">
        <v>3279</v>
      </c>
      <c r="C2867" s="8">
        <v>420160000020</v>
      </c>
      <c r="D2867" s="8" t="s">
        <v>3280</v>
      </c>
      <c r="F2867" s="8" t="s">
        <v>3281</v>
      </c>
      <c r="G2867" s="10">
        <v>43529</v>
      </c>
      <c r="H2867" s="8" t="s">
        <v>31</v>
      </c>
      <c r="I2867" s="8" t="s">
        <v>38</v>
      </c>
      <c r="J2867" s="9">
        <v>9278.02</v>
      </c>
      <c r="K2867" s="9">
        <v>185.56</v>
      </c>
      <c r="L2867" s="8">
        <v>0</v>
      </c>
      <c r="M2867" s="14">
        <f t="shared" si="135"/>
        <v>9463.58</v>
      </c>
      <c r="N2867" s="8">
        <v>0</v>
      </c>
      <c r="O2867" s="8">
        <v>0</v>
      </c>
      <c r="P2867" s="8" t="s">
        <v>77</v>
      </c>
      <c r="R2867" s="8">
        <v>1</v>
      </c>
      <c r="S2867" s="13">
        <f>_xlfn.XLOOKUP(P2867,rif_fee_schedule!$A$2:$A$84,rif_fee_schedule!C$2:C$84, 0)*1.628</f>
        <v>9769.6279999999988</v>
      </c>
      <c r="T2867" s="13">
        <f>_xlfn.XLOOKUP(P2867,rif_fee_schedule!$A$2:$A$84,rif_fee_schedule!D$2:D$84, 0)</f>
        <v>5674</v>
      </c>
      <c r="U2867" s="14">
        <f t="shared" ref="U2867:U2930" si="136">S2867*R2867</f>
        <v>9769.6279999999988</v>
      </c>
      <c r="V2867" s="14">
        <f t="shared" ref="V2867:V2930" si="137">T2867*R2867</f>
        <v>5674</v>
      </c>
      <c r="W2867"/>
      <c r="Y2867" s="3">
        <v>23988344.25</v>
      </c>
      <c r="Z2867" s="3">
        <v>491993.61</v>
      </c>
      <c r="AA2867" s="3">
        <v>633517.25</v>
      </c>
      <c r="AB2867">
        <v>0</v>
      </c>
      <c r="AC2867" s="3">
        <v>0</v>
      </c>
      <c r="AD2867" s="2">
        <v>2811604.2</v>
      </c>
      <c r="AE2867" s="3">
        <v>599122533.62</v>
      </c>
      <c r="AF2867" s="3">
        <v>12164932.65</v>
      </c>
      <c r="AG2867" s="3">
        <v>2628720.44</v>
      </c>
      <c r="AH2867" s="3">
        <v>103699.7</v>
      </c>
      <c r="AI2867" s="3">
        <v>2074</v>
      </c>
      <c r="AJ2867" s="2">
        <v>-10188946.82</v>
      </c>
    </row>
    <row r="2868" spans="1:36" hidden="1" x14ac:dyDescent="0.25">
      <c r="A2868" s="8">
        <v>3</v>
      </c>
      <c r="B2868" s="8" t="s">
        <v>2941</v>
      </c>
      <c r="C2868" s="8">
        <v>420160000020</v>
      </c>
      <c r="D2868" s="8" t="s">
        <v>2942</v>
      </c>
      <c r="F2868" s="8" t="s">
        <v>2943</v>
      </c>
      <c r="G2868" s="10">
        <v>43531</v>
      </c>
      <c r="H2868" s="8" t="s">
        <v>31</v>
      </c>
      <c r="I2868" s="8" t="s">
        <v>38</v>
      </c>
      <c r="J2868" s="9">
        <v>9278.02</v>
      </c>
      <c r="K2868" s="9">
        <v>185.56</v>
      </c>
      <c r="L2868" s="8">
        <v>0</v>
      </c>
      <c r="M2868" s="14">
        <f t="shared" si="135"/>
        <v>9463.58</v>
      </c>
      <c r="N2868" s="8">
        <v>0</v>
      </c>
      <c r="O2868" s="8">
        <v>0</v>
      </c>
      <c r="P2868" s="8" t="s">
        <v>77</v>
      </c>
      <c r="R2868" s="8">
        <v>1</v>
      </c>
      <c r="S2868" s="13">
        <f>_xlfn.XLOOKUP(P2868,rif_fee_schedule!$A$2:$A$84,rif_fee_schedule!C$2:C$84, 0)*1.628</f>
        <v>9769.6279999999988</v>
      </c>
      <c r="T2868" s="13">
        <f>_xlfn.XLOOKUP(P2868,rif_fee_schedule!$A$2:$A$84,rif_fee_schedule!D$2:D$84, 0)</f>
        <v>5674</v>
      </c>
      <c r="U2868" s="14">
        <f t="shared" si="136"/>
        <v>9769.6279999999988</v>
      </c>
      <c r="V2868" s="14">
        <f t="shared" si="137"/>
        <v>5674</v>
      </c>
      <c r="W2868"/>
      <c r="Y2868" s="3">
        <v>23988344.25</v>
      </c>
      <c r="Z2868" s="3">
        <v>491993.61</v>
      </c>
      <c r="AA2868" s="3">
        <v>633517.25</v>
      </c>
      <c r="AB2868">
        <v>0</v>
      </c>
      <c r="AC2868" s="3">
        <v>0</v>
      </c>
      <c r="AD2868" s="2">
        <v>2811604.2</v>
      </c>
      <c r="AE2868" s="3">
        <v>599122533.62</v>
      </c>
      <c r="AF2868" s="3">
        <v>12164932.65</v>
      </c>
      <c r="AG2868" s="3">
        <v>2628720.44</v>
      </c>
      <c r="AH2868" s="3">
        <v>103699.7</v>
      </c>
      <c r="AI2868" s="3">
        <v>2074</v>
      </c>
      <c r="AJ2868" s="2">
        <v>-10188946.82</v>
      </c>
    </row>
    <row r="2869" spans="1:36" hidden="1" x14ac:dyDescent="0.25">
      <c r="A2869" s="8">
        <v>3</v>
      </c>
      <c r="B2869" s="8" t="s">
        <v>3024</v>
      </c>
      <c r="C2869" s="8">
        <v>420160000020</v>
      </c>
      <c r="D2869" s="8" t="s">
        <v>3025</v>
      </c>
      <c r="F2869" s="8" t="s">
        <v>3026</v>
      </c>
      <c r="G2869" s="10">
        <v>43530</v>
      </c>
      <c r="H2869" s="8" t="s">
        <v>31</v>
      </c>
      <c r="I2869" s="8" t="s">
        <v>38</v>
      </c>
      <c r="J2869" s="9">
        <v>9278.02</v>
      </c>
      <c r="K2869" s="9">
        <v>185.56</v>
      </c>
      <c r="L2869" s="8">
        <v>0</v>
      </c>
      <c r="M2869" s="14">
        <f t="shared" si="135"/>
        <v>9463.58</v>
      </c>
      <c r="N2869" s="8">
        <v>0</v>
      </c>
      <c r="O2869" s="8">
        <v>0</v>
      </c>
      <c r="P2869" s="8" t="s">
        <v>77</v>
      </c>
      <c r="R2869" s="8">
        <v>1</v>
      </c>
      <c r="S2869" s="13">
        <f>_xlfn.XLOOKUP(P2869,rif_fee_schedule!$A$2:$A$84,rif_fee_schedule!C$2:C$84, 0)*1.628</f>
        <v>9769.6279999999988</v>
      </c>
      <c r="T2869" s="13">
        <f>_xlfn.XLOOKUP(P2869,rif_fee_schedule!$A$2:$A$84,rif_fee_schedule!D$2:D$84, 0)</f>
        <v>5674</v>
      </c>
      <c r="U2869" s="14">
        <f t="shared" si="136"/>
        <v>9769.6279999999988</v>
      </c>
      <c r="V2869" s="14">
        <f t="shared" si="137"/>
        <v>5674</v>
      </c>
      <c r="W2869"/>
      <c r="Y2869" s="3">
        <v>23988344.25</v>
      </c>
      <c r="Z2869" s="3">
        <v>491993.61</v>
      </c>
      <c r="AA2869" s="3">
        <v>633517.25</v>
      </c>
      <c r="AB2869">
        <v>0</v>
      </c>
      <c r="AC2869" s="3">
        <v>0</v>
      </c>
      <c r="AD2869" s="2">
        <v>2811604.2</v>
      </c>
      <c r="AE2869" s="3">
        <v>599122533.62</v>
      </c>
      <c r="AF2869" s="3">
        <v>12164932.65</v>
      </c>
      <c r="AG2869" s="3">
        <v>2628720.44</v>
      </c>
      <c r="AH2869" s="3">
        <v>103699.7</v>
      </c>
      <c r="AI2869" s="3">
        <v>2074</v>
      </c>
      <c r="AJ2869" s="2">
        <v>-10188946.82</v>
      </c>
    </row>
    <row r="2870" spans="1:36" hidden="1" x14ac:dyDescent="0.25">
      <c r="A2870" s="8">
        <v>3</v>
      </c>
      <c r="B2870" s="8" t="s">
        <v>3258</v>
      </c>
      <c r="C2870" s="8">
        <v>420160000020</v>
      </c>
      <c r="D2870" s="8" t="s">
        <v>3259</v>
      </c>
      <c r="F2870" s="8" t="s">
        <v>3026</v>
      </c>
      <c r="G2870" s="10">
        <v>43524</v>
      </c>
      <c r="H2870" s="8" t="s">
        <v>31</v>
      </c>
      <c r="I2870" s="8" t="s">
        <v>38</v>
      </c>
      <c r="J2870" s="9">
        <v>9278.02</v>
      </c>
      <c r="K2870" s="9">
        <v>185.56</v>
      </c>
      <c r="L2870" s="8">
        <v>0</v>
      </c>
      <c r="M2870" s="14">
        <f t="shared" si="135"/>
        <v>9463.58</v>
      </c>
      <c r="N2870" s="8">
        <v>0</v>
      </c>
      <c r="O2870" s="8">
        <v>0</v>
      </c>
      <c r="P2870" s="8" t="s">
        <v>77</v>
      </c>
      <c r="R2870" s="8">
        <v>1</v>
      </c>
      <c r="S2870" s="13">
        <f>_xlfn.XLOOKUP(P2870,rif_fee_schedule!$A$2:$A$84,rif_fee_schedule!C$2:C$84, 0)*1.628</f>
        <v>9769.6279999999988</v>
      </c>
      <c r="T2870" s="13">
        <f>_xlfn.XLOOKUP(P2870,rif_fee_schedule!$A$2:$A$84,rif_fee_schedule!D$2:D$84, 0)</f>
        <v>5674</v>
      </c>
      <c r="U2870" s="14">
        <f t="shared" si="136"/>
        <v>9769.6279999999988</v>
      </c>
      <c r="V2870" s="14">
        <f t="shared" si="137"/>
        <v>5674</v>
      </c>
      <c r="W2870"/>
      <c r="Y2870" s="3">
        <v>23988344.25</v>
      </c>
      <c r="Z2870" s="3">
        <v>491993.61</v>
      </c>
      <c r="AA2870" s="3">
        <v>633517.25</v>
      </c>
      <c r="AB2870">
        <v>0</v>
      </c>
      <c r="AC2870" s="3">
        <v>0</v>
      </c>
      <c r="AD2870" s="2">
        <v>2811604.2</v>
      </c>
      <c r="AE2870" s="3">
        <v>599122533.62</v>
      </c>
      <c r="AF2870" s="3">
        <v>12164932.65</v>
      </c>
      <c r="AG2870" s="3">
        <v>2628720.44</v>
      </c>
      <c r="AH2870" s="3">
        <v>103699.7</v>
      </c>
      <c r="AI2870" s="3">
        <v>2074</v>
      </c>
      <c r="AJ2870" s="2">
        <v>-10188946.82</v>
      </c>
    </row>
    <row r="2871" spans="1:36" hidden="1" x14ac:dyDescent="0.25">
      <c r="A2871" s="8">
        <v>3</v>
      </c>
      <c r="B2871" s="8" t="s">
        <v>3260</v>
      </c>
      <c r="C2871" s="8">
        <v>420160000020</v>
      </c>
      <c r="D2871" s="8" t="s">
        <v>3261</v>
      </c>
      <c r="F2871" s="8" t="s">
        <v>2943</v>
      </c>
      <c r="G2871" s="10">
        <v>43531</v>
      </c>
      <c r="H2871" s="8" t="s">
        <v>31</v>
      </c>
      <c r="I2871" s="8" t="s">
        <v>38</v>
      </c>
      <c r="J2871" s="9">
        <v>9278.02</v>
      </c>
      <c r="K2871" s="9">
        <v>185.56</v>
      </c>
      <c r="L2871" s="8">
        <v>0</v>
      </c>
      <c r="M2871" s="14">
        <f t="shared" si="135"/>
        <v>9463.58</v>
      </c>
      <c r="N2871" s="8">
        <v>0</v>
      </c>
      <c r="O2871" s="8">
        <v>0</v>
      </c>
      <c r="P2871" s="8" t="s">
        <v>77</v>
      </c>
      <c r="R2871" s="8">
        <v>1</v>
      </c>
      <c r="S2871" s="13">
        <f>_xlfn.XLOOKUP(P2871,rif_fee_schedule!$A$2:$A$84,rif_fee_schedule!C$2:C$84, 0)*1.628</f>
        <v>9769.6279999999988</v>
      </c>
      <c r="T2871" s="13">
        <f>_xlfn.XLOOKUP(P2871,rif_fee_schedule!$A$2:$A$84,rif_fee_schedule!D$2:D$84, 0)</f>
        <v>5674</v>
      </c>
      <c r="U2871" s="14">
        <f t="shared" si="136"/>
        <v>9769.6279999999988</v>
      </c>
      <c r="V2871" s="14">
        <f t="shared" si="137"/>
        <v>5674</v>
      </c>
      <c r="W2871"/>
      <c r="Y2871" s="3">
        <v>23988344.25</v>
      </c>
      <c r="Z2871" s="3">
        <v>491993.61</v>
      </c>
      <c r="AA2871" s="3">
        <v>633517.25</v>
      </c>
      <c r="AB2871">
        <v>0</v>
      </c>
      <c r="AC2871" s="3">
        <v>0</v>
      </c>
      <c r="AD2871" s="2">
        <v>2811604.2</v>
      </c>
      <c r="AE2871" s="3">
        <v>599122533.62</v>
      </c>
      <c r="AF2871" s="3">
        <v>12164932.65</v>
      </c>
      <c r="AG2871" s="3">
        <v>2628720.44</v>
      </c>
      <c r="AH2871" s="3">
        <v>103699.7</v>
      </c>
      <c r="AI2871" s="3">
        <v>2074</v>
      </c>
      <c r="AJ2871" s="2">
        <v>-10188946.82</v>
      </c>
    </row>
    <row r="2872" spans="1:36" hidden="1" x14ac:dyDescent="0.25">
      <c r="A2872" s="8">
        <v>3</v>
      </c>
      <c r="B2872" s="8" t="s">
        <v>3044</v>
      </c>
      <c r="C2872" s="8">
        <v>420160000020</v>
      </c>
      <c r="D2872" s="8" t="s">
        <v>3045</v>
      </c>
      <c r="F2872" s="8" t="s">
        <v>3007</v>
      </c>
      <c r="G2872" s="10">
        <v>43530</v>
      </c>
      <c r="H2872" s="8" t="s">
        <v>31</v>
      </c>
      <c r="I2872" s="8" t="s">
        <v>38</v>
      </c>
      <c r="J2872" s="9">
        <v>9278.02</v>
      </c>
      <c r="K2872" s="9">
        <v>185.56</v>
      </c>
      <c r="L2872" s="8">
        <v>0</v>
      </c>
      <c r="M2872" s="14">
        <f t="shared" si="135"/>
        <v>9463.58</v>
      </c>
      <c r="N2872" s="8">
        <v>0</v>
      </c>
      <c r="O2872" s="8">
        <v>0</v>
      </c>
      <c r="P2872" s="8" t="s">
        <v>77</v>
      </c>
      <c r="R2872" s="8">
        <v>1</v>
      </c>
      <c r="S2872" s="13">
        <f>_xlfn.XLOOKUP(P2872,rif_fee_schedule!$A$2:$A$84,rif_fee_schedule!C$2:C$84, 0)*1.628</f>
        <v>9769.6279999999988</v>
      </c>
      <c r="T2872" s="13">
        <f>_xlfn.XLOOKUP(P2872,rif_fee_schedule!$A$2:$A$84,rif_fee_schedule!D$2:D$84, 0)</f>
        <v>5674</v>
      </c>
      <c r="U2872" s="14">
        <f t="shared" si="136"/>
        <v>9769.6279999999988</v>
      </c>
      <c r="V2872" s="14">
        <f t="shared" si="137"/>
        <v>5674</v>
      </c>
      <c r="W2872"/>
      <c r="Y2872" s="3">
        <v>23988344.25</v>
      </c>
      <c r="Z2872" s="3">
        <v>491993.61</v>
      </c>
      <c r="AA2872" s="3">
        <v>633517.25</v>
      </c>
      <c r="AB2872">
        <v>0</v>
      </c>
      <c r="AC2872" s="3">
        <v>0</v>
      </c>
      <c r="AD2872" s="2">
        <v>2811604.2</v>
      </c>
      <c r="AE2872" s="3">
        <v>599122533.62</v>
      </c>
      <c r="AF2872" s="3">
        <v>12164932.65</v>
      </c>
      <c r="AG2872" s="3">
        <v>2628720.44</v>
      </c>
      <c r="AH2872" s="3">
        <v>103699.7</v>
      </c>
      <c r="AI2872" s="3">
        <v>2074</v>
      </c>
      <c r="AJ2872" s="2">
        <v>-10188946.82</v>
      </c>
    </row>
    <row r="2873" spans="1:36" hidden="1" x14ac:dyDescent="0.25">
      <c r="A2873" s="8">
        <v>3</v>
      </c>
      <c r="B2873" s="8" t="s">
        <v>3039</v>
      </c>
      <c r="C2873" s="8">
        <v>420160000020</v>
      </c>
      <c r="D2873" s="8" t="s">
        <v>3040</v>
      </c>
      <c r="F2873" s="8" t="s">
        <v>3007</v>
      </c>
      <c r="G2873" s="10">
        <v>43524</v>
      </c>
      <c r="H2873" s="8" t="s">
        <v>31</v>
      </c>
      <c r="I2873" s="8" t="s">
        <v>38</v>
      </c>
      <c r="J2873" s="9">
        <v>9278.02</v>
      </c>
      <c r="K2873" s="9">
        <v>185.56</v>
      </c>
      <c r="L2873" s="8">
        <v>0</v>
      </c>
      <c r="M2873" s="14">
        <f t="shared" si="135"/>
        <v>9463.58</v>
      </c>
      <c r="N2873" s="8">
        <v>0</v>
      </c>
      <c r="O2873" s="8">
        <v>0</v>
      </c>
      <c r="P2873" s="8" t="s">
        <v>77</v>
      </c>
      <c r="R2873" s="8">
        <v>1</v>
      </c>
      <c r="S2873" s="13">
        <f>_xlfn.XLOOKUP(P2873,rif_fee_schedule!$A$2:$A$84,rif_fee_schedule!C$2:C$84, 0)*1.628</f>
        <v>9769.6279999999988</v>
      </c>
      <c r="T2873" s="13">
        <f>_xlfn.XLOOKUP(P2873,rif_fee_schedule!$A$2:$A$84,rif_fee_schedule!D$2:D$84, 0)</f>
        <v>5674</v>
      </c>
      <c r="U2873" s="14">
        <f t="shared" si="136"/>
        <v>9769.6279999999988</v>
      </c>
      <c r="V2873" s="14">
        <f t="shared" si="137"/>
        <v>5674</v>
      </c>
      <c r="W2873"/>
      <c r="Y2873" s="3">
        <v>23988344.25</v>
      </c>
      <c r="Z2873" s="3">
        <v>491993.61</v>
      </c>
      <c r="AA2873" s="3">
        <v>633517.25</v>
      </c>
      <c r="AB2873">
        <v>0</v>
      </c>
      <c r="AC2873" s="3">
        <v>0</v>
      </c>
      <c r="AD2873" s="2">
        <v>2811604.2</v>
      </c>
      <c r="AE2873" s="3">
        <v>599122533.62</v>
      </c>
      <c r="AF2873" s="3">
        <v>12164932.65</v>
      </c>
      <c r="AG2873" s="3">
        <v>2628720.44</v>
      </c>
      <c r="AH2873" s="3">
        <v>103699.7</v>
      </c>
      <c r="AI2873" s="3">
        <v>2074</v>
      </c>
      <c r="AJ2873" s="2">
        <v>-10188946.82</v>
      </c>
    </row>
    <row r="2874" spans="1:36" hidden="1" x14ac:dyDescent="0.25">
      <c r="A2874" s="8">
        <v>3</v>
      </c>
      <c r="B2874" s="8" t="s">
        <v>3008</v>
      </c>
      <c r="C2874" s="8">
        <v>420160000020</v>
      </c>
      <c r="D2874" s="8" t="s">
        <v>3009</v>
      </c>
      <c r="F2874" s="8" t="s">
        <v>3010</v>
      </c>
      <c r="G2874" s="10">
        <v>43530</v>
      </c>
      <c r="H2874" s="8" t="s">
        <v>31</v>
      </c>
      <c r="I2874" s="8" t="s">
        <v>38</v>
      </c>
      <c r="J2874" s="9">
        <v>9278.02</v>
      </c>
      <c r="K2874" s="9">
        <v>185.56</v>
      </c>
      <c r="L2874" s="8">
        <v>0</v>
      </c>
      <c r="M2874" s="14">
        <f t="shared" si="135"/>
        <v>9463.58</v>
      </c>
      <c r="N2874" s="8">
        <v>0</v>
      </c>
      <c r="O2874" s="8">
        <v>0</v>
      </c>
      <c r="P2874" s="8" t="s">
        <v>77</v>
      </c>
      <c r="R2874" s="8">
        <v>1</v>
      </c>
      <c r="S2874" s="13">
        <f>_xlfn.XLOOKUP(P2874,rif_fee_schedule!$A$2:$A$84,rif_fee_schedule!C$2:C$84, 0)*1.628</f>
        <v>9769.6279999999988</v>
      </c>
      <c r="T2874" s="13">
        <f>_xlfn.XLOOKUP(P2874,rif_fee_schedule!$A$2:$A$84,rif_fee_schedule!D$2:D$84, 0)</f>
        <v>5674</v>
      </c>
      <c r="U2874" s="14">
        <f t="shared" si="136"/>
        <v>9769.6279999999988</v>
      </c>
      <c r="V2874" s="14">
        <f t="shared" si="137"/>
        <v>5674</v>
      </c>
      <c r="W2874"/>
      <c r="Y2874" s="3">
        <v>23988344.25</v>
      </c>
      <c r="Z2874" s="3">
        <v>491993.61</v>
      </c>
      <c r="AA2874" s="3">
        <v>633517.25</v>
      </c>
      <c r="AB2874">
        <v>0</v>
      </c>
      <c r="AC2874" s="3">
        <v>0</v>
      </c>
      <c r="AD2874" s="2">
        <v>2811604.2</v>
      </c>
      <c r="AE2874" s="3">
        <v>599122533.62</v>
      </c>
      <c r="AF2874" s="3">
        <v>12164932.65</v>
      </c>
      <c r="AG2874" s="3">
        <v>2628720.44</v>
      </c>
      <c r="AH2874" s="3">
        <v>103699.7</v>
      </c>
      <c r="AI2874" s="3">
        <v>2074</v>
      </c>
      <c r="AJ2874" s="2">
        <v>-10188946.82</v>
      </c>
    </row>
    <row r="2875" spans="1:36" hidden="1" x14ac:dyDescent="0.25">
      <c r="A2875" s="8">
        <v>3</v>
      </c>
      <c r="B2875" s="8" t="s">
        <v>3246</v>
      </c>
      <c r="C2875" s="8">
        <v>420160000020</v>
      </c>
      <c r="D2875" s="8" t="s">
        <v>3247</v>
      </c>
      <c r="F2875" s="8" t="s">
        <v>3016</v>
      </c>
      <c r="G2875" s="10">
        <v>43530</v>
      </c>
      <c r="H2875" s="8" t="s">
        <v>31</v>
      </c>
      <c r="I2875" s="8" t="s">
        <v>38</v>
      </c>
      <c r="J2875" s="9">
        <v>9278.02</v>
      </c>
      <c r="K2875" s="9">
        <v>185.56</v>
      </c>
      <c r="L2875" s="8">
        <v>0</v>
      </c>
      <c r="M2875" s="14">
        <f t="shared" si="135"/>
        <v>9463.58</v>
      </c>
      <c r="N2875" s="8">
        <v>0</v>
      </c>
      <c r="O2875" s="8">
        <v>0</v>
      </c>
      <c r="P2875" s="8" t="s">
        <v>77</v>
      </c>
      <c r="R2875" s="8">
        <v>1</v>
      </c>
      <c r="S2875" s="13">
        <f>_xlfn.XLOOKUP(P2875,rif_fee_schedule!$A$2:$A$84,rif_fee_schedule!C$2:C$84, 0)*1.628</f>
        <v>9769.6279999999988</v>
      </c>
      <c r="T2875" s="13">
        <f>_xlfn.XLOOKUP(P2875,rif_fee_schedule!$A$2:$A$84,rif_fee_schedule!D$2:D$84, 0)</f>
        <v>5674</v>
      </c>
      <c r="U2875" s="14">
        <f t="shared" si="136"/>
        <v>9769.6279999999988</v>
      </c>
      <c r="V2875" s="14">
        <f t="shared" si="137"/>
        <v>5674</v>
      </c>
      <c r="W2875"/>
      <c r="Y2875" s="3">
        <v>23988344.25</v>
      </c>
      <c r="Z2875" s="3">
        <v>491993.61</v>
      </c>
      <c r="AA2875" s="3">
        <v>633517.25</v>
      </c>
      <c r="AB2875">
        <v>0</v>
      </c>
      <c r="AC2875" s="3">
        <v>0</v>
      </c>
      <c r="AD2875" s="2">
        <v>2811604.2</v>
      </c>
      <c r="AE2875" s="3">
        <v>599122533.62</v>
      </c>
      <c r="AF2875" s="3">
        <v>12164932.65</v>
      </c>
      <c r="AG2875" s="3">
        <v>2628720.44</v>
      </c>
      <c r="AH2875" s="3">
        <v>103699.7</v>
      </c>
      <c r="AI2875" s="3">
        <v>2074</v>
      </c>
      <c r="AJ2875" s="2">
        <v>-10188946.82</v>
      </c>
    </row>
    <row r="2876" spans="1:36" hidden="1" x14ac:dyDescent="0.25">
      <c r="A2876" s="8">
        <v>3</v>
      </c>
      <c r="B2876" s="8" t="s">
        <v>3041</v>
      </c>
      <c r="C2876" s="8">
        <v>420160000020</v>
      </c>
      <c r="D2876" s="8" t="s">
        <v>3042</v>
      </c>
      <c r="F2876" s="8" t="s">
        <v>3043</v>
      </c>
      <c r="G2876" s="10">
        <v>43531</v>
      </c>
      <c r="H2876" s="8" t="s">
        <v>31</v>
      </c>
      <c r="I2876" s="8" t="s">
        <v>38</v>
      </c>
      <c r="J2876" s="9">
        <v>9278.02</v>
      </c>
      <c r="K2876" s="9">
        <v>185.56</v>
      </c>
      <c r="L2876" s="8">
        <v>0</v>
      </c>
      <c r="M2876" s="14">
        <f t="shared" si="135"/>
        <v>9463.58</v>
      </c>
      <c r="N2876" s="8">
        <v>0</v>
      </c>
      <c r="O2876" s="8">
        <v>0</v>
      </c>
      <c r="P2876" s="8" t="s">
        <v>77</v>
      </c>
      <c r="R2876" s="8">
        <v>1</v>
      </c>
      <c r="S2876" s="13">
        <f>_xlfn.XLOOKUP(P2876,rif_fee_schedule!$A$2:$A$84,rif_fee_schedule!C$2:C$84, 0)*1.628</f>
        <v>9769.6279999999988</v>
      </c>
      <c r="T2876" s="13">
        <f>_xlfn.XLOOKUP(P2876,rif_fee_schedule!$A$2:$A$84,rif_fee_schedule!D$2:D$84, 0)</f>
        <v>5674</v>
      </c>
      <c r="U2876" s="14">
        <f t="shared" si="136"/>
        <v>9769.6279999999988</v>
      </c>
      <c r="V2876" s="14">
        <f t="shared" si="137"/>
        <v>5674</v>
      </c>
      <c r="W2876"/>
      <c r="Y2876" s="3">
        <v>23988344.25</v>
      </c>
      <c r="Z2876" s="3">
        <v>491993.61</v>
      </c>
      <c r="AA2876" s="3">
        <v>633517.25</v>
      </c>
      <c r="AB2876">
        <v>0</v>
      </c>
      <c r="AC2876" s="3">
        <v>0</v>
      </c>
      <c r="AD2876" s="2">
        <v>2811604.2</v>
      </c>
      <c r="AE2876" s="3">
        <v>599122533.62</v>
      </c>
      <c r="AF2876" s="3">
        <v>12164932.65</v>
      </c>
      <c r="AG2876" s="3">
        <v>2628720.44</v>
      </c>
      <c r="AH2876" s="3">
        <v>103699.7</v>
      </c>
      <c r="AI2876" s="3">
        <v>2074</v>
      </c>
      <c r="AJ2876" s="2">
        <v>-10188946.82</v>
      </c>
    </row>
    <row r="2877" spans="1:36" hidden="1" x14ac:dyDescent="0.25">
      <c r="A2877" s="8">
        <v>3</v>
      </c>
      <c r="B2877" s="8" t="s">
        <v>3034</v>
      </c>
      <c r="C2877" s="8">
        <v>420160000020</v>
      </c>
      <c r="D2877" s="8" t="s">
        <v>3035</v>
      </c>
      <c r="F2877" s="8" t="s">
        <v>3036</v>
      </c>
      <c r="G2877" s="10">
        <v>43524</v>
      </c>
      <c r="H2877" s="8" t="s">
        <v>31</v>
      </c>
      <c r="I2877" s="8" t="s">
        <v>38</v>
      </c>
      <c r="J2877" s="9">
        <v>9278.02</v>
      </c>
      <c r="K2877" s="9">
        <v>185.56</v>
      </c>
      <c r="L2877" s="8">
        <v>0</v>
      </c>
      <c r="M2877" s="14">
        <f t="shared" si="135"/>
        <v>9463.58</v>
      </c>
      <c r="N2877" s="8">
        <v>0</v>
      </c>
      <c r="O2877" s="8">
        <v>0</v>
      </c>
      <c r="P2877" s="8" t="s">
        <v>77</v>
      </c>
      <c r="R2877" s="8">
        <v>1</v>
      </c>
      <c r="S2877" s="13">
        <f>_xlfn.XLOOKUP(P2877,rif_fee_schedule!$A$2:$A$84,rif_fee_schedule!C$2:C$84, 0)*1.628</f>
        <v>9769.6279999999988</v>
      </c>
      <c r="T2877" s="13">
        <f>_xlfn.XLOOKUP(P2877,rif_fee_schedule!$A$2:$A$84,rif_fee_schedule!D$2:D$84, 0)</f>
        <v>5674</v>
      </c>
      <c r="U2877" s="14">
        <f t="shared" si="136"/>
        <v>9769.6279999999988</v>
      </c>
      <c r="V2877" s="14">
        <f t="shared" si="137"/>
        <v>5674</v>
      </c>
      <c r="W2877"/>
      <c r="Y2877" s="3">
        <v>23988344.25</v>
      </c>
      <c r="Z2877" s="3">
        <v>491993.61</v>
      </c>
      <c r="AA2877" s="3">
        <v>633517.25</v>
      </c>
      <c r="AB2877">
        <v>0</v>
      </c>
      <c r="AC2877" s="3">
        <v>0</v>
      </c>
      <c r="AD2877" s="2">
        <v>2811604.2</v>
      </c>
      <c r="AE2877" s="3">
        <v>599122533.62</v>
      </c>
      <c r="AF2877" s="3">
        <v>12164932.65</v>
      </c>
      <c r="AG2877" s="3">
        <v>2628720.44</v>
      </c>
      <c r="AH2877" s="3">
        <v>103699.7</v>
      </c>
      <c r="AI2877" s="3">
        <v>2074</v>
      </c>
      <c r="AJ2877" s="2">
        <v>-10188946.82</v>
      </c>
    </row>
    <row r="2878" spans="1:36" hidden="1" x14ac:dyDescent="0.25">
      <c r="A2878" s="8">
        <v>3</v>
      </c>
      <c r="B2878" s="8" t="s">
        <v>3011</v>
      </c>
      <c r="C2878" s="8">
        <v>420160000020</v>
      </c>
      <c r="D2878" s="8" t="s">
        <v>3012</v>
      </c>
      <c r="F2878" s="8" t="s">
        <v>3013</v>
      </c>
      <c r="G2878" s="10">
        <v>43535</v>
      </c>
      <c r="H2878" s="8" t="s">
        <v>31</v>
      </c>
      <c r="I2878" s="8" t="s">
        <v>38</v>
      </c>
      <c r="J2878" s="9">
        <v>9278.02</v>
      </c>
      <c r="K2878" s="9">
        <v>185.56</v>
      </c>
      <c r="L2878" s="8">
        <v>0</v>
      </c>
      <c r="M2878" s="14">
        <f t="shared" si="135"/>
        <v>9463.58</v>
      </c>
      <c r="N2878" s="8">
        <v>0</v>
      </c>
      <c r="O2878" s="8">
        <v>0</v>
      </c>
      <c r="P2878" s="8" t="s">
        <v>77</v>
      </c>
      <c r="R2878" s="8">
        <v>1</v>
      </c>
      <c r="S2878" s="13">
        <f>_xlfn.XLOOKUP(P2878,rif_fee_schedule!$A$2:$A$84,rif_fee_schedule!C$2:C$84, 0)*1.628</f>
        <v>9769.6279999999988</v>
      </c>
      <c r="T2878" s="13">
        <f>_xlfn.XLOOKUP(P2878,rif_fee_schedule!$A$2:$A$84,rif_fee_schedule!D$2:D$84, 0)</f>
        <v>5674</v>
      </c>
      <c r="U2878" s="14">
        <f t="shared" si="136"/>
        <v>9769.6279999999988</v>
      </c>
      <c r="V2878" s="14">
        <f t="shared" si="137"/>
        <v>5674</v>
      </c>
      <c r="W2878"/>
      <c r="Y2878" s="3">
        <v>23988344.25</v>
      </c>
      <c r="Z2878" s="3">
        <v>491993.61</v>
      </c>
      <c r="AA2878" s="3">
        <v>633517.25</v>
      </c>
      <c r="AB2878">
        <v>0</v>
      </c>
      <c r="AC2878" s="3">
        <v>0</v>
      </c>
      <c r="AD2878" s="2">
        <v>2811604.2</v>
      </c>
      <c r="AE2878" s="3">
        <v>599122533.62</v>
      </c>
      <c r="AF2878" s="3">
        <v>12164932.65</v>
      </c>
      <c r="AG2878" s="3">
        <v>2628720.44</v>
      </c>
      <c r="AH2878" s="3">
        <v>103699.7</v>
      </c>
      <c r="AI2878" s="3">
        <v>2074</v>
      </c>
      <c r="AJ2878" s="2">
        <v>-10188946.82</v>
      </c>
    </row>
    <row r="2879" spans="1:36" hidden="1" x14ac:dyDescent="0.25">
      <c r="A2879" s="8">
        <v>3</v>
      </c>
      <c r="B2879" s="8" t="s">
        <v>2985</v>
      </c>
      <c r="C2879" s="8">
        <v>420160000020</v>
      </c>
      <c r="D2879" s="8" t="s">
        <v>2986</v>
      </c>
      <c r="F2879" s="8" t="s">
        <v>2987</v>
      </c>
      <c r="G2879" s="10">
        <v>43530</v>
      </c>
      <c r="H2879" s="8" t="s">
        <v>31</v>
      </c>
      <c r="I2879" s="8" t="s">
        <v>38</v>
      </c>
      <c r="J2879" s="9">
        <v>9278.02</v>
      </c>
      <c r="K2879" s="9">
        <v>185.56</v>
      </c>
      <c r="L2879" s="8">
        <v>0</v>
      </c>
      <c r="M2879" s="14">
        <f t="shared" si="135"/>
        <v>9463.58</v>
      </c>
      <c r="N2879" s="8">
        <v>0</v>
      </c>
      <c r="O2879" s="8">
        <v>0</v>
      </c>
      <c r="P2879" s="8" t="s">
        <v>77</v>
      </c>
      <c r="R2879" s="8">
        <v>1</v>
      </c>
      <c r="S2879" s="13">
        <f>_xlfn.XLOOKUP(P2879,rif_fee_schedule!$A$2:$A$84,rif_fee_schedule!C$2:C$84, 0)*1.628</f>
        <v>9769.6279999999988</v>
      </c>
      <c r="T2879" s="13">
        <f>_xlfn.XLOOKUP(P2879,rif_fee_schedule!$A$2:$A$84,rif_fee_schedule!D$2:D$84, 0)</f>
        <v>5674</v>
      </c>
      <c r="U2879" s="14">
        <f t="shared" si="136"/>
        <v>9769.6279999999988</v>
      </c>
      <c r="V2879" s="14">
        <f t="shared" si="137"/>
        <v>5674</v>
      </c>
      <c r="W2879"/>
      <c r="Y2879" s="3">
        <v>23988344.25</v>
      </c>
      <c r="Z2879" s="3">
        <v>491993.61</v>
      </c>
      <c r="AA2879" s="3">
        <v>633517.25</v>
      </c>
      <c r="AB2879">
        <v>0</v>
      </c>
      <c r="AC2879" s="3">
        <v>0</v>
      </c>
      <c r="AD2879" s="2">
        <v>2811604.2</v>
      </c>
      <c r="AE2879" s="3">
        <v>599122533.62</v>
      </c>
      <c r="AF2879" s="3">
        <v>12164932.65</v>
      </c>
      <c r="AG2879" s="3">
        <v>2628720.44</v>
      </c>
      <c r="AH2879" s="3">
        <v>103699.7</v>
      </c>
      <c r="AI2879" s="3">
        <v>2074</v>
      </c>
      <c r="AJ2879" s="2">
        <v>-10188946.82</v>
      </c>
    </row>
    <row r="2880" spans="1:36" hidden="1" x14ac:dyDescent="0.25">
      <c r="A2880" s="8">
        <v>3</v>
      </c>
      <c r="B2880" s="8" t="s">
        <v>3250</v>
      </c>
      <c r="C2880" s="8">
        <v>420160000020</v>
      </c>
      <c r="D2880" s="8" t="s">
        <v>3251</v>
      </c>
      <c r="F2880" s="8" t="s">
        <v>3252</v>
      </c>
      <c r="G2880" s="10">
        <v>43529</v>
      </c>
      <c r="H2880" s="8" t="s">
        <v>31</v>
      </c>
      <c r="I2880" s="8" t="s">
        <v>38</v>
      </c>
      <c r="J2880" s="9">
        <v>9278.02</v>
      </c>
      <c r="K2880" s="9">
        <v>185.56</v>
      </c>
      <c r="L2880" s="8">
        <v>0</v>
      </c>
      <c r="M2880" s="14">
        <f t="shared" si="135"/>
        <v>9463.58</v>
      </c>
      <c r="N2880" s="8">
        <v>0</v>
      </c>
      <c r="O2880" s="8">
        <v>0</v>
      </c>
      <c r="P2880" s="8" t="s">
        <v>77</v>
      </c>
      <c r="R2880" s="8">
        <v>1</v>
      </c>
      <c r="S2880" s="13">
        <f>_xlfn.XLOOKUP(P2880,rif_fee_schedule!$A$2:$A$84,rif_fee_schedule!C$2:C$84, 0)*1.628</f>
        <v>9769.6279999999988</v>
      </c>
      <c r="T2880" s="13">
        <f>_xlfn.XLOOKUP(P2880,rif_fee_schedule!$A$2:$A$84,rif_fee_schedule!D$2:D$84, 0)</f>
        <v>5674</v>
      </c>
      <c r="U2880" s="14">
        <f t="shared" si="136"/>
        <v>9769.6279999999988</v>
      </c>
      <c r="V2880" s="14">
        <f t="shared" si="137"/>
        <v>5674</v>
      </c>
      <c r="W2880"/>
      <c r="Y2880" s="3">
        <v>23988344.25</v>
      </c>
      <c r="Z2880" s="3">
        <v>491993.61</v>
      </c>
      <c r="AA2880" s="3">
        <v>633517.25</v>
      </c>
      <c r="AB2880">
        <v>0</v>
      </c>
      <c r="AC2880" s="3">
        <v>0</v>
      </c>
      <c r="AD2880" s="2">
        <v>2811604.2</v>
      </c>
      <c r="AE2880" s="3">
        <v>599122533.62</v>
      </c>
      <c r="AF2880" s="3">
        <v>12164932.65</v>
      </c>
      <c r="AG2880" s="3">
        <v>2628720.44</v>
      </c>
      <c r="AH2880" s="3">
        <v>103699.7</v>
      </c>
      <c r="AI2880" s="3">
        <v>2074</v>
      </c>
      <c r="AJ2880" s="2">
        <v>-10188946.82</v>
      </c>
    </row>
    <row r="2881" spans="1:36" hidden="1" x14ac:dyDescent="0.25">
      <c r="A2881" s="8">
        <v>3</v>
      </c>
      <c r="B2881" s="8" t="s">
        <v>3027</v>
      </c>
      <c r="C2881" s="8">
        <v>420160000020</v>
      </c>
      <c r="D2881" s="8" t="s">
        <v>3028</v>
      </c>
      <c r="F2881" s="8" t="s">
        <v>2987</v>
      </c>
      <c r="G2881" s="10">
        <v>43530</v>
      </c>
      <c r="H2881" s="8" t="s">
        <v>31</v>
      </c>
      <c r="I2881" s="8" t="s">
        <v>38</v>
      </c>
      <c r="J2881" s="9">
        <v>9278.02</v>
      </c>
      <c r="K2881" s="9">
        <v>185.56</v>
      </c>
      <c r="L2881" s="8">
        <v>0</v>
      </c>
      <c r="M2881" s="14">
        <f t="shared" si="135"/>
        <v>9463.58</v>
      </c>
      <c r="N2881" s="8">
        <v>0</v>
      </c>
      <c r="O2881" s="8">
        <v>0</v>
      </c>
      <c r="P2881" s="8" t="s">
        <v>77</v>
      </c>
      <c r="R2881" s="8">
        <v>1</v>
      </c>
      <c r="S2881" s="13">
        <f>_xlfn.XLOOKUP(P2881,rif_fee_schedule!$A$2:$A$84,rif_fee_schedule!C$2:C$84, 0)*1.628</f>
        <v>9769.6279999999988</v>
      </c>
      <c r="T2881" s="13">
        <f>_xlfn.XLOOKUP(P2881,rif_fee_schedule!$A$2:$A$84,rif_fee_schedule!D$2:D$84, 0)</f>
        <v>5674</v>
      </c>
      <c r="U2881" s="14">
        <f t="shared" si="136"/>
        <v>9769.6279999999988</v>
      </c>
      <c r="V2881" s="14">
        <f t="shared" si="137"/>
        <v>5674</v>
      </c>
      <c r="W2881"/>
      <c r="Y2881" s="3">
        <v>23988344.25</v>
      </c>
      <c r="Z2881" s="3">
        <v>491993.61</v>
      </c>
      <c r="AA2881" s="3">
        <v>633517.25</v>
      </c>
      <c r="AB2881">
        <v>0</v>
      </c>
      <c r="AC2881" s="3">
        <v>0</v>
      </c>
      <c r="AD2881" s="2">
        <v>2811604.2</v>
      </c>
      <c r="AE2881" s="3">
        <v>599122533.62</v>
      </c>
      <c r="AF2881" s="3">
        <v>12164932.65</v>
      </c>
      <c r="AG2881" s="3">
        <v>2628720.44</v>
      </c>
      <c r="AH2881" s="3">
        <v>103699.7</v>
      </c>
      <c r="AI2881" s="3">
        <v>2074</v>
      </c>
      <c r="AJ2881" s="2">
        <v>-10188946.82</v>
      </c>
    </row>
    <row r="2882" spans="1:36" hidden="1" x14ac:dyDescent="0.25">
      <c r="A2882" s="8">
        <v>1.1000000000000001</v>
      </c>
      <c r="B2882" s="8" t="s">
        <v>766</v>
      </c>
      <c r="C2882" s="8">
        <v>940360290030</v>
      </c>
      <c r="D2882" s="8" t="s">
        <v>767</v>
      </c>
      <c r="F2882" s="8" t="s">
        <v>768</v>
      </c>
      <c r="G2882" s="10">
        <v>43537</v>
      </c>
      <c r="H2882" s="8" t="s">
        <v>31</v>
      </c>
      <c r="I2882" s="8" t="s">
        <v>38</v>
      </c>
      <c r="J2882" s="9">
        <v>24384.12</v>
      </c>
      <c r="K2882" s="9">
        <v>487.68</v>
      </c>
      <c r="L2882" s="8">
        <v>0</v>
      </c>
      <c r="M2882" s="14">
        <f t="shared" si="135"/>
        <v>24871.8</v>
      </c>
      <c r="N2882" s="8">
        <v>0</v>
      </c>
      <c r="O2882" s="8">
        <v>0</v>
      </c>
      <c r="P2882" s="8" t="s">
        <v>72</v>
      </c>
      <c r="R2882" s="11">
        <v>-1303</v>
      </c>
      <c r="S2882" s="13">
        <f>_xlfn.XLOOKUP(P2882,rif_fee_schedule!$A$2:$A$84,rif_fee_schedule!C$2:C$84, 0)*1.628</f>
        <v>15.918583999999999</v>
      </c>
      <c r="T2882" s="13">
        <f>_xlfn.XLOOKUP(P2882,rif_fee_schedule!$A$2:$A$84,rif_fee_schedule!D$2:D$84, 0)</f>
        <v>9.2460000000000004</v>
      </c>
      <c r="U2882" s="14">
        <f t="shared" si="136"/>
        <v>-20741.914951999999</v>
      </c>
      <c r="V2882" s="14">
        <f t="shared" si="137"/>
        <v>-12047.538</v>
      </c>
      <c r="W2882" s="2"/>
      <c r="Y2882" s="3">
        <v>13538989.02</v>
      </c>
      <c r="Z2882" s="3">
        <v>280635.13</v>
      </c>
      <c r="AA2882" s="3">
        <v>0</v>
      </c>
      <c r="AB2882">
        <v>0</v>
      </c>
      <c r="AC2882" s="3">
        <v>0</v>
      </c>
      <c r="AD2882" s="2">
        <v>-2316507.67</v>
      </c>
      <c r="AE2882" s="3">
        <v>599122533.62</v>
      </c>
      <c r="AF2882" s="3">
        <v>12164932.65</v>
      </c>
      <c r="AG2882" s="3">
        <v>2628720.44</v>
      </c>
      <c r="AH2882" s="3">
        <v>103699.7</v>
      </c>
      <c r="AI2882" s="3">
        <v>2074</v>
      </c>
      <c r="AJ2882" s="2">
        <v>-10188946.82</v>
      </c>
    </row>
    <row r="2883" spans="1:36" hidden="1" x14ac:dyDescent="0.25">
      <c r="A2883" s="8">
        <v>1.1000000000000001</v>
      </c>
      <c r="B2883" s="8" t="s">
        <v>766</v>
      </c>
      <c r="C2883" s="8">
        <v>940360290030</v>
      </c>
      <c r="D2883" s="8" t="s">
        <v>767</v>
      </c>
      <c r="F2883" s="8" t="s">
        <v>768</v>
      </c>
      <c r="G2883" s="10">
        <v>43537</v>
      </c>
      <c r="H2883" s="8" t="s">
        <v>31</v>
      </c>
      <c r="I2883" s="8" t="s">
        <v>38</v>
      </c>
      <c r="J2883" s="9">
        <v>24384.12</v>
      </c>
      <c r="K2883" s="9">
        <v>487.68</v>
      </c>
      <c r="L2883" s="8">
        <v>0</v>
      </c>
      <c r="M2883" s="14">
        <f t="shared" si="135"/>
        <v>24871.8</v>
      </c>
      <c r="N2883" s="8">
        <v>0</v>
      </c>
      <c r="O2883" s="8">
        <v>0</v>
      </c>
      <c r="P2883" s="8" t="s">
        <v>82</v>
      </c>
      <c r="R2883" s="11">
        <v>1303</v>
      </c>
      <c r="S2883" s="13">
        <f>_xlfn.XLOOKUP(P2883,rif_fee_schedule!$A$2:$A$84,rif_fee_schedule!C$2:C$84, 0)*1.628</f>
        <v>36.760239999999996</v>
      </c>
      <c r="T2883" s="13">
        <f>_xlfn.XLOOKUP(P2883,rif_fee_schedule!$A$2:$A$84,rif_fee_schedule!D$2:D$84, 0)</f>
        <v>21.35</v>
      </c>
      <c r="U2883" s="14">
        <f t="shared" si="136"/>
        <v>47898.592719999993</v>
      </c>
      <c r="V2883" s="14">
        <f t="shared" si="137"/>
        <v>27819.050000000003</v>
      </c>
      <c r="W2883" s="2"/>
      <c r="Y2883" s="3">
        <v>13538989.02</v>
      </c>
      <c r="Z2883" s="3">
        <v>280635.13</v>
      </c>
      <c r="AA2883" s="3">
        <v>0</v>
      </c>
      <c r="AB2883">
        <v>0</v>
      </c>
      <c r="AC2883" s="3">
        <v>0</v>
      </c>
      <c r="AD2883" s="2">
        <v>-2316507.67</v>
      </c>
      <c r="AE2883" s="3">
        <v>599122533.62</v>
      </c>
      <c r="AF2883" s="3">
        <v>12164932.65</v>
      </c>
      <c r="AG2883" s="3">
        <v>2628720.44</v>
      </c>
      <c r="AH2883" s="3">
        <v>103699.7</v>
      </c>
      <c r="AI2883" s="3">
        <v>2074</v>
      </c>
      <c r="AJ2883" s="2">
        <v>-10188946.82</v>
      </c>
    </row>
    <row r="2884" spans="1:36" hidden="1" x14ac:dyDescent="0.25">
      <c r="A2884" s="8">
        <v>3</v>
      </c>
      <c r="B2884" s="8" t="s">
        <v>3163</v>
      </c>
      <c r="C2884" s="8">
        <v>420160000020</v>
      </c>
      <c r="D2884" s="8" t="s">
        <v>3164</v>
      </c>
      <c r="F2884" s="8" t="s">
        <v>3165</v>
      </c>
      <c r="G2884" s="10">
        <v>43535</v>
      </c>
      <c r="H2884" s="8" t="s">
        <v>31</v>
      </c>
      <c r="I2884" s="8" t="s">
        <v>38</v>
      </c>
      <c r="J2884" s="9">
        <v>9278.02</v>
      </c>
      <c r="K2884" s="9">
        <v>185.56</v>
      </c>
      <c r="L2884" s="8">
        <v>0</v>
      </c>
      <c r="M2884" s="14">
        <f t="shared" si="135"/>
        <v>9463.58</v>
      </c>
      <c r="N2884" s="8">
        <v>0</v>
      </c>
      <c r="O2884" s="8">
        <v>0</v>
      </c>
      <c r="P2884" s="8" t="s">
        <v>77</v>
      </c>
      <c r="R2884" s="8">
        <v>1</v>
      </c>
      <c r="S2884" s="13">
        <f>_xlfn.XLOOKUP(P2884,rif_fee_schedule!$A$2:$A$84,rif_fee_schedule!C$2:C$84, 0)*1.628</f>
        <v>9769.6279999999988</v>
      </c>
      <c r="T2884" s="13">
        <f>_xlfn.XLOOKUP(P2884,rif_fee_schedule!$A$2:$A$84,rif_fee_schedule!D$2:D$84, 0)</f>
        <v>5674</v>
      </c>
      <c r="U2884" s="14">
        <f t="shared" si="136"/>
        <v>9769.6279999999988</v>
      </c>
      <c r="V2884" s="14">
        <f t="shared" si="137"/>
        <v>5674</v>
      </c>
      <c r="W2884"/>
      <c r="Y2884" s="3">
        <v>23988344.25</v>
      </c>
      <c r="Z2884" s="3">
        <v>491993.61</v>
      </c>
      <c r="AA2884" s="3">
        <v>633517.25</v>
      </c>
      <c r="AB2884">
        <v>0</v>
      </c>
      <c r="AC2884" s="3">
        <v>0</v>
      </c>
      <c r="AD2884" s="2">
        <v>2811604.2</v>
      </c>
      <c r="AE2884" s="3">
        <v>599122533.62</v>
      </c>
      <c r="AF2884" s="3">
        <v>12164932.65</v>
      </c>
      <c r="AG2884" s="3">
        <v>2628720.44</v>
      </c>
      <c r="AH2884" s="3">
        <v>103699.7</v>
      </c>
      <c r="AI2884" s="3">
        <v>2074</v>
      </c>
      <c r="AJ2884" s="2">
        <v>-10188946.82</v>
      </c>
    </row>
    <row r="2885" spans="1:36" hidden="1" x14ac:dyDescent="0.25">
      <c r="A2885" s="8">
        <v>3</v>
      </c>
      <c r="B2885" s="8" t="s">
        <v>3255</v>
      </c>
      <c r="C2885" s="8">
        <v>420160000020</v>
      </c>
      <c r="D2885" s="8" t="s">
        <v>3256</v>
      </c>
      <c r="F2885" s="8" t="s">
        <v>3257</v>
      </c>
      <c r="G2885" s="10">
        <v>43524</v>
      </c>
      <c r="H2885" s="8" t="s">
        <v>31</v>
      </c>
      <c r="I2885" s="8" t="s">
        <v>38</v>
      </c>
      <c r="J2885" s="9">
        <v>9278.02</v>
      </c>
      <c r="K2885" s="9">
        <v>185.56</v>
      </c>
      <c r="L2885" s="8">
        <v>0</v>
      </c>
      <c r="M2885" s="14">
        <f t="shared" si="135"/>
        <v>9463.58</v>
      </c>
      <c r="N2885" s="8">
        <v>0</v>
      </c>
      <c r="O2885" s="8">
        <v>0</v>
      </c>
      <c r="P2885" s="8" t="s">
        <v>77</v>
      </c>
      <c r="R2885" s="8">
        <v>1</v>
      </c>
      <c r="S2885" s="13">
        <f>_xlfn.XLOOKUP(P2885,rif_fee_schedule!$A$2:$A$84,rif_fee_schedule!C$2:C$84, 0)*1.628</f>
        <v>9769.6279999999988</v>
      </c>
      <c r="T2885" s="13">
        <f>_xlfn.XLOOKUP(P2885,rif_fee_schedule!$A$2:$A$84,rif_fee_schedule!D$2:D$84, 0)</f>
        <v>5674</v>
      </c>
      <c r="U2885" s="14">
        <f t="shared" si="136"/>
        <v>9769.6279999999988</v>
      </c>
      <c r="V2885" s="14">
        <f t="shared" si="137"/>
        <v>5674</v>
      </c>
      <c r="W2885"/>
      <c r="Y2885" s="3">
        <v>23988344.25</v>
      </c>
      <c r="Z2885" s="3">
        <v>491993.61</v>
      </c>
      <c r="AA2885" s="3">
        <v>633517.25</v>
      </c>
      <c r="AB2885">
        <v>0</v>
      </c>
      <c r="AC2885" s="3">
        <v>0</v>
      </c>
      <c r="AD2885" s="2">
        <v>2811604.2</v>
      </c>
      <c r="AE2885" s="3">
        <v>599122533.62</v>
      </c>
      <c r="AF2885" s="3">
        <v>12164932.65</v>
      </c>
      <c r="AG2885" s="3">
        <v>2628720.44</v>
      </c>
      <c r="AH2885" s="3">
        <v>103699.7</v>
      </c>
      <c r="AI2885" s="3">
        <v>2074</v>
      </c>
      <c r="AJ2885" s="2">
        <v>-10188946.82</v>
      </c>
    </row>
    <row r="2886" spans="1:36" hidden="1" x14ac:dyDescent="0.25">
      <c r="A2886" s="8">
        <v>3</v>
      </c>
      <c r="B2886" s="8" t="s">
        <v>3135</v>
      </c>
      <c r="C2886" s="8">
        <v>420160060360</v>
      </c>
      <c r="D2886" s="8" t="s">
        <v>3136</v>
      </c>
      <c r="F2886" s="8" t="s">
        <v>3131</v>
      </c>
      <c r="G2886" s="10">
        <v>43528</v>
      </c>
      <c r="H2886" s="8" t="s">
        <v>31</v>
      </c>
      <c r="I2886" s="8" t="s">
        <v>38</v>
      </c>
      <c r="J2886" s="9">
        <v>51122.63</v>
      </c>
      <c r="K2886" s="9">
        <v>1022.45</v>
      </c>
      <c r="L2886" s="8">
        <v>0</v>
      </c>
      <c r="M2886" s="14">
        <f t="shared" si="135"/>
        <v>52145.079999999994</v>
      </c>
      <c r="N2886" s="8">
        <v>0</v>
      </c>
      <c r="O2886" s="8">
        <v>0</v>
      </c>
      <c r="P2886" s="8" t="s">
        <v>376</v>
      </c>
      <c r="R2886" s="8">
        <v>9</v>
      </c>
      <c r="S2886" s="13">
        <f>_xlfn.XLOOKUP(P2886,rif_fee_schedule!$A$2:$A$84,rif_fee_schedule!C$2:C$84, 0)*1.628</f>
        <v>5981.2719999999999</v>
      </c>
      <c r="T2886" s="13">
        <f>_xlfn.XLOOKUP(P2886,rif_fee_schedule!$A$2:$A$84,rif_fee_schedule!D$2:D$84, 0)</f>
        <v>3474</v>
      </c>
      <c r="U2886" s="14">
        <f t="shared" si="136"/>
        <v>53831.447999999997</v>
      </c>
      <c r="V2886" s="14">
        <f t="shared" si="137"/>
        <v>31266</v>
      </c>
      <c r="W2886"/>
      <c r="Y2886" s="3">
        <v>23988344.25</v>
      </c>
      <c r="Z2886" s="3">
        <v>491993.61</v>
      </c>
      <c r="AA2886" s="3">
        <v>633517.25</v>
      </c>
      <c r="AB2886">
        <v>0</v>
      </c>
      <c r="AC2886" s="3">
        <v>0</v>
      </c>
      <c r="AD2886" s="2">
        <v>2811604.2</v>
      </c>
      <c r="AE2886" s="3">
        <v>599122533.62</v>
      </c>
      <c r="AF2886" s="3">
        <v>12164932.65</v>
      </c>
      <c r="AG2886" s="3">
        <v>2628720.44</v>
      </c>
      <c r="AH2886" s="3">
        <v>103699.7</v>
      </c>
      <c r="AI2886" s="3">
        <v>2074</v>
      </c>
      <c r="AJ2886" s="2">
        <v>-10188946.82</v>
      </c>
    </row>
    <row r="2887" spans="1:36" hidden="1" x14ac:dyDescent="0.25">
      <c r="A2887" s="8">
        <v>3</v>
      </c>
      <c r="B2887" s="8" t="s">
        <v>3129</v>
      </c>
      <c r="C2887" s="8">
        <v>420160060450</v>
      </c>
      <c r="D2887" s="8" t="s">
        <v>3130</v>
      </c>
      <c r="F2887" s="8" t="s">
        <v>3131</v>
      </c>
      <c r="G2887" s="10">
        <v>43524</v>
      </c>
      <c r="H2887" s="8" t="s">
        <v>31</v>
      </c>
      <c r="I2887" s="8" t="s">
        <v>38</v>
      </c>
      <c r="J2887" s="9">
        <v>51122.63</v>
      </c>
      <c r="K2887" s="9">
        <v>1022.45</v>
      </c>
      <c r="L2887" s="8">
        <v>0</v>
      </c>
      <c r="M2887" s="14">
        <f t="shared" si="135"/>
        <v>52145.079999999994</v>
      </c>
      <c r="N2887" s="8">
        <v>0</v>
      </c>
      <c r="O2887" s="8">
        <v>0</v>
      </c>
      <c r="P2887" s="8" t="s">
        <v>376</v>
      </c>
      <c r="R2887" s="8">
        <v>9</v>
      </c>
      <c r="S2887" s="13">
        <f>_xlfn.XLOOKUP(P2887,rif_fee_schedule!$A$2:$A$84,rif_fee_schedule!C$2:C$84, 0)*1.628</f>
        <v>5981.2719999999999</v>
      </c>
      <c r="T2887" s="13">
        <f>_xlfn.XLOOKUP(P2887,rif_fee_schedule!$A$2:$A$84,rif_fee_schedule!D$2:D$84, 0)</f>
        <v>3474</v>
      </c>
      <c r="U2887" s="14">
        <f t="shared" si="136"/>
        <v>53831.447999999997</v>
      </c>
      <c r="V2887" s="14">
        <f t="shared" si="137"/>
        <v>31266</v>
      </c>
      <c r="W2887"/>
      <c r="Y2887" s="3">
        <v>23988344.25</v>
      </c>
      <c r="Z2887" s="3">
        <v>491993.61</v>
      </c>
      <c r="AA2887" s="3">
        <v>633517.25</v>
      </c>
      <c r="AB2887">
        <v>0</v>
      </c>
      <c r="AC2887" s="3">
        <v>0</v>
      </c>
      <c r="AD2887" s="2">
        <v>2811604.2</v>
      </c>
      <c r="AE2887" s="3">
        <v>599122533.62</v>
      </c>
      <c r="AF2887" s="3">
        <v>12164932.65</v>
      </c>
      <c r="AG2887" s="3">
        <v>2628720.44</v>
      </c>
      <c r="AH2887" s="3">
        <v>103699.7</v>
      </c>
      <c r="AI2887" s="3">
        <v>2074</v>
      </c>
      <c r="AJ2887" s="2">
        <v>-10188946.82</v>
      </c>
    </row>
    <row r="2888" spans="1:36" hidden="1" x14ac:dyDescent="0.25">
      <c r="A2888" s="8">
        <v>3</v>
      </c>
      <c r="B2888" s="8" t="s">
        <v>3143</v>
      </c>
      <c r="C2888" s="8">
        <v>420160074080</v>
      </c>
      <c r="D2888" s="8" t="s">
        <v>3144</v>
      </c>
      <c r="F2888" s="8" t="s">
        <v>508</v>
      </c>
      <c r="G2888" s="10">
        <v>43523</v>
      </c>
      <c r="H2888" s="8" t="s">
        <v>31</v>
      </c>
      <c r="I2888" s="8" t="s">
        <v>38</v>
      </c>
      <c r="J2888" s="9">
        <v>45442.33</v>
      </c>
      <c r="K2888" s="9">
        <v>908.85</v>
      </c>
      <c r="L2888" s="8">
        <v>0</v>
      </c>
      <c r="M2888" s="14">
        <f t="shared" si="135"/>
        <v>46351.18</v>
      </c>
      <c r="N2888" s="8">
        <v>0</v>
      </c>
      <c r="O2888" s="8">
        <v>0</v>
      </c>
      <c r="P2888" s="8" t="s">
        <v>376</v>
      </c>
      <c r="R2888" s="8">
        <v>8</v>
      </c>
      <c r="S2888" s="13">
        <f>_xlfn.XLOOKUP(P2888,rif_fee_schedule!$A$2:$A$84,rif_fee_schedule!C$2:C$84, 0)*1.628</f>
        <v>5981.2719999999999</v>
      </c>
      <c r="T2888" s="13">
        <f>_xlfn.XLOOKUP(P2888,rif_fee_schedule!$A$2:$A$84,rif_fee_schedule!D$2:D$84, 0)</f>
        <v>3474</v>
      </c>
      <c r="U2888" s="14">
        <f t="shared" si="136"/>
        <v>47850.175999999999</v>
      </c>
      <c r="V2888" s="14">
        <f t="shared" si="137"/>
        <v>27792</v>
      </c>
      <c r="W2888"/>
      <c r="Y2888" s="3">
        <v>23988344.25</v>
      </c>
      <c r="Z2888" s="3">
        <v>491993.61</v>
      </c>
      <c r="AA2888" s="3">
        <v>633517.25</v>
      </c>
      <c r="AB2888">
        <v>0</v>
      </c>
      <c r="AC2888" s="3">
        <v>0</v>
      </c>
      <c r="AD2888" s="2">
        <v>2811604.2</v>
      </c>
      <c r="AE2888" s="3">
        <v>599122533.62</v>
      </c>
      <c r="AF2888" s="3">
        <v>12164932.65</v>
      </c>
      <c r="AG2888" s="3">
        <v>2628720.44</v>
      </c>
      <c r="AH2888" s="3">
        <v>103699.7</v>
      </c>
      <c r="AI2888" s="3">
        <v>2074</v>
      </c>
      <c r="AJ2888" s="2">
        <v>-10188946.82</v>
      </c>
    </row>
    <row r="2889" spans="1:36" hidden="1" x14ac:dyDescent="0.25">
      <c r="A2889" s="8">
        <v>3.1</v>
      </c>
      <c r="B2889" s="8" t="s">
        <v>4304</v>
      </c>
      <c r="C2889" s="8">
        <v>3122110040222</v>
      </c>
      <c r="D2889" s="8" t="s">
        <v>4305</v>
      </c>
      <c r="F2889" s="8" t="s">
        <v>4306</v>
      </c>
      <c r="G2889" s="10">
        <v>43545</v>
      </c>
      <c r="H2889" s="8" t="s">
        <v>31</v>
      </c>
      <c r="I2889" s="8" t="s">
        <v>38</v>
      </c>
      <c r="J2889" s="9">
        <v>0</v>
      </c>
      <c r="K2889" s="9">
        <v>0</v>
      </c>
      <c r="L2889" s="8">
        <v>0</v>
      </c>
      <c r="M2889" s="14">
        <f t="shared" si="135"/>
        <v>0</v>
      </c>
      <c r="N2889" s="8">
        <v>0</v>
      </c>
      <c r="O2889" s="8">
        <v>0</v>
      </c>
      <c r="P2889" s="8" t="s">
        <v>336</v>
      </c>
      <c r="R2889" s="8">
        <v>0</v>
      </c>
      <c r="S2889" s="13">
        <f>_xlfn.XLOOKUP(P2889,rif_fee_schedule!$A$2:$A$84,rif_fee_schedule!C$2:C$84, 0)*1.628</f>
        <v>4.2458239999999998</v>
      </c>
      <c r="T2889" s="13">
        <f>_xlfn.XLOOKUP(P2889,rif_fee_schedule!$A$2:$A$84,rif_fee_schedule!D$2:D$84, 0)</f>
        <v>2.4660000000000002</v>
      </c>
      <c r="U2889" s="14">
        <f t="shared" si="136"/>
        <v>0</v>
      </c>
      <c r="V2889" s="14">
        <f t="shared" si="137"/>
        <v>0</v>
      </c>
      <c r="W2889"/>
      <c r="Y2889" s="3">
        <v>34362078.990000002</v>
      </c>
      <c r="Z2889" s="3">
        <v>687512.03</v>
      </c>
      <c r="AA2889" s="3">
        <v>0</v>
      </c>
      <c r="AB2889">
        <v>0</v>
      </c>
      <c r="AC2889" s="3">
        <v>0</v>
      </c>
      <c r="AD2889" s="2">
        <v>-175934.14</v>
      </c>
      <c r="AE2889" s="3">
        <v>599122533.62</v>
      </c>
      <c r="AF2889" s="3">
        <v>12164932.65</v>
      </c>
      <c r="AG2889" s="3">
        <v>2628720.44</v>
      </c>
      <c r="AH2889" s="3">
        <v>103699.7</v>
      </c>
      <c r="AI2889" s="3">
        <v>2074</v>
      </c>
      <c r="AJ2889" s="2">
        <v>-10188946.82</v>
      </c>
    </row>
    <row r="2890" spans="1:36" hidden="1" x14ac:dyDescent="0.25">
      <c r="A2890" s="8">
        <v>1</v>
      </c>
      <c r="B2890" s="8" t="s">
        <v>586</v>
      </c>
      <c r="C2890" s="8">
        <v>3530220000011</v>
      </c>
      <c r="D2890" s="8" t="s">
        <v>587</v>
      </c>
      <c r="F2890" s="8" t="s">
        <v>588</v>
      </c>
      <c r="G2890" s="10">
        <v>43549</v>
      </c>
      <c r="H2890" s="8" t="s">
        <v>31</v>
      </c>
      <c r="I2890" s="8" t="s">
        <v>38</v>
      </c>
      <c r="J2890" s="9">
        <v>114026.37</v>
      </c>
      <c r="K2890" s="9">
        <v>2280.5300000000002</v>
      </c>
      <c r="L2890" s="8">
        <v>0</v>
      </c>
      <c r="M2890" s="14">
        <f t="shared" si="135"/>
        <v>116306.9</v>
      </c>
      <c r="N2890" s="8">
        <v>0</v>
      </c>
      <c r="O2890" s="8">
        <v>0</v>
      </c>
      <c r="P2890" s="8" t="s">
        <v>117</v>
      </c>
      <c r="R2890" s="8">
        <v>28</v>
      </c>
      <c r="S2890" s="13">
        <f>_xlfn.XLOOKUP(P2890,rif_fee_schedule!$A$2:$A$84,rif_fee_schedule!C$2:C$84, 0)*1.628</f>
        <v>4288.152</v>
      </c>
      <c r="T2890" s="13">
        <f>_xlfn.XLOOKUP(P2890,rif_fee_schedule!$A$2:$A$84,rif_fee_schedule!D$2:D$84, 0)</f>
        <v>2490</v>
      </c>
      <c r="U2890" s="14">
        <f t="shared" si="136"/>
        <v>120068.25599999999</v>
      </c>
      <c r="V2890" s="14">
        <f t="shared" si="137"/>
        <v>69720</v>
      </c>
      <c r="W2890"/>
      <c r="Y2890" s="3">
        <v>74696854.359999999</v>
      </c>
      <c r="Z2890" s="3">
        <v>1494936.99</v>
      </c>
      <c r="AA2890" s="3">
        <v>1189721.74</v>
      </c>
      <c r="AB2890" s="2">
        <v>103699.7</v>
      </c>
      <c r="AC2890" s="3">
        <v>2074</v>
      </c>
      <c r="AD2890" s="2">
        <v>-3422401.68</v>
      </c>
      <c r="AE2890" s="3">
        <v>599122533.62</v>
      </c>
      <c r="AF2890" s="3">
        <v>12164932.65</v>
      </c>
      <c r="AG2890" s="3">
        <v>2628720.44</v>
      </c>
      <c r="AH2890" s="3">
        <v>103699.7</v>
      </c>
      <c r="AI2890" s="3">
        <v>2074</v>
      </c>
      <c r="AJ2890" s="2">
        <v>-10188946.82</v>
      </c>
    </row>
    <row r="2891" spans="1:36" hidden="1" x14ac:dyDescent="0.25">
      <c r="A2891" s="8">
        <v>6</v>
      </c>
      <c r="B2891" s="8" t="s">
        <v>6096</v>
      </c>
      <c r="C2891" s="8">
        <v>1679190010460</v>
      </c>
      <c r="D2891" s="8" t="s">
        <v>6097</v>
      </c>
      <c r="F2891" s="8" t="s">
        <v>6083</v>
      </c>
      <c r="G2891" s="10">
        <v>43528</v>
      </c>
      <c r="H2891" s="8" t="s">
        <v>31</v>
      </c>
      <c r="I2891" s="8" t="s">
        <v>38</v>
      </c>
      <c r="J2891" s="9">
        <v>9278.02</v>
      </c>
      <c r="K2891" s="9">
        <v>185.56</v>
      </c>
      <c r="L2891" s="8">
        <v>0</v>
      </c>
      <c r="M2891" s="14">
        <f t="shared" si="135"/>
        <v>9463.58</v>
      </c>
      <c r="N2891" s="8">
        <v>0</v>
      </c>
      <c r="O2891" s="8">
        <v>0</v>
      </c>
      <c r="P2891" s="8" t="s">
        <v>77</v>
      </c>
      <c r="R2891" s="8">
        <v>1</v>
      </c>
      <c r="S2891" s="13">
        <f>_xlfn.XLOOKUP(P2891,rif_fee_schedule!$A$2:$A$84,rif_fee_schedule!C$2:C$84, 0)*1.628</f>
        <v>9769.6279999999988</v>
      </c>
      <c r="T2891" s="13">
        <f>_xlfn.XLOOKUP(P2891,rif_fee_schedule!$A$2:$A$84,rif_fee_schedule!D$2:D$84, 0)</f>
        <v>5674</v>
      </c>
      <c r="U2891" s="14">
        <f t="shared" si="136"/>
        <v>9769.6279999999988</v>
      </c>
      <c r="V2891" s="14">
        <f t="shared" si="137"/>
        <v>5674</v>
      </c>
      <c r="W2891"/>
      <c r="Y2891" s="3">
        <v>43269262.359999999</v>
      </c>
      <c r="Z2891" s="3">
        <v>874367.57</v>
      </c>
      <c r="AA2891" s="3">
        <v>433279.63</v>
      </c>
      <c r="AB2891">
        <v>0</v>
      </c>
      <c r="AC2891" s="3">
        <v>0</v>
      </c>
      <c r="AD2891" s="2">
        <v>374512.67</v>
      </c>
      <c r="AE2891" s="3">
        <v>599122533.62</v>
      </c>
      <c r="AF2891" s="3">
        <v>12164932.65</v>
      </c>
      <c r="AG2891" s="3">
        <v>2628720.44</v>
      </c>
      <c r="AH2891" s="3">
        <v>103699.7</v>
      </c>
      <c r="AI2891" s="3">
        <v>2074</v>
      </c>
      <c r="AJ2891" s="2">
        <v>-10188946.82</v>
      </c>
    </row>
    <row r="2892" spans="1:36" hidden="1" x14ac:dyDescent="0.25">
      <c r="A2892" s="8">
        <v>6</v>
      </c>
      <c r="B2892" s="8" t="s">
        <v>6039</v>
      </c>
      <c r="C2892" s="8">
        <v>1679190010460</v>
      </c>
      <c r="D2892" s="8" t="s">
        <v>6040</v>
      </c>
      <c r="F2892" s="8" t="s">
        <v>6041</v>
      </c>
      <c r="G2892" s="10">
        <v>43530</v>
      </c>
      <c r="H2892" s="8" t="s">
        <v>31</v>
      </c>
      <c r="I2892" s="8" t="s">
        <v>38</v>
      </c>
      <c r="J2892" s="9">
        <v>9278.02</v>
      </c>
      <c r="K2892" s="9">
        <v>185.56</v>
      </c>
      <c r="L2892" s="8">
        <v>0</v>
      </c>
      <c r="M2892" s="14">
        <f t="shared" si="135"/>
        <v>9463.58</v>
      </c>
      <c r="N2892" s="8">
        <v>0</v>
      </c>
      <c r="O2892" s="8">
        <v>0</v>
      </c>
      <c r="P2892" s="8" t="s">
        <v>77</v>
      </c>
      <c r="R2892" s="8">
        <v>1</v>
      </c>
      <c r="S2892" s="13">
        <f>_xlfn.XLOOKUP(P2892,rif_fee_schedule!$A$2:$A$84,rif_fee_schedule!C$2:C$84, 0)*1.628</f>
        <v>9769.6279999999988</v>
      </c>
      <c r="T2892" s="13">
        <f>_xlfn.XLOOKUP(P2892,rif_fee_schedule!$A$2:$A$84,rif_fee_schedule!D$2:D$84, 0)</f>
        <v>5674</v>
      </c>
      <c r="U2892" s="14">
        <f t="shared" si="136"/>
        <v>9769.6279999999988</v>
      </c>
      <c r="V2892" s="14">
        <f t="shared" si="137"/>
        <v>5674</v>
      </c>
      <c r="W2892"/>
      <c r="Y2892" s="3">
        <v>43269262.359999999</v>
      </c>
      <c r="Z2892" s="3">
        <v>874367.57</v>
      </c>
      <c r="AA2892" s="3">
        <v>433279.63</v>
      </c>
      <c r="AB2892">
        <v>0</v>
      </c>
      <c r="AC2892" s="3">
        <v>0</v>
      </c>
      <c r="AD2892" s="2">
        <v>374512.67</v>
      </c>
      <c r="AE2892" s="3">
        <v>599122533.62</v>
      </c>
      <c r="AF2892" s="3">
        <v>12164932.65</v>
      </c>
      <c r="AG2892" s="3">
        <v>2628720.44</v>
      </c>
      <c r="AH2892" s="3">
        <v>103699.7</v>
      </c>
      <c r="AI2892" s="3">
        <v>2074</v>
      </c>
      <c r="AJ2892" s="2">
        <v>-10188946.82</v>
      </c>
    </row>
    <row r="2893" spans="1:36" hidden="1" x14ac:dyDescent="0.25">
      <c r="A2893" s="8">
        <v>6</v>
      </c>
      <c r="B2893" s="8" t="s">
        <v>6194</v>
      </c>
      <c r="C2893" s="8">
        <v>1679190010460</v>
      </c>
      <c r="D2893" s="8" t="s">
        <v>6195</v>
      </c>
      <c r="F2893" s="8" t="s">
        <v>6041</v>
      </c>
      <c r="G2893" s="10">
        <v>43530</v>
      </c>
      <c r="H2893" s="8" t="s">
        <v>31</v>
      </c>
      <c r="I2893" s="8" t="s">
        <v>38</v>
      </c>
      <c r="J2893" s="9">
        <v>9278.02</v>
      </c>
      <c r="K2893" s="9">
        <v>185.56</v>
      </c>
      <c r="L2893" s="8">
        <v>0</v>
      </c>
      <c r="M2893" s="14">
        <f t="shared" si="135"/>
        <v>9463.58</v>
      </c>
      <c r="N2893" s="8">
        <v>0</v>
      </c>
      <c r="O2893" s="8">
        <v>0</v>
      </c>
      <c r="P2893" s="8" t="s">
        <v>77</v>
      </c>
      <c r="R2893" s="8">
        <v>1</v>
      </c>
      <c r="S2893" s="13">
        <f>_xlfn.XLOOKUP(P2893,rif_fee_schedule!$A$2:$A$84,rif_fee_schedule!C$2:C$84, 0)*1.628</f>
        <v>9769.6279999999988</v>
      </c>
      <c r="T2893" s="13">
        <f>_xlfn.XLOOKUP(P2893,rif_fee_schedule!$A$2:$A$84,rif_fee_schedule!D$2:D$84, 0)</f>
        <v>5674</v>
      </c>
      <c r="U2893" s="14">
        <f t="shared" si="136"/>
        <v>9769.6279999999988</v>
      </c>
      <c r="V2893" s="14">
        <f t="shared" si="137"/>
        <v>5674</v>
      </c>
      <c r="W2893"/>
      <c r="Y2893" s="3">
        <v>43269262.359999999</v>
      </c>
      <c r="Z2893" s="3">
        <v>874367.57</v>
      </c>
      <c r="AA2893" s="3">
        <v>433279.63</v>
      </c>
      <c r="AB2893">
        <v>0</v>
      </c>
      <c r="AC2893" s="3">
        <v>0</v>
      </c>
      <c r="AD2893" s="2">
        <v>374512.67</v>
      </c>
      <c r="AE2893" s="3">
        <v>599122533.62</v>
      </c>
      <c r="AF2893" s="3">
        <v>12164932.65</v>
      </c>
      <c r="AG2893" s="3">
        <v>2628720.44</v>
      </c>
      <c r="AH2893" s="3">
        <v>103699.7</v>
      </c>
      <c r="AI2893" s="3">
        <v>2074</v>
      </c>
      <c r="AJ2893" s="2">
        <v>-10188946.82</v>
      </c>
    </row>
    <row r="2894" spans="1:36" hidden="1" x14ac:dyDescent="0.25">
      <c r="A2894" s="8">
        <v>6</v>
      </c>
      <c r="B2894" s="8" t="s">
        <v>6079</v>
      </c>
      <c r="C2894" s="8">
        <v>1679190010460</v>
      </c>
      <c r="D2894" s="8" t="s">
        <v>6080</v>
      </c>
      <c r="F2894" s="8" t="s">
        <v>6041</v>
      </c>
      <c r="G2894" s="10">
        <v>43528</v>
      </c>
      <c r="H2894" s="8" t="s">
        <v>31</v>
      </c>
      <c r="I2894" s="8" t="s">
        <v>38</v>
      </c>
      <c r="J2894" s="9">
        <v>9278.02</v>
      </c>
      <c r="K2894" s="9">
        <v>185.56</v>
      </c>
      <c r="L2894" s="8">
        <v>0</v>
      </c>
      <c r="M2894" s="14">
        <f t="shared" si="135"/>
        <v>9463.58</v>
      </c>
      <c r="N2894" s="8">
        <v>0</v>
      </c>
      <c r="O2894" s="8">
        <v>0</v>
      </c>
      <c r="P2894" s="8" t="s">
        <v>77</v>
      </c>
      <c r="R2894" s="8">
        <v>1</v>
      </c>
      <c r="S2894" s="13">
        <f>_xlfn.XLOOKUP(P2894,rif_fee_schedule!$A$2:$A$84,rif_fee_schedule!C$2:C$84, 0)*1.628</f>
        <v>9769.6279999999988</v>
      </c>
      <c r="T2894" s="13">
        <f>_xlfn.XLOOKUP(P2894,rif_fee_schedule!$A$2:$A$84,rif_fee_schedule!D$2:D$84, 0)</f>
        <v>5674</v>
      </c>
      <c r="U2894" s="14">
        <f t="shared" si="136"/>
        <v>9769.6279999999988</v>
      </c>
      <c r="V2894" s="14">
        <f t="shared" si="137"/>
        <v>5674</v>
      </c>
      <c r="W2894"/>
      <c r="Y2894" s="3">
        <v>43269262.359999999</v>
      </c>
      <c r="Z2894" s="3">
        <v>874367.57</v>
      </c>
      <c r="AA2894" s="3">
        <v>433279.63</v>
      </c>
      <c r="AB2894">
        <v>0</v>
      </c>
      <c r="AC2894" s="3">
        <v>0</v>
      </c>
      <c r="AD2894" s="2">
        <v>374512.67</v>
      </c>
      <c r="AE2894" s="3">
        <v>599122533.62</v>
      </c>
      <c r="AF2894" s="3">
        <v>12164932.65</v>
      </c>
      <c r="AG2894" s="3">
        <v>2628720.44</v>
      </c>
      <c r="AH2894" s="3">
        <v>103699.7</v>
      </c>
      <c r="AI2894" s="3">
        <v>2074</v>
      </c>
      <c r="AJ2894" s="2">
        <v>-10188946.82</v>
      </c>
    </row>
    <row r="2895" spans="1:36" hidden="1" x14ac:dyDescent="0.25">
      <c r="A2895" s="8">
        <v>6</v>
      </c>
      <c r="B2895" s="8" t="s">
        <v>6128</v>
      </c>
      <c r="C2895" s="8">
        <v>1679190010460</v>
      </c>
      <c r="D2895" s="8" t="s">
        <v>6129</v>
      </c>
      <c r="F2895" s="8" t="s">
        <v>6041</v>
      </c>
      <c r="G2895" s="10">
        <v>43525</v>
      </c>
      <c r="H2895" s="8" t="s">
        <v>31</v>
      </c>
      <c r="I2895" s="8" t="s">
        <v>38</v>
      </c>
      <c r="J2895" s="9">
        <v>9278.02</v>
      </c>
      <c r="K2895" s="9">
        <v>185.56</v>
      </c>
      <c r="L2895" s="8">
        <v>0</v>
      </c>
      <c r="M2895" s="14">
        <f t="shared" si="135"/>
        <v>9463.58</v>
      </c>
      <c r="N2895" s="8">
        <v>0</v>
      </c>
      <c r="O2895" s="8">
        <v>0</v>
      </c>
      <c r="P2895" s="8" t="s">
        <v>77</v>
      </c>
      <c r="R2895" s="8">
        <v>1</v>
      </c>
      <c r="S2895" s="13">
        <f>_xlfn.XLOOKUP(P2895,rif_fee_schedule!$A$2:$A$84,rif_fee_schedule!C$2:C$84, 0)*1.628</f>
        <v>9769.6279999999988</v>
      </c>
      <c r="T2895" s="13">
        <f>_xlfn.XLOOKUP(P2895,rif_fee_schedule!$A$2:$A$84,rif_fee_schedule!D$2:D$84, 0)</f>
        <v>5674</v>
      </c>
      <c r="U2895" s="14">
        <f t="shared" si="136"/>
        <v>9769.6279999999988</v>
      </c>
      <c r="V2895" s="14">
        <f t="shared" si="137"/>
        <v>5674</v>
      </c>
      <c r="W2895"/>
      <c r="Y2895" s="3">
        <v>43269262.359999999</v>
      </c>
      <c r="Z2895" s="3">
        <v>874367.57</v>
      </c>
      <c r="AA2895" s="3">
        <v>433279.63</v>
      </c>
      <c r="AB2895">
        <v>0</v>
      </c>
      <c r="AC2895" s="3">
        <v>0</v>
      </c>
      <c r="AD2895" s="2">
        <v>374512.67</v>
      </c>
      <c r="AE2895" s="3">
        <v>599122533.62</v>
      </c>
      <c r="AF2895" s="3">
        <v>12164932.65</v>
      </c>
      <c r="AG2895" s="3">
        <v>2628720.44</v>
      </c>
      <c r="AH2895" s="3">
        <v>103699.7</v>
      </c>
      <c r="AI2895" s="3">
        <v>2074</v>
      </c>
      <c r="AJ2895" s="2">
        <v>-10188946.82</v>
      </c>
    </row>
    <row r="2896" spans="1:36" hidden="1" x14ac:dyDescent="0.25">
      <c r="A2896" s="8">
        <v>6</v>
      </c>
      <c r="B2896" s="8" t="s">
        <v>6235</v>
      </c>
      <c r="C2896" s="8">
        <v>1679190010460</v>
      </c>
      <c r="D2896" s="8" t="s">
        <v>6236</v>
      </c>
      <c r="F2896" s="8" t="s">
        <v>6041</v>
      </c>
      <c r="G2896" s="10">
        <v>43530</v>
      </c>
      <c r="H2896" s="8" t="s">
        <v>31</v>
      </c>
      <c r="I2896" s="8" t="s">
        <v>38</v>
      </c>
      <c r="J2896" s="9">
        <v>9278.02</v>
      </c>
      <c r="K2896" s="9">
        <v>185.56</v>
      </c>
      <c r="L2896" s="8">
        <v>0</v>
      </c>
      <c r="M2896" s="14">
        <f t="shared" si="135"/>
        <v>9463.58</v>
      </c>
      <c r="N2896" s="8">
        <v>0</v>
      </c>
      <c r="O2896" s="8">
        <v>0</v>
      </c>
      <c r="P2896" s="8" t="s">
        <v>77</v>
      </c>
      <c r="R2896" s="8">
        <v>1</v>
      </c>
      <c r="S2896" s="13">
        <f>_xlfn.XLOOKUP(P2896,rif_fee_schedule!$A$2:$A$84,rif_fee_schedule!C$2:C$84, 0)*1.628</f>
        <v>9769.6279999999988</v>
      </c>
      <c r="T2896" s="13">
        <f>_xlfn.XLOOKUP(P2896,rif_fee_schedule!$A$2:$A$84,rif_fee_schedule!D$2:D$84, 0)</f>
        <v>5674</v>
      </c>
      <c r="U2896" s="14">
        <f t="shared" si="136"/>
        <v>9769.6279999999988</v>
      </c>
      <c r="V2896" s="14">
        <f t="shared" si="137"/>
        <v>5674</v>
      </c>
      <c r="W2896"/>
      <c r="Y2896" s="3">
        <v>43269262.359999999</v>
      </c>
      <c r="Z2896" s="3">
        <v>874367.57</v>
      </c>
      <c r="AA2896" s="3">
        <v>433279.63</v>
      </c>
      <c r="AB2896">
        <v>0</v>
      </c>
      <c r="AC2896" s="3">
        <v>0</v>
      </c>
      <c r="AD2896" s="2">
        <v>374512.67</v>
      </c>
      <c r="AE2896" s="3">
        <v>599122533.62</v>
      </c>
      <c r="AF2896" s="3">
        <v>12164932.65</v>
      </c>
      <c r="AG2896" s="3">
        <v>2628720.44</v>
      </c>
      <c r="AH2896" s="3">
        <v>103699.7</v>
      </c>
      <c r="AI2896" s="3">
        <v>2074</v>
      </c>
      <c r="AJ2896" s="2">
        <v>-10188946.82</v>
      </c>
    </row>
    <row r="2897" spans="1:36" hidden="1" x14ac:dyDescent="0.25">
      <c r="A2897" s="8">
        <v>6</v>
      </c>
      <c r="B2897" s="8" t="s">
        <v>6237</v>
      </c>
      <c r="C2897" s="8">
        <v>1679190010460</v>
      </c>
      <c r="D2897" s="8" t="s">
        <v>6238</v>
      </c>
      <c r="F2897" s="8" t="s">
        <v>6041</v>
      </c>
      <c r="G2897" s="10">
        <v>43530</v>
      </c>
      <c r="H2897" s="8" t="s">
        <v>31</v>
      </c>
      <c r="I2897" s="8" t="s">
        <v>38</v>
      </c>
      <c r="J2897" s="9">
        <v>9278.02</v>
      </c>
      <c r="K2897" s="9">
        <v>185.56</v>
      </c>
      <c r="L2897" s="8">
        <v>0</v>
      </c>
      <c r="M2897" s="14">
        <f t="shared" si="135"/>
        <v>9463.58</v>
      </c>
      <c r="N2897" s="8">
        <v>0</v>
      </c>
      <c r="O2897" s="8">
        <v>0</v>
      </c>
      <c r="P2897" s="8" t="s">
        <v>77</v>
      </c>
      <c r="R2897" s="8">
        <v>1</v>
      </c>
      <c r="S2897" s="13">
        <f>_xlfn.XLOOKUP(P2897,rif_fee_schedule!$A$2:$A$84,rif_fee_schedule!C$2:C$84, 0)*1.628</f>
        <v>9769.6279999999988</v>
      </c>
      <c r="T2897" s="13">
        <f>_xlfn.XLOOKUP(P2897,rif_fee_schedule!$A$2:$A$84,rif_fee_schedule!D$2:D$84, 0)</f>
        <v>5674</v>
      </c>
      <c r="U2897" s="14">
        <f t="shared" si="136"/>
        <v>9769.6279999999988</v>
      </c>
      <c r="V2897" s="14">
        <f t="shared" si="137"/>
        <v>5674</v>
      </c>
      <c r="W2897"/>
      <c r="Y2897" s="3">
        <v>43269262.359999999</v>
      </c>
      <c r="Z2897" s="3">
        <v>874367.57</v>
      </c>
      <c r="AA2897" s="3">
        <v>433279.63</v>
      </c>
      <c r="AB2897">
        <v>0</v>
      </c>
      <c r="AC2897" s="3">
        <v>0</v>
      </c>
      <c r="AD2897" s="2">
        <v>374512.67</v>
      </c>
      <c r="AE2897" s="3">
        <v>599122533.62</v>
      </c>
      <c r="AF2897" s="3">
        <v>12164932.65</v>
      </c>
      <c r="AG2897" s="3">
        <v>2628720.44</v>
      </c>
      <c r="AH2897" s="3">
        <v>103699.7</v>
      </c>
      <c r="AI2897" s="3">
        <v>2074</v>
      </c>
      <c r="AJ2897" s="2">
        <v>-10188946.82</v>
      </c>
    </row>
    <row r="2898" spans="1:36" hidden="1" x14ac:dyDescent="0.25">
      <c r="A2898" s="8">
        <v>6</v>
      </c>
      <c r="B2898" s="8" t="s">
        <v>6077</v>
      </c>
      <c r="C2898" s="8">
        <v>1679190010460</v>
      </c>
      <c r="D2898" s="8" t="s">
        <v>6078</v>
      </c>
      <c r="F2898" s="8" t="s">
        <v>6041</v>
      </c>
      <c r="G2898" s="10">
        <v>43528</v>
      </c>
      <c r="H2898" s="8" t="s">
        <v>31</v>
      </c>
      <c r="I2898" s="8" t="s">
        <v>38</v>
      </c>
      <c r="J2898" s="9">
        <v>9278.02</v>
      </c>
      <c r="K2898" s="9">
        <v>185.56</v>
      </c>
      <c r="L2898" s="8">
        <v>0</v>
      </c>
      <c r="M2898" s="14">
        <f t="shared" si="135"/>
        <v>9463.58</v>
      </c>
      <c r="N2898" s="8">
        <v>0</v>
      </c>
      <c r="O2898" s="8">
        <v>0</v>
      </c>
      <c r="P2898" s="8" t="s">
        <v>77</v>
      </c>
      <c r="R2898" s="8">
        <v>1</v>
      </c>
      <c r="S2898" s="13">
        <f>_xlfn.XLOOKUP(P2898,rif_fee_schedule!$A$2:$A$84,rif_fee_schedule!C$2:C$84, 0)*1.628</f>
        <v>9769.6279999999988</v>
      </c>
      <c r="T2898" s="13">
        <f>_xlfn.XLOOKUP(P2898,rif_fee_schedule!$A$2:$A$84,rif_fee_schedule!D$2:D$84, 0)</f>
        <v>5674</v>
      </c>
      <c r="U2898" s="14">
        <f t="shared" si="136"/>
        <v>9769.6279999999988</v>
      </c>
      <c r="V2898" s="14">
        <f t="shared" si="137"/>
        <v>5674</v>
      </c>
      <c r="W2898"/>
      <c r="Y2898" s="3">
        <v>43269262.359999999</v>
      </c>
      <c r="Z2898" s="3">
        <v>874367.57</v>
      </c>
      <c r="AA2898" s="3">
        <v>433279.63</v>
      </c>
      <c r="AB2898">
        <v>0</v>
      </c>
      <c r="AC2898" s="3">
        <v>0</v>
      </c>
      <c r="AD2898" s="2">
        <v>374512.67</v>
      </c>
      <c r="AE2898" s="3">
        <v>599122533.62</v>
      </c>
      <c r="AF2898" s="3">
        <v>12164932.65</v>
      </c>
      <c r="AG2898" s="3">
        <v>2628720.44</v>
      </c>
      <c r="AH2898" s="3">
        <v>103699.7</v>
      </c>
      <c r="AI2898" s="3">
        <v>2074</v>
      </c>
      <c r="AJ2898" s="2">
        <v>-10188946.82</v>
      </c>
    </row>
    <row r="2899" spans="1:36" hidden="1" x14ac:dyDescent="0.25">
      <c r="A2899" s="8">
        <v>6</v>
      </c>
      <c r="B2899" s="8" t="s">
        <v>6107</v>
      </c>
      <c r="C2899" s="8">
        <v>1679190010460</v>
      </c>
      <c r="D2899" s="8" t="s">
        <v>6108</v>
      </c>
      <c r="F2899" s="8" t="s">
        <v>6041</v>
      </c>
      <c r="G2899" s="10">
        <v>43525</v>
      </c>
      <c r="H2899" s="8" t="s">
        <v>31</v>
      </c>
      <c r="I2899" s="8" t="s">
        <v>38</v>
      </c>
      <c r="J2899" s="9">
        <v>9278.02</v>
      </c>
      <c r="K2899" s="9">
        <v>185.56</v>
      </c>
      <c r="L2899" s="8">
        <v>0</v>
      </c>
      <c r="M2899" s="14">
        <f t="shared" si="135"/>
        <v>9463.58</v>
      </c>
      <c r="N2899" s="8">
        <v>0</v>
      </c>
      <c r="O2899" s="8">
        <v>0</v>
      </c>
      <c r="P2899" s="8" t="s">
        <v>77</v>
      </c>
      <c r="R2899" s="8">
        <v>1</v>
      </c>
      <c r="S2899" s="13">
        <f>_xlfn.XLOOKUP(P2899,rif_fee_schedule!$A$2:$A$84,rif_fee_schedule!C$2:C$84, 0)*1.628</f>
        <v>9769.6279999999988</v>
      </c>
      <c r="T2899" s="13">
        <f>_xlfn.XLOOKUP(P2899,rif_fee_schedule!$A$2:$A$84,rif_fee_schedule!D$2:D$84, 0)</f>
        <v>5674</v>
      </c>
      <c r="U2899" s="14">
        <f t="shared" si="136"/>
        <v>9769.6279999999988</v>
      </c>
      <c r="V2899" s="14">
        <f t="shared" si="137"/>
        <v>5674</v>
      </c>
      <c r="W2899"/>
      <c r="Y2899" s="3">
        <v>43269262.359999999</v>
      </c>
      <c r="Z2899" s="3">
        <v>874367.57</v>
      </c>
      <c r="AA2899" s="3">
        <v>433279.63</v>
      </c>
      <c r="AB2899">
        <v>0</v>
      </c>
      <c r="AC2899" s="3">
        <v>0</v>
      </c>
      <c r="AD2899" s="2">
        <v>374512.67</v>
      </c>
      <c r="AE2899" s="3">
        <v>599122533.62</v>
      </c>
      <c r="AF2899" s="3">
        <v>12164932.65</v>
      </c>
      <c r="AG2899" s="3">
        <v>2628720.44</v>
      </c>
      <c r="AH2899" s="3">
        <v>103699.7</v>
      </c>
      <c r="AI2899" s="3">
        <v>2074</v>
      </c>
      <c r="AJ2899" s="2">
        <v>-10188946.82</v>
      </c>
    </row>
    <row r="2900" spans="1:36" hidden="1" x14ac:dyDescent="0.25">
      <c r="A2900" s="8">
        <v>6</v>
      </c>
      <c r="B2900" s="8" t="s">
        <v>6081</v>
      </c>
      <c r="C2900" s="8">
        <v>1679190010460</v>
      </c>
      <c r="D2900" s="8" t="s">
        <v>6082</v>
      </c>
      <c r="F2900" s="8" t="s">
        <v>6083</v>
      </c>
      <c r="G2900" s="10">
        <v>43528</v>
      </c>
      <c r="H2900" s="8" t="s">
        <v>31</v>
      </c>
      <c r="I2900" s="8" t="s">
        <v>38</v>
      </c>
      <c r="J2900" s="9">
        <v>9278.02</v>
      </c>
      <c r="K2900" s="9">
        <v>185.56</v>
      </c>
      <c r="L2900" s="8">
        <v>0</v>
      </c>
      <c r="M2900" s="14">
        <f t="shared" si="135"/>
        <v>9463.58</v>
      </c>
      <c r="N2900" s="8">
        <v>0</v>
      </c>
      <c r="O2900" s="8">
        <v>0</v>
      </c>
      <c r="P2900" s="8" t="s">
        <v>77</v>
      </c>
      <c r="R2900" s="8">
        <v>1</v>
      </c>
      <c r="S2900" s="13">
        <f>_xlfn.XLOOKUP(P2900,rif_fee_schedule!$A$2:$A$84,rif_fee_schedule!C$2:C$84, 0)*1.628</f>
        <v>9769.6279999999988</v>
      </c>
      <c r="T2900" s="13">
        <f>_xlfn.XLOOKUP(P2900,rif_fee_schedule!$A$2:$A$84,rif_fee_schedule!D$2:D$84, 0)</f>
        <v>5674</v>
      </c>
      <c r="U2900" s="14">
        <f t="shared" si="136"/>
        <v>9769.6279999999988</v>
      </c>
      <c r="V2900" s="14">
        <f t="shared" si="137"/>
        <v>5674</v>
      </c>
      <c r="W2900"/>
      <c r="Y2900" s="3">
        <v>43269262.359999999</v>
      </c>
      <c r="Z2900" s="3">
        <v>874367.57</v>
      </c>
      <c r="AA2900" s="3">
        <v>433279.63</v>
      </c>
      <c r="AB2900">
        <v>0</v>
      </c>
      <c r="AC2900" s="3">
        <v>0</v>
      </c>
      <c r="AD2900" s="2">
        <v>374512.67</v>
      </c>
      <c r="AE2900" s="3">
        <v>599122533.62</v>
      </c>
      <c r="AF2900" s="3">
        <v>12164932.65</v>
      </c>
      <c r="AG2900" s="3">
        <v>2628720.44</v>
      </c>
      <c r="AH2900" s="3">
        <v>103699.7</v>
      </c>
      <c r="AI2900" s="3">
        <v>2074</v>
      </c>
      <c r="AJ2900" s="2">
        <v>-10188946.82</v>
      </c>
    </row>
    <row r="2901" spans="1:36" hidden="1" x14ac:dyDescent="0.25">
      <c r="A2901" s="8">
        <v>6</v>
      </c>
      <c r="B2901" s="8" t="s">
        <v>6084</v>
      </c>
      <c r="C2901" s="8">
        <v>1679190010460</v>
      </c>
      <c r="D2901" s="8" t="s">
        <v>6085</v>
      </c>
      <c r="F2901" s="8" t="s">
        <v>6041</v>
      </c>
      <c r="G2901" s="10">
        <v>43528</v>
      </c>
      <c r="H2901" s="8" t="s">
        <v>31</v>
      </c>
      <c r="I2901" s="8" t="s">
        <v>38</v>
      </c>
      <c r="J2901" s="9">
        <v>9278.02</v>
      </c>
      <c r="K2901" s="9">
        <v>185.56</v>
      </c>
      <c r="L2901" s="8">
        <v>0</v>
      </c>
      <c r="M2901" s="14">
        <f t="shared" si="135"/>
        <v>9463.58</v>
      </c>
      <c r="N2901" s="8">
        <v>0</v>
      </c>
      <c r="O2901" s="8">
        <v>0</v>
      </c>
      <c r="P2901" s="8" t="s">
        <v>77</v>
      </c>
      <c r="R2901" s="8">
        <v>1</v>
      </c>
      <c r="S2901" s="13">
        <f>_xlfn.XLOOKUP(P2901,rif_fee_schedule!$A$2:$A$84,rif_fee_schedule!C$2:C$84, 0)*1.628</f>
        <v>9769.6279999999988</v>
      </c>
      <c r="T2901" s="13">
        <f>_xlfn.XLOOKUP(P2901,rif_fee_schedule!$A$2:$A$84,rif_fee_schedule!D$2:D$84, 0)</f>
        <v>5674</v>
      </c>
      <c r="U2901" s="14">
        <f t="shared" si="136"/>
        <v>9769.6279999999988</v>
      </c>
      <c r="V2901" s="14">
        <f t="shared" si="137"/>
        <v>5674</v>
      </c>
      <c r="W2901"/>
      <c r="Y2901" s="3">
        <v>43269262.359999999</v>
      </c>
      <c r="Z2901" s="3">
        <v>874367.57</v>
      </c>
      <c r="AA2901" s="3">
        <v>433279.63</v>
      </c>
      <c r="AB2901">
        <v>0</v>
      </c>
      <c r="AC2901" s="3">
        <v>0</v>
      </c>
      <c r="AD2901" s="2">
        <v>374512.67</v>
      </c>
      <c r="AE2901" s="3">
        <v>599122533.62</v>
      </c>
      <c r="AF2901" s="3">
        <v>12164932.65</v>
      </c>
      <c r="AG2901" s="3">
        <v>2628720.44</v>
      </c>
      <c r="AH2901" s="3">
        <v>103699.7</v>
      </c>
      <c r="AI2901" s="3">
        <v>2074</v>
      </c>
      <c r="AJ2901" s="2">
        <v>-10188946.82</v>
      </c>
    </row>
    <row r="2902" spans="1:36" hidden="1" x14ac:dyDescent="0.25">
      <c r="A2902" s="8">
        <v>6</v>
      </c>
      <c r="B2902" s="8" t="s">
        <v>6109</v>
      </c>
      <c r="C2902" s="8">
        <v>1679190010460</v>
      </c>
      <c r="D2902" s="8" t="s">
        <v>6110</v>
      </c>
      <c r="F2902" s="8" t="s">
        <v>6041</v>
      </c>
      <c r="G2902" s="10">
        <v>43525</v>
      </c>
      <c r="H2902" s="8" t="s">
        <v>31</v>
      </c>
      <c r="I2902" s="8" t="s">
        <v>38</v>
      </c>
      <c r="J2902" s="9">
        <v>9278.02</v>
      </c>
      <c r="K2902" s="9">
        <v>185.56</v>
      </c>
      <c r="L2902" s="8">
        <v>0</v>
      </c>
      <c r="M2902" s="14">
        <f t="shared" si="135"/>
        <v>9463.58</v>
      </c>
      <c r="N2902" s="8">
        <v>0</v>
      </c>
      <c r="O2902" s="8">
        <v>0</v>
      </c>
      <c r="P2902" s="8" t="s">
        <v>77</v>
      </c>
      <c r="R2902" s="8">
        <v>1</v>
      </c>
      <c r="S2902" s="13">
        <f>_xlfn.XLOOKUP(P2902,rif_fee_schedule!$A$2:$A$84,rif_fee_schedule!C$2:C$84, 0)*1.628</f>
        <v>9769.6279999999988</v>
      </c>
      <c r="T2902" s="13">
        <f>_xlfn.XLOOKUP(P2902,rif_fee_schedule!$A$2:$A$84,rif_fee_schedule!D$2:D$84, 0)</f>
        <v>5674</v>
      </c>
      <c r="U2902" s="14">
        <f t="shared" si="136"/>
        <v>9769.6279999999988</v>
      </c>
      <c r="V2902" s="14">
        <f t="shared" si="137"/>
        <v>5674</v>
      </c>
      <c r="W2902"/>
      <c r="Y2902" s="3">
        <v>43269262.359999999</v>
      </c>
      <c r="Z2902" s="3">
        <v>874367.57</v>
      </c>
      <c r="AA2902" s="3">
        <v>433279.63</v>
      </c>
      <c r="AB2902">
        <v>0</v>
      </c>
      <c r="AC2902" s="3">
        <v>0</v>
      </c>
      <c r="AD2902" s="2">
        <v>374512.67</v>
      </c>
      <c r="AE2902" s="3">
        <v>599122533.62</v>
      </c>
      <c r="AF2902" s="3">
        <v>12164932.65</v>
      </c>
      <c r="AG2902" s="3">
        <v>2628720.44</v>
      </c>
      <c r="AH2902" s="3">
        <v>103699.7</v>
      </c>
      <c r="AI2902" s="3">
        <v>2074</v>
      </c>
      <c r="AJ2902" s="2">
        <v>-10188946.82</v>
      </c>
    </row>
    <row r="2903" spans="1:36" hidden="1" x14ac:dyDescent="0.25">
      <c r="A2903" s="8">
        <v>6</v>
      </c>
      <c r="B2903" s="8" t="s">
        <v>6088</v>
      </c>
      <c r="C2903" s="8">
        <v>1679190010460</v>
      </c>
      <c r="D2903" s="8" t="s">
        <v>6089</v>
      </c>
      <c r="F2903" s="8" t="s">
        <v>6041</v>
      </c>
      <c r="G2903" s="10">
        <v>43524</v>
      </c>
      <c r="H2903" s="8" t="s">
        <v>31</v>
      </c>
      <c r="I2903" s="8" t="s">
        <v>38</v>
      </c>
      <c r="J2903" s="9">
        <v>9278.02</v>
      </c>
      <c r="K2903" s="9">
        <v>185.56</v>
      </c>
      <c r="L2903" s="8">
        <v>0</v>
      </c>
      <c r="M2903" s="14">
        <f t="shared" si="135"/>
        <v>9463.58</v>
      </c>
      <c r="N2903" s="8">
        <v>0</v>
      </c>
      <c r="O2903" s="8">
        <v>0</v>
      </c>
      <c r="P2903" s="8" t="s">
        <v>77</v>
      </c>
      <c r="R2903" s="8">
        <v>1</v>
      </c>
      <c r="S2903" s="13">
        <f>_xlfn.XLOOKUP(P2903,rif_fee_schedule!$A$2:$A$84,rif_fee_schedule!C$2:C$84, 0)*1.628</f>
        <v>9769.6279999999988</v>
      </c>
      <c r="T2903" s="13">
        <f>_xlfn.XLOOKUP(P2903,rif_fee_schedule!$A$2:$A$84,rif_fee_schedule!D$2:D$84, 0)</f>
        <v>5674</v>
      </c>
      <c r="U2903" s="14">
        <f t="shared" si="136"/>
        <v>9769.6279999999988</v>
      </c>
      <c r="V2903" s="14">
        <f t="shared" si="137"/>
        <v>5674</v>
      </c>
      <c r="W2903"/>
      <c r="Y2903" s="3">
        <v>43269262.359999999</v>
      </c>
      <c r="Z2903" s="3">
        <v>874367.57</v>
      </c>
      <c r="AA2903" s="3">
        <v>433279.63</v>
      </c>
      <c r="AB2903">
        <v>0</v>
      </c>
      <c r="AC2903" s="3">
        <v>0</v>
      </c>
      <c r="AD2903" s="2">
        <v>374512.67</v>
      </c>
      <c r="AE2903" s="3">
        <v>599122533.62</v>
      </c>
      <c r="AF2903" s="3">
        <v>12164932.65</v>
      </c>
      <c r="AG2903" s="3">
        <v>2628720.44</v>
      </c>
      <c r="AH2903" s="3">
        <v>103699.7</v>
      </c>
      <c r="AI2903" s="3">
        <v>2074</v>
      </c>
      <c r="AJ2903" s="2">
        <v>-10188946.82</v>
      </c>
    </row>
    <row r="2904" spans="1:36" hidden="1" x14ac:dyDescent="0.25">
      <c r="A2904" s="8">
        <v>6</v>
      </c>
      <c r="B2904" s="8" t="s">
        <v>6042</v>
      </c>
      <c r="C2904" s="8">
        <v>1679190010460</v>
      </c>
      <c r="D2904" s="8" t="s">
        <v>6043</v>
      </c>
      <c r="F2904" s="8" t="s">
        <v>6041</v>
      </c>
      <c r="G2904" s="10">
        <v>43530</v>
      </c>
      <c r="H2904" s="8" t="s">
        <v>31</v>
      </c>
      <c r="I2904" s="8" t="s">
        <v>38</v>
      </c>
      <c r="J2904" s="9">
        <v>9278.02</v>
      </c>
      <c r="K2904" s="9">
        <v>185.56</v>
      </c>
      <c r="L2904" s="8">
        <v>0</v>
      </c>
      <c r="M2904" s="14">
        <f t="shared" si="135"/>
        <v>9463.58</v>
      </c>
      <c r="N2904" s="8">
        <v>0</v>
      </c>
      <c r="O2904" s="8">
        <v>0</v>
      </c>
      <c r="P2904" s="8" t="s">
        <v>77</v>
      </c>
      <c r="R2904" s="8">
        <v>1</v>
      </c>
      <c r="S2904" s="13">
        <f>_xlfn.XLOOKUP(P2904,rif_fee_schedule!$A$2:$A$84,rif_fee_schedule!C$2:C$84, 0)*1.628</f>
        <v>9769.6279999999988</v>
      </c>
      <c r="T2904" s="13">
        <f>_xlfn.XLOOKUP(P2904,rif_fee_schedule!$A$2:$A$84,rif_fee_schedule!D$2:D$84, 0)</f>
        <v>5674</v>
      </c>
      <c r="U2904" s="14">
        <f t="shared" si="136"/>
        <v>9769.6279999999988</v>
      </c>
      <c r="V2904" s="14">
        <f t="shared" si="137"/>
        <v>5674</v>
      </c>
      <c r="W2904"/>
      <c r="Y2904" s="3">
        <v>43269262.359999999</v>
      </c>
      <c r="Z2904" s="3">
        <v>874367.57</v>
      </c>
      <c r="AA2904" s="3">
        <v>433279.63</v>
      </c>
      <c r="AB2904">
        <v>0</v>
      </c>
      <c r="AC2904" s="3">
        <v>0</v>
      </c>
      <c r="AD2904" s="2">
        <v>374512.67</v>
      </c>
      <c r="AE2904" s="3">
        <v>599122533.62</v>
      </c>
      <c r="AF2904" s="3">
        <v>12164932.65</v>
      </c>
      <c r="AG2904" s="3">
        <v>2628720.44</v>
      </c>
      <c r="AH2904" s="3">
        <v>103699.7</v>
      </c>
      <c r="AI2904" s="3">
        <v>2074</v>
      </c>
      <c r="AJ2904" s="2">
        <v>-10188946.82</v>
      </c>
    </row>
    <row r="2905" spans="1:36" hidden="1" x14ac:dyDescent="0.25">
      <c r="A2905" s="8">
        <v>6</v>
      </c>
      <c r="B2905" s="8" t="s">
        <v>6184</v>
      </c>
      <c r="C2905" s="8">
        <v>1679190010460</v>
      </c>
      <c r="D2905" s="8" t="s">
        <v>6185</v>
      </c>
      <c r="F2905" s="8" t="s">
        <v>6041</v>
      </c>
      <c r="G2905" s="10">
        <v>43525</v>
      </c>
      <c r="H2905" s="8" t="s">
        <v>31</v>
      </c>
      <c r="I2905" s="8" t="s">
        <v>38</v>
      </c>
      <c r="J2905" s="9">
        <v>9278.02</v>
      </c>
      <c r="K2905" s="9">
        <v>185.56</v>
      </c>
      <c r="L2905" s="8">
        <v>0</v>
      </c>
      <c r="M2905" s="14">
        <f t="shared" si="135"/>
        <v>9463.58</v>
      </c>
      <c r="N2905" s="8">
        <v>0</v>
      </c>
      <c r="O2905" s="8">
        <v>0</v>
      </c>
      <c r="P2905" s="8" t="s">
        <v>77</v>
      </c>
      <c r="R2905" s="8">
        <v>1</v>
      </c>
      <c r="S2905" s="13">
        <f>_xlfn.XLOOKUP(P2905,rif_fee_schedule!$A$2:$A$84,rif_fee_schedule!C$2:C$84, 0)*1.628</f>
        <v>9769.6279999999988</v>
      </c>
      <c r="T2905" s="13">
        <f>_xlfn.XLOOKUP(P2905,rif_fee_schedule!$A$2:$A$84,rif_fee_schedule!D$2:D$84, 0)</f>
        <v>5674</v>
      </c>
      <c r="U2905" s="14">
        <f t="shared" si="136"/>
        <v>9769.6279999999988</v>
      </c>
      <c r="V2905" s="14">
        <f t="shared" si="137"/>
        <v>5674</v>
      </c>
      <c r="W2905"/>
      <c r="Y2905" s="3">
        <v>43269262.359999999</v>
      </c>
      <c r="Z2905" s="3">
        <v>874367.57</v>
      </c>
      <c r="AA2905" s="3">
        <v>433279.63</v>
      </c>
      <c r="AB2905">
        <v>0</v>
      </c>
      <c r="AC2905" s="3">
        <v>0</v>
      </c>
      <c r="AD2905" s="2">
        <v>374512.67</v>
      </c>
      <c r="AE2905" s="3">
        <v>599122533.62</v>
      </c>
      <c r="AF2905" s="3">
        <v>12164932.65</v>
      </c>
      <c r="AG2905" s="3">
        <v>2628720.44</v>
      </c>
      <c r="AH2905" s="3">
        <v>103699.7</v>
      </c>
      <c r="AI2905" s="3">
        <v>2074</v>
      </c>
      <c r="AJ2905" s="2">
        <v>-10188946.82</v>
      </c>
    </row>
    <row r="2906" spans="1:36" hidden="1" x14ac:dyDescent="0.25">
      <c r="A2906" s="8">
        <v>6</v>
      </c>
      <c r="B2906" s="8" t="s">
        <v>6062</v>
      </c>
      <c r="C2906" s="8">
        <v>1679190010460</v>
      </c>
      <c r="D2906" s="8" t="s">
        <v>6063</v>
      </c>
      <c r="F2906" s="8" t="s">
        <v>6041</v>
      </c>
      <c r="G2906" s="10">
        <v>43524</v>
      </c>
      <c r="H2906" s="8" t="s">
        <v>31</v>
      </c>
      <c r="I2906" s="8" t="s">
        <v>38</v>
      </c>
      <c r="J2906" s="9">
        <v>9278.02</v>
      </c>
      <c r="K2906" s="9">
        <v>185.56</v>
      </c>
      <c r="L2906" s="8">
        <v>0</v>
      </c>
      <c r="M2906" s="14">
        <f t="shared" si="135"/>
        <v>9463.58</v>
      </c>
      <c r="N2906" s="8">
        <v>0</v>
      </c>
      <c r="O2906" s="8">
        <v>0</v>
      </c>
      <c r="P2906" s="8" t="s">
        <v>77</v>
      </c>
      <c r="R2906" s="8">
        <v>1</v>
      </c>
      <c r="S2906" s="13">
        <f>_xlfn.XLOOKUP(P2906,rif_fee_schedule!$A$2:$A$84,rif_fee_schedule!C$2:C$84, 0)*1.628</f>
        <v>9769.6279999999988</v>
      </c>
      <c r="T2906" s="13">
        <f>_xlfn.XLOOKUP(P2906,rif_fee_schedule!$A$2:$A$84,rif_fee_schedule!D$2:D$84, 0)</f>
        <v>5674</v>
      </c>
      <c r="U2906" s="14">
        <f t="shared" si="136"/>
        <v>9769.6279999999988</v>
      </c>
      <c r="V2906" s="14">
        <f t="shared" si="137"/>
        <v>5674</v>
      </c>
      <c r="W2906"/>
      <c r="Y2906" s="3">
        <v>43269262.359999999</v>
      </c>
      <c r="Z2906" s="3">
        <v>874367.57</v>
      </c>
      <c r="AA2906" s="3">
        <v>433279.63</v>
      </c>
      <c r="AB2906">
        <v>0</v>
      </c>
      <c r="AC2906" s="3">
        <v>0</v>
      </c>
      <c r="AD2906" s="2">
        <v>374512.67</v>
      </c>
      <c r="AE2906" s="3">
        <v>599122533.62</v>
      </c>
      <c r="AF2906" s="3">
        <v>12164932.65</v>
      </c>
      <c r="AG2906" s="3">
        <v>2628720.44</v>
      </c>
      <c r="AH2906" s="3">
        <v>103699.7</v>
      </c>
      <c r="AI2906" s="3">
        <v>2074</v>
      </c>
      <c r="AJ2906" s="2">
        <v>-10188946.82</v>
      </c>
    </row>
    <row r="2907" spans="1:36" hidden="1" x14ac:dyDescent="0.25">
      <c r="A2907" s="8">
        <v>6</v>
      </c>
      <c r="B2907" s="8" t="s">
        <v>6196</v>
      </c>
      <c r="C2907" s="8">
        <v>1679190010460</v>
      </c>
      <c r="D2907" s="8" t="s">
        <v>6197</v>
      </c>
      <c r="F2907" s="8" t="s">
        <v>6041</v>
      </c>
      <c r="G2907" s="10">
        <v>43528</v>
      </c>
      <c r="H2907" s="8" t="s">
        <v>31</v>
      </c>
      <c r="I2907" s="8" t="s">
        <v>38</v>
      </c>
      <c r="J2907" s="9">
        <v>9278.02</v>
      </c>
      <c r="K2907" s="9">
        <v>185.56</v>
      </c>
      <c r="L2907" s="8">
        <v>0</v>
      </c>
      <c r="M2907" s="14">
        <f t="shared" si="135"/>
        <v>9463.58</v>
      </c>
      <c r="N2907" s="8">
        <v>0</v>
      </c>
      <c r="O2907" s="8">
        <v>0</v>
      </c>
      <c r="P2907" s="8" t="s">
        <v>77</v>
      </c>
      <c r="R2907" s="8">
        <v>1</v>
      </c>
      <c r="S2907" s="13">
        <f>_xlfn.XLOOKUP(P2907,rif_fee_schedule!$A$2:$A$84,rif_fee_schedule!C$2:C$84, 0)*1.628</f>
        <v>9769.6279999999988</v>
      </c>
      <c r="T2907" s="13">
        <f>_xlfn.XLOOKUP(P2907,rif_fee_schedule!$A$2:$A$84,rif_fee_schedule!D$2:D$84, 0)</f>
        <v>5674</v>
      </c>
      <c r="U2907" s="14">
        <f t="shared" si="136"/>
        <v>9769.6279999999988</v>
      </c>
      <c r="V2907" s="14">
        <f t="shared" si="137"/>
        <v>5674</v>
      </c>
      <c r="W2907"/>
      <c r="Y2907" s="3">
        <v>43269262.359999999</v>
      </c>
      <c r="Z2907" s="3">
        <v>874367.57</v>
      </c>
      <c r="AA2907" s="3">
        <v>433279.63</v>
      </c>
      <c r="AB2907">
        <v>0</v>
      </c>
      <c r="AC2907" s="3">
        <v>0</v>
      </c>
      <c r="AD2907" s="2">
        <v>374512.67</v>
      </c>
      <c r="AE2907" s="3">
        <v>599122533.62</v>
      </c>
      <c r="AF2907" s="3">
        <v>12164932.65</v>
      </c>
      <c r="AG2907" s="3">
        <v>2628720.44</v>
      </c>
      <c r="AH2907" s="3">
        <v>103699.7</v>
      </c>
      <c r="AI2907" s="3">
        <v>2074</v>
      </c>
      <c r="AJ2907" s="2">
        <v>-10188946.82</v>
      </c>
    </row>
    <row r="2908" spans="1:36" hidden="1" x14ac:dyDescent="0.25">
      <c r="A2908" s="8">
        <v>2</v>
      </c>
      <c r="B2908" s="8" t="s">
        <v>1361</v>
      </c>
      <c r="C2908" s="8">
        <v>131250280250</v>
      </c>
      <c r="D2908" s="8" t="s">
        <v>1362</v>
      </c>
      <c r="F2908" s="8" t="s">
        <v>1363</v>
      </c>
      <c r="G2908" s="10">
        <v>43528</v>
      </c>
      <c r="H2908" s="8" t="s">
        <v>31</v>
      </c>
      <c r="I2908" s="8" t="s">
        <v>38</v>
      </c>
      <c r="J2908" s="9">
        <v>0</v>
      </c>
      <c r="K2908" s="9">
        <v>0</v>
      </c>
      <c r="L2908" s="8">
        <v>0</v>
      </c>
      <c r="M2908" s="14">
        <f t="shared" si="135"/>
        <v>0</v>
      </c>
      <c r="N2908" s="8">
        <v>0</v>
      </c>
      <c r="O2908" s="8">
        <v>0</v>
      </c>
      <c r="P2908" s="8" t="s">
        <v>77</v>
      </c>
      <c r="R2908" s="8">
        <v>1</v>
      </c>
      <c r="S2908" s="13">
        <f>_xlfn.XLOOKUP(P2908,rif_fee_schedule!$A$2:$A$84,rif_fee_schedule!C$2:C$84, 0)*1.628</f>
        <v>9769.6279999999988</v>
      </c>
      <c r="T2908" s="13">
        <f>_xlfn.XLOOKUP(P2908,rif_fee_schedule!$A$2:$A$84,rif_fee_schedule!D$2:D$84, 0)</f>
        <v>5674</v>
      </c>
      <c r="U2908" s="14">
        <f t="shared" si="136"/>
        <v>9769.6279999999988</v>
      </c>
      <c r="V2908" s="14">
        <f t="shared" si="137"/>
        <v>5674</v>
      </c>
      <c r="W2908"/>
      <c r="Y2908" s="3">
        <v>272008405.74000001</v>
      </c>
      <c r="Z2908" s="3">
        <v>5573244.3300000001</v>
      </c>
      <c r="AA2908" s="3">
        <v>0</v>
      </c>
      <c r="AB2908">
        <v>0</v>
      </c>
      <c r="AC2908" s="3">
        <v>0</v>
      </c>
      <c r="AD2908" s="2">
        <v>-7297347.0099999998</v>
      </c>
      <c r="AE2908" s="3">
        <v>599122533.62</v>
      </c>
      <c r="AF2908" s="3">
        <v>12164932.65</v>
      </c>
      <c r="AG2908" s="3">
        <v>2628720.44</v>
      </c>
      <c r="AH2908" s="3">
        <v>103699.7</v>
      </c>
      <c r="AI2908" s="3">
        <v>2074</v>
      </c>
      <c r="AJ2908" s="2">
        <v>-10188946.82</v>
      </c>
    </row>
    <row r="2909" spans="1:36" hidden="1" x14ac:dyDescent="0.25">
      <c r="A2909" s="8">
        <v>2</v>
      </c>
      <c r="B2909" s="8" t="s">
        <v>1361</v>
      </c>
      <c r="C2909" s="8">
        <v>131250280250</v>
      </c>
      <c r="D2909" s="8" t="s">
        <v>1362</v>
      </c>
      <c r="F2909" s="8" t="s">
        <v>1363</v>
      </c>
      <c r="G2909" s="10">
        <v>43528</v>
      </c>
      <c r="H2909" s="8" t="s">
        <v>31</v>
      </c>
      <c r="I2909" s="8" t="s">
        <v>38</v>
      </c>
      <c r="J2909" s="9">
        <v>0</v>
      </c>
      <c r="K2909" s="9">
        <v>0</v>
      </c>
      <c r="L2909" s="8">
        <v>0</v>
      </c>
      <c r="M2909" s="14">
        <f t="shared" si="135"/>
        <v>0</v>
      </c>
      <c r="N2909" s="8">
        <v>0</v>
      </c>
      <c r="O2909" s="8">
        <v>0</v>
      </c>
      <c r="P2909" s="8" t="s">
        <v>77</v>
      </c>
      <c r="R2909" s="8">
        <v>-1</v>
      </c>
      <c r="S2909" s="13">
        <f>_xlfn.XLOOKUP(P2909,rif_fee_schedule!$A$2:$A$84,rif_fee_schedule!C$2:C$84, 0)*1.628</f>
        <v>9769.6279999999988</v>
      </c>
      <c r="T2909" s="13">
        <f>_xlfn.XLOOKUP(P2909,rif_fee_schedule!$A$2:$A$84,rif_fee_schedule!D$2:D$84, 0)</f>
        <v>5674</v>
      </c>
      <c r="U2909" s="14">
        <f t="shared" si="136"/>
        <v>-9769.6279999999988</v>
      </c>
      <c r="V2909" s="14">
        <f t="shared" si="137"/>
        <v>-5674</v>
      </c>
      <c r="W2909"/>
      <c r="Y2909" s="3">
        <v>272008405.74000001</v>
      </c>
      <c r="Z2909" s="3">
        <v>5573244.3300000001</v>
      </c>
      <c r="AA2909" s="3">
        <v>0</v>
      </c>
      <c r="AB2909">
        <v>0</v>
      </c>
      <c r="AC2909" s="3">
        <v>0</v>
      </c>
      <c r="AD2909" s="2">
        <v>-7297347.0099999998</v>
      </c>
      <c r="AE2909" s="3">
        <v>599122533.62</v>
      </c>
      <c r="AF2909" s="3">
        <v>12164932.65</v>
      </c>
      <c r="AG2909" s="3">
        <v>2628720.44</v>
      </c>
      <c r="AH2909" s="3">
        <v>103699.7</v>
      </c>
      <c r="AI2909" s="3">
        <v>2074</v>
      </c>
      <c r="AJ2909" s="2">
        <v>-10188946.82</v>
      </c>
    </row>
    <row r="2910" spans="1:36" hidden="1" x14ac:dyDescent="0.25">
      <c r="A2910" s="8">
        <v>6</v>
      </c>
      <c r="B2910" s="8" t="s">
        <v>6202</v>
      </c>
      <c r="C2910" s="8">
        <v>1679190010460</v>
      </c>
      <c r="D2910" s="8" t="s">
        <v>6203</v>
      </c>
      <c r="F2910" s="8" t="s">
        <v>6041</v>
      </c>
      <c r="G2910" s="10">
        <v>43524</v>
      </c>
      <c r="H2910" s="8" t="s">
        <v>31</v>
      </c>
      <c r="I2910" s="8" t="s">
        <v>38</v>
      </c>
      <c r="J2910" s="9">
        <v>9278.02</v>
      </c>
      <c r="K2910" s="9">
        <v>185.56</v>
      </c>
      <c r="L2910" s="8">
        <v>0</v>
      </c>
      <c r="M2910" s="14">
        <f t="shared" si="135"/>
        <v>9463.58</v>
      </c>
      <c r="N2910" s="8">
        <v>0</v>
      </c>
      <c r="O2910" s="8">
        <v>0</v>
      </c>
      <c r="P2910" s="8" t="s">
        <v>77</v>
      </c>
      <c r="R2910" s="8">
        <v>1</v>
      </c>
      <c r="S2910" s="13">
        <f>_xlfn.XLOOKUP(P2910,rif_fee_schedule!$A$2:$A$84,rif_fee_schedule!C$2:C$84, 0)*1.628</f>
        <v>9769.6279999999988</v>
      </c>
      <c r="T2910" s="13">
        <f>_xlfn.XLOOKUP(P2910,rif_fee_schedule!$A$2:$A$84,rif_fee_schedule!D$2:D$84, 0)</f>
        <v>5674</v>
      </c>
      <c r="U2910" s="14">
        <f t="shared" si="136"/>
        <v>9769.6279999999988</v>
      </c>
      <c r="V2910" s="14">
        <f t="shared" si="137"/>
        <v>5674</v>
      </c>
      <c r="W2910"/>
      <c r="Y2910" s="3">
        <v>43269262.359999999</v>
      </c>
      <c r="Z2910" s="3">
        <v>874367.57</v>
      </c>
      <c r="AA2910" s="3">
        <v>433279.63</v>
      </c>
      <c r="AB2910">
        <v>0</v>
      </c>
      <c r="AC2910" s="3">
        <v>0</v>
      </c>
      <c r="AD2910" s="2">
        <v>374512.67</v>
      </c>
      <c r="AE2910" s="3">
        <v>599122533.62</v>
      </c>
      <c r="AF2910" s="3">
        <v>12164932.65</v>
      </c>
      <c r="AG2910" s="3">
        <v>2628720.44</v>
      </c>
      <c r="AH2910" s="3">
        <v>103699.7</v>
      </c>
      <c r="AI2910" s="3">
        <v>2074</v>
      </c>
      <c r="AJ2910" s="2">
        <v>-10188946.82</v>
      </c>
    </row>
    <row r="2911" spans="1:36" hidden="1" x14ac:dyDescent="0.25">
      <c r="A2911" s="8">
        <v>6</v>
      </c>
      <c r="B2911" s="8" t="s">
        <v>6186</v>
      </c>
      <c r="C2911" s="8">
        <v>1679190010460</v>
      </c>
      <c r="D2911" s="8" t="s">
        <v>6187</v>
      </c>
      <c r="F2911" s="8" t="s">
        <v>6041</v>
      </c>
      <c r="G2911" s="10">
        <v>43525</v>
      </c>
      <c r="H2911" s="8" t="s">
        <v>31</v>
      </c>
      <c r="I2911" s="8" t="s">
        <v>38</v>
      </c>
      <c r="J2911" s="9">
        <v>9278.02</v>
      </c>
      <c r="K2911" s="9">
        <v>185.56</v>
      </c>
      <c r="L2911" s="8">
        <v>0</v>
      </c>
      <c r="M2911" s="14">
        <f t="shared" si="135"/>
        <v>9463.58</v>
      </c>
      <c r="N2911" s="8">
        <v>0</v>
      </c>
      <c r="O2911" s="8">
        <v>0</v>
      </c>
      <c r="P2911" s="8" t="s">
        <v>77</v>
      </c>
      <c r="R2911" s="8">
        <v>1</v>
      </c>
      <c r="S2911" s="13">
        <f>_xlfn.XLOOKUP(P2911,rif_fee_schedule!$A$2:$A$84,rif_fee_schedule!C$2:C$84, 0)*1.628</f>
        <v>9769.6279999999988</v>
      </c>
      <c r="T2911" s="13">
        <f>_xlfn.XLOOKUP(P2911,rif_fee_schedule!$A$2:$A$84,rif_fee_schedule!D$2:D$84, 0)</f>
        <v>5674</v>
      </c>
      <c r="U2911" s="14">
        <f t="shared" si="136"/>
        <v>9769.6279999999988</v>
      </c>
      <c r="V2911" s="14">
        <f t="shared" si="137"/>
        <v>5674</v>
      </c>
      <c r="W2911"/>
      <c r="Y2911" s="3">
        <v>43269262.359999999</v>
      </c>
      <c r="Z2911" s="3">
        <v>874367.57</v>
      </c>
      <c r="AA2911" s="3">
        <v>433279.63</v>
      </c>
      <c r="AB2911">
        <v>0</v>
      </c>
      <c r="AC2911" s="3">
        <v>0</v>
      </c>
      <c r="AD2911" s="2">
        <v>374512.67</v>
      </c>
      <c r="AE2911" s="3">
        <v>599122533.62</v>
      </c>
      <c r="AF2911" s="3">
        <v>12164932.65</v>
      </c>
      <c r="AG2911" s="3">
        <v>2628720.44</v>
      </c>
      <c r="AH2911" s="3">
        <v>103699.7</v>
      </c>
      <c r="AI2911" s="3">
        <v>2074</v>
      </c>
      <c r="AJ2911" s="2">
        <v>-10188946.82</v>
      </c>
    </row>
    <row r="2912" spans="1:36" hidden="1" x14ac:dyDescent="0.25">
      <c r="A2912" s="8">
        <v>6</v>
      </c>
      <c r="B2912" s="8" t="s">
        <v>6075</v>
      </c>
      <c r="C2912" s="8">
        <v>1679190010460</v>
      </c>
      <c r="D2912" s="8" t="s">
        <v>6076</v>
      </c>
      <c r="F2912" s="8" t="s">
        <v>6041</v>
      </c>
      <c r="G2912" s="10">
        <v>43528</v>
      </c>
      <c r="H2912" s="8" t="s">
        <v>31</v>
      </c>
      <c r="I2912" s="8" t="s">
        <v>38</v>
      </c>
      <c r="J2912" s="9">
        <v>9278.02</v>
      </c>
      <c r="K2912" s="9">
        <v>185.56</v>
      </c>
      <c r="L2912" s="8">
        <v>0</v>
      </c>
      <c r="M2912" s="14">
        <f t="shared" si="135"/>
        <v>9463.58</v>
      </c>
      <c r="N2912" s="8">
        <v>0</v>
      </c>
      <c r="O2912" s="8">
        <v>0</v>
      </c>
      <c r="P2912" s="8" t="s">
        <v>77</v>
      </c>
      <c r="R2912" s="8">
        <v>1</v>
      </c>
      <c r="S2912" s="13">
        <f>_xlfn.XLOOKUP(P2912,rif_fee_schedule!$A$2:$A$84,rif_fee_schedule!C$2:C$84, 0)*1.628</f>
        <v>9769.6279999999988</v>
      </c>
      <c r="T2912" s="13">
        <f>_xlfn.XLOOKUP(P2912,rif_fee_schedule!$A$2:$A$84,rif_fee_schedule!D$2:D$84, 0)</f>
        <v>5674</v>
      </c>
      <c r="U2912" s="14">
        <f t="shared" si="136"/>
        <v>9769.6279999999988</v>
      </c>
      <c r="V2912" s="14">
        <f t="shared" si="137"/>
        <v>5674</v>
      </c>
      <c r="W2912"/>
      <c r="Y2912" s="3">
        <v>43269262.359999999</v>
      </c>
      <c r="Z2912" s="3">
        <v>874367.57</v>
      </c>
      <c r="AA2912" s="3">
        <v>433279.63</v>
      </c>
      <c r="AB2912">
        <v>0</v>
      </c>
      <c r="AC2912" s="3">
        <v>0</v>
      </c>
      <c r="AD2912" s="2">
        <v>374512.67</v>
      </c>
      <c r="AE2912" s="3">
        <v>599122533.62</v>
      </c>
      <c r="AF2912" s="3">
        <v>12164932.65</v>
      </c>
      <c r="AG2912" s="3">
        <v>2628720.44</v>
      </c>
      <c r="AH2912" s="3">
        <v>103699.7</v>
      </c>
      <c r="AI2912" s="3">
        <v>2074</v>
      </c>
      <c r="AJ2912" s="2">
        <v>-10188946.82</v>
      </c>
    </row>
    <row r="2913" spans="1:36" hidden="1" x14ac:dyDescent="0.25">
      <c r="A2913" s="8">
        <v>6</v>
      </c>
      <c r="B2913" s="8" t="s">
        <v>6052</v>
      </c>
      <c r="C2913" s="8">
        <v>1679190010460</v>
      </c>
      <c r="D2913" s="8" t="s">
        <v>6053</v>
      </c>
      <c r="F2913" s="8" t="s">
        <v>6041</v>
      </c>
      <c r="G2913" s="10">
        <v>43528</v>
      </c>
      <c r="H2913" s="8" t="s">
        <v>31</v>
      </c>
      <c r="I2913" s="8" t="s">
        <v>38</v>
      </c>
      <c r="J2913" s="9">
        <v>9278.02</v>
      </c>
      <c r="K2913" s="9">
        <v>185.56</v>
      </c>
      <c r="L2913" s="8">
        <v>0</v>
      </c>
      <c r="M2913" s="14">
        <f t="shared" ref="M2913:M2976" si="138">SUM(J2913:L2913)</f>
        <v>9463.58</v>
      </c>
      <c r="N2913" s="8">
        <v>0</v>
      </c>
      <c r="O2913" s="8">
        <v>0</v>
      </c>
      <c r="P2913" s="8" t="s">
        <v>77</v>
      </c>
      <c r="R2913" s="8">
        <v>1</v>
      </c>
      <c r="S2913" s="13">
        <f>_xlfn.XLOOKUP(P2913,rif_fee_schedule!$A$2:$A$84,rif_fee_schedule!C$2:C$84, 0)*1.628</f>
        <v>9769.6279999999988</v>
      </c>
      <c r="T2913" s="13">
        <f>_xlfn.XLOOKUP(P2913,rif_fee_schedule!$A$2:$A$84,rif_fee_schedule!D$2:D$84, 0)</f>
        <v>5674</v>
      </c>
      <c r="U2913" s="14">
        <f t="shared" si="136"/>
        <v>9769.6279999999988</v>
      </c>
      <c r="V2913" s="14">
        <f t="shared" si="137"/>
        <v>5674</v>
      </c>
      <c r="W2913"/>
      <c r="Y2913" s="3">
        <v>43269262.359999999</v>
      </c>
      <c r="Z2913" s="3">
        <v>874367.57</v>
      </c>
      <c r="AA2913" s="3">
        <v>433279.63</v>
      </c>
      <c r="AB2913">
        <v>0</v>
      </c>
      <c r="AC2913" s="3">
        <v>0</v>
      </c>
      <c r="AD2913" s="2">
        <v>374512.67</v>
      </c>
      <c r="AE2913" s="3">
        <v>599122533.62</v>
      </c>
      <c r="AF2913" s="3">
        <v>12164932.65</v>
      </c>
      <c r="AG2913" s="3">
        <v>2628720.44</v>
      </c>
      <c r="AH2913" s="3">
        <v>103699.7</v>
      </c>
      <c r="AI2913" s="3">
        <v>2074</v>
      </c>
      <c r="AJ2913" s="2">
        <v>-10188946.82</v>
      </c>
    </row>
    <row r="2914" spans="1:36" hidden="1" x14ac:dyDescent="0.25">
      <c r="A2914" s="8">
        <v>6</v>
      </c>
      <c r="B2914" s="8" t="s">
        <v>6117</v>
      </c>
      <c r="C2914" s="8">
        <v>1679190010460</v>
      </c>
      <c r="D2914" s="8" t="s">
        <v>6118</v>
      </c>
      <c r="F2914" s="8" t="s">
        <v>6041</v>
      </c>
      <c r="G2914" s="10">
        <v>43524</v>
      </c>
      <c r="H2914" s="8" t="s">
        <v>31</v>
      </c>
      <c r="I2914" s="8" t="s">
        <v>38</v>
      </c>
      <c r="J2914" s="9">
        <v>9278.02</v>
      </c>
      <c r="K2914" s="9">
        <v>185.56</v>
      </c>
      <c r="L2914" s="8">
        <v>0</v>
      </c>
      <c r="M2914" s="14">
        <f t="shared" si="138"/>
        <v>9463.58</v>
      </c>
      <c r="N2914" s="8">
        <v>0</v>
      </c>
      <c r="O2914" s="8">
        <v>0</v>
      </c>
      <c r="P2914" s="8" t="s">
        <v>77</v>
      </c>
      <c r="R2914" s="8">
        <v>1</v>
      </c>
      <c r="S2914" s="13">
        <f>_xlfn.XLOOKUP(P2914,rif_fee_schedule!$A$2:$A$84,rif_fee_schedule!C$2:C$84, 0)*1.628</f>
        <v>9769.6279999999988</v>
      </c>
      <c r="T2914" s="13">
        <f>_xlfn.XLOOKUP(P2914,rif_fee_schedule!$A$2:$A$84,rif_fee_schedule!D$2:D$84, 0)</f>
        <v>5674</v>
      </c>
      <c r="U2914" s="14">
        <f t="shared" si="136"/>
        <v>9769.6279999999988</v>
      </c>
      <c r="V2914" s="14">
        <f t="shared" si="137"/>
        <v>5674</v>
      </c>
      <c r="W2914"/>
      <c r="Y2914" s="3">
        <v>43269262.359999999</v>
      </c>
      <c r="Z2914" s="3">
        <v>874367.57</v>
      </c>
      <c r="AA2914" s="3">
        <v>433279.63</v>
      </c>
      <c r="AB2914">
        <v>0</v>
      </c>
      <c r="AC2914" s="3">
        <v>0</v>
      </c>
      <c r="AD2914" s="2">
        <v>374512.67</v>
      </c>
      <c r="AE2914" s="3">
        <v>599122533.62</v>
      </c>
      <c r="AF2914" s="3">
        <v>12164932.65</v>
      </c>
      <c r="AG2914" s="3">
        <v>2628720.44</v>
      </c>
      <c r="AH2914" s="3">
        <v>103699.7</v>
      </c>
      <c r="AI2914" s="3">
        <v>2074</v>
      </c>
      <c r="AJ2914" s="2">
        <v>-10188946.82</v>
      </c>
    </row>
    <row r="2915" spans="1:36" hidden="1" x14ac:dyDescent="0.25">
      <c r="A2915" s="8">
        <v>6</v>
      </c>
      <c r="B2915" s="8" t="s">
        <v>6111</v>
      </c>
      <c r="C2915" s="8">
        <v>1679190010460</v>
      </c>
      <c r="D2915" s="8" t="s">
        <v>6112</v>
      </c>
      <c r="F2915" s="8" t="s">
        <v>6041</v>
      </c>
      <c r="G2915" s="10">
        <v>43525</v>
      </c>
      <c r="H2915" s="8" t="s">
        <v>31</v>
      </c>
      <c r="I2915" s="8" t="s">
        <v>38</v>
      </c>
      <c r="J2915" s="9">
        <v>9278.02</v>
      </c>
      <c r="K2915" s="9">
        <v>185.56</v>
      </c>
      <c r="L2915" s="8">
        <v>0</v>
      </c>
      <c r="M2915" s="14">
        <f t="shared" si="138"/>
        <v>9463.58</v>
      </c>
      <c r="N2915" s="8">
        <v>0</v>
      </c>
      <c r="O2915" s="8">
        <v>0</v>
      </c>
      <c r="P2915" s="8" t="s">
        <v>77</v>
      </c>
      <c r="R2915" s="8">
        <v>1</v>
      </c>
      <c r="S2915" s="13">
        <f>_xlfn.XLOOKUP(P2915,rif_fee_schedule!$A$2:$A$84,rif_fee_schedule!C$2:C$84, 0)*1.628</f>
        <v>9769.6279999999988</v>
      </c>
      <c r="T2915" s="13">
        <f>_xlfn.XLOOKUP(P2915,rif_fee_schedule!$A$2:$A$84,rif_fee_schedule!D$2:D$84, 0)</f>
        <v>5674</v>
      </c>
      <c r="U2915" s="14">
        <f t="shared" si="136"/>
        <v>9769.6279999999988</v>
      </c>
      <c r="V2915" s="14">
        <f t="shared" si="137"/>
        <v>5674</v>
      </c>
      <c r="W2915"/>
      <c r="Y2915" s="3">
        <v>43269262.359999999</v>
      </c>
      <c r="Z2915" s="3">
        <v>874367.57</v>
      </c>
      <c r="AA2915" s="3">
        <v>433279.63</v>
      </c>
      <c r="AB2915">
        <v>0</v>
      </c>
      <c r="AC2915" s="3">
        <v>0</v>
      </c>
      <c r="AD2915" s="2">
        <v>374512.67</v>
      </c>
      <c r="AE2915" s="3">
        <v>599122533.62</v>
      </c>
      <c r="AF2915" s="3">
        <v>12164932.65</v>
      </c>
      <c r="AG2915" s="3">
        <v>2628720.44</v>
      </c>
      <c r="AH2915" s="3">
        <v>103699.7</v>
      </c>
      <c r="AI2915" s="3">
        <v>2074</v>
      </c>
      <c r="AJ2915" s="2">
        <v>-10188946.82</v>
      </c>
    </row>
    <row r="2916" spans="1:36" hidden="1" x14ac:dyDescent="0.25">
      <c r="A2916" s="8">
        <v>6</v>
      </c>
      <c r="B2916" s="8" t="s">
        <v>6050</v>
      </c>
      <c r="C2916" s="8">
        <v>1679190010460</v>
      </c>
      <c r="D2916" s="8" t="s">
        <v>6051</v>
      </c>
      <c r="F2916" s="8" t="s">
        <v>6041</v>
      </c>
      <c r="G2916" s="10">
        <v>43528</v>
      </c>
      <c r="H2916" s="8" t="s">
        <v>31</v>
      </c>
      <c r="I2916" s="8" t="s">
        <v>38</v>
      </c>
      <c r="J2916" s="9">
        <v>9278.02</v>
      </c>
      <c r="K2916" s="9">
        <v>185.56</v>
      </c>
      <c r="L2916" s="8">
        <v>0</v>
      </c>
      <c r="M2916" s="14">
        <f t="shared" si="138"/>
        <v>9463.58</v>
      </c>
      <c r="N2916" s="8">
        <v>0</v>
      </c>
      <c r="O2916" s="8">
        <v>0</v>
      </c>
      <c r="P2916" s="8" t="s">
        <v>77</v>
      </c>
      <c r="R2916" s="8">
        <v>1</v>
      </c>
      <c r="S2916" s="13">
        <f>_xlfn.XLOOKUP(P2916,rif_fee_schedule!$A$2:$A$84,rif_fee_schedule!C$2:C$84, 0)*1.628</f>
        <v>9769.6279999999988</v>
      </c>
      <c r="T2916" s="13">
        <f>_xlfn.XLOOKUP(P2916,rif_fee_schedule!$A$2:$A$84,rif_fee_schedule!D$2:D$84, 0)</f>
        <v>5674</v>
      </c>
      <c r="U2916" s="14">
        <f t="shared" si="136"/>
        <v>9769.6279999999988</v>
      </c>
      <c r="V2916" s="14">
        <f t="shared" si="137"/>
        <v>5674</v>
      </c>
      <c r="W2916"/>
      <c r="Y2916" s="3">
        <v>43269262.359999999</v>
      </c>
      <c r="Z2916" s="3">
        <v>874367.57</v>
      </c>
      <c r="AA2916" s="3">
        <v>433279.63</v>
      </c>
      <c r="AB2916">
        <v>0</v>
      </c>
      <c r="AC2916" s="3">
        <v>0</v>
      </c>
      <c r="AD2916" s="2">
        <v>374512.67</v>
      </c>
      <c r="AE2916" s="3">
        <v>599122533.62</v>
      </c>
      <c r="AF2916" s="3">
        <v>12164932.65</v>
      </c>
      <c r="AG2916" s="3">
        <v>2628720.44</v>
      </c>
      <c r="AH2916" s="3">
        <v>103699.7</v>
      </c>
      <c r="AI2916" s="3">
        <v>2074</v>
      </c>
      <c r="AJ2916" s="2">
        <v>-10188946.82</v>
      </c>
    </row>
    <row r="2917" spans="1:36" hidden="1" x14ac:dyDescent="0.25">
      <c r="A2917" s="8">
        <v>6</v>
      </c>
      <c r="B2917" s="8" t="s">
        <v>6231</v>
      </c>
      <c r="C2917" s="8">
        <v>1679190010460</v>
      </c>
      <c r="D2917" s="8" t="s">
        <v>6232</v>
      </c>
      <c r="F2917" s="8" t="s">
        <v>6041</v>
      </c>
      <c r="G2917" s="10">
        <v>43528</v>
      </c>
      <c r="H2917" s="8" t="s">
        <v>31</v>
      </c>
      <c r="I2917" s="8" t="s">
        <v>38</v>
      </c>
      <c r="J2917" s="9">
        <v>9278.02</v>
      </c>
      <c r="K2917" s="9">
        <v>185.56</v>
      </c>
      <c r="L2917" s="8">
        <v>0</v>
      </c>
      <c r="M2917" s="14">
        <f t="shared" si="138"/>
        <v>9463.58</v>
      </c>
      <c r="N2917" s="8">
        <v>0</v>
      </c>
      <c r="O2917" s="8">
        <v>0</v>
      </c>
      <c r="P2917" s="8" t="s">
        <v>77</v>
      </c>
      <c r="R2917" s="8">
        <v>1</v>
      </c>
      <c r="S2917" s="13">
        <f>_xlfn.XLOOKUP(P2917,rif_fee_schedule!$A$2:$A$84,rif_fee_schedule!C$2:C$84, 0)*1.628</f>
        <v>9769.6279999999988</v>
      </c>
      <c r="T2917" s="13">
        <f>_xlfn.XLOOKUP(P2917,rif_fee_schedule!$A$2:$A$84,rif_fee_schedule!D$2:D$84, 0)</f>
        <v>5674</v>
      </c>
      <c r="U2917" s="14">
        <f t="shared" si="136"/>
        <v>9769.6279999999988</v>
      </c>
      <c r="V2917" s="14">
        <f t="shared" si="137"/>
        <v>5674</v>
      </c>
      <c r="W2917"/>
      <c r="Y2917" s="3">
        <v>43269262.359999999</v>
      </c>
      <c r="Z2917" s="3">
        <v>874367.57</v>
      </c>
      <c r="AA2917" s="3">
        <v>433279.63</v>
      </c>
      <c r="AB2917">
        <v>0</v>
      </c>
      <c r="AC2917" s="3">
        <v>0</v>
      </c>
      <c r="AD2917" s="2">
        <v>374512.67</v>
      </c>
      <c r="AE2917" s="3">
        <v>599122533.62</v>
      </c>
      <c r="AF2917" s="3">
        <v>12164932.65</v>
      </c>
      <c r="AG2917" s="3">
        <v>2628720.44</v>
      </c>
      <c r="AH2917" s="3">
        <v>103699.7</v>
      </c>
      <c r="AI2917" s="3">
        <v>2074</v>
      </c>
      <c r="AJ2917" s="2">
        <v>-10188946.82</v>
      </c>
    </row>
    <row r="2918" spans="1:36" hidden="1" x14ac:dyDescent="0.25">
      <c r="A2918" s="8">
        <v>6</v>
      </c>
      <c r="B2918" s="8" t="s">
        <v>6113</v>
      </c>
      <c r="C2918" s="8">
        <v>1679190010460</v>
      </c>
      <c r="D2918" s="8" t="s">
        <v>6114</v>
      </c>
      <c r="F2918" s="8" t="s">
        <v>6041</v>
      </c>
      <c r="G2918" s="10">
        <v>43525</v>
      </c>
      <c r="H2918" s="8" t="s">
        <v>31</v>
      </c>
      <c r="I2918" s="8" t="s">
        <v>38</v>
      </c>
      <c r="J2918" s="9">
        <v>9278.02</v>
      </c>
      <c r="K2918" s="9">
        <v>185.56</v>
      </c>
      <c r="L2918" s="8">
        <v>0</v>
      </c>
      <c r="M2918" s="14">
        <f t="shared" si="138"/>
        <v>9463.58</v>
      </c>
      <c r="N2918" s="8">
        <v>0</v>
      </c>
      <c r="O2918" s="8">
        <v>0</v>
      </c>
      <c r="P2918" s="8" t="s">
        <v>77</v>
      </c>
      <c r="R2918" s="8">
        <v>1</v>
      </c>
      <c r="S2918" s="13">
        <f>_xlfn.XLOOKUP(P2918,rif_fee_schedule!$A$2:$A$84,rif_fee_schedule!C$2:C$84, 0)*1.628</f>
        <v>9769.6279999999988</v>
      </c>
      <c r="T2918" s="13">
        <f>_xlfn.XLOOKUP(P2918,rif_fee_schedule!$A$2:$A$84,rif_fee_schedule!D$2:D$84, 0)</f>
        <v>5674</v>
      </c>
      <c r="U2918" s="14">
        <f t="shared" si="136"/>
        <v>9769.6279999999988</v>
      </c>
      <c r="V2918" s="14">
        <f t="shared" si="137"/>
        <v>5674</v>
      </c>
      <c r="W2918"/>
      <c r="Y2918" s="3">
        <v>43269262.359999999</v>
      </c>
      <c r="Z2918" s="3">
        <v>874367.57</v>
      </c>
      <c r="AA2918" s="3">
        <v>433279.63</v>
      </c>
      <c r="AB2918">
        <v>0</v>
      </c>
      <c r="AC2918" s="3">
        <v>0</v>
      </c>
      <c r="AD2918" s="2">
        <v>374512.67</v>
      </c>
      <c r="AE2918" s="3">
        <v>599122533.62</v>
      </c>
      <c r="AF2918" s="3">
        <v>12164932.65</v>
      </c>
      <c r="AG2918" s="3">
        <v>2628720.44</v>
      </c>
      <c r="AH2918" s="3">
        <v>103699.7</v>
      </c>
      <c r="AI2918" s="3">
        <v>2074</v>
      </c>
      <c r="AJ2918" s="2">
        <v>-10188946.82</v>
      </c>
    </row>
    <row r="2919" spans="1:36" hidden="1" x14ac:dyDescent="0.25">
      <c r="A2919" s="8">
        <v>3</v>
      </c>
      <c r="B2919" s="8" t="s">
        <v>3715</v>
      </c>
      <c r="C2919" s="8">
        <v>3220160053760</v>
      </c>
      <c r="D2919" s="8" t="s">
        <v>3716</v>
      </c>
      <c r="F2919" s="8" t="s">
        <v>3717</v>
      </c>
      <c r="G2919" s="10">
        <v>43522</v>
      </c>
      <c r="H2919" s="8" t="s">
        <v>31</v>
      </c>
      <c r="I2919" s="8" t="s">
        <v>38</v>
      </c>
      <c r="J2919" s="9">
        <v>0</v>
      </c>
      <c r="K2919" s="9">
        <v>1000</v>
      </c>
      <c r="L2919" s="8">
        <v>65245.04</v>
      </c>
      <c r="M2919" s="14">
        <f t="shared" si="138"/>
        <v>66245.040000000008</v>
      </c>
      <c r="N2919" s="8">
        <v>0</v>
      </c>
      <c r="O2919" s="8">
        <v>0</v>
      </c>
      <c r="P2919" s="8" t="s">
        <v>77</v>
      </c>
      <c r="R2919" s="8">
        <v>7</v>
      </c>
      <c r="S2919" s="13">
        <f>_xlfn.XLOOKUP(P2919,rif_fee_schedule!$A$2:$A$84,rif_fee_schedule!C$2:C$84, 0)*1.628</f>
        <v>9769.6279999999988</v>
      </c>
      <c r="T2919" s="13">
        <f>_xlfn.XLOOKUP(P2919,rif_fee_schedule!$A$2:$A$84,rif_fee_schedule!D$2:D$84, 0)</f>
        <v>5674</v>
      </c>
      <c r="U2919" s="14">
        <f t="shared" si="136"/>
        <v>68387.395999999993</v>
      </c>
      <c r="V2919" s="14">
        <f t="shared" si="137"/>
        <v>39718</v>
      </c>
      <c r="W2919"/>
      <c r="Y2919" s="3">
        <v>23988344.25</v>
      </c>
      <c r="Z2919" s="3">
        <v>491993.61</v>
      </c>
      <c r="AA2919" s="3">
        <v>633517.25</v>
      </c>
      <c r="AB2919">
        <v>0</v>
      </c>
      <c r="AC2919" s="3">
        <v>0</v>
      </c>
      <c r="AD2919" s="2">
        <v>2811604.2</v>
      </c>
      <c r="AE2919" s="3">
        <v>599122533.62</v>
      </c>
      <c r="AF2919" s="3">
        <v>12164932.65</v>
      </c>
      <c r="AG2919" s="3">
        <v>2628720.44</v>
      </c>
      <c r="AH2919" s="3">
        <v>103699.7</v>
      </c>
      <c r="AI2919" s="3">
        <v>2074</v>
      </c>
      <c r="AJ2919" s="2">
        <v>-10188946.82</v>
      </c>
    </row>
    <row r="2920" spans="1:36" hidden="1" x14ac:dyDescent="0.25">
      <c r="A2920" s="8">
        <v>3.1</v>
      </c>
      <c r="B2920" s="8" t="s">
        <v>3997</v>
      </c>
      <c r="C2920" s="8">
        <v>622280630030</v>
      </c>
      <c r="D2920" s="8" t="s">
        <v>3998</v>
      </c>
      <c r="E2920" s="8" t="s">
        <v>30</v>
      </c>
      <c r="F2920" s="8" t="s">
        <v>3999</v>
      </c>
      <c r="G2920" s="10">
        <v>43775</v>
      </c>
      <c r="H2920" s="8" t="s">
        <v>31</v>
      </c>
      <c r="I2920" s="8" t="s">
        <v>38</v>
      </c>
      <c r="J2920" s="9">
        <v>5389.58</v>
      </c>
      <c r="K2920" s="9">
        <v>107.79</v>
      </c>
      <c r="L2920" s="8">
        <v>0</v>
      </c>
      <c r="M2920" s="14">
        <f t="shared" si="138"/>
        <v>5497.37</v>
      </c>
      <c r="N2920" s="8">
        <v>0</v>
      </c>
      <c r="O2920" s="8">
        <v>0</v>
      </c>
      <c r="P2920" s="8" t="s">
        <v>72</v>
      </c>
      <c r="R2920" s="8">
        <v>-288</v>
      </c>
      <c r="S2920" s="13">
        <f>_xlfn.XLOOKUP(P2920,rif_fee_schedule!$A$2:$A$84,rif_fee_schedule!C$2:C$84, 0)*1.628</f>
        <v>15.918583999999999</v>
      </c>
      <c r="T2920" s="13">
        <f>_xlfn.XLOOKUP(P2920,rif_fee_schedule!$A$2:$A$84,rif_fee_schedule!D$2:D$84, 0)</f>
        <v>9.2460000000000004</v>
      </c>
      <c r="U2920" s="14">
        <f t="shared" si="136"/>
        <v>-4584.5521920000001</v>
      </c>
      <c r="V2920" s="14">
        <f t="shared" si="137"/>
        <v>-2662.848</v>
      </c>
      <c r="W2920"/>
      <c r="Y2920" s="3">
        <v>34362078.990000002</v>
      </c>
      <c r="Z2920" s="3">
        <v>687512.03</v>
      </c>
      <c r="AA2920" s="3">
        <v>0</v>
      </c>
      <c r="AB2920">
        <v>0</v>
      </c>
      <c r="AC2920" s="3">
        <v>0</v>
      </c>
      <c r="AD2920" s="2">
        <v>-175934.14</v>
      </c>
      <c r="AE2920" s="3">
        <v>599122533.62</v>
      </c>
      <c r="AF2920" s="3">
        <v>12164932.65</v>
      </c>
      <c r="AG2920" s="3">
        <v>2628720.44</v>
      </c>
      <c r="AH2920" s="3">
        <v>103699.7</v>
      </c>
      <c r="AI2920" s="3">
        <v>2074</v>
      </c>
      <c r="AJ2920" s="2">
        <v>-10188946.82</v>
      </c>
    </row>
    <row r="2921" spans="1:36" hidden="1" x14ac:dyDescent="0.25">
      <c r="A2921" s="8">
        <v>3.1</v>
      </c>
      <c r="B2921" s="8" t="s">
        <v>3997</v>
      </c>
      <c r="C2921" s="8">
        <v>622280630030</v>
      </c>
      <c r="D2921" s="8" t="s">
        <v>3998</v>
      </c>
      <c r="E2921" s="8" t="s">
        <v>30</v>
      </c>
      <c r="F2921" s="8" t="s">
        <v>3999</v>
      </c>
      <c r="G2921" s="10">
        <v>43775</v>
      </c>
      <c r="H2921" s="8" t="s">
        <v>31</v>
      </c>
      <c r="I2921" s="8" t="s">
        <v>38</v>
      </c>
      <c r="J2921" s="9">
        <v>5389.58</v>
      </c>
      <c r="K2921" s="9">
        <v>107.79</v>
      </c>
      <c r="L2921" s="8">
        <v>0</v>
      </c>
      <c r="M2921" s="14">
        <f t="shared" si="138"/>
        <v>5497.37</v>
      </c>
      <c r="N2921" s="8">
        <v>0</v>
      </c>
      <c r="O2921" s="8">
        <v>0</v>
      </c>
      <c r="P2921" s="8" t="s">
        <v>82</v>
      </c>
      <c r="R2921" s="8">
        <v>288</v>
      </c>
      <c r="S2921" s="13">
        <f>_xlfn.XLOOKUP(P2921,rif_fee_schedule!$A$2:$A$84,rif_fee_schedule!C$2:C$84, 0)*1.628</f>
        <v>36.760239999999996</v>
      </c>
      <c r="T2921" s="13">
        <f>_xlfn.XLOOKUP(P2921,rif_fee_schedule!$A$2:$A$84,rif_fee_schedule!D$2:D$84, 0)</f>
        <v>21.35</v>
      </c>
      <c r="U2921" s="14">
        <f t="shared" si="136"/>
        <v>10586.949119999999</v>
      </c>
      <c r="V2921" s="14">
        <f t="shared" si="137"/>
        <v>6148.8</v>
      </c>
      <c r="W2921"/>
      <c r="Y2921" s="3">
        <v>34362078.990000002</v>
      </c>
      <c r="Z2921" s="3">
        <v>687512.03</v>
      </c>
      <c r="AA2921" s="3">
        <v>0</v>
      </c>
      <c r="AB2921">
        <v>0</v>
      </c>
      <c r="AC2921" s="3">
        <v>0</v>
      </c>
      <c r="AD2921" s="2">
        <v>-175934.14</v>
      </c>
      <c r="AE2921" s="3">
        <v>599122533.62</v>
      </c>
      <c r="AF2921" s="3">
        <v>12164932.65</v>
      </c>
      <c r="AG2921" s="3">
        <v>2628720.44</v>
      </c>
      <c r="AH2921" s="3">
        <v>103699.7</v>
      </c>
      <c r="AI2921" s="3">
        <v>2074</v>
      </c>
      <c r="AJ2921" s="2">
        <v>-10188946.82</v>
      </c>
    </row>
    <row r="2922" spans="1:36" hidden="1" x14ac:dyDescent="0.25">
      <c r="A2922" s="8">
        <v>2</v>
      </c>
      <c r="B2922" s="8" t="s">
        <v>2329</v>
      </c>
      <c r="C2922" s="8">
        <v>141290000220</v>
      </c>
      <c r="D2922" s="8" t="s">
        <v>2330</v>
      </c>
      <c r="F2922" s="8" t="s">
        <v>2331</v>
      </c>
      <c r="G2922" s="10">
        <v>43525</v>
      </c>
      <c r="H2922" s="8" t="s">
        <v>31</v>
      </c>
      <c r="I2922" s="8" t="s">
        <v>38</v>
      </c>
      <c r="J2922" s="9">
        <v>0</v>
      </c>
      <c r="K2922" s="9">
        <v>0</v>
      </c>
      <c r="L2922" s="8">
        <v>0</v>
      </c>
      <c r="M2922" s="14">
        <f t="shared" si="138"/>
        <v>0</v>
      </c>
      <c r="N2922" s="8">
        <v>0</v>
      </c>
      <c r="O2922" s="8">
        <v>0</v>
      </c>
      <c r="P2922" s="8" t="s">
        <v>77</v>
      </c>
      <c r="R2922" s="8">
        <v>0</v>
      </c>
      <c r="S2922" s="13">
        <f>_xlfn.XLOOKUP(P2922,rif_fee_schedule!$A$2:$A$84,rif_fee_schedule!C$2:C$84, 0)*1.628</f>
        <v>9769.6279999999988</v>
      </c>
      <c r="T2922" s="13">
        <f>_xlfn.XLOOKUP(P2922,rif_fee_schedule!$A$2:$A$84,rif_fee_schedule!D$2:D$84, 0)</f>
        <v>5674</v>
      </c>
      <c r="U2922" s="14">
        <f t="shared" si="136"/>
        <v>0</v>
      </c>
      <c r="V2922" s="14">
        <f t="shared" si="137"/>
        <v>0</v>
      </c>
      <c r="W2922"/>
      <c r="Y2922" s="3">
        <v>272008405.74000001</v>
      </c>
      <c r="Z2922" s="3">
        <v>5573244.3300000001</v>
      </c>
      <c r="AA2922" s="3">
        <v>0</v>
      </c>
      <c r="AB2922">
        <v>0</v>
      </c>
      <c r="AC2922" s="3">
        <v>0</v>
      </c>
      <c r="AD2922" s="2">
        <v>-7297347.0099999998</v>
      </c>
      <c r="AE2922" s="3">
        <v>599122533.62</v>
      </c>
      <c r="AF2922" s="3">
        <v>12164932.65</v>
      </c>
      <c r="AG2922" s="3">
        <v>2628720.44</v>
      </c>
      <c r="AH2922" s="3">
        <v>103699.7</v>
      </c>
      <c r="AI2922" s="3">
        <v>2074</v>
      </c>
      <c r="AJ2922" s="2">
        <v>-10188946.82</v>
      </c>
    </row>
    <row r="2923" spans="1:36" hidden="1" x14ac:dyDescent="0.25">
      <c r="A2923" s="8">
        <v>1</v>
      </c>
      <c r="B2923" s="8" t="s">
        <v>530</v>
      </c>
      <c r="C2923" s="8">
        <v>3530220000015</v>
      </c>
      <c r="D2923" s="8" t="s">
        <v>531</v>
      </c>
      <c r="F2923" s="8" t="s">
        <v>532</v>
      </c>
      <c r="G2923" s="10">
        <v>43524</v>
      </c>
      <c r="H2923" s="8" t="s">
        <v>31</v>
      </c>
      <c r="I2923" s="8" t="s">
        <v>38</v>
      </c>
      <c r="J2923" s="9">
        <v>9278.02</v>
      </c>
      <c r="K2923" s="9">
        <v>185.56</v>
      </c>
      <c r="L2923" s="8">
        <v>0</v>
      </c>
      <c r="M2923" s="14">
        <f t="shared" si="138"/>
        <v>9463.58</v>
      </c>
      <c r="N2923" s="8">
        <v>0</v>
      </c>
      <c r="O2923" s="8">
        <v>0</v>
      </c>
      <c r="P2923" s="8" t="s">
        <v>77</v>
      </c>
      <c r="R2923" s="8">
        <v>1</v>
      </c>
      <c r="S2923" s="13">
        <f>_xlfn.XLOOKUP(P2923,rif_fee_schedule!$A$2:$A$84,rif_fee_schedule!C$2:C$84, 0)*1.628</f>
        <v>9769.6279999999988</v>
      </c>
      <c r="T2923" s="13">
        <f>_xlfn.XLOOKUP(P2923,rif_fee_schedule!$A$2:$A$84,rif_fee_schedule!D$2:D$84, 0)</f>
        <v>5674</v>
      </c>
      <c r="U2923" s="14">
        <f t="shared" si="136"/>
        <v>9769.6279999999988</v>
      </c>
      <c r="V2923" s="14">
        <f t="shared" si="137"/>
        <v>5674</v>
      </c>
      <c r="W2923"/>
      <c r="Y2923" s="3">
        <v>74696854.359999999</v>
      </c>
      <c r="Z2923" s="3">
        <v>1494936.99</v>
      </c>
      <c r="AA2923" s="3">
        <v>1189721.74</v>
      </c>
      <c r="AB2923" s="2">
        <v>103699.7</v>
      </c>
      <c r="AC2923" s="3">
        <v>2074</v>
      </c>
      <c r="AD2923" s="2">
        <v>-3422401.68</v>
      </c>
      <c r="AE2923" s="3">
        <v>599122533.62</v>
      </c>
      <c r="AF2923" s="3">
        <v>12164932.65</v>
      </c>
      <c r="AG2923" s="3">
        <v>2628720.44</v>
      </c>
      <c r="AH2923" s="3">
        <v>103699.7</v>
      </c>
      <c r="AI2923" s="3">
        <v>2074</v>
      </c>
      <c r="AJ2923" s="2">
        <v>-10188946.82</v>
      </c>
    </row>
    <row r="2924" spans="1:36" hidden="1" x14ac:dyDescent="0.25">
      <c r="A2924" s="8">
        <v>1</v>
      </c>
      <c r="B2924" s="8" t="s">
        <v>527</v>
      </c>
      <c r="C2924" s="8">
        <v>3530220000015</v>
      </c>
      <c r="D2924" s="8" t="s">
        <v>528</v>
      </c>
      <c r="F2924" s="8" t="s">
        <v>529</v>
      </c>
      <c r="G2924" s="10">
        <v>43524</v>
      </c>
      <c r="H2924" s="8" t="s">
        <v>31</v>
      </c>
      <c r="I2924" s="8" t="s">
        <v>38</v>
      </c>
      <c r="J2924" s="9">
        <v>9278.02</v>
      </c>
      <c r="K2924" s="9">
        <v>185.56</v>
      </c>
      <c r="L2924" s="8">
        <v>0</v>
      </c>
      <c r="M2924" s="14">
        <f t="shared" si="138"/>
        <v>9463.58</v>
      </c>
      <c r="N2924" s="8">
        <v>0</v>
      </c>
      <c r="O2924" s="8">
        <v>0</v>
      </c>
      <c r="P2924" s="8" t="s">
        <v>77</v>
      </c>
      <c r="R2924" s="8">
        <v>1</v>
      </c>
      <c r="S2924" s="13">
        <f>_xlfn.XLOOKUP(P2924,rif_fee_schedule!$A$2:$A$84,rif_fee_schedule!C$2:C$84, 0)*1.628</f>
        <v>9769.6279999999988</v>
      </c>
      <c r="T2924" s="13">
        <f>_xlfn.XLOOKUP(P2924,rif_fee_schedule!$A$2:$A$84,rif_fee_schedule!D$2:D$84, 0)</f>
        <v>5674</v>
      </c>
      <c r="U2924" s="14">
        <f t="shared" si="136"/>
        <v>9769.6279999999988</v>
      </c>
      <c r="V2924" s="14">
        <f t="shared" si="137"/>
        <v>5674</v>
      </c>
      <c r="W2924"/>
      <c r="Y2924" s="3">
        <v>74696854.359999999</v>
      </c>
      <c r="Z2924" s="3">
        <v>1494936.99</v>
      </c>
      <c r="AA2924" s="3">
        <v>1189721.74</v>
      </c>
      <c r="AB2924" s="2">
        <v>103699.7</v>
      </c>
      <c r="AC2924" s="3">
        <v>2074</v>
      </c>
      <c r="AD2924" s="2">
        <v>-3422401.68</v>
      </c>
      <c r="AE2924" s="3">
        <v>599122533.62</v>
      </c>
      <c r="AF2924" s="3">
        <v>12164932.65</v>
      </c>
      <c r="AG2924" s="3">
        <v>2628720.44</v>
      </c>
      <c r="AH2924" s="3">
        <v>103699.7</v>
      </c>
      <c r="AI2924" s="3">
        <v>2074</v>
      </c>
      <c r="AJ2924" s="2">
        <v>-10188946.82</v>
      </c>
    </row>
    <row r="2925" spans="1:36" hidden="1" x14ac:dyDescent="0.25">
      <c r="A2925" s="8">
        <v>3.1</v>
      </c>
      <c r="B2925" s="8" t="s">
        <v>4335</v>
      </c>
      <c r="C2925" s="8">
        <v>3421150050510</v>
      </c>
      <c r="D2925" s="8" t="s">
        <v>4336</v>
      </c>
      <c r="F2925" s="8" t="s">
        <v>4337</v>
      </c>
      <c r="G2925" s="10">
        <v>43524</v>
      </c>
      <c r="H2925" s="8" t="s">
        <v>31</v>
      </c>
      <c r="I2925" s="8" t="s">
        <v>38</v>
      </c>
      <c r="J2925" s="9">
        <v>8772.4500000000007</v>
      </c>
      <c r="K2925" s="9">
        <v>175.45</v>
      </c>
      <c r="L2925" s="8">
        <v>0</v>
      </c>
      <c r="M2925" s="14">
        <f t="shared" si="138"/>
        <v>8947.9000000000015</v>
      </c>
      <c r="N2925" s="8">
        <v>0</v>
      </c>
      <c r="O2925" s="8">
        <v>0</v>
      </c>
      <c r="P2925" s="8" t="s">
        <v>77</v>
      </c>
      <c r="R2925" s="8">
        <v>1</v>
      </c>
      <c r="S2925" s="13">
        <f>_xlfn.XLOOKUP(P2925,rif_fee_schedule!$A$2:$A$84,rif_fee_schedule!C$2:C$84, 0)*1.628</f>
        <v>9769.6279999999988</v>
      </c>
      <c r="T2925" s="13">
        <f>_xlfn.XLOOKUP(P2925,rif_fee_schedule!$A$2:$A$84,rif_fee_schedule!D$2:D$84, 0)</f>
        <v>5674</v>
      </c>
      <c r="U2925" s="14">
        <f t="shared" si="136"/>
        <v>9769.6279999999988</v>
      </c>
      <c r="V2925" s="14">
        <f t="shared" si="137"/>
        <v>5674</v>
      </c>
      <c r="W2925"/>
      <c r="Y2925" s="3">
        <v>34362078.990000002</v>
      </c>
      <c r="Z2925" s="3">
        <v>687512.03</v>
      </c>
      <c r="AA2925" s="3">
        <v>0</v>
      </c>
      <c r="AB2925">
        <v>0</v>
      </c>
      <c r="AC2925" s="3">
        <v>0</v>
      </c>
      <c r="AD2925" s="2">
        <v>-175934.14</v>
      </c>
      <c r="AE2925" s="3">
        <v>599122533.62</v>
      </c>
      <c r="AF2925" s="3">
        <v>12164932.65</v>
      </c>
      <c r="AG2925" s="3">
        <v>2628720.44</v>
      </c>
      <c r="AH2925" s="3">
        <v>103699.7</v>
      </c>
      <c r="AI2925" s="3">
        <v>2074</v>
      </c>
      <c r="AJ2925" s="2">
        <v>-10188946.82</v>
      </c>
    </row>
    <row r="2926" spans="1:36" hidden="1" x14ac:dyDescent="0.25">
      <c r="A2926" s="8">
        <v>3.1</v>
      </c>
      <c r="B2926" s="8" t="s">
        <v>4344</v>
      </c>
      <c r="C2926" s="8">
        <v>3421150050515</v>
      </c>
      <c r="D2926" s="8" t="s">
        <v>4345</v>
      </c>
      <c r="F2926" s="8" t="s">
        <v>4346</v>
      </c>
      <c r="G2926" s="10">
        <v>43524</v>
      </c>
      <c r="H2926" s="8" t="s">
        <v>31</v>
      </c>
      <c r="I2926" s="8" t="s">
        <v>38</v>
      </c>
      <c r="J2926" s="9">
        <v>8772.4500000000007</v>
      </c>
      <c r="K2926" s="9">
        <v>175.45</v>
      </c>
      <c r="L2926" s="8">
        <v>0</v>
      </c>
      <c r="M2926" s="14">
        <f t="shared" si="138"/>
        <v>8947.9000000000015</v>
      </c>
      <c r="N2926" s="8">
        <v>0</v>
      </c>
      <c r="O2926" s="8">
        <v>0</v>
      </c>
      <c r="P2926" s="8" t="s">
        <v>77</v>
      </c>
      <c r="R2926" s="8">
        <v>1</v>
      </c>
      <c r="S2926" s="13">
        <f>_xlfn.XLOOKUP(P2926,rif_fee_schedule!$A$2:$A$84,rif_fee_schedule!C$2:C$84, 0)*1.628</f>
        <v>9769.6279999999988</v>
      </c>
      <c r="T2926" s="13">
        <f>_xlfn.XLOOKUP(P2926,rif_fee_schedule!$A$2:$A$84,rif_fee_schedule!D$2:D$84, 0)</f>
        <v>5674</v>
      </c>
      <c r="U2926" s="14">
        <f t="shared" si="136"/>
        <v>9769.6279999999988</v>
      </c>
      <c r="V2926" s="14">
        <f t="shared" si="137"/>
        <v>5674</v>
      </c>
      <c r="W2926"/>
      <c r="Y2926" s="3">
        <v>34362078.990000002</v>
      </c>
      <c r="Z2926" s="3">
        <v>687512.03</v>
      </c>
      <c r="AA2926" s="3">
        <v>0</v>
      </c>
      <c r="AB2926">
        <v>0</v>
      </c>
      <c r="AC2926" s="3">
        <v>0</v>
      </c>
      <c r="AD2926" s="2">
        <v>-175934.14</v>
      </c>
      <c r="AE2926" s="3">
        <v>599122533.62</v>
      </c>
      <c r="AF2926" s="3">
        <v>12164932.65</v>
      </c>
      <c r="AG2926" s="3">
        <v>2628720.44</v>
      </c>
      <c r="AH2926" s="3">
        <v>103699.7</v>
      </c>
      <c r="AI2926" s="3">
        <v>2074</v>
      </c>
      <c r="AJ2926" s="2">
        <v>-10188946.82</v>
      </c>
    </row>
    <row r="2927" spans="1:36" hidden="1" x14ac:dyDescent="0.25">
      <c r="A2927" s="8">
        <v>7</v>
      </c>
      <c r="B2927" s="8" t="s">
        <v>8398</v>
      </c>
      <c r="C2927" s="8">
        <v>341180010725</v>
      </c>
      <c r="D2927" s="8" t="s">
        <v>8399</v>
      </c>
      <c r="F2927" s="8" t="s">
        <v>8400</v>
      </c>
      <c r="G2927" s="10">
        <v>43524</v>
      </c>
      <c r="H2927" s="8" t="s">
        <v>31</v>
      </c>
      <c r="I2927" s="8" t="s">
        <v>38</v>
      </c>
      <c r="J2927" s="9">
        <v>8772.4500000000007</v>
      </c>
      <c r="K2927" s="9">
        <v>175.45</v>
      </c>
      <c r="L2927" s="8">
        <v>0</v>
      </c>
      <c r="M2927" s="14">
        <f t="shared" si="138"/>
        <v>8947.9000000000015</v>
      </c>
      <c r="N2927" s="8">
        <v>0</v>
      </c>
      <c r="O2927" s="8">
        <v>0</v>
      </c>
      <c r="P2927" s="8" t="s">
        <v>77</v>
      </c>
      <c r="R2927" s="8">
        <v>1</v>
      </c>
      <c r="S2927" s="13">
        <f>_xlfn.XLOOKUP(P2927,rif_fee_schedule!$A$2:$A$84,rif_fee_schedule!C$2:C$84, 0)*1.628</f>
        <v>9769.6279999999988</v>
      </c>
      <c r="T2927" s="13">
        <f>_xlfn.XLOOKUP(P2927,rif_fee_schedule!$A$2:$A$84,rif_fee_schedule!D$2:D$84, 0)</f>
        <v>5674</v>
      </c>
      <c r="U2927" s="14">
        <f t="shared" si="136"/>
        <v>9769.6279999999988</v>
      </c>
      <c r="V2927" s="14">
        <f t="shared" si="137"/>
        <v>5674</v>
      </c>
      <c r="W2927"/>
      <c r="Y2927" s="3">
        <v>53911680.950000003</v>
      </c>
      <c r="Z2927" s="3">
        <v>1078233.76</v>
      </c>
      <c r="AA2927" s="3">
        <v>0</v>
      </c>
      <c r="AB2927">
        <v>0</v>
      </c>
      <c r="AC2927" s="3">
        <v>0</v>
      </c>
      <c r="AD2927" s="2">
        <v>-682358.32</v>
      </c>
      <c r="AE2927" s="3">
        <v>599122533.62</v>
      </c>
      <c r="AF2927" s="3">
        <v>12164932.65</v>
      </c>
      <c r="AG2927" s="3">
        <v>2628720.44</v>
      </c>
      <c r="AH2927" s="3">
        <v>103699.7</v>
      </c>
      <c r="AI2927" s="3">
        <v>2074</v>
      </c>
      <c r="AJ2927" s="2">
        <v>-10188946.82</v>
      </c>
    </row>
    <row r="2928" spans="1:36" hidden="1" x14ac:dyDescent="0.25">
      <c r="A2928" s="8">
        <v>2</v>
      </c>
      <c r="B2928" s="8" t="s">
        <v>1403</v>
      </c>
      <c r="C2928" s="8">
        <v>131250290650</v>
      </c>
      <c r="D2928" s="8" t="s">
        <v>1404</v>
      </c>
      <c r="F2928" s="8" t="s">
        <v>1405</v>
      </c>
      <c r="G2928" s="10">
        <v>43689</v>
      </c>
      <c r="H2928" s="8" t="s">
        <v>31</v>
      </c>
      <c r="I2928" s="8" t="s">
        <v>38</v>
      </c>
      <c r="J2928" s="9">
        <v>119307.81</v>
      </c>
      <c r="K2928" s="9">
        <v>2386.15</v>
      </c>
      <c r="L2928" s="8">
        <v>0</v>
      </c>
      <c r="M2928" s="14">
        <f t="shared" si="138"/>
        <v>121693.95999999999</v>
      </c>
      <c r="N2928" s="8">
        <v>0</v>
      </c>
      <c r="O2928" s="8">
        <v>0</v>
      </c>
      <c r="P2928" s="8" t="s">
        <v>77</v>
      </c>
      <c r="R2928" s="8">
        <v>-2</v>
      </c>
      <c r="S2928" s="13">
        <f>_xlfn.XLOOKUP(P2928,rif_fee_schedule!$A$2:$A$84,rif_fee_schedule!C$2:C$84, 0)*1.628</f>
        <v>9769.6279999999988</v>
      </c>
      <c r="T2928" s="13">
        <f>_xlfn.XLOOKUP(P2928,rif_fee_schedule!$A$2:$A$84,rif_fee_schedule!D$2:D$84, 0)</f>
        <v>5674</v>
      </c>
      <c r="U2928" s="14">
        <f t="shared" si="136"/>
        <v>-19539.255999999998</v>
      </c>
      <c r="V2928" s="14">
        <f t="shared" si="137"/>
        <v>-11348</v>
      </c>
      <c r="W2928"/>
      <c r="Y2928" s="3">
        <v>272008405.74000001</v>
      </c>
      <c r="Z2928" s="3">
        <v>5573244.3300000001</v>
      </c>
      <c r="AA2928" s="3">
        <v>0</v>
      </c>
      <c r="AB2928">
        <v>0</v>
      </c>
      <c r="AC2928" s="3">
        <v>0</v>
      </c>
      <c r="AD2928" s="2">
        <v>-7297347.0099999998</v>
      </c>
      <c r="AE2928" s="3">
        <v>599122533.62</v>
      </c>
      <c r="AF2928" s="3">
        <v>12164932.65</v>
      </c>
      <c r="AG2928" s="3">
        <v>2628720.44</v>
      </c>
      <c r="AH2928" s="3">
        <v>103699.7</v>
      </c>
      <c r="AI2928" s="3">
        <v>2074</v>
      </c>
      <c r="AJ2928" s="2">
        <v>-10188946.82</v>
      </c>
    </row>
    <row r="2929" spans="1:36" hidden="1" x14ac:dyDescent="0.25">
      <c r="A2929" s="8">
        <v>2</v>
      </c>
      <c r="B2929" s="8" t="s">
        <v>1403</v>
      </c>
      <c r="C2929" s="8">
        <v>131250290650</v>
      </c>
      <c r="D2929" s="8" t="s">
        <v>1404</v>
      </c>
      <c r="F2929" s="8" t="s">
        <v>1405</v>
      </c>
      <c r="G2929" s="10">
        <v>43689</v>
      </c>
      <c r="H2929" s="8" t="s">
        <v>31</v>
      </c>
      <c r="I2929" s="8" t="s">
        <v>38</v>
      </c>
      <c r="J2929" s="9">
        <v>119307.81</v>
      </c>
      <c r="K2929" s="9">
        <v>2386.15</v>
      </c>
      <c r="L2929" s="8">
        <v>0</v>
      </c>
      <c r="M2929" s="14">
        <f t="shared" si="138"/>
        <v>121693.95999999999</v>
      </c>
      <c r="N2929" s="8">
        <v>0</v>
      </c>
      <c r="O2929" s="8">
        <v>0</v>
      </c>
      <c r="P2929" s="8" t="s">
        <v>45</v>
      </c>
      <c r="R2929" s="11">
        <v>4302</v>
      </c>
      <c r="S2929" s="13">
        <f>_xlfn.XLOOKUP(P2929,rif_fee_schedule!$A$2:$A$84,rif_fee_schedule!C$2:C$84, 0)*1.628</f>
        <v>19.244587999999997</v>
      </c>
      <c r="T2929" s="13">
        <f>_xlfn.XLOOKUP(P2929,rif_fee_schedule!$A$2:$A$84,rif_fee_schedule!D$2:D$84, 0)</f>
        <v>11.177</v>
      </c>
      <c r="U2929" s="14">
        <f t="shared" si="136"/>
        <v>82790.217575999981</v>
      </c>
      <c r="V2929" s="14">
        <f t="shared" si="137"/>
        <v>48083.453999999998</v>
      </c>
      <c r="W2929" s="2"/>
      <c r="Y2929" s="3">
        <v>272008405.74000001</v>
      </c>
      <c r="Z2929" s="3">
        <v>5573244.3300000001</v>
      </c>
      <c r="AA2929" s="3">
        <v>0</v>
      </c>
      <c r="AB2929">
        <v>0</v>
      </c>
      <c r="AC2929" s="3">
        <v>0</v>
      </c>
      <c r="AD2929" s="2">
        <v>-7297347.0099999998</v>
      </c>
      <c r="AE2929" s="3">
        <v>599122533.62</v>
      </c>
      <c r="AF2929" s="3">
        <v>12164932.65</v>
      </c>
      <c r="AG2929" s="3">
        <v>2628720.44</v>
      </c>
      <c r="AH2929" s="3">
        <v>103699.7</v>
      </c>
      <c r="AI2929" s="3">
        <v>2074</v>
      </c>
      <c r="AJ2929" s="2">
        <v>-10188946.82</v>
      </c>
    </row>
    <row r="2930" spans="1:36" hidden="1" x14ac:dyDescent="0.25">
      <c r="A2930" s="8">
        <v>2</v>
      </c>
      <c r="B2930" s="8" t="s">
        <v>1403</v>
      </c>
      <c r="C2930" s="8">
        <v>131250290650</v>
      </c>
      <c r="D2930" s="8" t="s">
        <v>1404</v>
      </c>
      <c r="F2930" s="8" t="s">
        <v>1405</v>
      </c>
      <c r="G2930" s="10">
        <v>43689</v>
      </c>
      <c r="H2930" s="8" t="s">
        <v>31</v>
      </c>
      <c r="I2930" s="8" t="s">
        <v>38</v>
      </c>
      <c r="J2930" s="9">
        <v>119307.81</v>
      </c>
      <c r="K2930" s="9">
        <v>2386.15</v>
      </c>
      <c r="L2930" s="8">
        <v>0</v>
      </c>
      <c r="M2930" s="14">
        <f t="shared" si="138"/>
        <v>121693.95999999999</v>
      </c>
      <c r="N2930" s="8">
        <v>0</v>
      </c>
      <c r="O2930" s="8">
        <v>0</v>
      </c>
      <c r="P2930" s="8" t="s">
        <v>72</v>
      </c>
      <c r="R2930" s="11">
        <v>4373</v>
      </c>
      <c r="S2930" s="13">
        <f>_xlfn.XLOOKUP(P2930,rif_fee_schedule!$A$2:$A$84,rif_fee_schedule!C$2:C$84, 0)*1.628</f>
        <v>15.918583999999999</v>
      </c>
      <c r="T2930" s="13">
        <f>_xlfn.XLOOKUP(P2930,rif_fee_schedule!$A$2:$A$84,rif_fee_schedule!D$2:D$84, 0)</f>
        <v>9.2460000000000004</v>
      </c>
      <c r="U2930" s="14">
        <f t="shared" si="136"/>
        <v>69611.967831999995</v>
      </c>
      <c r="V2930" s="14">
        <f t="shared" si="137"/>
        <v>40432.758000000002</v>
      </c>
      <c r="W2930" s="2"/>
      <c r="Y2930" s="3">
        <v>272008405.74000001</v>
      </c>
      <c r="Z2930" s="3">
        <v>5573244.3300000001</v>
      </c>
      <c r="AA2930" s="3">
        <v>0</v>
      </c>
      <c r="AB2930">
        <v>0</v>
      </c>
      <c r="AC2930" s="3">
        <v>0</v>
      </c>
      <c r="AD2930" s="2">
        <v>-7297347.0099999998</v>
      </c>
      <c r="AE2930" s="3">
        <v>599122533.62</v>
      </c>
      <c r="AF2930" s="3">
        <v>12164932.65</v>
      </c>
      <c r="AG2930" s="3">
        <v>2628720.44</v>
      </c>
      <c r="AH2930" s="3">
        <v>103699.7</v>
      </c>
      <c r="AI2930" s="3">
        <v>2074</v>
      </c>
      <c r="AJ2930" s="2">
        <v>-10188946.82</v>
      </c>
    </row>
    <row r="2931" spans="1:36" hidden="1" x14ac:dyDescent="0.25">
      <c r="A2931" s="8">
        <v>2</v>
      </c>
      <c r="B2931" s="8" t="s">
        <v>1392</v>
      </c>
      <c r="C2931" s="8">
        <v>131250270060</v>
      </c>
      <c r="D2931" s="8" t="s">
        <v>1393</v>
      </c>
      <c r="F2931" s="8" t="s">
        <v>1394</v>
      </c>
      <c r="G2931" s="10">
        <v>43523</v>
      </c>
      <c r="H2931" s="8" t="s">
        <v>31</v>
      </c>
      <c r="I2931" s="8" t="s">
        <v>38</v>
      </c>
      <c r="J2931" s="9">
        <v>25594.44</v>
      </c>
      <c r="K2931" s="9">
        <v>511.89</v>
      </c>
      <c r="L2931" s="8">
        <v>0</v>
      </c>
      <c r="M2931" s="14">
        <f t="shared" si="138"/>
        <v>26106.329999999998</v>
      </c>
      <c r="N2931" s="8">
        <v>0</v>
      </c>
      <c r="O2931" s="8">
        <v>0</v>
      </c>
      <c r="P2931" s="8" t="s">
        <v>180</v>
      </c>
      <c r="R2931" s="11">
        <v>2121</v>
      </c>
      <c r="S2931" s="13">
        <f>_xlfn.XLOOKUP(P2931,rif_fee_schedule!$A$2:$A$84,rif_fee_schedule!C$2:C$84, 0)*1.628</f>
        <v>32.683728000000002</v>
      </c>
      <c r="T2931" s="13">
        <f>_xlfn.XLOOKUP(P2931,rif_fee_schedule!$A$2:$A$84,rif_fee_schedule!D$2:D$84, 0)</f>
        <v>18.981999999999999</v>
      </c>
      <c r="U2931" s="14">
        <f t="shared" ref="U2931:U2994" si="139">S2931*R2931</f>
        <v>69322.187088000006</v>
      </c>
      <c r="V2931" s="14">
        <f t="shared" ref="V2931:V2994" si="140">T2931*R2931</f>
        <v>40260.822</v>
      </c>
      <c r="W2931" s="2"/>
      <c r="Y2931" s="3">
        <v>272008405.74000001</v>
      </c>
      <c r="Z2931" s="3">
        <v>5573244.3300000001</v>
      </c>
      <c r="AA2931" s="3">
        <v>0</v>
      </c>
      <c r="AB2931">
        <v>0</v>
      </c>
      <c r="AC2931" s="3">
        <v>0</v>
      </c>
      <c r="AD2931" s="2">
        <v>-7297347.0099999998</v>
      </c>
      <c r="AE2931" s="3">
        <v>599122533.62</v>
      </c>
      <c r="AF2931" s="3">
        <v>12164932.65</v>
      </c>
      <c r="AG2931" s="3">
        <v>2628720.44</v>
      </c>
      <c r="AH2931" s="3">
        <v>103699.7</v>
      </c>
      <c r="AI2931" s="3">
        <v>2074</v>
      </c>
      <c r="AJ2931" s="2">
        <v>-10188946.82</v>
      </c>
    </row>
    <row r="2932" spans="1:36" hidden="1" x14ac:dyDescent="0.25">
      <c r="A2932" s="8">
        <v>2</v>
      </c>
      <c r="B2932" s="8" t="s">
        <v>1392</v>
      </c>
      <c r="C2932" s="8">
        <v>131250270060</v>
      </c>
      <c r="D2932" s="8" t="s">
        <v>1393</v>
      </c>
      <c r="F2932" s="8" t="s">
        <v>1394</v>
      </c>
      <c r="G2932" s="10">
        <v>43523</v>
      </c>
      <c r="H2932" s="8" t="s">
        <v>31</v>
      </c>
      <c r="I2932" s="8" t="s">
        <v>38</v>
      </c>
      <c r="J2932" s="9">
        <v>25594.44</v>
      </c>
      <c r="K2932" s="9">
        <v>511.89</v>
      </c>
      <c r="L2932" s="8">
        <v>0</v>
      </c>
      <c r="M2932" s="14">
        <f t="shared" si="138"/>
        <v>26106.329999999998</v>
      </c>
      <c r="N2932" s="8">
        <v>0</v>
      </c>
      <c r="O2932" s="8">
        <v>0</v>
      </c>
      <c r="P2932" s="8" t="s">
        <v>45</v>
      </c>
      <c r="R2932" s="11">
        <v>-2121</v>
      </c>
      <c r="S2932" s="13">
        <f>_xlfn.XLOOKUP(P2932,rif_fee_schedule!$A$2:$A$84,rif_fee_schedule!C$2:C$84, 0)*1.628</f>
        <v>19.244587999999997</v>
      </c>
      <c r="T2932" s="13">
        <f>_xlfn.XLOOKUP(P2932,rif_fee_schedule!$A$2:$A$84,rif_fee_schedule!D$2:D$84, 0)</f>
        <v>11.177</v>
      </c>
      <c r="U2932" s="14">
        <f t="shared" si="139"/>
        <v>-40817.771147999993</v>
      </c>
      <c r="V2932" s="14">
        <f t="shared" si="140"/>
        <v>-23706.416999999998</v>
      </c>
      <c r="W2932" s="2"/>
      <c r="Y2932" s="3">
        <v>272008405.74000001</v>
      </c>
      <c r="Z2932" s="3">
        <v>5573244.3300000001</v>
      </c>
      <c r="AA2932" s="3">
        <v>0</v>
      </c>
      <c r="AB2932">
        <v>0</v>
      </c>
      <c r="AC2932" s="3">
        <v>0</v>
      </c>
      <c r="AD2932" s="2">
        <v>-7297347.0099999998</v>
      </c>
      <c r="AE2932" s="3">
        <v>599122533.62</v>
      </c>
      <c r="AF2932" s="3">
        <v>12164932.65</v>
      </c>
      <c r="AG2932" s="3">
        <v>2628720.44</v>
      </c>
      <c r="AH2932" s="3">
        <v>103699.7</v>
      </c>
      <c r="AI2932" s="3">
        <v>2074</v>
      </c>
      <c r="AJ2932" s="2">
        <v>-10188946.82</v>
      </c>
    </row>
    <row r="2933" spans="1:36" hidden="1" x14ac:dyDescent="0.25">
      <c r="A2933" s="8">
        <v>8</v>
      </c>
      <c r="B2933" s="8" t="s">
        <v>8583</v>
      </c>
      <c r="C2933" s="8">
        <v>232220140350</v>
      </c>
      <c r="D2933" s="8" t="s">
        <v>8584</v>
      </c>
      <c r="F2933" s="8" t="s">
        <v>8585</v>
      </c>
      <c r="G2933" s="10">
        <v>43536</v>
      </c>
      <c r="H2933" s="8" t="s">
        <v>31</v>
      </c>
      <c r="I2933" s="8" t="s">
        <v>38</v>
      </c>
      <c r="J2933" s="9">
        <v>0</v>
      </c>
      <c r="K2933" s="9">
        <v>0</v>
      </c>
      <c r="L2933" s="8">
        <v>0</v>
      </c>
      <c r="M2933" s="14">
        <f t="shared" si="138"/>
        <v>0</v>
      </c>
      <c r="N2933" s="8">
        <v>0</v>
      </c>
      <c r="O2933" s="8">
        <v>0</v>
      </c>
      <c r="P2933" s="8" t="s">
        <v>77</v>
      </c>
      <c r="R2933" s="8">
        <v>0</v>
      </c>
      <c r="S2933" s="13">
        <f>_xlfn.XLOOKUP(P2933,rif_fee_schedule!$A$2:$A$84,rif_fee_schedule!C$2:C$84, 0)*1.628</f>
        <v>9769.6279999999988</v>
      </c>
      <c r="T2933" s="13">
        <f>_xlfn.XLOOKUP(P2933,rif_fee_schedule!$A$2:$A$84,rif_fee_schedule!D$2:D$84, 0)</f>
        <v>5674</v>
      </c>
      <c r="U2933" s="14">
        <f t="shared" si="139"/>
        <v>0</v>
      </c>
      <c r="V2933" s="14">
        <f t="shared" si="140"/>
        <v>0</v>
      </c>
      <c r="W2933"/>
      <c r="Y2933" s="3">
        <v>38230434.439999998</v>
      </c>
      <c r="Z2933" s="3">
        <v>764608.82</v>
      </c>
      <c r="AA2933" s="3">
        <v>0</v>
      </c>
      <c r="AB2933">
        <v>0</v>
      </c>
      <c r="AC2933" s="3">
        <v>0</v>
      </c>
      <c r="AD2933" s="2">
        <v>-229524.99</v>
      </c>
      <c r="AE2933" s="3">
        <v>599122533.62</v>
      </c>
      <c r="AF2933" s="3">
        <v>12164932.65</v>
      </c>
      <c r="AG2933" s="3">
        <v>2628720.44</v>
      </c>
      <c r="AH2933" s="3">
        <v>103699.7</v>
      </c>
      <c r="AI2933" s="3">
        <v>2074</v>
      </c>
      <c r="AJ2933" s="2">
        <v>-10188946.82</v>
      </c>
    </row>
    <row r="2934" spans="1:36" hidden="1" x14ac:dyDescent="0.25">
      <c r="A2934" s="8">
        <v>2</v>
      </c>
      <c r="B2934" s="8" t="s">
        <v>1617</v>
      </c>
      <c r="C2934" s="8">
        <v>131270490510</v>
      </c>
      <c r="D2934" s="8" t="s">
        <v>1618</v>
      </c>
      <c r="F2934" s="8" t="s">
        <v>1619</v>
      </c>
      <c r="G2934" s="10">
        <v>43539</v>
      </c>
      <c r="H2934" s="8" t="s">
        <v>31</v>
      </c>
      <c r="I2934" s="8" t="s">
        <v>38</v>
      </c>
      <c r="J2934" s="9">
        <v>87699.25</v>
      </c>
      <c r="K2934" s="9">
        <v>1753.98</v>
      </c>
      <c r="L2934" s="8">
        <v>0</v>
      </c>
      <c r="M2934" s="14">
        <f t="shared" si="138"/>
        <v>89453.23</v>
      </c>
      <c r="N2934" s="8">
        <v>0</v>
      </c>
      <c r="O2934" s="8">
        <v>0</v>
      </c>
      <c r="P2934" s="8" t="s">
        <v>34</v>
      </c>
      <c r="R2934" s="11">
        <v>1575</v>
      </c>
      <c r="S2934" s="13">
        <f>_xlfn.XLOOKUP(P2934,rif_fee_schedule!$A$2:$A$84,rif_fee_schedule!C$2:C$84, 0)*1.628</f>
        <v>62.01052</v>
      </c>
      <c r="T2934" s="13">
        <f>_xlfn.XLOOKUP(P2934,rif_fee_schedule!$A$2:$A$84,rif_fee_schedule!D$2:D$84, 0)</f>
        <v>36.015000000000001</v>
      </c>
      <c r="U2934" s="14">
        <f t="shared" si="139"/>
        <v>97666.569000000003</v>
      </c>
      <c r="V2934" s="14">
        <f t="shared" si="140"/>
        <v>56723.625</v>
      </c>
      <c r="W2934" s="2"/>
      <c r="Y2934" s="3">
        <v>272008405.74000001</v>
      </c>
      <c r="Z2934" s="3">
        <v>5573244.3300000001</v>
      </c>
      <c r="AA2934" s="3">
        <v>0</v>
      </c>
      <c r="AB2934">
        <v>0</v>
      </c>
      <c r="AC2934" s="3">
        <v>0</v>
      </c>
      <c r="AD2934" s="2">
        <v>-7297347.0099999998</v>
      </c>
      <c r="AE2934" s="3">
        <v>599122533.62</v>
      </c>
      <c r="AF2934" s="3">
        <v>12164932.65</v>
      </c>
      <c r="AG2934" s="3">
        <v>2628720.44</v>
      </c>
      <c r="AH2934" s="3">
        <v>103699.7</v>
      </c>
      <c r="AI2934" s="3">
        <v>2074</v>
      </c>
      <c r="AJ2934" s="2">
        <v>-10188946.82</v>
      </c>
    </row>
    <row r="2935" spans="1:36" hidden="1" x14ac:dyDescent="0.25">
      <c r="A2935" s="8">
        <v>2</v>
      </c>
      <c r="B2935" s="8" t="s">
        <v>2364</v>
      </c>
      <c r="C2935" s="8">
        <v>141390010330</v>
      </c>
      <c r="D2935" s="8" t="s">
        <v>2365</v>
      </c>
      <c r="F2935" s="8" t="s">
        <v>2366</v>
      </c>
      <c r="G2935" s="10">
        <v>43529</v>
      </c>
      <c r="H2935" s="8" t="s">
        <v>31</v>
      </c>
      <c r="I2935" s="8" t="s">
        <v>38</v>
      </c>
      <c r="J2935" s="9">
        <v>8772.4500000000007</v>
      </c>
      <c r="K2935" s="9">
        <v>175.45</v>
      </c>
      <c r="L2935" s="8">
        <v>0</v>
      </c>
      <c r="M2935" s="14">
        <f t="shared" si="138"/>
        <v>8947.9000000000015</v>
      </c>
      <c r="N2935" s="8">
        <v>0</v>
      </c>
      <c r="O2935" s="8">
        <v>0</v>
      </c>
      <c r="P2935" s="8" t="s">
        <v>77</v>
      </c>
      <c r="R2935" s="8">
        <v>1</v>
      </c>
      <c r="S2935" s="13">
        <f>_xlfn.XLOOKUP(P2935,rif_fee_schedule!$A$2:$A$84,rif_fee_schedule!C$2:C$84, 0)*1.628</f>
        <v>9769.6279999999988</v>
      </c>
      <c r="T2935" s="13">
        <f>_xlfn.XLOOKUP(P2935,rif_fee_schedule!$A$2:$A$84,rif_fee_schedule!D$2:D$84, 0)</f>
        <v>5674</v>
      </c>
      <c r="U2935" s="14">
        <f t="shared" si="139"/>
        <v>9769.6279999999988</v>
      </c>
      <c r="V2935" s="14">
        <f t="shared" si="140"/>
        <v>5674</v>
      </c>
      <c r="W2935"/>
      <c r="Y2935" s="3">
        <v>272008405.74000001</v>
      </c>
      <c r="Z2935" s="3">
        <v>5573244.3300000001</v>
      </c>
      <c r="AA2935" s="3">
        <v>0</v>
      </c>
      <c r="AB2935">
        <v>0</v>
      </c>
      <c r="AC2935" s="3">
        <v>0</v>
      </c>
      <c r="AD2935" s="2">
        <v>-7297347.0099999998</v>
      </c>
      <c r="AE2935" s="3">
        <v>599122533.62</v>
      </c>
      <c r="AF2935" s="3">
        <v>12164932.65</v>
      </c>
      <c r="AG2935" s="3">
        <v>2628720.44</v>
      </c>
      <c r="AH2935" s="3">
        <v>103699.7</v>
      </c>
      <c r="AI2935" s="3">
        <v>2074</v>
      </c>
      <c r="AJ2935" s="2">
        <v>-10188946.82</v>
      </c>
    </row>
    <row r="2936" spans="1:36" hidden="1" x14ac:dyDescent="0.25">
      <c r="A2936" s="8">
        <v>2</v>
      </c>
      <c r="B2936" s="8" t="s">
        <v>1133</v>
      </c>
      <c r="C2936" s="8">
        <v>131140170570</v>
      </c>
      <c r="D2936" s="8" t="s">
        <v>1134</v>
      </c>
      <c r="F2936" s="8" t="s">
        <v>1135</v>
      </c>
      <c r="G2936" s="10">
        <v>43529</v>
      </c>
      <c r="H2936" s="8" t="s">
        <v>31</v>
      </c>
      <c r="I2936" s="8" t="s">
        <v>38</v>
      </c>
      <c r="J2936" s="9">
        <v>0</v>
      </c>
      <c r="K2936" s="9">
        <v>0</v>
      </c>
      <c r="L2936" s="8">
        <v>0</v>
      </c>
      <c r="M2936" s="14">
        <f t="shared" si="138"/>
        <v>0</v>
      </c>
      <c r="N2936" s="8">
        <v>0</v>
      </c>
      <c r="O2936" s="8">
        <v>0</v>
      </c>
      <c r="P2936" s="8" t="s">
        <v>77</v>
      </c>
      <c r="R2936" s="8">
        <v>0</v>
      </c>
      <c r="S2936" s="13">
        <f>_xlfn.XLOOKUP(P2936,rif_fee_schedule!$A$2:$A$84,rif_fee_schedule!C$2:C$84, 0)*1.628</f>
        <v>9769.6279999999988</v>
      </c>
      <c r="T2936" s="13">
        <f>_xlfn.XLOOKUP(P2936,rif_fee_schedule!$A$2:$A$84,rif_fee_schedule!D$2:D$84, 0)</f>
        <v>5674</v>
      </c>
      <c r="U2936" s="14">
        <f t="shared" si="139"/>
        <v>0</v>
      </c>
      <c r="V2936" s="14">
        <f t="shared" si="140"/>
        <v>0</v>
      </c>
      <c r="W2936"/>
      <c r="Y2936" s="3">
        <v>272008405.74000001</v>
      </c>
      <c r="Z2936" s="3">
        <v>5573244.3300000001</v>
      </c>
      <c r="AA2936" s="3">
        <v>0</v>
      </c>
      <c r="AB2936">
        <v>0</v>
      </c>
      <c r="AC2936" s="3">
        <v>0</v>
      </c>
      <c r="AD2936" s="2">
        <v>-7297347.0099999998</v>
      </c>
      <c r="AE2936" s="3">
        <v>599122533.62</v>
      </c>
      <c r="AF2936" s="3">
        <v>12164932.65</v>
      </c>
      <c r="AG2936" s="3">
        <v>2628720.44</v>
      </c>
      <c r="AH2936" s="3">
        <v>103699.7</v>
      </c>
      <c r="AI2936" s="3">
        <v>2074</v>
      </c>
      <c r="AJ2936" s="2">
        <v>-10188946.82</v>
      </c>
    </row>
    <row r="2937" spans="1:36" hidden="1" x14ac:dyDescent="0.25">
      <c r="A2937" s="8">
        <v>1.1000000000000001</v>
      </c>
      <c r="B2937" s="8" t="s">
        <v>720</v>
      </c>
      <c r="C2937" s="8">
        <v>940250140150</v>
      </c>
      <c r="D2937" s="8" t="s">
        <v>721</v>
      </c>
      <c r="F2937" s="8" t="s">
        <v>722</v>
      </c>
      <c r="G2937" s="10">
        <v>43528</v>
      </c>
      <c r="H2937" s="8" t="s">
        <v>31</v>
      </c>
      <c r="I2937" s="8" t="s">
        <v>38</v>
      </c>
      <c r="J2937" s="9">
        <v>0</v>
      </c>
      <c r="K2937" s="9">
        <v>0</v>
      </c>
      <c r="L2937" s="8">
        <v>0</v>
      </c>
      <c r="M2937" s="14">
        <f t="shared" si="138"/>
        <v>0</v>
      </c>
      <c r="N2937" s="8">
        <v>0</v>
      </c>
      <c r="O2937" s="8">
        <v>0</v>
      </c>
      <c r="P2937" s="8" t="s">
        <v>77</v>
      </c>
      <c r="R2937" s="8">
        <v>-1</v>
      </c>
      <c r="S2937" s="13">
        <f>_xlfn.XLOOKUP(P2937,rif_fee_schedule!$A$2:$A$84,rif_fee_schedule!C$2:C$84, 0)*1.628</f>
        <v>9769.6279999999988</v>
      </c>
      <c r="T2937" s="13">
        <f>_xlfn.XLOOKUP(P2937,rif_fee_schedule!$A$2:$A$84,rif_fee_schedule!D$2:D$84, 0)</f>
        <v>5674</v>
      </c>
      <c r="U2937" s="14">
        <f t="shared" si="139"/>
        <v>-9769.6279999999988</v>
      </c>
      <c r="V2937" s="14">
        <f t="shared" si="140"/>
        <v>-5674</v>
      </c>
      <c r="W2937"/>
      <c r="Y2937" s="3">
        <v>13538989.02</v>
      </c>
      <c r="Z2937" s="3">
        <v>280635.13</v>
      </c>
      <c r="AA2937" s="3">
        <v>0</v>
      </c>
      <c r="AB2937">
        <v>0</v>
      </c>
      <c r="AC2937" s="3">
        <v>0</v>
      </c>
      <c r="AD2937" s="2">
        <v>-2316507.67</v>
      </c>
      <c r="AE2937" s="3">
        <v>599122533.62</v>
      </c>
      <c r="AF2937" s="3">
        <v>12164932.65</v>
      </c>
      <c r="AG2937" s="3">
        <v>2628720.44</v>
      </c>
      <c r="AH2937" s="3">
        <v>103699.7</v>
      </c>
      <c r="AI2937" s="3">
        <v>2074</v>
      </c>
      <c r="AJ2937" s="2">
        <v>-10188946.82</v>
      </c>
    </row>
    <row r="2938" spans="1:36" hidden="1" x14ac:dyDescent="0.25">
      <c r="A2938" s="8">
        <v>1.1000000000000001</v>
      </c>
      <c r="B2938" s="8" t="s">
        <v>720</v>
      </c>
      <c r="C2938" s="8">
        <v>940250140150</v>
      </c>
      <c r="D2938" s="8" t="s">
        <v>721</v>
      </c>
      <c r="F2938" s="8" t="s">
        <v>722</v>
      </c>
      <c r="G2938" s="10">
        <v>43528</v>
      </c>
      <c r="H2938" s="8" t="s">
        <v>31</v>
      </c>
      <c r="I2938" s="8" t="s">
        <v>38</v>
      </c>
      <c r="J2938" s="9">
        <v>0</v>
      </c>
      <c r="K2938" s="9">
        <v>0</v>
      </c>
      <c r="L2938" s="8">
        <v>0</v>
      </c>
      <c r="M2938" s="14">
        <f t="shared" si="138"/>
        <v>0</v>
      </c>
      <c r="N2938" s="8">
        <v>0</v>
      </c>
      <c r="O2938" s="8">
        <v>0</v>
      </c>
      <c r="P2938" s="8" t="s">
        <v>77</v>
      </c>
      <c r="R2938" s="8">
        <v>1</v>
      </c>
      <c r="S2938" s="13">
        <f>_xlfn.XLOOKUP(P2938,rif_fee_schedule!$A$2:$A$84,rif_fee_schedule!C$2:C$84, 0)*1.628</f>
        <v>9769.6279999999988</v>
      </c>
      <c r="T2938" s="13">
        <f>_xlfn.XLOOKUP(P2938,rif_fee_schedule!$A$2:$A$84,rif_fee_schedule!D$2:D$84, 0)</f>
        <v>5674</v>
      </c>
      <c r="U2938" s="14">
        <f t="shared" si="139"/>
        <v>9769.6279999999988</v>
      </c>
      <c r="V2938" s="14">
        <f t="shared" si="140"/>
        <v>5674</v>
      </c>
      <c r="W2938"/>
      <c r="Y2938" s="3">
        <v>13538989.02</v>
      </c>
      <c r="Z2938" s="3">
        <v>280635.13</v>
      </c>
      <c r="AA2938" s="3">
        <v>0</v>
      </c>
      <c r="AB2938">
        <v>0</v>
      </c>
      <c r="AC2938" s="3">
        <v>0</v>
      </c>
      <c r="AD2938" s="2">
        <v>-2316507.67</v>
      </c>
      <c r="AE2938" s="3">
        <v>599122533.62</v>
      </c>
      <c r="AF2938" s="3">
        <v>12164932.65</v>
      </c>
      <c r="AG2938" s="3">
        <v>2628720.44</v>
      </c>
      <c r="AH2938" s="3">
        <v>103699.7</v>
      </c>
      <c r="AI2938" s="3">
        <v>2074</v>
      </c>
      <c r="AJ2938" s="2">
        <v>-10188946.82</v>
      </c>
    </row>
    <row r="2939" spans="1:36" hidden="1" x14ac:dyDescent="0.25">
      <c r="A2939" s="8">
        <v>2</v>
      </c>
      <c r="B2939" s="8" t="s">
        <v>2167</v>
      </c>
      <c r="C2939" s="8">
        <v>141170030190</v>
      </c>
      <c r="D2939" s="8" t="s">
        <v>2168</v>
      </c>
      <c r="F2939" s="8" t="s">
        <v>2169</v>
      </c>
      <c r="G2939" s="10">
        <v>43525</v>
      </c>
      <c r="H2939" s="8" t="s">
        <v>31</v>
      </c>
      <c r="I2939" s="8" t="s">
        <v>38</v>
      </c>
      <c r="J2939" s="9">
        <v>0</v>
      </c>
      <c r="K2939" s="9">
        <v>0</v>
      </c>
      <c r="L2939" s="8">
        <v>0</v>
      </c>
      <c r="M2939" s="14">
        <f t="shared" si="138"/>
        <v>0</v>
      </c>
      <c r="N2939" s="8">
        <v>0</v>
      </c>
      <c r="O2939" s="8">
        <v>0</v>
      </c>
      <c r="P2939" s="8" t="s">
        <v>114</v>
      </c>
      <c r="R2939" s="8">
        <v>2</v>
      </c>
      <c r="S2939" s="13">
        <f>_xlfn.XLOOKUP(P2939,rif_fee_schedule!$A$2:$A$84,rif_fee_schedule!C$2:C$84, 0)*1.628</f>
        <v>4288.152</v>
      </c>
      <c r="T2939" s="13">
        <f>_xlfn.XLOOKUP(P2939,rif_fee_schedule!$A$2:$A$84,rif_fee_schedule!D$2:D$84, 0)</f>
        <v>2490</v>
      </c>
      <c r="U2939" s="14">
        <f t="shared" si="139"/>
        <v>8576.3040000000001</v>
      </c>
      <c r="V2939" s="14">
        <f t="shared" si="140"/>
        <v>4980</v>
      </c>
      <c r="W2939"/>
      <c r="Y2939" s="3">
        <v>272008405.74000001</v>
      </c>
      <c r="Z2939" s="3">
        <v>5573244.3300000001</v>
      </c>
      <c r="AA2939" s="3">
        <v>0</v>
      </c>
      <c r="AB2939">
        <v>0</v>
      </c>
      <c r="AC2939" s="3">
        <v>0</v>
      </c>
      <c r="AD2939" s="2">
        <v>-7297347.0099999998</v>
      </c>
      <c r="AE2939" s="3">
        <v>599122533.62</v>
      </c>
      <c r="AF2939" s="3">
        <v>12164932.65</v>
      </c>
      <c r="AG2939" s="3">
        <v>2628720.44</v>
      </c>
      <c r="AH2939" s="3">
        <v>103699.7</v>
      </c>
      <c r="AI2939" s="3">
        <v>2074</v>
      </c>
      <c r="AJ2939" s="2">
        <v>-10188946.82</v>
      </c>
    </row>
    <row r="2940" spans="1:36" hidden="1" x14ac:dyDescent="0.25">
      <c r="A2940" s="8">
        <v>2</v>
      </c>
      <c r="B2940" s="8" t="s">
        <v>2167</v>
      </c>
      <c r="C2940" s="8">
        <v>141170030190</v>
      </c>
      <c r="D2940" s="8" t="s">
        <v>2168</v>
      </c>
      <c r="F2940" s="8" t="s">
        <v>2169</v>
      </c>
      <c r="G2940" s="10">
        <v>43525</v>
      </c>
      <c r="H2940" s="8" t="s">
        <v>31</v>
      </c>
      <c r="I2940" s="8" t="s">
        <v>38</v>
      </c>
      <c r="J2940" s="9">
        <v>0</v>
      </c>
      <c r="K2940" s="9">
        <v>0</v>
      </c>
      <c r="L2940" s="8">
        <v>0</v>
      </c>
      <c r="M2940" s="14">
        <f t="shared" si="138"/>
        <v>0</v>
      </c>
      <c r="N2940" s="8">
        <v>0</v>
      </c>
      <c r="O2940" s="8">
        <v>0</v>
      </c>
      <c r="P2940" s="8" t="s">
        <v>114</v>
      </c>
      <c r="R2940" s="8">
        <v>-2</v>
      </c>
      <c r="S2940" s="13">
        <f>_xlfn.XLOOKUP(P2940,rif_fee_schedule!$A$2:$A$84,rif_fee_schedule!C$2:C$84, 0)*1.628</f>
        <v>4288.152</v>
      </c>
      <c r="T2940" s="13">
        <f>_xlfn.XLOOKUP(P2940,rif_fee_schedule!$A$2:$A$84,rif_fee_schedule!D$2:D$84, 0)</f>
        <v>2490</v>
      </c>
      <c r="U2940" s="14">
        <f t="shared" si="139"/>
        <v>-8576.3040000000001</v>
      </c>
      <c r="V2940" s="14">
        <f t="shared" si="140"/>
        <v>-4980</v>
      </c>
      <c r="W2940"/>
      <c r="Y2940" s="3">
        <v>272008405.74000001</v>
      </c>
      <c r="Z2940" s="3">
        <v>5573244.3300000001</v>
      </c>
      <c r="AA2940" s="3">
        <v>0</v>
      </c>
      <c r="AB2940">
        <v>0</v>
      </c>
      <c r="AC2940" s="3">
        <v>0</v>
      </c>
      <c r="AD2940" s="2">
        <v>-7297347.0099999998</v>
      </c>
      <c r="AE2940" s="3">
        <v>599122533.62</v>
      </c>
      <c r="AF2940" s="3">
        <v>12164932.65</v>
      </c>
      <c r="AG2940" s="3">
        <v>2628720.44</v>
      </c>
      <c r="AH2940" s="3">
        <v>103699.7</v>
      </c>
      <c r="AI2940" s="3">
        <v>2074</v>
      </c>
      <c r="AJ2940" s="2">
        <v>-10188946.82</v>
      </c>
    </row>
    <row r="2941" spans="1:36" hidden="1" x14ac:dyDescent="0.25">
      <c r="A2941" s="8">
        <v>1</v>
      </c>
      <c r="B2941" s="8" t="s">
        <v>46</v>
      </c>
      <c r="C2941" s="8">
        <v>2220330370030</v>
      </c>
      <c r="D2941" s="8" t="s">
        <v>47</v>
      </c>
      <c r="G2941" s="10">
        <v>43545</v>
      </c>
      <c r="H2941" s="8" t="s">
        <v>31</v>
      </c>
      <c r="I2941" s="8" t="s">
        <v>32</v>
      </c>
      <c r="J2941" s="9">
        <v>82409.42</v>
      </c>
      <c r="K2941" s="9">
        <v>1648.19</v>
      </c>
      <c r="L2941" s="8">
        <v>0</v>
      </c>
      <c r="M2941" s="14">
        <f t="shared" si="138"/>
        <v>84057.61</v>
      </c>
      <c r="N2941" s="8">
        <v>0</v>
      </c>
      <c r="O2941" s="8">
        <v>0</v>
      </c>
      <c r="P2941" s="8" t="s">
        <v>43</v>
      </c>
      <c r="R2941" s="11">
        <v>16943</v>
      </c>
      <c r="S2941" s="13">
        <f>_xlfn.XLOOKUP(P2941,rif_fee_schedule!$A$2:$A$84,rif_fee_schedule!C$2:C$84, 0)*1.628</f>
        <v>5.1216879999999998</v>
      </c>
      <c r="T2941" s="13">
        <f>_xlfn.XLOOKUP(P2941,rif_fee_schedule!$A$2:$A$84,rif_fee_schedule!D$2:D$84, 0)</f>
        <v>2.9740000000000002</v>
      </c>
      <c r="U2941" s="14">
        <f t="shared" si="139"/>
        <v>86776.759783999994</v>
      </c>
      <c r="V2941" s="14">
        <f t="shared" si="140"/>
        <v>50388.482000000004</v>
      </c>
      <c r="W2941" s="2"/>
      <c r="Y2941" s="3">
        <v>74696854.359999999</v>
      </c>
      <c r="Z2941" s="3">
        <v>1494936.99</v>
      </c>
      <c r="AA2941" s="3">
        <v>1189721.74</v>
      </c>
      <c r="AB2941" s="2">
        <v>103699.7</v>
      </c>
      <c r="AC2941" s="3">
        <v>2074</v>
      </c>
      <c r="AD2941" s="2">
        <v>-3422401.68</v>
      </c>
      <c r="AE2941" s="3">
        <v>599122533.62</v>
      </c>
      <c r="AF2941" s="3">
        <v>12164932.65</v>
      </c>
      <c r="AG2941" s="3">
        <v>2628720.44</v>
      </c>
      <c r="AH2941" s="3">
        <v>103699.7</v>
      </c>
      <c r="AI2941" s="3">
        <v>2074</v>
      </c>
      <c r="AJ2941" s="2">
        <v>-10188946.82</v>
      </c>
    </row>
    <row r="2942" spans="1:36" hidden="1" x14ac:dyDescent="0.25">
      <c r="A2942" s="8">
        <v>3.1</v>
      </c>
      <c r="B2942" s="8" t="s">
        <v>4038</v>
      </c>
      <c r="C2942" s="8">
        <v>722100010160</v>
      </c>
      <c r="D2942" s="8" t="s">
        <v>4039</v>
      </c>
      <c r="F2942" s="8" t="s">
        <v>4040</v>
      </c>
      <c r="G2942" s="10">
        <v>43531</v>
      </c>
      <c r="H2942" s="8" t="s">
        <v>31</v>
      </c>
      <c r="I2942" s="8" t="s">
        <v>38</v>
      </c>
      <c r="J2942" s="9">
        <v>0</v>
      </c>
      <c r="K2942" s="9">
        <v>0</v>
      </c>
      <c r="L2942" s="8">
        <v>0</v>
      </c>
      <c r="M2942" s="14">
        <f t="shared" si="138"/>
        <v>0</v>
      </c>
      <c r="N2942" s="8">
        <v>0</v>
      </c>
      <c r="O2942" s="8">
        <v>0</v>
      </c>
      <c r="P2942" s="8" t="s">
        <v>77</v>
      </c>
      <c r="R2942" s="8">
        <v>1</v>
      </c>
      <c r="S2942" s="13">
        <f>_xlfn.XLOOKUP(P2942,rif_fee_schedule!$A$2:$A$84,rif_fee_schedule!C$2:C$84, 0)*1.628</f>
        <v>9769.6279999999988</v>
      </c>
      <c r="T2942" s="13">
        <f>_xlfn.XLOOKUP(P2942,rif_fee_schedule!$A$2:$A$84,rif_fee_schedule!D$2:D$84, 0)</f>
        <v>5674</v>
      </c>
      <c r="U2942" s="14">
        <f t="shared" si="139"/>
        <v>9769.6279999999988</v>
      </c>
      <c r="V2942" s="14">
        <f t="shared" si="140"/>
        <v>5674</v>
      </c>
      <c r="W2942"/>
      <c r="Y2942" s="3">
        <v>34362078.990000002</v>
      </c>
      <c r="Z2942" s="3">
        <v>687512.03</v>
      </c>
      <c r="AA2942" s="3">
        <v>0</v>
      </c>
      <c r="AB2942">
        <v>0</v>
      </c>
      <c r="AC2942" s="3">
        <v>0</v>
      </c>
      <c r="AD2942" s="2">
        <v>-175934.14</v>
      </c>
      <c r="AE2942" s="3">
        <v>599122533.62</v>
      </c>
      <c r="AF2942" s="3">
        <v>12164932.65</v>
      </c>
      <c r="AG2942" s="3">
        <v>2628720.44</v>
      </c>
      <c r="AH2942" s="3">
        <v>103699.7</v>
      </c>
      <c r="AI2942" s="3">
        <v>2074</v>
      </c>
      <c r="AJ2942" s="2">
        <v>-10188946.82</v>
      </c>
    </row>
    <row r="2943" spans="1:36" hidden="1" x14ac:dyDescent="0.25">
      <c r="A2943" s="8">
        <v>3.1</v>
      </c>
      <c r="B2943" s="8" t="s">
        <v>4038</v>
      </c>
      <c r="C2943" s="8">
        <v>722100010160</v>
      </c>
      <c r="D2943" s="8" t="s">
        <v>4039</v>
      </c>
      <c r="F2943" s="8" t="s">
        <v>4040</v>
      </c>
      <c r="G2943" s="10">
        <v>43531</v>
      </c>
      <c r="H2943" s="8" t="s">
        <v>31</v>
      </c>
      <c r="I2943" s="8" t="s">
        <v>38</v>
      </c>
      <c r="J2943" s="9">
        <v>0</v>
      </c>
      <c r="K2943" s="9">
        <v>0</v>
      </c>
      <c r="L2943" s="8">
        <v>0</v>
      </c>
      <c r="M2943" s="14">
        <f t="shared" si="138"/>
        <v>0</v>
      </c>
      <c r="N2943" s="8">
        <v>0</v>
      </c>
      <c r="O2943" s="8">
        <v>0</v>
      </c>
      <c r="P2943" s="8" t="s">
        <v>77</v>
      </c>
      <c r="R2943" s="8">
        <v>-1</v>
      </c>
      <c r="S2943" s="13">
        <f>_xlfn.XLOOKUP(P2943,rif_fee_schedule!$A$2:$A$84,rif_fee_schedule!C$2:C$84, 0)*1.628</f>
        <v>9769.6279999999988</v>
      </c>
      <c r="T2943" s="13">
        <f>_xlfn.XLOOKUP(P2943,rif_fee_schedule!$A$2:$A$84,rif_fee_schedule!D$2:D$84, 0)</f>
        <v>5674</v>
      </c>
      <c r="U2943" s="14">
        <f t="shared" si="139"/>
        <v>-9769.6279999999988</v>
      </c>
      <c r="V2943" s="14">
        <f t="shared" si="140"/>
        <v>-5674</v>
      </c>
      <c r="W2943"/>
      <c r="Y2943" s="3">
        <v>34362078.990000002</v>
      </c>
      <c r="Z2943" s="3">
        <v>687512.03</v>
      </c>
      <c r="AA2943" s="3">
        <v>0</v>
      </c>
      <c r="AB2943">
        <v>0</v>
      </c>
      <c r="AC2943" s="3">
        <v>0</v>
      </c>
      <c r="AD2943" s="2">
        <v>-175934.14</v>
      </c>
      <c r="AE2943" s="3">
        <v>599122533.62</v>
      </c>
      <c r="AF2943" s="3">
        <v>12164932.65</v>
      </c>
      <c r="AG2943" s="3">
        <v>2628720.44</v>
      </c>
      <c r="AH2943" s="3">
        <v>103699.7</v>
      </c>
      <c r="AI2943" s="3">
        <v>2074</v>
      </c>
      <c r="AJ2943" s="2">
        <v>-10188946.82</v>
      </c>
    </row>
    <row r="2944" spans="1:36" hidden="1" x14ac:dyDescent="0.25">
      <c r="A2944" s="8">
        <v>7</v>
      </c>
      <c r="B2944" s="8" t="s">
        <v>8478</v>
      </c>
      <c r="C2944" s="8">
        <v>351060050070</v>
      </c>
      <c r="D2944" s="8" t="s">
        <v>8479</v>
      </c>
      <c r="F2944" s="8" t="s">
        <v>8480</v>
      </c>
      <c r="G2944" s="10">
        <v>43531</v>
      </c>
      <c r="H2944" s="8" t="s">
        <v>31</v>
      </c>
      <c r="I2944" s="8" t="s">
        <v>38</v>
      </c>
      <c r="J2944" s="9">
        <v>0</v>
      </c>
      <c r="K2944" s="9">
        <v>0</v>
      </c>
      <c r="L2944" s="8">
        <v>0</v>
      </c>
      <c r="M2944" s="14">
        <f t="shared" si="138"/>
        <v>0</v>
      </c>
      <c r="N2944" s="8">
        <v>0</v>
      </c>
      <c r="O2944" s="8">
        <v>0</v>
      </c>
      <c r="P2944" s="8" t="s">
        <v>77</v>
      </c>
      <c r="R2944" s="8">
        <v>1</v>
      </c>
      <c r="S2944" s="13">
        <f>_xlfn.XLOOKUP(P2944,rif_fee_schedule!$A$2:$A$84,rif_fee_schedule!C$2:C$84, 0)*1.628</f>
        <v>9769.6279999999988</v>
      </c>
      <c r="T2944" s="13">
        <f>_xlfn.XLOOKUP(P2944,rif_fee_schedule!$A$2:$A$84,rif_fee_schedule!D$2:D$84, 0)</f>
        <v>5674</v>
      </c>
      <c r="U2944" s="14">
        <f t="shared" si="139"/>
        <v>9769.6279999999988</v>
      </c>
      <c r="V2944" s="14">
        <f t="shared" si="140"/>
        <v>5674</v>
      </c>
      <c r="W2944"/>
      <c r="Y2944" s="3">
        <v>53911680.950000003</v>
      </c>
      <c r="Z2944" s="3">
        <v>1078233.76</v>
      </c>
      <c r="AA2944" s="3">
        <v>0</v>
      </c>
      <c r="AB2944">
        <v>0</v>
      </c>
      <c r="AC2944" s="3">
        <v>0</v>
      </c>
      <c r="AD2944" s="2">
        <v>-682358.32</v>
      </c>
      <c r="AE2944" s="3">
        <v>599122533.62</v>
      </c>
      <c r="AF2944" s="3">
        <v>12164932.65</v>
      </c>
      <c r="AG2944" s="3">
        <v>2628720.44</v>
      </c>
      <c r="AH2944" s="3">
        <v>103699.7</v>
      </c>
      <c r="AI2944" s="3">
        <v>2074</v>
      </c>
      <c r="AJ2944" s="2">
        <v>-10188946.82</v>
      </c>
    </row>
    <row r="2945" spans="1:36" hidden="1" x14ac:dyDescent="0.25">
      <c r="A2945" s="8">
        <v>7</v>
      </c>
      <c r="B2945" s="8" t="s">
        <v>8478</v>
      </c>
      <c r="C2945" s="8">
        <v>351060050070</v>
      </c>
      <c r="D2945" s="8" t="s">
        <v>8479</v>
      </c>
      <c r="F2945" s="8" t="s">
        <v>8480</v>
      </c>
      <c r="G2945" s="10">
        <v>43531</v>
      </c>
      <c r="H2945" s="8" t="s">
        <v>31</v>
      </c>
      <c r="I2945" s="8" t="s">
        <v>38</v>
      </c>
      <c r="J2945" s="9">
        <v>0</v>
      </c>
      <c r="K2945" s="9">
        <v>0</v>
      </c>
      <c r="L2945" s="8">
        <v>0</v>
      </c>
      <c r="M2945" s="14">
        <f t="shared" si="138"/>
        <v>0</v>
      </c>
      <c r="N2945" s="8">
        <v>0</v>
      </c>
      <c r="O2945" s="8">
        <v>0</v>
      </c>
      <c r="P2945" s="8" t="s">
        <v>77</v>
      </c>
      <c r="R2945" s="8">
        <v>-1</v>
      </c>
      <c r="S2945" s="13">
        <f>_xlfn.XLOOKUP(P2945,rif_fee_schedule!$A$2:$A$84,rif_fee_schedule!C$2:C$84, 0)*1.628</f>
        <v>9769.6279999999988</v>
      </c>
      <c r="T2945" s="13">
        <f>_xlfn.XLOOKUP(P2945,rif_fee_schedule!$A$2:$A$84,rif_fee_schedule!D$2:D$84, 0)</f>
        <v>5674</v>
      </c>
      <c r="U2945" s="14">
        <f t="shared" si="139"/>
        <v>-9769.6279999999988</v>
      </c>
      <c r="V2945" s="14">
        <f t="shared" si="140"/>
        <v>-5674</v>
      </c>
      <c r="W2945"/>
      <c r="Y2945" s="3">
        <v>53911680.950000003</v>
      </c>
      <c r="Z2945" s="3">
        <v>1078233.76</v>
      </c>
      <c r="AA2945" s="3">
        <v>0</v>
      </c>
      <c r="AB2945">
        <v>0</v>
      </c>
      <c r="AC2945" s="3">
        <v>0</v>
      </c>
      <c r="AD2945" s="2">
        <v>-682358.32</v>
      </c>
      <c r="AE2945" s="3">
        <v>599122533.62</v>
      </c>
      <c r="AF2945" s="3">
        <v>12164932.65</v>
      </c>
      <c r="AG2945" s="3">
        <v>2628720.44</v>
      </c>
      <c r="AH2945" s="3">
        <v>103699.7</v>
      </c>
      <c r="AI2945" s="3">
        <v>2074</v>
      </c>
      <c r="AJ2945" s="2">
        <v>-10188946.82</v>
      </c>
    </row>
    <row r="2946" spans="1:36" hidden="1" x14ac:dyDescent="0.25">
      <c r="A2946" s="8">
        <v>3</v>
      </c>
      <c r="B2946" s="8" t="s">
        <v>3929</v>
      </c>
      <c r="C2946" s="8">
        <v>3421090060510</v>
      </c>
      <c r="D2946" s="8" t="s">
        <v>3930</v>
      </c>
      <c r="G2946" s="10">
        <v>43545</v>
      </c>
      <c r="H2946" s="8" t="s">
        <v>31</v>
      </c>
      <c r="I2946" s="8" t="s">
        <v>32</v>
      </c>
      <c r="J2946" s="9">
        <v>37551.99</v>
      </c>
      <c r="K2946" s="9">
        <v>751.04</v>
      </c>
      <c r="L2946" s="8">
        <v>0</v>
      </c>
      <c r="M2946" s="14">
        <f t="shared" si="138"/>
        <v>38303.03</v>
      </c>
      <c r="N2946" s="8">
        <v>0</v>
      </c>
      <c r="O2946" s="8">
        <v>0</v>
      </c>
      <c r="P2946" s="8" t="s">
        <v>72</v>
      </c>
      <c r="R2946" s="11">
        <v>2484</v>
      </c>
      <c r="S2946" s="13">
        <f>_xlfn.XLOOKUP(P2946,rif_fee_schedule!$A$2:$A$84,rif_fee_schedule!C$2:C$84, 0)*1.628</f>
        <v>15.918583999999999</v>
      </c>
      <c r="T2946" s="13">
        <f>_xlfn.XLOOKUP(P2946,rif_fee_schedule!$A$2:$A$84,rif_fee_schedule!D$2:D$84, 0)</f>
        <v>9.2460000000000004</v>
      </c>
      <c r="U2946" s="14">
        <f t="shared" si="139"/>
        <v>39541.762655999999</v>
      </c>
      <c r="V2946" s="14">
        <f t="shared" si="140"/>
        <v>22967.064000000002</v>
      </c>
      <c r="W2946" s="2"/>
      <c r="Y2946" s="3">
        <v>23988344.25</v>
      </c>
      <c r="Z2946" s="3">
        <v>491993.61</v>
      </c>
      <c r="AA2946" s="3">
        <v>633517.25</v>
      </c>
      <c r="AB2946">
        <v>0</v>
      </c>
      <c r="AC2946" s="3">
        <v>0</v>
      </c>
      <c r="AD2946" s="2">
        <v>2811604.2</v>
      </c>
      <c r="AE2946" s="3">
        <v>599122533.62</v>
      </c>
      <c r="AF2946" s="3">
        <v>12164932.65</v>
      </c>
      <c r="AG2946" s="3">
        <v>2628720.44</v>
      </c>
      <c r="AH2946" s="3">
        <v>103699.7</v>
      </c>
      <c r="AI2946" s="3">
        <v>2074</v>
      </c>
      <c r="AJ2946" s="2">
        <v>-10188946.82</v>
      </c>
    </row>
    <row r="2947" spans="1:36" hidden="1" x14ac:dyDescent="0.25">
      <c r="A2947" s="8">
        <v>9.1</v>
      </c>
      <c r="B2947" s="8" t="s">
        <v>8982</v>
      </c>
      <c r="C2947" s="8">
        <v>431080023110</v>
      </c>
      <c r="D2947" s="8" t="s">
        <v>8983</v>
      </c>
      <c r="F2947" s="8" t="s">
        <v>8984</v>
      </c>
      <c r="G2947" s="10">
        <v>43536</v>
      </c>
      <c r="H2947" s="8" t="s">
        <v>31</v>
      </c>
      <c r="I2947" s="8" t="s">
        <v>38</v>
      </c>
      <c r="J2947" s="9">
        <v>117081.36</v>
      </c>
      <c r="K2947" s="9">
        <v>2341.63</v>
      </c>
      <c r="L2947" s="8">
        <v>0</v>
      </c>
      <c r="M2947" s="14">
        <f t="shared" si="138"/>
        <v>119422.99</v>
      </c>
      <c r="N2947" s="8">
        <v>0</v>
      </c>
      <c r="O2947" s="8">
        <v>0</v>
      </c>
      <c r="P2947" s="8" t="s">
        <v>77</v>
      </c>
      <c r="R2947" s="8">
        <v>-1</v>
      </c>
      <c r="S2947" s="13">
        <f>_xlfn.XLOOKUP(P2947,rif_fee_schedule!$A$2:$A$84,rif_fee_schedule!C$2:C$84, 0)*1.628</f>
        <v>9769.6279999999988</v>
      </c>
      <c r="T2947" s="13">
        <f>_xlfn.XLOOKUP(P2947,rif_fee_schedule!$A$2:$A$84,rif_fee_schedule!D$2:D$84, 0)</f>
        <v>5674</v>
      </c>
      <c r="U2947" s="14">
        <f t="shared" si="139"/>
        <v>-9769.6279999999988</v>
      </c>
      <c r="V2947" s="14">
        <f t="shared" si="140"/>
        <v>-5674</v>
      </c>
      <c r="W2947"/>
      <c r="Y2947" s="3">
        <v>13894747.220000001</v>
      </c>
      <c r="Z2947" s="3">
        <v>290518.01</v>
      </c>
      <c r="AA2947" s="3">
        <v>0</v>
      </c>
      <c r="AB2947">
        <v>0</v>
      </c>
      <c r="AC2947" s="3">
        <v>0</v>
      </c>
      <c r="AD2947" s="2">
        <v>-156592.79</v>
      </c>
      <c r="AE2947" s="3">
        <v>599122533.62</v>
      </c>
      <c r="AF2947" s="3">
        <v>12164932.65</v>
      </c>
      <c r="AG2947" s="3">
        <v>2628720.44</v>
      </c>
      <c r="AH2947" s="3">
        <v>103699.7</v>
      </c>
      <c r="AI2947" s="3">
        <v>2074</v>
      </c>
      <c r="AJ2947" s="2">
        <v>-10188946.82</v>
      </c>
    </row>
    <row r="2948" spans="1:36" hidden="1" x14ac:dyDescent="0.25">
      <c r="A2948" s="8">
        <v>9.1</v>
      </c>
      <c r="B2948" s="8" t="s">
        <v>8982</v>
      </c>
      <c r="C2948" s="8">
        <v>431080023110</v>
      </c>
      <c r="D2948" s="8" t="s">
        <v>8983</v>
      </c>
      <c r="F2948" s="8" t="s">
        <v>8984</v>
      </c>
      <c r="G2948" s="10">
        <v>43536</v>
      </c>
      <c r="H2948" s="8" t="s">
        <v>31</v>
      </c>
      <c r="I2948" s="8" t="s">
        <v>38</v>
      </c>
      <c r="J2948" s="9">
        <v>117081.36</v>
      </c>
      <c r="K2948" s="9">
        <v>2341.63</v>
      </c>
      <c r="L2948" s="8">
        <v>0</v>
      </c>
      <c r="M2948" s="14">
        <f t="shared" si="138"/>
        <v>119422.99</v>
      </c>
      <c r="N2948" s="8">
        <v>0</v>
      </c>
      <c r="O2948" s="8">
        <v>0</v>
      </c>
      <c r="P2948" s="8" t="s">
        <v>45</v>
      </c>
      <c r="R2948" s="11">
        <v>7283</v>
      </c>
      <c r="S2948" s="13">
        <f>_xlfn.XLOOKUP(P2948,rif_fee_schedule!$A$2:$A$84,rif_fee_schedule!C$2:C$84, 0)*1.628</f>
        <v>19.244587999999997</v>
      </c>
      <c r="T2948" s="13">
        <f>_xlfn.XLOOKUP(P2948,rif_fee_schedule!$A$2:$A$84,rif_fee_schedule!D$2:D$84, 0)</f>
        <v>11.177</v>
      </c>
      <c r="U2948" s="14">
        <f t="shared" si="139"/>
        <v>140158.33440399996</v>
      </c>
      <c r="V2948" s="14">
        <f t="shared" si="140"/>
        <v>81402.091</v>
      </c>
      <c r="W2948" s="2"/>
      <c r="Y2948" s="3">
        <v>13894747.220000001</v>
      </c>
      <c r="Z2948" s="3">
        <v>290518.01</v>
      </c>
      <c r="AA2948" s="3">
        <v>0</v>
      </c>
      <c r="AB2948">
        <v>0</v>
      </c>
      <c r="AC2948" s="3">
        <v>0</v>
      </c>
      <c r="AD2948" s="2">
        <v>-156592.79</v>
      </c>
      <c r="AE2948" s="3">
        <v>599122533.62</v>
      </c>
      <c r="AF2948" s="3">
        <v>12164932.65</v>
      </c>
      <c r="AG2948" s="3">
        <v>2628720.44</v>
      </c>
      <c r="AH2948" s="3">
        <v>103699.7</v>
      </c>
      <c r="AI2948" s="3">
        <v>2074</v>
      </c>
      <c r="AJ2948" s="2">
        <v>-10188946.82</v>
      </c>
    </row>
    <row r="2949" spans="1:36" hidden="1" x14ac:dyDescent="0.25">
      <c r="A2949" s="8">
        <v>2</v>
      </c>
      <c r="B2949" s="8" t="s">
        <v>2448</v>
      </c>
      <c r="C2949" s="8">
        <v>2332090090370</v>
      </c>
      <c r="D2949" s="8" t="s">
        <v>2449</v>
      </c>
      <c r="F2949" s="8" t="s">
        <v>2450</v>
      </c>
      <c r="G2949" s="10">
        <v>43536</v>
      </c>
      <c r="H2949" s="8" t="s">
        <v>31</v>
      </c>
      <c r="I2949" s="8" t="s">
        <v>38</v>
      </c>
      <c r="J2949" s="9">
        <v>0</v>
      </c>
      <c r="K2949" s="9">
        <v>0</v>
      </c>
      <c r="L2949" s="8">
        <v>0</v>
      </c>
      <c r="M2949" s="14">
        <f t="shared" si="138"/>
        <v>0</v>
      </c>
      <c r="N2949" s="8">
        <v>0</v>
      </c>
      <c r="O2949" s="8">
        <v>0</v>
      </c>
      <c r="P2949" s="8" t="s">
        <v>77</v>
      </c>
      <c r="R2949" s="8">
        <v>1</v>
      </c>
      <c r="S2949" s="13">
        <f>_xlfn.XLOOKUP(P2949,rif_fee_schedule!$A$2:$A$84,rif_fee_schedule!C$2:C$84, 0)*1.628</f>
        <v>9769.6279999999988</v>
      </c>
      <c r="T2949" s="13">
        <f>_xlfn.XLOOKUP(P2949,rif_fee_schedule!$A$2:$A$84,rif_fee_schedule!D$2:D$84, 0)</f>
        <v>5674</v>
      </c>
      <c r="U2949" s="14">
        <f t="shared" si="139"/>
        <v>9769.6279999999988</v>
      </c>
      <c r="V2949" s="14">
        <f t="shared" si="140"/>
        <v>5674</v>
      </c>
      <c r="W2949"/>
      <c r="Y2949" s="3">
        <v>272008405.74000001</v>
      </c>
      <c r="Z2949" s="3">
        <v>5573244.3300000001</v>
      </c>
      <c r="AA2949" s="3">
        <v>0</v>
      </c>
      <c r="AB2949">
        <v>0</v>
      </c>
      <c r="AC2949" s="3">
        <v>0</v>
      </c>
      <c r="AD2949" s="2">
        <v>-7297347.0099999998</v>
      </c>
      <c r="AE2949" s="3">
        <v>599122533.62</v>
      </c>
      <c r="AF2949" s="3">
        <v>12164932.65</v>
      </c>
      <c r="AG2949" s="3">
        <v>2628720.44</v>
      </c>
      <c r="AH2949" s="3">
        <v>103699.7</v>
      </c>
      <c r="AI2949" s="3">
        <v>2074</v>
      </c>
      <c r="AJ2949" s="2">
        <v>-10188946.82</v>
      </c>
    </row>
    <row r="2950" spans="1:36" hidden="1" x14ac:dyDescent="0.25">
      <c r="A2950" s="8">
        <v>2</v>
      </c>
      <c r="B2950" s="8" t="s">
        <v>2448</v>
      </c>
      <c r="C2950" s="8">
        <v>2332090090370</v>
      </c>
      <c r="D2950" s="8" t="s">
        <v>2449</v>
      </c>
      <c r="F2950" s="8" t="s">
        <v>2450</v>
      </c>
      <c r="G2950" s="10">
        <v>43536</v>
      </c>
      <c r="H2950" s="8" t="s">
        <v>31</v>
      </c>
      <c r="I2950" s="8" t="s">
        <v>38</v>
      </c>
      <c r="J2950" s="9">
        <v>0</v>
      </c>
      <c r="K2950" s="9">
        <v>0</v>
      </c>
      <c r="L2950" s="8">
        <v>0</v>
      </c>
      <c r="M2950" s="14">
        <f t="shared" si="138"/>
        <v>0</v>
      </c>
      <c r="N2950" s="8">
        <v>0</v>
      </c>
      <c r="O2950" s="8">
        <v>0</v>
      </c>
      <c r="P2950" s="8" t="s">
        <v>77</v>
      </c>
      <c r="R2950" s="8">
        <v>-1</v>
      </c>
      <c r="S2950" s="13">
        <f>_xlfn.XLOOKUP(P2950,rif_fee_schedule!$A$2:$A$84,rif_fee_schedule!C$2:C$84, 0)*1.628</f>
        <v>9769.6279999999988</v>
      </c>
      <c r="T2950" s="13">
        <f>_xlfn.XLOOKUP(P2950,rif_fee_schedule!$A$2:$A$84,rif_fee_schedule!D$2:D$84, 0)</f>
        <v>5674</v>
      </c>
      <c r="U2950" s="14">
        <f t="shared" si="139"/>
        <v>-9769.6279999999988</v>
      </c>
      <c r="V2950" s="14">
        <f t="shared" si="140"/>
        <v>-5674</v>
      </c>
      <c r="W2950"/>
      <c r="Y2950" s="3">
        <v>272008405.74000001</v>
      </c>
      <c r="Z2950" s="3">
        <v>5573244.3300000001</v>
      </c>
      <c r="AA2950" s="3">
        <v>0</v>
      </c>
      <c r="AB2950">
        <v>0</v>
      </c>
      <c r="AC2950" s="3">
        <v>0</v>
      </c>
      <c r="AD2950" s="2">
        <v>-7297347.0099999998</v>
      </c>
      <c r="AE2950" s="3">
        <v>599122533.62</v>
      </c>
      <c r="AF2950" s="3">
        <v>12164932.65</v>
      </c>
      <c r="AG2950" s="3">
        <v>2628720.44</v>
      </c>
      <c r="AH2950" s="3">
        <v>103699.7</v>
      </c>
      <c r="AI2950" s="3">
        <v>2074</v>
      </c>
      <c r="AJ2950" s="2">
        <v>-10188946.82</v>
      </c>
    </row>
    <row r="2951" spans="1:36" hidden="1" x14ac:dyDescent="0.25">
      <c r="A2951" s="8">
        <v>2</v>
      </c>
      <c r="B2951" s="8" t="s">
        <v>1938</v>
      </c>
      <c r="C2951" s="8">
        <v>141020060050</v>
      </c>
      <c r="D2951" s="8" t="s">
        <v>1939</v>
      </c>
      <c r="F2951" s="8" t="s">
        <v>1940</v>
      </c>
      <c r="G2951" s="10">
        <v>43543</v>
      </c>
      <c r="H2951" s="8" t="s">
        <v>31</v>
      </c>
      <c r="I2951" s="8" t="s">
        <v>38</v>
      </c>
      <c r="J2951" s="9">
        <v>58982.89</v>
      </c>
      <c r="K2951" s="9">
        <v>1179.6600000000001</v>
      </c>
      <c r="L2951" s="8">
        <v>0</v>
      </c>
      <c r="M2951" s="14">
        <f t="shared" si="138"/>
        <v>60162.55</v>
      </c>
      <c r="N2951" s="8">
        <v>0</v>
      </c>
      <c r="O2951" s="8">
        <v>0</v>
      </c>
      <c r="P2951" s="8" t="s">
        <v>113</v>
      </c>
      <c r="R2951" s="8">
        <v>11</v>
      </c>
      <c r="S2951" s="13">
        <f>_xlfn.XLOOKUP(P2951,rif_fee_schedule!$A$2:$A$84,rif_fee_schedule!C$2:C$84, 0)*1.628</f>
        <v>6860.3919999999998</v>
      </c>
      <c r="T2951" s="13">
        <f>_xlfn.XLOOKUP(P2951,rif_fee_schedule!$A$2:$A$84,rif_fee_schedule!D$2:D$84, 0)</f>
        <v>3984</v>
      </c>
      <c r="U2951" s="14">
        <f t="shared" si="139"/>
        <v>75464.312000000005</v>
      </c>
      <c r="V2951" s="14">
        <f t="shared" si="140"/>
        <v>43824</v>
      </c>
      <c r="W2951"/>
      <c r="Y2951" s="3">
        <v>272008405.74000001</v>
      </c>
      <c r="Z2951" s="3">
        <v>5573244.3300000001</v>
      </c>
      <c r="AA2951" s="3">
        <v>0</v>
      </c>
      <c r="AB2951">
        <v>0</v>
      </c>
      <c r="AC2951" s="3">
        <v>0</v>
      </c>
      <c r="AD2951" s="2">
        <v>-7297347.0099999998</v>
      </c>
      <c r="AE2951" s="3">
        <v>599122533.62</v>
      </c>
      <c r="AF2951" s="3">
        <v>12164932.65</v>
      </c>
      <c r="AG2951" s="3">
        <v>2628720.44</v>
      </c>
      <c r="AH2951" s="3">
        <v>103699.7</v>
      </c>
      <c r="AI2951" s="3">
        <v>2074</v>
      </c>
      <c r="AJ2951" s="2">
        <v>-10188946.82</v>
      </c>
    </row>
    <row r="2952" spans="1:36" hidden="1" x14ac:dyDescent="0.25">
      <c r="A2952" s="8">
        <v>2</v>
      </c>
      <c r="B2952" s="8" t="s">
        <v>1938</v>
      </c>
      <c r="C2952" s="8">
        <v>141020060050</v>
      </c>
      <c r="D2952" s="8" t="s">
        <v>1939</v>
      </c>
      <c r="F2952" s="8" t="s">
        <v>1940</v>
      </c>
      <c r="G2952" s="10">
        <v>43543</v>
      </c>
      <c r="H2952" s="8" t="s">
        <v>31</v>
      </c>
      <c r="I2952" s="8" t="s">
        <v>38</v>
      </c>
      <c r="J2952" s="9">
        <v>58982.89</v>
      </c>
      <c r="K2952" s="9">
        <v>1179.6600000000001</v>
      </c>
      <c r="L2952" s="8">
        <v>0</v>
      </c>
      <c r="M2952" s="14">
        <f t="shared" si="138"/>
        <v>60162.55</v>
      </c>
      <c r="N2952" s="8">
        <v>0</v>
      </c>
      <c r="O2952" s="8">
        <v>0</v>
      </c>
      <c r="P2952" s="8" t="s">
        <v>77</v>
      </c>
      <c r="R2952" s="8">
        <v>-1</v>
      </c>
      <c r="S2952" s="13">
        <f>_xlfn.XLOOKUP(P2952,rif_fee_schedule!$A$2:$A$84,rif_fee_schedule!C$2:C$84, 0)*1.628</f>
        <v>9769.6279999999988</v>
      </c>
      <c r="T2952" s="13">
        <f>_xlfn.XLOOKUP(P2952,rif_fee_schedule!$A$2:$A$84,rif_fee_schedule!D$2:D$84, 0)</f>
        <v>5674</v>
      </c>
      <c r="U2952" s="14">
        <f t="shared" si="139"/>
        <v>-9769.6279999999988</v>
      </c>
      <c r="V2952" s="14">
        <f t="shared" si="140"/>
        <v>-5674</v>
      </c>
      <c r="W2952"/>
      <c r="Y2952" s="3">
        <v>272008405.74000001</v>
      </c>
      <c r="Z2952" s="3">
        <v>5573244.3300000001</v>
      </c>
      <c r="AA2952" s="3">
        <v>0</v>
      </c>
      <c r="AB2952">
        <v>0</v>
      </c>
      <c r="AC2952" s="3">
        <v>0</v>
      </c>
      <c r="AD2952" s="2">
        <v>-7297347.0099999998</v>
      </c>
      <c r="AE2952" s="3">
        <v>599122533.62</v>
      </c>
      <c r="AF2952" s="3">
        <v>12164932.65</v>
      </c>
      <c r="AG2952" s="3">
        <v>2628720.44</v>
      </c>
      <c r="AH2952" s="3">
        <v>103699.7</v>
      </c>
      <c r="AI2952" s="3">
        <v>2074</v>
      </c>
      <c r="AJ2952" s="2">
        <v>-10188946.82</v>
      </c>
    </row>
    <row r="2953" spans="1:36" hidden="1" x14ac:dyDescent="0.25">
      <c r="A2953" s="8">
        <v>6</v>
      </c>
      <c r="B2953" s="8" t="s">
        <v>5378</v>
      </c>
      <c r="C2953" s="8">
        <v>1079160220610</v>
      </c>
      <c r="D2953" s="8" t="s">
        <v>5379</v>
      </c>
      <c r="F2953" s="8" t="s">
        <v>5380</v>
      </c>
      <c r="G2953" s="10">
        <v>43531</v>
      </c>
      <c r="H2953" s="8" t="s">
        <v>31</v>
      </c>
      <c r="I2953" s="8" t="s">
        <v>38</v>
      </c>
      <c r="J2953" s="9">
        <v>9278.02</v>
      </c>
      <c r="K2953" s="9">
        <v>185.56</v>
      </c>
      <c r="L2953" s="8">
        <v>0</v>
      </c>
      <c r="M2953" s="14">
        <f t="shared" si="138"/>
        <v>9463.58</v>
      </c>
      <c r="N2953" s="8">
        <v>0</v>
      </c>
      <c r="O2953" s="8">
        <v>0</v>
      </c>
      <c r="P2953" s="8" t="s">
        <v>77</v>
      </c>
      <c r="R2953" s="8">
        <v>1</v>
      </c>
      <c r="S2953" s="13">
        <f>_xlfn.XLOOKUP(P2953,rif_fee_schedule!$A$2:$A$84,rif_fee_schedule!C$2:C$84, 0)*1.628</f>
        <v>9769.6279999999988</v>
      </c>
      <c r="T2953" s="13">
        <f>_xlfn.XLOOKUP(P2953,rif_fee_schedule!$A$2:$A$84,rif_fee_schedule!D$2:D$84, 0)</f>
        <v>5674</v>
      </c>
      <c r="U2953" s="14">
        <f t="shared" si="139"/>
        <v>9769.6279999999988</v>
      </c>
      <c r="V2953" s="14">
        <f t="shared" si="140"/>
        <v>5674</v>
      </c>
      <c r="W2953"/>
      <c r="Y2953" s="3">
        <v>43269262.359999999</v>
      </c>
      <c r="Z2953" s="3">
        <v>874367.57</v>
      </c>
      <c r="AA2953" s="3">
        <v>433279.63</v>
      </c>
      <c r="AB2953">
        <v>0</v>
      </c>
      <c r="AC2953" s="3">
        <v>0</v>
      </c>
      <c r="AD2953" s="2">
        <v>374512.67</v>
      </c>
      <c r="AE2953" s="3">
        <v>599122533.62</v>
      </c>
      <c r="AF2953" s="3">
        <v>12164932.65</v>
      </c>
      <c r="AG2953" s="3">
        <v>2628720.44</v>
      </c>
      <c r="AH2953" s="3">
        <v>103699.7</v>
      </c>
      <c r="AI2953" s="3">
        <v>2074</v>
      </c>
      <c r="AJ2953" s="2">
        <v>-10188946.82</v>
      </c>
    </row>
    <row r="2954" spans="1:36" hidden="1" x14ac:dyDescent="0.25">
      <c r="A2954" s="8">
        <v>6</v>
      </c>
      <c r="B2954" s="8" t="s">
        <v>5417</v>
      </c>
      <c r="C2954" s="8">
        <v>1079160220630</v>
      </c>
      <c r="D2954" s="8" t="s">
        <v>5418</v>
      </c>
      <c r="F2954" s="8" t="s">
        <v>5419</v>
      </c>
      <c r="G2954" s="10">
        <v>43531</v>
      </c>
      <c r="H2954" s="8" t="s">
        <v>31</v>
      </c>
      <c r="I2954" s="8" t="s">
        <v>38</v>
      </c>
      <c r="J2954" s="9">
        <v>9278.02</v>
      </c>
      <c r="K2954" s="9">
        <v>185.56</v>
      </c>
      <c r="L2954" s="8">
        <v>0</v>
      </c>
      <c r="M2954" s="14">
        <f t="shared" si="138"/>
        <v>9463.58</v>
      </c>
      <c r="N2954" s="8">
        <v>0</v>
      </c>
      <c r="O2954" s="8">
        <v>0</v>
      </c>
      <c r="P2954" s="8" t="s">
        <v>77</v>
      </c>
      <c r="R2954" s="8">
        <v>1</v>
      </c>
      <c r="S2954" s="13">
        <f>_xlfn.XLOOKUP(P2954,rif_fee_schedule!$A$2:$A$84,rif_fee_schedule!C$2:C$84, 0)*1.628</f>
        <v>9769.6279999999988</v>
      </c>
      <c r="T2954" s="13">
        <f>_xlfn.XLOOKUP(P2954,rif_fee_schedule!$A$2:$A$84,rif_fee_schedule!D$2:D$84, 0)</f>
        <v>5674</v>
      </c>
      <c r="U2954" s="14">
        <f t="shared" si="139"/>
        <v>9769.6279999999988</v>
      </c>
      <c r="V2954" s="14">
        <f t="shared" si="140"/>
        <v>5674</v>
      </c>
      <c r="W2954"/>
      <c r="Y2954" s="3">
        <v>43269262.359999999</v>
      </c>
      <c r="Z2954" s="3">
        <v>874367.57</v>
      </c>
      <c r="AA2954" s="3">
        <v>433279.63</v>
      </c>
      <c r="AB2954">
        <v>0</v>
      </c>
      <c r="AC2954" s="3">
        <v>0</v>
      </c>
      <c r="AD2954" s="2">
        <v>374512.67</v>
      </c>
      <c r="AE2954" s="3">
        <v>599122533.62</v>
      </c>
      <c r="AF2954" s="3">
        <v>12164932.65</v>
      </c>
      <c r="AG2954" s="3">
        <v>2628720.44</v>
      </c>
      <c r="AH2954" s="3">
        <v>103699.7</v>
      </c>
      <c r="AI2954" s="3">
        <v>2074</v>
      </c>
      <c r="AJ2954" s="2">
        <v>-10188946.82</v>
      </c>
    </row>
    <row r="2955" spans="1:36" hidden="1" x14ac:dyDescent="0.25">
      <c r="A2955" s="8">
        <v>6</v>
      </c>
      <c r="B2955" s="8" t="s">
        <v>5542</v>
      </c>
      <c r="C2955" s="8">
        <v>1079160220610</v>
      </c>
      <c r="D2955" s="8" t="s">
        <v>5543</v>
      </c>
      <c r="F2955" s="8" t="s">
        <v>5544</v>
      </c>
      <c r="G2955" s="10">
        <v>43531</v>
      </c>
      <c r="H2955" s="8" t="s">
        <v>31</v>
      </c>
      <c r="I2955" s="8" t="s">
        <v>38</v>
      </c>
      <c r="J2955" s="9">
        <v>9278.02</v>
      </c>
      <c r="K2955" s="9">
        <v>185.56</v>
      </c>
      <c r="L2955" s="8">
        <v>0</v>
      </c>
      <c r="M2955" s="14">
        <f t="shared" si="138"/>
        <v>9463.58</v>
      </c>
      <c r="N2955" s="8">
        <v>0</v>
      </c>
      <c r="O2955" s="8">
        <v>0</v>
      </c>
      <c r="P2955" s="8" t="s">
        <v>77</v>
      </c>
      <c r="R2955" s="8">
        <v>1</v>
      </c>
      <c r="S2955" s="13">
        <f>_xlfn.XLOOKUP(P2955,rif_fee_schedule!$A$2:$A$84,rif_fee_schedule!C$2:C$84, 0)*1.628</f>
        <v>9769.6279999999988</v>
      </c>
      <c r="T2955" s="13">
        <f>_xlfn.XLOOKUP(P2955,rif_fee_schedule!$A$2:$A$84,rif_fee_schedule!D$2:D$84, 0)</f>
        <v>5674</v>
      </c>
      <c r="U2955" s="14">
        <f t="shared" si="139"/>
        <v>9769.6279999999988</v>
      </c>
      <c r="V2955" s="14">
        <f t="shared" si="140"/>
        <v>5674</v>
      </c>
      <c r="W2955"/>
      <c r="Y2955" s="3">
        <v>43269262.359999999</v>
      </c>
      <c r="Z2955" s="3">
        <v>874367.57</v>
      </c>
      <c r="AA2955" s="3">
        <v>433279.63</v>
      </c>
      <c r="AB2955">
        <v>0</v>
      </c>
      <c r="AC2955" s="3">
        <v>0</v>
      </c>
      <c r="AD2955" s="2">
        <v>374512.67</v>
      </c>
      <c r="AE2955" s="3">
        <v>599122533.62</v>
      </c>
      <c r="AF2955" s="3">
        <v>12164932.65</v>
      </c>
      <c r="AG2955" s="3">
        <v>2628720.44</v>
      </c>
      <c r="AH2955" s="3">
        <v>103699.7</v>
      </c>
      <c r="AI2955" s="3">
        <v>2074</v>
      </c>
      <c r="AJ2955" s="2">
        <v>-10188946.82</v>
      </c>
    </row>
    <row r="2956" spans="1:36" hidden="1" x14ac:dyDescent="0.25">
      <c r="A2956" s="8">
        <v>6</v>
      </c>
      <c r="B2956" s="8" t="s">
        <v>5565</v>
      </c>
      <c r="C2956" s="8">
        <v>1079160220610</v>
      </c>
      <c r="D2956" s="8" t="s">
        <v>5566</v>
      </c>
      <c r="F2956" s="8" t="s">
        <v>5567</v>
      </c>
      <c r="G2956" s="10">
        <v>43532</v>
      </c>
      <c r="H2956" s="8" t="s">
        <v>31</v>
      </c>
      <c r="I2956" s="8" t="s">
        <v>38</v>
      </c>
      <c r="J2956" s="9">
        <v>9278.02</v>
      </c>
      <c r="K2956" s="9">
        <v>185.56</v>
      </c>
      <c r="L2956" s="8">
        <v>0</v>
      </c>
      <c r="M2956" s="14">
        <f t="shared" si="138"/>
        <v>9463.58</v>
      </c>
      <c r="N2956" s="8">
        <v>0</v>
      </c>
      <c r="O2956" s="8">
        <v>0</v>
      </c>
      <c r="P2956" s="8" t="s">
        <v>77</v>
      </c>
      <c r="R2956" s="8">
        <v>1</v>
      </c>
      <c r="S2956" s="13">
        <f>_xlfn.XLOOKUP(P2956,rif_fee_schedule!$A$2:$A$84,rif_fee_schedule!C$2:C$84, 0)*1.628</f>
        <v>9769.6279999999988</v>
      </c>
      <c r="T2956" s="13">
        <f>_xlfn.XLOOKUP(P2956,rif_fee_schedule!$A$2:$A$84,rif_fee_schedule!D$2:D$84, 0)</f>
        <v>5674</v>
      </c>
      <c r="U2956" s="14">
        <f t="shared" si="139"/>
        <v>9769.6279999999988</v>
      </c>
      <c r="V2956" s="14">
        <f t="shared" si="140"/>
        <v>5674</v>
      </c>
      <c r="W2956"/>
      <c r="Y2956" s="3">
        <v>43269262.359999999</v>
      </c>
      <c r="Z2956" s="3">
        <v>874367.57</v>
      </c>
      <c r="AA2956" s="3">
        <v>433279.63</v>
      </c>
      <c r="AB2956">
        <v>0</v>
      </c>
      <c r="AC2956" s="3">
        <v>0</v>
      </c>
      <c r="AD2956" s="2">
        <v>374512.67</v>
      </c>
      <c r="AE2956" s="3">
        <v>599122533.62</v>
      </c>
      <c r="AF2956" s="3">
        <v>12164932.65</v>
      </c>
      <c r="AG2956" s="3">
        <v>2628720.44</v>
      </c>
      <c r="AH2956" s="3">
        <v>103699.7</v>
      </c>
      <c r="AI2956" s="3">
        <v>2074</v>
      </c>
      <c r="AJ2956" s="2">
        <v>-10188946.82</v>
      </c>
    </row>
    <row r="2957" spans="1:36" hidden="1" x14ac:dyDescent="0.25">
      <c r="A2957" s="8">
        <v>6</v>
      </c>
      <c r="B2957" s="8" t="s">
        <v>5387</v>
      </c>
      <c r="C2957" s="8">
        <v>1079160221600</v>
      </c>
      <c r="D2957" s="8" t="s">
        <v>5388</v>
      </c>
      <c r="F2957" s="8" t="s">
        <v>5389</v>
      </c>
      <c r="G2957" s="10">
        <v>43556</v>
      </c>
      <c r="H2957" s="8" t="s">
        <v>31</v>
      </c>
      <c r="I2957" s="8" t="s">
        <v>38</v>
      </c>
      <c r="J2957" s="9">
        <v>9278.02</v>
      </c>
      <c r="K2957" s="9">
        <v>185.56</v>
      </c>
      <c r="L2957" s="8">
        <v>0</v>
      </c>
      <c r="M2957" s="14">
        <f t="shared" si="138"/>
        <v>9463.58</v>
      </c>
      <c r="N2957" s="8">
        <v>0</v>
      </c>
      <c r="O2957" s="8">
        <v>0</v>
      </c>
      <c r="P2957" s="8" t="s">
        <v>77</v>
      </c>
      <c r="R2957" s="8">
        <v>1</v>
      </c>
      <c r="S2957" s="13">
        <f>_xlfn.XLOOKUP(P2957,rif_fee_schedule!$A$2:$A$84,rif_fee_schedule!C$2:C$84, 0)*1.628</f>
        <v>9769.6279999999988</v>
      </c>
      <c r="T2957" s="13">
        <f>_xlfn.XLOOKUP(P2957,rif_fee_schedule!$A$2:$A$84,rif_fee_schedule!D$2:D$84, 0)</f>
        <v>5674</v>
      </c>
      <c r="U2957" s="14">
        <f t="shared" si="139"/>
        <v>9769.6279999999988</v>
      </c>
      <c r="V2957" s="14">
        <f t="shared" si="140"/>
        <v>5674</v>
      </c>
      <c r="W2957"/>
      <c r="Y2957" s="3">
        <v>43269262.359999999</v>
      </c>
      <c r="Z2957" s="3">
        <v>874367.57</v>
      </c>
      <c r="AA2957" s="3">
        <v>433279.63</v>
      </c>
      <c r="AB2957">
        <v>0</v>
      </c>
      <c r="AC2957" s="3">
        <v>0</v>
      </c>
      <c r="AD2957" s="2">
        <v>374512.67</v>
      </c>
      <c r="AE2957" s="3">
        <v>599122533.62</v>
      </c>
      <c r="AF2957" s="3">
        <v>12164932.65</v>
      </c>
      <c r="AG2957" s="3">
        <v>2628720.44</v>
      </c>
      <c r="AH2957" s="3">
        <v>103699.7</v>
      </c>
      <c r="AI2957" s="3">
        <v>2074</v>
      </c>
      <c r="AJ2957" s="2">
        <v>-10188946.82</v>
      </c>
    </row>
    <row r="2958" spans="1:36" hidden="1" x14ac:dyDescent="0.25">
      <c r="A2958" s="8">
        <v>6</v>
      </c>
      <c r="B2958" s="8" t="s">
        <v>5554</v>
      </c>
      <c r="C2958" s="8">
        <v>1079160220610</v>
      </c>
      <c r="D2958" s="8" t="s">
        <v>5555</v>
      </c>
      <c r="F2958" s="8" t="s">
        <v>5556</v>
      </c>
      <c r="G2958" s="10">
        <v>43529</v>
      </c>
      <c r="H2958" s="8" t="s">
        <v>31</v>
      </c>
      <c r="I2958" s="8" t="s">
        <v>38</v>
      </c>
      <c r="J2958" s="9">
        <v>9278.02</v>
      </c>
      <c r="K2958" s="9">
        <v>185.56</v>
      </c>
      <c r="L2958" s="8">
        <v>0</v>
      </c>
      <c r="M2958" s="14">
        <f t="shared" si="138"/>
        <v>9463.58</v>
      </c>
      <c r="N2958" s="8">
        <v>0</v>
      </c>
      <c r="O2958" s="8">
        <v>0</v>
      </c>
      <c r="P2958" s="8" t="s">
        <v>77</v>
      </c>
      <c r="R2958" s="8">
        <v>1</v>
      </c>
      <c r="S2958" s="13">
        <f>_xlfn.XLOOKUP(P2958,rif_fee_schedule!$A$2:$A$84,rif_fee_schedule!C$2:C$84, 0)*1.628</f>
        <v>9769.6279999999988</v>
      </c>
      <c r="T2958" s="13">
        <f>_xlfn.XLOOKUP(P2958,rif_fee_schedule!$A$2:$A$84,rif_fee_schedule!D$2:D$84, 0)</f>
        <v>5674</v>
      </c>
      <c r="U2958" s="14">
        <f t="shared" si="139"/>
        <v>9769.6279999999988</v>
      </c>
      <c r="V2958" s="14">
        <f t="shared" si="140"/>
        <v>5674</v>
      </c>
      <c r="W2958"/>
      <c r="Y2958" s="3">
        <v>43269262.359999999</v>
      </c>
      <c r="Z2958" s="3">
        <v>874367.57</v>
      </c>
      <c r="AA2958" s="3">
        <v>433279.63</v>
      </c>
      <c r="AB2958">
        <v>0</v>
      </c>
      <c r="AC2958" s="3">
        <v>0</v>
      </c>
      <c r="AD2958" s="2">
        <v>374512.67</v>
      </c>
      <c r="AE2958" s="3">
        <v>599122533.62</v>
      </c>
      <c r="AF2958" s="3">
        <v>12164932.65</v>
      </c>
      <c r="AG2958" s="3">
        <v>2628720.44</v>
      </c>
      <c r="AH2958" s="3">
        <v>103699.7</v>
      </c>
      <c r="AI2958" s="3">
        <v>2074</v>
      </c>
      <c r="AJ2958" s="2">
        <v>-10188946.82</v>
      </c>
    </row>
    <row r="2959" spans="1:36" hidden="1" x14ac:dyDescent="0.25">
      <c r="A2959" s="8">
        <v>6</v>
      </c>
      <c r="B2959" s="8" t="s">
        <v>5708</v>
      </c>
      <c r="C2959" s="8">
        <v>1079160220610</v>
      </c>
      <c r="D2959" s="8" t="s">
        <v>5709</v>
      </c>
      <c r="F2959" s="8" t="s">
        <v>5710</v>
      </c>
      <c r="G2959" s="10">
        <v>43536</v>
      </c>
      <c r="H2959" s="8" t="s">
        <v>31</v>
      </c>
      <c r="I2959" s="8" t="s">
        <v>38</v>
      </c>
      <c r="J2959" s="9">
        <v>9278.02</v>
      </c>
      <c r="K2959" s="9">
        <v>185.56</v>
      </c>
      <c r="L2959" s="8">
        <v>0</v>
      </c>
      <c r="M2959" s="14">
        <f t="shared" si="138"/>
        <v>9463.58</v>
      </c>
      <c r="N2959" s="8">
        <v>0</v>
      </c>
      <c r="O2959" s="8">
        <v>0</v>
      </c>
      <c r="P2959" s="8" t="s">
        <v>77</v>
      </c>
      <c r="R2959" s="8">
        <v>1</v>
      </c>
      <c r="S2959" s="13">
        <f>_xlfn.XLOOKUP(P2959,rif_fee_schedule!$A$2:$A$84,rif_fee_schedule!C$2:C$84, 0)*1.628</f>
        <v>9769.6279999999988</v>
      </c>
      <c r="T2959" s="13">
        <f>_xlfn.XLOOKUP(P2959,rif_fee_schedule!$A$2:$A$84,rif_fee_schedule!D$2:D$84, 0)</f>
        <v>5674</v>
      </c>
      <c r="U2959" s="14">
        <f t="shared" si="139"/>
        <v>9769.6279999999988</v>
      </c>
      <c r="V2959" s="14">
        <f t="shared" si="140"/>
        <v>5674</v>
      </c>
      <c r="W2959"/>
      <c r="Y2959" s="3">
        <v>43269262.359999999</v>
      </c>
      <c r="Z2959" s="3">
        <v>874367.57</v>
      </c>
      <c r="AA2959" s="3">
        <v>433279.63</v>
      </c>
      <c r="AB2959">
        <v>0</v>
      </c>
      <c r="AC2959" s="3">
        <v>0</v>
      </c>
      <c r="AD2959" s="2">
        <v>374512.67</v>
      </c>
      <c r="AE2959" s="3">
        <v>599122533.62</v>
      </c>
      <c r="AF2959" s="3">
        <v>12164932.65</v>
      </c>
      <c r="AG2959" s="3">
        <v>2628720.44</v>
      </c>
      <c r="AH2959" s="3">
        <v>103699.7</v>
      </c>
      <c r="AI2959" s="3">
        <v>2074</v>
      </c>
      <c r="AJ2959" s="2">
        <v>-10188946.82</v>
      </c>
    </row>
    <row r="2960" spans="1:36" hidden="1" x14ac:dyDescent="0.25">
      <c r="A2960" s="8">
        <v>6</v>
      </c>
      <c r="B2960" s="8" t="s">
        <v>5720</v>
      </c>
      <c r="C2960" s="8">
        <v>1079160220610</v>
      </c>
      <c r="D2960" s="8" t="s">
        <v>5721</v>
      </c>
      <c r="F2960" s="8" t="s">
        <v>5722</v>
      </c>
      <c r="G2960" s="10">
        <v>43532</v>
      </c>
      <c r="H2960" s="8" t="s">
        <v>31</v>
      </c>
      <c r="I2960" s="8" t="s">
        <v>38</v>
      </c>
      <c r="J2960" s="9">
        <v>9278.02</v>
      </c>
      <c r="K2960" s="9">
        <v>185.56</v>
      </c>
      <c r="L2960" s="8">
        <v>0</v>
      </c>
      <c r="M2960" s="14">
        <f t="shared" si="138"/>
        <v>9463.58</v>
      </c>
      <c r="N2960" s="8">
        <v>0</v>
      </c>
      <c r="O2960" s="8">
        <v>0</v>
      </c>
      <c r="P2960" s="8" t="s">
        <v>77</v>
      </c>
      <c r="R2960" s="8">
        <v>1</v>
      </c>
      <c r="S2960" s="13">
        <f>_xlfn.XLOOKUP(P2960,rif_fee_schedule!$A$2:$A$84,rif_fee_schedule!C$2:C$84, 0)*1.628</f>
        <v>9769.6279999999988</v>
      </c>
      <c r="T2960" s="13">
        <f>_xlfn.XLOOKUP(P2960,rif_fee_schedule!$A$2:$A$84,rif_fee_schedule!D$2:D$84, 0)</f>
        <v>5674</v>
      </c>
      <c r="U2960" s="14">
        <f t="shared" si="139"/>
        <v>9769.6279999999988</v>
      </c>
      <c r="V2960" s="14">
        <f t="shared" si="140"/>
        <v>5674</v>
      </c>
      <c r="W2960"/>
      <c r="Y2960" s="3">
        <v>43269262.359999999</v>
      </c>
      <c r="Z2960" s="3">
        <v>874367.57</v>
      </c>
      <c r="AA2960" s="3">
        <v>433279.63</v>
      </c>
      <c r="AB2960">
        <v>0</v>
      </c>
      <c r="AC2960" s="3">
        <v>0</v>
      </c>
      <c r="AD2960" s="2">
        <v>374512.67</v>
      </c>
      <c r="AE2960" s="3">
        <v>599122533.62</v>
      </c>
      <c r="AF2960" s="3">
        <v>12164932.65</v>
      </c>
      <c r="AG2960" s="3">
        <v>2628720.44</v>
      </c>
      <c r="AH2960" s="3">
        <v>103699.7</v>
      </c>
      <c r="AI2960" s="3">
        <v>2074</v>
      </c>
      <c r="AJ2960" s="2">
        <v>-10188946.82</v>
      </c>
    </row>
    <row r="2961" spans="1:36" hidden="1" x14ac:dyDescent="0.25">
      <c r="A2961" s="8">
        <v>3</v>
      </c>
      <c r="B2961" s="8" t="s">
        <v>3253</v>
      </c>
      <c r="C2961" s="8">
        <v>420160000020</v>
      </c>
      <c r="D2961" s="8" t="s">
        <v>3254</v>
      </c>
      <c r="F2961" s="8" t="s">
        <v>3026</v>
      </c>
      <c r="G2961" s="10">
        <v>43531</v>
      </c>
      <c r="H2961" s="8" t="s">
        <v>31</v>
      </c>
      <c r="I2961" s="8" t="s">
        <v>38</v>
      </c>
      <c r="J2961" s="9">
        <v>9278.02</v>
      </c>
      <c r="K2961" s="9">
        <v>185.56</v>
      </c>
      <c r="L2961" s="8">
        <v>0</v>
      </c>
      <c r="M2961" s="14">
        <f t="shared" si="138"/>
        <v>9463.58</v>
      </c>
      <c r="N2961" s="8">
        <v>0</v>
      </c>
      <c r="O2961" s="8">
        <v>0</v>
      </c>
      <c r="P2961" s="8" t="s">
        <v>77</v>
      </c>
      <c r="R2961" s="8">
        <v>1</v>
      </c>
      <c r="S2961" s="13">
        <f>_xlfn.XLOOKUP(P2961,rif_fee_schedule!$A$2:$A$84,rif_fee_schedule!C$2:C$84, 0)*1.628</f>
        <v>9769.6279999999988</v>
      </c>
      <c r="T2961" s="13">
        <f>_xlfn.XLOOKUP(P2961,rif_fee_schedule!$A$2:$A$84,rif_fee_schedule!D$2:D$84, 0)</f>
        <v>5674</v>
      </c>
      <c r="U2961" s="14">
        <f t="shared" si="139"/>
        <v>9769.6279999999988</v>
      </c>
      <c r="V2961" s="14">
        <f t="shared" si="140"/>
        <v>5674</v>
      </c>
      <c r="W2961"/>
      <c r="Y2961" s="3">
        <v>23988344.25</v>
      </c>
      <c r="Z2961" s="3">
        <v>491993.61</v>
      </c>
      <c r="AA2961" s="3">
        <v>633517.25</v>
      </c>
      <c r="AB2961">
        <v>0</v>
      </c>
      <c r="AC2961" s="3">
        <v>0</v>
      </c>
      <c r="AD2961" s="2">
        <v>2811604.2</v>
      </c>
      <c r="AE2961" s="3">
        <v>599122533.62</v>
      </c>
      <c r="AF2961" s="3">
        <v>12164932.65</v>
      </c>
      <c r="AG2961" s="3">
        <v>2628720.44</v>
      </c>
      <c r="AH2961" s="3">
        <v>103699.7</v>
      </c>
      <c r="AI2961" s="3">
        <v>2074</v>
      </c>
      <c r="AJ2961" s="2">
        <v>-10188946.82</v>
      </c>
    </row>
    <row r="2962" spans="1:36" hidden="1" x14ac:dyDescent="0.25">
      <c r="A2962" s="8">
        <v>3</v>
      </c>
      <c r="B2962" s="8" t="s">
        <v>3289</v>
      </c>
      <c r="C2962" s="8">
        <v>420160000020</v>
      </c>
      <c r="D2962" s="8" t="s">
        <v>3290</v>
      </c>
      <c r="F2962" s="8" t="s">
        <v>3291</v>
      </c>
      <c r="G2962" s="10">
        <v>43537</v>
      </c>
      <c r="H2962" s="8" t="s">
        <v>31</v>
      </c>
      <c r="I2962" s="8" t="s">
        <v>38</v>
      </c>
      <c r="J2962" s="9">
        <v>9278.02</v>
      </c>
      <c r="K2962" s="9">
        <v>185.56</v>
      </c>
      <c r="L2962" s="8">
        <v>0</v>
      </c>
      <c r="M2962" s="14">
        <f t="shared" si="138"/>
        <v>9463.58</v>
      </c>
      <c r="N2962" s="8">
        <v>0</v>
      </c>
      <c r="O2962" s="8">
        <v>0</v>
      </c>
      <c r="P2962" s="8" t="s">
        <v>77</v>
      </c>
      <c r="R2962" s="8">
        <v>1</v>
      </c>
      <c r="S2962" s="13">
        <f>_xlfn.XLOOKUP(P2962,rif_fee_schedule!$A$2:$A$84,rif_fee_schedule!C$2:C$84, 0)*1.628</f>
        <v>9769.6279999999988</v>
      </c>
      <c r="T2962" s="13">
        <f>_xlfn.XLOOKUP(P2962,rif_fee_schedule!$A$2:$A$84,rif_fee_schedule!D$2:D$84, 0)</f>
        <v>5674</v>
      </c>
      <c r="U2962" s="14">
        <f t="shared" si="139"/>
        <v>9769.6279999999988</v>
      </c>
      <c r="V2962" s="14">
        <f t="shared" si="140"/>
        <v>5674</v>
      </c>
      <c r="W2962"/>
      <c r="Y2962" s="3">
        <v>23988344.25</v>
      </c>
      <c r="Z2962" s="3">
        <v>491993.61</v>
      </c>
      <c r="AA2962" s="3">
        <v>633517.25</v>
      </c>
      <c r="AB2962">
        <v>0</v>
      </c>
      <c r="AC2962" s="3">
        <v>0</v>
      </c>
      <c r="AD2962" s="2">
        <v>2811604.2</v>
      </c>
      <c r="AE2962" s="3">
        <v>599122533.62</v>
      </c>
      <c r="AF2962" s="3">
        <v>12164932.65</v>
      </c>
      <c r="AG2962" s="3">
        <v>2628720.44</v>
      </c>
      <c r="AH2962" s="3">
        <v>103699.7</v>
      </c>
      <c r="AI2962" s="3">
        <v>2074</v>
      </c>
      <c r="AJ2962" s="2">
        <v>-10188946.82</v>
      </c>
    </row>
    <row r="2963" spans="1:36" hidden="1" x14ac:dyDescent="0.25">
      <c r="A2963" s="8">
        <v>3</v>
      </c>
      <c r="B2963" s="8" t="s">
        <v>3286</v>
      </c>
      <c r="C2963" s="8">
        <v>420160000020</v>
      </c>
      <c r="D2963" s="8" t="s">
        <v>3287</v>
      </c>
      <c r="F2963" s="8" t="s">
        <v>3288</v>
      </c>
      <c r="G2963" s="10">
        <v>43537</v>
      </c>
      <c r="H2963" s="8" t="s">
        <v>31</v>
      </c>
      <c r="I2963" s="8" t="s">
        <v>38</v>
      </c>
      <c r="J2963" s="9">
        <v>9278.02</v>
      </c>
      <c r="K2963" s="9">
        <v>185.56</v>
      </c>
      <c r="L2963" s="8">
        <v>0</v>
      </c>
      <c r="M2963" s="14">
        <f t="shared" si="138"/>
        <v>9463.58</v>
      </c>
      <c r="N2963" s="8">
        <v>0</v>
      </c>
      <c r="O2963" s="8">
        <v>0</v>
      </c>
      <c r="P2963" s="8" t="s">
        <v>77</v>
      </c>
      <c r="R2963" s="8">
        <v>1</v>
      </c>
      <c r="S2963" s="13">
        <f>_xlfn.XLOOKUP(P2963,rif_fee_schedule!$A$2:$A$84,rif_fee_schedule!C$2:C$84, 0)*1.628</f>
        <v>9769.6279999999988</v>
      </c>
      <c r="T2963" s="13">
        <f>_xlfn.XLOOKUP(P2963,rif_fee_schedule!$A$2:$A$84,rif_fee_schedule!D$2:D$84, 0)</f>
        <v>5674</v>
      </c>
      <c r="U2963" s="14">
        <f t="shared" si="139"/>
        <v>9769.6279999999988</v>
      </c>
      <c r="V2963" s="14">
        <f t="shared" si="140"/>
        <v>5674</v>
      </c>
      <c r="W2963"/>
      <c r="Y2963" s="3">
        <v>23988344.25</v>
      </c>
      <c r="Z2963" s="3">
        <v>491993.61</v>
      </c>
      <c r="AA2963" s="3">
        <v>633517.25</v>
      </c>
      <c r="AB2963">
        <v>0</v>
      </c>
      <c r="AC2963" s="3">
        <v>0</v>
      </c>
      <c r="AD2963" s="2">
        <v>2811604.2</v>
      </c>
      <c r="AE2963" s="3">
        <v>599122533.62</v>
      </c>
      <c r="AF2963" s="3">
        <v>12164932.65</v>
      </c>
      <c r="AG2963" s="3">
        <v>2628720.44</v>
      </c>
      <c r="AH2963" s="3">
        <v>103699.7</v>
      </c>
      <c r="AI2963" s="3">
        <v>2074</v>
      </c>
      <c r="AJ2963" s="2">
        <v>-10188946.82</v>
      </c>
    </row>
    <row r="2964" spans="1:36" hidden="1" x14ac:dyDescent="0.25">
      <c r="A2964" s="8">
        <v>3</v>
      </c>
      <c r="B2964" s="8" t="s">
        <v>3219</v>
      </c>
      <c r="C2964" s="8">
        <v>420160000020</v>
      </c>
      <c r="D2964" s="8" t="s">
        <v>3220</v>
      </c>
      <c r="F2964" s="8" t="s">
        <v>3221</v>
      </c>
      <c r="G2964" s="10">
        <v>43544</v>
      </c>
      <c r="H2964" s="8" t="s">
        <v>31</v>
      </c>
      <c r="I2964" s="8" t="s">
        <v>38</v>
      </c>
      <c r="J2964" s="9">
        <v>9278.02</v>
      </c>
      <c r="K2964" s="9">
        <v>185.56</v>
      </c>
      <c r="L2964" s="8">
        <v>0</v>
      </c>
      <c r="M2964" s="14">
        <f t="shared" si="138"/>
        <v>9463.58</v>
      </c>
      <c r="N2964" s="8">
        <v>0</v>
      </c>
      <c r="O2964" s="8">
        <v>0</v>
      </c>
      <c r="P2964" s="8" t="s">
        <v>77</v>
      </c>
      <c r="R2964" s="8">
        <v>1</v>
      </c>
      <c r="S2964" s="13">
        <f>_xlfn.XLOOKUP(P2964,rif_fee_schedule!$A$2:$A$84,rif_fee_schedule!C$2:C$84, 0)*1.628</f>
        <v>9769.6279999999988</v>
      </c>
      <c r="T2964" s="13">
        <f>_xlfn.XLOOKUP(P2964,rif_fee_schedule!$A$2:$A$84,rif_fee_schedule!D$2:D$84, 0)</f>
        <v>5674</v>
      </c>
      <c r="U2964" s="14">
        <f t="shared" si="139"/>
        <v>9769.6279999999988</v>
      </c>
      <c r="V2964" s="14">
        <f t="shared" si="140"/>
        <v>5674</v>
      </c>
      <c r="W2964"/>
      <c r="Y2964" s="3">
        <v>23988344.25</v>
      </c>
      <c r="Z2964" s="3">
        <v>491993.61</v>
      </c>
      <c r="AA2964" s="3">
        <v>633517.25</v>
      </c>
      <c r="AB2964">
        <v>0</v>
      </c>
      <c r="AC2964" s="3">
        <v>0</v>
      </c>
      <c r="AD2964" s="2">
        <v>2811604.2</v>
      </c>
      <c r="AE2964" s="3">
        <v>599122533.62</v>
      </c>
      <c r="AF2964" s="3">
        <v>12164932.65</v>
      </c>
      <c r="AG2964" s="3">
        <v>2628720.44</v>
      </c>
      <c r="AH2964" s="3">
        <v>103699.7</v>
      </c>
      <c r="AI2964" s="3">
        <v>2074</v>
      </c>
      <c r="AJ2964" s="2">
        <v>-10188946.82</v>
      </c>
    </row>
    <row r="2965" spans="1:36" hidden="1" x14ac:dyDescent="0.25">
      <c r="A2965" s="8">
        <v>2</v>
      </c>
      <c r="B2965" s="8" t="s">
        <v>1429</v>
      </c>
      <c r="C2965" s="8">
        <v>131250880001</v>
      </c>
      <c r="D2965" s="8" t="s">
        <v>1430</v>
      </c>
      <c r="F2965" s="8" t="s">
        <v>1431</v>
      </c>
      <c r="G2965" s="10">
        <v>43560</v>
      </c>
      <c r="H2965" s="8" t="s">
        <v>31</v>
      </c>
      <c r="I2965" s="8" t="s">
        <v>38</v>
      </c>
      <c r="J2965" s="9">
        <v>15853.46</v>
      </c>
      <c r="K2965" s="9">
        <v>317.07</v>
      </c>
      <c r="L2965" s="8">
        <v>0</v>
      </c>
      <c r="M2965" s="14">
        <f t="shared" si="138"/>
        <v>16170.529999999999</v>
      </c>
      <c r="N2965" s="8">
        <v>0</v>
      </c>
      <c r="O2965" s="8">
        <v>0</v>
      </c>
      <c r="P2965" s="8" t="s">
        <v>613</v>
      </c>
      <c r="R2965" s="8">
        <v>14</v>
      </c>
      <c r="S2965" s="13">
        <f>_xlfn.XLOOKUP(P2965,rif_fee_schedule!$A$2:$A$84,rif_fee_schedule!C$2:C$84, 0)*1.628</f>
        <v>1619.86</v>
      </c>
      <c r="T2965" s="13">
        <f>_xlfn.XLOOKUP(P2965,rif_fee_schedule!$A$2:$A$84,rif_fee_schedule!D$2:D$84, 0)</f>
        <v>940</v>
      </c>
      <c r="U2965" s="14">
        <f t="shared" si="139"/>
        <v>22678.039999999997</v>
      </c>
      <c r="V2965" s="14">
        <f t="shared" si="140"/>
        <v>13160</v>
      </c>
      <c r="W2965"/>
      <c r="Y2965" s="3">
        <v>272008405.74000001</v>
      </c>
      <c r="Z2965" s="3">
        <v>5573244.3300000001</v>
      </c>
      <c r="AA2965" s="3">
        <v>0</v>
      </c>
      <c r="AB2965">
        <v>0</v>
      </c>
      <c r="AC2965" s="3">
        <v>0</v>
      </c>
      <c r="AD2965" s="2">
        <v>-7297347.0099999998</v>
      </c>
      <c r="AE2965" s="3">
        <v>599122533.62</v>
      </c>
      <c r="AF2965" s="3">
        <v>12164932.65</v>
      </c>
      <c r="AG2965" s="3">
        <v>2628720.44</v>
      </c>
      <c r="AH2965" s="3">
        <v>103699.7</v>
      </c>
      <c r="AI2965" s="3">
        <v>2074</v>
      </c>
      <c r="AJ2965" s="2">
        <v>-10188946.82</v>
      </c>
    </row>
    <row r="2966" spans="1:36" hidden="1" x14ac:dyDescent="0.25">
      <c r="A2966" s="8">
        <v>2</v>
      </c>
      <c r="B2966" s="8" t="s">
        <v>1429</v>
      </c>
      <c r="C2966" s="8">
        <v>131250880001</v>
      </c>
      <c r="D2966" s="8" t="s">
        <v>1430</v>
      </c>
      <c r="F2966" s="8" t="s">
        <v>1431</v>
      </c>
      <c r="G2966" s="10">
        <v>43560</v>
      </c>
      <c r="H2966" s="8" t="s">
        <v>31</v>
      </c>
      <c r="I2966" s="8" t="s">
        <v>38</v>
      </c>
      <c r="J2966" s="9">
        <v>15853.46</v>
      </c>
      <c r="K2966" s="9">
        <v>317.07</v>
      </c>
      <c r="L2966" s="8">
        <v>0</v>
      </c>
      <c r="M2966" s="14">
        <f t="shared" si="138"/>
        <v>16170.529999999999</v>
      </c>
      <c r="N2966" s="8">
        <v>0</v>
      </c>
      <c r="O2966" s="8">
        <v>0</v>
      </c>
      <c r="P2966" s="8" t="s">
        <v>45</v>
      </c>
      <c r="R2966" s="8">
        <v>-260</v>
      </c>
      <c r="S2966" s="13">
        <f>_xlfn.XLOOKUP(P2966,rif_fee_schedule!$A$2:$A$84,rif_fee_schedule!C$2:C$84, 0)*1.628</f>
        <v>19.244587999999997</v>
      </c>
      <c r="T2966" s="13">
        <f>_xlfn.XLOOKUP(P2966,rif_fee_schedule!$A$2:$A$84,rif_fee_schedule!D$2:D$84, 0)</f>
        <v>11.177</v>
      </c>
      <c r="U2966" s="14">
        <f t="shared" si="139"/>
        <v>-5003.5928799999992</v>
      </c>
      <c r="V2966" s="14">
        <f t="shared" si="140"/>
        <v>-2906.02</v>
      </c>
      <c r="W2966"/>
      <c r="Y2966" s="3">
        <v>272008405.74000001</v>
      </c>
      <c r="Z2966" s="3">
        <v>5573244.3300000001</v>
      </c>
      <c r="AA2966" s="3">
        <v>0</v>
      </c>
      <c r="AB2966">
        <v>0</v>
      </c>
      <c r="AC2966" s="3">
        <v>0</v>
      </c>
      <c r="AD2966" s="2">
        <v>-7297347.0099999998</v>
      </c>
      <c r="AE2966" s="3">
        <v>599122533.62</v>
      </c>
      <c r="AF2966" s="3">
        <v>12164932.65</v>
      </c>
      <c r="AG2966" s="3">
        <v>2628720.44</v>
      </c>
      <c r="AH2966" s="3">
        <v>103699.7</v>
      </c>
      <c r="AI2966" s="3">
        <v>2074</v>
      </c>
      <c r="AJ2966" s="2">
        <v>-10188946.82</v>
      </c>
    </row>
    <row r="2967" spans="1:36" hidden="1" x14ac:dyDescent="0.25">
      <c r="A2967" s="8">
        <v>3.1</v>
      </c>
      <c r="B2967" s="8" t="s">
        <v>4035</v>
      </c>
      <c r="C2967" s="8">
        <v>722090300030</v>
      </c>
      <c r="D2967" s="8" t="s">
        <v>4036</v>
      </c>
      <c r="F2967" s="8" t="s">
        <v>4037</v>
      </c>
      <c r="G2967" s="10">
        <v>43566</v>
      </c>
      <c r="H2967" s="8" t="s">
        <v>31</v>
      </c>
      <c r="I2967" s="8" t="s">
        <v>38</v>
      </c>
      <c r="J2967" s="9">
        <v>5256.59</v>
      </c>
      <c r="K2967" s="9">
        <v>105.13</v>
      </c>
      <c r="L2967" s="8">
        <v>0</v>
      </c>
      <c r="M2967" s="14">
        <f t="shared" si="138"/>
        <v>5361.72</v>
      </c>
      <c r="N2967" s="8">
        <v>0</v>
      </c>
      <c r="O2967" s="8">
        <v>0</v>
      </c>
      <c r="P2967" s="8" t="s">
        <v>255</v>
      </c>
      <c r="R2967" s="8">
        <v>327</v>
      </c>
      <c r="S2967" s="13">
        <f>_xlfn.XLOOKUP(P2967,rif_fee_schedule!$A$2:$A$84,rif_fee_schedule!C$2:C$84, 0)*1.628</f>
        <v>0</v>
      </c>
      <c r="T2967" s="13">
        <f>_xlfn.XLOOKUP(P2967,rif_fee_schedule!$A$2:$A$84,rif_fee_schedule!D$2:D$84, 0)</f>
        <v>0</v>
      </c>
      <c r="U2967" s="14">
        <f t="shared" si="139"/>
        <v>0</v>
      </c>
      <c r="V2967" s="14">
        <f t="shared" si="140"/>
        <v>0</v>
      </c>
      <c r="W2967"/>
      <c r="Y2967" s="3">
        <v>34362078.990000002</v>
      </c>
      <c r="Z2967" s="3">
        <v>687512.03</v>
      </c>
      <c r="AA2967" s="3">
        <v>0</v>
      </c>
      <c r="AB2967">
        <v>0</v>
      </c>
      <c r="AC2967" s="3">
        <v>0</v>
      </c>
      <c r="AD2967" s="2">
        <v>-175934.14</v>
      </c>
      <c r="AE2967" s="3">
        <v>599122533.62</v>
      </c>
      <c r="AF2967" s="3">
        <v>12164932.65</v>
      </c>
      <c r="AG2967" s="3">
        <v>2628720.44</v>
      </c>
      <c r="AH2967" s="3">
        <v>103699.7</v>
      </c>
      <c r="AI2967" s="3">
        <v>2074</v>
      </c>
      <c r="AJ2967" s="2">
        <v>-10188946.82</v>
      </c>
    </row>
    <row r="2968" spans="1:36" hidden="1" x14ac:dyDescent="0.25">
      <c r="A2968" s="8">
        <v>3.1</v>
      </c>
      <c r="B2968" s="8" t="s">
        <v>4035</v>
      </c>
      <c r="C2968" s="8">
        <v>722090300030</v>
      </c>
      <c r="D2968" s="8" t="s">
        <v>4036</v>
      </c>
      <c r="F2968" s="8" t="s">
        <v>4037</v>
      </c>
      <c r="G2968" s="10">
        <v>43566</v>
      </c>
      <c r="H2968" s="8" t="s">
        <v>31</v>
      </c>
      <c r="I2968" s="8" t="s">
        <v>38</v>
      </c>
      <c r="J2968" s="9">
        <v>5256.59</v>
      </c>
      <c r="K2968" s="9">
        <v>105.13</v>
      </c>
      <c r="L2968" s="8">
        <v>0</v>
      </c>
      <c r="M2968" s="14">
        <f t="shared" si="138"/>
        <v>5361.72</v>
      </c>
      <c r="N2968" s="8">
        <v>0</v>
      </c>
      <c r="O2968" s="8">
        <v>0</v>
      </c>
      <c r="P2968" s="8" t="s">
        <v>184</v>
      </c>
      <c r="R2968" s="8">
        <v>-327</v>
      </c>
      <c r="S2968" s="13">
        <f>_xlfn.XLOOKUP(P2968,rif_fee_schedule!$A$2:$A$84,rif_fee_schedule!C$2:C$84, 0)*1.628</f>
        <v>0</v>
      </c>
      <c r="T2968" s="13">
        <f>_xlfn.XLOOKUP(P2968,rif_fee_schedule!$A$2:$A$84,rif_fee_schedule!D$2:D$84, 0)</f>
        <v>0</v>
      </c>
      <c r="U2968" s="14">
        <f t="shared" si="139"/>
        <v>0</v>
      </c>
      <c r="V2968" s="14">
        <f t="shared" si="140"/>
        <v>0</v>
      </c>
      <c r="W2968"/>
      <c r="Y2968" s="3">
        <v>34362078.990000002</v>
      </c>
      <c r="Z2968" s="3">
        <v>687512.03</v>
      </c>
      <c r="AA2968" s="3">
        <v>0</v>
      </c>
      <c r="AB2968">
        <v>0</v>
      </c>
      <c r="AC2968" s="3">
        <v>0</v>
      </c>
      <c r="AD2968" s="2">
        <v>-175934.14</v>
      </c>
      <c r="AE2968" s="3">
        <v>599122533.62</v>
      </c>
      <c r="AF2968" s="3">
        <v>12164932.65</v>
      </c>
      <c r="AG2968" s="3">
        <v>2628720.44</v>
      </c>
      <c r="AH2968" s="3">
        <v>103699.7</v>
      </c>
      <c r="AI2968" s="3">
        <v>2074</v>
      </c>
      <c r="AJ2968" s="2">
        <v>-10188946.82</v>
      </c>
    </row>
    <row r="2969" spans="1:36" hidden="1" x14ac:dyDescent="0.25">
      <c r="A2969" s="8">
        <v>3</v>
      </c>
      <c r="B2969" s="8" t="s">
        <v>2953</v>
      </c>
      <c r="C2969" s="8">
        <v>420160000020</v>
      </c>
      <c r="D2969" s="8" t="s">
        <v>2954</v>
      </c>
      <c r="F2969" s="8" t="s">
        <v>2955</v>
      </c>
      <c r="G2969" s="10">
        <v>43537</v>
      </c>
      <c r="H2969" s="8" t="s">
        <v>31</v>
      </c>
      <c r="I2969" s="8" t="s">
        <v>38</v>
      </c>
      <c r="J2969" s="9">
        <v>9278.02</v>
      </c>
      <c r="K2969" s="9">
        <v>185.56</v>
      </c>
      <c r="L2969" s="8">
        <v>0</v>
      </c>
      <c r="M2969" s="14">
        <f t="shared" si="138"/>
        <v>9463.58</v>
      </c>
      <c r="N2969" s="8">
        <v>0</v>
      </c>
      <c r="O2969" s="8">
        <v>0</v>
      </c>
      <c r="P2969" s="8" t="s">
        <v>77</v>
      </c>
      <c r="R2969" s="8">
        <v>1</v>
      </c>
      <c r="S2969" s="13">
        <f>_xlfn.XLOOKUP(P2969,rif_fee_schedule!$A$2:$A$84,rif_fee_schedule!C$2:C$84, 0)*1.628</f>
        <v>9769.6279999999988</v>
      </c>
      <c r="T2969" s="13">
        <f>_xlfn.XLOOKUP(P2969,rif_fee_schedule!$A$2:$A$84,rif_fee_schedule!D$2:D$84, 0)</f>
        <v>5674</v>
      </c>
      <c r="U2969" s="14">
        <f t="shared" si="139"/>
        <v>9769.6279999999988</v>
      </c>
      <c r="V2969" s="14">
        <f t="shared" si="140"/>
        <v>5674</v>
      </c>
      <c r="W2969"/>
      <c r="Y2969" s="3">
        <v>23988344.25</v>
      </c>
      <c r="Z2969" s="3">
        <v>491993.61</v>
      </c>
      <c r="AA2969" s="3">
        <v>633517.25</v>
      </c>
      <c r="AB2969">
        <v>0</v>
      </c>
      <c r="AC2969" s="3">
        <v>0</v>
      </c>
      <c r="AD2969" s="2">
        <v>2811604.2</v>
      </c>
      <c r="AE2969" s="3">
        <v>599122533.62</v>
      </c>
      <c r="AF2969" s="3">
        <v>12164932.65</v>
      </c>
      <c r="AG2969" s="3">
        <v>2628720.44</v>
      </c>
      <c r="AH2969" s="3">
        <v>103699.7</v>
      </c>
      <c r="AI2969" s="3">
        <v>2074</v>
      </c>
      <c r="AJ2969" s="2">
        <v>-10188946.82</v>
      </c>
    </row>
    <row r="2970" spans="1:36" hidden="1" x14ac:dyDescent="0.25">
      <c r="A2970" s="8">
        <v>3</v>
      </c>
      <c r="B2970" s="8" t="s">
        <v>3029</v>
      </c>
      <c r="C2970" s="8">
        <v>420160000020</v>
      </c>
      <c r="D2970" s="8" t="s">
        <v>3030</v>
      </c>
      <c r="F2970" s="8" t="s">
        <v>3031</v>
      </c>
      <c r="G2970" s="10">
        <v>43537</v>
      </c>
      <c r="H2970" s="8" t="s">
        <v>31</v>
      </c>
      <c r="I2970" s="8" t="s">
        <v>38</v>
      </c>
      <c r="J2970" s="9">
        <v>9278.02</v>
      </c>
      <c r="K2970" s="9">
        <v>185.56</v>
      </c>
      <c r="L2970" s="8">
        <v>0</v>
      </c>
      <c r="M2970" s="14">
        <f t="shared" si="138"/>
        <v>9463.58</v>
      </c>
      <c r="N2970" s="8">
        <v>0</v>
      </c>
      <c r="O2970" s="8">
        <v>0</v>
      </c>
      <c r="P2970" s="8" t="s">
        <v>77</v>
      </c>
      <c r="R2970" s="8">
        <v>1</v>
      </c>
      <c r="S2970" s="13">
        <f>_xlfn.XLOOKUP(P2970,rif_fee_schedule!$A$2:$A$84,rif_fee_schedule!C$2:C$84, 0)*1.628</f>
        <v>9769.6279999999988</v>
      </c>
      <c r="T2970" s="13">
        <f>_xlfn.XLOOKUP(P2970,rif_fee_schedule!$A$2:$A$84,rif_fee_schedule!D$2:D$84, 0)</f>
        <v>5674</v>
      </c>
      <c r="U2970" s="14">
        <f t="shared" si="139"/>
        <v>9769.6279999999988</v>
      </c>
      <c r="V2970" s="14">
        <f t="shared" si="140"/>
        <v>5674</v>
      </c>
      <c r="W2970"/>
      <c r="Y2970" s="3">
        <v>23988344.25</v>
      </c>
      <c r="Z2970" s="3">
        <v>491993.61</v>
      </c>
      <c r="AA2970" s="3">
        <v>633517.25</v>
      </c>
      <c r="AB2970">
        <v>0</v>
      </c>
      <c r="AC2970" s="3">
        <v>0</v>
      </c>
      <c r="AD2970" s="2">
        <v>2811604.2</v>
      </c>
      <c r="AE2970" s="3">
        <v>599122533.62</v>
      </c>
      <c r="AF2970" s="3">
        <v>12164932.65</v>
      </c>
      <c r="AG2970" s="3">
        <v>2628720.44</v>
      </c>
      <c r="AH2970" s="3">
        <v>103699.7</v>
      </c>
      <c r="AI2970" s="3">
        <v>2074</v>
      </c>
      <c r="AJ2970" s="2">
        <v>-10188946.82</v>
      </c>
    </row>
    <row r="2971" spans="1:36" hidden="1" x14ac:dyDescent="0.25">
      <c r="A2971" s="8">
        <v>2</v>
      </c>
      <c r="B2971" s="8" t="s">
        <v>1943</v>
      </c>
      <c r="C2971" s="8">
        <v>141020065790</v>
      </c>
      <c r="D2971" s="8" t="s">
        <v>1944</v>
      </c>
      <c r="F2971" s="8" t="s">
        <v>1945</v>
      </c>
      <c r="G2971" s="10">
        <v>43546</v>
      </c>
      <c r="H2971" s="8" t="s">
        <v>31</v>
      </c>
      <c r="I2971" s="8" t="s">
        <v>38</v>
      </c>
      <c r="J2971" s="9">
        <v>58982.89</v>
      </c>
      <c r="K2971" s="9">
        <v>1179.6600000000001</v>
      </c>
      <c r="L2971" s="8">
        <v>0</v>
      </c>
      <c r="M2971" s="14">
        <f t="shared" si="138"/>
        <v>60162.55</v>
      </c>
      <c r="N2971" s="8">
        <v>0</v>
      </c>
      <c r="O2971" s="8">
        <v>0</v>
      </c>
      <c r="P2971" s="8" t="s">
        <v>113</v>
      </c>
      <c r="R2971" s="8">
        <v>11</v>
      </c>
      <c r="S2971" s="13">
        <f>_xlfn.XLOOKUP(P2971,rif_fee_schedule!$A$2:$A$84,rif_fee_schedule!C$2:C$84, 0)*1.628</f>
        <v>6860.3919999999998</v>
      </c>
      <c r="T2971" s="13">
        <f>_xlfn.XLOOKUP(P2971,rif_fee_schedule!$A$2:$A$84,rif_fee_schedule!D$2:D$84, 0)</f>
        <v>3984</v>
      </c>
      <c r="U2971" s="14">
        <f t="shared" si="139"/>
        <v>75464.312000000005</v>
      </c>
      <c r="V2971" s="14">
        <f t="shared" si="140"/>
        <v>43824</v>
      </c>
      <c r="W2971"/>
      <c r="Y2971" s="3">
        <v>272008405.74000001</v>
      </c>
      <c r="Z2971" s="3">
        <v>5573244.3300000001</v>
      </c>
      <c r="AA2971" s="3">
        <v>0</v>
      </c>
      <c r="AB2971">
        <v>0</v>
      </c>
      <c r="AC2971" s="3">
        <v>0</v>
      </c>
      <c r="AD2971" s="2">
        <v>-7297347.0099999998</v>
      </c>
      <c r="AE2971" s="3">
        <v>599122533.62</v>
      </c>
      <c r="AF2971" s="3">
        <v>12164932.65</v>
      </c>
      <c r="AG2971" s="3">
        <v>2628720.44</v>
      </c>
      <c r="AH2971" s="3">
        <v>103699.7</v>
      </c>
      <c r="AI2971" s="3">
        <v>2074</v>
      </c>
      <c r="AJ2971" s="2">
        <v>-10188946.82</v>
      </c>
    </row>
    <row r="2972" spans="1:36" hidden="1" x14ac:dyDescent="0.25">
      <c r="A2972" s="8">
        <v>2</v>
      </c>
      <c r="B2972" s="8" t="s">
        <v>1943</v>
      </c>
      <c r="C2972" s="8">
        <v>141020065790</v>
      </c>
      <c r="D2972" s="8" t="s">
        <v>1944</v>
      </c>
      <c r="F2972" s="8" t="s">
        <v>1945</v>
      </c>
      <c r="G2972" s="10">
        <v>43546</v>
      </c>
      <c r="H2972" s="8" t="s">
        <v>31</v>
      </c>
      <c r="I2972" s="8" t="s">
        <v>38</v>
      </c>
      <c r="J2972" s="9">
        <v>58982.89</v>
      </c>
      <c r="K2972" s="9">
        <v>1179.6600000000001</v>
      </c>
      <c r="L2972" s="8">
        <v>0</v>
      </c>
      <c r="M2972" s="14">
        <f t="shared" si="138"/>
        <v>60162.55</v>
      </c>
      <c r="N2972" s="8">
        <v>0</v>
      </c>
      <c r="O2972" s="8">
        <v>0</v>
      </c>
      <c r="P2972" s="8" t="s">
        <v>77</v>
      </c>
      <c r="R2972" s="8">
        <v>-1</v>
      </c>
      <c r="S2972" s="13">
        <f>_xlfn.XLOOKUP(P2972,rif_fee_schedule!$A$2:$A$84,rif_fee_schedule!C$2:C$84, 0)*1.628</f>
        <v>9769.6279999999988</v>
      </c>
      <c r="T2972" s="13">
        <f>_xlfn.XLOOKUP(P2972,rif_fee_schedule!$A$2:$A$84,rif_fee_schedule!D$2:D$84, 0)</f>
        <v>5674</v>
      </c>
      <c r="U2972" s="14">
        <f t="shared" si="139"/>
        <v>-9769.6279999999988</v>
      </c>
      <c r="V2972" s="14">
        <f t="shared" si="140"/>
        <v>-5674</v>
      </c>
      <c r="W2972"/>
      <c r="Y2972" s="3">
        <v>272008405.74000001</v>
      </c>
      <c r="Z2972" s="3">
        <v>5573244.3300000001</v>
      </c>
      <c r="AA2972" s="3">
        <v>0</v>
      </c>
      <c r="AB2972">
        <v>0</v>
      </c>
      <c r="AC2972" s="3">
        <v>0</v>
      </c>
      <c r="AD2972" s="2">
        <v>-7297347.0099999998</v>
      </c>
      <c r="AE2972" s="3">
        <v>599122533.62</v>
      </c>
      <c r="AF2972" s="3">
        <v>12164932.65</v>
      </c>
      <c r="AG2972" s="3">
        <v>2628720.44</v>
      </c>
      <c r="AH2972" s="3">
        <v>103699.7</v>
      </c>
      <c r="AI2972" s="3">
        <v>2074</v>
      </c>
      <c r="AJ2972" s="2">
        <v>-10188946.82</v>
      </c>
    </row>
    <row r="2973" spans="1:36" hidden="1" x14ac:dyDescent="0.25">
      <c r="A2973" s="8">
        <v>3</v>
      </c>
      <c r="B2973" s="8" t="s">
        <v>3903</v>
      </c>
      <c r="C2973" s="8">
        <v>3421090260640</v>
      </c>
      <c r="D2973" s="8" t="s">
        <v>3904</v>
      </c>
      <c r="F2973" s="8" t="s">
        <v>3905</v>
      </c>
      <c r="G2973" s="10">
        <v>43530</v>
      </c>
      <c r="H2973" s="8" t="s">
        <v>31</v>
      </c>
      <c r="I2973" s="8" t="s">
        <v>38</v>
      </c>
      <c r="J2973" s="9">
        <v>34081.75</v>
      </c>
      <c r="K2973" s="9">
        <v>681.64</v>
      </c>
      <c r="L2973" s="8">
        <v>0</v>
      </c>
      <c r="M2973" s="14">
        <f t="shared" si="138"/>
        <v>34763.39</v>
      </c>
      <c r="N2973" s="8">
        <v>0</v>
      </c>
      <c r="O2973" s="8">
        <v>0</v>
      </c>
      <c r="P2973" s="8" t="s">
        <v>376</v>
      </c>
      <c r="R2973" s="8">
        <v>6</v>
      </c>
      <c r="S2973" s="13">
        <f>_xlfn.XLOOKUP(P2973,rif_fee_schedule!$A$2:$A$84,rif_fee_schedule!C$2:C$84, 0)*1.628</f>
        <v>5981.2719999999999</v>
      </c>
      <c r="T2973" s="13">
        <f>_xlfn.XLOOKUP(P2973,rif_fee_schedule!$A$2:$A$84,rif_fee_schedule!D$2:D$84, 0)</f>
        <v>3474</v>
      </c>
      <c r="U2973" s="14">
        <f t="shared" si="139"/>
        <v>35887.631999999998</v>
      </c>
      <c r="V2973" s="14">
        <f t="shared" si="140"/>
        <v>20844</v>
      </c>
      <c r="W2973"/>
      <c r="Y2973" s="3">
        <v>23988344.25</v>
      </c>
      <c r="Z2973" s="3">
        <v>491993.61</v>
      </c>
      <c r="AA2973" s="3">
        <v>633517.25</v>
      </c>
      <c r="AB2973">
        <v>0</v>
      </c>
      <c r="AC2973" s="3">
        <v>0</v>
      </c>
      <c r="AD2973" s="2">
        <v>2811604.2</v>
      </c>
      <c r="AE2973" s="3">
        <v>599122533.62</v>
      </c>
      <c r="AF2973" s="3">
        <v>12164932.65</v>
      </c>
      <c r="AG2973" s="3">
        <v>2628720.44</v>
      </c>
      <c r="AH2973" s="3">
        <v>103699.7</v>
      </c>
      <c r="AI2973" s="3">
        <v>2074</v>
      </c>
      <c r="AJ2973" s="2">
        <v>-10188946.82</v>
      </c>
    </row>
    <row r="2974" spans="1:36" hidden="1" x14ac:dyDescent="0.25">
      <c r="A2974" s="8">
        <v>3</v>
      </c>
      <c r="B2974" s="8" t="s">
        <v>2999</v>
      </c>
      <c r="C2974" s="8">
        <v>420160000020</v>
      </c>
      <c r="D2974" s="8" t="s">
        <v>3000</v>
      </c>
      <c r="F2974" s="8" t="s">
        <v>3001</v>
      </c>
      <c r="G2974" s="10">
        <v>43535</v>
      </c>
      <c r="H2974" s="8" t="s">
        <v>31</v>
      </c>
      <c r="I2974" s="8" t="s">
        <v>38</v>
      </c>
      <c r="J2974" s="9">
        <v>9278.02</v>
      </c>
      <c r="K2974" s="9">
        <v>185.56</v>
      </c>
      <c r="L2974" s="8">
        <v>0</v>
      </c>
      <c r="M2974" s="14">
        <f t="shared" si="138"/>
        <v>9463.58</v>
      </c>
      <c r="N2974" s="8">
        <v>0</v>
      </c>
      <c r="O2974" s="8">
        <v>0</v>
      </c>
      <c r="P2974" s="8" t="s">
        <v>77</v>
      </c>
      <c r="R2974" s="8">
        <v>1</v>
      </c>
      <c r="S2974" s="13">
        <f>_xlfn.XLOOKUP(P2974,rif_fee_schedule!$A$2:$A$84,rif_fee_schedule!C$2:C$84, 0)*1.628</f>
        <v>9769.6279999999988</v>
      </c>
      <c r="T2974" s="13">
        <f>_xlfn.XLOOKUP(P2974,rif_fee_schedule!$A$2:$A$84,rif_fee_schedule!D$2:D$84, 0)</f>
        <v>5674</v>
      </c>
      <c r="U2974" s="14">
        <f t="shared" si="139"/>
        <v>9769.6279999999988</v>
      </c>
      <c r="V2974" s="14">
        <f t="shared" si="140"/>
        <v>5674</v>
      </c>
      <c r="W2974"/>
      <c r="Y2974" s="3">
        <v>23988344.25</v>
      </c>
      <c r="Z2974" s="3">
        <v>491993.61</v>
      </c>
      <c r="AA2974" s="3">
        <v>633517.25</v>
      </c>
      <c r="AB2974">
        <v>0</v>
      </c>
      <c r="AC2974" s="3">
        <v>0</v>
      </c>
      <c r="AD2974" s="2">
        <v>2811604.2</v>
      </c>
      <c r="AE2974" s="3">
        <v>599122533.62</v>
      </c>
      <c r="AF2974" s="3">
        <v>12164932.65</v>
      </c>
      <c r="AG2974" s="3">
        <v>2628720.44</v>
      </c>
      <c r="AH2974" s="3">
        <v>103699.7</v>
      </c>
      <c r="AI2974" s="3">
        <v>2074</v>
      </c>
      <c r="AJ2974" s="2">
        <v>-10188946.82</v>
      </c>
    </row>
    <row r="2975" spans="1:36" hidden="1" x14ac:dyDescent="0.25">
      <c r="A2975" s="8">
        <v>3</v>
      </c>
      <c r="B2975" s="8" t="s">
        <v>3915</v>
      </c>
      <c r="C2975" s="8">
        <v>3421090260530</v>
      </c>
      <c r="D2975" s="8" t="s">
        <v>3916</v>
      </c>
      <c r="F2975" s="8" t="s">
        <v>3905</v>
      </c>
      <c r="G2975" s="10">
        <v>43530</v>
      </c>
      <c r="H2975" s="8" t="s">
        <v>31</v>
      </c>
      <c r="I2975" s="8" t="s">
        <v>38</v>
      </c>
      <c r="J2975" s="9">
        <v>34081.75</v>
      </c>
      <c r="K2975" s="9">
        <v>681.64</v>
      </c>
      <c r="L2975" s="8">
        <v>0</v>
      </c>
      <c r="M2975" s="14">
        <f t="shared" si="138"/>
        <v>34763.39</v>
      </c>
      <c r="N2975" s="8">
        <v>0</v>
      </c>
      <c r="O2975" s="8">
        <v>0</v>
      </c>
      <c r="P2975" s="8" t="s">
        <v>376</v>
      </c>
      <c r="R2975" s="8">
        <v>6</v>
      </c>
      <c r="S2975" s="13">
        <f>_xlfn.XLOOKUP(P2975,rif_fee_schedule!$A$2:$A$84,rif_fee_schedule!C$2:C$84, 0)*1.628</f>
        <v>5981.2719999999999</v>
      </c>
      <c r="T2975" s="13">
        <f>_xlfn.XLOOKUP(P2975,rif_fee_schedule!$A$2:$A$84,rif_fee_schedule!D$2:D$84, 0)</f>
        <v>3474</v>
      </c>
      <c r="U2975" s="14">
        <f t="shared" si="139"/>
        <v>35887.631999999998</v>
      </c>
      <c r="V2975" s="14">
        <f t="shared" si="140"/>
        <v>20844</v>
      </c>
      <c r="W2975"/>
      <c r="Y2975" s="3">
        <v>23988344.25</v>
      </c>
      <c r="Z2975" s="3">
        <v>491993.61</v>
      </c>
      <c r="AA2975" s="3">
        <v>633517.25</v>
      </c>
      <c r="AB2975">
        <v>0</v>
      </c>
      <c r="AC2975" s="3">
        <v>0</v>
      </c>
      <c r="AD2975" s="2">
        <v>2811604.2</v>
      </c>
      <c r="AE2975" s="3">
        <v>599122533.62</v>
      </c>
      <c r="AF2975" s="3">
        <v>12164932.65</v>
      </c>
      <c r="AG2975" s="3">
        <v>2628720.44</v>
      </c>
      <c r="AH2975" s="3">
        <v>103699.7</v>
      </c>
      <c r="AI2975" s="3">
        <v>2074</v>
      </c>
      <c r="AJ2975" s="2">
        <v>-10188946.82</v>
      </c>
    </row>
    <row r="2976" spans="1:36" hidden="1" x14ac:dyDescent="0.25">
      <c r="A2976" s="8">
        <v>3</v>
      </c>
      <c r="B2976" s="8" t="s">
        <v>2959</v>
      </c>
      <c r="C2976" s="8">
        <v>420160000020</v>
      </c>
      <c r="D2976" s="8" t="s">
        <v>2960</v>
      </c>
      <c r="F2976" s="8" t="s">
        <v>2961</v>
      </c>
      <c r="G2976" s="10">
        <v>43539</v>
      </c>
      <c r="H2976" s="8" t="s">
        <v>31</v>
      </c>
      <c r="I2976" s="8" t="s">
        <v>38</v>
      </c>
      <c r="J2976" s="9">
        <v>9278.02</v>
      </c>
      <c r="K2976" s="9">
        <v>185.56</v>
      </c>
      <c r="L2976" s="8">
        <v>0</v>
      </c>
      <c r="M2976" s="14">
        <f t="shared" si="138"/>
        <v>9463.58</v>
      </c>
      <c r="N2976" s="8">
        <v>0</v>
      </c>
      <c r="O2976" s="8">
        <v>0</v>
      </c>
      <c r="P2976" s="8" t="s">
        <v>77</v>
      </c>
      <c r="R2976" s="8">
        <v>1</v>
      </c>
      <c r="S2976" s="13">
        <f>_xlfn.XLOOKUP(P2976,rif_fee_schedule!$A$2:$A$84,rif_fee_schedule!C$2:C$84, 0)*1.628</f>
        <v>9769.6279999999988</v>
      </c>
      <c r="T2976" s="13">
        <f>_xlfn.XLOOKUP(P2976,rif_fee_schedule!$A$2:$A$84,rif_fee_schedule!D$2:D$84, 0)</f>
        <v>5674</v>
      </c>
      <c r="U2976" s="14">
        <f t="shared" si="139"/>
        <v>9769.6279999999988</v>
      </c>
      <c r="V2976" s="14">
        <f t="shared" si="140"/>
        <v>5674</v>
      </c>
      <c r="W2976"/>
      <c r="Y2976" s="3">
        <v>23988344.25</v>
      </c>
      <c r="Z2976" s="3">
        <v>491993.61</v>
      </c>
      <c r="AA2976" s="3">
        <v>633517.25</v>
      </c>
      <c r="AB2976">
        <v>0</v>
      </c>
      <c r="AC2976" s="3">
        <v>0</v>
      </c>
      <c r="AD2976" s="2">
        <v>2811604.2</v>
      </c>
      <c r="AE2976" s="3">
        <v>599122533.62</v>
      </c>
      <c r="AF2976" s="3">
        <v>12164932.65</v>
      </c>
      <c r="AG2976" s="3">
        <v>2628720.44</v>
      </c>
      <c r="AH2976" s="3">
        <v>103699.7</v>
      </c>
      <c r="AI2976" s="3">
        <v>2074</v>
      </c>
      <c r="AJ2976" s="2">
        <v>-10188946.82</v>
      </c>
    </row>
    <row r="2977" spans="1:36" hidden="1" x14ac:dyDescent="0.25">
      <c r="A2977" s="8">
        <v>3</v>
      </c>
      <c r="B2977" s="8" t="s">
        <v>3273</v>
      </c>
      <c r="C2977" s="8">
        <v>420160000020</v>
      </c>
      <c r="D2977" s="8" t="s">
        <v>3274</v>
      </c>
      <c r="F2977" s="8" t="s">
        <v>3275</v>
      </c>
      <c r="G2977" s="10">
        <v>43539</v>
      </c>
      <c r="H2977" s="8" t="s">
        <v>31</v>
      </c>
      <c r="I2977" s="8" t="s">
        <v>38</v>
      </c>
      <c r="J2977" s="9">
        <v>9278.02</v>
      </c>
      <c r="K2977" s="9">
        <v>185.56</v>
      </c>
      <c r="L2977" s="8">
        <v>0</v>
      </c>
      <c r="M2977" s="14">
        <f t="shared" ref="M2977:M3040" si="141">SUM(J2977:L2977)</f>
        <v>9463.58</v>
      </c>
      <c r="N2977" s="8">
        <v>0</v>
      </c>
      <c r="O2977" s="8">
        <v>0</v>
      </c>
      <c r="P2977" s="8" t="s">
        <v>77</v>
      </c>
      <c r="R2977" s="8">
        <v>1</v>
      </c>
      <c r="S2977" s="13">
        <f>_xlfn.XLOOKUP(P2977,rif_fee_schedule!$A$2:$A$84,rif_fee_schedule!C$2:C$84, 0)*1.628</f>
        <v>9769.6279999999988</v>
      </c>
      <c r="T2977" s="13">
        <f>_xlfn.XLOOKUP(P2977,rif_fee_schedule!$A$2:$A$84,rif_fee_schedule!D$2:D$84, 0)</f>
        <v>5674</v>
      </c>
      <c r="U2977" s="14">
        <f t="shared" si="139"/>
        <v>9769.6279999999988</v>
      </c>
      <c r="V2977" s="14">
        <f t="shared" si="140"/>
        <v>5674</v>
      </c>
      <c r="W2977"/>
      <c r="Y2977" s="3">
        <v>23988344.25</v>
      </c>
      <c r="Z2977" s="3">
        <v>491993.61</v>
      </c>
      <c r="AA2977" s="3">
        <v>633517.25</v>
      </c>
      <c r="AB2977">
        <v>0</v>
      </c>
      <c r="AC2977" s="3">
        <v>0</v>
      </c>
      <c r="AD2977" s="2">
        <v>2811604.2</v>
      </c>
      <c r="AE2977" s="3">
        <v>599122533.62</v>
      </c>
      <c r="AF2977" s="3">
        <v>12164932.65</v>
      </c>
      <c r="AG2977" s="3">
        <v>2628720.44</v>
      </c>
      <c r="AH2977" s="3">
        <v>103699.7</v>
      </c>
      <c r="AI2977" s="3">
        <v>2074</v>
      </c>
      <c r="AJ2977" s="2">
        <v>-10188946.82</v>
      </c>
    </row>
    <row r="2978" spans="1:36" hidden="1" x14ac:dyDescent="0.25">
      <c r="A2978" s="8">
        <v>2</v>
      </c>
      <c r="B2978" s="8" t="s">
        <v>2074</v>
      </c>
      <c r="C2978" s="8">
        <v>141100480420</v>
      </c>
      <c r="D2978" s="8" t="s">
        <v>2075</v>
      </c>
      <c r="G2978" s="10">
        <v>43542</v>
      </c>
      <c r="H2978" s="8" t="s">
        <v>31</v>
      </c>
      <c r="I2978" s="8" t="s">
        <v>32</v>
      </c>
      <c r="J2978" s="9">
        <v>116590.52</v>
      </c>
      <c r="K2978" s="9">
        <v>2331.81</v>
      </c>
      <c r="L2978" s="8">
        <v>0</v>
      </c>
      <c r="M2978" s="14">
        <f t="shared" si="141"/>
        <v>118922.33</v>
      </c>
      <c r="N2978" s="8">
        <v>0</v>
      </c>
      <c r="O2978" s="8">
        <v>0</v>
      </c>
      <c r="P2978" s="8" t="s">
        <v>72</v>
      </c>
      <c r="R2978" s="11">
        <v>-3493</v>
      </c>
      <c r="S2978" s="13">
        <f>_xlfn.XLOOKUP(P2978,rif_fee_schedule!$A$2:$A$84,rif_fee_schedule!C$2:C$84, 0)*1.628</f>
        <v>15.918583999999999</v>
      </c>
      <c r="T2978" s="13">
        <f>_xlfn.XLOOKUP(P2978,rif_fee_schedule!$A$2:$A$84,rif_fee_schedule!D$2:D$84, 0)</f>
        <v>9.2460000000000004</v>
      </c>
      <c r="U2978" s="14">
        <f t="shared" si="139"/>
        <v>-55603.613912000001</v>
      </c>
      <c r="V2978" s="14">
        <f t="shared" si="140"/>
        <v>-32296.278000000002</v>
      </c>
      <c r="W2978" s="2"/>
      <c r="Y2978" s="3">
        <v>272008405.74000001</v>
      </c>
      <c r="Z2978" s="3">
        <v>5573244.3300000001</v>
      </c>
      <c r="AA2978" s="3">
        <v>0</v>
      </c>
      <c r="AB2978">
        <v>0</v>
      </c>
      <c r="AC2978" s="3">
        <v>0</v>
      </c>
      <c r="AD2978" s="2">
        <v>-7297347.0099999998</v>
      </c>
      <c r="AE2978" s="3">
        <v>599122533.62</v>
      </c>
      <c r="AF2978" s="3">
        <v>12164932.65</v>
      </c>
      <c r="AG2978" s="3">
        <v>2628720.44</v>
      </c>
      <c r="AH2978" s="3">
        <v>103699.7</v>
      </c>
      <c r="AI2978" s="3">
        <v>2074</v>
      </c>
      <c r="AJ2978" s="2">
        <v>-10188946.82</v>
      </c>
    </row>
    <row r="2979" spans="1:36" hidden="1" x14ac:dyDescent="0.25">
      <c r="A2979" s="8">
        <v>2</v>
      </c>
      <c r="B2979" s="8" t="s">
        <v>2074</v>
      </c>
      <c r="C2979" s="8">
        <v>141100480420</v>
      </c>
      <c r="D2979" s="8" t="s">
        <v>2075</v>
      </c>
      <c r="G2979" s="10">
        <v>43542</v>
      </c>
      <c r="H2979" s="8" t="s">
        <v>31</v>
      </c>
      <c r="I2979" s="8" t="s">
        <v>32</v>
      </c>
      <c r="J2979" s="9">
        <v>116590.52</v>
      </c>
      <c r="K2979" s="9">
        <v>2331.81</v>
      </c>
      <c r="L2979" s="8">
        <v>0</v>
      </c>
      <c r="M2979" s="14">
        <f t="shared" si="141"/>
        <v>118922.33</v>
      </c>
      <c r="N2979" s="8">
        <v>0</v>
      </c>
      <c r="O2979" s="8">
        <v>0</v>
      </c>
      <c r="P2979" s="8" t="s">
        <v>112</v>
      </c>
      <c r="R2979" s="11">
        <v>3493</v>
      </c>
      <c r="S2979" s="13">
        <f>_xlfn.XLOOKUP(P2979,rif_fee_schedule!$A$2:$A$84,rif_fee_schedule!C$2:C$84, 0)*1.628</f>
        <v>53.092335999999996</v>
      </c>
      <c r="T2979" s="13">
        <f>_xlfn.XLOOKUP(P2979,rif_fee_schedule!$A$2:$A$84,rif_fee_schedule!D$2:D$84, 0)</f>
        <v>30.835000000000001</v>
      </c>
      <c r="U2979" s="14">
        <f t="shared" si="139"/>
        <v>185451.529648</v>
      </c>
      <c r="V2979" s="14">
        <f t="shared" si="140"/>
        <v>107706.655</v>
      </c>
      <c r="W2979" s="2"/>
      <c r="Y2979" s="3">
        <v>272008405.74000001</v>
      </c>
      <c r="Z2979" s="3">
        <v>5573244.3300000001</v>
      </c>
      <c r="AA2979" s="3">
        <v>0</v>
      </c>
      <c r="AB2979">
        <v>0</v>
      </c>
      <c r="AC2979" s="3">
        <v>0</v>
      </c>
      <c r="AD2979" s="2">
        <v>-7297347.0099999998</v>
      </c>
      <c r="AE2979" s="3">
        <v>599122533.62</v>
      </c>
      <c r="AF2979" s="3">
        <v>12164932.65</v>
      </c>
      <c r="AG2979" s="3">
        <v>2628720.44</v>
      </c>
      <c r="AH2979" s="3">
        <v>103699.7</v>
      </c>
      <c r="AI2979" s="3">
        <v>2074</v>
      </c>
      <c r="AJ2979" s="2">
        <v>-10188946.82</v>
      </c>
    </row>
    <row r="2980" spans="1:36" hidden="1" x14ac:dyDescent="0.25">
      <c r="A2980" s="8">
        <v>3</v>
      </c>
      <c r="B2980" s="8" t="s">
        <v>3201</v>
      </c>
      <c r="C2980" s="8">
        <v>420160000020</v>
      </c>
      <c r="D2980" s="8" t="s">
        <v>3202</v>
      </c>
      <c r="F2980" s="8" t="s">
        <v>3203</v>
      </c>
      <c r="G2980" s="10">
        <v>43543</v>
      </c>
      <c r="H2980" s="8" t="s">
        <v>31</v>
      </c>
      <c r="I2980" s="8" t="s">
        <v>38</v>
      </c>
      <c r="J2980" s="9">
        <v>9278.02</v>
      </c>
      <c r="K2980" s="9">
        <v>185.56</v>
      </c>
      <c r="L2980" s="8">
        <v>0</v>
      </c>
      <c r="M2980" s="14">
        <f t="shared" si="141"/>
        <v>9463.58</v>
      </c>
      <c r="N2980" s="8">
        <v>0</v>
      </c>
      <c r="O2980" s="8">
        <v>0</v>
      </c>
      <c r="P2980" s="8" t="s">
        <v>77</v>
      </c>
      <c r="R2980" s="8">
        <v>1</v>
      </c>
      <c r="S2980" s="13">
        <f>_xlfn.XLOOKUP(P2980,rif_fee_schedule!$A$2:$A$84,rif_fee_schedule!C$2:C$84, 0)*1.628</f>
        <v>9769.6279999999988</v>
      </c>
      <c r="T2980" s="13">
        <f>_xlfn.XLOOKUP(P2980,rif_fee_schedule!$A$2:$A$84,rif_fee_schedule!D$2:D$84, 0)</f>
        <v>5674</v>
      </c>
      <c r="U2980" s="14">
        <f t="shared" si="139"/>
        <v>9769.6279999999988</v>
      </c>
      <c r="V2980" s="14">
        <f t="shared" si="140"/>
        <v>5674</v>
      </c>
      <c r="W2980"/>
      <c r="Y2980" s="3">
        <v>23988344.25</v>
      </c>
      <c r="Z2980" s="3">
        <v>491993.61</v>
      </c>
      <c r="AA2980" s="3">
        <v>633517.25</v>
      </c>
      <c r="AB2980">
        <v>0</v>
      </c>
      <c r="AC2980" s="3">
        <v>0</v>
      </c>
      <c r="AD2980" s="2">
        <v>2811604.2</v>
      </c>
      <c r="AE2980" s="3">
        <v>599122533.62</v>
      </c>
      <c r="AF2980" s="3">
        <v>12164932.65</v>
      </c>
      <c r="AG2980" s="3">
        <v>2628720.44</v>
      </c>
      <c r="AH2980" s="3">
        <v>103699.7</v>
      </c>
      <c r="AI2980" s="3">
        <v>2074</v>
      </c>
      <c r="AJ2980" s="2">
        <v>-10188946.82</v>
      </c>
    </row>
    <row r="2981" spans="1:36" hidden="1" x14ac:dyDescent="0.25">
      <c r="A2981" s="8">
        <v>3</v>
      </c>
      <c r="B2981" s="8" t="s">
        <v>2956</v>
      </c>
      <c r="C2981" s="8">
        <v>420160000020</v>
      </c>
      <c r="D2981" s="8" t="s">
        <v>2957</v>
      </c>
      <c r="F2981" s="8" t="s">
        <v>2958</v>
      </c>
      <c r="G2981" s="10">
        <v>43537</v>
      </c>
      <c r="H2981" s="8" t="s">
        <v>31</v>
      </c>
      <c r="I2981" s="8" t="s">
        <v>38</v>
      </c>
      <c r="J2981" s="9">
        <v>9278.02</v>
      </c>
      <c r="K2981" s="9">
        <v>185.56</v>
      </c>
      <c r="L2981" s="8">
        <v>0</v>
      </c>
      <c r="M2981" s="14">
        <f t="shared" si="141"/>
        <v>9463.58</v>
      </c>
      <c r="N2981" s="8">
        <v>0</v>
      </c>
      <c r="O2981" s="8">
        <v>0</v>
      </c>
      <c r="P2981" s="8" t="s">
        <v>77</v>
      </c>
      <c r="R2981" s="8">
        <v>1</v>
      </c>
      <c r="S2981" s="13">
        <f>_xlfn.XLOOKUP(P2981,rif_fee_schedule!$A$2:$A$84,rif_fee_schedule!C$2:C$84, 0)*1.628</f>
        <v>9769.6279999999988</v>
      </c>
      <c r="T2981" s="13">
        <f>_xlfn.XLOOKUP(P2981,rif_fee_schedule!$A$2:$A$84,rif_fee_schedule!D$2:D$84, 0)</f>
        <v>5674</v>
      </c>
      <c r="U2981" s="14">
        <f t="shared" si="139"/>
        <v>9769.6279999999988</v>
      </c>
      <c r="V2981" s="14">
        <f t="shared" si="140"/>
        <v>5674</v>
      </c>
      <c r="W2981"/>
      <c r="Y2981" s="3">
        <v>23988344.25</v>
      </c>
      <c r="Z2981" s="3">
        <v>491993.61</v>
      </c>
      <c r="AA2981" s="3">
        <v>633517.25</v>
      </c>
      <c r="AB2981">
        <v>0</v>
      </c>
      <c r="AC2981" s="3">
        <v>0</v>
      </c>
      <c r="AD2981" s="2">
        <v>2811604.2</v>
      </c>
      <c r="AE2981" s="3">
        <v>599122533.62</v>
      </c>
      <c r="AF2981" s="3">
        <v>12164932.65</v>
      </c>
      <c r="AG2981" s="3">
        <v>2628720.44</v>
      </c>
      <c r="AH2981" s="3">
        <v>103699.7</v>
      </c>
      <c r="AI2981" s="3">
        <v>2074</v>
      </c>
      <c r="AJ2981" s="2">
        <v>-10188946.82</v>
      </c>
    </row>
    <row r="2982" spans="1:36" hidden="1" x14ac:dyDescent="0.25">
      <c r="A2982" s="8">
        <v>2</v>
      </c>
      <c r="B2982" s="8" t="s">
        <v>1142</v>
      </c>
      <c r="C2982" s="8">
        <v>131140260171</v>
      </c>
      <c r="D2982" s="8" t="s">
        <v>1143</v>
      </c>
      <c r="G2982" s="10">
        <v>43530</v>
      </c>
      <c r="H2982" s="8" t="s">
        <v>31</v>
      </c>
      <c r="I2982" s="8" t="s">
        <v>32</v>
      </c>
      <c r="J2982" s="9">
        <v>0</v>
      </c>
      <c r="K2982" s="9">
        <v>0</v>
      </c>
      <c r="L2982" s="8">
        <v>0</v>
      </c>
      <c r="M2982" s="14">
        <f t="shared" si="141"/>
        <v>0</v>
      </c>
      <c r="N2982" s="8">
        <v>0</v>
      </c>
      <c r="O2982" s="8">
        <v>0</v>
      </c>
      <c r="P2982" s="8" t="s">
        <v>77</v>
      </c>
      <c r="R2982" s="8">
        <v>0</v>
      </c>
      <c r="S2982" s="13">
        <f>_xlfn.XLOOKUP(P2982,rif_fee_schedule!$A$2:$A$84,rif_fee_schedule!C$2:C$84, 0)*1.628</f>
        <v>9769.6279999999988</v>
      </c>
      <c r="T2982" s="13">
        <f>_xlfn.XLOOKUP(P2982,rif_fee_schedule!$A$2:$A$84,rif_fee_schedule!D$2:D$84, 0)</f>
        <v>5674</v>
      </c>
      <c r="U2982" s="14">
        <f t="shared" si="139"/>
        <v>0</v>
      </c>
      <c r="V2982" s="14">
        <f t="shared" si="140"/>
        <v>0</v>
      </c>
      <c r="W2982"/>
      <c r="Y2982" s="3">
        <v>272008405.74000001</v>
      </c>
      <c r="Z2982" s="3">
        <v>5573244.3300000001</v>
      </c>
      <c r="AA2982" s="3">
        <v>0</v>
      </c>
      <c r="AB2982">
        <v>0</v>
      </c>
      <c r="AC2982" s="3">
        <v>0</v>
      </c>
      <c r="AD2982" s="2">
        <v>-7297347.0099999998</v>
      </c>
      <c r="AE2982" s="3">
        <v>599122533.62</v>
      </c>
      <c r="AF2982" s="3">
        <v>12164932.65</v>
      </c>
      <c r="AG2982" s="3">
        <v>2628720.44</v>
      </c>
      <c r="AH2982" s="3">
        <v>103699.7</v>
      </c>
      <c r="AI2982" s="3">
        <v>2074</v>
      </c>
      <c r="AJ2982" s="2">
        <v>-10188946.82</v>
      </c>
    </row>
    <row r="2983" spans="1:36" hidden="1" x14ac:dyDescent="0.25">
      <c r="A2983" s="8">
        <v>1</v>
      </c>
      <c r="B2983" s="8" t="s">
        <v>115</v>
      </c>
      <c r="C2983" s="8">
        <v>2540060800010</v>
      </c>
      <c r="D2983" s="8" t="s">
        <v>111</v>
      </c>
      <c r="F2983" s="8" t="s">
        <v>116</v>
      </c>
      <c r="G2983" s="10">
        <v>43630</v>
      </c>
      <c r="H2983" s="8" t="s">
        <v>31</v>
      </c>
      <c r="I2983" s="8" t="s">
        <v>38</v>
      </c>
      <c r="J2983" s="9">
        <v>1263559.5</v>
      </c>
      <c r="K2983" s="9">
        <v>25271.18</v>
      </c>
      <c r="L2983" s="8">
        <v>0</v>
      </c>
      <c r="M2983" s="14">
        <f t="shared" si="141"/>
        <v>1288830.68</v>
      </c>
      <c r="N2983" s="8">
        <v>0</v>
      </c>
      <c r="O2983" s="8">
        <v>0</v>
      </c>
      <c r="P2983" s="8" t="s">
        <v>117</v>
      </c>
      <c r="R2983" s="8">
        <v>293</v>
      </c>
      <c r="S2983" s="13">
        <f>_xlfn.XLOOKUP(P2983,rif_fee_schedule!$A$2:$A$84,rif_fee_schedule!C$2:C$84, 0)*1.628</f>
        <v>4288.152</v>
      </c>
      <c r="T2983" s="13">
        <f>_xlfn.XLOOKUP(P2983,rif_fee_schedule!$A$2:$A$84,rif_fee_schedule!D$2:D$84, 0)</f>
        <v>2490</v>
      </c>
      <c r="U2983" s="14">
        <f t="shared" si="139"/>
        <v>1256428.5360000001</v>
      </c>
      <c r="V2983" s="14">
        <f t="shared" si="140"/>
        <v>729570</v>
      </c>
      <c r="W2983"/>
      <c r="Y2983" s="3">
        <v>74696854.359999999</v>
      </c>
      <c r="Z2983" s="3">
        <v>1494936.99</v>
      </c>
      <c r="AA2983" s="3">
        <v>1189721.74</v>
      </c>
      <c r="AB2983" s="2">
        <v>103699.7</v>
      </c>
      <c r="AC2983" s="3">
        <v>2074</v>
      </c>
      <c r="AD2983" s="2">
        <v>-3422401.68</v>
      </c>
      <c r="AE2983" s="3">
        <v>599122533.62</v>
      </c>
      <c r="AF2983" s="3">
        <v>12164932.65</v>
      </c>
      <c r="AG2983" s="3">
        <v>2628720.44</v>
      </c>
      <c r="AH2983" s="3">
        <v>103699.7</v>
      </c>
      <c r="AI2983" s="3">
        <v>2074</v>
      </c>
      <c r="AJ2983" s="2">
        <v>-10188946.82</v>
      </c>
    </row>
    <row r="2984" spans="1:36" hidden="1" x14ac:dyDescent="0.25">
      <c r="A2984" s="8">
        <v>1</v>
      </c>
      <c r="B2984" s="8" t="s">
        <v>115</v>
      </c>
      <c r="C2984" s="8">
        <v>2540060800010</v>
      </c>
      <c r="D2984" s="8" t="s">
        <v>111</v>
      </c>
      <c r="F2984" s="8" t="s">
        <v>116</v>
      </c>
      <c r="G2984" s="10">
        <v>43630</v>
      </c>
      <c r="H2984" s="8" t="s">
        <v>31</v>
      </c>
      <c r="I2984" s="8" t="s">
        <v>38</v>
      </c>
      <c r="J2984" s="9">
        <v>1263559.5</v>
      </c>
      <c r="K2984" s="9">
        <v>25271.18</v>
      </c>
      <c r="L2984" s="8">
        <v>0</v>
      </c>
      <c r="M2984" s="14">
        <f t="shared" si="141"/>
        <v>1288830.68</v>
      </c>
      <c r="N2984" s="8">
        <v>0</v>
      </c>
      <c r="O2984" s="8">
        <v>0</v>
      </c>
      <c r="P2984" s="8" t="s">
        <v>45</v>
      </c>
      <c r="R2984" s="11">
        <v>2703</v>
      </c>
      <c r="S2984" s="13">
        <f>_xlfn.XLOOKUP(P2984,rif_fee_schedule!$A$2:$A$84,rif_fee_schedule!C$2:C$84, 0)*1.628</f>
        <v>19.244587999999997</v>
      </c>
      <c r="T2984" s="13">
        <f>_xlfn.XLOOKUP(P2984,rif_fee_schedule!$A$2:$A$84,rif_fee_schedule!D$2:D$84, 0)</f>
        <v>11.177</v>
      </c>
      <c r="U2984" s="14">
        <f t="shared" si="139"/>
        <v>52018.121363999991</v>
      </c>
      <c r="V2984" s="14">
        <f t="shared" si="140"/>
        <v>30211.431</v>
      </c>
      <c r="W2984" s="2"/>
      <c r="Y2984" s="3">
        <v>74696854.359999999</v>
      </c>
      <c r="Z2984" s="3">
        <v>1494936.99</v>
      </c>
      <c r="AA2984" s="3">
        <v>1189721.74</v>
      </c>
      <c r="AB2984" s="2">
        <v>103699.7</v>
      </c>
      <c r="AC2984" s="3">
        <v>2074</v>
      </c>
      <c r="AD2984" s="2">
        <v>-3422401.68</v>
      </c>
      <c r="AE2984" s="3">
        <v>599122533.62</v>
      </c>
      <c r="AF2984" s="3">
        <v>12164932.65</v>
      </c>
      <c r="AG2984" s="3">
        <v>2628720.44</v>
      </c>
      <c r="AH2984" s="3">
        <v>103699.7</v>
      </c>
      <c r="AI2984" s="3">
        <v>2074</v>
      </c>
      <c r="AJ2984" s="2">
        <v>-10188946.82</v>
      </c>
    </row>
    <row r="2985" spans="1:36" hidden="1" x14ac:dyDescent="0.25">
      <c r="A2985" s="8">
        <v>1</v>
      </c>
      <c r="B2985" s="8" t="s">
        <v>115</v>
      </c>
      <c r="C2985" s="8">
        <v>2540060800010</v>
      </c>
      <c r="D2985" s="8" t="s">
        <v>111</v>
      </c>
      <c r="F2985" s="8" t="s">
        <v>116</v>
      </c>
      <c r="G2985" s="10">
        <v>43630</v>
      </c>
      <c r="H2985" s="8" t="s">
        <v>31</v>
      </c>
      <c r="I2985" s="8" t="s">
        <v>38</v>
      </c>
      <c r="J2985" s="9">
        <v>1263559.5</v>
      </c>
      <c r="K2985" s="9">
        <v>25271.18</v>
      </c>
      <c r="L2985" s="8">
        <v>0</v>
      </c>
      <c r="M2985" s="14">
        <f t="shared" si="141"/>
        <v>1288830.68</v>
      </c>
      <c r="N2985" s="8">
        <v>0</v>
      </c>
      <c r="O2985" s="8">
        <v>0</v>
      </c>
      <c r="P2985" s="8" t="s">
        <v>112</v>
      </c>
      <c r="R2985" s="11">
        <v>3159</v>
      </c>
      <c r="S2985" s="13">
        <f>_xlfn.XLOOKUP(P2985,rif_fee_schedule!$A$2:$A$84,rif_fee_schedule!C$2:C$84, 0)*1.628</f>
        <v>53.092335999999996</v>
      </c>
      <c r="T2985" s="13">
        <f>_xlfn.XLOOKUP(P2985,rif_fee_schedule!$A$2:$A$84,rif_fee_schedule!D$2:D$84, 0)</f>
        <v>30.835000000000001</v>
      </c>
      <c r="U2985" s="14">
        <f t="shared" si="139"/>
        <v>167718.68942399998</v>
      </c>
      <c r="V2985" s="14">
        <f t="shared" si="140"/>
        <v>97407.764999999999</v>
      </c>
      <c r="W2985" s="2"/>
      <c r="Y2985" s="3">
        <v>74696854.359999999</v>
      </c>
      <c r="Z2985" s="3">
        <v>1494936.99</v>
      </c>
      <c r="AA2985" s="3">
        <v>1189721.74</v>
      </c>
      <c r="AB2985" s="2">
        <v>103699.7</v>
      </c>
      <c r="AC2985" s="3">
        <v>2074</v>
      </c>
      <c r="AD2985" s="2">
        <v>-3422401.68</v>
      </c>
      <c r="AE2985" s="3">
        <v>599122533.62</v>
      </c>
      <c r="AF2985" s="3">
        <v>12164932.65</v>
      </c>
      <c r="AG2985" s="3">
        <v>2628720.44</v>
      </c>
      <c r="AH2985" s="3">
        <v>103699.7</v>
      </c>
      <c r="AI2985" s="3">
        <v>2074</v>
      </c>
      <c r="AJ2985" s="2">
        <v>-10188946.82</v>
      </c>
    </row>
    <row r="2986" spans="1:36" hidden="1" x14ac:dyDescent="0.25">
      <c r="A2986" s="8">
        <v>1</v>
      </c>
      <c r="B2986" s="8" t="s">
        <v>115</v>
      </c>
      <c r="C2986" s="8">
        <v>2540060800010</v>
      </c>
      <c r="D2986" s="8" t="s">
        <v>111</v>
      </c>
      <c r="F2986" s="8" t="s">
        <v>116</v>
      </c>
      <c r="G2986" s="10">
        <v>43630</v>
      </c>
      <c r="H2986" s="8" t="s">
        <v>31</v>
      </c>
      <c r="I2986" s="8" t="s">
        <v>38</v>
      </c>
      <c r="J2986" s="9">
        <v>1263559.5</v>
      </c>
      <c r="K2986" s="9">
        <v>25271.18</v>
      </c>
      <c r="L2986" s="8">
        <v>0</v>
      </c>
      <c r="M2986" s="14">
        <f t="shared" si="141"/>
        <v>1288830.68</v>
      </c>
      <c r="N2986" s="8">
        <v>0</v>
      </c>
      <c r="O2986" s="8">
        <v>0</v>
      </c>
      <c r="P2986" s="8" t="s">
        <v>113</v>
      </c>
      <c r="R2986" s="8">
        <v>-16</v>
      </c>
      <c r="S2986" s="13">
        <f>_xlfn.XLOOKUP(P2986,rif_fee_schedule!$A$2:$A$84,rif_fee_schedule!C$2:C$84, 0)*1.628</f>
        <v>6860.3919999999998</v>
      </c>
      <c r="T2986" s="13">
        <f>_xlfn.XLOOKUP(P2986,rif_fee_schedule!$A$2:$A$84,rif_fee_schedule!D$2:D$84, 0)</f>
        <v>3984</v>
      </c>
      <c r="U2986" s="14">
        <f t="shared" si="139"/>
        <v>-109766.272</v>
      </c>
      <c r="V2986" s="14">
        <f t="shared" si="140"/>
        <v>-63744</v>
      </c>
      <c r="W2986"/>
      <c r="Y2986" s="3">
        <v>74696854.359999999</v>
      </c>
      <c r="Z2986" s="3">
        <v>1494936.99</v>
      </c>
      <c r="AA2986" s="3">
        <v>1189721.74</v>
      </c>
      <c r="AB2986" s="2">
        <v>103699.7</v>
      </c>
      <c r="AC2986" s="3">
        <v>2074</v>
      </c>
      <c r="AD2986" s="2">
        <v>-3422401.68</v>
      </c>
      <c r="AE2986" s="3">
        <v>599122533.62</v>
      </c>
      <c r="AF2986" s="3">
        <v>12164932.65</v>
      </c>
      <c r="AG2986" s="3">
        <v>2628720.44</v>
      </c>
      <c r="AH2986" s="3">
        <v>103699.7</v>
      </c>
      <c r="AI2986" s="3">
        <v>2074</v>
      </c>
      <c r="AJ2986" s="2">
        <v>-10188946.82</v>
      </c>
    </row>
    <row r="2987" spans="1:36" hidden="1" x14ac:dyDescent="0.25">
      <c r="A2987" s="8">
        <v>1</v>
      </c>
      <c r="B2987" s="8" t="s">
        <v>115</v>
      </c>
      <c r="C2987" s="8">
        <v>2540060800010</v>
      </c>
      <c r="D2987" s="8" t="s">
        <v>111</v>
      </c>
      <c r="F2987" s="8" t="s">
        <v>116</v>
      </c>
      <c r="G2987" s="10">
        <v>43630</v>
      </c>
      <c r="H2987" s="8" t="s">
        <v>31</v>
      </c>
      <c r="I2987" s="8" t="s">
        <v>38</v>
      </c>
      <c r="J2987" s="9">
        <v>1263559.5</v>
      </c>
      <c r="K2987" s="9">
        <v>25271.18</v>
      </c>
      <c r="L2987" s="8">
        <v>0</v>
      </c>
      <c r="M2987" s="14">
        <f t="shared" si="141"/>
        <v>1288830.68</v>
      </c>
      <c r="N2987" s="8">
        <v>0</v>
      </c>
      <c r="O2987" s="8">
        <v>0</v>
      </c>
      <c r="P2987" s="8" t="s">
        <v>114</v>
      </c>
      <c r="R2987" s="8">
        <v>-6</v>
      </c>
      <c r="S2987" s="13">
        <f>_xlfn.XLOOKUP(P2987,rif_fee_schedule!$A$2:$A$84,rif_fee_schedule!C$2:C$84, 0)*1.628</f>
        <v>4288.152</v>
      </c>
      <c r="T2987" s="13">
        <f>_xlfn.XLOOKUP(P2987,rif_fee_schedule!$A$2:$A$84,rif_fee_schedule!D$2:D$84, 0)</f>
        <v>2490</v>
      </c>
      <c r="U2987" s="14">
        <f t="shared" si="139"/>
        <v>-25728.912</v>
      </c>
      <c r="V2987" s="14">
        <f t="shared" si="140"/>
        <v>-14940</v>
      </c>
      <c r="W2987"/>
      <c r="Y2987" s="3">
        <v>74696854.359999999</v>
      </c>
      <c r="Z2987" s="3">
        <v>1494936.99</v>
      </c>
      <c r="AA2987" s="3">
        <v>1189721.74</v>
      </c>
      <c r="AB2987" s="2">
        <v>103699.7</v>
      </c>
      <c r="AC2987" s="3">
        <v>2074</v>
      </c>
      <c r="AD2987" s="2">
        <v>-3422401.68</v>
      </c>
      <c r="AE2987" s="3">
        <v>599122533.62</v>
      </c>
      <c r="AF2987" s="3">
        <v>12164932.65</v>
      </c>
      <c r="AG2987" s="3">
        <v>2628720.44</v>
      </c>
      <c r="AH2987" s="3">
        <v>103699.7</v>
      </c>
      <c r="AI2987" s="3">
        <v>2074</v>
      </c>
      <c r="AJ2987" s="2">
        <v>-10188946.82</v>
      </c>
    </row>
    <row r="2988" spans="1:36" hidden="1" x14ac:dyDescent="0.25">
      <c r="A2988" s="8">
        <v>1</v>
      </c>
      <c r="B2988" s="8" t="s">
        <v>110</v>
      </c>
      <c r="C2988" s="8">
        <v>2540060800010</v>
      </c>
      <c r="D2988" s="8" t="s">
        <v>111</v>
      </c>
      <c r="G2988" s="10">
        <v>43630</v>
      </c>
      <c r="H2988" s="8" t="s">
        <v>31</v>
      </c>
      <c r="I2988" s="8" t="s">
        <v>32</v>
      </c>
      <c r="J2988" s="9">
        <v>4464442.78</v>
      </c>
      <c r="K2988" s="9">
        <v>89288.85</v>
      </c>
      <c r="L2988" s="8">
        <v>0</v>
      </c>
      <c r="M2988" s="14">
        <f t="shared" si="141"/>
        <v>4553731.63</v>
      </c>
      <c r="N2988" s="8">
        <v>0</v>
      </c>
      <c r="O2988" s="8">
        <v>0</v>
      </c>
      <c r="P2988" s="8" t="s">
        <v>112</v>
      </c>
      <c r="R2988" s="11">
        <v>3159</v>
      </c>
      <c r="S2988" s="13">
        <f>_xlfn.XLOOKUP(P2988,rif_fee_schedule!$A$2:$A$84,rif_fee_schedule!C$2:C$84, 0)*1.628</f>
        <v>53.092335999999996</v>
      </c>
      <c r="T2988" s="13">
        <f>_xlfn.XLOOKUP(P2988,rif_fee_schedule!$A$2:$A$84,rif_fee_schedule!D$2:D$84, 0)</f>
        <v>30.835000000000001</v>
      </c>
      <c r="U2988" s="14">
        <f t="shared" si="139"/>
        <v>167718.68942399998</v>
      </c>
      <c r="V2988" s="14">
        <f t="shared" si="140"/>
        <v>97407.764999999999</v>
      </c>
      <c r="W2988" s="2"/>
      <c r="Y2988" s="3">
        <v>74696854.359999999</v>
      </c>
      <c r="Z2988" s="3">
        <v>1494936.99</v>
      </c>
      <c r="AA2988" s="3">
        <v>1189721.74</v>
      </c>
      <c r="AB2988" s="2">
        <v>103699.7</v>
      </c>
      <c r="AC2988" s="3">
        <v>2074</v>
      </c>
      <c r="AD2988" s="2">
        <v>-3422401.68</v>
      </c>
      <c r="AE2988" s="3">
        <v>599122533.62</v>
      </c>
      <c r="AF2988" s="3">
        <v>12164932.65</v>
      </c>
      <c r="AG2988" s="3">
        <v>2628720.44</v>
      </c>
      <c r="AH2988" s="3">
        <v>103699.7</v>
      </c>
      <c r="AI2988" s="3">
        <v>2074</v>
      </c>
      <c r="AJ2988" s="2">
        <v>-10188946.82</v>
      </c>
    </row>
    <row r="2989" spans="1:36" hidden="1" x14ac:dyDescent="0.25">
      <c r="A2989" s="8">
        <v>1</v>
      </c>
      <c r="B2989" s="8" t="s">
        <v>110</v>
      </c>
      <c r="C2989" s="8">
        <v>2540060800010</v>
      </c>
      <c r="D2989" s="8" t="s">
        <v>111</v>
      </c>
      <c r="G2989" s="10">
        <v>43630</v>
      </c>
      <c r="H2989" s="8" t="s">
        <v>31</v>
      </c>
      <c r="I2989" s="8" t="s">
        <v>32</v>
      </c>
      <c r="J2989" s="9">
        <v>4464442.78</v>
      </c>
      <c r="K2989" s="9">
        <v>89288.85</v>
      </c>
      <c r="L2989" s="8">
        <v>0</v>
      </c>
      <c r="M2989" s="14">
        <f t="shared" si="141"/>
        <v>4553731.63</v>
      </c>
      <c r="N2989" s="8">
        <v>0</v>
      </c>
      <c r="O2989" s="8">
        <v>0</v>
      </c>
      <c r="P2989" s="8" t="s">
        <v>113</v>
      </c>
      <c r="R2989" s="8">
        <v>-16</v>
      </c>
      <c r="S2989" s="13">
        <f>_xlfn.XLOOKUP(P2989,rif_fee_schedule!$A$2:$A$84,rif_fee_schedule!C$2:C$84, 0)*1.628</f>
        <v>6860.3919999999998</v>
      </c>
      <c r="T2989" s="13">
        <f>_xlfn.XLOOKUP(P2989,rif_fee_schedule!$A$2:$A$84,rif_fee_schedule!D$2:D$84, 0)</f>
        <v>3984</v>
      </c>
      <c r="U2989" s="14">
        <f t="shared" si="139"/>
        <v>-109766.272</v>
      </c>
      <c r="V2989" s="14">
        <f t="shared" si="140"/>
        <v>-63744</v>
      </c>
      <c r="W2989"/>
      <c r="Y2989" s="3">
        <v>74696854.359999999</v>
      </c>
      <c r="Z2989" s="3">
        <v>1494936.99</v>
      </c>
      <c r="AA2989" s="3">
        <v>1189721.74</v>
      </c>
      <c r="AB2989" s="2">
        <v>103699.7</v>
      </c>
      <c r="AC2989" s="3">
        <v>2074</v>
      </c>
      <c r="AD2989" s="2">
        <v>-3422401.68</v>
      </c>
      <c r="AE2989" s="3">
        <v>599122533.62</v>
      </c>
      <c r="AF2989" s="3">
        <v>12164932.65</v>
      </c>
      <c r="AG2989" s="3">
        <v>2628720.44</v>
      </c>
      <c r="AH2989" s="3">
        <v>103699.7</v>
      </c>
      <c r="AI2989" s="3">
        <v>2074</v>
      </c>
      <c r="AJ2989" s="2">
        <v>-10188946.82</v>
      </c>
    </row>
    <row r="2990" spans="1:36" hidden="1" x14ac:dyDescent="0.25">
      <c r="A2990" s="8">
        <v>1</v>
      </c>
      <c r="B2990" s="8" t="s">
        <v>110</v>
      </c>
      <c r="C2990" s="8">
        <v>2540060800010</v>
      </c>
      <c r="D2990" s="8" t="s">
        <v>111</v>
      </c>
      <c r="G2990" s="10">
        <v>43630</v>
      </c>
      <c r="H2990" s="8" t="s">
        <v>31</v>
      </c>
      <c r="I2990" s="8" t="s">
        <v>32</v>
      </c>
      <c r="J2990" s="9">
        <v>4464442.78</v>
      </c>
      <c r="K2990" s="9">
        <v>89288.85</v>
      </c>
      <c r="L2990" s="8">
        <v>0</v>
      </c>
      <c r="M2990" s="14">
        <f t="shared" si="141"/>
        <v>4553731.63</v>
      </c>
      <c r="N2990" s="8">
        <v>0</v>
      </c>
      <c r="O2990" s="8">
        <v>0</v>
      </c>
      <c r="P2990" s="8" t="s">
        <v>45</v>
      </c>
      <c r="R2990" s="11">
        <v>2703</v>
      </c>
      <c r="S2990" s="13">
        <f>_xlfn.XLOOKUP(P2990,rif_fee_schedule!$A$2:$A$84,rif_fee_schedule!C$2:C$84, 0)*1.628</f>
        <v>19.244587999999997</v>
      </c>
      <c r="T2990" s="13">
        <f>_xlfn.XLOOKUP(P2990,rif_fee_schedule!$A$2:$A$84,rif_fee_schedule!D$2:D$84, 0)</f>
        <v>11.177</v>
      </c>
      <c r="U2990" s="14">
        <f t="shared" si="139"/>
        <v>52018.121363999991</v>
      </c>
      <c r="V2990" s="14">
        <f t="shared" si="140"/>
        <v>30211.431</v>
      </c>
      <c r="W2990" s="2"/>
      <c r="Y2990" s="3">
        <v>74696854.359999999</v>
      </c>
      <c r="Z2990" s="3">
        <v>1494936.99</v>
      </c>
      <c r="AA2990" s="3">
        <v>1189721.74</v>
      </c>
      <c r="AB2990" s="2">
        <v>103699.7</v>
      </c>
      <c r="AC2990" s="3">
        <v>2074</v>
      </c>
      <c r="AD2990" s="2">
        <v>-3422401.68</v>
      </c>
      <c r="AE2990" s="3">
        <v>599122533.62</v>
      </c>
      <c r="AF2990" s="3">
        <v>12164932.65</v>
      </c>
      <c r="AG2990" s="3">
        <v>2628720.44</v>
      </c>
      <c r="AH2990" s="3">
        <v>103699.7</v>
      </c>
      <c r="AI2990" s="3">
        <v>2074</v>
      </c>
      <c r="AJ2990" s="2">
        <v>-10188946.82</v>
      </c>
    </row>
    <row r="2991" spans="1:36" hidden="1" x14ac:dyDescent="0.25">
      <c r="A2991" s="8">
        <v>1</v>
      </c>
      <c r="B2991" s="8" t="s">
        <v>110</v>
      </c>
      <c r="C2991" s="8">
        <v>2540060800010</v>
      </c>
      <c r="D2991" s="8" t="s">
        <v>111</v>
      </c>
      <c r="G2991" s="10">
        <v>43630</v>
      </c>
      <c r="H2991" s="8" t="s">
        <v>31</v>
      </c>
      <c r="I2991" s="8" t="s">
        <v>32</v>
      </c>
      <c r="J2991" s="9">
        <v>4464442.78</v>
      </c>
      <c r="K2991" s="9">
        <v>89288.85</v>
      </c>
      <c r="L2991" s="8">
        <v>0</v>
      </c>
      <c r="M2991" s="14">
        <f t="shared" si="141"/>
        <v>4553731.63</v>
      </c>
      <c r="N2991" s="8">
        <v>0</v>
      </c>
      <c r="O2991" s="8">
        <v>0</v>
      </c>
      <c r="P2991" s="8" t="s">
        <v>114</v>
      </c>
      <c r="R2991" s="8">
        <v>-6</v>
      </c>
      <c r="S2991" s="13">
        <f>_xlfn.XLOOKUP(P2991,rif_fee_schedule!$A$2:$A$84,rif_fee_schedule!C$2:C$84, 0)*1.628</f>
        <v>4288.152</v>
      </c>
      <c r="T2991" s="13">
        <f>_xlfn.XLOOKUP(P2991,rif_fee_schedule!$A$2:$A$84,rif_fee_schedule!D$2:D$84, 0)</f>
        <v>2490</v>
      </c>
      <c r="U2991" s="14">
        <f t="shared" si="139"/>
        <v>-25728.912</v>
      </c>
      <c r="V2991" s="14">
        <f t="shared" si="140"/>
        <v>-14940</v>
      </c>
      <c r="W2991"/>
      <c r="Y2991" s="3">
        <v>74696854.359999999</v>
      </c>
      <c r="Z2991" s="3">
        <v>1494936.99</v>
      </c>
      <c r="AA2991" s="3">
        <v>1189721.74</v>
      </c>
      <c r="AB2991" s="2">
        <v>103699.7</v>
      </c>
      <c r="AC2991" s="3">
        <v>2074</v>
      </c>
      <c r="AD2991" s="2">
        <v>-3422401.68</v>
      </c>
      <c r="AE2991" s="3">
        <v>599122533.62</v>
      </c>
      <c r="AF2991" s="3">
        <v>12164932.65</v>
      </c>
      <c r="AG2991" s="3">
        <v>2628720.44</v>
      </c>
      <c r="AH2991" s="3">
        <v>103699.7</v>
      </c>
      <c r="AI2991" s="3">
        <v>2074</v>
      </c>
      <c r="AJ2991" s="2">
        <v>-10188946.82</v>
      </c>
    </row>
    <row r="2992" spans="1:36" hidden="1" x14ac:dyDescent="0.25">
      <c r="A2992" s="8">
        <v>1</v>
      </c>
      <c r="B2992" s="8" t="s">
        <v>110</v>
      </c>
      <c r="C2992" s="8">
        <v>2540060800010</v>
      </c>
      <c r="D2992" s="8" t="s">
        <v>111</v>
      </c>
      <c r="G2992" s="10">
        <v>43630</v>
      </c>
      <c r="H2992" s="8" t="s">
        <v>31</v>
      </c>
      <c r="I2992" s="8" t="s">
        <v>32</v>
      </c>
      <c r="J2992" s="9">
        <v>4464442.78</v>
      </c>
      <c r="K2992" s="9">
        <v>89288.85</v>
      </c>
      <c r="L2992" s="8">
        <v>0</v>
      </c>
      <c r="M2992" s="14">
        <f t="shared" si="141"/>
        <v>4553731.63</v>
      </c>
      <c r="N2992" s="8">
        <v>0</v>
      </c>
      <c r="O2992" s="8">
        <v>0</v>
      </c>
      <c r="P2992" s="8" t="s">
        <v>117</v>
      </c>
      <c r="R2992" s="11">
        <v>1079</v>
      </c>
      <c r="S2992" s="13">
        <f>_xlfn.XLOOKUP(P2992,rif_fee_schedule!$A$2:$A$84,rif_fee_schedule!C$2:C$84, 0)*1.628</f>
        <v>4288.152</v>
      </c>
      <c r="T2992" s="13">
        <f>_xlfn.XLOOKUP(P2992,rif_fee_schedule!$A$2:$A$84,rif_fee_schedule!D$2:D$84, 0)</f>
        <v>2490</v>
      </c>
      <c r="U2992" s="14">
        <f t="shared" si="139"/>
        <v>4626916.0080000004</v>
      </c>
      <c r="V2992" s="14">
        <f t="shared" si="140"/>
        <v>2686710</v>
      </c>
      <c r="W2992" s="2"/>
      <c r="Y2992" s="3">
        <v>74696854.359999999</v>
      </c>
      <c r="Z2992" s="3">
        <v>1494936.99</v>
      </c>
      <c r="AA2992" s="3">
        <v>1189721.74</v>
      </c>
      <c r="AB2992" s="2">
        <v>103699.7</v>
      </c>
      <c r="AC2992" s="3">
        <v>2074</v>
      </c>
      <c r="AD2992" s="2">
        <v>-3422401.68</v>
      </c>
      <c r="AE2992" s="3">
        <v>599122533.62</v>
      </c>
      <c r="AF2992" s="3">
        <v>12164932.65</v>
      </c>
      <c r="AG2992" s="3">
        <v>2628720.44</v>
      </c>
      <c r="AH2992" s="3">
        <v>103699.7</v>
      </c>
      <c r="AI2992" s="3">
        <v>2074</v>
      </c>
      <c r="AJ2992" s="2">
        <v>-10188946.82</v>
      </c>
    </row>
    <row r="2993" spans="1:36" hidden="1" x14ac:dyDescent="0.25">
      <c r="A2993" s="8">
        <v>3.1</v>
      </c>
      <c r="B2993" s="8" t="s">
        <v>4354</v>
      </c>
      <c r="C2993" s="8">
        <v>3421160140600</v>
      </c>
      <c r="D2993" s="8" t="s">
        <v>4355</v>
      </c>
      <c r="F2993" s="8" t="s">
        <v>4356</v>
      </c>
      <c r="G2993" s="10">
        <v>43553</v>
      </c>
      <c r="H2993" s="8" t="s">
        <v>31</v>
      </c>
      <c r="I2993" s="8" t="s">
        <v>38</v>
      </c>
      <c r="J2993" s="9">
        <v>183.92</v>
      </c>
      <c r="K2993" s="9">
        <v>3.68</v>
      </c>
      <c r="L2993" s="8">
        <v>0</v>
      </c>
      <c r="M2993" s="14">
        <f t="shared" si="141"/>
        <v>187.6</v>
      </c>
      <c r="N2993" s="8">
        <v>0</v>
      </c>
      <c r="O2993" s="8">
        <v>0</v>
      </c>
      <c r="P2993" s="8" t="s">
        <v>43</v>
      </c>
      <c r="R2993" s="8">
        <v>40</v>
      </c>
      <c r="S2993" s="13">
        <f>_xlfn.XLOOKUP(P2993,rif_fee_schedule!$A$2:$A$84,rif_fee_schedule!C$2:C$84, 0)*1.628</f>
        <v>5.1216879999999998</v>
      </c>
      <c r="T2993" s="13">
        <f>_xlfn.XLOOKUP(P2993,rif_fee_schedule!$A$2:$A$84,rif_fee_schedule!D$2:D$84, 0)</f>
        <v>2.9740000000000002</v>
      </c>
      <c r="U2993" s="14">
        <f t="shared" si="139"/>
        <v>204.86751999999998</v>
      </c>
      <c r="V2993" s="14">
        <f t="shared" si="140"/>
        <v>118.96000000000001</v>
      </c>
      <c r="W2993"/>
      <c r="Y2993" s="3">
        <v>34362078.990000002</v>
      </c>
      <c r="Z2993" s="3">
        <v>687512.03</v>
      </c>
      <c r="AA2993" s="3">
        <v>0</v>
      </c>
      <c r="AB2993">
        <v>0</v>
      </c>
      <c r="AC2993" s="3">
        <v>0</v>
      </c>
      <c r="AD2993" s="2">
        <v>-175934.14</v>
      </c>
      <c r="AE2993" s="3">
        <v>599122533.62</v>
      </c>
      <c r="AF2993" s="3">
        <v>12164932.65</v>
      </c>
      <c r="AG2993" s="3">
        <v>2628720.44</v>
      </c>
      <c r="AH2993" s="3">
        <v>103699.7</v>
      </c>
      <c r="AI2993" s="3">
        <v>2074</v>
      </c>
      <c r="AJ2993" s="2">
        <v>-10188946.82</v>
      </c>
    </row>
    <row r="2994" spans="1:36" hidden="1" x14ac:dyDescent="0.25">
      <c r="A2994" s="8">
        <v>2</v>
      </c>
      <c r="B2994" s="8" t="s">
        <v>1293</v>
      </c>
      <c r="C2994" s="8">
        <v>131240180060</v>
      </c>
      <c r="D2994" s="8" t="s">
        <v>1294</v>
      </c>
      <c r="F2994" s="8" t="s">
        <v>1295</v>
      </c>
      <c r="G2994" s="10">
        <v>43598</v>
      </c>
      <c r="H2994" s="8" t="s">
        <v>31</v>
      </c>
      <c r="I2994" s="8" t="s">
        <v>38</v>
      </c>
      <c r="J2994" s="9">
        <v>0</v>
      </c>
      <c r="K2994" s="9">
        <v>0</v>
      </c>
      <c r="L2994" s="8">
        <v>0</v>
      </c>
      <c r="M2994" s="14">
        <f t="shared" si="141"/>
        <v>0</v>
      </c>
      <c r="N2994" s="8">
        <v>0</v>
      </c>
      <c r="O2994" s="8">
        <v>0</v>
      </c>
      <c r="P2994" s="8" t="s">
        <v>77</v>
      </c>
      <c r="R2994" s="8">
        <v>0</v>
      </c>
      <c r="S2994" s="13">
        <f>_xlfn.XLOOKUP(P2994,rif_fee_schedule!$A$2:$A$84,rif_fee_schedule!C$2:C$84, 0)*1.628</f>
        <v>9769.6279999999988</v>
      </c>
      <c r="T2994" s="13">
        <f>_xlfn.XLOOKUP(P2994,rif_fee_schedule!$A$2:$A$84,rif_fee_schedule!D$2:D$84, 0)</f>
        <v>5674</v>
      </c>
      <c r="U2994" s="14">
        <f t="shared" si="139"/>
        <v>0</v>
      </c>
      <c r="V2994" s="14">
        <f t="shared" si="140"/>
        <v>0</v>
      </c>
      <c r="W2994"/>
      <c r="Y2994" s="3">
        <v>272008405.74000001</v>
      </c>
      <c r="Z2994" s="3">
        <v>5573244.3300000001</v>
      </c>
      <c r="AA2994" s="3">
        <v>0</v>
      </c>
      <c r="AB2994">
        <v>0</v>
      </c>
      <c r="AC2994" s="3">
        <v>0</v>
      </c>
      <c r="AD2994" s="2">
        <v>-7297347.0099999998</v>
      </c>
      <c r="AE2994" s="3">
        <v>599122533.62</v>
      </c>
      <c r="AF2994" s="3">
        <v>12164932.65</v>
      </c>
      <c r="AG2994" s="3">
        <v>2628720.44</v>
      </c>
      <c r="AH2994" s="3">
        <v>103699.7</v>
      </c>
      <c r="AI2994" s="3">
        <v>2074</v>
      </c>
      <c r="AJ2994" s="2">
        <v>-10188946.82</v>
      </c>
    </row>
    <row r="2995" spans="1:36" hidden="1" x14ac:dyDescent="0.25">
      <c r="A2995" s="8">
        <v>2</v>
      </c>
      <c r="B2995" s="8" t="s">
        <v>1492</v>
      </c>
      <c r="C2995" s="8">
        <v>131250540150</v>
      </c>
      <c r="D2995" s="8" t="s">
        <v>1493</v>
      </c>
      <c r="F2995" s="8" t="s">
        <v>1494</v>
      </c>
      <c r="G2995" s="10">
        <v>43538</v>
      </c>
      <c r="H2995" s="8" t="s">
        <v>31</v>
      </c>
      <c r="I2995" s="8" t="s">
        <v>38</v>
      </c>
      <c r="J2995" s="9">
        <v>70807.12</v>
      </c>
      <c r="K2995" s="9">
        <v>1416.14</v>
      </c>
      <c r="L2995" s="8">
        <v>0</v>
      </c>
      <c r="M2995" s="14">
        <f t="shared" si="141"/>
        <v>72223.259999999995</v>
      </c>
      <c r="N2995" s="8">
        <v>0</v>
      </c>
      <c r="O2995" s="8">
        <v>0</v>
      </c>
      <c r="P2995" s="8" t="s">
        <v>112</v>
      </c>
      <c r="R2995" s="11">
        <v>2037</v>
      </c>
      <c r="S2995" s="13">
        <f>_xlfn.XLOOKUP(P2995,rif_fee_schedule!$A$2:$A$84,rif_fee_schedule!C$2:C$84, 0)*1.628</f>
        <v>53.092335999999996</v>
      </c>
      <c r="T2995" s="13">
        <f>_xlfn.XLOOKUP(P2995,rif_fee_schedule!$A$2:$A$84,rif_fee_schedule!D$2:D$84, 0)</f>
        <v>30.835000000000001</v>
      </c>
      <c r="U2995" s="14">
        <f t="shared" ref="U2995:U3058" si="142">S2995*R2995</f>
        <v>108149.08843199999</v>
      </c>
      <c r="V2995" s="14">
        <f t="shared" ref="V2995:V3058" si="143">T2995*R2995</f>
        <v>62810.895000000004</v>
      </c>
      <c r="W2995" s="2"/>
      <c r="Y2995" s="3">
        <v>272008405.74000001</v>
      </c>
      <c r="Z2995" s="3">
        <v>5573244.3300000001</v>
      </c>
      <c r="AA2995" s="3">
        <v>0</v>
      </c>
      <c r="AB2995">
        <v>0</v>
      </c>
      <c r="AC2995" s="3">
        <v>0</v>
      </c>
      <c r="AD2995" s="2">
        <v>-7297347.0099999998</v>
      </c>
      <c r="AE2995" s="3">
        <v>599122533.62</v>
      </c>
      <c r="AF2995" s="3">
        <v>12164932.65</v>
      </c>
      <c r="AG2995" s="3">
        <v>2628720.44</v>
      </c>
      <c r="AH2995" s="3">
        <v>103699.7</v>
      </c>
      <c r="AI2995" s="3">
        <v>2074</v>
      </c>
      <c r="AJ2995" s="2">
        <v>-10188946.82</v>
      </c>
    </row>
    <row r="2996" spans="1:36" hidden="1" x14ac:dyDescent="0.25">
      <c r="A2996" s="8">
        <v>2</v>
      </c>
      <c r="B2996" s="8" t="s">
        <v>1492</v>
      </c>
      <c r="C2996" s="8">
        <v>131250540150</v>
      </c>
      <c r="D2996" s="8" t="s">
        <v>1493</v>
      </c>
      <c r="F2996" s="8" t="s">
        <v>1494</v>
      </c>
      <c r="G2996" s="10">
        <v>43538</v>
      </c>
      <c r="H2996" s="8" t="s">
        <v>31</v>
      </c>
      <c r="I2996" s="8" t="s">
        <v>38</v>
      </c>
      <c r="J2996" s="9">
        <v>70807.12</v>
      </c>
      <c r="K2996" s="9">
        <v>1416.14</v>
      </c>
      <c r="L2996" s="8">
        <v>0</v>
      </c>
      <c r="M2996" s="14">
        <f t="shared" si="141"/>
        <v>72223.259999999995</v>
      </c>
      <c r="N2996" s="8">
        <v>0</v>
      </c>
      <c r="O2996" s="8">
        <v>0</v>
      </c>
      <c r="P2996" s="8" t="s">
        <v>90</v>
      </c>
      <c r="R2996" s="11">
        <v>-2037</v>
      </c>
      <c r="S2996" s="13">
        <f>_xlfn.XLOOKUP(P2996,rif_fee_schedule!$A$2:$A$84,rif_fee_schedule!C$2:C$84, 0)*1.628</f>
        <v>14.380123999999999</v>
      </c>
      <c r="T2996" s="13">
        <f>_xlfn.XLOOKUP(P2996,rif_fee_schedule!$A$2:$A$84,rif_fee_schedule!D$2:D$84, 0)</f>
        <v>8.3520000000000003</v>
      </c>
      <c r="U2996" s="14">
        <f t="shared" si="142"/>
        <v>-29292.312587999997</v>
      </c>
      <c r="V2996" s="14">
        <f t="shared" si="143"/>
        <v>-17013.024000000001</v>
      </c>
      <c r="W2996" s="2"/>
      <c r="Y2996" s="3">
        <v>272008405.74000001</v>
      </c>
      <c r="Z2996" s="3">
        <v>5573244.3300000001</v>
      </c>
      <c r="AA2996" s="3">
        <v>0</v>
      </c>
      <c r="AB2996">
        <v>0</v>
      </c>
      <c r="AC2996" s="3">
        <v>0</v>
      </c>
      <c r="AD2996" s="2">
        <v>-7297347.0099999998</v>
      </c>
      <c r="AE2996" s="3">
        <v>599122533.62</v>
      </c>
      <c r="AF2996" s="3">
        <v>12164932.65</v>
      </c>
      <c r="AG2996" s="3">
        <v>2628720.44</v>
      </c>
      <c r="AH2996" s="3">
        <v>103699.7</v>
      </c>
      <c r="AI2996" s="3">
        <v>2074</v>
      </c>
      <c r="AJ2996" s="2">
        <v>-10188946.82</v>
      </c>
    </row>
    <row r="2997" spans="1:36" hidden="1" x14ac:dyDescent="0.25">
      <c r="A2997" s="8">
        <v>2</v>
      </c>
      <c r="B2997" s="8" t="s">
        <v>2119</v>
      </c>
      <c r="C2997" s="8">
        <v>141160040280</v>
      </c>
      <c r="D2997" s="8" t="s">
        <v>2120</v>
      </c>
      <c r="F2997" s="8" t="s">
        <v>2121</v>
      </c>
      <c r="G2997" s="10">
        <v>43528</v>
      </c>
      <c r="H2997" s="8" t="s">
        <v>31</v>
      </c>
      <c r="I2997" s="8" t="s">
        <v>38</v>
      </c>
      <c r="J2997" s="9">
        <v>1969.71</v>
      </c>
      <c r="K2997" s="9">
        <v>39.39</v>
      </c>
      <c r="L2997" s="8">
        <v>0</v>
      </c>
      <c r="M2997" s="14">
        <f t="shared" si="141"/>
        <v>2009.1000000000001</v>
      </c>
      <c r="N2997" s="8">
        <v>0</v>
      </c>
      <c r="O2997" s="8">
        <v>0</v>
      </c>
      <c r="P2997" s="8" t="s">
        <v>77</v>
      </c>
      <c r="R2997" s="8">
        <v>-1</v>
      </c>
      <c r="S2997" s="13">
        <f>_xlfn.XLOOKUP(P2997,rif_fee_schedule!$A$2:$A$84,rif_fee_schedule!C$2:C$84, 0)*1.628</f>
        <v>9769.6279999999988</v>
      </c>
      <c r="T2997" s="13">
        <f>_xlfn.XLOOKUP(P2997,rif_fee_schedule!$A$2:$A$84,rif_fee_schedule!D$2:D$84, 0)</f>
        <v>5674</v>
      </c>
      <c r="U2997" s="14">
        <f t="shared" si="142"/>
        <v>-9769.6279999999988</v>
      </c>
      <c r="V2997" s="14">
        <f t="shared" si="143"/>
        <v>-5674</v>
      </c>
      <c r="W2997"/>
      <c r="Y2997" s="3">
        <v>272008405.74000001</v>
      </c>
      <c r="Z2997" s="3">
        <v>5573244.3300000001</v>
      </c>
      <c r="AA2997" s="3">
        <v>0</v>
      </c>
      <c r="AB2997">
        <v>0</v>
      </c>
      <c r="AC2997" s="3">
        <v>0</v>
      </c>
      <c r="AD2997" s="2">
        <v>-7297347.0099999998</v>
      </c>
      <c r="AE2997" s="3">
        <v>599122533.62</v>
      </c>
      <c r="AF2997" s="3">
        <v>12164932.65</v>
      </c>
      <c r="AG2997" s="3">
        <v>2628720.44</v>
      </c>
      <c r="AH2997" s="3">
        <v>103699.7</v>
      </c>
      <c r="AI2997" s="3">
        <v>2074</v>
      </c>
      <c r="AJ2997" s="2">
        <v>-10188946.82</v>
      </c>
    </row>
    <row r="2998" spans="1:36" hidden="1" x14ac:dyDescent="0.25">
      <c r="A2998" s="8">
        <v>2</v>
      </c>
      <c r="B2998" s="8" t="s">
        <v>2119</v>
      </c>
      <c r="C2998" s="8">
        <v>141160040280</v>
      </c>
      <c r="D2998" s="8" t="s">
        <v>2120</v>
      </c>
      <c r="F2998" s="8" t="s">
        <v>2121</v>
      </c>
      <c r="G2998" s="10">
        <v>43528</v>
      </c>
      <c r="H2998" s="8" t="s">
        <v>31</v>
      </c>
      <c r="I2998" s="8" t="s">
        <v>38</v>
      </c>
      <c r="J2998" s="9">
        <v>1969.71</v>
      </c>
      <c r="K2998" s="9">
        <v>39.39</v>
      </c>
      <c r="L2998" s="8">
        <v>0</v>
      </c>
      <c r="M2998" s="14">
        <f t="shared" si="141"/>
        <v>2009.1000000000001</v>
      </c>
      <c r="N2998" s="8">
        <v>0</v>
      </c>
      <c r="O2998" s="8">
        <v>0</v>
      </c>
      <c r="P2998" s="8" t="s">
        <v>114</v>
      </c>
      <c r="R2998" s="8">
        <v>2</v>
      </c>
      <c r="S2998" s="13">
        <f>_xlfn.XLOOKUP(P2998,rif_fee_schedule!$A$2:$A$84,rif_fee_schedule!C$2:C$84, 0)*1.628</f>
        <v>4288.152</v>
      </c>
      <c r="T2998" s="13">
        <f>_xlfn.XLOOKUP(P2998,rif_fee_schedule!$A$2:$A$84,rif_fee_schedule!D$2:D$84, 0)</f>
        <v>2490</v>
      </c>
      <c r="U2998" s="14">
        <f t="shared" si="142"/>
        <v>8576.3040000000001</v>
      </c>
      <c r="V2998" s="14">
        <f t="shared" si="143"/>
        <v>4980</v>
      </c>
      <c r="W2998"/>
      <c r="Y2998" s="3">
        <v>272008405.74000001</v>
      </c>
      <c r="Z2998" s="3">
        <v>5573244.3300000001</v>
      </c>
      <c r="AA2998" s="3">
        <v>0</v>
      </c>
      <c r="AB2998">
        <v>0</v>
      </c>
      <c r="AC2998" s="3">
        <v>0</v>
      </c>
      <c r="AD2998" s="2">
        <v>-7297347.0099999998</v>
      </c>
      <c r="AE2998" s="3">
        <v>599122533.62</v>
      </c>
      <c r="AF2998" s="3">
        <v>12164932.65</v>
      </c>
      <c r="AG2998" s="3">
        <v>2628720.44</v>
      </c>
      <c r="AH2998" s="3">
        <v>103699.7</v>
      </c>
      <c r="AI2998" s="3">
        <v>2074</v>
      </c>
      <c r="AJ2998" s="2">
        <v>-10188946.82</v>
      </c>
    </row>
    <row r="2999" spans="1:36" hidden="1" x14ac:dyDescent="0.25">
      <c r="A2999" s="8">
        <v>5</v>
      </c>
      <c r="B2999" s="8" t="s">
        <v>5149</v>
      </c>
      <c r="C2999" s="8">
        <v>3350280550010</v>
      </c>
      <c r="D2999" s="8" t="s">
        <v>5150</v>
      </c>
      <c r="F2999" s="8" t="s">
        <v>5151</v>
      </c>
      <c r="G2999" s="10">
        <v>43544</v>
      </c>
      <c r="H2999" s="8" t="s">
        <v>31</v>
      </c>
      <c r="I2999" s="8" t="s">
        <v>38</v>
      </c>
      <c r="J2999" s="9">
        <v>0</v>
      </c>
      <c r="K2999" s="9">
        <v>0</v>
      </c>
      <c r="L2999" s="8">
        <v>0</v>
      </c>
      <c r="M2999" s="14">
        <f t="shared" si="141"/>
        <v>0</v>
      </c>
      <c r="N2999" s="8">
        <v>0</v>
      </c>
      <c r="O2999" s="8">
        <v>0</v>
      </c>
      <c r="P2999" s="8" t="s">
        <v>336</v>
      </c>
      <c r="R2999" s="8">
        <v>0</v>
      </c>
      <c r="S2999" s="13">
        <f>_xlfn.XLOOKUP(P2999,rif_fee_schedule!$A$2:$A$84,rif_fee_schedule!C$2:C$84, 0)*1.628</f>
        <v>4.2458239999999998</v>
      </c>
      <c r="T2999" s="13">
        <f>_xlfn.XLOOKUP(P2999,rif_fee_schedule!$A$2:$A$84,rif_fee_schedule!D$2:D$84, 0)</f>
        <v>2.4660000000000002</v>
      </c>
      <c r="U2999" s="14">
        <f t="shared" si="142"/>
        <v>0</v>
      </c>
      <c r="V2999" s="14">
        <f t="shared" si="143"/>
        <v>0</v>
      </c>
      <c r="W2999"/>
      <c r="Y2999" s="3">
        <v>23913047.239999998</v>
      </c>
      <c r="Z2999" s="3">
        <v>478708.65</v>
      </c>
      <c r="AA2999" s="3">
        <v>0</v>
      </c>
      <c r="AB2999">
        <v>0</v>
      </c>
      <c r="AC2999" s="3">
        <v>0</v>
      </c>
      <c r="AD2999" s="2">
        <v>-227120.25</v>
      </c>
      <c r="AE2999" s="3">
        <v>599122533.62</v>
      </c>
      <c r="AF2999" s="3">
        <v>12164932.65</v>
      </c>
      <c r="AG2999" s="3">
        <v>2628720.44</v>
      </c>
      <c r="AH2999" s="3">
        <v>103699.7</v>
      </c>
      <c r="AI2999" s="3">
        <v>2074</v>
      </c>
      <c r="AJ2999" s="2">
        <v>-10188946.82</v>
      </c>
    </row>
    <row r="3000" spans="1:36" hidden="1" x14ac:dyDescent="0.25">
      <c r="A3000" s="8">
        <v>2</v>
      </c>
      <c r="B3000" s="8" t="s">
        <v>1941</v>
      </c>
      <c r="C3000" s="8">
        <v>141020058700</v>
      </c>
      <c r="D3000" s="8" t="s">
        <v>1942</v>
      </c>
      <c r="G3000" s="10">
        <v>43574</v>
      </c>
      <c r="H3000" s="8" t="s">
        <v>31</v>
      </c>
      <c r="I3000" s="8" t="s">
        <v>32</v>
      </c>
      <c r="J3000" s="9">
        <v>43117.03</v>
      </c>
      <c r="K3000" s="9">
        <v>862.35</v>
      </c>
      <c r="L3000" s="8">
        <v>0</v>
      </c>
      <c r="M3000" s="14">
        <f t="shared" si="141"/>
        <v>43979.38</v>
      </c>
      <c r="N3000" s="8">
        <v>0</v>
      </c>
      <c r="O3000" s="8">
        <v>0</v>
      </c>
      <c r="P3000" s="8" t="s">
        <v>113</v>
      </c>
      <c r="R3000" s="8">
        <v>10</v>
      </c>
      <c r="S3000" s="13">
        <f>_xlfn.XLOOKUP(P3000,rif_fee_schedule!$A$2:$A$84,rif_fee_schedule!C$2:C$84, 0)*1.628</f>
        <v>6860.3919999999998</v>
      </c>
      <c r="T3000" s="13">
        <f>_xlfn.XLOOKUP(P3000,rif_fee_schedule!$A$2:$A$84,rif_fee_schedule!D$2:D$84, 0)</f>
        <v>3984</v>
      </c>
      <c r="U3000" s="14">
        <f t="shared" si="142"/>
        <v>68603.92</v>
      </c>
      <c r="V3000" s="14">
        <f t="shared" si="143"/>
        <v>39840</v>
      </c>
      <c r="W3000"/>
      <c r="Y3000" s="3">
        <v>272008405.74000001</v>
      </c>
      <c r="Z3000" s="3">
        <v>5573244.3300000001</v>
      </c>
      <c r="AA3000" s="3">
        <v>0</v>
      </c>
      <c r="AB3000">
        <v>0</v>
      </c>
      <c r="AC3000" s="3">
        <v>0</v>
      </c>
      <c r="AD3000" s="2">
        <v>-7297347.0099999998</v>
      </c>
      <c r="AE3000" s="3">
        <v>599122533.62</v>
      </c>
      <c r="AF3000" s="3">
        <v>12164932.65</v>
      </c>
      <c r="AG3000" s="3">
        <v>2628720.44</v>
      </c>
      <c r="AH3000" s="3">
        <v>103699.7</v>
      </c>
      <c r="AI3000" s="3">
        <v>2074</v>
      </c>
      <c r="AJ3000" s="2">
        <v>-10188946.82</v>
      </c>
    </row>
    <row r="3001" spans="1:36" hidden="1" x14ac:dyDescent="0.25">
      <c r="A3001" s="8">
        <v>2</v>
      </c>
      <c r="B3001" s="8" t="s">
        <v>1941</v>
      </c>
      <c r="C3001" s="8">
        <v>141020058700</v>
      </c>
      <c r="D3001" s="8" t="s">
        <v>1942</v>
      </c>
      <c r="G3001" s="10">
        <v>43574</v>
      </c>
      <c r="H3001" s="8" t="s">
        <v>31</v>
      </c>
      <c r="I3001" s="8" t="s">
        <v>32</v>
      </c>
      <c r="J3001" s="9">
        <v>43117.03</v>
      </c>
      <c r="K3001" s="9">
        <v>862.35</v>
      </c>
      <c r="L3001" s="8">
        <v>0</v>
      </c>
      <c r="M3001" s="14">
        <f t="shared" si="141"/>
        <v>43979.38</v>
      </c>
      <c r="N3001" s="8">
        <v>0</v>
      </c>
      <c r="O3001" s="8">
        <v>0</v>
      </c>
      <c r="P3001" s="8" t="s">
        <v>113</v>
      </c>
      <c r="R3001" s="8">
        <v>-3</v>
      </c>
      <c r="S3001" s="13">
        <f>_xlfn.XLOOKUP(P3001,rif_fee_schedule!$A$2:$A$84,rif_fee_schedule!C$2:C$84, 0)*1.628</f>
        <v>6860.3919999999998</v>
      </c>
      <c r="T3001" s="13">
        <f>_xlfn.XLOOKUP(P3001,rif_fee_schedule!$A$2:$A$84,rif_fee_schedule!D$2:D$84, 0)</f>
        <v>3984</v>
      </c>
      <c r="U3001" s="14">
        <f t="shared" si="142"/>
        <v>-20581.175999999999</v>
      </c>
      <c r="V3001" s="14">
        <f t="shared" si="143"/>
        <v>-11952</v>
      </c>
      <c r="W3001"/>
      <c r="Y3001" s="3">
        <v>272008405.74000001</v>
      </c>
      <c r="Z3001" s="3">
        <v>5573244.3300000001</v>
      </c>
      <c r="AA3001" s="3">
        <v>0</v>
      </c>
      <c r="AB3001">
        <v>0</v>
      </c>
      <c r="AC3001" s="3">
        <v>0</v>
      </c>
      <c r="AD3001" s="2">
        <v>-7297347.0099999998</v>
      </c>
      <c r="AE3001" s="3">
        <v>599122533.62</v>
      </c>
      <c r="AF3001" s="3">
        <v>12164932.65</v>
      </c>
      <c r="AG3001" s="3">
        <v>2628720.44</v>
      </c>
      <c r="AH3001" s="3">
        <v>103699.7</v>
      </c>
      <c r="AI3001" s="3">
        <v>2074</v>
      </c>
      <c r="AJ3001" s="2">
        <v>-10188946.82</v>
      </c>
    </row>
    <row r="3002" spans="1:36" hidden="1" x14ac:dyDescent="0.25">
      <c r="A3002" s="8">
        <v>3</v>
      </c>
      <c r="B3002" s="8" t="s">
        <v>3920</v>
      </c>
      <c r="C3002" s="8">
        <v>3421090260650</v>
      </c>
      <c r="D3002" s="8" t="s">
        <v>3921</v>
      </c>
      <c r="F3002" s="8" t="s">
        <v>3922</v>
      </c>
      <c r="G3002" s="10">
        <v>43550</v>
      </c>
      <c r="H3002" s="8" t="s">
        <v>31</v>
      </c>
      <c r="I3002" s="8" t="s">
        <v>38</v>
      </c>
      <c r="J3002" s="9">
        <v>34081.75</v>
      </c>
      <c r="K3002" s="9">
        <v>681.64</v>
      </c>
      <c r="L3002" s="8">
        <v>0</v>
      </c>
      <c r="M3002" s="14">
        <f t="shared" si="141"/>
        <v>34763.39</v>
      </c>
      <c r="N3002" s="8">
        <v>0</v>
      </c>
      <c r="O3002" s="8">
        <v>0</v>
      </c>
      <c r="P3002" s="8" t="s">
        <v>376</v>
      </c>
      <c r="R3002" s="8">
        <v>6</v>
      </c>
      <c r="S3002" s="13">
        <f>_xlfn.XLOOKUP(P3002,rif_fee_schedule!$A$2:$A$84,rif_fee_schedule!C$2:C$84, 0)*1.628</f>
        <v>5981.2719999999999</v>
      </c>
      <c r="T3002" s="13">
        <f>_xlfn.XLOOKUP(P3002,rif_fee_schedule!$A$2:$A$84,rif_fee_schedule!D$2:D$84, 0)</f>
        <v>3474</v>
      </c>
      <c r="U3002" s="14">
        <f t="shared" si="142"/>
        <v>35887.631999999998</v>
      </c>
      <c r="V3002" s="14">
        <f t="shared" si="143"/>
        <v>20844</v>
      </c>
      <c r="W3002"/>
      <c r="Y3002" s="3">
        <v>23988344.25</v>
      </c>
      <c r="Z3002" s="3">
        <v>491993.61</v>
      </c>
      <c r="AA3002" s="3">
        <v>633517.25</v>
      </c>
      <c r="AB3002">
        <v>0</v>
      </c>
      <c r="AC3002" s="3">
        <v>0</v>
      </c>
      <c r="AD3002" s="2">
        <v>2811604.2</v>
      </c>
      <c r="AE3002" s="3">
        <v>599122533.62</v>
      </c>
      <c r="AF3002" s="3">
        <v>12164932.65</v>
      </c>
      <c r="AG3002" s="3">
        <v>2628720.44</v>
      </c>
      <c r="AH3002" s="3">
        <v>103699.7</v>
      </c>
      <c r="AI3002" s="3">
        <v>2074</v>
      </c>
      <c r="AJ3002" s="2">
        <v>-10188946.82</v>
      </c>
    </row>
    <row r="3003" spans="1:36" hidden="1" x14ac:dyDescent="0.25">
      <c r="A3003" s="8">
        <v>3</v>
      </c>
      <c r="B3003" s="8" t="s">
        <v>3909</v>
      </c>
      <c r="C3003" s="8">
        <v>3421090260330</v>
      </c>
      <c r="D3003" s="8" t="s">
        <v>3910</v>
      </c>
      <c r="F3003" s="8" t="s">
        <v>3911</v>
      </c>
      <c r="G3003" s="10">
        <v>43535</v>
      </c>
      <c r="H3003" s="8" t="s">
        <v>31</v>
      </c>
      <c r="I3003" s="8" t="s">
        <v>38</v>
      </c>
      <c r="J3003" s="9">
        <v>34081.75</v>
      </c>
      <c r="K3003" s="9">
        <v>681.64</v>
      </c>
      <c r="L3003" s="8">
        <v>0</v>
      </c>
      <c r="M3003" s="14">
        <f t="shared" si="141"/>
        <v>34763.39</v>
      </c>
      <c r="N3003" s="8">
        <v>0</v>
      </c>
      <c r="O3003" s="8">
        <v>0</v>
      </c>
      <c r="P3003" s="8" t="s">
        <v>376</v>
      </c>
      <c r="R3003" s="8">
        <v>6</v>
      </c>
      <c r="S3003" s="13">
        <f>_xlfn.XLOOKUP(P3003,rif_fee_schedule!$A$2:$A$84,rif_fee_schedule!C$2:C$84, 0)*1.628</f>
        <v>5981.2719999999999</v>
      </c>
      <c r="T3003" s="13">
        <f>_xlfn.XLOOKUP(P3003,rif_fee_schedule!$A$2:$A$84,rif_fee_schedule!D$2:D$84, 0)</f>
        <v>3474</v>
      </c>
      <c r="U3003" s="14">
        <f t="shared" si="142"/>
        <v>35887.631999999998</v>
      </c>
      <c r="V3003" s="14">
        <f t="shared" si="143"/>
        <v>20844</v>
      </c>
      <c r="W3003"/>
      <c r="Y3003" s="3">
        <v>23988344.25</v>
      </c>
      <c r="Z3003" s="3">
        <v>491993.61</v>
      </c>
      <c r="AA3003" s="3">
        <v>633517.25</v>
      </c>
      <c r="AB3003">
        <v>0</v>
      </c>
      <c r="AC3003" s="3">
        <v>0</v>
      </c>
      <c r="AD3003" s="2">
        <v>2811604.2</v>
      </c>
      <c r="AE3003" s="3">
        <v>599122533.62</v>
      </c>
      <c r="AF3003" s="3">
        <v>12164932.65</v>
      </c>
      <c r="AG3003" s="3">
        <v>2628720.44</v>
      </c>
      <c r="AH3003" s="3">
        <v>103699.7</v>
      </c>
      <c r="AI3003" s="3">
        <v>2074</v>
      </c>
      <c r="AJ3003" s="2">
        <v>-10188946.82</v>
      </c>
    </row>
    <row r="3004" spans="1:36" hidden="1" x14ac:dyDescent="0.25">
      <c r="A3004" s="8">
        <v>3</v>
      </c>
      <c r="B3004" s="8" t="s">
        <v>3906</v>
      </c>
      <c r="C3004" s="8">
        <v>3421090260410</v>
      </c>
      <c r="D3004" s="8" t="s">
        <v>3907</v>
      </c>
      <c r="F3004" s="8" t="s">
        <v>3908</v>
      </c>
      <c r="G3004" s="10">
        <v>43535</v>
      </c>
      <c r="H3004" s="8" t="s">
        <v>31</v>
      </c>
      <c r="I3004" s="8" t="s">
        <v>38</v>
      </c>
      <c r="J3004" s="9">
        <v>34081.75</v>
      </c>
      <c r="K3004" s="9">
        <v>681.64</v>
      </c>
      <c r="L3004" s="8">
        <v>0</v>
      </c>
      <c r="M3004" s="14">
        <f t="shared" si="141"/>
        <v>34763.39</v>
      </c>
      <c r="N3004" s="8">
        <v>0</v>
      </c>
      <c r="O3004" s="8">
        <v>0</v>
      </c>
      <c r="P3004" s="8" t="s">
        <v>376</v>
      </c>
      <c r="R3004" s="8">
        <v>6</v>
      </c>
      <c r="S3004" s="13">
        <f>_xlfn.XLOOKUP(P3004,rif_fee_schedule!$A$2:$A$84,rif_fee_schedule!C$2:C$84, 0)*1.628</f>
        <v>5981.2719999999999</v>
      </c>
      <c r="T3004" s="13">
        <f>_xlfn.XLOOKUP(P3004,rif_fee_schedule!$A$2:$A$84,rif_fee_schedule!D$2:D$84, 0)</f>
        <v>3474</v>
      </c>
      <c r="U3004" s="14">
        <f t="shared" si="142"/>
        <v>35887.631999999998</v>
      </c>
      <c r="V3004" s="14">
        <f t="shared" si="143"/>
        <v>20844</v>
      </c>
      <c r="W3004"/>
      <c r="Y3004" s="3">
        <v>23988344.25</v>
      </c>
      <c r="Z3004" s="3">
        <v>491993.61</v>
      </c>
      <c r="AA3004" s="3">
        <v>633517.25</v>
      </c>
      <c r="AB3004">
        <v>0</v>
      </c>
      <c r="AC3004" s="3">
        <v>0</v>
      </c>
      <c r="AD3004" s="2">
        <v>2811604.2</v>
      </c>
      <c r="AE3004" s="3">
        <v>599122533.62</v>
      </c>
      <c r="AF3004" s="3">
        <v>12164932.65</v>
      </c>
      <c r="AG3004" s="3">
        <v>2628720.44</v>
      </c>
      <c r="AH3004" s="3">
        <v>103699.7</v>
      </c>
      <c r="AI3004" s="3">
        <v>2074</v>
      </c>
      <c r="AJ3004" s="2">
        <v>-10188946.82</v>
      </c>
    </row>
    <row r="3005" spans="1:36" hidden="1" x14ac:dyDescent="0.25">
      <c r="A3005" s="8">
        <v>3</v>
      </c>
      <c r="B3005" s="8" t="s">
        <v>3912</v>
      </c>
      <c r="C3005" s="8">
        <v>3421090260520</v>
      </c>
      <c r="D3005" s="8" t="s">
        <v>3913</v>
      </c>
      <c r="F3005" s="8" t="s">
        <v>3914</v>
      </c>
      <c r="G3005" s="10">
        <v>43550</v>
      </c>
      <c r="H3005" s="8" t="s">
        <v>31</v>
      </c>
      <c r="I3005" s="8" t="s">
        <v>38</v>
      </c>
      <c r="J3005" s="9">
        <v>34081.75</v>
      </c>
      <c r="K3005" s="9">
        <v>681.64</v>
      </c>
      <c r="L3005" s="8">
        <v>0</v>
      </c>
      <c r="M3005" s="14">
        <f t="shared" si="141"/>
        <v>34763.39</v>
      </c>
      <c r="N3005" s="8">
        <v>0</v>
      </c>
      <c r="O3005" s="8">
        <v>0</v>
      </c>
      <c r="P3005" s="8" t="s">
        <v>376</v>
      </c>
      <c r="R3005" s="8">
        <v>6</v>
      </c>
      <c r="S3005" s="13">
        <f>_xlfn.XLOOKUP(P3005,rif_fee_schedule!$A$2:$A$84,rif_fee_schedule!C$2:C$84, 0)*1.628</f>
        <v>5981.2719999999999</v>
      </c>
      <c r="T3005" s="13">
        <f>_xlfn.XLOOKUP(P3005,rif_fee_schedule!$A$2:$A$84,rif_fee_schedule!D$2:D$84, 0)</f>
        <v>3474</v>
      </c>
      <c r="U3005" s="14">
        <f t="shared" si="142"/>
        <v>35887.631999999998</v>
      </c>
      <c r="V3005" s="14">
        <f t="shared" si="143"/>
        <v>20844</v>
      </c>
      <c r="W3005"/>
      <c r="Y3005" s="3">
        <v>23988344.25</v>
      </c>
      <c r="Z3005" s="3">
        <v>491993.61</v>
      </c>
      <c r="AA3005" s="3">
        <v>633517.25</v>
      </c>
      <c r="AB3005">
        <v>0</v>
      </c>
      <c r="AC3005" s="3">
        <v>0</v>
      </c>
      <c r="AD3005" s="2">
        <v>2811604.2</v>
      </c>
      <c r="AE3005" s="3">
        <v>599122533.62</v>
      </c>
      <c r="AF3005" s="3">
        <v>12164932.65</v>
      </c>
      <c r="AG3005" s="3">
        <v>2628720.44</v>
      </c>
      <c r="AH3005" s="3">
        <v>103699.7</v>
      </c>
      <c r="AI3005" s="3">
        <v>2074</v>
      </c>
      <c r="AJ3005" s="2">
        <v>-10188946.82</v>
      </c>
    </row>
    <row r="3006" spans="1:36" hidden="1" x14ac:dyDescent="0.25">
      <c r="A3006" s="8">
        <v>2</v>
      </c>
      <c r="B3006" s="8" t="s">
        <v>1905</v>
      </c>
      <c r="C3006" s="8">
        <v>140020032650</v>
      </c>
      <c r="D3006" s="8" t="s">
        <v>1906</v>
      </c>
      <c r="G3006" s="10">
        <v>43542</v>
      </c>
      <c r="H3006" s="8" t="s">
        <v>31</v>
      </c>
      <c r="I3006" s="8" t="s">
        <v>32</v>
      </c>
      <c r="J3006" s="9">
        <v>51029.59</v>
      </c>
      <c r="K3006" s="9">
        <v>1020.59</v>
      </c>
      <c r="L3006" s="8">
        <v>0</v>
      </c>
      <c r="M3006" s="14">
        <f t="shared" si="141"/>
        <v>52050.179999999993</v>
      </c>
      <c r="N3006" s="8">
        <v>0</v>
      </c>
      <c r="O3006" s="8">
        <v>0</v>
      </c>
      <c r="P3006" s="8" t="s">
        <v>45</v>
      </c>
      <c r="R3006" s="11">
        <v>-1679</v>
      </c>
      <c r="S3006" s="13">
        <f>_xlfn.XLOOKUP(P3006,rif_fee_schedule!$A$2:$A$84,rif_fee_schedule!C$2:C$84, 0)*1.628</f>
        <v>19.244587999999997</v>
      </c>
      <c r="T3006" s="13">
        <f>_xlfn.XLOOKUP(P3006,rif_fee_schedule!$A$2:$A$84,rif_fee_schedule!D$2:D$84, 0)</f>
        <v>11.177</v>
      </c>
      <c r="U3006" s="14">
        <f t="shared" si="142"/>
        <v>-32311.663251999995</v>
      </c>
      <c r="V3006" s="14">
        <f t="shared" si="143"/>
        <v>-18766.183000000001</v>
      </c>
      <c r="W3006" s="2"/>
      <c r="Y3006" s="3">
        <v>272008405.74000001</v>
      </c>
      <c r="Z3006" s="3">
        <v>5573244.3300000001</v>
      </c>
      <c r="AA3006" s="3">
        <v>0</v>
      </c>
      <c r="AB3006">
        <v>0</v>
      </c>
      <c r="AC3006" s="3">
        <v>0</v>
      </c>
      <c r="AD3006" s="2">
        <v>-7297347.0099999998</v>
      </c>
      <c r="AE3006" s="3">
        <v>599122533.62</v>
      </c>
      <c r="AF3006" s="3">
        <v>12164932.65</v>
      </c>
      <c r="AG3006" s="3">
        <v>2628720.44</v>
      </c>
      <c r="AH3006" s="3">
        <v>103699.7</v>
      </c>
      <c r="AI3006" s="3">
        <v>2074</v>
      </c>
      <c r="AJ3006" s="2">
        <v>-10188946.82</v>
      </c>
    </row>
    <row r="3007" spans="1:36" hidden="1" x14ac:dyDescent="0.25">
      <c r="A3007" s="8">
        <v>2</v>
      </c>
      <c r="B3007" s="8" t="s">
        <v>1905</v>
      </c>
      <c r="C3007" s="8">
        <v>140020032650</v>
      </c>
      <c r="D3007" s="8" t="s">
        <v>1906</v>
      </c>
      <c r="G3007" s="10">
        <v>43542</v>
      </c>
      <c r="H3007" s="8" t="s">
        <v>31</v>
      </c>
      <c r="I3007" s="8" t="s">
        <v>32</v>
      </c>
      <c r="J3007" s="9">
        <v>51029.59</v>
      </c>
      <c r="K3007" s="9">
        <v>1020.59</v>
      </c>
      <c r="L3007" s="8">
        <v>0</v>
      </c>
      <c r="M3007" s="14">
        <f t="shared" si="141"/>
        <v>52050.179999999993</v>
      </c>
      <c r="N3007" s="8">
        <v>0</v>
      </c>
      <c r="O3007" s="8">
        <v>0</v>
      </c>
      <c r="P3007" s="8" t="s">
        <v>112</v>
      </c>
      <c r="R3007" s="11">
        <v>1679</v>
      </c>
      <c r="S3007" s="13">
        <f>_xlfn.XLOOKUP(P3007,rif_fee_schedule!$A$2:$A$84,rif_fee_schedule!C$2:C$84, 0)*1.628</f>
        <v>53.092335999999996</v>
      </c>
      <c r="T3007" s="13">
        <f>_xlfn.XLOOKUP(P3007,rif_fee_schedule!$A$2:$A$84,rif_fee_schedule!D$2:D$84, 0)</f>
        <v>30.835000000000001</v>
      </c>
      <c r="U3007" s="14">
        <f t="shared" si="142"/>
        <v>89142.032143999997</v>
      </c>
      <c r="V3007" s="14">
        <f t="shared" si="143"/>
        <v>51771.965000000004</v>
      </c>
      <c r="W3007" s="2"/>
      <c r="Y3007" s="3">
        <v>272008405.74000001</v>
      </c>
      <c r="Z3007" s="3">
        <v>5573244.3300000001</v>
      </c>
      <c r="AA3007" s="3">
        <v>0</v>
      </c>
      <c r="AB3007">
        <v>0</v>
      </c>
      <c r="AC3007" s="3">
        <v>0</v>
      </c>
      <c r="AD3007" s="2">
        <v>-7297347.0099999998</v>
      </c>
      <c r="AE3007" s="3">
        <v>599122533.62</v>
      </c>
      <c r="AF3007" s="3">
        <v>12164932.65</v>
      </c>
      <c r="AG3007" s="3">
        <v>2628720.44</v>
      </c>
      <c r="AH3007" s="3">
        <v>103699.7</v>
      </c>
      <c r="AI3007" s="3">
        <v>2074</v>
      </c>
      <c r="AJ3007" s="2">
        <v>-10188946.82</v>
      </c>
    </row>
    <row r="3008" spans="1:36" hidden="1" x14ac:dyDescent="0.25">
      <c r="A3008" s="8">
        <v>2</v>
      </c>
      <c r="B3008" s="8" t="s">
        <v>1026</v>
      </c>
      <c r="C3008" s="8">
        <v>102010801160</v>
      </c>
      <c r="D3008" s="8" t="s">
        <v>1027</v>
      </c>
      <c r="F3008" s="8" t="s">
        <v>1028</v>
      </c>
      <c r="G3008" s="10">
        <v>43703</v>
      </c>
      <c r="H3008" s="8" t="s">
        <v>31</v>
      </c>
      <c r="I3008" s="8" t="s">
        <v>38</v>
      </c>
      <c r="J3008" s="9">
        <v>22253.72</v>
      </c>
      <c r="K3008" s="9">
        <v>445.08</v>
      </c>
      <c r="L3008" s="8">
        <v>0</v>
      </c>
      <c r="M3008" s="14">
        <f t="shared" si="141"/>
        <v>22698.800000000003</v>
      </c>
      <c r="N3008" s="8">
        <v>0</v>
      </c>
      <c r="O3008" s="8">
        <v>0</v>
      </c>
      <c r="P3008" s="8" t="s">
        <v>112</v>
      </c>
      <c r="R3008" s="8">
        <v>596</v>
      </c>
      <c r="S3008" s="13">
        <f>_xlfn.XLOOKUP(P3008,rif_fee_schedule!$A$2:$A$84,rif_fee_schedule!C$2:C$84, 0)*1.628</f>
        <v>53.092335999999996</v>
      </c>
      <c r="T3008" s="13">
        <f>_xlfn.XLOOKUP(P3008,rif_fee_schedule!$A$2:$A$84,rif_fee_schedule!D$2:D$84, 0)</f>
        <v>30.835000000000001</v>
      </c>
      <c r="U3008" s="14">
        <f t="shared" si="142"/>
        <v>31643.032255999999</v>
      </c>
      <c r="V3008" s="14">
        <f t="shared" si="143"/>
        <v>18377.66</v>
      </c>
      <c r="W3008"/>
      <c r="Y3008" s="3">
        <v>272008405.74000001</v>
      </c>
      <c r="Z3008" s="3">
        <v>5573244.3300000001</v>
      </c>
      <c r="AA3008" s="3">
        <v>0</v>
      </c>
      <c r="AB3008">
        <v>0</v>
      </c>
      <c r="AC3008" s="3">
        <v>0</v>
      </c>
      <c r="AD3008" s="2">
        <v>-7297347.0099999998</v>
      </c>
      <c r="AE3008" s="3">
        <v>599122533.62</v>
      </c>
      <c r="AF3008" s="3">
        <v>12164932.65</v>
      </c>
      <c r="AG3008" s="3">
        <v>2628720.44</v>
      </c>
      <c r="AH3008" s="3">
        <v>103699.7</v>
      </c>
      <c r="AI3008" s="3">
        <v>2074</v>
      </c>
      <c r="AJ3008" s="2">
        <v>-10188946.82</v>
      </c>
    </row>
    <row r="3009" spans="1:36" hidden="1" x14ac:dyDescent="0.25">
      <c r="A3009" s="8">
        <v>2</v>
      </c>
      <c r="B3009" s="8" t="s">
        <v>1026</v>
      </c>
      <c r="C3009" s="8">
        <v>102010801160</v>
      </c>
      <c r="D3009" s="8" t="s">
        <v>1027</v>
      </c>
      <c r="F3009" s="8" t="s">
        <v>1028</v>
      </c>
      <c r="G3009" s="10">
        <v>43703</v>
      </c>
      <c r="H3009" s="8" t="s">
        <v>31</v>
      </c>
      <c r="I3009" s="8" t="s">
        <v>38</v>
      </c>
      <c r="J3009" s="9">
        <v>22253.72</v>
      </c>
      <c r="K3009" s="9">
        <v>445.08</v>
      </c>
      <c r="L3009" s="8">
        <v>0</v>
      </c>
      <c r="M3009" s="14">
        <f t="shared" si="141"/>
        <v>22698.800000000003</v>
      </c>
      <c r="N3009" s="8">
        <v>0</v>
      </c>
      <c r="O3009" s="8">
        <v>0</v>
      </c>
      <c r="P3009" s="8" t="s">
        <v>113</v>
      </c>
      <c r="R3009" s="8">
        <v>-1</v>
      </c>
      <c r="S3009" s="13">
        <f>_xlfn.XLOOKUP(P3009,rif_fee_schedule!$A$2:$A$84,rif_fee_schedule!C$2:C$84, 0)*1.628</f>
        <v>6860.3919999999998</v>
      </c>
      <c r="T3009" s="13">
        <f>_xlfn.XLOOKUP(P3009,rif_fee_schedule!$A$2:$A$84,rif_fee_schedule!D$2:D$84, 0)</f>
        <v>3984</v>
      </c>
      <c r="U3009" s="14">
        <f t="shared" si="142"/>
        <v>-6860.3919999999998</v>
      </c>
      <c r="V3009" s="14">
        <f t="shared" si="143"/>
        <v>-3984</v>
      </c>
      <c r="W3009"/>
      <c r="Y3009" s="3">
        <v>272008405.74000001</v>
      </c>
      <c r="Z3009" s="3">
        <v>5573244.3300000001</v>
      </c>
      <c r="AA3009" s="3">
        <v>0</v>
      </c>
      <c r="AB3009">
        <v>0</v>
      </c>
      <c r="AC3009" s="3">
        <v>0</v>
      </c>
      <c r="AD3009" s="2">
        <v>-7297347.0099999998</v>
      </c>
      <c r="AE3009" s="3">
        <v>599122533.62</v>
      </c>
      <c r="AF3009" s="3">
        <v>12164932.65</v>
      </c>
      <c r="AG3009" s="3">
        <v>2628720.44</v>
      </c>
      <c r="AH3009" s="3">
        <v>103699.7</v>
      </c>
      <c r="AI3009" s="3">
        <v>2074</v>
      </c>
      <c r="AJ3009" s="2">
        <v>-10188946.82</v>
      </c>
    </row>
    <row r="3010" spans="1:36" hidden="1" x14ac:dyDescent="0.25">
      <c r="A3010" s="8">
        <v>5.0999999999999996</v>
      </c>
      <c r="B3010" s="8" t="s">
        <v>5179</v>
      </c>
      <c r="C3010" s="8">
        <v>2050010100010</v>
      </c>
      <c r="D3010" s="8" t="s">
        <v>5180</v>
      </c>
      <c r="F3010" s="8" t="s">
        <v>5181</v>
      </c>
      <c r="G3010" s="10">
        <v>43535</v>
      </c>
      <c r="H3010" s="8" t="s">
        <v>31</v>
      </c>
      <c r="I3010" s="8" t="s">
        <v>38</v>
      </c>
      <c r="J3010" s="9">
        <v>0</v>
      </c>
      <c r="K3010" s="9">
        <v>0</v>
      </c>
      <c r="L3010" s="8">
        <v>0</v>
      </c>
      <c r="M3010" s="14">
        <f t="shared" si="141"/>
        <v>0</v>
      </c>
      <c r="N3010" s="8">
        <v>0</v>
      </c>
      <c r="O3010" s="8">
        <v>0</v>
      </c>
      <c r="P3010" s="8" t="s">
        <v>77</v>
      </c>
      <c r="R3010" s="8">
        <v>0</v>
      </c>
      <c r="S3010" s="13">
        <f>_xlfn.XLOOKUP(P3010,rif_fee_schedule!$A$2:$A$84,rif_fee_schedule!C$2:C$84, 0)*1.628</f>
        <v>9769.6279999999988</v>
      </c>
      <c r="T3010" s="13">
        <f>_xlfn.XLOOKUP(P3010,rif_fee_schedule!$A$2:$A$84,rif_fee_schedule!D$2:D$84, 0)</f>
        <v>5674</v>
      </c>
      <c r="U3010" s="14">
        <f t="shared" si="142"/>
        <v>0</v>
      </c>
      <c r="V3010" s="14">
        <f t="shared" si="143"/>
        <v>0</v>
      </c>
      <c r="W3010"/>
      <c r="Y3010" s="3">
        <v>460572.8</v>
      </c>
      <c r="Z3010" s="3">
        <v>9211.4599999999991</v>
      </c>
      <c r="AA3010" s="3">
        <v>0</v>
      </c>
      <c r="AB3010">
        <v>0</v>
      </c>
      <c r="AC3010" s="3">
        <v>0</v>
      </c>
      <c r="AD3010" s="2">
        <v>11471.08</v>
      </c>
      <c r="AE3010" s="3">
        <v>599122533.62</v>
      </c>
      <c r="AF3010" s="3">
        <v>12164932.65</v>
      </c>
      <c r="AG3010" s="3">
        <v>2628720.44</v>
      </c>
      <c r="AH3010" s="3">
        <v>103699.7</v>
      </c>
      <c r="AI3010" s="3">
        <v>2074</v>
      </c>
      <c r="AJ3010" s="2">
        <v>-10188946.82</v>
      </c>
    </row>
    <row r="3011" spans="1:36" hidden="1" x14ac:dyDescent="0.25">
      <c r="A3011" s="8">
        <v>6</v>
      </c>
      <c r="B3011" s="8" t="s">
        <v>6059</v>
      </c>
      <c r="C3011" s="8">
        <v>1679190010460</v>
      </c>
      <c r="D3011" s="8" t="s">
        <v>6060</v>
      </c>
      <c r="F3011" s="8" t="s">
        <v>6061</v>
      </c>
      <c r="G3011" s="10">
        <v>43538</v>
      </c>
      <c r="H3011" s="8" t="s">
        <v>31</v>
      </c>
      <c r="I3011" s="8" t="s">
        <v>38</v>
      </c>
      <c r="J3011" s="9">
        <v>9278.02</v>
      </c>
      <c r="K3011" s="9">
        <v>185.56</v>
      </c>
      <c r="L3011" s="8">
        <v>0</v>
      </c>
      <c r="M3011" s="14">
        <f t="shared" si="141"/>
        <v>9463.58</v>
      </c>
      <c r="N3011" s="8">
        <v>0</v>
      </c>
      <c r="O3011" s="8">
        <v>0</v>
      </c>
      <c r="P3011" s="8" t="s">
        <v>77</v>
      </c>
      <c r="R3011" s="8">
        <v>1</v>
      </c>
      <c r="S3011" s="13">
        <f>_xlfn.XLOOKUP(P3011,rif_fee_schedule!$A$2:$A$84,rif_fee_schedule!C$2:C$84, 0)*1.628</f>
        <v>9769.6279999999988</v>
      </c>
      <c r="T3011" s="13">
        <f>_xlfn.XLOOKUP(P3011,rif_fee_schedule!$A$2:$A$84,rif_fee_schedule!D$2:D$84, 0)</f>
        <v>5674</v>
      </c>
      <c r="U3011" s="14">
        <f t="shared" si="142"/>
        <v>9769.6279999999988</v>
      </c>
      <c r="V3011" s="14">
        <f t="shared" si="143"/>
        <v>5674</v>
      </c>
      <c r="W3011"/>
      <c r="Y3011" s="3">
        <v>43269262.359999999</v>
      </c>
      <c r="Z3011" s="3">
        <v>874367.57</v>
      </c>
      <c r="AA3011" s="3">
        <v>433279.63</v>
      </c>
      <c r="AB3011">
        <v>0</v>
      </c>
      <c r="AC3011" s="3">
        <v>0</v>
      </c>
      <c r="AD3011" s="2">
        <v>374512.67</v>
      </c>
      <c r="AE3011" s="3">
        <v>599122533.62</v>
      </c>
      <c r="AF3011" s="3">
        <v>12164932.65</v>
      </c>
      <c r="AG3011" s="3">
        <v>2628720.44</v>
      </c>
      <c r="AH3011" s="3">
        <v>103699.7</v>
      </c>
      <c r="AI3011" s="3">
        <v>2074</v>
      </c>
      <c r="AJ3011" s="2">
        <v>-10188946.82</v>
      </c>
    </row>
    <row r="3012" spans="1:36" hidden="1" x14ac:dyDescent="0.25">
      <c r="A3012" s="8">
        <v>6</v>
      </c>
      <c r="B3012" s="8" t="s">
        <v>6115</v>
      </c>
      <c r="C3012" s="8">
        <v>1679190010460</v>
      </c>
      <c r="D3012" s="8" t="s">
        <v>6116</v>
      </c>
      <c r="F3012" s="8" t="s">
        <v>6083</v>
      </c>
      <c r="G3012" s="10">
        <v>43535</v>
      </c>
      <c r="H3012" s="8" t="s">
        <v>31</v>
      </c>
      <c r="I3012" s="8" t="s">
        <v>38</v>
      </c>
      <c r="J3012" s="9">
        <v>9278.02</v>
      </c>
      <c r="K3012" s="9">
        <v>185.56</v>
      </c>
      <c r="L3012" s="8">
        <v>0</v>
      </c>
      <c r="M3012" s="14">
        <f t="shared" si="141"/>
        <v>9463.58</v>
      </c>
      <c r="N3012" s="8">
        <v>0</v>
      </c>
      <c r="O3012" s="8">
        <v>0</v>
      </c>
      <c r="P3012" s="8" t="s">
        <v>77</v>
      </c>
      <c r="R3012" s="8">
        <v>1</v>
      </c>
      <c r="S3012" s="13">
        <f>_xlfn.XLOOKUP(P3012,rif_fee_schedule!$A$2:$A$84,rif_fee_schedule!C$2:C$84, 0)*1.628</f>
        <v>9769.6279999999988</v>
      </c>
      <c r="T3012" s="13">
        <f>_xlfn.XLOOKUP(P3012,rif_fee_schedule!$A$2:$A$84,rif_fee_schedule!D$2:D$84, 0)</f>
        <v>5674</v>
      </c>
      <c r="U3012" s="14">
        <f t="shared" si="142"/>
        <v>9769.6279999999988</v>
      </c>
      <c r="V3012" s="14">
        <f t="shared" si="143"/>
        <v>5674</v>
      </c>
      <c r="W3012"/>
      <c r="Y3012" s="3">
        <v>43269262.359999999</v>
      </c>
      <c r="Z3012" s="3">
        <v>874367.57</v>
      </c>
      <c r="AA3012" s="3">
        <v>433279.63</v>
      </c>
      <c r="AB3012">
        <v>0</v>
      </c>
      <c r="AC3012" s="3">
        <v>0</v>
      </c>
      <c r="AD3012" s="2">
        <v>374512.67</v>
      </c>
      <c r="AE3012" s="3">
        <v>599122533.62</v>
      </c>
      <c r="AF3012" s="3">
        <v>12164932.65</v>
      </c>
      <c r="AG3012" s="3">
        <v>2628720.44</v>
      </c>
      <c r="AH3012" s="3">
        <v>103699.7</v>
      </c>
      <c r="AI3012" s="3">
        <v>2074</v>
      </c>
      <c r="AJ3012" s="2">
        <v>-10188946.82</v>
      </c>
    </row>
    <row r="3013" spans="1:36" hidden="1" x14ac:dyDescent="0.25">
      <c r="A3013" s="8">
        <v>6</v>
      </c>
      <c r="B3013" s="8" t="s">
        <v>6119</v>
      </c>
      <c r="C3013" s="8">
        <v>1679190010460</v>
      </c>
      <c r="D3013" s="8" t="s">
        <v>6120</v>
      </c>
      <c r="F3013" s="8" t="s">
        <v>6083</v>
      </c>
      <c r="G3013" s="10">
        <v>43532</v>
      </c>
      <c r="H3013" s="8" t="s">
        <v>31</v>
      </c>
      <c r="I3013" s="8" t="s">
        <v>38</v>
      </c>
      <c r="J3013" s="9">
        <v>9278.02</v>
      </c>
      <c r="K3013" s="9">
        <v>185.56</v>
      </c>
      <c r="L3013" s="8">
        <v>0</v>
      </c>
      <c r="M3013" s="14">
        <f t="shared" si="141"/>
        <v>9463.58</v>
      </c>
      <c r="N3013" s="8">
        <v>0</v>
      </c>
      <c r="O3013" s="8">
        <v>0</v>
      </c>
      <c r="P3013" s="8" t="s">
        <v>77</v>
      </c>
      <c r="R3013" s="8">
        <v>1</v>
      </c>
      <c r="S3013" s="13">
        <f>_xlfn.XLOOKUP(P3013,rif_fee_schedule!$A$2:$A$84,rif_fee_schedule!C$2:C$84, 0)*1.628</f>
        <v>9769.6279999999988</v>
      </c>
      <c r="T3013" s="13">
        <f>_xlfn.XLOOKUP(P3013,rif_fee_schedule!$A$2:$A$84,rif_fee_schedule!D$2:D$84, 0)</f>
        <v>5674</v>
      </c>
      <c r="U3013" s="14">
        <f t="shared" si="142"/>
        <v>9769.6279999999988</v>
      </c>
      <c r="V3013" s="14">
        <f t="shared" si="143"/>
        <v>5674</v>
      </c>
      <c r="W3013"/>
      <c r="Y3013" s="3">
        <v>43269262.359999999</v>
      </c>
      <c r="Z3013" s="3">
        <v>874367.57</v>
      </c>
      <c r="AA3013" s="3">
        <v>433279.63</v>
      </c>
      <c r="AB3013">
        <v>0</v>
      </c>
      <c r="AC3013" s="3">
        <v>0</v>
      </c>
      <c r="AD3013" s="2">
        <v>374512.67</v>
      </c>
      <c r="AE3013" s="3">
        <v>599122533.62</v>
      </c>
      <c r="AF3013" s="3">
        <v>12164932.65</v>
      </c>
      <c r="AG3013" s="3">
        <v>2628720.44</v>
      </c>
      <c r="AH3013" s="3">
        <v>103699.7</v>
      </c>
      <c r="AI3013" s="3">
        <v>2074</v>
      </c>
      <c r="AJ3013" s="2">
        <v>-10188946.82</v>
      </c>
    </row>
    <row r="3014" spans="1:36" hidden="1" x14ac:dyDescent="0.25">
      <c r="A3014" s="8">
        <v>6</v>
      </c>
      <c r="B3014" s="8" t="s">
        <v>6073</v>
      </c>
      <c r="C3014" s="8">
        <v>1679190010460</v>
      </c>
      <c r="D3014" s="8" t="s">
        <v>6074</v>
      </c>
      <c r="F3014" s="8" t="s">
        <v>6061</v>
      </c>
      <c r="G3014" s="10">
        <v>43536</v>
      </c>
      <c r="H3014" s="8" t="s">
        <v>31</v>
      </c>
      <c r="I3014" s="8" t="s">
        <v>38</v>
      </c>
      <c r="J3014" s="9">
        <v>9278.02</v>
      </c>
      <c r="K3014" s="9">
        <v>185.56</v>
      </c>
      <c r="L3014" s="8">
        <v>0</v>
      </c>
      <c r="M3014" s="14">
        <f t="shared" si="141"/>
        <v>9463.58</v>
      </c>
      <c r="N3014" s="8">
        <v>0</v>
      </c>
      <c r="O3014" s="8">
        <v>0</v>
      </c>
      <c r="P3014" s="8" t="s">
        <v>77</v>
      </c>
      <c r="R3014" s="8">
        <v>1</v>
      </c>
      <c r="S3014" s="13">
        <f>_xlfn.XLOOKUP(P3014,rif_fee_schedule!$A$2:$A$84,rif_fee_schedule!C$2:C$84, 0)*1.628</f>
        <v>9769.6279999999988</v>
      </c>
      <c r="T3014" s="13">
        <f>_xlfn.XLOOKUP(P3014,rif_fee_schedule!$A$2:$A$84,rif_fee_schedule!D$2:D$84, 0)</f>
        <v>5674</v>
      </c>
      <c r="U3014" s="14">
        <f t="shared" si="142"/>
        <v>9769.6279999999988</v>
      </c>
      <c r="V3014" s="14">
        <f t="shared" si="143"/>
        <v>5674</v>
      </c>
      <c r="W3014"/>
      <c r="Y3014" s="3">
        <v>43269262.359999999</v>
      </c>
      <c r="Z3014" s="3">
        <v>874367.57</v>
      </c>
      <c r="AA3014" s="3">
        <v>433279.63</v>
      </c>
      <c r="AB3014">
        <v>0</v>
      </c>
      <c r="AC3014" s="3">
        <v>0</v>
      </c>
      <c r="AD3014" s="2">
        <v>374512.67</v>
      </c>
      <c r="AE3014" s="3">
        <v>599122533.62</v>
      </c>
      <c r="AF3014" s="3">
        <v>12164932.65</v>
      </c>
      <c r="AG3014" s="3">
        <v>2628720.44</v>
      </c>
      <c r="AH3014" s="3">
        <v>103699.7</v>
      </c>
      <c r="AI3014" s="3">
        <v>2074</v>
      </c>
      <c r="AJ3014" s="2">
        <v>-10188946.82</v>
      </c>
    </row>
    <row r="3015" spans="1:36" hidden="1" x14ac:dyDescent="0.25">
      <c r="A3015" s="8">
        <v>6</v>
      </c>
      <c r="B3015" s="8" t="s">
        <v>6200</v>
      </c>
      <c r="C3015" s="8">
        <v>1679190010460</v>
      </c>
      <c r="D3015" s="8" t="s">
        <v>6201</v>
      </c>
      <c r="F3015" s="8" t="s">
        <v>6083</v>
      </c>
      <c r="G3015" s="10">
        <v>43532</v>
      </c>
      <c r="H3015" s="8" t="s">
        <v>31</v>
      </c>
      <c r="I3015" s="8" t="s">
        <v>38</v>
      </c>
      <c r="J3015" s="9">
        <v>9278.02</v>
      </c>
      <c r="K3015" s="9">
        <v>185.56</v>
      </c>
      <c r="L3015" s="8">
        <v>0</v>
      </c>
      <c r="M3015" s="14">
        <f t="shared" si="141"/>
        <v>9463.58</v>
      </c>
      <c r="N3015" s="8">
        <v>0</v>
      </c>
      <c r="O3015" s="8">
        <v>0</v>
      </c>
      <c r="P3015" s="8" t="s">
        <v>77</v>
      </c>
      <c r="R3015" s="8">
        <v>1</v>
      </c>
      <c r="S3015" s="13">
        <f>_xlfn.XLOOKUP(P3015,rif_fee_schedule!$A$2:$A$84,rif_fee_schedule!C$2:C$84, 0)*1.628</f>
        <v>9769.6279999999988</v>
      </c>
      <c r="T3015" s="13">
        <f>_xlfn.XLOOKUP(P3015,rif_fee_schedule!$A$2:$A$84,rif_fee_schedule!D$2:D$84, 0)</f>
        <v>5674</v>
      </c>
      <c r="U3015" s="14">
        <f t="shared" si="142"/>
        <v>9769.6279999999988</v>
      </c>
      <c r="V3015" s="14">
        <f t="shared" si="143"/>
        <v>5674</v>
      </c>
      <c r="W3015"/>
      <c r="Y3015" s="3">
        <v>43269262.359999999</v>
      </c>
      <c r="Z3015" s="3">
        <v>874367.57</v>
      </c>
      <c r="AA3015" s="3">
        <v>433279.63</v>
      </c>
      <c r="AB3015">
        <v>0</v>
      </c>
      <c r="AC3015" s="3">
        <v>0</v>
      </c>
      <c r="AD3015" s="2">
        <v>374512.67</v>
      </c>
      <c r="AE3015" s="3">
        <v>599122533.62</v>
      </c>
      <c r="AF3015" s="3">
        <v>12164932.65</v>
      </c>
      <c r="AG3015" s="3">
        <v>2628720.44</v>
      </c>
      <c r="AH3015" s="3">
        <v>103699.7</v>
      </c>
      <c r="AI3015" s="3">
        <v>2074</v>
      </c>
      <c r="AJ3015" s="2">
        <v>-10188946.82</v>
      </c>
    </row>
    <row r="3016" spans="1:36" hidden="1" x14ac:dyDescent="0.25">
      <c r="A3016" s="8">
        <v>6</v>
      </c>
      <c r="B3016" s="8" t="s">
        <v>6198</v>
      </c>
      <c r="C3016" s="8">
        <v>1679190010460</v>
      </c>
      <c r="D3016" s="8" t="s">
        <v>6199</v>
      </c>
      <c r="F3016" s="8" t="s">
        <v>6083</v>
      </c>
      <c r="G3016" s="10">
        <v>43531</v>
      </c>
      <c r="H3016" s="8" t="s">
        <v>31</v>
      </c>
      <c r="I3016" s="8" t="s">
        <v>38</v>
      </c>
      <c r="J3016" s="9">
        <v>9278.02</v>
      </c>
      <c r="K3016" s="9">
        <v>185.56</v>
      </c>
      <c r="L3016" s="8">
        <v>0</v>
      </c>
      <c r="M3016" s="14">
        <f t="shared" si="141"/>
        <v>9463.58</v>
      </c>
      <c r="N3016" s="8">
        <v>0</v>
      </c>
      <c r="O3016" s="8">
        <v>0</v>
      </c>
      <c r="P3016" s="8" t="s">
        <v>77</v>
      </c>
      <c r="R3016" s="8">
        <v>1</v>
      </c>
      <c r="S3016" s="13">
        <f>_xlfn.XLOOKUP(P3016,rif_fee_schedule!$A$2:$A$84,rif_fee_schedule!C$2:C$84, 0)*1.628</f>
        <v>9769.6279999999988</v>
      </c>
      <c r="T3016" s="13">
        <f>_xlfn.XLOOKUP(P3016,rif_fee_schedule!$A$2:$A$84,rif_fee_schedule!D$2:D$84, 0)</f>
        <v>5674</v>
      </c>
      <c r="U3016" s="14">
        <f t="shared" si="142"/>
        <v>9769.6279999999988</v>
      </c>
      <c r="V3016" s="14">
        <f t="shared" si="143"/>
        <v>5674</v>
      </c>
      <c r="W3016"/>
      <c r="Y3016" s="3">
        <v>43269262.359999999</v>
      </c>
      <c r="Z3016" s="3">
        <v>874367.57</v>
      </c>
      <c r="AA3016" s="3">
        <v>433279.63</v>
      </c>
      <c r="AB3016">
        <v>0</v>
      </c>
      <c r="AC3016" s="3">
        <v>0</v>
      </c>
      <c r="AD3016" s="2">
        <v>374512.67</v>
      </c>
      <c r="AE3016" s="3">
        <v>599122533.62</v>
      </c>
      <c r="AF3016" s="3">
        <v>12164932.65</v>
      </c>
      <c r="AG3016" s="3">
        <v>2628720.44</v>
      </c>
      <c r="AH3016" s="3">
        <v>103699.7</v>
      </c>
      <c r="AI3016" s="3">
        <v>2074</v>
      </c>
      <c r="AJ3016" s="2">
        <v>-10188946.82</v>
      </c>
    </row>
    <row r="3017" spans="1:36" hidden="1" x14ac:dyDescent="0.25">
      <c r="A3017" s="8">
        <v>6</v>
      </c>
      <c r="B3017" s="8" t="s">
        <v>6086</v>
      </c>
      <c r="C3017" s="8">
        <v>1679190010460</v>
      </c>
      <c r="D3017" s="8" t="s">
        <v>6087</v>
      </c>
      <c r="F3017" s="8" t="s">
        <v>6083</v>
      </c>
      <c r="G3017" s="10">
        <v>43537</v>
      </c>
      <c r="H3017" s="8" t="s">
        <v>31</v>
      </c>
      <c r="I3017" s="8" t="s">
        <v>38</v>
      </c>
      <c r="J3017" s="9">
        <v>9278.02</v>
      </c>
      <c r="K3017" s="9">
        <v>185.56</v>
      </c>
      <c r="L3017" s="8">
        <v>0</v>
      </c>
      <c r="M3017" s="14">
        <f t="shared" si="141"/>
        <v>9463.58</v>
      </c>
      <c r="N3017" s="8">
        <v>0</v>
      </c>
      <c r="O3017" s="8">
        <v>0</v>
      </c>
      <c r="P3017" s="8" t="s">
        <v>77</v>
      </c>
      <c r="R3017" s="8">
        <v>1</v>
      </c>
      <c r="S3017" s="13">
        <f>_xlfn.XLOOKUP(P3017,rif_fee_schedule!$A$2:$A$84,rif_fee_schedule!C$2:C$84, 0)*1.628</f>
        <v>9769.6279999999988</v>
      </c>
      <c r="T3017" s="13">
        <f>_xlfn.XLOOKUP(P3017,rif_fee_schedule!$A$2:$A$84,rif_fee_schedule!D$2:D$84, 0)</f>
        <v>5674</v>
      </c>
      <c r="U3017" s="14">
        <f t="shared" si="142"/>
        <v>9769.6279999999988</v>
      </c>
      <c r="V3017" s="14">
        <f t="shared" si="143"/>
        <v>5674</v>
      </c>
      <c r="W3017"/>
      <c r="Y3017" s="3">
        <v>43269262.359999999</v>
      </c>
      <c r="Z3017" s="3">
        <v>874367.57</v>
      </c>
      <c r="AA3017" s="3">
        <v>433279.63</v>
      </c>
      <c r="AB3017">
        <v>0</v>
      </c>
      <c r="AC3017" s="3">
        <v>0</v>
      </c>
      <c r="AD3017" s="2">
        <v>374512.67</v>
      </c>
      <c r="AE3017" s="3">
        <v>599122533.62</v>
      </c>
      <c r="AF3017" s="3">
        <v>12164932.65</v>
      </c>
      <c r="AG3017" s="3">
        <v>2628720.44</v>
      </c>
      <c r="AH3017" s="3">
        <v>103699.7</v>
      </c>
      <c r="AI3017" s="3">
        <v>2074</v>
      </c>
      <c r="AJ3017" s="2">
        <v>-10188946.82</v>
      </c>
    </row>
    <row r="3018" spans="1:36" hidden="1" x14ac:dyDescent="0.25">
      <c r="A3018" s="8">
        <v>6</v>
      </c>
      <c r="B3018" s="8" t="s">
        <v>6210</v>
      </c>
      <c r="C3018" s="8">
        <v>1679190010460</v>
      </c>
      <c r="D3018" s="8" t="s">
        <v>6211</v>
      </c>
      <c r="F3018" s="8" t="s">
        <v>6083</v>
      </c>
      <c r="G3018" s="10">
        <v>43535</v>
      </c>
      <c r="H3018" s="8" t="s">
        <v>31</v>
      </c>
      <c r="I3018" s="8" t="s">
        <v>38</v>
      </c>
      <c r="J3018" s="9">
        <v>9278.02</v>
      </c>
      <c r="K3018" s="9">
        <v>185.56</v>
      </c>
      <c r="L3018" s="8">
        <v>0</v>
      </c>
      <c r="M3018" s="14">
        <f t="shared" si="141"/>
        <v>9463.58</v>
      </c>
      <c r="N3018" s="8">
        <v>0</v>
      </c>
      <c r="O3018" s="8">
        <v>0</v>
      </c>
      <c r="P3018" s="8" t="s">
        <v>77</v>
      </c>
      <c r="R3018" s="8">
        <v>1</v>
      </c>
      <c r="S3018" s="13">
        <f>_xlfn.XLOOKUP(P3018,rif_fee_schedule!$A$2:$A$84,rif_fee_schedule!C$2:C$84, 0)*1.628</f>
        <v>9769.6279999999988</v>
      </c>
      <c r="T3018" s="13">
        <f>_xlfn.XLOOKUP(P3018,rif_fee_schedule!$A$2:$A$84,rif_fee_schedule!D$2:D$84, 0)</f>
        <v>5674</v>
      </c>
      <c r="U3018" s="14">
        <f t="shared" si="142"/>
        <v>9769.6279999999988</v>
      </c>
      <c r="V3018" s="14">
        <f t="shared" si="143"/>
        <v>5674</v>
      </c>
      <c r="W3018"/>
      <c r="Y3018" s="3">
        <v>43269262.359999999</v>
      </c>
      <c r="Z3018" s="3">
        <v>874367.57</v>
      </c>
      <c r="AA3018" s="3">
        <v>433279.63</v>
      </c>
      <c r="AB3018">
        <v>0</v>
      </c>
      <c r="AC3018" s="3">
        <v>0</v>
      </c>
      <c r="AD3018" s="2">
        <v>374512.67</v>
      </c>
      <c r="AE3018" s="3">
        <v>599122533.62</v>
      </c>
      <c r="AF3018" s="3">
        <v>12164932.65</v>
      </c>
      <c r="AG3018" s="3">
        <v>2628720.44</v>
      </c>
      <c r="AH3018" s="3">
        <v>103699.7</v>
      </c>
      <c r="AI3018" s="3">
        <v>2074</v>
      </c>
      <c r="AJ3018" s="2">
        <v>-10188946.82</v>
      </c>
    </row>
    <row r="3019" spans="1:36" hidden="1" x14ac:dyDescent="0.25">
      <c r="A3019" s="8">
        <v>2</v>
      </c>
      <c r="B3019" s="8" t="s">
        <v>1805</v>
      </c>
      <c r="C3019" s="8">
        <v>132180240080</v>
      </c>
      <c r="D3019" s="8" t="s">
        <v>1806</v>
      </c>
      <c r="G3019" s="10">
        <v>43537</v>
      </c>
      <c r="H3019" s="8" t="s">
        <v>31</v>
      </c>
      <c r="I3019" s="8" t="s">
        <v>32</v>
      </c>
      <c r="J3019" s="9">
        <v>57786.77</v>
      </c>
      <c r="K3019" s="9">
        <v>1155.73</v>
      </c>
      <c r="L3019" s="8">
        <v>0</v>
      </c>
      <c r="M3019" s="14">
        <f t="shared" si="141"/>
        <v>58942.5</v>
      </c>
      <c r="N3019" s="8">
        <v>0</v>
      </c>
      <c r="O3019" s="8">
        <v>0</v>
      </c>
      <c r="P3019" s="8" t="s">
        <v>72</v>
      </c>
      <c r="R3019" s="8">
        <v>665</v>
      </c>
      <c r="S3019" s="13">
        <f>_xlfn.XLOOKUP(P3019,rif_fee_schedule!$A$2:$A$84,rif_fee_schedule!C$2:C$84, 0)*1.628</f>
        <v>15.918583999999999</v>
      </c>
      <c r="T3019" s="13">
        <f>_xlfn.XLOOKUP(P3019,rif_fee_schedule!$A$2:$A$84,rif_fee_schedule!D$2:D$84, 0)</f>
        <v>9.2460000000000004</v>
      </c>
      <c r="U3019" s="14">
        <f t="shared" si="142"/>
        <v>10585.85836</v>
      </c>
      <c r="V3019" s="14">
        <f t="shared" si="143"/>
        <v>6148.59</v>
      </c>
      <c r="W3019"/>
      <c r="Y3019" s="3">
        <v>272008405.74000001</v>
      </c>
      <c r="Z3019" s="3">
        <v>5573244.3300000001</v>
      </c>
      <c r="AA3019" s="3">
        <v>0</v>
      </c>
      <c r="AB3019">
        <v>0</v>
      </c>
      <c r="AC3019" s="3">
        <v>0</v>
      </c>
      <c r="AD3019" s="2">
        <v>-7297347.0099999998</v>
      </c>
      <c r="AE3019" s="3">
        <v>599122533.62</v>
      </c>
      <c r="AF3019" s="3">
        <v>12164932.65</v>
      </c>
      <c r="AG3019" s="3">
        <v>2628720.44</v>
      </c>
      <c r="AH3019" s="3">
        <v>103699.7</v>
      </c>
      <c r="AI3019" s="3">
        <v>2074</v>
      </c>
      <c r="AJ3019" s="2">
        <v>-10188946.82</v>
      </c>
    </row>
    <row r="3020" spans="1:36" hidden="1" x14ac:dyDescent="0.25">
      <c r="A3020" s="8">
        <v>2</v>
      </c>
      <c r="B3020" s="8" t="s">
        <v>1805</v>
      </c>
      <c r="C3020" s="8">
        <v>132180240080</v>
      </c>
      <c r="D3020" s="8" t="s">
        <v>1806</v>
      </c>
      <c r="G3020" s="10">
        <v>43537</v>
      </c>
      <c r="H3020" s="8" t="s">
        <v>31</v>
      </c>
      <c r="I3020" s="8" t="s">
        <v>32</v>
      </c>
      <c r="J3020" s="9">
        <v>57786.77</v>
      </c>
      <c r="K3020" s="9">
        <v>1155.73</v>
      </c>
      <c r="L3020" s="8">
        <v>0</v>
      </c>
      <c r="M3020" s="14">
        <f t="shared" si="141"/>
        <v>58942.5</v>
      </c>
      <c r="N3020" s="8">
        <v>0</v>
      </c>
      <c r="O3020" s="8">
        <v>0</v>
      </c>
      <c r="P3020" s="8" t="s">
        <v>43</v>
      </c>
      <c r="R3020" s="11">
        <v>-2472</v>
      </c>
      <c r="S3020" s="13">
        <f>_xlfn.XLOOKUP(P3020,rif_fee_schedule!$A$2:$A$84,rif_fee_schedule!C$2:C$84, 0)*1.628</f>
        <v>5.1216879999999998</v>
      </c>
      <c r="T3020" s="13">
        <f>_xlfn.XLOOKUP(P3020,rif_fee_schedule!$A$2:$A$84,rif_fee_schedule!D$2:D$84, 0)</f>
        <v>2.9740000000000002</v>
      </c>
      <c r="U3020" s="14">
        <f t="shared" si="142"/>
        <v>-12660.812736</v>
      </c>
      <c r="V3020" s="14">
        <f t="shared" si="143"/>
        <v>-7351.7280000000001</v>
      </c>
      <c r="W3020" s="2"/>
      <c r="Y3020" s="3">
        <v>272008405.74000001</v>
      </c>
      <c r="Z3020" s="3">
        <v>5573244.3300000001</v>
      </c>
      <c r="AA3020" s="3">
        <v>0</v>
      </c>
      <c r="AB3020">
        <v>0</v>
      </c>
      <c r="AC3020" s="3">
        <v>0</v>
      </c>
      <c r="AD3020" s="2">
        <v>-7297347.0099999998</v>
      </c>
      <c r="AE3020" s="3">
        <v>599122533.62</v>
      </c>
      <c r="AF3020" s="3">
        <v>12164932.65</v>
      </c>
      <c r="AG3020" s="3">
        <v>2628720.44</v>
      </c>
      <c r="AH3020" s="3">
        <v>103699.7</v>
      </c>
      <c r="AI3020" s="3">
        <v>2074</v>
      </c>
      <c r="AJ3020" s="2">
        <v>-10188946.82</v>
      </c>
    </row>
    <row r="3021" spans="1:36" hidden="1" x14ac:dyDescent="0.25">
      <c r="A3021" s="8">
        <v>2</v>
      </c>
      <c r="B3021" s="8" t="s">
        <v>1805</v>
      </c>
      <c r="C3021" s="8">
        <v>132180240080</v>
      </c>
      <c r="D3021" s="8" t="s">
        <v>1806</v>
      </c>
      <c r="G3021" s="10">
        <v>43537</v>
      </c>
      <c r="H3021" s="8" t="s">
        <v>31</v>
      </c>
      <c r="I3021" s="8" t="s">
        <v>32</v>
      </c>
      <c r="J3021" s="9">
        <v>57786.77</v>
      </c>
      <c r="K3021" s="9">
        <v>1155.73</v>
      </c>
      <c r="L3021" s="8">
        <v>0</v>
      </c>
      <c r="M3021" s="14">
        <f t="shared" si="141"/>
        <v>58942.5</v>
      </c>
      <c r="N3021" s="8">
        <v>0</v>
      </c>
      <c r="O3021" s="8">
        <v>0</v>
      </c>
      <c r="P3021" s="8" t="s">
        <v>82</v>
      </c>
      <c r="R3021" s="11">
        <v>1807</v>
      </c>
      <c r="S3021" s="13">
        <f>_xlfn.XLOOKUP(P3021,rif_fee_schedule!$A$2:$A$84,rif_fee_schedule!C$2:C$84, 0)*1.628</f>
        <v>36.760239999999996</v>
      </c>
      <c r="T3021" s="13">
        <f>_xlfn.XLOOKUP(P3021,rif_fee_schedule!$A$2:$A$84,rif_fee_schedule!D$2:D$84, 0)</f>
        <v>21.35</v>
      </c>
      <c r="U3021" s="14">
        <f t="shared" si="142"/>
        <v>66425.753679999994</v>
      </c>
      <c r="V3021" s="14">
        <f t="shared" si="143"/>
        <v>38579.450000000004</v>
      </c>
      <c r="W3021" s="2"/>
      <c r="Y3021" s="3">
        <v>272008405.74000001</v>
      </c>
      <c r="Z3021" s="3">
        <v>5573244.3300000001</v>
      </c>
      <c r="AA3021" s="3">
        <v>0</v>
      </c>
      <c r="AB3021">
        <v>0</v>
      </c>
      <c r="AC3021" s="3">
        <v>0</v>
      </c>
      <c r="AD3021" s="2">
        <v>-7297347.0099999998</v>
      </c>
      <c r="AE3021" s="3">
        <v>599122533.62</v>
      </c>
      <c r="AF3021" s="3">
        <v>12164932.65</v>
      </c>
      <c r="AG3021" s="3">
        <v>2628720.44</v>
      </c>
      <c r="AH3021" s="3">
        <v>103699.7</v>
      </c>
      <c r="AI3021" s="3">
        <v>2074</v>
      </c>
      <c r="AJ3021" s="2">
        <v>-10188946.82</v>
      </c>
    </row>
    <row r="3022" spans="1:36" hidden="1" x14ac:dyDescent="0.25">
      <c r="A3022" s="8">
        <v>5</v>
      </c>
      <c r="B3022" s="8" t="s">
        <v>4677</v>
      </c>
      <c r="C3022" s="8">
        <v>2050150060430</v>
      </c>
      <c r="D3022" s="8" t="s">
        <v>4678</v>
      </c>
      <c r="F3022" s="8" t="s">
        <v>4679</v>
      </c>
      <c r="G3022" s="10">
        <v>43532</v>
      </c>
      <c r="H3022" s="8" t="s">
        <v>31</v>
      </c>
      <c r="I3022" s="8" t="s">
        <v>38</v>
      </c>
      <c r="J3022" s="9">
        <v>0</v>
      </c>
      <c r="K3022" s="9">
        <v>0</v>
      </c>
      <c r="L3022" s="8">
        <v>0</v>
      </c>
      <c r="M3022" s="14">
        <f t="shared" si="141"/>
        <v>0</v>
      </c>
      <c r="N3022" s="8">
        <v>0</v>
      </c>
      <c r="O3022" s="8">
        <v>0</v>
      </c>
      <c r="P3022" s="8" t="s">
        <v>77</v>
      </c>
      <c r="R3022" s="8">
        <v>0</v>
      </c>
      <c r="S3022" s="13">
        <f>_xlfn.XLOOKUP(P3022,rif_fee_schedule!$A$2:$A$84,rif_fee_schedule!C$2:C$84, 0)*1.628</f>
        <v>9769.6279999999988</v>
      </c>
      <c r="T3022" s="13">
        <f>_xlfn.XLOOKUP(P3022,rif_fee_schedule!$A$2:$A$84,rif_fee_schedule!D$2:D$84, 0)</f>
        <v>5674</v>
      </c>
      <c r="U3022" s="14">
        <f t="shared" si="142"/>
        <v>0</v>
      </c>
      <c r="V3022" s="14">
        <f t="shared" si="143"/>
        <v>0</v>
      </c>
      <c r="W3022"/>
      <c r="Y3022" s="3">
        <v>23913047.239999998</v>
      </c>
      <c r="Z3022" s="3">
        <v>478708.65</v>
      </c>
      <c r="AA3022" s="3">
        <v>0</v>
      </c>
      <c r="AB3022">
        <v>0</v>
      </c>
      <c r="AC3022" s="3">
        <v>0</v>
      </c>
      <c r="AD3022" s="2">
        <v>-227120.25</v>
      </c>
      <c r="AE3022" s="3">
        <v>599122533.62</v>
      </c>
      <c r="AF3022" s="3">
        <v>12164932.65</v>
      </c>
      <c r="AG3022" s="3">
        <v>2628720.44</v>
      </c>
      <c r="AH3022" s="3">
        <v>103699.7</v>
      </c>
      <c r="AI3022" s="3">
        <v>2074</v>
      </c>
      <c r="AJ3022" s="2">
        <v>-10188946.82</v>
      </c>
    </row>
    <row r="3023" spans="1:36" hidden="1" x14ac:dyDescent="0.25">
      <c r="A3023" s="8">
        <v>9</v>
      </c>
      <c r="B3023" s="8" t="s">
        <v>8820</v>
      </c>
      <c r="C3023" s="8">
        <v>2720330010760</v>
      </c>
      <c r="D3023" s="8" t="s">
        <v>8821</v>
      </c>
      <c r="F3023" s="8" t="s">
        <v>8822</v>
      </c>
      <c r="G3023" s="10">
        <v>43563</v>
      </c>
      <c r="H3023" s="8" t="s">
        <v>31</v>
      </c>
      <c r="I3023" s="8" t="s">
        <v>38</v>
      </c>
      <c r="J3023" s="9">
        <v>222549</v>
      </c>
      <c r="K3023" s="9">
        <v>4450.9799999999996</v>
      </c>
      <c r="L3023" s="8">
        <v>0</v>
      </c>
      <c r="M3023" s="14">
        <f t="shared" si="141"/>
        <v>226999.98</v>
      </c>
      <c r="N3023" s="8">
        <v>0</v>
      </c>
      <c r="O3023" s="8">
        <v>0</v>
      </c>
      <c r="P3023" s="8" t="s">
        <v>39</v>
      </c>
      <c r="R3023" s="11">
        <v>94761</v>
      </c>
      <c r="S3023" s="13">
        <f>_xlfn.XLOOKUP(P3023,rif_fee_schedule!$A$2:$A$84,rif_fee_schedule!C$2:C$84, 0)*1.628</f>
        <v>2.4729319999999997</v>
      </c>
      <c r="T3023" s="13">
        <f>_xlfn.XLOOKUP(P3023,rif_fee_schedule!$A$2:$A$84,rif_fee_schedule!D$2:D$84, 0)</f>
        <v>1.4359999999999999</v>
      </c>
      <c r="U3023" s="14">
        <f t="shared" si="142"/>
        <v>234337.50925199996</v>
      </c>
      <c r="V3023" s="14">
        <f t="shared" si="143"/>
        <v>136076.796</v>
      </c>
      <c r="W3023" s="2"/>
      <c r="Y3023" s="3">
        <v>2852815.27</v>
      </c>
      <c r="Z3023" s="3">
        <v>57056.31</v>
      </c>
      <c r="AA3023" s="3">
        <v>0</v>
      </c>
      <c r="AB3023">
        <v>0</v>
      </c>
      <c r="AC3023" s="3">
        <v>0</v>
      </c>
      <c r="AD3023" s="2">
        <v>510005.06</v>
      </c>
      <c r="AE3023" s="3">
        <v>599122533.62</v>
      </c>
      <c r="AF3023" s="3">
        <v>12164932.65</v>
      </c>
      <c r="AG3023" s="3">
        <v>2628720.44</v>
      </c>
      <c r="AH3023" s="3">
        <v>103699.7</v>
      </c>
      <c r="AI3023" s="3">
        <v>2074</v>
      </c>
      <c r="AJ3023" s="2">
        <v>-10188946.82</v>
      </c>
    </row>
    <row r="3024" spans="1:36" hidden="1" x14ac:dyDescent="0.25">
      <c r="A3024" s="8">
        <v>7</v>
      </c>
      <c r="B3024" s="8" t="s">
        <v>8318</v>
      </c>
      <c r="C3024" s="8">
        <v>341080073380</v>
      </c>
      <c r="D3024" s="8" t="s">
        <v>8319</v>
      </c>
      <c r="F3024" s="8" t="s">
        <v>8320</v>
      </c>
      <c r="G3024" s="10">
        <v>43543</v>
      </c>
      <c r="H3024" s="8" t="s">
        <v>31</v>
      </c>
      <c r="I3024" s="8" t="s">
        <v>38</v>
      </c>
      <c r="J3024" s="9">
        <v>39480.31</v>
      </c>
      <c r="K3024" s="9">
        <v>789.6</v>
      </c>
      <c r="L3024" s="8">
        <v>0</v>
      </c>
      <c r="M3024" s="14">
        <f t="shared" si="141"/>
        <v>40269.909999999996</v>
      </c>
      <c r="N3024" s="8">
        <v>0</v>
      </c>
      <c r="O3024" s="8">
        <v>0</v>
      </c>
      <c r="P3024" s="8" t="s">
        <v>112</v>
      </c>
      <c r="R3024" s="11">
        <v>1299</v>
      </c>
      <c r="S3024" s="13">
        <f>_xlfn.XLOOKUP(P3024,rif_fee_schedule!$A$2:$A$84,rif_fee_schedule!C$2:C$84, 0)*1.628</f>
        <v>53.092335999999996</v>
      </c>
      <c r="T3024" s="13">
        <f>_xlfn.XLOOKUP(P3024,rif_fee_schedule!$A$2:$A$84,rif_fee_schedule!D$2:D$84, 0)</f>
        <v>30.835000000000001</v>
      </c>
      <c r="U3024" s="14">
        <f t="shared" si="142"/>
        <v>68966.944464</v>
      </c>
      <c r="V3024" s="14">
        <f t="shared" si="143"/>
        <v>40054.665000000001</v>
      </c>
      <c r="W3024" s="2"/>
      <c r="Y3024" s="3">
        <v>53911680.950000003</v>
      </c>
      <c r="Z3024" s="3">
        <v>1078233.76</v>
      </c>
      <c r="AA3024" s="3">
        <v>0</v>
      </c>
      <c r="AB3024">
        <v>0</v>
      </c>
      <c r="AC3024" s="3">
        <v>0</v>
      </c>
      <c r="AD3024" s="2">
        <v>-682358.32</v>
      </c>
      <c r="AE3024" s="3">
        <v>599122533.62</v>
      </c>
      <c r="AF3024" s="3">
        <v>12164932.65</v>
      </c>
      <c r="AG3024" s="3">
        <v>2628720.44</v>
      </c>
      <c r="AH3024" s="3">
        <v>103699.7</v>
      </c>
      <c r="AI3024" s="3">
        <v>2074</v>
      </c>
      <c r="AJ3024" s="2">
        <v>-10188946.82</v>
      </c>
    </row>
    <row r="3025" spans="1:36" hidden="1" x14ac:dyDescent="0.25">
      <c r="A3025" s="8">
        <v>7</v>
      </c>
      <c r="B3025" s="8" t="s">
        <v>8318</v>
      </c>
      <c r="C3025" s="8">
        <v>341080073380</v>
      </c>
      <c r="D3025" s="8" t="s">
        <v>8319</v>
      </c>
      <c r="F3025" s="8" t="s">
        <v>8320</v>
      </c>
      <c r="G3025" s="10">
        <v>43543</v>
      </c>
      <c r="H3025" s="8" t="s">
        <v>31</v>
      </c>
      <c r="I3025" s="8" t="s">
        <v>38</v>
      </c>
      <c r="J3025" s="9">
        <v>39480.31</v>
      </c>
      <c r="K3025" s="9">
        <v>789.6</v>
      </c>
      <c r="L3025" s="8">
        <v>0</v>
      </c>
      <c r="M3025" s="14">
        <f t="shared" si="141"/>
        <v>40269.909999999996</v>
      </c>
      <c r="N3025" s="8">
        <v>0</v>
      </c>
      <c r="O3025" s="8">
        <v>0</v>
      </c>
      <c r="P3025" s="8" t="s">
        <v>45</v>
      </c>
      <c r="R3025" s="11">
        <v>-1299</v>
      </c>
      <c r="S3025" s="13">
        <f>_xlfn.XLOOKUP(P3025,rif_fee_schedule!$A$2:$A$84,rif_fee_schedule!C$2:C$84, 0)*1.628</f>
        <v>19.244587999999997</v>
      </c>
      <c r="T3025" s="13">
        <f>_xlfn.XLOOKUP(P3025,rif_fee_schedule!$A$2:$A$84,rif_fee_schedule!D$2:D$84, 0)</f>
        <v>11.177</v>
      </c>
      <c r="U3025" s="14">
        <f t="shared" si="142"/>
        <v>-24998.719811999996</v>
      </c>
      <c r="V3025" s="14">
        <f t="shared" si="143"/>
        <v>-14518.922999999999</v>
      </c>
      <c r="W3025" s="2"/>
      <c r="Y3025" s="3">
        <v>53911680.950000003</v>
      </c>
      <c r="Z3025" s="3">
        <v>1078233.76</v>
      </c>
      <c r="AA3025" s="3">
        <v>0</v>
      </c>
      <c r="AB3025">
        <v>0</v>
      </c>
      <c r="AC3025" s="3">
        <v>0</v>
      </c>
      <c r="AD3025" s="2">
        <v>-682358.32</v>
      </c>
      <c r="AE3025" s="3">
        <v>599122533.62</v>
      </c>
      <c r="AF3025" s="3">
        <v>12164932.65</v>
      </c>
      <c r="AG3025" s="3">
        <v>2628720.44</v>
      </c>
      <c r="AH3025" s="3">
        <v>103699.7</v>
      </c>
      <c r="AI3025" s="3">
        <v>2074</v>
      </c>
      <c r="AJ3025" s="2">
        <v>-10188946.82</v>
      </c>
    </row>
    <row r="3026" spans="1:36" hidden="1" x14ac:dyDescent="0.25">
      <c r="A3026" s="8">
        <v>5.0999999999999996</v>
      </c>
      <c r="B3026" s="8" t="s">
        <v>5170</v>
      </c>
      <c r="C3026" s="8">
        <v>2050010060040</v>
      </c>
      <c r="D3026" s="8" t="s">
        <v>5171</v>
      </c>
      <c r="F3026" s="8" t="s">
        <v>5172</v>
      </c>
      <c r="G3026" s="10">
        <v>43535</v>
      </c>
      <c r="H3026" s="8" t="s">
        <v>31</v>
      </c>
      <c r="I3026" s="8" t="s">
        <v>38</v>
      </c>
      <c r="J3026" s="9">
        <v>0</v>
      </c>
      <c r="K3026" s="9">
        <v>0</v>
      </c>
      <c r="L3026" s="8">
        <v>0</v>
      </c>
      <c r="M3026" s="14">
        <f t="shared" si="141"/>
        <v>0</v>
      </c>
      <c r="N3026" s="8">
        <v>0</v>
      </c>
      <c r="O3026" s="8">
        <v>0</v>
      </c>
      <c r="P3026" s="8" t="s">
        <v>77</v>
      </c>
      <c r="R3026" s="8">
        <v>0</v>
      </c>
      <c r="S3026" s="13">
        <f>_xlfn.XLOOKUP(P3026,rif_fee_schedule!$A$2:$A$84,rif_fee_schedule!C$2:C$84, 0)*1.628</f>
        <v>9769.6279999999988</v>
      </c>
      <c r="T3026" s="13">
        <f>_xlfn.XLOOKUP(P3026,rif_fee_schedule!$A$2:$A$84,rif_fee_schedule!D$2:D$84, 0)</f>
        <v>5674</v>
      </c>
      <c r="U3026" s="14">
        <f t="shared" si="142"/>
        <v>0</v>
      </c>
      <c r="V3026" s="14">
        <f t="shared" si="143"/>
        <v>0</v>
      </c>
      <c r="W3026"/>
      <c r="Y3026" s="3">
        <v>460572.8</v>
      </c>
      <c r="Z3026" s="3">
        <v>9211.4599999999991</v>
      </c>
      <c r="AA3026" s="3">
        <v>0</v>
      </c>
      <c r="AB3026">
        <v>0</v>
      </c>
      <c r="AC3026" s="3">
        <v>0</v>
      </c>
      <c r="AD3026" s="2">
        <v>11471.08</v>
      </c>
      <c r="AE3026" s="3">
        <v>599122533.62</v>
      </c>
      <c r="AF3026" s="3">
        <v>12164932.65</v>
      </c>
      <c r="AG3026" s="3">
        <v>2628720.44</v>
      </c>
      <c r="AH3026" s="3">
        <v>103699.7</v>
      </c>
      <c r="AI3026" s="3">
        <v>2074</v>
      </c>
      <c r="AJ3026" s="2">
        <v>-10188946.82</v>
      </c>
    </row>
    <row r="3027" spans="1:36" hidden="1" x14ac:dyDescent="0.25">
      <c r="A3027" s="8">
        <v>2</v>
      </c>
      <c r="B3027" s="8" t="s">
        <v>1983</v>
      </c>
      <c r="C3027" s="8">
        <v>141040220501</v>
      </c>
      <c r="D3027" s="8" t="s">
        <v>1984</v>
      </c>
      <c r="F3027" s="8" t="s">
        <v>1985</v>
      </c>
      <c r="G3027" s="10">
        <v>43535</v>
      </c>
      <c r="H3027" s="8" t="s">
        <v>31</v>
      </c>
      <c r="I3027" s="8" t="s">
        <v>38</v>
      </c>
      <c r="J3027" s="9">
        <v>4386.22</v>
      </c>
      <c r="K3027" s="9">
        <v>87.73</v>
      </c>
      <c r="L3027" s="8">
        <v>0</v>
      </c>
      <c r="M3027" s="14">
        <f t="shared" si="141"/>
        <v>4473.95</v>
      </c>
      <c r="N3027" s="8">
        <v>0</v>
      </c>
      <c r="O3027" s="8">
        <v>0</v>
      </c>
      <c r="P3027" s="8" t="s">
        <v>77</v>
      </c>
      <c r="R3027" s="8">
        <v>-0.5</v>
      </c>
      <c r="S3027" s="13">
        <f>_xlfn.XLOOKUP(P3027,rif_fee_schedule!$A$2:$A$84,rif_fee_schedule!C$2:C$84, 0)*1.628</f>
        <v>9769.6279999999988</v>
      </c>
      <c r="T3027" s="13">
        <f>_xlfn.XLOOKUP(P3027,rif_fee_schedule!$A$2:$A$84,rif_fee_schedule!D$2:D$84, 0)</f>
        <v>5674</v>
      </c>
      <c r="U3027" s="14">
        <f t="shared" si="142"/>
        <v>-4884.8139999999994</v>
      </c>
      <c r="V3027" s="14">
        <f t="shared" si="143"/>
        <v>-2837</v>
      </c>
      <c r="W3027"/>
      <c r="Y3027" s="3">
        <v>272008405.74000001</v>
      </c>
      <c r="Z3027" s="3">
        <v>5573244.3300000001</v>
      </c>
      <c r="AA3027" s="3">
        <v>0</v>
      </c>
      <c r="AB3027">
        <v>0</v>
      </c>
      <c r="AC3027" s="3">
        <v>0</v>
      </c>
      <c r="AD3027" s="2">
        <v>-7297347.0099999998</v>
      </c>
      <c r="AE3027" s="3">
        <v>599122533.62</v>
      </c>
      <c r="AF3027" s="3">
        <v>12164932.65</v>
      </c>
      <c r="AG3027" s="3">
        <v>2628720.44</v>
      </c>
      <c r="AH3027" s="3">
        <v>103699.7</v>
      </c>
      <c r="AI3027" s="3">
        <v>2074</v>
      </c>
      <c r="AJ3027" s="2">
        <v>-10188946.82</v>
      </c>
    </row>
    <row r="3028" spans="1:36" hidden="1" x14ac:dyDescent="0.25">
      <c r="A3028" s="8">
        <v>2</v>
      </c>
      <c r="B3028" s="8" t="s">
        <v>1983</v>
      </c>
      <c r="C3028" s="8">
        <v>141040220501</v>
      </c>
      <c r="D3028" s="8" t="s">
        <v>1984</v>
      </c>
      <c r="F3028" s="8" t="s">
        <v>1985</v>
      </c>
      <c r="G3028" s="10">
        <v>43535</v>
      </c>
      <c r="H3028" s="8" t="s">
        <v>31</v>
      </c>
      <c r="I3028" s="8" t="s">
        <v>38</v>
      </c>
      <c r="J3028" s="9">
        <v>4386.22</v>
      </c>
      <c r="K3028" s="9">
        <v>87.73</v>
      </c>
      <c r="L3028" s="8">
        <v>0</v>
      </c>
      <c r="M3028" s="14">
        <f t="shared" si="141"/>
        <v>4473.95</v>
      </c>
      <c r="N3028" s="8">
        <v>0</v>
      </c>
      <c r="O3028" s="8">
        <v>0</v>
      </c>
      <c r="P3028" s="8" t="s">
        <v>77</v>
      </c>
      <c r="R3028" s="8">
        <v>1</v>
      </c>
      <c r="S3028" s="13">
        <f>_xlfn.XLOOKUP(P3028,rif_fee_schedule!$A$2:$A$84,rif_fee_schedule!C$2:C$84, 0)*1.628</f>
        <v>9769.6279999999988</v>
      </c>
      <c r="T3028" s="13">
        <f>_xlfn.XLOOKUP(P3028,rif_fee_schedule!$A$2:$A$84,rif_fee_schedule!D$2:D$84, 0)</f>
        <v>5674</v>
      </c>
      <c r="U3028" s="14">
        <f t="shared" si="142"/>
        <v>9769.6279999999988</v>
      </c>
      <c r="V3028" s="14">
        <f t="shared" si="143"/>
        <v>5674</v>
      </c>
      <c r="W3028"/>
      <c r="Y3028" s="3">
        <v>272008405.74000001</v>
      </c>
      <c r="Z3028" s="3">
        <v>5573244.3300000001</v>
      </c>
      <c r="AA3028" s="3">
        <v>0</v>
      </c>
      <c r="AB3028">
        <v>0</v>
      </c>
      <c r="AC3028" s="3">
        <v>0</v>
      </c>
      <c r="AD3028" s="2">
        <v>-7297347.0099999998</v>
      </c>
      <c r="AE3028" s="3">
        <v>599122533.62</v>
      </c>
      <c r="AF3028" s="3">
        <v>12164932.65</v>
      </c>
      <c r="AG3028" s="3">
        <v>2628720.44</v>
      </c>
      <c r="AH3028" s="3">
        <v>103699.7</v>
      </c>
      <c r="AI3028" s="3">
        <v>2074</v>
      </c>
      <c r="AJ3028" s="2">
        <v>-10188946.82</v>
      </c>
    </row>
    <row r="3029" spans="1:36" hidden="1" x14ac:dyDescent="0.25">
      <c r="A3029" s="8">
        <v>2</v>
      </c>
      <c r="B3029" s="8" t="s">
        <v>2176</v>
      </c>
      <c r="C3029" s="8">
        <v>141200140040</v>
      </c>
      <c r="D3029" s="8" t="s">
        <v>2177</v>
      </c>
      <c r="F3029" s="8" t="s">
        <v>2178</v>
      </c>
      <c r="G3029" s="10">
        <v>43532</v>
      </c>
      <c r="H3029" s="8" t="s">
        <v>31</v>
      </c>
      <c r="I3029" s="8" t="s">
        <v>38</v>
      </c>
      <c r="J3029" s="9">
        <v>0</v>
      </c>
      <c r="K3029" s="9">
        <v>0</v>
      </c>
      <c r="L3029" s="8">
        <v>0</v>
      </c>
      <c r="M3029" s="14">
        <f t="shared" si="141"/>
        <v>0</v>
      </c>
      <c r="N3029" s="8">
        <v>0</v>
      </c>
      <c r="O3029" s="8">
        <v>0</v>
      </c>
      <c r="P3029" s="8" t="s">
        <v>77</v>
      </c>
      <c r="R3029" s="8">
        <v>0</v>
      </c>
      <c r="S3029" s="13">
        <f>_xlfn.XLOOKUP(P3029,rif_fee_schedule!$A$2:$A$84,rif_fee_schedule!C$2:C$84, 0)*1.628</f>
        <v>9769.6279999999988</v>
      </c>
      <c r="T3029" s="13">
        <f>_xlfn.XLOOKUP(P3029,rif_fee_schedule!$A$2:$A$84,rif_fee_schedule!D$2:D$84, 0)</f>
        <v>5674</v>
      </c>
      <c r="U3029" s="14">
        <f t="shared" si="142"/>
        <v>0</v>
      </c>
      <c r="V3029" s="14">
        <f t="shared" si="143"/>
        <v>0</v>
      </c>
      <c r="W3029"/>
      <c r="Y3029" s="3">
        <v>272008405.74000001</v>
      </c>
      <c r="Z3029" s="3">
        <v>5573244.3300000001</v>
      </c>
      <c r="AA3029" s="3">
        <v>0</v>
      </c>
      <c r="AB3029">
        <v>0</v>
      </c>
      <c r="AC3029" s="3">
        <v>0</v>
      </c>
      <c r="AD3029" s="2">
        <v>-7297347.0099999998</v>
      </c>
      <c r="AE3029" s="3">
        <v>599122533.62</v>
      </c>
      <c r="AF3029" s="3">
        <v>12164932.65</v>
      </c>
      <c r="AG3029" s="3">
        <v>2628720.44</v>
      </c>
      <c r="AH3029" s="3">
        <v>103699.7</v>
      </c>
      <c r="AI3029" s="3">
        <v>2074</v>
      </c>
      <c r="AJ3029" s="2">
        <v>-10188946.82</v>
      </c>
    </row>
    <row r="3030" spans="1:36" hidden="1" x14ac:dyDescent="0.25">
      <c r="A3030" s="8">
        <v>3</v>
      </c>
      <c r="B3030" s="8" t="s">
        <v>3111</v>
      </c>
      <c r="C3030" s="8">
        <v>420160074240</v>
      </c>
      <c r="D3030" s="8" t="s">
        <v>3112</v>
      </c>
      <c r="F3030" s="8" t="s">
        <v>3113</v>
      </c>
      <c r="G3030" s="10">
        <v>43538</v>
      </c>
      <c r="H3030" s="8" t="s">
        <v>31</v>
      </c>
      <c r="I3030" s="8" t="s">
        <v>38</v>
      </c>
      <c r="J3030" s="9">
        <v>68163.509999999995</v>
      </c>
      <c r="K3030" s="9">
        <v>1363.27</v>
      </c>
      <c r="L3030" s="8">
        <v>0</v>
      </c>
      <c r="M3030" s="14">
        <f t="shared" si="141"/>
        <v>69526.78</v>
      </c>
      <c r="N3030" s="8">
        <v>0</v>
      </c>
      <c r="O3030" s="8">
        <v>0</v>
      </c>
      <c r="P3030" s="8" t="s">
        <v>376</v>
      </c>
      <c r="R3030" s="8">
        <v>12</v>
      </c>
      <c r="S3030" s="13">
        <f>_xlfn.XLOOKUP(P3030,rif_fee_schedule!$A$2:$A$84,rif_fee_schedule!C$2:C$84, 0)*1.628</f>
        <v>5981.2719999999999</v>
      </c>
      <c r="T3030" s="13">
        <f>_xlfn.XLOOKUP(P3030,rif_fee_schedule!$A$2:$A$84,rif_fee_schedule!D$2:D$84, 0)</f>
        <v>3474</v>
      </c>
      <c r="U3030" s="14">
        <f t="shared" si="142"/>
        <v>71775.263999999996</v>
      </c>
      <c r="V3030" s="14">
        <f t="shared" si="143"/>
        <v>41688</v>
      </c>
      <c r="W3030"/>
      <c r="Y3030" s="3">
        <v>23988344.25</v>
      </c>
      <c r="Z3030" s="3">
        <v>491993.61</v>
      </c>
      <c r="AA3030" s="3">
        <v>633517.25</v>
      </c>
      <c r="AB3030">
        <v>0</v>
      </c>
      <c r="AC3030" s="3">
        <v>0</v>
      </c>
      <c r="AD3030" s="2">
        <v>2811604.2</v>
      </c>
      <c r="AE3030" s="3">
        <v>599122533.62</v>
      </c>
      <c r="AF3030" s="3">
        <v>12164932.65</v>
      </c>
      <c r="AG3030" s="3">
        <v>2628720.44</v>
      </c>
      <c r="AH3030" s="3">
        <v>103699.7</v>
      </c>
      <c r="AI3030" s="3">
        <v>2074</v>
      </c>
      <c r="AJ3030" s="2">
        <v>-10188946.82</v>
      </c>
    </row>
    <row r="3031" spans="1:36" hidden="1" x14ac:dyDescent="0.25">
      <c r="A3031" s="8">
        <v>3</v>
      </c>
      <c r="B3031" s="8" t="s">
        <v>3160</v>
      </c>
      <c r="C3031" s="8">
        <v>420160074360</v>
      </c>
      <c r="D3031" s="8" t="s">
        <v>3161</v>
      </c>
      <c r="F3031" s="8" t="s">
        <v>3162</v>
      </c>
      <c r="G3031" s="10">
        <v>43545</v>
      </c>
      <c r="H3031" s="8" t="s">
        <v>31</v>
      </c>
      <c r="I3031" s="8" t="s">
        <v>38</v>
      </c>
      <c r="J3031" s="9">
        <v>68163.509999999995</v>
      </c>
      <c r="K3031" s="9">
        <v>1363.27</v>
      </c>
      <c r="L3031" s="8">
        <v>0</v>
      </c>
      <c r="M3031" s="14">
        <f t="shared" si="141"/>
        <v>69526.78</v>
      </c>
      <c r="N3031" s="8">
        <v>0</v>
      </c>
      <c r="O3031" s="8">
        <v>0</v>
      </c>
      <c r="P3031" s="8" t="s">
        <v>376</v>
      </c>
      <c r="R3031" s="8">
        <v>12</v>
      </c>
      <c r="S3031" s="13">
        <f>_xlfn.XLOOKUP(P3031,rif_fee_schedule!$A$2:$A$84,rif_fee_schedule!C$2:C$84, 0)*1.628</f>
        <v>5981.2719999999999</v>
      </c>
      <c r="T3031" s="13">
        <f>_xlfn.XLOOKUP(P3031,rif_fee_schedule!$A$2:$A$84,rif_fee_schedule!D$2:D$84, 0)</f>
        <v>3474</v>
      </c>
      <c r="U3031" s="14">
        <f t="shared" si="142"/>
        <v>71775.263999999996</v>
      </c>
      <c r="V3031" s="14">
        <f t="shared" si="143"/>
        <v>41688</v>
      </c>
      <c r="W3031"/>
      <c r="Y3031" s="3">
        <v>23988344.25</v>
      </c>
      <c r="Z3031" s="3">
        <v>491993.61</v>
      </c>
      <c r="AA3031" s="3">
        <v>633517.25</v>
      </c>
      <c r="AB3031">
        <v>0</v>
      </c>
      <c r="AC3031" s="3">
        <v>0</v>
      </c>
      <c r="AD3031" s="2">
        <v>2811604.2</v>
      </c>
      <c r="AE3031" s="3">
        <v>599122533.62</v>
      </c>
      <c r="AF3031" s="3">
        <v>12164932.65</v>
      </c>
      <c r="AG3031" s="3">
        <v>2628720.44</v>
      </c>
      <c r="AH3031" s="3">
        <v>103699.7</v>
      </c>
      <c r="AI3031" s="3">
        <v>2074</v>
      </c>
      <c r="AJ3031" s="2">
        <v>-10188946.82</v>
      </c>
    </row>
    <row r="3032" spans="1:36" hidden="1" x14ac:dyDescent="0.25">
      <c r="A3032" s="8">
        <v>6</v>
      </c>
      <c r="B3032" s="8" t="s">
        <v>5381</v>
      </c>
      <c r="C3032" s="8">
        <v>1079160210260</v>
      </c>
      <c r="D3032" s="8" t="s">
        <v>5382</v>
      </c>
      <c r="F3032" s="8" t="s">
        <v>5383</v>
      </c>
      <c r="G3032" s="10">
        <v>43539</v>
      </c>
      <c r="H3032" s="8" t="s">
        <v>31</v>
      </c>
      <c r="I3032" s="8" t="s">
        <v>38</v>
      </c>
      <c r="J3032" s="9">
        <v>9278.02</v>
      </c>
      <c r="K3032" s="9">
        <v>185.56</v>
      </c>
      <c r="L3032" s="8">
        <v>0</v>
      </c>
      <c r="M3032" s="14">
        <f t="shared" si="141"/>
        <v>9463.58</v>
      </c>
      <c r="N3032" s="8">
        <v>0</v>
      </c>
      <c r="O3032" s="8">
        <v>0</v>
      </c>
      <c r="P3032" s="8" t="s">
        <v>77</v>
      </c>
      <c r="R3032" s="8">
        <v>1</v>
      </c>
      <c r="S3032" s="13">
        <f>_xlfn.XLOOKUP(P3032,rif_fee_schedule!$A$2:$A$84,rif_fee_schedule!C$2:C$84, 0)*1.628</f>
        <v>9769.6279999999988</v>
      </c>
      <c r="T3032" s="13">
        <f>_xlfn.XLOOKUP(P3032,rif_fee_schedule!$A$2:$A$84,rif_fee_schedule!D$2:D$84, 0)</f>
        <v>5674</v>
      </c>
      <c r="U3032" s="14">
        <f t="shared" si="142"/>
        <v>9769.6279999999988</v>
      </c>
      <c r="V3032" s="14">
        <f t="shared" si="143"/>
        <v>5674</v>
      </c>
      <c r="W3032"/>
      <c r="Y3032" s="3">
        <v>43269262.359999999</v>
      </c>
      <c r="Z3032" s="3">
        <v>874367.57</v>
      </c>
      <c r="AA3032" s="3">
        <v>433279.63</v>
      </c>
      <c r="AB3032">
        <v>0</v>
      </c>
      <c r="AC3032" s="3">
        <v>0</v>
      </c>
      <c r="AD3032" s="2">
        <v>374512.67</v>
      </c>
      <c r="AE3032" s="3">
        <v>599122533.62</v>
      </c>
      <c r="AF3032" s="3">
        <v>12164932.65</v>
      </c>
      <c r="AG3032" s="3">
        <v>2628720.44</v>
      </c>
      <c r="AH3032" s="3">
        <v>103699.7</v>
      </c>
      <c r="AI3032" s="3">
        <v>2074</v>
      </c>
      <c r="AJ3032" s="2">
        <v>-10188946.82</v>
      </c>
    </row>
    <row r="3033" spans="1:36" hidden="1" x14ac:dyDescent="0.25">
      <c r="A3033" s="8">
        <v>2</v>
      </c>
      <c r="B3033" s="8" t="s">
        <v>1333</v>
      </c>
      <c r="C3033" s="8">
        <v>131240211490</v>
      </c>
      <c r="D3033" s="8" t="s">
        <v>1334</v>
      </c>
      <c r="G3033" s="10">
        <v>43551</v>
      </c>
      <c r="H3033" s="8" t="s">
        <v>31</v>
      </c>
      <c r="I3033" s="8" t="s">
        <v>32</v>
      </c>
      <c r="J3033" s="9">
        <v>7049.69</v>
      </c>
      <c r="K3033" s="9">
        <v>140.99</v>
      </c>
      <c r="L3033" s="8">
        <v>0</v>
      </c>
      <c r="M3033" s="14">
        <f t="shared" si="141"/>
        <v>7190.6799999999994</v>
      </c>
      <c r="N3033" s="8">
        <v>0</v>
      </c>
      <c r="O3033" s="8">
        <v>0</v>
      </c>
      <c r="P3033" s="8" t="s">
        <v>43</v>
      </c>
      <c r="R3033" s="8">
        <v>-727</v>
      </c>
      <c r="S3033" s="13">
        <f>_xlfn.XLOOKUP(P3033,rif_fee_schedule!$A$2:$A$84,rif_fee_schedule!C$2:C$84, 0)*1.628</f>
        <v>5.1216879999999998</v>
      </c>
      <c r="T3033" s="13">
        <f>_xlfn.XLOOKUP(P3033,rif_fee_schedule!$A$2:$A$84,rif_fee_schedule!D$2:D$84, 0)</f>
        <v>2.9740000000000002</v>
      </c>
      <c r="U3033" s="14">
        <f t="shared" si="142"/>
        <v>-3723.4671759999997</v>
      </c>
      <c r="V3033" s="14">
        <f t="shared" si="143"/>
        <v>-2162.098</v>
      </c>
      <c r="W3033"/>
      <c r="Y3033" s="3">
        <v>272008405.74000001</v>
      </c>
      <c r="Z3033" s="3">
        <v>5573244.3300000001</v>
      </c>
      <c r="AA3033" s="3">
        <v>0</v>
      </c>
      <c r="AB3033">
        <v>0</v>
      </c>
      <c r="AC3033" s="3">
        <v>0</v>
      </c>
      <c r="AD3033" s="2">
        <v>-7297347.0099999998</v>
      </c>
      <c r="AE3033" s="3">
        <v>599122533.62</v>
      </c>
      <c r="AF3033" s="3">
        <v>12164932.65</v>
      </c>
      <c r="AG3033" s="3">
        <v>2628720.44</v>
      </c>
      <c r="AH3033" s="3">
        <v>103699.7</v>
      </c>
      <c r="AI3033" s="3">
        <v>2074</v>
      </c>
      <c r="AJ3033" s="2">
        <v>-10188946.82</v>
      </c>
    </row>
    <row r="3034" spans="1:36" hidden="1" x14ac:dyDescent="0.25">
      <c r="A3034" s="8">
        <v>2</v>
      </c>
      <c r="B3034" s="8" t="s">
        <v>1333</v>
      </c>
      <c r="C3034" s="8">
        <v>131240211490</v>
      </c>
      <c r="D3034" s="8" t="s">
        <v>1334</v>
      </c>
      <c r="G3034" s="10">
        <v>43551</v>
      </c>
      <c r="H3034" s="8" t="s">
        <v>31</v>
      </c>
      <c r="I3034" s="8" t="s">
        <v>32</v>
      </c>
      <c r="J3034" s="9">
        <v>7049.69</v>
      </c>
      <c r="K3034" s="9">
        <v>140.99</v>
      </c>
      <c r="L3034" s="8">
        <v>0</v>
      </c>
      <c r="M3034" s="14">
        <f t="shared" si="141"/>
        <v>7190.6799999999994</v>
      </c>
      <c r="N3034" s="8">
        <v>0</v>
      </c>
      <c r="O3034" s="8">
        <v>0</v>
      </c>
      <c r="P3034" s="8" t="s">
        <v>72</v>
      </c>
      <c r="R3034" s="8">
        <v>727</v>
      </c>
      <c r="S3034" s="13">
        <f>_xlfn.XLOOKUP(P3034,rif_fee_schedule!$A$2:$A$84,rif_fee_schedule!C$2:C$84, 0)*1.628</f>
        <v>15.918583999999999</v>
      </c>
      <c r="T3034" s="13">
        <f>_xlfn.XLOOKUP(P3034,rif_fee_schedule!$A$2:$A$84,rif_fee_schedule!D$2:D$84, 0)</f>
        <v>9.2460000000000004</v>
      </c>
      <c r="U3034" s="14">
        <f t="shared" si="142"/>
        <v>11572.810567999999</v>
      </c>
      <c r="V3034" s="14">
        <f t="shared" si="143"/>
        <v>6721.8420000000006</v>
      </c>
      <c r="W3034"/>
      <c r="Y3034" s="3">
        <v>272008405.74000001</v>
      </c>
      <c r="Z3034" s="3">
        <v>5573244.3300000001</v>
      </c>
      <c r="AA3034" s="3">
        <v>0</v>
      </c>
      <c r="AB3034">
        <v>0</v>
      </c>
      <c r="AC3034" s="3">
        <v>0</v>
      </c>
      <c r="AD3034" s="2">
        <v>-7297347.0099999998</v>
      </c>
      <c r="AE3034" s="3">
        <v>599122533.62</v>
      </c>
      <c r="AF3034" s="3">
        <v>12164932.65</v>
      </c>
      <c r="AG3034" s="3">
        <v>2628720.44</v>
      </c>
      <c r="AH3034" s="3">
        <v>103699.7</v>
      </c>
      <c r="AI3034" s="3">
        <v>2074</v>
      </c>
      <c r="AJ3034" s="2">
        <v>-10188946.82</v>
      </c>
    </row>
    <row r="3035" spans="1:36" hidden="1" x14ac:dyDescent="0.25">
      <c r="A3035" s="8">
        <v>2</v>
      </c>
      <c r="B3035" s="8" t="s">
        <v>1195</v>
      </c>
      <c r="C3035" s="8">
        <v>131140450150</v>
      </c>
      <c r="D3035" s="8" t="s">
        <v>1196</v>
      </c>
      <c r="F3035" s="8" t="s">
        <v>1197</v>
      </c>
      <c r="G3035" s="10">
        <v>43542</v>
      </c>
      <c r="H3035" s="8" t="s">
        <v>31</v>
      </c>
      <c r="I3035" s="8" t="s">
        <v>38</v>
      </c>
      <c r="J3035" s="9">
        <v>0</v>
      </c>
      <c r="K3035" s="9">
        <v>0</v>
      </c>
      <c r="L3035" s="8">
        <v>0</v>
      </c>
      <c r="M3035" s="14">
        <f t="shared" si="141"/>
        <v>0</v>
      </c>
      <c r="N3035" s="8">
        <v>0</v>
      </c>
      <c r="O3035" s="8">
        <v>0</v>
      </c>
      <c r="P3035" s="8" t="s">
        <v>114</v>
      </c>
      <c r="R3035" s="8">
        <v>-3</v>
      </c>
      <c r="S3035" s="13">
        <f>_xlfn.XLOOKUP(P3035,rif_fee_schedule!$A$2:$A$84,rif_fee_schedule!C$2:C$84, 0)*1.628</f>
        <v>4288.152</v>
      </c>
      <c r="T3035" s="13">
        <f>_xlfn.XLOOKUP(P3035,rif_fee_schedule!$A$2:$A$84,rif_fee_schedule!D$2:D$84, 0)</f>
        <v>2490</v>
      </c>
      <c r="U3035" s="14">
        <f t="shared" si="142"/>
        <v>-12864.456</v>
      </c>
      <c r="V3035" s="14">
        <f t="shared" si="143"/>
        <v>-7470</v>
      </c>
      <c r="W3035"/>
      <c r="Y3035" s="3">
        <v>272008405.74000001</v>
      </c>
      <c r="Z3035" s="3">
        <v>5573244.3300000001</v>
      </c>
      <c r="AA3035" s="3">
        <v>0</v>
      </c>
      <c r="AB3035">
        <v>0</v>
      </c>
      <c r="AC3035" s="3">
        <v>0</v>
      </c>
      <c r="AD3035" s="2">
        <v>-7297347.0099999998</v>
      </c>
      <c r="AE3035" s="3">
        <v>599122533.62</v>
      </c>
      <c r="AF3035" s="3">
        <v>12164932.65</v>
      </c>
      <c r="AG3035" s="3">
        <v>2628720.44</v>
      </c>
      <c r="AH3035" s="3">
        <v>103699.7</v>
      </c>
      <c r="AI3035" s="3">
        <v>2074</v>
      </c>
      <c r="AJ3035" s="2">
        <v>-10188946.82</v>
      </c>
    </row>
    <row r="3036" spans="1:36" hidden="1" x14ac:dyDescent="0.25">
      <c r="A3036" s="8">
        <v>2</v>
      </c>
      <c r="B3036" s="8" t="s">
        <v>1195</v>
      </c>
      <c r="C3036" s="8">
        <v>131140450150</v>
      </c>
      <c r="D3036" s="8" t="s">
        <v>1196</v>
      </c>
      <c r="F3036" s="8" t="s">
        <v>1197</v>
      </c>
      <c r="G3036" s="10">
        <v>43542</v>
      </c>
      <c r="H3036" s="8" t="s">
        <v>31</v>
      </c>
      <c r="I3036" s="8" t="s">
        <v>38</v>
      </c>
      <c r="J3036" s="9">
        <v>0</v>
      </c>
      <c r="K3036" s="9">
        <v>0</v>
      </c>
      <c r="L3036" s="8">
        <v>0</v>
      </c>
      <c r="M3036" s="14">
        <f t="shared" si="141"/>
        <v>0</v>
      </c>
      <c r="N3036" s="8">
        <v>0</v>
      </c>
      <c r="O3036" s="8">
        <v>0</v>
      </c>
      <c r="P3036" s="8" t="s">
        <v>114</v>
      </c>
      <c r="R3036" s="8">
        <v>3</v>
      </c>
      <c r="S3036" s="13">
        <f>_xlfn.XLOOKUP(P3036,rif_fee_schedule!$A$2:$A$84,rif_fee_schedule!C$2:C$84, 0)*1.628</f>
        <v>4288.152</v>
      </c>
      <c r="T3036" s="13">
        <f>_xlfn.XLOOKUP(P3036,rif_fee_schedule!$A$2:$A$84,rif_fee_schedule!D$2:D$84, 0)</f>
        <v>2490</v>
      </c>
      <c r="U3036" s="14">
        <f t="shared" si="142"/>
        <v>12864.456</v>
      </c>
      <c r="V3036" s="14">
        <f t="shared" si="143"/>
        <v>7470</v>
      </c>
      <c r="W3036"/>
      <c r="Y3036" s="3">
        <v>272008405.74000001</v>
      </c>
      <c r="Z3036" s="3">
        <v>5573244.3300000001</v>
      </c>
      <c r="AA3036" s="3">
        <v>0</v>
      </c>
      <c r="AB3036">
        <v>0</v>
      </c>
      <c r="AC3036" s="3">
        <v>0</v>
      </c>
      <c r="AD3036" s="2">
        <v>-7297347.0099999998</v>
      </c>
      <c r="AE3036" s="3">
        <v>599122533.62</v>
      </c>
      <c r="AF3036" s="3">
        <v>12164932.65</v>
      </c>
      <c r="AG3036" s="3">
        <v>2628720.44</v>
      </c>
      <c r="AH3036" s="3">
        <v>103699.7</v>
      </c>
      <c r="AI3036" s="3">
        <v>2074</v>
      </c>
      <c r="AJ3036" s="2">
        <v>-10188946.82</v>
      </c>
    </row>
    <row r="3037" spans="1:36" hidden="1" x14ac:dyDescent="0.25">
      <c r="A3037" s="8">
        <v>2</v>
      </c>
      <c r="B3037" s="8" t="s">
        <v>1922</v>
      </c>
      <c r="C3037" s="8">
        <v>141020054680</v>
      </c>
      <c r="D3037" s="8" t="s">
        <v>1923</v>
      </c>
      <c r="F3037" s="8" t="s">
        <v>1924</v>
      </c>
      <c r="G3037" s="10">
        <v>43532</v>
      </c>
      <c r="H3037" s="8" t="s">
        <v>31</v>
      </c>
      <c r="I3037" s="8" t="s">
        <v>38</v>
      </c>
      <c r="J3037" s="9">
        <v>28185.01</v>
      </c>
      <c r="K3037" s="9">
        <v>563.70000000000005</v>
      </c>
      <c r="L3037" s="8">
        <v>0</v>
      </c>
      <c r="M3037" s="14">
        <f t="shared" si="141"/>
        <v>28748.71</v>
      </c>
      <c r="N3037" s="8">
        <v>0</v>
      </c>
      <c r="O3037" s="8">
        <v>0</v>
      </c>
      <c r="P3037" s="8" t="s">
        <v>77</v>
      </c>
      <c r="R3037" s="8">
        <v>-1</v>
      </c>
      <c r="S3037" s="13">
        <f>_xlfn.XLOOKUP(P3037,rif_fee_schedule!$A$2:$A$84,rif_fee_schedule!C$2:C$84, 0)*1.628</f>
        <v>9769.6279999999988</v>
      </c>
      <c r="T3037" s="13">
        <f>_xlfn.XLOOKUP(P3037,rif_fee_schedule!$A$2:$A$84,rif_fee_schedule!D$2:D$84, 0)</f>
        <v>5674</v>
      </c>
      <c r="U3037" s="14">
        <f t="shared" si="142"/>
        <v>-9769.6279999999988</v>
      </c>
      <c r="V3037" s="14">
        <f t="shared" si="143"/>
        <v>-5674</v>
      </c>
      <c r="W3037"/>
      <c r="Y3037" s="3">
        <v>272008405.74000001</v>
      </c>
      <c r="Z3037" s="3">
        <v>5573244.3300000001</v>
      </c>
      <c r="AA3037" s="3">
        <v>0</v>
      </c>
      <c r="AB3037">
        <v>0</v>
      </c>
      <c r="AC3037" s="3">
        <v>0</v>
      </c>
      <c r="AD3037" s="2">
        <v>-7297347.0099999998</v>
      </c>
      <c r="AE3037" s="3">
        <v>599122533.62</v>
      </c>
      <c r="AF3037" s="3">
        <v>12164932.65</v>
      </c>
      <c r="AG3037" s="3">
        <v>2628720.44</v>
      </c>
      <c r="AH3037" s="3">
        <v>103699.7</v>
      </c>
      <c r="AI3037" s="3">
        <v>2074</v>
      </c>
      <c r="AJ3037" s="2">
        <v>-10188946.82</v>
      </c>
    </row>
    <row r="3038" spans="1:36" hidden="1" x14ac:dyDescent="0.25">
      <c r="A3038" s="8">
        <v>2</v>
      </c>
      <c r="B3038" s="8" t="s">
        <v>1922</v>
      </c>
      <c r="C3038" s="8">
        <v>141020054680</v>
      </c>
      <c r="D3038" s="8" t="s">
        <v>1923</v>
      </c>
      <c r="F3038" s="8" t="s">
        <v>1924</v>
      </c>
      <c r="G3038" s="10">
        <v>43532</v>
      </c>
      <c r="H3038" s="8" t="s">
        <v>31</v>
      </c>
      <c r="I3038" s="8" t="s">
        <v>38</v>
      </c>
      <c r="J3038" s="9">
        <v>28185.01</v>
      </c>
      <c r="K3038" s="9">
        <v>563.70000000000005</v>
      </c>
      <c r="L3038" s="8">
        <v>0</v>
      </c>
      <c r="M3038" s="14">
        <f t="shared" si="141"/>
        <v>28748.71</v>
      </c>
      <c r="N3038" s="8">
        <v>0</v>
      </c>
      <c r="O3038" s="8">
        <v>0</v>
      </c>
      <c r="P3038" s="8" t="s">
        <v>113</v>
      </c>
      <c r="R3038" s="8">
        <v>6</v>
      </c>
      <c r="S3038" s="13">
        <f>_xlfn.XLOOKUP(P3038,rif_fee_schedule!$A$2:$A$84,rif_fee_schedule!C$2:C$84, 0)*1.628</f>
        <v>6860.3919999999998</v>
      </c>
      <c r="T3038" s="13">
        <f>_xlfn.XLOOKUP(P3038,rif_fee_schedule!$A$2:$A$84,rif_fee_schedule!D$2:D$84, 0)</f>
        <v>3984</v>
      </c>
      <c r="U3038" s="14">
        <f t="shared" si="142"/>
        <v>41162.351999999999</v>
      </c>
      <c r="V3038" s="14">
        <f t="shared" si="143"/>
        <v>23904</v>
      </c>
      <c r="W3038"/>
      <c r="Y3038" s="3">
        <v>272008405.74000001</v>
      </c>
      <c r="Z3038" s="3">
        <v>5573244.3300000001</v>
      </c>
      <c r="AA3038" s="3">
        <v>0</v>
      </c>
      <c r="AB3038">
        <v>0</v>
      </c>
      <c r="AC3038" s="3">
        <v>0</v>
      </c>
      <c r="AD3038" s="2">
        <v>-7297347.0099999998</v>
      </c>
      <c r="AE3038" s="3">
        <v>599122533.62</v>
      </c>
      <c r="AF3038" s="3">
        <v>12164932.65</v>
      </c>
      <c r="AG3038" s="3">
        <v>2628720.44</v>
      </c>
      <c r="AH3038" s="3">
        <v>103699.7</v>
      </c>
      <c r="AI3038" s="3">
        <v>2074</v>
      </c>
      <c r="AJ3038" s="2">
        <v>-10188946.82</v>
      </c>
    </row>
    <row r="3039" spans="1:36" hidden="1" x14ac:dyDescent="0.25">
      <c r="A3039" s="8">
        <v>1.1000000000000001</v>
      </c>
      <c r="B3039" s="8" t="s">
        <v>763</v>
      </c>
      <c r="C3039" s="8">
        <v>940360400210</v>
      </c>
      <c r="D3039" s="8" t="s">
        <v>764</v>
      </c>
      <c r="F3039" s="8" t="s">
        <v>765</v>
      </c>
      <c r="G3039" s="10">
        <v>43545</v>
      </c>
      <c r="H3039" s="8" t="s">
        <v>31</v>
      </c>
      <c r="I3039" s="8" t="s">
        <v>38</v>
      </c>
      <c r="J3039" s="9">
        <v>36253.58</v>
      </c>
      <c r="K3039" s="9">
        <v>725.07</v>
      </c>
      <c r="L3039" s="8">
        <v>0</v>
      </c>
      <c r="M3039" s="14">
        <f t="shared" si="141"/>
        <v>36978.65</v>
      </c>
      <c r="N3039" s="8">
        <v>0</v>
      </c>
      <c r="O3039" s="8">
        <v>0</v>
      </c>
      <c r="P3039" s="8" t="s">
        <v>82</v>
      </c>
      <c r="R3039" s="11">
        <v>1603</v>
      </c>
      <c r="S3039" s="13">
        <f>_xlfn.XLOOKUP(P3039,rif_fee_schedule!$A$2:$A$84,rif_fee_schedule!C$2:C$84, 0)*1.628</f>
        <v>36.760239999999996</v>
      </c>
      <c r="T3039" s="13">
        <f>_xlfn.XLOOKUP(P3039,rif_fee_schedule!$A$2:$A$84,rif_fee_schedule!D$2:D$84, 0)</f>
        <v>21.35</v>
      </c>
      <c r="U3039" s="14">
        <f t="shared" si="142"/>
        <v>58926.664719999993</v>
      </c>
      <c r="V3039" s="14">
        <f t="shared" si="143"/>
        <v>34224.050000000003</v>
      </c>
      <c r="W3039" s="2"/>
      <c r="Y3039" s="3">
        <v>13538989.02</v>
      </c>
      <c r="Z3039" s="3">
        <v>280635.13</v>
      </c>
      <c r="AA3039" s="3">
        <v>0</v>
      </c>
      <c r="AB3039">
        <v>0</v>
      </c>
      <c r="AC3039" s="3">
        <v>0</v>
      </c>
      <c r="AD3039" s="2">
        <v>-2316507.67</v>
      </c>
      <c r="AE3039" s="3">
        <v>599122533.62</v>
      </c>
      <c r="AF3039" s="3">
        <v>12164932.65</v>
      </c>
      <c r="AG3039" s="3">
        <v>2628720.44</v>
      </c>
      <c r="AH3039" s="3">
        <v>103699.7</v>
      </c>
      <c r="AI3039" s="3">
        <v>2074</v>
      </c>
      <c r="AJ3039" s="2">
        <v>-10188946.82</v>
      </c>
    </row>
    <row r="3040" spans="1:36" hidden="1" x14ac:dyDescent="0.25">
      <c r="A3040" s="8">
        <v>1.1000000000000001</v>
      </c>
      <c r="B3040" s="8" t="s">
        <v>763</v>
      </c>
      <c r="C3040" s="8">
        <v>940360400210</v>
      </c>
      <c r="D3040" s="8" t="s">
        <v>764</v>
      </c>
      <c r="F3040" s="8" t="s">
        <v>765</v>
      </c>
      <c r="G3040" s="10">
        <v>43545</v>
      </c>
      <c r="H3040" s="8" t="s">
        <v>31</v>
      </c>
      <c r="I3040" s="8" t="s">
        <v>38</v>
      </c>
      <c r="J3040" s="9">
        <v>36253.58</v>
      </c>
      <c r="K3040" s="9">
        <v>725.07</v>
      </c>
      <c r="L3040" s="8">
        <v>0</v>
      </c>
      <c r="M3040" s="14">
        <f t="shared" si="141"/>
        <v>36978.65</v>
      </c>
      <c r="N3040" s="8">
        <v>0</v>
      </c>
      <c r="O3040" s="8">
        <v>0</v>
      </c>
      <c r="P3040" s="8" t="s">
        <v>769</v>
      </c>
      <c r="R3040" s="11">
        <v>-1603</v>
      </c>
      <c r="S3040" s="13">
        <f>_xlfn.XLOOKUP(P3040,rif_fee_schedule!$A$2:$A$84,rif_fee_schedule!C$2:C$84, 0)*1.628</f>
        <v>11.573452</v>
      </c>
      <c r="T3040" s="13">
        <f>_xlfn.XLOOKUP(P3040,rif_fee_schedule!$A$2:$A$84,rif_fee_schedule!D$2:D$84, 0)</f>
        <v>6.7220000000000004</v>
      </c>
      <c r="U3040" s="14">
        <f t="shared" si="142"/>
        <v>-18552.243555999998</v>
      </c>
      <c r="V3040" s="14">
        <f t="shared" si="143"/>
        <v>-10775.366</v>
      </c>
      <c r="W3040" s="2"/>
      <c r="Y3040" s="3">
        <v>13538989.02</v>
      </c>
      <c r="Z3040" s="3">
        <v>280635.13</v>
      </c>
      <c r="AA3040" s="3">
        <v>0</v>
      </c>
      <c r="AB3040">
        <v>0</v>
      </c>
      <c r="AC3040" s="3">
        <v>0</v>
      </c>
      <c r="AD3040" s="2">
        <v>-2316507.67</v>
      </c>
      <c r="AE3040" s="3">
        <v>599122533.62</v>
      </c>
      <c r="AF3040" s="3">
        <v>12164932.65</v>
      </c>
      <c r="AG3040" s="3">
        <v>2628720.44</v>
      </c>
      <c r="AH3040" s="3">
        <v>103699.7</v>
      </c>
      <c r="AI3040" s="3">
        <v>2074</v>
      </c>
      <c r="AJ3040" s="2">
        <v>-10188946.82</v>
      </c>
    </row>
    <row r="3041" spans="1:36" hidden="1" x14ac:dyDescent="0.25">
      <c r="A3041" s="8">
        <v>2</v>
      </c>
      <c r="B3041" s="8" t="s">
        <v>1426</v>
      </c>
      <c r="C3041" s="8">
        <v>131250380170</v>
      </c>
      <c r="D3041" s="8" t="s">
        <v>1427</v>
      </c>
      <c r="F3041" s="8" t="s">
        <v>1428</v>
      </c>
      <c r="G3041" s="10">
        <v>43535</v>
      </c>
      <c r="H3041" s="8" t="s">
        <v>31</v>
      </c>
      <c r="I3041" s="8" t="s">
        <v>38</v>
      </c>
      <c r="J3041" s="9">
        <v>12310.49</v>
      </c>
      <c r="K3041" s="9">
        <v>246.2</v>
      </c>
      <c r="L3041" s="8">
        <v>0</v>
      </c>
      <c r="M3041" s="14">
        <f t="shared" ref="M3041:M3104" si="144">SUM(J3041:L3041)</f>
        <v>12556.69</v>
      </c>
      <c r="N3041" s="8">
        <v>0</v>
      </c>
      <c r="O3041" s="8">
        <v>0</v>
      </c>
      <c r="P3041" s="8" t="s">
        <v>43</v>
      </c>
      <c r="R3041" s="8">
        <v>413</v>
      </c>
      <c r="S3041" s="13">
        <f>_xlfn.XLOOKUP(P3041,rif_fee_schedule!$A$2:$A$84,rif_fee_schedule!C$2:C$84, 0)*1.628</f>
        <v>5.1216879999999998</v>
      </c>
      <c r="T3041" s="13">
        <f>_xlfn.XLOOKUP(P3041,rif_fee_schedule!$A$2:$A$84,rif_fee_schedule!D$2:D$84, 0)</f>
        <v>2.9740000000000002</v>
      </c>
      <c r="U3041" s="14">
        <f t="shared" si="142"/>
        <v>2115.2571439999997</v>
      </c>
      <c r="V3041" s="14">
        <f t="shared" si="143"/>
        <v>1228.2620000000002</v>
      </c>
      <c r="W3041"/>
      <c r="Y3041" s="3">
        <v>272008405.74000001</v>
      </c>
      <c r="Z3041" s="3">
        <v>5573244.3300000001</v>
      </c>
      <c r="AA3041" s="3">
        <v>0</v>
      </c>
      <c r="AB3041">
        <v>0</v>
      </c>
      <c r="AC3041" s="3">
        <v>0</v>
      </c>
      <c r="AD3041" s="2">
        <v>-7297347.0099999998</v>
      </c>
      <c r="AE3041" s="3">
        <v>599122533.62</v>
      </c>
      <c r="AF3041" s="3">
        <v>12164932.65</v>
      </c>
      <c r="AG3041" s="3">
        <v>2628720.44</v>
      </c>
      <c r="AH3041" s="3">
        <v>103699.7</v>
      </c>
      <c r="AI3041" s="3">
        <v>2074</v>
      </c>
      <c r="AJ3041" s="2">
        <v>-10188946.82</v>
      </c>
    </row>
    <row r="3042" spans="1:36" hidden="1" x14ac:dyDescent="0.25">
      <c r="A3042" s="8">
        <v>2</v>
      </c>
      <c r="B3042" s="8" t="s">
        <v>1426</v>
      </c>
      <c r="C3042" s="8">
        <v>131250380170</v>
      </c>
      <c r="D3042" s="8" t="s">
        <v>1427</v>
      </c>
      <c r="F3042" s="8" t="s">
        <v>1428</v>
      </c>
      <c r="G3042" s="10">
        <v>43535</v>
      </c>
      <c r="H3042" s="8" t="s">
        <v>31</v>
      </c>
      <c r="I3042" s="8" t="s">
        <v>38</v>
      </c>
      <c r="J3042" s="9">
        <v>12310.49</v>
      </c>
      <c r="K3042" s="9">
        <v>246.2</v>
      </c>
      <c r="L3042" s="8">
        <v>0</v>
      </c>
      <c r="M3042" s="14">
        <f t="shared" si="144"/>
        <v>12556.69</v>
      </c>
      <c r="N3042" s="8">
        <v>0</v>
      </c>
      <c r="O3042" s="8">
        <v>0</v>
      </c>
      <c r="P3042" s="8" t="s">
        <v>43</v>
      </c>
      <c r="R3042" s="11">
        <v>-1625</v>
      </c>
      <c r="S3042" s="13">
        <f>_xlfn.XLOOKUP(P3042,rif_fee_schedule!$A$2:$A$84,rif_fee_schedule!C$2:C$84, 0)*1.628</f>
        <v>5.1216879999999998</v>
      </c>
      <c r="T3042" s="13">
        <f>_xlfn.XLOOKUP(P3042,rif_fee_schedule!$A$2:$A$84,rif_fee_schedule!D$2:D$84, 0)</f>
        <v>2.9740000000000002</v>
      </c>
      <c r="U3042" s="14">
        <f t="shared" si="142"/>
        <v>-8322.7430000000004</v>
      </c>
      <c r="V3042" s="14">
        <f t="shared" si="143"/>
        <v>-4832.75</v>
      </c>
      <c r="W3042" s="2"/>
      <c r="Y3042" s="3">
        <v>272008405.74000001</v>
      </c>
      <c r="Z3042" s="3">
        <v>5573244.3300000001</v>
      </c>
      <c r="AA3042" s="3">
        <v>0</v>
      </c>
      <c r="AB3042">
        <v>0</v>
      </c>
      <c r="AC3042" s="3">
        <v>0</v>
      </c>
      <c r="AD3042" s="2">
        <v>-7297347.0099999998</v>
      </c>
      <c r="AE3042" s="3">
        <v>599122533.62</v>
      </c>
      <c r="AF3042" s="3">
        <v>12164932.65</v>
      </c>
      <c r="AG3042" s="3">
        <v>2628720.44</v>
      </c>
      <c r="AH3042" s="3">
        <v>103699.7</v>
      </c>
      <c r="AI3042" s="3">
        <v>2074</v>
      </c>
      <c r="AJ3042" s="2">
        <v>-10188946.82</v>
      </c>
    </row>
    <row r="3043" spans="1:36" hidden="1" x14ac:dyDescent="0.25">
      <c r="A3043" s="8">
        <v>2</v>
      </c>
      <c r="B3043" s="8" t="s">
        <v>1426</v>
      </c>
      <c r="C3043" s="8">
        <v>131250380170</v>
      </c>
      <c r="D3043" s="8" t="s">
        <v>1427</v>
      </c>
      <c r="F3043" s="8" t="s">
        <v>1428</v>
      </c>
      <c r="G3043" s="10">
        <v>43535</v>
      </c>
      <c r="H3043" s="8" t="s">
        <v>31</v>
      </c>
      <c r="I3043" s="8" t="s">
        <v>38</v>
      </c>
      <c r="J3043" s="9">
        <v>12310.49</v>
      </c>
      <c r="K3043" s="9">
        <v>246.2</v>
      </c>
      <c r="L3043" s="8">
        <v>0</v>
      </c>
      <c r="M3043" s="14">
        <f t="shared" si="144"/>
        <v>12556.69</v>
      </c>
      <c r="N3043" s="8">
        <v>0</v>
      </c>
      <c r="O3043" s="8">
        <v>0</v>
      </c>
      <c r="P3043" s="8" t="s">
        <v>112</v>
      </c>
      <c r="R3043" s="11">
        <v>1625</v>
      </c>
      <c r="S3043" s="13">
        <f>_xlfn.XLOOKUP(P3043,rif_fee_schedule!$A$2:$A$84,rif_fee_schedule!C$2:C$84, 0)*1.628</f>
        <v>53.092335999999996</v>
      </c>
      <c r="T3043" s="13">
        <f>_xlfn.XLOOKUP(P3043,rif_fee_schedule!$A$2:$A$84,rif_fee_schedule!D$2:D$84, 0)</f>
        <v>30.835000000000001</v>
      </c>
      <c r="U3043" s="14">
        <f t="shared" si="142"/>
        <v>86275.045999999988</v>
      </c>
      <c r="V3043" s="14">
        <f t="shared" si="143"/>
        <v>50106.875</v>
      </c>
      <c r="W3043" s="2"/>
      <c r="Y3043" s="3">
        <v>272008405.74000001</v>
      </c>
      <c r="Z3043" s="3">
        <v>5573244.3300000001</v>
      </c>
      <c r="AA3043" s="3">
        <v>0</v>
      </c>
      <c r="AB3043">
        <v>0</v>
      </c>
      <c r="AC3043" s="3">
        <v>0</v>
      </c>
      <c r="AD3043" s="2">
        <v>-7297347.0099999998</v>
      </c>
      <c r="AE3043" s="3">
        <v>599122533.62</v>
      </c>
      <c r="AF3043" s="3">
        <v>12164932.65</v>
      </c>
      <c r="AG3043" s="3">
        <v>2628720.44</v>
      </c>
      <c r="AH3043" s="3">
        <v>103699.7</v>
      </c>
      <c r="AI3043" s="3">
        <v>2074</v>
      </c>
      <c r="AJ3043" s="2">
        <v>-10188946.82</v>
      </c>
    </row>
    <row r="3044" spans="1:36" hidden="1" x14ac:dyDescent="0.25">
      <c r="A3044" s="8">
        <v>2</v>
      </c>
      <c r="B3044" s="8" t="s">
        <v>1426</v>
      </c>
      <c r="C3044" s="8">
        <v>131250380170</v>
      </c>
      <c r="D3044" s="8" t="s">
        <v>1427</v>
      </c>
      <c r="F3044" s="8" t="s">
        <v>1428</v>
      </c>
      <c r="G3044" s="10">
        <v>43535</v>
      </c>
      <c r="H3044" s="8" t="s">
        <v>31</v>
      </c>
      <c r="I3044" s="8" t="s">
        <v>38</v>
      </c>
      <c r="J3044" s="9">
        <v>12310.49</v>
      </c>
      <c r="K3044" s="9">
        <v>246.2</v>
      </c>
      <c r="L3044" s="8">
        <v>0</v>
      </c>
      <c r="M3044" s="14">
        <f t="shared" si="144"/>
        <v>12556.69</v>
      </c>
      <c r="N3044" s="8">
        <v>0</v>
      </c>
      <c r="O3044" s="8">
        <v>0</v>
      </c>
      <c r="P3044" s="8" t="s">
        <v>613</v>
      </c>
      <c r="R3044" s="8">
        <v>-41</v>
      </c>
      <c r="S3044" s="13">
        <f>_xlfn.XLOOKUP(P3044,rif_fee_schedule!$A$2:$A$84,rif_fee_schedule!C$2:C$84, 0)*1.628</f>
        <v>1619.86</v>
      </c>
      <c r="T3044" s="13">
        <f>_xlfn.XLOOKUP(P3044,rif_fee_schedule!$A$2:$A$84,rif_fee_schedule!D$2:D$84, 0)</f>
        <v>940</v>
      </c>
      <c r="U3044" s="14">
        <f t="shared" si="142"/>
        <v>-66414.259999999995</v>
      </c>
      <c r="V3044" s="14">
        <f t="shared" si="143"/>
        <v>-38540</v>
      </c>
      <c r="W3044"/>
      <c r="Y3044" s="3">
        <v>272008405.74000001</v>
      </c>
      <c r="Z3044" s="3">
        <v>5573244.3300000001</v>
      </c>
      <c r="AA3044" s="3">
        <v>0</v>
      </c>
      <c r="AB3044">
        <v>0</v>
      </c>
      <c r="AC3044" s="3">
        <v>0</v>
      </c>
      <c r="AD3044" s="2">
        <v>-7297347.0099999998</v>
      </c>
      <c r="AE3044" s="3">
        <v>599122533.62</v>
      </c>
      <c r="AF3044" s="3">
        <v>12164932.65</v>
      </c>
      <c r="AG3044" s="3">
        <v>2628720.44</v>
      </c>
      <c r="AH3044" s="3">
        <v>103699.7</v>
      </c>
      <c r="AI3044" s="3">
        <v>2074</v>
      </c>
      <c r="AJ3044" s="2">
        <v>-10188946.82</v>
      </c>
    </row>
    <row r="3045" spans="1:36" hidden="1" x14ac:dyDescent="0.25">
      <c r="A3045" s="8">
        <v>1</v>
      </c>
      <c r="B3045" s="8" t="s">
        <v>606</v>
      </c>
      <c r="C3045" s="8">
        <v>3530220060010</v>
      </c>
      <c r="D3045" s="8" t="s">
        <v>607</v>
      </c>
      <c r="F3045" s="8" t="s">
        <v>608</v>
      </c>
      <c r="G3045" s="10">
        <v>43633</v>
      </c>
      <c r="H3045" s="8" t="s">
        <v>31</v>
      </c>
      <c r="I3045" s="8" t="s">
        <v>38</v>
      </c>
      <c r="J3045" s="9">
        <v>116542.78</v>
      </c>
      <c r="K3045" s="9">
        <v>2330.86</v>
      </c>
      <c r="L3045" s="8">
        <v>0</v>
      </c>
      <c r="M3045" s="14">
        <f t="shared" si="144"/>
        <v>118873.64</v>
      </c>
      <c r="N3045" s="8">
        <v>0</v>
      </c>
      <c r="O3045" s="8">
        <v>0</v>
      </c>
      <c r="P3045" s="8" t="s">
        <v>609</v>
      </c>
      <c r="R3045" s="11">
        <v>4930</v>
      </c>
      <c r="S3045" s="13">
        <f>_xlfn.XLOOKUP(P3045,rif_fee_schedule!$A$2:$A$84,rif_fee_schedule!C$2:C$84, 0)*1.628</f>
        <v>24.892119999999998</v>
      </c>
      <c r="T3045" s="13">
        <f>_xlfn.XLOOKUP(P3045,rif_fee_schedule!$A$2:$A$84,rif_fee_schedule!D$2:D$84, 0)</f>
        <v>14.457000000000001</v>
      </c>
      <c r="U3045" s="14">
        <f t="shared" si="142"/>
        <v>122718.1516</v>
      </c>
      <c r="V3045" s="14">
        <f t="shared" si="143"/>
        <v>71273.010000000009</v>
      </c>
      <c r="W3045" s="2"/>
      <c r="Y3045" s="3">
        <v>74696854.359999999</v>
      </c>
      <c r="Z3045" s="3">
        <v>1494936.99</v>
      </c>
      <c r="AA3045" s="3">
        <v>1189721.74</v>
      </c>
      <c r="AB3045" s="2">
        <v>103699.7</v>
      </c>
      <c r="AC3045" s="3">
        <v>2074</v>
      </c>
      <c r="AD3045" s="2">
        <v>-3422401.68</v>
      </c>
      <c r="AE3045" s="3">
        <v>599122533.62</v>
      </c>
      <c r="AF3045" s="3">
        <v>12164932.65</v>
      </c>
      <c r="AG3045" s="3">
        <v>2628720.44</v>
      </c>
      <c r="AH3045" s="3">
        <v>103699.7</v>
      </c>
      <c r="AI3045" s="3">
        <v>2074</v>
      </c>
      <c r="AJ3045" s="2">
        <v>-10188946.82</v>
      </c>
    </row>
    <row r="3046" spans="1:36" hidden="1" x14ac:dyDescent="0.25">
      <c r="A3046" s="8">
        <v>2</v>
      </c>
      <c r="B3046" s="8" t="s">
        <v>2093</v>
      </c>
      <c r="C3046" s="8">
        <v>141140020010</v>
      </c>
      <c r="D3046" s="8" t="s">
        <v>2094</v>
      </c>
      <c r="F3046" s="8" t="s">
        <v>2095</v>
      </c>
      <c r="G3046" s="10">
        <v>43543</v>
      </c>
      <c r="H3046" s="8" t="s">
        <v>31</v>
      </c>
      <c r="I3046" s="8" t="s">
        <v>38</v>
      </c>
      <c r="J3046" s="9">
        <v>98107.97</v>
      </c>
      <c r="K3046" s="9">
        <v>1962.15</v>
      </c>
      <c r="L3046" s="8">
        <v>0</v>
      </c>
      <c r="M3046" s="14">
        <f t="shared" si="144"/>
        <v>100070.12</v>
      </c>
      <c r="N3046" s="8">
        <v>0</v>
      </c>
      <c r="O3046" s="8">
        <v>0</v>
      </c>
      <c r="P3046" s="8" t="s">
        <v>78</v>
      </c>
      <c r="R3046" s="8">
        <v>-14</v>
      </c>
      <c r="S3046" s="13">
        <f>_xlfn.XLOOKUP(P3046,rif_fee_schedule!$A$2:$A$84,rif_fee_schedule!C$2:C$84, 0)*1.628</f>
        <v>9105.4039999999986</v>
      </c>
      <c r="T3046" s="13">
        <f>_xlfn.XLOOKUP(P3046,rif_fee_schedule!$A$2:$A$84,rif_fee_schedule!D$2:D$84, 0)</f>
        <v>5288</v>
      </c>
      <c r="U3046" s="14">
        <f t="shared" si="142"/>
        <v>-127475.65599999999</v>
      </c>
      <c r="V3046" s="14">
        <f t="shared" si="143"/>
        <v>-74032</v>
      </c>
      <c r="W3046"/>
      <c r="Y3046" s="3">
        <v>272008405.74000001</v>
      </c>
      <c r="Z3046" s="3">
        <v>5573244.3300000001</v>
      </c>
      <c r="AA3046" s="3">
        <v>0</v>
      </c>
      <c r="AB3046">
        <v>0</v>
      </c>
      <c r="AC3046" s="3">
        <v>0</v>
      </c>
      <c r="AD3046" s="2">
        <v>-7297347.0099999998</v>
      </c>
      <c r="AE3046" s="3">
        <v>599122533.62</v>
      </c>
      <c r="AF3046" s="3">
        <v>12164932.65</v>
      </c>
      <c r="AG3046" s="3">
        <v>2628720.44</v>
      </c>
      <c r="AH3046" s="3">
        <v>103699.7</v>
      </c>
      <c r="AI3046" s="3">
        <v>2074</v>
      </c>
      <c r="AJ3046" s="2">
        <v>-10188946.82</v>
      </c>
    </row>
    <row r="3047" spans="1:36" hidden="1" x14ac:dyDescent="0.25">
      <c r="A3047" s="8">
        <v>2</v>
      </c>
      <c r="B3047" s="8" t="s">
        <v>2093</v>
      </c>
      <c r="C3047" s="8">
        <v>141140020010</v>
      </c>
      <c r="D3047" s="8" t="s">
        <v>2094</v>
      </c>
      <c r="F3047" s="8" t="s">
        <v>2095</v>
      </c>
      <c r="G3047" s="10">
        <v>43543</v>
      </c>
      <c r="H3047" s="8" t="s">
        <v>31</v>
      </c>
      <c r="I3047" s="8" t="s">
        <v>38</v>
      </c>
      <c r="J3047" s="9">
        <v>98107.97</v>
      </c>
      <c r="K3047" s="9">
        <v>1962.15</v>
      </c>
      <c r="L3047" s="8">
        <v>0</v>
      </c>
      <c r="M3047" s="14">
        <f t="shared" si="144"/>
        <v>100070.12</v>
      </c>
      <c r="N3047" s="8">
        <v>0</v>
      </c>
      <c r="O3047" s="8">
        <v>0</v>
      </c>
      <c r="P3047" s="8" t="s">
        <v>78</v>
      </c>
      <c r="R3047" s="8">
        <v>26</v>
      </c>
      <c r="S3047" s="13">
        <f>_xlfn.XLOOKUP(P3047,rif_fee_schedule!$A$2:$A$84,rif_fee_schedule!C$2:C$84, 0)*1.628</f>
        <v>9105.4039999999986</v>
      </c>
      <c r="T3047" s="13">
        <f>_xlfn.XLOOKUP(P3047,rif_fee_schedule!$A$2:$A$84,rif_fee_schedule!D$2:D$84, 0)</f>
        <v>5288</v>
      </c>
      <c r="U3047" s="14">
        <f t="shared" si="142"/>
        <v>236740.50399999996</v>
      </c>
      <c r="V3047" s="14">
        <f t="shared" si="143"/>
        <v>137488</v>
      </c>
      <c r="W3047"/>
      <c r="Y3047" s="3">
        <v>272008405.74000001</v>
      </c>
      <c r="Z3047" s="3">
        <v>5573244.3300000001</v>
      </c>
      <c r="AA3047" s="3">
        <v>0</v>
      </c>
      <c r="AB3047">
        <v>0</v>
      </c>
      <c r="AC3047" s="3">
        <v>0</v>
      </c>
      <c r="AD3047" s="2">
        <v>-7297347.0099999998</v>
      </c>
      <c r="AE3047" s="3">
        <v>599122533.62</v>
      </c>
      <c r="AF3047" s="3">
        <v>12164932.65</v>
      </c>
      <c r="AG3047" s="3">
        <v>2628720.44</v>
      </c>
      <c r="AH3047" s="3">
        <v>103699.7</v>
      </c>
      <c r="AI3047" s="3">
        <v>2074</v>
      </c>
      <c r="AJ3047" s="2">
        <v>-10188946.82</v>
      </c>
    </row>
    <row r="3048" spans="1:36" hidden="1" x14ac:dyDescent="0.25">
      <c r="A3048" s="8">
        <v>2</v>
      </c>
      <c r="B3048" s="8" t="s">
        <v>2217</v>
      </c>
      <c r="C3048" s="8">
        <v>141210130930</v>
      </c>
      <c r="D3048" s="8" t="s">
        <v>2218</v>
      </c>
      <c r="F3048" s="8" t="s">
        <v>2219</v>
      </c>
      <c r="G3048" s="10">
        <v>43535</v>
      </c>
      <c r="H3048" s="8" t="s">
        <v>31</v>
      </c>
      <c r="I3048" s="8" t="s">
        <v>38</v>
      </c>
      <c r="J3048" s="9">
        <v>0</v>
      </c>
      <c r="K3048" s="9">
        <v>0</v>
      </c>
      <c r="L3048" s="8">
        <v>0</v>
      </c>
      <c r="M3048" s="14">
        <f t="shared" si="144"/>
        <v>0</v>
      </c>
      <c r="N3048" s="8">
        <v>0</v>
      </c>
      <c r="O3048" s="8">
        <v>0</v>
      </c>
      <c r="P3048" s="8" t="s">
        <v>77</v>
      </c>
      <c r="R3048" s="8">
        <v>0</v>
      </c>
      <c r="S3048" s="13">
        <f>_xlfn.XLOOKUP(P3048,rif_fee_schedule!$A$2:$A$84,rif_fee_schedule!C$2:C$84, 0)*1.628</f>
        <v>9769.6279999999988</v>
      </c>
      <c r="T3048" s="13">
        <f>_xlfn.XLOOKUP(P3048,rif_fee_schedule!$A$2:$A$84,rif_fee_schedule!D$2:D$84, 0)</f>
        <v>5674</v>
      </c>
      <c r="U3048" s="14">
        <f t="shared" si="142"/>
        <v>0</v>
      </c>
      <c r="V3048" s="14">
        <f t="shared" si="143"/>
        <v>0</v>
      </c>
      <c r="W3048"/>
      <c r="Y3048" s="3">
        <v>272008405.74000001</v>
      </c>
      <c r="Z3048" s="3">
        <v>5573244.3300000001</v>
      </c>
      <c r="AA3048" s="3">
        <v>0</v>
      </c>
      <c r="AB3048">
        <v>0</v>
      </c>
      <c r="AC3048" s="3">
        <v>0</v>
      </c>
      <c r="AD3048" s="2">
        <v>-7297347.0099999998</v>
      </c>
      <c r="AE3048" s="3">
        <v>599122533.62</v>
      </c>
      <c r="AF3048" s="3">
        <v>12164932.65</v>
      </c>
      <c r="AG3048" s="3">
        <v>2628720.44</v>
      </c>
      <c r="AH3048" s="3">
        <v>103699.7</v>
      </c>
      <c r="AI3048" s="3">
        <v>2074</v>
      </c>
      <c r="AJ3048" s="2">
        <v>-10188946.82</v>
      </c>
    </row>
    <row r="3049" spans="1:36" hidden="1" x14ac:dyDescent="0.25">
      <c r="A3049" s="8">
        <v>2</v>
      </c>
      <c r="B3049" s="8" t="s">
        <v>1044</v>
      </c>
      <c r="C3049" s="8">
        <v>131110354091</v>
      </c>
      <c r="D3049" s="8" t="s">
        <v>1045</v>
      </c>
      <c r="F3049" s="8" t="s">
        <v>1046</v>
      </c>
      <c r="G3049" s="10">
        <v>43629</v>
      </c>
      <c r="H3049" s="8" t="s">
        <v>31</v>
      </c>
      <c r="I3049" s="8" t="s">
        <v>38</v>
      </c>
      <c r="J3049" s="9">
        <v>6575.7</v>
      </c>
      <c r="K3049" s="9">
        <v>131.51</v>
      </c>
      <c r="L3049" s="8">
        <v>0</v>
      </c>
      <c r="M3049" s="14">
        <f t="shared" si="144"/>
        <v>6707.21</v>
      </c>
      <c r="N3049" s="8">
        <v>0</v>
      </c>
      <c r="O3049" s="8">
        <v>0</v>
      </c>
      <c r="P3049" s="8" t="s">
        <v>72</v>
      </c>
      <c r="R3049" s="8">
        <v>460</v>
      </c>
      <c r="S3049" s="13">
        <f>_xlfn.XLOOKUP(P3049,rif_fee_schedule!$A$2:$A$84,rif_fee_schedule!C$2:C$84, 0)*1.628</f>
        <v>15.918583999999999</v>
      </c>
      <c r="T3049" s="13">
        <f>_xlfn.XLOOKUP(P3049,rif_fee_schedule!$A$2:$A$84,rif_fee_schedule!D$2:D$84, 0)</f>
        <v>9.2460000000000004</v>
      </c>
      <c r="U3049" s="14">
        <f t="shared" si="142"/>
        <v>7322.54864</v>
      </c>
      <c r="V3049" s="14">
        <f t="shared" si="143"/>
        <v>4253.16</v>
      </c>
      <c r="W3049"/>
      <c r="Y3049" s="3">
        <v>272008405.74000001</v>
      </c>
      <c r="Z3049" s="3">
        <v>5573244.3300000001</v>
      </c>
      <c r="AA3049" s="3">
        <v>0</v>
      </c>
      <c r="AB3049">
        <v>0</v>
      </c>
      <c r="AC3049" s="3">
        <v>0</v>
      </c>
      <c r="AD3049" s="2">
        <v>-7297347.0099999998</v>
      </c>
      <c r="AE3049" s="3">
        <v>599122533.62</v>
      </c>
      <c r="AF3049" s="3">
        <v>12164932.65</v>
      </c>
      <c r="AG3049" s="3">
        <v>2628720.44</v>
      </c>
      <c r="AH3049" s="3">
        <v>103699.7</v>
      </c>
      <c r="AI3049" s="3">
        <v>2074</v>
      </c>
      <c r="AJ3049" s="2">
        <v>-10188946.82</v>
      </c>
    </row>
    <row r="3050" spans="1:36" hidden="1" x14ac:dyDescent="0.25">
      <c r="A3050" s="8">
        <v>2</v>
      </c>
      <c r="B3050" s="8" t="s">
        <v>1139</v>
      </c>
      <c r="C3050" s="8">
        <v>131140270720</v>
      </c>
      <c r="D3050" s="8" t="s">
        <v>1140</v>
      </c>
      <c r="F3050" s="8" t="s">
        <v>1141</v>
      </c>
      <c r="G3050" s="10">
        <v>43535</v>
      </c>
      <c r="H3050" s="8" t="s">
        <v>31</v>
      </c>
      <c r="I3050" s="8" t="s">
        <v>38</v>
      </c>
      <c r="J3050" s="9">
        <v>0</v>
      </c>
      <c r="K3050" s="9">
        <v>0</v>
      </c>
      <c r="L3050" s="8">
        <v>0</v>
      </c>
      <c r="M3050" s="14">
        <f t="shared" si="144"/>
        <v>0</v>
      </c>
      <c r="N3050" s="8">
        <v>0</v>
      </c>
      <c r="O3050" s="8">
        <v>0</v>
      </c>
      <c r="P3050" s="8" t="s">
        <v>77</v>
      </c>
      <c r="R3050" s="8">
        <v>0</v>
      </c>
      <c r="S3050" s="13">
        <f>_xlfn.XLOOKUP(P3050,rif_fee_schedule!$A$2:$A$84,rif_fee_schedule!C$2:C$84, 0)*1.628</f>
        <v>9769.6279999999988</v>
      </c>
      <c r="T3050" s="13">
        <f>_xlfn.XLOOKUP(P3050,rif_fee_schedule!$A$2:$A$84,rif_fee_schedule!D$2:D$84, 0)</f>
        <v>5674</v>
      </c>
      <c r="U3050" s="14">
        <f t="shared" si="142"/>
        <v>0</v>
      </c>
      <c r="V3050" s="14">
        <f t="shared" si="143"/>
        <v>0</v>
      </c>
      <c r="W3050"/>
      <c r="Y3050" s="3">
        <v>272008405.74000001</v>
      </c>
      <c r="Z3050" s="3">
        <v>5573244.3300000001</v>
      </c>
      <c r="AA3050" s="3">
        <v>0</v>
      </c>
      <c r="AB3050">
        <v>0</v>
      </c>
      <c r="AC3050" s="3">
        <v>0</v>
      </c>
      <c r="AD3050" s="2">
        <v>-7297347.0099999998</v>
      </c>
      <c r="AE3050" s="3">
        <v>599122533.62</v>
      </c>
      <c r="AF3050" s="3">
        <v>12164932.65</v>
      </c>
      <c r="AG3050" s="3">
        <v>2628720.44</v>
      </c>
      <c r="AH3050" s="3">
        <v>103699.7</v>
      </c>
      <c r="AI3050" s="3">
        <v>2074</v>
      </c>
      <c r="AJ3050" s="2">
        <v>-10188946.82</v>
      </c>
    </row>
    <row r="3051" spans="1:36" hidden="1" x14ac:dyDescent="0.25">
      <c r="A3051" s="8">
        <v>6</v>
      </c>
      <c r="B3051" s="8" t="s">
        <v>6026</v>
      </c>
      <c r="C3051" s="8">
        <v>1678250380010</v>
      </c>
      <c r="D3051" s="8" t="s">
        <v>6027</v>
      </c>
      <c r="F3051" s="8" t="s">
        <v>6028</v>
      </c>
      <c r="G3051" s="10">
        <v>43542</v>
      </c>
      <c r="H3051" s="8" t="s">
        <v>31</v>
      </c>
      <c r="I3051" s="8" t="s">
        <v>38</v>
      </c>
      <c r="J3051" s="9">
        <v>9278.02</v>
      </c>
      <c r="K3051" s="9">
        <v>185.56</v>
      </c>
      <c r="L3051" s="8">
        <v>0</v>
      </c>
      <c r="M3051" s="14">
        <f t="shared" si="144"/>
        <v>9463.58</v>
      </c>
      <c r="N3051" s="8">
        <v>0</v>
      </c>
      <c r="O3051" s="8">
        <v>0</v>
      </c>
      <c r="P3051" s="8" t="s">
        <v>77</v>
      </c>
      <c r="R3051" s="8">
        <v>1</v>
      </c>
      <c r="S3051" s="13">
        <f>_xlfn.XLOOKUP(P3051,rif_fee_schedule!$A$2:$A$84,rif_fee_schedule!C$2:C$84, 0)*1.628</f>
        <v>9769.6279999999988</v>
      </c>
      <c r="T3051" s="13">
        <f>_xlfn.XLOOKUP(P3051,rif_fee_schedule!$A$2:$A$84,rif_fee_schedule!D$2:D$84, 0)</f>
        <v>5674</v>
      </c>
      <c r="U3051" s="14">
        <f t="shared" si="142"/>
        <v>9769.6279999999988</v>
      </c>
      <c r="V3051" s="14">
        <f t="shared" si="143"/>
        <v>5674</v>
      </c>
      <c r="W3051"/>
      <c r="Y3051" s="3">
        <v>43269262.359999999</v>
      </c>
      <c r="Z3051" s="3">
        <v>874367.57</v>
      </c>
      <c r="AA3051" s="3">
        <v>433279.63</v>
      </c>
      <c r="AB3051">
        <v>0</v>
      </c>
      <c r="AC3051" s="3">
        <v>0</v>
      </c>
      <c r="AD3051" s="2">
        <v>374512.67</v>
      </c>
      <c r="AE3051" s="3">
        <v>599122533.62</v>
      </c>
      <c r="AF3051" s="3">
        <v>12164932.65</v>
      </c>
      <c r="AG3051" s="3">
        <v>2628720.44</v>
      </c>
      <c r="AH3051" s="3">
        <v>103699.7</v>
      </c>
      <c r="AI3051" s="3">
        <v>2074</v>
      </c>
      <c r="AJ3051" s="2">
        <v>-10188946.82</v>
      </c>
    </row>
    <row r="3052" spans="1:36" hidden="1" x14ac:dyDescent="0.25">
      <c r="A3052" s="8">
        <v>6</v>
      </c>
      <c r="B3052" s="8" t="s">
        <v>6029</v>
      </c>
      <c r="C3052" s="8">
        <v>1678250380240</v>
      </c>
      <c r="D3052" s="8" t="s">
        <v>6030</v>
      </c>
      <c r="F3052" s="8" t="s">
        <v>6028</v>
      </c>
      <c r="G3052" s="10">
        <v>43542</v>
      </c>
      <c r="H3052" s="8" t="s">
        <v>31</v>
      </c>
      <c r="I3052" s="8" t="s">
        <v>38</v>
      </c>
      <c r="J3052" s="9">
        <v>9278.02</v>
      </c>
      <c r="K3052" s="9">
        <v>185.56</v>
      </c>
      <c r="L3052" s="8">
        <v>0</v>
      </c>
      <c r="M3052" s="14">
        <f t="shared" si="144"/>
        <v>9463.58</v>
      </c>
      <c r="N3052" s="8">
        <v>0</v>
      </c>
      <c r="O3052" s="8">
        <v>0</v>
      </c>
      <c r="P3052" s="8" t="s">
        <v>77</v>
      </c>
      <c r="R3052" s="8">
        <v>1</v>
      </c>
      <c r="S3052" s="13">
        <f>_xlfn.XLOOKUP(P3052,rif_fee_schedule!$A$2:$A$84,rif_fee_schedule!C$2:C$84, 0)*1.628</f>
        <v>9769.6279999999988</v>
      </c>
      <c r="T3052" s="13">
        <f>_xlfn.XLOOKUP(P3052,rif_fee_schedule!$A$2:$A$84,rif_fee_schedule!D$2:D$84, 0)</f>
        <v>5674</v>
      </c>
      <c r="U3052" s="14">
        <f t="shared" si="142"/>
        <v>9769.6279999999988</v>
      </c>
      <c r="V3052" s="14">
        <f t="shared" si="143"/>
        <v>5674</v>
      </c>
      <c r="W3052"/>
      <c r="Y3052" s="3">
        <v>43269262.359999999</v>
      </c>
      <c r="Z3052" s="3">
        <v>874367.57</v>
      </c>
      <c r="AA3052" s="3">
        <v>433279.63</v>
      </c>
      <c r="AB3052">
        <v>0</v>
      </c>
      <c r="AC3052" s="3">
        <v>0</v>
      </c>
      <c r="AD3052" s="2">
        <v>374512.67</v>
      </c>
      <c r="AE3052" s="3">
        <v>599122533.62</v>
      </c>
      <c r="AF3052" s="3">
        <v>12164932.65</v>
      </c>
      <c r="AG3052" s="3">
        <v>2628720.44</v>
      </c>
      <c r="AH3052" s="3">
        <v>103699.7</v>
      </c>
      <c r="AI3052" s="3">
        <v>2074</v>
      </c>
      <c r="AJ3052" s="2">
        <v>-10188946.82</v>
      </c>
    </row>
    <row r="3053" spans="1:36" hidden="1" x14ac:dyDescent="0.25">
      <c r="A3053" s="8">
        <v>1</v>
      </c>
      <c r="B3053" s="8" t="s">
        <v>503</v>
      </c>
      <c r="C3053" s="8">
        <v>3530220000018</v>
      </c>
      <c r="D3053" s="8" t="s">
        <v>504</v>
      </c>
      <c r="F3053" s="8" t="s">
        <v>505</v>
      </c>
      <c r="G3053" s="10">
        <v>43542</v>
      </c>
      <c r="H3053" s="8" t="s">
        <v>31</v>
      </c>
      <c r="I3053" s="8" t="s">
        <v>38</v>
      </c>
      <c r="J3053" s="9">
        <v>39762.050000000003</v>
      </c>
      <c r="K3053" s="9">
        <v>795.24</v>
      </c>
      <c r="L3053" s="8">
        <v>0</v>
      </c>
      <c r="M3053" s="14">
        <f t="shared" si="144"/>
        <v>40557.29</v>
      </c>
      <c r="N3053" s="8">
        <v>0</v>
      </c>
      <c r="O3053" s="8">
        <v>0</v>
      </c>
      <c r="P3053" s="8" t="s">
        <v>376</v>
      </c>
      <c r="R3053" s="8">
        <v>7</v>
      </c>
      <c r="S3053" s="13">
        <f>_xlfn.XLOOKUP(P3053,rif_fee_schedule!$A$2:$A$84,rif_fee_schedule!C$2:C$84, 0)*1.628</f>
        <v>5981.2719999999999</v>
      </c>
      <c r="T3053" s="13">
        <f>_xlfn.XLOOKUP(P3053,rif_fee_schedule!$A$2:$A$84,rif_fee_schedule!D$2:D$84, 0)</f>
        <v>3474</v>
      </c>
      <c r="U3053" s="14">
        <f t="shared" si="142"/>
        <v>41868.904000000002</v>
      </c>
      <c r="V3053" s="14">
        <f t="shared" si="143"/>
        <v>24318</v>
      </c>
      <c r="W3053"/>
      <c r="Y3053" s="3">
        <v>74696854.359999999</v>
      </c>
      <c r="Z3053" s="3">
        <v>1494936.99</v>
      </c>
      <c r="AA3053" s="3">
        <v>1189721.74</v>
      </c>
      <c r="AB3053" s="2">
        <v>103699.7</v>
      </c>
      <c r="AC3053" s="3">
        <v>2074</v>
      </c>
      <c r="AD3053" s="2">
        <v>-3422401.68</v>
      </c>
      <c r="AE3053" s="3">
        <v>599122533.62</v>
      </c>
      <c r="AF3053" s="3">
        <v>12164932.65</v>
      </c>
      <c r="AG3053" s="3">
        <v>2628720.44</v>
      </c>
      <c r="AH3053" s="3">
        <v>103699.7</v>
      </c>
      <c r="AI3053" s="3">
        <v>2074</v>
      </c>
      <c r="AJ3053" s="2">
        <v>-10188946.82</v>
      </c>
    </row>
    <row r="3054" spans="1:36" hidden="1" x14ac:dyDescent="0.25">
      <c r="A3054" s="8">
        <v>8</v>
      </c>
      <c r="B3054" s="8" t="s">
        <v>8640</v>
      </c>
      <c r="C3054" s="8">
        <v>232270080930</v>
      </c>
      <c r="D3054" s="8" t="s">
        <v>8641</v>
      </c>
      <c r="F3054" s="8" t="s">
        <v>8642</v>
      </c>
      <c r="G3054" s="10">
        <v>43537</v>
      </c>
      <c r="H3054" s="8" t="s">
        <v>31</v>
      </c>
      <c r="I3054" s="8" t="s">
        <v>38</v>
      </c>
      <c r="J3054" s="9">
        <v>0</v>
      </c>
      <c r="K3054" s="9">
        <v>0</v>
      </c>
      <c r="L3054" s="8">
        <v>0</v>
      </c>
      <c r="M3054" s="14">
        <f t="shared" si="144"/>
        <v>0</v>
      </c>
      <c r="N3054" s="8">
        <v>0</v>
      </c>
      <c r="O3054" s="8">
        <v>0</v>
      </c>
      <c r="P3054" s="8" t="s">
        <v>77</v>
      </c>
      <c r="R3054" s="8">
        <v>0</v>
      </c>
      <c r="S3054" s="13">
        <f>_xlfn.XLOOKUP(P3054,rif_fee_schedule!$A$2:$A$84,rif_fee_schedule!C$2:C$84, 0)*1.628</f>
        <v>9769.6279999999988</v>
      </c>
      <c r="T3054" s="13">
        <f>_xlfn.XLOOKUP(P3054,rif_fee_schedule!$A$2:$A$84,rif_fee_schedule!D$2:D$84, 0)</f>
        <v>5674</v>
      </c>
      <c r="U3054" s="14">
        <f t="shared" si="142"/>
        <v>0</v>
      </c>
      <c r="V3054" s="14">
        <f t="shared" si="143"/>
        <v>0</v>
      </c>
      <c r="W3054"/>
      <c r="Y3054" s="3">
        <v>38230434.439999998</v>
      </c>
      <c r="Z3054" s="3">
        <v>764608.82</v>
      </c>
      <c r="AA3054" s="3">
        <v>0</v>
      </c>
      <c r="AB3054">
        <v>0</v>
      </c>
      <c r="AC3054" s="3">
        <v>0</v>
      </c>
      <c r="AD3054" s="2">
        <v>-229524.99</v>
      </c>
      <c r="AE3054" s="3">
        <v>599122533.62</v>
      </c>
      <c r="AF3054" s="3">
        <v>12164932.65</v>
      </c>
      <c r="AG3054" s="3">
        <v>2628720.44</v>
      </c>
      <c r="AH3054" s="3">
        <v>103699.7</v>
      </c>
      <c r="AI3054" s="3">
        <v>2074</v>
      </c>
      <c r="AJ3054" s="2">
        <v>-10188946.82</v>
      </c>
    </row>
    <row r="3055" spans="1:36" hidden="1" x14ac:dyDescent="0.25">
      <c r="A3055" s="8">
        <v>2</v>
      </c>
      <c r="B3055" s="8" t="s">
        <v>1257</v>
      </c>
      <c r="C3055" s="8">
        <v>131230151200</v>
      </c>
      <c r="D3055" s="8" t="s">
        <v>1258</v>
      </c>
      <c r="F3055" s="8" t="s">
        <v>104</v>
      </c>
      <c r="G3055" s="10">
        <v>43544</v>
      </c>
      <c r="H3055" s="8" t="s">
        <v>31</v>
      </c>
      <c r="I3055" s="8" t="s">
        <v>32</v>
      </c>
      <c r="J3055" s="9">
        <v>0</v>
      </c>
      <c r="K3055" s="9">
        <v>0</v>
      </c>
      <c r="L3055" s="8">
        <v>0</v>
      </c>
      <c r="M3055" s="14">
        <f t="shared" si="144"/>
        <v>0</v>
      </c>
      <c r="N3055" s="8">
        <v>0</v>
      </c>
      <c r="O3055" s="8">
        <v>0</v>
      </c>
      <c r="P3055" s="8" t="s">
        <v>77</v>
      </c>
      <c r="R3055" s="8">
        <v>0</v>
      </c>
      <c r="S3055" s="13">
        <f>_xlfn.XLOOKUP(P3055,rif_fee_schedule!$A$2:$A$84,rif_fee_schedule!C$2:C$84, 0)*1.628</f>
        <v>9769.6279999999988</v>
      </c>
      <c r="T3055" s="13">
        <f>_xlfn.XLOOKUP(P3055,rif_fee_schedule!$A$2:$A$84,rif_fee_schedule!D$2:D$84, 0)</f>
        <v>5674</v>
      </c>
      <c r="U3055" s="14">
        <f t="shared" si="142"/>
        <v>0</v>
      </c>
      <c r="V3055" s="14">
        <f t="shared" si="143"/>
        <v>0</v>
      </c>
      <c r="W3055"/>
      <c r="Y3055" s="3">
        <v>272008405.74000001</v>
      </c>
      <c r="Z3055" s="3">
        <v>5573244.3300000001</v>
      </c>
      <c r="AA3055" s="3">
        <v>0</v>
      </c>
      <c r="AB3055">
        <v>0</v>
      </c>
      <c r="AC3055" s="3">
        <v>0</v>
      </c>
      <c r="AD3055" s="2">
        <v>-7297347.0099999998</v>
      </c>
      <c r="AE3055" s="3">
        <v>599122533.62</v>
      </c>
      <c r="AF3055" s="3">
        <v>12164932.65</v>
      </c>
      <c r="AG3055" s="3">
        <v>2628720.44</v>
      </c>
      <c r="AH3055" s="3">
        <v>103699.7</v>
      </c>
      <c r="AI3055" s="3">
        <v>2074</v>
      </c>
      <c r="AJ3055" s="2">
        <v>-10188946.82</v>
      </c>
    </row>
    <row r="3056" spans="1:36" hidden="1" x14ac:dyDescent="0.25">
      <c r="A3056" s="8">
        <v>2</v>
      </c>
      <c r="B3056" s="8" t="s">
        <v>1597</v>
      </c>
      <c r="C3056" s="8">
        <v>131270280840</v>
      </c>
      <c r="D3056" s="8" t="s">
        <v>1598</v>
      </c>
      <c r="F3056" s="8" t="s">
        <v>1599</v>
      </c>
      <c r="G3056" s="10">
        <v>43536</v>
      </c>
      <c r="H3056" s="8" t="s">
        <v>31</v>
      </c>
      <c r="I3056" s="8" t="s">
        <v>38</v>
      </c>
      <c r="J3056" s="9">
        <v>0</v>
      </c>
      <c r="K3056" s="9">
        <v>0</v>
      </c>
      <c r="L3056" s="8">
        <v>0</v>
      </c>
      <c r="M3056" s="14">
        <f t="shared" si="144"/>
        <v>0</v>
      </c>
      <c r="N3056" s="8">
        <v>0</v>
      </c>
      <c r="O3056" s="8">
        <v>0</v>
      </c>
      <c r="P3056" s="8" t="s">
        <v>114</v>
      </c>
      <c r="R3056" s="8">
        <v>-2</v>
      </c>
      <c r="S3056" s="13">
        <f>_xlfn.XLOOKUP(P3056,rif_fee_schedule!$A$2:$A$84,rif_fee_schedule!C$2:C$84, 0)*1.628</f>
        <v>4288.152</v>
      </c>
      <c r="T3056" s="13">
        <f>_xlfn.XLOOKUP(P3056,rif_fee_schedule!$A$2:$A$84,rif_fee_schedule!D$2:D$84, 0)</f>
        <v>2490</v>
      </c>
      <c r="U3056" s="14">
        <f t="shared" si="142"/>
        <v>-8576.3040000000001</v>
      </c>
      <c r="V3056" s="14">
        <f t="shared" si="143"/>
        <v>-4980</v>
      </c>
      <c r="W3056"/>
      <c r="Y3056" s="3">
        <v>272008405.74000001</v>
      </c>
      <c r="Z3056" s="3">
        <v>5573244.3300000001</v>
      </c>
      <c r="AA3056" s="3">
        <v>0</v>
      </c>
      <c r="AB3056">
        <v>0</v>
      </c>
      <c r="AC3056" s="3">
        <v>0</v>
      </c>
      <c r="AD3056" s="2">
        <v>-7297347.0099999998</v>
      </c>
      <c r="AE3056" s="3">
        <v>599122533.62</v>
      </c>
      <c r="AF3056" s="3">
        <v>12164932.65</v>
      </c>
      <c r="AG3056" s="3">
        <v>2628720.44</v>
      </c>
      <c r="AH3056" s="3">
        <v>103699.7</v>
      </c>
      <c r="AI3056" s="3">
        <v>2074</v>
      </c>
      <c r="AJ3056" s="2">
        <v>-10188946.82</v>
      </c>
    </row>
    <row r="3057" spans="1:36" hidden="1" x14ac:dyDescent="0.25">
      <c r="A3057" s="8">
        <v>2</v>
      </c>
      <c r="B3057" s="8" t="s">
        <v>1597</v>
      </c>
      <c r="C3057" s="8">
        <v>131270280840</v>
      </c>
      <c r="D3057" s="8" t="s">
        <v>1598</v>
      </c>
      <c r="F3057" s="8" t="s">
        <v>1599</v>
      </c>
      <c r="G3057" s="10">
        <v>43536</v>
      </c>
      <c r="H3057" s="8" t="s">
        <v>31</v>
      </c>
      <c r="I3057" s="8" t="s">
        <v>38</v>
      </c>
      <c r="J3057" s="9">
        <v>0</v>
      </c>
      <c r="K3057" s="9">
        <v>0</v>
      </c>
      <c r="L3057" s="8">
        <v>0</v>
      </c>
      <c r="M3057" s="14">
        <f t="shared" si="144"/>
        <v>0</v>
      </c>
      <c r="N3057" s="8">
        <v>0</v>
      </c>
      <c r="O3057" s="8">
        <v>0</v>
      </c>
      <c r="P3057" s="8" t="s">
        <v>114</v>
      </c>
      <c r="R3057" s="8">
        <v>2</v>
      </c>
      <c r="S3057" s="13">
        <f>_xlfn.XLOOKUP(P3057,rif_fee_schedule!$A$2:$A$84,rif_fee_schedule!C$2:C$84, 0)*1.628</f>
        <v>4288.152</v>
      </c>
      <c r="T3057" s="13">
        <f>_xlfn.XLOOKUP(P3057,rif_fee_schedule!$A$2:$A$84,rif_fee_schedule!D$2:D$84, 0)</f>
        <v>2490</v>
      </c>
      <c r="U3057" s="14">
        <f t="shared" si="142"/>
        <v>8576.3040000000001</v>
      </c>
      <c r="V3057" s="14">
        <f t="shared" si="143"/>
        <v>4980</v>
      </c>
      <c r="W3057"/>
      <c r="Y3057" s="3">
        <v>272008405.74000001</v>
      </c>
      <c r="Z3057" s="3">
        <v>5573244.3300000001</v>
      </c>
      <c r="AA3057" s="3">
        <v>0</v>
      </c>
      <c r="AB3057">
        <v>0</v>
      </c>
      <c r="AC3057" s="3">
        <v>0</v>
      </c>
      <c r="AD3057" s="2">
        <v>-7297347.0099999998</v>
      </c>
      <c r="AE3057" s="3">
        <v>599122533.62</v>
      </c>
      <c r="AF3057" s="3">
        <v>12164932.65</v>
      </c>
      <c r="AG3057" s="3">
        <v>2628720.44</v>
      </c>
      <c r="AH3057" s="3">
        <v>103699.7</v>
      </c>
      <c r="AI3057" s="3">
        <v>2074</v>
      </c>
      <c r="AJ3057" s="2">
        <v>-10188946.82</v>
      </c>
    </row>
    <row r="3058" spans="1:36" hidden="1" x14ac:dyDescent="0.25">
      <c r="A3058" s="8">
        <v>2</v>
      </c>
      <c r="B3058" s="8" t="s">
        <v>2044</v>
      </c>
      <c r="C3058" s="8">
        <v>141090250090</v>
      </c>
      <c r="D3058" s="8" t="s">
        <v>2045</v>
      </c>
      <c r="F3058" s="8" t="s">
        <v>2046</v>
      </c>
      <c r="G3058" s="10">
        <v>43536</v>
      </c>
      <c r="H3058" s="8" t="s">
        <v>31</v>
      </c>
      <c r="I3058" s="8" t="s">
        <v>38</v>
      </c>
      <c r="J3058" s="9">
        <v>0</v>
      </c>
      <c r="K3058" s="9">
        <v>0</v>
      </c>
      <c r="L3058" s="8">
        <v>0</v>
      </c>
      <c r="M3058" s="14">
        <f t="shared" si="144"/>
        <v>0</v>
      </c>
      <c r="N3058" s="8">
        <v>0</v>
      </c>
      <c r="O3058" s="8">
        <v>0</v>
      </c>
      <c r="P3058" s="8" t="s">
        <v>114</v>
      </c>
      <c r="R3058" s="8">
        <v>0</v>
      </c>
      <c r="S3058" s="13">
        <f>_xlfn.XLOOKUP(P3058,rif_fee_schedule!$A$2:$A$84,rif_fee_schedule!C$2:C$84, 0)*1.628</f>
        <v>4288.152</v>
      </c>
      <c r="T3058" s="13">
        <f>_xlfn.XLOOKUP(P3058,rif_fee_schedule!$A$2:$A$84,rif_fee_schedule!D$2:D$84, 0)</f>
        <v>2490</v>
      </c>
      <c r="U3058" s="14">
        <f t="shared" si="142"/>
        <v>0</v>
      </c>
      <c r="V3058" s="14">
        <f t="shared" si="143"/>
        <v>0</v>
      </c>
      <c r="W3058"/>
      <c r="Y3058" s="3">
        <v>272008405.74000001</v>
      </c>
      <c r="Z3058" s="3">
        <v>5573244.3300000001</v>
      </c>
      <c r="AA3058" s="3">
        <v>0</v>
      </c>
      <c r="AB3058">
        <v>0</v>
      </c>
      <c r="AC3058" s="3">
        <v>0</v>
      </c>
      <c r="AD3058" s="2">
        <v>-7297347.0099999998</v>
      </c>
      <c r="AE3058" s="3">
        <v>599122533.62</v>
      </c>
      <c r="AF3058" s="3">
        <v>12164932.65</v>
      </c>
      <c r="AG3058" s="3">
        <v>2628720.44</v>
      </c>
      <c r="AH3058" s="3">
        <v>103699.7</v>
      </c>
      <c r="AI3058" s="3">
        <v>2074</v>
      </c>
      <c r="AJ3058" s="2">
        <v>-10188946.82</v>
      </c>
    </row>
    <row r="3059" spans="1:36" hidden="1" x14ac:dyDescent="0.25">
      <c r="A3059" s="8">
        <v>1</v>
      </c>
      <c r="B3059" s="8" t="s">
        <v>663</v>
      </c>
      <c r="C3059" s="8">
        <v>3530290031355</v>
      </c>
      <c r="D3059" s="8" t="s">
        <v>664</v>
      </c>
      <c r="G3059" s="10">
        <v>43563</v>
      </c>
      <c r="H3059" s="8" t="s">
        <v>31</v>
      </c>
      <c r="I3059" s="8" t="s">
        <v>32</v>
      </c>
      <c r="J3059" s="9">
        <v>14753.55</v>
      </c>
      <c r="K3059" s="9">
        <v>295.06</v>
      </c>
      <c r="L3059" s="8">
        <v>0</v>
      </c>
      <c r="M3059" s="14">
        <f t="shared" si="144"/>
        <v>15048.609999999999</v>
      </c>
      <c r="N3059" s="8">
        <v>0</v>
      </c>
      <c r="O3059" s="8">
        <v>0</v>
      </c>
      <c r="P3059" s="8" t="s">
        <v>72</v>
      </c>
      <c r="R3059" s="8">
        <v>337</v>
      </c>
      <c r="S3059" s="13">
        <f>_xlfn.XLOOKUP(P3059,rif_fee_schedule!$A$2:$A$84,rif_fee_schedule!C$2:C$84, 0)*1.628</f>
        <v>15.918583999999999</v>
      </c>
      <c r="T3059" s="13">
        <f>_xlfn.XLOOKUP(P3059,rif_fee_schedule!$A$2:$A$84,rif_fee_schedule!D$2:D$84, 0)</f>
        <v>9.2460000000000004</v>
      </c>
      <c r="U3059" s="14">
        <f t="shared" ref="U3059:U3122" si="145">S3059*R3059</f>
        <v>5364.5628079999997</v>
      </c>
      <c r="V3059" s="14">
        <f t="shared" ref="V3059:V3122" si="146">T3059*R3059</f>
        <v>3115.902</v>
      </c>
      <c r="W3059"/>
      <c r="Y3059" s="3">
        <v>74696854.359999999</v>
      </c>
      <c r="Z3059" s="3">
        <v>1494936.99</v>
      </c>
      <c r="AA3059" s="3">
        <v>1189721.74</v>
      </c>
      <c r="AB3059" s="2">
        <v>103699.7</v>
      </c>
      <c r="AC3059" s="3">
        <v>2074</v>
      </c>
      <c r="AD3059" s="2">
        <v>-3422401.68</v>
      </c>
      <c r="AE3059" s="3">
        <v>599122533.62</v>
      </c>
      <c r="AF3059" s="3">
        <v>12164932.65</v>
      </c>
      <c r="AG3059" s="3">
        <v>2628720.44</v>
      </c>
      <c r="AH3059" s="3">
        <v>103699.7</v>
      </c>
      <c r="AI3059" s="3">
        <v>2074</v>
      </c>
      <c r="AJ3059" s="2">
        <v>-10188946.82</v>
      </c>
    </row>
    <row r="3060" spans="1:36" hidden="1" x14ac:dyDescent="0.25">
      <c r="A3060" s="8">
        <v>1</v>
      </c>
      <c r="B3060" s="8" t="s">
        <v>663</v>
      </c>
      <c r="C3060" s="8">
        <v>3530290031355</v>
      </c>
      <c r="D3060" s="8" t="s">
        <v>664</v>
      </c>
      <c r="G3060" s="10">
        <v>43563</v>
      </c>
      <c r="H3060" s="8" t="s">
        <v>31</v>
      </c>
      <c r="I3060" s="8" t="s">
        <v>32</v>
      </c>
      <c r="J3060" s="9">
        <v>14753.55</v>
      </c>
      <c r="K3060" s="9">
        <v>295.06</v>
      </c>
      <c r="L3060" s="8">
        <v>0</v>
      </c>
      <c r="M3060" s="14">
        <f t="shared" si="144"/>
        <v>15048.609999999999</v>
      </c>
      <c r="N3060" s="8">
        <v>0</v>
      </c>
      <c r="O3060" s="8">
        <v>0</v>
      </c>
      <c r="P3060" s="8" t="s">
        <v>43</v>
      </c>
      <c r="R3060" s="8">
        <v>-942</v>
      </c>
      <c r="S3060" s="13">
        <f>_xlfn.XLOOKUP(P3060,rif_fee_schedule!$A$2:$A$84,rif_fee_schedule!C$2:C$84, 0)*1.628</f>
        <v>5.1216879999999998</v>
      </c>
      <c r="T3060" s="13">
        <f>_xlfn.XLOOKUP(P3060,rif_fee_schedule!$A$2:$A$84,rif_fee_schedule!D$2:D$84, 0)</f>
        <v>2.9740000000000002</v>
      </c>
      <c r="U3060" s="14">
        <f t="shared" si="145"/>
        <v>-4824.6300959999999</v>
      </c>
      <c r="V3060" s="14">
        <f t="shared" si="146"/>
        <v>-2801.5080000000003</v>
      </c>
      <c r="W3060"/>
      <c r="Y3060" s="3">
        <v>74696854.359999999</v>
      </c>
      <c r="Z3060" s="3">
        <v>1494936.99</v>
      </c>
      <c r="AA3060" s="3">
        <v>1189721.74</v>
      </c>
      <c r="AB3060" s="2">
        <v>103699.7</v>
      </c>
      <c r="AC3060" s="3">
        <v>2074</v>
      </c>
      <c r="AD3060" s="2">
        <v>-3422401.68</v>
      </c>
      <c r="AE3060" s="3">
        <v>599122533.62</v>
      </c>
      <c r="AF3060" s="3">
        <v>12164932.65</v>
      </c>
      <c r="AG3060" s="3">
        <v>2628720.44</v>
      </c>
      <c r="AH3060" s="3">
        <v>103699.7</v>
      </c>
      <c r="AI3060" s="3">
        <v>2074</v>
      </c>
      <c r="AJ3060" s="2">
        <v>-10188946.82</v>
      </c>
    </row>
    <row r="3061" spans="1:36" hidden="1" x14ac:dyDescent="0.25">
      <c r="A3061" s="8">
        <v>1</v>
      </c>
      <c r="B3061" s="8" t="s">
        <v>663</v>
      </c>
      <c r="C3061" s="8">
        <v>3530290031355</v>
      </c>
      <c r="D3061" s="8" t="s">
        <v>664</v>
      </c>
      <c r="G3061" s="10">
        <v>43563</v>
      </c>
      <c r="H3061" s="8" t="s">
        <v>31</v>
      </c>
      <c r="I3061" s="8" t="s">
        <v>32</v>
      </c>
      <c r="J3061" s="9">
        <v>14753.55</v>
      </c>
      <c r="K3061" s="9">
        <v>295.06</v>
      </c>
      <c r="L3061" s="8">
        <v>0</v>
      </c>
      <c r="M3061" s="14">
        <f t="shared" si="144"/>
        <v>15048.609999999999</v>
      </c>
      <c r="N3061" s="8">
        <v>0</v>
      </c>
      <c r="O3061" s="8">
        <v>0</v>
      </c>
      <c r="P3061" s="8" t="s">
        <v>72</v>
      </c>
      <c r="R3061" s="8">
        <v>942</v>
      </c>
      <c r="S3061" s="13">
        <f>_xlfn.XLOOKUP(P3061,rif_fee_schedule!$A$2:$A$84,rif_fee_schedule!C$2:C$84, 0)*1.628</f>
        <v>15.918583999999999</v>
      </c>
      <c r="T3061" s="13">
        <f>_xlfn.XLOOKUP(P3061,rif_fee_schedule!$A$2:$A$84,rif_fee_schedule!D$2:D$84, 0)</f>
        <v>9.2460000000000004</v>
      </c>
      <c r="U3061" s="14">
        <f t="shared" si="145"/>
        <v>14995.306127999998</v>
      </c>
      <c r="V3061" s="14">
        <f t="shared" si="146"/>
        <v>8709.732</v>
      </c>
      <c r="W3061"/>
      <c r="Y3061" s="3">
        <v>74696854.359999999</v>
      </c>
      <c r="Z3061" s="3">
        <v>1494936.99</v>
      </c>
      <c r="AA3061" s="3">
        <v>1189721.74</v>
      </c>
      <c r="AB3061" s="2">
        <v>103699.7</v>
      </c>
      <c r="AC3061" s="3">
        <v>2074</v>
      </c>
      <c r="AD3061" s="2">
        <v>-3422401.68</v>
      </c>
      <c r="AE3061" s="3">
        <v>599122533.62</v>
      </c>
      <c r="AF3061" s="3">
        <v>12164932.65</v>
      </c>
      <c r="AG3061" s="3">
        <v>2628720.44</v>
      </c>
      <c r="AH3061" s="3">
        <v>103699.7</v>
      </c>
      <c r="AI3061" s="3">
        <v>2074</v>
      </c>
      <c r="AJ3061" s="2">
        <v>-10188946.82</v>
      </c>
    </row>
    <row r="3062" spans="1:36" hidden="1" x14ac:dyDescent="0.25">
      <c r="A3062" s="8">
        <v>6</v>
      </c>
      <c r="B3062" s="8" t="s">
        <v>5791</v>
      </c>
      <c r="C3062" s="8">
        <v>1079180080740</v>
      </c>
      <c r="D3062" s="8" t="s">
        <v>5792</v>
      </c>
      <c r="G3062" s="10">
        <v>43542</v>
      </c>
      <c r="H3062" s="8" t="s">
        <v>31</v>
      </c>
      <c r="I3062" s="8" t="s">
        <v>32</v>
      </c>
      <c r="J3062" s="9">
        <v>0</v>
      </c>
      <c r="K3062" s="9">
        <v>0</v>
      </c>
      <c r="L3062" s="8">
        <v>0</v>
      </c>
      <c r="M3062" s="14">
        <f t="shared" si="144"/>
        <v>0</v>
      </c>
      <c r="N3062" s="8">
        <v>0</v>
      </c>
      <c r="O3062" s="8">
        <v>0</v>
      </c>
      <c r="P3062" s="8" t="s">
        <v>72</v>
      </c>
      <c r="R3062" s="8">
        <v>0</v>
      </c>
      <c r="S3062" s="13">
        <f>_xlfn.XLOOKUP(P3062,rif_fee_schedule!$A$2:$A$84,rif_fee_schedule!C$2:C$84, 0)*1.628</f>
        <v>15.918583999999999</v>
      </c>
      <c r="T3062" s="13">
        <f>_xlfn.XLOOKUP(P3062,rif_fee_schedule!$A$2:$A$84,rif_fee_schedule!D$2:D$84, 0)</f>
        <v>9.2460000000000004</v>
      </c>
      <c r="U3062" s="14">
        <f t="shared" si="145"/>
        <v>0</v>
      </c>
      <c r="V3062" s="14">
        <f t="shared" si="146"/>
        <v>0</v>
      </c>
      <c r="W3062"/>
      <c r="Y3062" s="3">
        <v>43269262.359999999</v>
      </c>
      <c r="Z3062" s="3">
        <v>874367.57</v>
      </c>
      <c r="AA3062" s="3">
        <v>433279.63</v>
      </c>
      <c r="AB3062">
        <v>0</v>
      </c>
      <c r="AC3062" s="3">
        <v>0</v>
      </c>
      <c r="AD3062" s="2">
        <v>374512.67</v>
      </c>
      <c r="AE3062" s="3">
        <v>599122533.62</v>
      </c>
      <c r="AF3062" s="3">
        <v>12164932.65</v>
      </c>
      <c r="AG3062" s="3">
        <v>2628720.44</v>
      </c>
      <c r="AH3062" s="3">
        <v>103699.7</v>
      </c>
      <c r="AI3062" s="3">
        <v>2074</v>
      </c>
      <c r="AJ3062" s="2">
        <v>-10188946.82</v>
      </c>
    </row>
    <row r="3063" spans="1:36" hidden="1" x14ac:dyDescent="0.25">
      <c r="A3063" s="8">
        <v>6</v>
      </c>
      <c r="B3063" s="8" t="s">
        <v>5791</v>
      </c>
      <c r="C3063" s="8">
        <v>1079180080740</v>
      </c>
      <c r="D3063" s="8" t="s">
        <v>5792</v>
      </c>
      <c r="G3063" s="10">
        <v>43542</v>
      </c>
      <c r="H3063" s="8" t="s">
        <v>31</v>
      </c>
      <c r="I3063" s="8" t="s">
        <v>32</v>
      </c>
      <c r="J3063" s="9">
        <v>0</v>
      </c>
      <c r="K3063" s="9">
        <v>0</v>
      </c>
      <c r="L3063" s="8">
        <v>0</v>
      </c>
      <c r="M3063" s="14">
        <f t="shared" si="144"/>
        <v>0</v>
      </c>
      <c r="N3063" s="8">
        <v>0</v>
      </c>
      <c r="O3063" s="8">
        <v>0</v>
      </c>
      <c r="P3063" s="8" t="s">
        <v>170</v>
      </c>
      <c r="R3063" s="8">
        <v>0</v>
      </c>
      <c r="S3063" s="13">
        <f>_xlfn.XLOOKUP(P3063,rif_fee_schedule!$A$2:$A$84,rif_fee_schedule!C$2:C$84, 0)*1.628</f>
        <v>8.3027999999999995</v>
      </c>
      <c r="T3063" s="13">
        <f>_xlfn.XLOOKUP(P3063,rif_fee_schedule!$A$2:$A$84,rif_fee_schedule!D$2:D$84, 0)</f>
        <v>4.8230000000000004</v>
      </c>
      <c r="U3063" s="14">
        <f t="shared" si="145"/>
        <v>0</v>
      </c>
      <c r="V3063" s="14">
        <f t="shared" si="146"/>
        <v>0</v>
      </c>
      <c r="W3063"/>
      <c r="Y3063" s="3">
        <v>43269262.359999999</v>
      </c>
      <c r="Z3063" s="3">
        <v>874367.57</v>
      </c>
      <c r="AA3063" s="3">
        <v>433279.63</v>
      </c>
      <c r="AB3063">
        <v>0</v>
      </c>
      <c r="AC3063" s="3">
        <v>0</v>
      </c>
      <c r="AD3063" s="2">
        <v>374512.67</v>
      </c>
      <c r="AE3063" s="3">
        <v>599122533.62</v>
      </c>
      <c r="AF3063" s="3">
        <v>12164932.65</v>
      </c>
      <c r="AG3063" s="3">
        <v>2628720.44</v>
      </c>
      <c r="AH3063" s="3">
        <v>103699.7</v>
      </c>
      <c r="AI3063" s="3">
        <v>2074</v>
      </c>
      <c r="AJ3063" s="2">
        <v>-10188946.82</v>
      </c>
    </row>
    <row r="3064" spans="1:36" hidden="1" x14ac:dyDescent="0.25">
      <c r="A3064" s="8">
        <v>2</v>
      </c>
      <c r="B3064" s="8" t="s">
        <v>2382</v>
      </c>
      <c r="C3064" s="8">
        <v>141390070180</v>
      </c>
      <c r="D3064" s="8" t="s">
        <v>2383</v>
      </c>
      <c r="F3064" s="8" t="s">
        <v>2384</v>
      </c>
      <c r="G3064" s="10">
        <v>43536</v>
      </c>
      <c r="H3064" s="8" t="s">
        <v>31</v>
      </c>
      <c r="I3064" s="8" t="s">
        <v>38</v>
      </c>
      <c r="J3064" s="9">
        <v>0</v>
      </c>
      <c r="K3064" s="9">
        <v>0</v>
      </c>
      <c r="L3064" s="8">
        <v>0</v>
      </c>
      <c r="M3064" s="14">
        <f t="shared" si="144"/>
        <v>0</v>
      </c>
      <c r="N3064" s="8">
        <v>0</v>
      </c>
      <c r="O3064" s="8">
        <v>0</v>
      </c>
      <c r="P3064" s="8" t="s">
        <v>114</v>
      </c>
      <c r="R3064" s="8">
        <v>-2</v>
      </c>
      <c r="S3064" s="13">
        <f>_xlfn.XLOOKUP(P3064,rif_fee_schedule!$A$2:$A$84,rif_fee_schedule!C$2:C$84, 0)*1.628</f>
        <v>4288.152</v>
      </c>
      <c r="T3064" s="13">
        <f>_xlfn.XLOOKUP(P3064,rif_fee_schedule!$A$2:$A$84,rif_fee_schedule!D$2:D$84, 0)</f>
        <v>2490</v>
      </c>
      <c r="U3064" s="14">
        <f t="shared" si="145"/>
        <v>-8576.3040000000001</v>
      </c>
      <c r="V3064" s="14">
        <f t="shared" si="146"/>
        <v>-4980</v>
      </c>
      <c r="W3064"/>
      <c r="Y3064" s="3">
        <v>272008405.74000001</v>
      </c>
      <c r="Z3064" s="3">
        <v>5573244.3300000001</v>
      </c>
      <c r="AA3064" s="3">
        <v>0</v>
      </c>
      <c r="AB3064">
        <v>0</v>
      </c>
      <c r="AC3064" s="3">
        <v>0</v>
      </c>
      <c r="AD3064" s="2">
        <v>-7297347.0099999998</v>
      </c>
      <c r="AE3064" s="3">
        <v>599122533.62</v>
      </c>
      <c r="AF3064" s="3">
        <v>12164932.65</v>
      </c>
      <c r="AG3064" s="3">
        <v>2628720.44</v>
      </c>
      <c r="AH3064" s="3">
        <v>103699.7</v>
      </c>
      <c r="AI3064" s="3">
        <v>2074</v>
      </c>
      <c r="AJ3064" s="2">
        <v>-10188946.82</v>
      </c>
    </row>
    <row r="3065" spans="1:36" hidden="1" x14ac:dyDescent="0.25">
      <c r="A3065" s="8">
        <v>2</v>
      </c>
      <c r="B3065" s="8" t="s">
        <v>2382</v>
      </c>
      <c r="C3065" s="8">
        <v>141390070180</v>
      </c>
      <c r="D3065" s="8" t="s">
        <v>2383</v>
      </c>
      <c r="F3065" s="8" t="s">
        <v>2384</v>
      </c>
      <c r="G3065" s="10">
        <v>43536</v>
      </c>
      <c r="H3065" s="8" t="s">
        <v>31</v>
      </c>
      <c r="I3065" s="8" t="s">
        <v>38</v>
      </c>
      <c r="J3065" s="9">
        <v>0</v>
      </c>
      <c r="K3065" s="9">
        <v>0</v>
      </c>
      <c r="L3065" s="8">
        <v>0</v>
      </c>
      <c r="M3065" s="14">
        <f t="shared" si="144"/>
        <v>0</v>
      </c>
      <c r="N3065" s="8">
        <v>0</v>
      </c>
      <c r="O3065" s="8">
        <v>0</v>
      </c>
      <c r="P3065" s="8" t="s">
        <v>114</v>
      </c>
      <c r="R3065" s="8">
        <v>2</v>
      </c>
      <c r="S3065" s="13">
        <f>_xlfn.XLOOKUP(P3065,rif_fee_schedule!$A$2:$A$84,rif_fee_schedule!C$2:C$84, 0)*1.628</f>
        <v>4288.152</v>
      </c>
      <c r="T3065" s="13">
        <f>_xlfn.XLOOKUP(P3065,rif_fee_schedule!$A$2:$A$84,rif_fee_schedule!D$2:D$84, 0)</f>
        <v>2490</v>
      </c>
      <c r="U3065" s="14">
        <f t="shared" si="145"/>
        <v>8576.3040000000001</v>
      </c>
      <c r="V3065" s="14">
        <f t="shared" si="146"/>
        <v>4980</v>
      </c>
      <c r="W3065"/>
      <c r="Y3065" s="3">
        <v>272008405.74000001</v>
      </c>
      <c r="Z3065" s="3">
        <v>5573244.3300000001</v>
      </c>
      <c r="AA3065" s="3">
        <v>0</v>
      </c>
      <c r="AB3065">
        <v>0</v>
      </c>
      <c r="AC3065" s="3">
        <v>0</v>
      </c>
      <c r="AD3065" s="2">
        <v>-7297347.0099999998</v>
      </c>
      <c r="AE3065" s="3">
        <v>599122533.62</v>
      </c>
      <c r="AF3065" s="3">
        <v>12164932.65</v>
      </c>
      <c r="AG3065" s="3">
        <v>2628720.44</v>
      </c>
      <c r="AH3065" s="3">
        <v>103699.7</v>
      </c>
      <c r="AI3065" s="3">
        <v>2074</v>
      </c>
      <c r="AJ3065" s="2">
        <v>-10188946.82</v>
      </c>
    </row>
    <row r="3066" spans="1:36" hidden="1" x14ac:dyDescent="0.25">
      <c r="A3066" s="8">
        <v>1</v>
      </c>
      <c r="B3066" s="8" t="s">
        <v>676</v>
      </c>
      <c r="C3066" s="8">
        <v>3530330550100</v>
      </c>
      <c r="D3066" s="8" t="s">
        <v>677</v>
      </c>
      <c r="F3066" s="8" t="s">
        <v>678</v>
      </c>
      <c r="G3066" s="10">
        <v>43571</v>
      </c>
      <c r="H3066" s="8" t="s">
        <v>31</v>
      </c>
      <c r="I3066" s="8" t="s">
        <v>38</v>
      </c>
      <c r="J3066" s="9">
        <v>2125.14</v>
      </c>
      <c r="K3066" s="9">
        <v>42.5</v>
      </c>
      <c r="L3066" s="8">
        <v>0</v>
      </c>
      <c r="M3066" s="14">
        <f t="shared" si="144"/>
        <v>2167.64</v>
      </c>
      <c r="N3066" s="8">
        <v>0</v>
      </c>
      <c r="O3066" s="8">
        <v>0</v>
      </c>
      <c r="P3066" s="8" t="s">
        <v>679</v>
      </c>
      <c r="R3066" s="11">
        <v>24085</v>
      </c>
      <c r="S3066" s="13">
        <f>_xlfn.XLOOKUP(P3066,rif_fee_schedule!$A$2:$A$84,rif_fee_schedule!C$2:C$84, 0)*1.628</f>
        <v>6.108255999999999</v>
      </c>
      <c r="T3066" s="13">
        <f>_xlfn.XLOOKUP(P3066,rif_fee_schedule!$A$2:$A$84,rif_fee_schedule!D$2:D$84, 0)</f>
        <v>3.5470000000000002</v>
      </c>
      <c r="U3066" s="14">
        <f t="shared" si="145"/>
        <v>147117.34575999997</v>
      </c>
      <c r="V3066" s="14">
        <f t="shared" si="146"/>
        <v>85429.49500000001</v>
      </c>
      <c r="W3066" s="2"/>
      <c r="Y3066" s="3">
        <v>74696854.359999999</v>
      </c>
      <c r="Z3066" s="3">
        <v>1494936.99</v>
      </c>
      <c r="AA3066" s="3">
        <v>1189721.74</v>
      </c>
      <c r="AB3066" s="2">
        <v>103699.7</v>
      </c>
      <c r="AC3066" s="3">
        <v>2074</v>
      </c>
      <c r="AD3066" s="2">
        <v>-3422401.68</v>
      </c>
      <c r="AE3066" s="3">
        <v>599122533.62</v>
      </c>
      <c r="AF3066" s="3">
        <v>12164932.65</v>
      </c>
      <c r="AG3066" s="3">
        <v>2628720.44</v>
      </c>
      <c r="AH3066" s="3">
        <v>103699.7</v>
      </c>
      <c r="AI3066" s="3">
        <v>2074</v>
      </c>
      <c r="AJ3066" s="2">
        <v>-10188946.82</v>
      </c>
    </row>
    <row r="3067" spans="1:36" hidden="1" x14ac:dyDescent="0.25">
      <c r="A3067" s="8">
        <v>1</v>
      </c>
      <c r="B3067" s="8" t="s">
        <v>676</v>
      </c>
      <c r="C3067" s="8">
        <v>3530330550100</v>
      </c>
      <c r="D3067" s="8" t="s">
        <v>677</v>
      </c>
      <c r="F3067" s="8" t="s">
        <v>678</v>
      </c>
      <c r="G3067" s="10">
        <v>43571</v>
      </c>
      <c r="H3067" s="8" t="s">
        <v>31</v>
      </c>
      <c r="I3067" s="8" t="s">
        <v>38</v>
      </c>
      <c r="J3067" s="9">
        <v>2125.14</v>
      </c>
      <c r="K3067" s="9">
        <v>42.5</v>
      </c>
      <c r="L3067" s="8">
        <v>0</v>
      </c>
      <c r="M3067" s="14">
        <f t="shared" si="144"/>
        <v>2167.64</v>
      </c>
      <c r="N3067" s="8">
        <v>0</v>
      </c>
      <c r="O3067" s="8">
        <v>0</v>
      </c>
      <c r="P3067" s="8" t="s">
        <v>43</v>
      </c>
      <c r="R3067" s="11">
        <v>-24085</v>
      </c>
      <c r="S3067" s="13">
        <f>_xlfn.XLOOKUP(P3067,rif_fee_schedule!$A$2:$A$84,rif_fee_schedule!C$2:C$84, 0)*1.628</f>
        <v>5.1216879999999998</v>
      </c>
      <c r="T3067" s="13">
        <f>_xlfn.XLOOKUP(P3067,rif_fee_schedule!$A$2:$A$84,rif_fee_schedule!D$2:D$84, 0)</f>
        <v>2.9740000000000002</v>
      </c>
      <c r="U3067" s="14">
        <f t="shared" si="145"/>
        <v>-123355.85548</v>
      </c>
      <c r="V3067" s="14">
        <f t="shared" si="146"/>
        <v>-71628.790000000008</v>
      </c>
      <c r="W3067" s="2"/>
      <c r="Y3067" s="3">
        <v>74696854.359999999</v>
      </c>
      <c r="Z3067" s="3">
        <v>1494936.99</v>
      </c>
      <c r="AA3067" s="3">
        <v>1189721.74</v>
      </c>
      <c r="AB3067" s="2">
        <v>103699.7</v>
      </c>
      <c r="AC3067" s="3">
        <v>2074</v>
      </c>
      <c r="AD3067" s="2">
        <v>-3422401.68</v>
      </c>
      <c r="AE3067" s="3">
        <v>599122533.62</v>
      </c>
      <c r="AF3067" s="3">
        <v>12164932.65</v>
      </c>
      <c r="AG3067" s="3">
        <v>2628720.44</v>
      </c>
      <c r="AH3067" s="3">
        <v>103699.7</v>
      </c>
      <c r="AI3067" s="3">
        <v>2074</v>
      </c>
      <c r="AJ3067" s="2">
        <v>-10188946.82</v>
      </c>
    </row>
    <row r="3068" spans="1:36" hidden="1" x14ac:dyDescent="0.25">
      <c r="A3068" s="8">
        <v>8</v>
      </c>
      <c r="B3068" s="8" t="s">
        <v>8673</v>
      </c>
      <c r="C3068" s="8">
        <v>232330030080</v>
      </c>
      <c r="D3068" s="8" t="s">
        <v>8674</v>
      </c>
      <c r="G3068" s="10">
        <v>43536</v>
      </c>
      <c r="H3068" s="8" t="s">
        <v>31</v>
      </c>
      <c r="I3068" s="8" t="s">
        <v>32</v>
      </c>
      <c r="J3068" s="9">
        <v>0</v>
      </c>
      <c r="K3068" s="9">
        <v>0</v>
      </c>
      <c r="L3068" s="8">
        <v>0</v>
      </c>
      <c r="M3068" s="14">
        <f t="shared" si="144"/>
        <v>0</v>
      </c>
      <c r="N3068" s="8">
        <v>0</v>
      </c>
      <c r="O3068" s="8">
        <v>0</v>
      </c>
      <c r="P3068" s="8" t="s">
        <v>77</v>
      </c>
      <c r="R3068" s="8">
        <v>0</v>
      </c>
      <c r="S3068" s="13">
        <f>_xlfn.XLOOKUP(P3068,rif_fee_schedule!$A$2:$A$84,rif_fee_schedule!C$2:C$84, 0)*1.628</f>
        <v>9769.6279999999988</v>
      </c>
      <c r="T3068" s="13">
        <f>_xlfn.XLOOKUP(P3068,rif_fee_schedule!$A$2:$A$84,rif_fee_schedule!D$2:D$84, 0)</f>
        <v>5674</v>
      </c>
      <c r="U3068" s="14">
        <f t="shared" si="145"/>
        <v>0</v>
      </c>
      <c r="V3068" s="14">
        <f t="shared" si="146"/>
        <v>0</v>
      </c>
      <c r="W3068"/>
      <c r="Y3068" s="3">
        <v>38230434.439999998</v>
      </c>
      <c r="Z3068" s="3">
        <v>764608.82</v>
      </c>
      <c r="AA3068" s="3">
        <v>0</v>
      </c>
      <c r="AB3068">
        <v>0</v>
      </c>
      <c r="AC3068" s="3">
        <v>0</v>
      </c>
      <c r="AD3068" s="2">
        <v>-229524.99</v>
      </c>
      <c r="AE3068" s="3">
        <v>599122533.62</v>
      </c>
      <c r="AF3068" s="3">
        <v>12164932.65</v>
      </c>
      <c r="AG3068" s="3">
        <v>2628720.44</v>
      </c>
      <c r="AH3068" s="3">
        <v>103699.7</v>
      </c>
      <c r="AI3068" s="3">
        <v>2074</v>
      </c>
      <c r="AJ3068" s="2">
        <v>-10188946.82</v>
      </c>
    </row>
    <row r="3069" spans="1:36" hidden="1" x14ac:dyDescent="0.25">
      <c r="A3069" s="8">
        <v>1</v>
      </c>
      <c r="B3069" s="8" t="s">
        <v>652</v>
      </c>
      <c r="C3069" s="8">
        <v>3530280130070</v>
      </c>
      <c r="D3069" s="8" t="s">
        <v>653</v>
      </c>
      <c r="G3069" s="10">
        <v>43559</v>
      </c>
      <c r="H3069" s="8" t="s">
        <v>31</v>
      </c>
      <c r="I3069" s="8" t="s">
        <v>32</v>
      </c>
      <c r="J3069" s="9">
        <v>1569.83</v>
      </c>
      <c r="K3069" s="9">
        <v>31.4</v>
      </c>
      <c r="L3069" s="8">
        <v>0</v>
      </c>
      <c r="M3069" s="14">
        <f t="shared" si="144"/>
        <v>1601.23</v>
      </c>
      <c r="N3069" s="8">
        <v>0</v>
      </c>
      <c r="O3069" s="8">
        <v>0</v>
      </c>
      <c r="P3069" s="8" t="s">
        <v>45</v>
      </c>
      <c r="R3069" s="8">
        <v>497</v>
      </c>
      <c r="S3069" s="13">
        <f>_xlfn.XLOOKUP(P3069,rif_fee_schedule!$A$2:$A$84,rif_fee_schedule!C$2:C$84, 0)*1.628</f>
        <v>19.244587999999997</v>
      </c>
      <c r="T3069" s="13">
        <f>_xlfn.XLOOKUP(P3069,rif_fee_schedule!$A$2:$A$84,rif_fee_schedule!D$2:D$84, 0)</f>
        <v>11.177</v>
      </c>
      <c r="U3069" s="14">
        <f t="shared" si="145"/>
        <v>9564.5602359999975</v>
      </c>
      <c r="V3069" s="14">
        <f t="shared" si="146"/>
        <v>5554.9690000000001</v>
      </c>
      <c r="W3069"/>
      <c r="Y3069" s="3">
        <v>74696854.359999999</v>
      </c>
      <c r="Z3069" s="3">
        <v>1494936.99</v>
      </c>
      <c r="AA3069" s="3">
        <v>1189721.74</v>
      </c>
      <c r="AB3069" s="2">
        <v>103699.7</v>
      </c>
      <c r="AC3069" s="3">
        <v>2074</v>
      </c>
      <c r="AD3069" s="2">
        <v>-3422401.68</v>
      </c>
      <c r="AE3069" s="3">
        <v>599122533.62</v>
      </c>
      <c r="AF3069" s="3">
        <v>12164932.65</v>
      </c>
      <c r="AG3069" s="3">
        <v>2628720.44</v>
      </c>
      <c r="AH3069" s="3">
        <v>103699.7</v>
      </c>
      <c r="AI3069" s="3">
        <v>2074</v>
      </c>
      <c r="AJ3069" s="2">
        <v>-10188946.82</v>
      </c>
    </row>
    <row r="3070" spans="1:36" hidden="1" x14ac:dyDescent="0.25">
      <c r="A3070" s="8">
        <v>1</v>
      </c>
      <c r="B3070" s="8" t="s">
        <v>652</v>
      </c>
      <c r="C3070" s="8">
        <v>3530280130070</v>
      </c>
      <c r="D3070" s="8" t="s">
        <v>653</v>
      </c>
      <c r="G3070" s="10">
        <v>43559</v>
      </c>
      <c r="H3070" s="8" t="s">
        <v>31</v>
      </c>
      <c r="I3070" s="8" t="s">
        <v>32</v>
      </c>
      <c r="J3070" s="9">
        <v>1569.83</v>
      </c>
      <c r="K3070" s="9">
        <v>31.4</v>
      </c>
      <c r="L3070" s="8">
        <v>0</v>
      </c>
      <c r="M3070" s="14">
        <f t="shared" si="144"/>
        <v>1601.23</v>
      </c>
      <c r="N3070" s="8">
        <v>0</v>
      </c>
      <c r="O3070" s="8">
        <v>0</v>
      </c>
      <c r="P3070" s="8" t="s">
        <v>72</v>
      </c>
      <c r="R3070" s="8">
        <v>-497</v>
      </c>
      <c r="S3070" s="13">
        <f>_xlfn.XLOOKUP(P3070,rif_fee_schedule!$A$2:$A$84,rif_fee_schedule!C$2:C$84, 0)*1.628</f>
        <v>15.918583999999999</v>
      </c>
      <c r="T3070" s="13">
        <f>_xlfn.XLOOKUP(P3070,rif_fee_schedule!$A$2:$A$84,rif_fee_schedule!D$2:D$84, 0)</f>
        <v>9.2460000000000004</v>
      </c>
      <c r="U3070" s="14">
        <f t="shared" si="145"/>
        <v>-7911.5362479999994</v>
      </c>
      <c r="V3070" s="14">
        <f t="shared" si="146"/>
        <v>-4595.2620000000006</v>
      </c>
      <c r="W3070"/>
      <c r="Y3070" s="3">
        <v>74696854.359999999</v>
      </c>
      <c r="Z3070" s="3">
        <v>1494936.99</v>
      </c>
      <c r="AA3070" s="3">
        <v>1189721.74</v>
      </c>
      <c r="AB3070" s="2">
        <v>103699.7</v>
      </c>
      <c r="AC3070" s="3">
        <v>2074</v>
      </c>
      <c r="AD3070" s="2">
        <v>-3422401.68</v>
      </c>
      <c r="AE3070" s="3">
        <v>599122533.62</v>
      </c>
      <c r="AF3070" s="3">
        <v>12164932.65</v>
      </c>
      <c r="AG3070" s="3">
        <v>2628720.44</v>
      </c>
      <c r="AH3070" s="3">
        <v>103699.7</v>
      </c>
      <c r="AI3070" s="3">
        <v>2074</v>
      </c>
      <c r="AJ3070" s="2">
        <v>-10188946.82</v>
      </c>
    </row>
    <row r="3071" spans="1:36" hidden="1" x14ac:dyDescent="0.25">
      <c r="A3071" s="8">
        <v>3</v>
      </c>
      <c r="B3071" s="8" t="s">
        <v>3570</v>
      </c>
      <c r="C3071" s="8">
        <v>3220160050710</v>
      </c>
      <c r="D3071" s="8" t="s">
        <v>3571</v>
      </c>
      <c r="F3071" s="8" t="s">
        <v>3572</v>
      </c>
      <c r="G3071" s="10">
        <v>43537</v>
      </c>
      <c r="H3071" s="8" t="s">
        <v>31</v>
      </c>
      <c r="I3071" s="8" t="s">
        <v>38</v>
      </c>
      <c r="J3071" s="9">
        <v>0</v>
      </c>
      <c r="K3071" s="9">
        <v>185.56</v>
      </c>
      <c r="L3071" s="8">
        <v>9278.02</v>
      </c>
      <c r="M3071" s="14">
        <f t="shared" si="144"/>
        <v>9463.58</v>
      </c>
      <c r="N3071" s="8">
        <v>0</v>
      </c>
      <c r="O3071" s="8">
        <v>0</v>
      </c>
      <c r="P3071" s="8" t="s">
        <v>77</v>
      </c>
      <c r="R3071" s="8">
        <v>1</v>
      </c>
      <c r="S3071" s="13">
        <f>_xlfn.XLOOKUP(P3071,rif_fee_schedule!$A$2:$A$84,rif_fee_schedule!C$2:C$84, 0)*1.628</f>
        <v>9769.6279999999988</v>
      </c>
      <c r="T3071" s="13">
        <f>_xlfn.XLOOKUP(P3071,rif_fee_schedule!$A$2:$A$84,rif_fee_schedule!D$2:D$84, 0)</f>
        <v>5674</v>
      </c>
      <c r="U3071" s="14">
        <f t="shared" si="145"/>
        <v>9769.6279999999988</v>
      </c>
      <c r="V3071" s="14">
        <f t="shared" si="146"/>
        <v>5674</v>
      </c>
      <c r="W3071"/>
      <c r="Y3071" s="3">
        <v>23988344.25</v>
      </c>
      <c r="Z3071" s="3">
        <v>491993.61</v>
      </c>
      <c r="AA3071" s="3">
        <v>633517.25</v>
      </c>
      <c r="AB3071">
        <v>0</v>
      </c>
      <c r="AC3071" s="3">
        <v>0</v>
      </c>
      <c r="AD3071" s="2">
        <v>2811604.2</v>
      </c>
      <c r="AE3071" s="3">
        <v>599122533.62</v>
      </c>
      <c r="AF3071" s="3">
        <v>12164932.65</v>
      </c>
      <c r="AG3071" s="3">
        <v>2628720.44</v>
      </c>
      <c r="AH3071" s="3">
        <v>103699.7</v>
      </c>
      <c r="AI3071" s="3">
        <v>2074</v>
      </c>
      <c r="AJ3071" s="2">
        <v>-10188946.82</v>
      </c>
    </row>
    <row r="3072" spans="1:36" hidden="1" x14ac:dyDescent="0.25">
      <c r="A3072" s="8">
        <v>3</v>
      </c>
      <c r="B3072" s="8" t="s">
        <v>3644</v>
      </c>
      <c r="C3072" s="8">
        <v>3220160050800</v>
      </c>
      <c r="D3072" s="8" t="s">
        <v>3645</v>
      </c>
      <c r="F3072" s="8" t="s">
        <v>3646</v>
      </c>
      <c r="G3072" s="10">
        <v>43537</v>
      </c>
      <c r="H3072" s="8" t="s">
        <v>31</v>
      </c>
      <c r="I3072" s="8" t="s">
        <v>38</v>
      </c>
      <c r="J3072" s="9">
        <v>0</v>
      </c>
      <c r="K3072" s="9">
        <v>185.56</v>
      </c>
      <c r="L3072" s="8">
        <v>9278.02</v>
      </c>
      <c r="M3072" s="14">
        <f t="shared" si="144"/>
        <v>9463.58</v>
      </c>
      <c r="N3072" s="8">
        <v>0</v>
      </c>
      <c r="O3072" s="8">
        <v>0</v>
      </c>
      <c r="P3072" s="8" t="s">
        <v>77</v>
      </c>
      <c r="R3072" s="8">
        <v>1</v>
      </c>
      <c r="S3072" s="13">
        <f>_xlfn.XLOOKUP(P3072,rif_fee_schedule!$A$2:$A$84,rif_fee_schedule!C$2:C$84, 0)*1.628</f>
        <v>9769.6279999999988</v>
      </c>
      <c r="T3072" s="13">
        <f>_xlfn.XLOOKUP(P3072,rif_fee_schedule!$A$2:$A$84,rif_fee_schedule!D$2:D$84, 0)</f>
        <v>5674</v>
      </c>
      <c r="U3072" s="14">
        <f t="shared" si="145"/>
        <v>9769.6279999999988</v>
      </c>
      <c r="V3072" s="14">
        <f t="shared" si="146"/>
        <v>5674</v>
      </c>
      <c r="W3072"/>
      <c r="Y3072" s="3">
        <v>23988344.25</v>
      </c>
      <c r="Z3072" s="3">
        <v>491993.61</v>
      </c>
      <c r="AA3072" s="3">
        <v>633517.25</v>
      </c>
      <c r="AB3072">
        <v>0</v>
      </c>
      <c r="AC3072" s="3">
        <v>0</v>
      </c>
      <c r="AD3072" s="2">
        <v>2811604.2</v>
      </c>
      <c r="AE3072" s="3">
        <v>599122533.62</v>
      </c>
      <c r="AF3072" s="3">
        <v>12164932.65</v>
      </c>
      <c r="AG3072" s="3">
        <v>2628720.44</v>
      </c>
      <c r="AH3072" s="3">
        <v>103699.7</v>
      </c>
      <c r="AI3072" s="3">
        <v>2074</v>
      </c>
      <c r="AJ3072" s="2">
        <v>-10188946.82</v>
      </c>
    </row>
    <row r="3073" spans="1:36" hidden="1" x14ac:dyDescent="0.25">
      <c r="A3073" s="8">
        <v>3</v>
      </c>
      <c r="B3073" s="8" t="s">
        <v>3639</v>
      </c>
      <c r="C3073" s="8">
        <v>3220160050850</v>
      </c>
      <c r="D3073" s="8" t="s">
        <v>3640</v>
      </c>
      <c r="F3073" s="8" t="s">
        <v>3572</v>
      </c>
      <c r="G3073" s="10">
        <v>43537</v>
      </c>
      <c r="H3073" s="8" t="s">
        <v>31</v>
      </c>
      <c r="I3073" s="8" t="s">
        <v>38</v>
      </c>
      <c r="J3073" s="9">
        <v>0</v>
      </c>
      <c r="K3073" s="9">
        <v>185.56</v>
      </c>
      <c r="L3073" s="8">
        <v>9278.02</v>
      </c>
      <c r="M3073" s="14">
        <f t="shared" si="144"/>
        <v>9463.58</v>
      </c>
      <c r="N3073" s="8">
        <v>0</v>
      </c>
      <c r="O3073" s="8">
        <v>0</v>
      </c>
      <c r="P3073" s="8" t="s">
        <v>77</v>
      </c>
      <c r="R3073" s="8">
        <v>1</v>
      </c>
      <c r="S3073" s="13">
        <f>_xlfn.XLOOKUP(P3073,rif_fee_schedule!$A$2:$A$84,rif_fee_schedule!C$2:C$84, 0)*1.628</f>
        <v>9769.6279999999988</v>
      </c>
      <c r="T3073" s="13">
        <f>_xlfn.XLOOKUP(P3073,rif_fee_schedule!$A$2:$A$84,rif_fee_schedule!D$2:D$84, 0)</f>
        <v>5674</v>
      </c>
      <c r="U3073" s="14">
        <f t="shared" si="145"/>
        <v>9769.6279999999988</v>
      </c>
      <c r="V3073" s="14">
        <f t="shared" si="146"/>
        <v>5674</v>
      </c>
      <c r="W3073"/>
      <c r="Y3073" s="3">
        <v>23988344.25</v>
      </c>
      <c r="Z3073" s="3">
        <v>491993.61</v>
      </c>
      <c r="AA3073" s="3">
        <v>633517.25</v>
      </c>
      <c r="AB3073">
        <v>0</v>
      </c>
      <c r="AC3073" s="3">
        <v>0</v>
      </c>
      <c r="AD3073" s="2">
        <v>2811604.2</v>
      </c>
      <c r="AE3073" s="3">
        <v>599122533.62</v>
      </c>
      <c r="AF3073" s="3">
        <v>12164932.65</v>
      </c>
      <c r="AG3073" s="3">
        <v>2628720.44</v>
      </c>
      <c r="AH3073" s="3">
        <v>103699.7</v>
      </c>
      <c r="AI3073" s="3">
        <v>2074</v>
      </c>
      <c r="AJ3073" s="2">
        <v>-10188946.82</v>
      </c>
    </row>
    <row r="3074" spans="1:36" hidden="1" x14ac:dyDescent="0.25">
      <c r="A3074" s="8">
        <v>3</v>
      </c>
      <c r="B3074" s="8" t="s">
        <v>3647</v>
      </c>
      <c r="C3074" s="8">
        <v>3220160050880</v>
      </c>
      <c r="D3074" s="8" t="s">
        <v>3648</v>
      </c>
      <c r="F3074" s="8" t="s">
        <v>3575</v>
      </c>
      <c r="G3074" s="10">
        <v>43537</v>
      </c>
      <c r="H3074" s="8" t="s">
        <v>31</v>
      </c>
      <c r="I3074" s="8" t="s">
        <v>38</v>
      </c>
      <c r="J3074" s="9">
        <v>0</v>
      </c>
      <c r="K3074" s="9">
        <v>185.56</v>
      </c>
      <c r="L3074" s="8">
        <v>9278.02</v>
      </c>
      <c r="M3074" s="14">
        <f t="shared" si="144"/>
        <v>9463.58</v>
      </c>
      <c r="N3074" s="8">
        <v>0</v>
      </c>
      <c r="O3074" s="8">
        <v>0</v>
      </c>
      <c r="P3074" s="8" t="s">
        <v>77</v>
      </c>
      <c r="R3074" s="8">
        <v>1</v>
      </c>
      <c r="S3074" s="13">
        <f>_xlfn.XLOOKUP(P3074,rif_fee_schedule!$A$2:$A$84,rif_fee_schedule!C$2:C$84, 0)*1.628</f>
        <v>9769.6279999999988</v>
      </c>
      <c r="T3074" s="13">
        <f>_xlfn.XLOOKUP(P3074,rif_fee_schedule!$A$2:$A$84,rif_fee_schedule!D$2:D$84, 0)</f>
        <v>5674</v>
      </c>
      <c r="U3074" s="14">
        <f t="shared" si="145"/>
        <v>9769.6279999999988</v>
      </c>
      <c r="V3074" s="14">
        <f t="shared" si="146"/>
        <v>5674</v>
      </c>
      <c r="W3074"/>
      <c r="Y3074" s="3">
        <v>23988344.25</v>
      </c>
      <c r="Z3074" s="3">
        <v>491993.61</v>
      </c>
      <c r="AA3074" s="3">
        <v>633517.25</v>
      </c>
      <c r="AB3074">
        <v>0</v>
      </c>
      <c r="AC3074" s="3">
        <v>0</v>
      </c>
      <c r="AD3074" s="2">
        <v>2811604.2</v>
      </c>
      <c r="AE3074" s="3">
        <v>599122533.62</v>
      </c>
      <c r="AF3074" s="3">
        <v>12164932.65</v>
      </c>
      <c r="AG3074" s="3">
        <v>2628720.44</v>
      </c>
      <c r="AH3074" s="3">
        <v>103699.7</v>
      </c>
      <c r="AI3074" s="3">
        <v>2074</v>
      </c>
      <c r="AJ3074" s="2">
        <v>-10188946.82</v>
      </c>
    </row>
    <row r="3075" spans="1:36" hidden="1" x14ac:dyDescent="0.25">
      <c r="A3075" s="8">
        <v>3</v>
      </c>
      <c r="B3075" s="8" t="s">
        <v>3573</v>
      </c>
      <c r="C3075" s="8">
        <v>3220160050910</v>
      </c>
      <c r="D3075" s="8" t="s">
        <v>3574</v>
      </c>
      <c r="F3075" s="8" t="s">
        <v>3575</v>
      </c>
      <c r="G3075" s="10">
        <v>43537</v>
      </c>
      <c r="H3075" s="8" t="s">
        <v>31</v>
      </c>
      <c r="I3075" s="8" t="s">
        <v>38</v>
      </c>
      <c r="J3075" s="9">
        <v>0</v>
      </c>
      <c r="K3075" s="9">
        <v>185.56</v>
      </c>
      <c r="L3075" s="8">
        <v>9278.02</v>
      </c>
      <c r="M3075" s="14">
        <f t="shared" si="144"/>
        <v>9463.58</v>
      </c>
      <c r="N3075" s="8">
        <v>0</v>
      </c>
      <c r="O3075" s="8">
        <v>0</v>
      </c>
      <c r="P3075" s="8" t="s">
        <v>77</v>
      </c>
      <c r="R3075" s="8">
        <v>1</v>
      </c>
      <c r="S3075" s="13">
        <f>_xlfn.XLOOKUP(P3075,rif_fee_schedule!$A$2:$A$84,rif_fee_schedule!C$2:C$84, 0)*1.628</f>
        <v>9769.6279999999988</v>
      </c>
      <c r="T3075" s="13">
        <f>_xlfn.XLOOKUP(P3075,rif_fee_schedule!$A$2:$A$84,rif_fee_schedule!D$2:D$84, 0)</f>
        <v>5674</v>
      </c>
      <c r="U3075" s="14">
        <f t="shared" si="145"/>
        <v>9769.6279999999988</v>
      </c>
      <c r="V3075" s="14">
        <f t="shared" si="146"/>
        <v>5674</v>
      </c>
      <c r="W3075"/>
      <c r="Y3075" s="3">
        <v>23988344.25</v>
      </c>
      <c r="Z3075" s="3">
        <v>491993.61</v>
      </c>
      <c r="AA3075" s="3">
        <v>633517.25</v>
      </c>
      <c r="AB3075">
        <v>0</v>
      </c>
      <c r="AC3075" s="3">
        <v>0</v>
      </c>
      <c r="AD3075" s="2">
        <v>2811604.2</v>
      </c>
      <c r="AE3075" s="3">
        <v>599122533.62</v>
      </c>
      <c r="AF3075" s="3">
        <v>12164932.65</v>
      </c>
      <c r="AG3075" s="3">
        <v>2628720.44</v>
      </c>
      <c r="AH3075" s="3">
        <v>103699.7</v>
      </c>
      <c r="AI3075" s="3">
        <v>2074</v>
      </c>
      <c r="AJ3075" s="2">
        <v>-10188946.82</v>
      </c>
    </row>
    <row r="3076" spans="1:36" hidden="1" x14ac:dyDescent="0.25">
      <c r="A3076" s="8">
        <v>3</v>
      </c>
      <c r="B3076" s="8" t="s">
        <v>3636</v>
      </c>
      <c r="C3076" s="8">
        <v>3220160050820</v>
      </c>
      <c r="D3076" s="8" t="s">
        <v>3637</v>
      </c>
      <c r="F3076" s="8" t="s">
        <v>3638</v>
      </c>
      <c r="G3076" s="10">
        <v>43537</v>
      </c>
      <c r="H3076" s="8" t="s">
        <v>31</v>
      </c>
      <c r="I3076" s="8" t="s">
        <v>38</v>
      </c>
      <c r="J3076" s="9">
        <v>0</v>
      </c>
      <c r="K3076" s="9">
        <v>185.56</v>
      </c>
      <c r="L3076" s="8">
        <v>9278.02</v>
      </c>
      <c r="M3076" s="14">
        <f t="shared" si="144"/>
        <v>9463.58</v>
      </c>
      <c r="N3076" s="8">
        <v>0</v>
      </c>
      <c r="O3076" s="8">
        <v>0</v>
      </c>
      <c r="P3076" s="8" t="s">
        <v>77</v>
      </c>
      <c r="R3076" s="8">
        <v>1</v>
      </c>
      <c r="S3076" s="13">
        <f>_xlfn.XLOOKUP(P3076,rif_fee_schedule!$A$2:$A$84,rif_fee_schedule!C$2:C$84, 0)*1.628</f>
        <v>9769.6279999999988</v>
      </c>
      <c r="T3076" s="13">
        <f>_xlfn.XLOOKUP(P3076,rif_fee_schedule!$A$2:$A$84,rif_fee_schedule!D$2:D$84, 0)</f>
        <v>5674</v>
      </c>
      <c r="U3076" s="14">
        <f t="shared" si="145"/>
        <v>9769.6279999999988</v>
      </c>
      <c r="V3076" s="14">
        <f t="shared" si="146"/>
        <v>5674</v>
      </c>
      <c r="W3076"/>
      <c r="Y3076" s="3">
        <v>23988344.25</v>
      </c>
      <c r="Z3076" s="3">
        <v>491993.61</v>
      </c>
      <c r="AA3076" s="3">
        <v>633517.25</v>
      </c>
      <c r="AB3076">
        <v>0</v>
      </c>
      <c r="AC3076" s="3">
        <v>0</v>
      </c>
      <c r="AD3076" s="2">
        <v>2811604.2</v>
      </c>
      <c r="AE3076" s="3">
        <v>599122533.62</v>
      </c>
      <c r="AF3076" s="3">
        <v>12164932.65</v>
      </c>
      <c r="AG3076" s="3">
        <v>2628720.44</v>
      </c>
      <c r="AH3076" s="3">
        <v>103699.7</v>
      </c>
      <c r="AI3076" s="3">
        <v>2074</v>
      </c>
      <c r="AJ3076" s="2">
        <v>-10188946.82</v>
      </c>
    </row>
    <row r="3077" spans="1:36" hidden="1" x14ac:dyDescent="0.25">
      <c r="A3077" s="8">
        <v>3</v>
      </c>
      <c r="B3077" s="8" t="s">
        <v>3641</v>
      </c>
      <c r="C3077" s="8">
        <v>3220160050840</v>
      </c>
      <c r="D3077" s="8" t="s">
        <v>3642</v>
      </c>
      <c r="F3077" s="8" t="s">
        <v>3643</v>
      </c>
      <c r="G3077" s="10">
        <v>43537</v>
      </c>
      <c r="H3077" s="8" t="s">
        <v>31</v>
      </c>
      <c r="I3077" s="8" t="s">
        <v>38</v>
      </c>
      <c r="J3077" s="9">
        <v>0</v>
      </c>
      <c r="K3077" s="9">
        <v>185.56</v>
      </c>
      <c r="L3077" s="8">
        <v>9278.02</v>
      </c>
      <c r="M3077" s="14">
        <f t="shared" si="144"/>
        <v>9463.58</v>
      </c>
      <c r="N3077" s="8">
        <v>0</v>
      </c>
      <c r="O3077" s="8">
        <v>0</v>
      </c>
      <c r="P3077" s="8" t="s">
        <v>77</v>
      </c>
      <c r="R3077" s="8">
        <v>1</v>
      </c>
      <c r="S3077" s="13">
        <f>_xlfn.XLOOKUP(P3077,rif_fee_schedule!$A$2:$A$84,rif_fee_schedule!C$2:C$84, 0)*1.628</f>
        <v>9769.6279999999988</v>
      </c>
      <c r="T3077" s="13">
        <f>_xlfn.XLOOKUP(P3077,rif_fee_schedule!$A$2:$A$84,rif_fee_schedule!D$2:D$84, 0)</f>
        <v>5674</v>
      </c>
      <c r="U3077" s="14">
        <f t="shared" si="145"/>
        <v>9769.6279999999988</v>
      </c>
      <c r="V3077" s="14">
        <f t="shared" si="146"/>
        <v>5674</v>
      </c>
      <c r="W3077"/>
      <c r="Y3077" s="3">
        <v>23988344.25</v>
      </c>
      <c r="Z3077" s="3">
        <v>491993.61</v>
      </c>
      <c r="AA3077" s="3">
        <v>633517.25</v>
      </c>
      <c r="AB3077">
        <v>0</v>
      </c>
      <c r="AC3077" s="3">
        <v>0</v>
      </c>
      <c r="AD3077" s="2">
        <v>2811604.2</v>
      </c>
      <c r="AE3077" s="3">
        <v>599122533.62</v>
      </c>
      <c r="AF3077" s="3">
        <v>12164932.65</v>
      </c>
      <c r="AG3077" s="3">
        <v>2628720.44</v>
      </c>
      <c r="AH3077" s="3">
        <v>103699.7</v>
      </c>
      <c r="AI3077" s="3">
        <v>2074</v>
      </c>
      <c r="AJ3077" s="2">
        <v>-10188946.82</v>
      </c>
    </row>
    <row r="3078" spans="1:36" hidden="1" x14ac:dyDescent="0.25">
      <c r="A3078" s="8">
        <v>3</v>
      </c>
      <c r="B3078" s="8" t="s">
        <v>3633</v>
      </c>
      <c r="C3078" s="8">
        <v>3220160050700</v>
      </c>
      <c r="D3078" s="8" t="s">
        <v>3634</v>
      </c>
      <c r="F3078" s="8" t="s">
        <v>3635</v>
      </c>
      <c r="G3078" s="10">
        <v>43537</v>
      </c>
      <c r="H3078" s="8" t="s">
        <v>31</v>
      </c>
      <c r="I3078" s="8" t="s">
        <v>38</v>
      </c>
      <c r="J3078" s="9">
        <v>0</v>
      </c>
      <c r="K3078" s="9">
        <v>185.56</v>
      </c>
      <c r="L3078" s="8">
        <v>9278.02</v>
      </c>
      <c r="M3078" s="14">
        <f t="shared" si="144"/>
        <v>9463.58</v>
      </c>
      <c r="N3078" s="8">
        <v>0</v>
      </c>
      <c r="O3078" s="8">
        <v>0</v>
      </c>
      <c r="P3078" s="8" t="s">
        <v>77</v>
      </c>
      <c r="R3078" s="8">
        <v>1</v>
      </c>
      <c r="S3078" s="13">
        <f>_xlfn.XLOOKUP(P3078,rif_fee_schedule!$A$2:$A$84,rif_fee_schedule!C$2:C$84, 0)*1.628</f>
        <v>9769.6279999999988</v>
      </c>
      <c r="T3078" s="13">
        <f>_xlfn.XLOOKUP(P3078,rif_fee_schedule!$A$2:$A$84,rif_fee_schedule!D$2:D$84, 0)</f>
        <v>5674</v>
      </c>
      <c r="U3078" s="14">
        <f t="shared" si="145"/>
        <v>9769.6279999999988</v>
      </c>
      <c r="V3078" s="14">
        <f t="shared" si="146"/>
        <v>5674</v>
      </c>
      <c r="W3078"/>
      <c r="Y3078" s="3">
        <v>23988344.25</v>
      </c>
      <c r="Z3078" s="3">
        <v>491993.61</v>
      </c>
      <c r="AA3078" s="3">
        <v>633517.25</v>
      </c>
      <c r="AB3078">
        <v>0</v>
      </c>
      <c r="AC3078" s="3">
        <v>0</v>
      </c>
      <c r="AD3078" s="2">
        <v>2811604.2</v>
      </c>
      <c r="AE3078" s="3">
        <v>599122533.62</v>
      </c>
      <c r="AF3078" s="3">
        <v>12164932.65</v>
      </c>
      <c r="AG3078" s="3">
        <v>2628720.44</v>
      </c>
      <c r="AH3078" s="3">
        <v>103699.7</v>
      </c>
      <c r="AI3078" s="3">
        <v>2074</v>
      </c>
      <c r="AJ3078" s="2">
        <v>-10188946.82</v>
      </c>
    </row>
    <row r="3079" spans="1:36" hidden="1" x14ac:dyDescent="0.25">
      <c r="A3079" s="8">
        <v>3</v>
      </c>
      <c r="B3079" s="8" t="s">
        <v>3567</v>
      </c>
      <c r="C3079" s="8">
        <v>3220160050920</v>
      </c>
      <c r="D3079" s="8" t="s">
        <v>3568</v>
      </c>
      <c r="F3079" s="8" t="s">
        <v>3569</v>
      </c>
      <c r="G3079" s="10">
        <v>43537</v>
      </c>
      <c r="H3079" s="8" t="s">
        <v>31</v>
      </c>
      <c r="I3079" s="8" t="s">
        <v>38</v>
      </c>
      <c r="J3079" s="9">
        <v>0</v>
      </c>
      <c r="K3079" s="9">
        <v>185.56</v>
      </c>
      <c r="L3079" s="8">
        <v>9278.02</v>
      </c>
      <c r="M3079" s="14">
        <f t="shared" si="144"/>
        <v>9463.58</v>
      </c>
      <c r="N3079" s="8">
        <v>0</v>
      </c>
      <c r="O3079" s="8">
        <v>0</v>
      </c>
      <c r="P3079" s="8" t="s">
        <v>77</v>
      </c>
      <c r="R3079" s="8">
        <v>1</v>
      </c>
      <c r="S3079" s="13">
        <f>_xlfn.XLOOKUP(P3079,rif_fee_schedule!$A$2:$A$84,rif_fee_schedule!C$2:C$84, 0)*1.628</f>
        <v>9769.6279999999988</v>
      </c>
      <c r="T3079" s="13">
        <f>_xlfn.XLOOKUP(P3079,rif_fee_schedule!$A$2:$A$84,rif_fee_schedule!D$2:D$84, 0)</f>
        <v>5674</v>
      </c>
      <c r="U3079" s="14">
        <f t="shared" si="145"/>
        <v>9769.6279999999988</v>
      </c>
      <c r="V3079" s="14">
        <f t="shared" si="146"/>
        <v>5674</v>
      </c>
      <c r="W3079"/>
      <c r="Y3079" s="3">
        <v>23988344.25</v>
      </c>
      <c r="Z3079" s="3">
        <v>491993.61</v>
      </c>
      <c r="AA3079" s="3">
        <v>633517.25</v>
      </c>
      <c r="AB3079">
        <v>0</v>
      </c>
      <c r="AC3079" s="3">
        <v>0</v>
      </c>
      <c r="AD3079" s="2">
        <v>2811604.2</v>
      </c>
      <c r="AE3079" s="3">
        <v>599122533.62</v>
      </c>
      <c r="AF3079" s="3">
        <v>12164932.65</v>
      </c>
      <c r="AG3079" s="3">
        <v>2628720.44</v>
      </c>
      <c r="AH3079" s="3">
        <v>103699.7</v>
      </c>
      <c r="AI3079" s="3">
        <v>2074</v>
      </c>
      <c r="AJ3079" s="2">
        <v>-10188946.82</v>
      </c>
    </row>
    <row r="3080" spans="1:36" hidden="1" x14ac:dyDescent="0.25">
      <c r="A3080" s="8">
        <v>3</v>
      </c>
      <c r="B3080" s="8" t="s">
        <v>3805</v>
      </c>
      <c r="C3080" s="8">
        <v>3220160050830</v>
      </c>
      <c r="D3080" s="8" t="s">
        <v>3806</v>
      </c>
      <c r="F3080" s="8" t="s">
        <v>3807</v>
      </c>
      <c r="G3080" s="10">
        <v>43537</v>
      </c>
      <c r="H3080" s="8" t="s">
        <v>31</v>
      </c>
      <c r="I3080" s="8" t="s">
        <v>38</v>
      </c>
      <c r="J3080" s="9">
        <v>0</v>
      </c>
      <c r="K3080" s="9">
        <v>185.56</v>
      </c>
      <c r="L3080" s="8">
        <v>9278.02</v>
      </c>
      <c r="M3080" s="14">
        <f t="shared" si="144"/>
        <v>9463.58</v>
      </c>
      <c r="N3080" s="8">
        <v>0</v>
      </c>
      <c r="O3080" s="8">
        <v>0</v>
      </c>
      <c r="P3080" s="8" t="s">
        <v>77</v>
      </c>
      <c r="R3080" s="8">
        <v>1</v>
      </c>
      <c r="S3080" s="13">
        <f>_xlfn.XLOOKUP(P3080,rif_fee_schedule!$A$2:$A$84,rif_fee_schedule!C$2:C$84, 0)*1.628</f>
        <v>9769.6279999999988</v>
      </c>
      <c r="T3080" s="13">
        <f>_xlfn.XLOOKUP(P3080,rif_fee_schedule!$A$2:$A$84,rif_fee_schedule!D$2:D$84, 0)</f>
        <v>5674</v>
      </c>
      <c r="U3080" s="14">
        <f t="shared" si="145"/>
        <v>9769.6279999999988</v>
      </c>
      <c r="V3080" s="14">
        <f t="shared" si="146"/>
        <v>5674</v>
      </c>
      <c r="W3080"/>
      <c r="Y3080" s="3">
        <v>23988344.25</v>
      </c>
      <c r="Z3080" s="3">
        <v>491993.61</v>
      </c>
      <c r="AA3080" s="3">
        <v>633517.25</v>
      </c>
      <c r="AB3080">
        <v>0</v>
      </c>
      <c r="AC3080" s="3">
        <v>0</v>
      </c>
      <c r="AD3080" s="2">
        <v>2811604.2</v>
      </c>
      <c r="AE3080" s="3">
        <v>599122533.62</v>
      </c>
      <c r="AF3080" s="3">
        <v>12164932.65</v>
      </c>
      <c r="AG3080" s="3">
        <v>2628720.44</v>
      </c>
      <c r="AH3080" s="3">
        <v>103699.7</v>
      </c>
      <c r="AI3080" s="3">
        <v>2074</v>
      </c>
      <c r="AJ3080" s="2">
        <v>-10188946.82</v>
      </c>
    </row>
    <row r="3081" spans="1:36" hidden="1" x14ac:dyDescent="0.25">
      <c r="A3081" s="8">
        <v>3</v>
      </c>
      <c r="B3081" s="8" t="s">
        <v>3808</v>
      </c>
      <c r="C3081" s="8">
        <v>3220160050810</v>
      </c>
      <c r="D3081" s="8" t="s">
        <v>3809</v>
      </c>
      <c r="F3081" s="8" t="s">
        <v>3810</v>
      </c>
      <c r="G3081" s="10">
        <v>43537</v>
      </c>
      <c r="H3081" s="8" t="s">
        <v>31</v>
      </c>
      <c r="I3081" s="8" t="s">
        <v>38</v>
      </c>
      <c r="J3081" s="9">
        <v>0</v>
      </c>
      <c r="K3081" s="9">
        <v>185.56</v>
      </c>
      <c r="L3081" s="8">
        <v>9278.02</v>
      </c>
      <c r="M3081" s="14">
        <f t="shared" si="144"/>
        <v>9463.58</v>
      </c>
      <c r="N3081" s="8">
        <v>0</v>
      </c>
      <c r="O3081" s="8">
        <v>0</v>
      </c>
      <c r="P3081" s="8" t="s">
        <v>77</v>
      </c>
      <c r="R3081" s="8">
        <v>1</v>
      </c>
      <c r="S3081" s="13">
        <f>_xlfn.XLOOKUP(P3081,rif_fee_schedule!$A$2:$A$84,rif_fee_schedule!C$2:C$84, 0)*1.628</f>
        <v>9769.6279999999988</v>
      </c>
      <c r="T3081" s="13">
        <f>_xlfn.XLOOKUP(P3081,rif_fee_schedule!$A$2:$A$84,rif_fee_schedule!D$2:D$84, 0)</f>
        <v>5674</v>
      </c>
      <c r="U3081" s="14">
        <f t="shared" si="145"/>
        <v>9769.6279999999988</v>
      </c>
      <c r="V3081" s="14">
        <f t="shared" si="146"/>
        <v>5674</v>
      </c>
      <c r="W3081"/>
      <c r="Y3081" s="3">
        <v>23988344.25</v>
      </c>
      <c r="Z3081" s="3">
        <v>491993.61</v>
      </c>
      <c r="AA3081" s="3">
        <v>633517.25</v>
      </c>
      <c r="AB3081">
        <v>0</v>
      </c>
      <c r="AC3081" s="3">
        <v>0</v>
      </c>
      <c r="AD3081" s="2">
        <v>2811604.2</v>
      </c>
      <c r="AE3081" s="3">
        <v>599122533.62</v>
      </c>
      <c r="AF3081" s="3">
        <v>12164932.65</v>
      </c>
      <c r="AG3081" s="3">
        <v>2628720.44</v>
      </c>
      <c r="AH3081" s="3">
        <v>103699.7</v>
      </c>
      <c r="AI3081" s="3">
        <v>2074</v>
      </c>
      <c r="AJ3081" s="2">
        <v>-10188946.82</v>
      </c>
    </row>
    <row r="3082" spans="1:36" hidden="1" x14ac:dyDescent="0.25">
      <c r="A3082" s="8">
        <v>3.1</v>
      </c>
      <c r="B3082" s="8" t="s">
        <v>4127</v>
      </c>
      <c r="C3082" s="8">
        <v>821290190020</v>
      </c>
      <c r="D3082" s="8" t="s">
        <v>4128</v>
      </c>
      <c r="F3082" s="8" t="s">
        <v>4129</v>
      </c>
      <c r="G3082" s="10">
        <v>43550</v>
      </c>
      <c r="H3082" s="8" t="s">
        <v>31</v>
      </c>
      <c r="I3082" s="8" t="s">
        <v>38</v>
      </c>
      <c r="J3082" s="9">
        <v>233864.65</v>
      </c>
      <c r="K3082" s="9">
        <v>4677.29</v>
      </c>
      <c r="L3082" s="8">
        <v>0</v>
      </c>
      <c r="M3082" s="14">
        <f t="shared" si="144"/>
        <v>238541.94</v>
      </c>
      <c r="N3082" s="8">
        <v>0</v>
      </c>
      <c r="O3082" s="8">
        <v>0</v>
      </c>
      <c r="P3082" s="8" t="s">
        <v>34</v>
      </c>
      <c r="R3082" s="11">
        <v>4200</v>
      </c>
      <c r="S3082" s="13">
        <f>_xlfn.XLOOKUP(P3082,rif_fee_schedule!$A$2:$A$84,rif_fee_schedule!C$2:C$84, 0)*1.628</f>
        <v>62.01052</v>
      </c>
      <c r="T3082" s="13">
        <f>_xlfn.XLOOKUP(P3082,rif_fee_schedule!$A$2:$A$84,rif_fee_schedule!D$2:D$84, 0)</f>
        <v>36.015000000000001</v>
      </c>
      <c r="U3082" s="14">
        <f t="shared" si="145"/>
        <v>260444.18400000001</v>
      </c>
      <c r="V3082" s="14">
        <f t="shared" si="146"/>
        <v>151263</v>
      </c>
      <c r="W3082" s="2"/>
      <c r="Y3082" s="3">
        <v>34362078.990000002</v>
      </c>
      <c r="Z3082" s="3">
        <v>687512.03</v>
      </c>
      <c r="AA3082" s="3">
        <v>0</v>
      </c>
      <c r="AB3082">
        <v>0</v>
      </c>
      <c r="AC3082" s="3">
        <v>0</v>
      </c>
      <c r="AD3082" s="2">
        <v>-175934.14</v>
      </c>
      <c r="AE3082" s="3">
        <v>599122533.62</v>
      </c>
      <c r="AF3082" s="3">
        <v>12164932.65</v>
      </c>
      <c r="AG3082" s="3">
        <v>2628720.44</v>
      </c>
      <c r="AH3082" s="3">
        <v>103699.7</v>
      </c>
      <c r="AI3082" s="3">
        <v>2074</v>
      </c>
      <c r="AJ3082" s="2">
        <v>-10188946.82</v>
      </c>
    </row>
    <row r="3083" spans="1:36" hidden="1" x14ac:dyDescent="0.25">
      <c r="A3083" s="8">
        <v>3.1</v>
      </c>
      <c r="B3083" s="8" t="s">
        <v>4145</v>
      </c>
      <c r="C3083" s="8">
        <v>1322270015140</v>
      </c>
      <c r="D3083" s="8" t="s">
        <v>4146</v>
      </c>
      <c r="F3083" s="8" t="s">
        <v>4147</v>
      </c>
      <c r="G3083" s="10">
        <v>43545</v>
      </c>
      <c r="H3083" s="8" t="s">
        <v>31</v>
      </c>
      <c r="I3083" s="8" t="s">
        <v>38</v>
      </c>
      <c r="J3083" s="9">
        <v>0</v>
      </c>
      <c r="K3083" s="9">
        <v>0</v>
      </c>
      <c r="L3083" s="8">
        <v>0</v>
      </c>
      <c r="M3083" s="14">
        <f t="shared" si="144"/>
        <v>0</v>
      </c>
      <c r="N3083" s="8">
        <v>0</v>
      </c>
      <c r="O3083" s="8">
        <v>0</v>
      </c>
      <c r="P3083" s="8" t="s">
        <v>77</v>
      </c>
      <c r="R3083" s="8">
        <v>0</v>
      </c>
      <c r="S3083" s="13">
        <f>_xlfn.XLOOKUP(P3083,rif_fee_schedule!$A$2:$A$84,rif_fee_schedule!C$2:C$84, 0)*1.628</f>
        <v>9769.6279999999988</v>
      </c>
      <c r="T3083" s="13">
        <f>_xlfn.XLOOKUP(P3083,rif_fee_schedule!$A$2:$A$84,rif_fee_schedule!D$2:D$84, 0)</f>
        <v>5674</v>
      </c>
      <c r="U3083" s="14">
        <f t="shared" si="145"/>
        <v>0</v>
      </c>
      <c r="V3083" s="14">
        <f t="shared" si="146"/>
        <v>0</v>
      </c>
      <c r="W3083"/>
      <c r="Y3083" s="3">
        <v>34362078.990000002</v>
      </c>
      <c r="Z3083" s="3">
        <v>687512.03</v>
      </c>
      <c r="AA3083" s="3">
        <v>0</v>
      </c>
      <c r="AB3083">
        <v>0</v>
      </c>
      <c r="AC3083" s="3">
        <v>0</v>
      </c>
      <c r="AD3083" s="2">
        <v>-175934.14</v>
      </c>
      <c r="AE3083" s="3">
        <v>599122533.62</v>
      </c>
      <c r="AF3083" s="3">
        <v>12164932.65</v>
      </c>
      <c r="AG3083" s="3">
        <v>2628720.44</v>
      </c>
      <c r="AH3083" s="3">
        <v>103699.7</v>
      </c>
      <c r="AI3083" s="3">
        <v>2074</v>
      </c>
      <c r="AJ3083" s="2">
        <v>-10188946.82</v>
      </c>
    </row>
    <row r="3084" spans="1:36" hidden="1" x14ac:dyDescent="0.25">
      <c r="A3084" s="8">
        <v>2</v>
      </c>
      <c r="B3084" s="8" t="s">
        <v>977</v>
      </c>
      <c r="C3084" s="8">
        <v>101040601010</v>
      </c>
      <c r="D3084" s="8" t="s">
        <v>978</v>
      </c>
      <c r="F3084" s="8" t="s">
        <v>979</v>
      </c>
      <c r="G3084" s="10">
        <v>43727</v>
      </c>
      <c r="H3084" s="8" t="s">
        <v>31</v>
      </c>
      <c r="I3084" s="8" t="s">
        <v>38</v>
      </c>
      <c r="J3084" s="9">
        <v>0</v>
      </c>
      <c r="K3084" s="9">
        <v>0</v>
      </c>
      <c r="L3084" s="8">
        <v>0</v>
      </c>
      <c r="M3084" s="14">
        <f t="shared" si="144"/>
        <v>0</v>
      </c>
      <c r="N3084" s="8">
        <v>0</v>
      </c>
      <c r="O3084" s="8">
        <v>0</v>
      </c>
      <c r="P3084" s="8" t="s">
        <v>45</v>
      </c>
      <c r="R3084" s="11">
        <v>6500.01</v>
      </c>
      <c r="S3084" s="13">
        <f>_xlfn.XLOOKUP(P3084,rif_fee_schedule!$A$2:$A$84,rif_fee_schedule!C$2:C$84, 0)*1.628</f>
        <v>19.244587999999997</v>
      </c>
      <c r="T3084" s="13">
        <f>_xlfn.XLOOKUP(P3084,rif_fee_schedule!$A$2:$A$84,rif_fee_schedule!D$2:D$84, 0)</f>
        <v>11.177</v>
      </c>
      <c r="U3084" s="14">
        <f t="shared" si="145"/>
        <v>125090.01444587998</v>
      </c>
      <c r="V3084" s="14">
        <f t="shared" si="146"/>
        <v>72650.611770000003</v>
      </c>
      <c r="W3084" s="2"/>
      <c r="Y3084" s="3">
        <v>272008405.74000001</v>
      </c>
      <c r="Z3084" s="3">
        <v>5573244.3300000001</v>
      </c>
      <c r="AA3084" s="3">
        <v>0</v>
      </c>
      <c r="AB3084">
        <v>0</v>
      </c>
      <c r="AC3084" s="3">
        <v>0</v>
      </c>
      <c r="AD3084" s="2">
        <v>-7297347.0099999998</v>
      </c>
      <c r="AE3084" s="3">
        <v>599122533.62</v>
      </c>
      <c r="AF3084" s="3">
        <v>12164932.65</v>
      </c>
      <c r="AG3084" s="3">
        <v>2628720.44</v>
      </c>
      <c r="AH3084" s="3">
        <v>103699.7</v>
      </c>
      <c r="AI3084" s="3">
        <v>2074</v>
      </c>
      <c r="AJ3084" s="2">
        <v>-10188946.82</v>
      </c>
    </row>
    <row r="3085" spans="1:36" hidden="1" x14ac:dyDescent="0.25">
      <c r="A3085" s="8">
        <v>2</v>
      </c>
      <c r="B3085" s="8" t="s">
        <v>977</v>
      </c>
      <c r="C3085" s="8">
        <v>101040601010</v>
      </c>
      <c r="D3085" s="8" t="s">
        <v>978</v>
      </c>
      <c r="F3085" s="8" t="s">
        <v>979</v>
      </c>
      <c r="G3085" s="10">
        <v>43727</v>
      </c>
      <c r="H3085" s="8" t="s">
        <v>31</v>
      </c>
      <c r="I3085" s="8" t="s">
        <v>38</v>
      </c>
      <c r="J3085" s="9">
        <v>0</v>
      </c>
      <c r="K3085" s="9">
        <v>0</v>
      </c>
      <c r="L3085" s="8">
        <v>0</v>
      </c>
      <c r="M3085" s="14">
        <f t="shared" si="144"/>
        <v>0</v>
      </c>
      <c r="N3085" s="8">
        <v>0</v>
      </c>
      <c r="O3085" s="8">
        <v>0</v>
      </c>
      <c r="P3085" s="8" t="s">
        <v>117</v>
      </c>
      <c r="R3085" s="8">
        <v>360</v>
      </c>
      <c r="S3085" s="13">
        <f>_xlfn.XLOOKUP(P3085,rif_fee_schedule!$A$2:$A$84,rif_fee_schedule!C$2:C$84, 0)*1.628</f>
        <v>4288.152</v>
      </c>
      <c r="T3085" s="13">
        <f>_xlfn.XLOOKUP(P3085,rif_fee_schedule!$A$2:$A$84,rif_fee_schedule!D$2:D$84, 0)</f>
        <v>2490</v>
      </c>
      <c r="U3085" s="14">
        <f t="shared" si="145"/>
        <v>1543734.72</v>
      </c>
      <c r="V3085" s="14">
        <f t="shared" si="146"/>
        <v>896400</v>
      </c>
      <c r="W3085"/>
      <c r="Y3085" s="3">
        <v>272008405.74000001</v>
      </c>
      <c r="Z3085" s="3">
        <v>5573244.3300000001</v>
      </c>
      <c r="AA3085" s="3">
        <v>0</v>
      </c>
      <c r="AB3085">
        <v>0</v>
      </c>
      <c r="AC3085" s="3">
        <v>0</v>
      </c>
      <c r="AD3085" s="2">
        <v>-7297347.0099999998</v>
      </c>
      <c r="AE3085" s="3">
        <v>599122533.62</v>
      </c>
      <c r="AF3085" s="3">
        <v>12164932.65</v>
      </c>
      <c r="AG3085" s="3">
        <v>2628720.44</v>
      </c>
      <c r="AH3085" s="3">
        <v>103699.7</v>
      </c>
      <c r="AI3085" s="3">
        <v>2074</v>
      </c>
      <c r="AJ3085" s="2">
        <v>-10188946.82</v>
      </c>
    </row>
    <row r="3086" spans="1:36" hidden="1" x14ac:dyDescent="0.25">
      <c r="A3086" s="8">
        <v>2</v>
      </c>
      <c r="B3086" s="8" t="s">
        <v>977</v>
      </c>
      <c r="C3086" s="8">
        <v>101040601010</v>
      </c>
      <c r="D3086" s="8" t="s">
        <v>978</v>
      </c>
      <c r="F3086" s="8" t="s">
        <v>979</v>
      </c>
      <c r="G3086" s="10">
        <v>43727</v>
      </c>
      <c r="H3086" s="8" t="s">
        <v>31</v>
      </c>
      <c r="I3086" s="8" t="s">
        <v>38</v>
      </c>
      <c r="J3086" s="9">
        <v>0</v>
      </c>
      <c r="K3086" s="9">
        <v>0</v>
      </c>
      <c r="L3086" s="8">
        <v>0</v>
      </c>
      <c r="M3086" s="14">
        <f t="shared" si="144"/>
        <v>0</v>
      </c>
      <c r="N3086" s="8">
        <v>0</v>
      </c>
      <c r="O3086" s="8">
        <v>0</v>
      </c>
      <c r="P3086" s="8" t="s">
        <v>106</v>
      </c>
      <c r="R3086" s="11">
        <v>-1528192.63</v>
      </c>
      <c r="S3086" s="13">
        <f>_xlfn.XLOOKUP(P3086,rif_fee_schedule!$A$2:$A$84,rif_fee_schedule!C$2:C$84, 0)*1.628</f>
        <v>0</v>
      </c>
      <c r="T3086" s="13">
        <f>_xlfn.XLOOKUP(P3086,rif_fee_schedule!$A$2:$A$84,rif_fee_schedule!D$2:D$84, 0)</f>
        <v>0</v>
      </c>
      <c r="U3086" s="14">
        <f t="shared" si="145"/>
        <v>0</v>
      </c>
      <c r="V3086" s="14">
        <f t="shared" si="146"/>
        <v>0</v>
      </c>
      <c r="W3086" s="2"/>
      <c r="Y3086" s="3">
        <v>272008405.74000001</v>
      </c>
      <c r="Z3086" s="3">
        <v>5573244.3300000001</v>
      </c>
      <c r="AA3086" s="3">
        <v>0</v>
      </c>
      <c r="AB3086">
        <v>0</v>
      </c>
      <c r="AC3086" s="3">
        <v>0</v>
      </c>
      <c r="AD3086" s="2">
        <v>-7297347.0099999998</v>
      </c>
      <c r="AE3086" s="3">
        <v>599122533.62</v>
      </c>
      <c r="AF3086" s="3">
        <v>12164932.65</v>
      </c>
      <c r="AG3086" s="3">
        <v>2628720.44</v>
      </c>
      <c r="AH3086" s="3">
        <v>103699.7</v>
      </c>
      <c r="AI3086" s="3">
        <v>2074</v>
      </c>
      <c r="AJ3086" s="2">
        <v>-10188946.82</v>
      </c>
    </row>
    <row r="3087" spans="1:36" hidden="1" x14ac:dyDescent="0.25">
      <c r="A3087" s="8">
        <v>2</v>
      </c>
      <c r="B3087" s="8" t="s">
        <v>2409</v>
      </c>
      <c r="C3087" s="8">
        <v>141030130860</v>
      </c>
      <c r="D3087" s="8" t="s">
        <v>2410</v>
      </c>
      <c r="G3087" s="10">
        <v>43689</v>
      </c>
      <c r="H3087" s="8" t="s">
        <v>31</v>
      </c>
      <c r="I3087" s="8" t="s">
        <v>32</v>
      </c>
      <c r="J3087" s="9">
        <v>109414.24</v>
      </c>
      <c r="K3087" s="9">
        <v>2188.2800000000002</v>
      </c>
      <c r="L3087" s="8">
        <v>0</v>
      </c>
      <c r="M3087" s="14">
        <f t="shared" si="144"/>
        <v>111602.52</v>
      </c>
      <c r="N3087" s="8">
        <v>0</v>
      </c>
      <c r="O3087" s="8">
        <v>0</v>
      </c>
      <c r="P3087" s="8" t="s">
        <v>45</v>
      </c>
      <c r="R3087" s="11">
        <v>-3600</v>
      </c>
      <c r="S3087" s="13">
        <f>_xlfn.XLOOKUP(P3087,rif_fee_schedule!$A$2:$A$84,rif_fee_schedule!C$2:C$84, 0)*1.628</f>
        <v>19.244587999999997</v>
      </c>
      <c r="T3087" s="13">
        <f>_xlfn.XLOOKUP(P3087,rif_fee_schedule!$A$2:$A$84,rif_fee_schedule!D$2:D$84, 0)</f>
        <v>11.177</v>
      </c>
      <c r="U3087" s="14">
        <f t="shared" si="145"/>
        <v>-69280.516799999983</v>
      </c>
      <c r="V3087" s="14">
        <f t="shared" si="146"/>
        <v>-40237.199999999997</v>
      </c>
      <c r="W3087" s="2"/>
      <c r="Y3087" s="3">
        <v>272008405.74000001</v>
      </c>
      <c r="Z3087" s="3">
        <v>5573244.3300000001</v>
      </c>
      <c r="AA3087" s="3">
        <v>0</v>
      </c>
      <c r="AB3087">
        <v>0</v>
      </c>
      <c r="AC3087" s="3">
        <v>0</v>
      </c>
      <c r="AD3087" s="2">
        <v>-7297347.0099999998</v>
      </c>
      <c r="AE3087" s="3">
        <v>599122533.62</v>
      </c>
      <c r="AF3087" s="3">
        <v>12164932.65</v>
      </c>
      <c r="AG3087" s="3">
        <v>2628720.44</v>
      </c>
      <c r="AH3087" s="3">
        <v>103699.7</v>
      </c>
      <c r="AI3087" s="3">
        <v>2074</v>
      </c>
      <c r="AJ3087" s="2">
        <v>-10188946.82</v>
      </c>
    </row>
    <row r="3088" spans="1:36" hidden="1" x14ac:dyDescent="0.25">
      <c r="A3088" s="8">
        <v>2</v>
      </c>
      <c r="B3088" s="8" t="s">
        <v>2409</v>
      </c>
      <c r="C3088" s="8">
        <v>141030130860</v>
      </c>
      <c r="D3088" s="8" t="s">
        <v>2410</v>
      </c>
      <c r="G3088" s="10">
        <v>43689</v>
      </c>
      <c r="H3088" s="8" t="s">
        <v>31</v>
      </c>
      <c r="I3088" s="8" t="s">
        <v>32</v>
      </c>
      <c r="J3088" s="9">
        <v>109414.24</v>
      </c>
      <c r="K3088" s="9">
        <v>2188.2800000000002</v>
      </c>
      <c r="L3088" s="8">
        <v>0</v>
      </c>
      <c r="M3088" s="14">
        <f t="shared" si="144"/>
        <v>111602.52</v>
      </c>
      <c r="N3088" s="8">
        <v>0</v>
      </c>
      <c r="O3088" s="8">
        <v>0</v>
      </c>
      <c r="P3088" s="8" t="s">
        <v>112</v>
      </c>
      <c r="R3088" s="11">
        <v>3600</v>
      </c>
      <c r="S3088" s="13">
        <f>_xlfn.XLOOKUP(P3088,rif_fee_schedule!$A$2:$A$84,rif_fee_schedule!C$2:C$84, 0)*1.628</f>
        <v>53.092335999999996</v>
      </c>
      <c r="T3088" s="13">
        <f>_xlfn.XLOOKUP(P3088,rif_fee_schedule!$A$2:$A$84,rif_fee_schedule!D$2:D$84, 0)</f>
        <v>30.835000000000001</v>
      </c>
      <c r="U3088" s="14">
        <f t="shared" si="145"/>
        <v>191132.40959999998</v>
      </c>
      <c r="V3088" s="14">
        <f t="shared" si="146"/>
        <v>111006</v>
      </c>
      <c r="W3088" s="2"/>
      <c r="Y3088" s="3">
        <v>272008405.74000001</v>
      </c>
      <c r="Z3088" s="3">
        <v>5573244.3300000001</v>
      </c>
      <c r="AA3088" s="3">
        <v>0</v>
      </c>
      <c r="AB3088">
        <v>0</v>
      </c>
      <c r="AC3088" s="3">
        <v>0</v>
      </c>
      <c r="AD3088" s="2">
        <v>-7297347.0099999998</v>
      </c>
      <c r="AE3088" s="3">
        <v>599122533.62</v>
      </c>
      <c r="AF3088" s="3">
        <v>12164932.65</v>
      </c>
      <c r="AG3088" s="3">
        <v>2628720.44</v>
      </c>
      <c r="AH3088" s="3">
        <v>103699.7</v>
      </c>
      <c r="AI3088" s="3">
        <v>2074</v>
      </c>
      <c r="AJ3088" s="2">
        <v>-10188946.82</v>
      </c>
    </row>
    <row r="3089" spans="1:36" hidden="1" x14ac:dyDescent="0.25">
      <c r="A3089" s="8">
        <v>2</v>
      </c>
      <c r="B3089" s="8" t="s">
        <v>1085</v>
      </c>
      <c r="C3089" s="8">
        <v>131120170340</v>
      </c>
      <c r="D3089" s="8" t="s">
        <v>1086</v>
      </c>
      <c r="F3089" s="8" t="s">
        <v>1087</v>
      </c>
      <c r="G3089" s="10">
        <v>43539</v>
      </c>
      <c r="H3089" s="8" t="s">
        <v>31</v>
      </c>
      <c r="I3089" s="8" t="s">
        <v>38</v>
      </c>
      <c r="J3089" s="9">
        <v>10525.52</v>
      </c>
      <c r="K3089" s="9">
        <v>210.51</v>
      </c>
      <c r="L3089" s="8">
        <v>0</v>
      </c>
      <c r="M3089" s="14">
        <f t="shared" si="144"/>
        <v>10736.03</v>
      </c>
      <c r="N3089" s="8">
        <v>0</v>
      </c>
      <c r="O3089" s="8">
        <v>0</v>
      </c>
      <c r="P3089" s="8" t="s">
        <v>43</v>
      </c>
      <c r="R3089" s="11">
        <v>4197</v>
      </c>
      <c r="S3089" s="13">
        <f>_xlfn.XLOOKUP(P3089,rif_fee_schedule!$A$2:$A$84,rif_fee_schedule!C$2:C$84, 0)*1.628</f>
        <v>5.1216879999999998</v>
      </c>
      <c r="T3089" s="13">
        <f>_xlfn.XLOOKUP(P3089,rif_fee_schedule!$A$2:$A$84,rif_fee_schedule!D$2:D$84, 0)</f>
        <v>2.9740000000000002</v>
      </c>
      <c r="U3089" s="14">
        <f t="shared" si="145"/>
        <v>21495.724535999998</v>
      </c>
      <c r="V3089" s="14">
        <f t="shared" si="146"/>
        <v>12481.878000000001</v>
      </c>
      <c r="W3089" s="2"/>
      <c r="Y3089" s="3">
        <v>272008405.74000001</v>
      </c>
      <c r="Z3089" s="3">
        <v>5573244.3300000001</v>
      </c>
      <c r="AA3089" s="3">
        <v>0</v>
      </c>
      <c r="AB3089">
        <v>0</v>
      </c>
      <c r="AC3089" s="3">
        <v>0</v>
      </c>
      <c r="AD3089" s="2">
        <v>-7297347.0099999998</v>
      </c>
      <c r="AE3089" s="3">
        <v>599122533.62</v>
      </c>
      <c r="AF3089" s="3">
        <v>12164932.65</v>
      </c>
      <c r="AG3089" s="3">
        <v>2628720.44</v>
      </c>
      <c r="AH3089" s="3">
        <v>103699.7</v>
      </c>
      <c r="AI3089" s="3">
        <v>2074</v>
      </c>
      <c r="AJ3089" s="2">
        <v>-10188946.82</v>
      </c>
    </row>
    <row r="3090" spans="1:36" hidden="1" x14ac:dyDescent="0.25">
      <c r="A3090" s="8">
        <v>2</v>
      </c>
      <c r="B3090" s="8" t="s">
        <v>1085</v>
      </c>
      <c r="C3090" s="8">
        <v>131120170340</v>
      </c>
      <c r="D3090" s="8" t="s">
        <v>1086</v>
      </c>
      <c r="F3090" s="8" t="s">
        <v>1087</v>
      </c>
      <c r="G3090" s="10">
        <v>43539</v>
      </c>
      <c r="H3090" s="8" t="s">
        <v>31</v>
      </c>
      <c r="I3090" s="8" t="s">
        <v>38</v>
      </c>
      <c r="J3090" s="9">
        <v>10525.52</v>
      </c>
      <c r="K3090" s="9">
        <v>210.51</v>
      </c>
      <c r="L3090" s="8">
        <v>0</v>
      </c>
      <c r="M3090" s="14">
        <f t="shared" si="144"/>
        <v>10736.03</v>
      </c>
      <c r="N3090" s="8">
        <v>0</v>
      </c>
      <c r="O3090" s="8">
        <v>0</v>
      </c>
      <c r="P3090" s="8" t="s">
        <v>77</v>
      </c>
      <c r="R3090" s="8">
        <v>-1</v>
      </c>
      <c r="S3090" s="13">
        <f>_xlfn.XLOOKUP(P3090,rif_fee_schedule!$A$2:$A$84,rif_fee_schedule!C$2:C$84, 0)*1.628</f>
        <v>9769.6279999999988</v>
      </c>
      <c r="T3090" s="13">
        <f>_xlfn.XLOOKUP(P3090,rif_fee_schedule!$A$2:$A$84,rif_fee_schedule!D$2:D$84, 0)</f>
        <v>5674</v>
      </c>
      <c r="U3090" s="14">
        <f t="shared" si="145"/>
        <v>-9769.6279999999988</v>
      </c>
      <c r="V3090" s="14">
        <f t="shared" si="146"/>
        <v>-5674</v>
      </c>
      <c r="W3090"/>
      <c r="Y3090" s="3">
        <v>272008405.74000001</v>
      </c>
      <c r="Z3090" s="3">
        <v>5573244.3300000001</v>
      </c>
      <c r="AA3090" s="3">
        <v>0</v>
      </c>
      <c r="AB3090">
        <v>0</v>
      </c>
      <c r="AC3090" s="3">
        <v>0</v>
      </c>
      <c r="AD3090" s="2">
        <v>-7297347.0099999998</v>
      </c>
      <c r="AE3090" s="3">
        <v>599122533.62</v>
      </c>
      <c r="AF3090" s="3">
        <v>12164932.65</v>
      </c>
      <c r="AG3090" s="3">
        <v>2628720.44</v>
      </c>
      <c r="AH3090" s="3">
        <v>103699.7</v>
      </c>
      <c r="AI3090" s="3">
        <v>2074</v>
      </c>
      <c r="AJ3090" s="2">
        <v>-10188946.82</v>
      </c>
    </row>
    <row r="3091" spans="1:36" hidden="1" x14ac:dyDescent="0.25">
      <c r="A3091" s="8">
        <v>6</v>
      </c>
      <c r="B3091" s="8" t="s">
        <v>6244</v>
      </c>
      <c r="C3091" s="8">
        <v>1678250220520</v>
      </c>
      <c r="D3091" s="8" t="s">
        <v>6245</v>
      </c>
      <c r="F3091" s="8" t="s">
        <v>6246</v>
      </c>
      <c r="G3091" s="10">
        <v>43570</v>
      </c>
      <c r="H3091" s="8" t="s">
        <v>31</v>
      </c>
      <c r="I3091" s="8" t="s">
        <v>38</v>
      </c>
      <c r="J3091" s="9">
        <v>56802.92</v>
      </c>
      <c r="K3091" s="9">
        <v>1136.06</v>
      </c>
      <c r="L3091" s="8">
        <v>0</v>
      </c>
      <c r="M3091" s="14">
        <f t="shared" si="144"/>
        <v>57938.979999999996</v>
      </c>
      <c r="N3091" s="8">
        <v>0</v>
      </c>
      <c r="O3091" s="8">
        <v>0</v>
      </c>
      <c r="P3091" s="8" t="s">
        <v>376</v>
      </c>
      <c r="R3091" s="8">
        <v>10</v>
      </c>
      <c r="S3091" s="13">
        <f>_xlfn.XLOOKUP(P3091,rif_fee_schedule!$A$2:$A$84,rif_fee_schedule!C$2:C$84, 0)*1.628</f>
        <v>5981.2719999999999</v>
      </c>
      <c r="T3091" s="13">
        <f>_xlfn.XLOOKUP(P3091,rif_fee_schedule!$A$2:$A$84,rif_fee_schedule!D$2:D$84, 0)</f>
        <v>3474</v>
      </c>
      <c r="U3091" s="14">
        <f t="shared" si="145"/>
        <v>59812.72</v>
      </c>
      <c r="V3091" s="14">
        <f t="shared" si="146"/>
        <v>34740</v>
      </c>
      <c r="W3091"/>
      <c r="Y3091" s="3">
        <v>43269262.359999999</v>
      </c>
      <c r="Z3091" s="3">
        <v>874367.57</v>
      </c>
      <c r="AA3091" s="3">
        <v>433279.63</v>
      </c>
      <c r="AB3091">
        <v>0</v>
      </c>
      <c r="AC3091" s="3">
        <v>0</v>
      </c>
      <c r="AD3091" s="2">
        <v>374512.67</v>
      </c>
      <c r="AE3091" s="3">
        <v>599122533.62</v>
      </c>
      <c r="AF3091" s="3">
        <v>12164932.65</v>
      </c>
      <c r="AG3091" s="3">
        <v>2628720.44</v>
      </c>
      <c r="AH3091" s="3">
        <v>103699.7</v>
      </c>
      <c r="AI3091" s="3">
        <v>2074</v>
      </c>
      <c r="AJ3091" s="2">
        <v>-10188946.82</v>
      </c>
    </row>
    <row r="3092" spans="1:36" hidden="1" x14ac:dyDescent="0.25">
      <c r="A3092" s="8">
        <v>2</v>
      </c>
      <c r="B3092" s="8" t="s">
        <v>1082</v>
      </c>
      <c r="C3092" s="8">
        <v>131120170330</v>
      </c>
      <c r="D3092" s="8" t="s">
        <v>1083</v>
      </c>
      <c r="F3092" s="8" t="s">
        <v>1084</v>
      </c>
      <c r="G3092" s="10">
        <v>43538</v>
      </c>
      <c r="H3092" s="8" t="s">
        <v>31</v>
      </c>
      <c r="I3092" s="8" t="s">
        <v>38</v>
      </c>
      <c r="J3092" s="9">
        <v>10525.52</v>
      </c>
      <c r="K3092" s="9">
        <v>210.51</v>
      </c>
      <c r="L3092" s="8">
        <v>0</v>
      </c>
      <c r="M3092" s="14">
        <f t="shared" si="144"/>
        <v>10736.03</v>
      </c>
      <c r="N3092" s="8">
        <v>0</v>
      </c>
      <c r="O3092" s="8">
        <v>0</v>
      </c>
      <c r="P3092" s="8" t="s">
        <v>77</v>
      </c>
      <c r="R3092" s="8">
        <v>-1</v>
      </c>
      <c r="S3092" s="13">
        <f>_xlfn.XLOOKUP(P3092,rif_fee_schedule!$A$2:$A$84,rif_fee_schedule!C$2:C$84, 0)*1.628</f>
        <v>9769.6279999999988</v>
      </c>
      <c r="T3092" s="13">
        <f>_xlfn.XLOOKUP(P3092,rif_fee_schedule!$A$2:$A$84,rif_fee_schedule!D$2:D$84, 0)</f>
        <v>5674</v>
      </c>
      <c r="U3092" s="14">
        <f t="shared" si="145"/>
        <v>-9769.6279999999988</v>
      </c>
      <c r="V3092" s="14">
        <f t="shared" si="146"/>
        <v>-5674</v>
      </c>
      <c r="W3092"/>
      <c r="Y3092" s="3">
        <v>272008405.74000001</v>
      </c>
      <c r="Z3092" s="3">
        <v>5573244.3300000001</v>
      </c>
      <c r="AA3092" s="3">
        <v>0</v>
      </c>
      <c r="AB3092">
        <v>0</v>
      </c>
      <c r="AC3092" s="3">
        <v>0</v>
      </c>
      <c r="AD3092" s="2">
        <v>-7297347.0099999998</v>
      </c>
      <c r="AE3092" s="3">
        <v>599122533.62</v>
      </c>
      <c r="AF3092" s="3">
        <v>12164932.65</v>
      </c>
      <c r="AG3092" s="3">
        <v>2628720.44</v>
      </c>
      <c r="AH3092" s="3">
        <v>103699.7</v>
      </c>
      <c r="AI3092" s="3">
        <v>2074</v>
      </c>
      <c r="AJ3092" s="2">
        <v>-10188946.82</v>
      </c>
    </row>
    <row r="3093" spans="1:36" hidden="1" x14ac:dyDescent="0.25">
      <c r="A3093" s="8">
        <v>2</v>
      </c>
      <c r="B3093" s="8" t="s">
        <v>1082</v>
      </c>
      <c r="C3093" s="8">
        <v>131120170330</v>
      </c>
      <c r="D3093" s="8" t="s">
        <v>1083</v>
      </c>
      <c r="F3093" s="8" t="s">
        <v>1084</v>
      </c>
      <c r="G3093" s="10">
        <v>43538</v>
      </c>
      <c r="H3093" s="8" t="s">
        <v>31</v>
      </c>
      <c r="I3093" s="8" t="s">
        <v>38</v>
      </c>
      <c r="J3093" s="9">
        <v>10525.52</v>
      </c>
      <c r="K3093" s="9">
        <v>210.51</v>
      </c>
      <c r="L3093" s="8">
        <v>0</v>
      </c>
      <c r="M3093" s="14">
        <f t="shared" si="144"/>
        <v>10736.03</v>
      </c>
      <c r="N3093" s="8">
        <v>0</v>
      </c>
      <c r="O3093" s="8">
        <v>0</v>
      </c>
      <c r="P3093" s="8" t="s">
        <v>43</v>
      </c>
      <c r="R3093" s="11">
        <v>4197</v>
      </c>
      <c r="S3093" s="13">
        <f>_xlfn.XLOOKUP(P3093,rif_fee_schedule!$A$2:$A$84,rif_fee_schedule!C$2:C$84, 0)*1.628</f>
        <v>5.1216879999999998</v>
      </c>
      <c r="T3093" s="13">
        <f>_xlfn.XLOOKUP(P3093,rif_fee_schedule!$A$2:$A$84,rif_fee_schedule!D$2:D$84, 0)</f>
        <v>2.9740000000000002</v>
      </c>
      <c r="U3093" s="14">
        <f t="shared" si="145"/>
        <v>21495.724535999998</v>
      </c>
      <c r="V3093" s="14">
        <f t="shared" si="146"/>
        <v>12481.878000000001</v>
      </c>
      <c r="W3093" s="2"/>
      <c r="Y3093" s="3">
        <v>272008405.74000001</v>
      </c>
      <c r="Z3093" s="3">
        <v>5573244.3300000001</v>
      </c>
      <c r="AA3093" s="3">
        <v>0</v>
      </c>
      <c r="AB3093">
        <v>0</v>
      </c>
      <c r="AC3093" s="3">
        <v>0</v>
      </c>
      <c r="AD3093" s="2">
        <v>-7297347.0099999998</v>
      </c>
      <c r="AE3093" s="3">
        <v>599122533.62</v>
      </c>
      <c r="AF3093" s="3">
        <v>12164932.65</v>
      </c>
      <c r="AG3093" s="3">
        <v>2628720.44</v>
      </c>
      <c r="AH3093" s="3">
        <v>103699.7</v>
      </c>
      <c r="AI3093" s="3">
        <v>2074</v>
      </c>
      <c r="AJ3093" s="2">
        <v>-10188946.82</v>
      </c>
    </row>
    <row r="3094" spans="1:36" hidden="1" x14ac:dyDescent="0.25">
      <c r="A3094" s="8">
        <v>1</v>
      </c>
      <c r="B3094" s="8" t="s">
        <v>441</v>
      </c>
      <c r="C3094" s="8">
        <v>3530220000015</v>
      </c>
      <c r="D3094" s="8" t="s">
        <v>442</v>
      </c>
      <c r="F3094" s="8" t="s">
        <v>443</v>
      </c>
      <c r="G3094" s="10">
        <v>43549</v>
      </c>
      <c r="H3094" s="8" t="s">
        <v>31</v>
      </c>
      <c r="I3094" s="8" t="s">
        <v>38</v>
      </c>
      <c r="J3094" s="9">
        <v>9278.02</v>
      </c>
      <c r="K3094" s="9">
        <v>185.56</v>
      </c>
      <c r="L3094" s="8">
        <v>0</v>
      </c>
      <c r="M3094" s="14">
        <f t="shared" si="144"/>
        <v>9463.58</v>
      </c>
      <c r="N3094" s="8">
        <v>0</v>
      </c>
      <c r="O3094" s="8">
        <v>0</v>
      </c>
      <c r="P3094" s="8" t="s">
        <v>77</v>
      </c>
      <c r="R3094" s="8">
        <v>1</v>
      </c>
      <c r="S3094" s="13">
        <f>_xlfn.XLOOKUP(P3094,rif_fee_schedule!$A$2:$A$84,rif_fee_schedule!C$2:C$84, 0)*1.628</f>
        <v>9769.6279999999988</v>
      </c>
      <c r="T3094" s="13">
        <f>_xlfn.XLOOKUP(P3094,rif_fee_schedule!$A$2:$A$84,rif_fee_schedule!D$2:D$84, 0)</f>
        <v>5674</v>
      </c>
      <c r="U3094" s="14">
        <f t="shared" si="145"/>
        <v>9769.6279999999988</v>
      </c>
      <c r="V3094" s="14">
        <f t="shared" si="146"/>
        <v>5674</v>
      </c>
      <c r="W3094"/>
      <c r="Y3094" s="3">
        <v>74696854.359999999</v>
      </c>
      <c r="Z3094" s="3">
        <v>1494936.99</v>
      </c>
      <c r="AA3094" s="3">
        <v>1189721.74</v>
      </c>
      <c r="AB3094" s="2">
        <v>103699.7</v>
      </c>
      <c r="AC3094" s="3">
        <v>2074</v>
      </c>
      <c r="AD3094" s="2">
        <v>-3422401.68</v>
      </c>
      <c r="AE3094" s="3">
        <v>599122533.62</v>
      </c>
      <c r="AF3094" s="3">
        <v>12164932.65</v>
      </c>
      <c r="AG3094" s="3">
        <v>2628720.44</v>
      </c>
      <c r="AH3094" s="3">
        <v>103699.7</v>
      </c>
      <c r="AI3094" s="3">
        <v>2074</v>
      </c>
      <c r="AJ3094" s="2">
        <v>-10188946.82</v>
      </c>
    </row>
    <row r="3095" spans="1:36" hidden="1" x14ac:dyDescent="0.25">
      <c r="A3095" s="8">
        <v>1</v>
      </c>
      <c r="B3095" s="8" t="s">
        <v>557</v>
      </c>
      <c r="C3095" s="8">
        <v>3530220000015</v>
      </c>
      <c r="D3095" s="8" t="s">
        <v>558</v>
      </c>
      <c r="F3095" s="8" t="s">
        <v>559</v>
      </c>
      <c r="G3095" s="10">
        <v>43543</v>
      </c>
      <c r="H3095" s="8" t="s">
        <v>31</v>
      </c>
      <c r="I3095" s="8" t="s">
        <v>38</v>
      </c>
      <c r="J3095" s="9">
        <v>9278.02</v>
      </c>
      <c r="K3095" s="9">
        <v>185.56</v>
      </c>
      <c r="L3095" s="8">
        <v>0</v>
      </c>
      <c r="M3095" s="14">
        <f t="shared" si="144"/>
        <v>9463.58</v>
      </c>
      <c r="N3095" s="8">
        <v>0</v>
      </c>
      <c r="O3095" s="8">
        <v>0</v>
      </c>
      <c r="P3095" s="8" t="s">
        <v>77</v>
      </c>
      <c r="R3095" s="8">
        <v>1</v>
      </c>
      <c r="S3095" s="13">
        <f>_xlfn.XLOOKUP(P3095,rif_fee_schedule!$A$2:$A$84,rif_fee_schedule!C$2:C$84, 0)*1.628</f>
        <v>9769.6279999999988</v>
      </c>
      <c r="T3095" s="13">
        <f>_xlfn.XLOOKUP(P3095,rif_fee_schedule!$A$2:$A$84,rif_fee_schedule!D$2:D$84, 0)</f>
        <v>5674</v>
      </c>
      <c r="U3095" s="14">
        <f t="shared" si="145"/>
        <v>9769.6279999999988</v>
      </c>
      <c r="V3095" s="14">
        <f t="shared" si="146"/>
        <v>5674</v>
      </c>
      <c r="W3095"/>
      <c r="Y3095" s="3">
        <v>74696854.359999999</v>
      </c>
      <c r="Z3095" s="3">
        <v>1494936.99</v>
      </c>
      <c r="AA3095" s="3">
        <v>1189721.74</v>
      </c>
      <c r="AB3095" s="2">
        <v>103699.7</v>
      </c>
      <c r="AC3095" s="3">
        <v>2074</v>
      </c>
      <c r="AD3095" s="2">
        <v>-3422401.68</v>
      </c>
      <c r="AE3095" s="3">
        <v>599122533.62</v>
      </c>
      <c r="AF3095" s="3">
        <v>12164932.65</v>
      </c>
      <c r="AG3095" s="3">
        <v>2628720.44</v>
      </c>
      <c r="AH3095" s="3">
        <v>103699.7</v>
      </c>
      <c r="AI3095" s="3">
        <v>2074</v>
      </c>
      <c r="AJ3095" s="2">
        <v>-10188946.82</v>
      </c>
    </row>
    <row r="3096" spans="1:36" hidden="1" x14ac:dyDescent="0.25">
      <c r="A3096" s="8">
        <v>1</v>
      </c>
      <c r="B3096" s="8" t="s">
        <v>462</v>
      </c>
      <c r="C3096" s="8">
        <v>3530220000015</v>
      </c>
      <c r="D3096" s="8" t="s">
        <v>463</v>
      </c>
      <c r="F3096" s="8" t="s">
        <v>464</v>
      </c>
      <c r="G3096" s="10">
        <v>43549</v>
      </c>
      <c r="H3096" s="8" t="s">
        <v>31</v>
      </c>
      <c r="I3096" s="8" t="s">
        <v>38</v>
      </c>
      <c r="J3096" s="9">
        <v>9278.02</v>
      </c>
      <c r="K3096" s="9">
        <v>185.56</v>
      </c>
      <c r="L3096" s="8">
        <v>0</v>
      </c>
      <c r="M3096" s="14">
        <f t="shared" si="144"/>
        <v>9463.58</v>
      </c>
      <c r="N3096" s="8">
        <v>0</v>
      </c>
      <c r="O3096" s="8">
        <v>0</v>
      </c>
      <c r="P3096" s="8" t="s">
        <v>77</v>
      </c>
      <c r="R3096" s="8">
        <v>1</v>
      </c>
      <c r="S3096" s="13">
        <f>_xlfn.XLOOKUP(P3096,rif_fee_schedule!$A$2:$A$84,rif_fee_schedule!C$2:C$84, 0)*1.628</f>
        <v>9769.6279999999988</v>
      </c>
      <c r="T3096" s="13">
        <f>_xlfn.XLOOKUP(P3096,rif_fee_schedule!$A$2:$A$84,rif_fee_schedule!D$2:D$84, 0)</f>
        <v>5674</v>
      </c>
      <c r="U3096" s="14">
        <f t="shared" si="145"/>
        <v>9769.6279999999988</v>
      </c>
      <c r="V3096" s="14">
        <f t="shared" si="146"/>
        <v>5674</v>
      </c>
      <c r="W3096"/>
      <c r="Y3096" s="3">
        <v>74696854.359999999</v>
      </c>
      <c r="Z3096" s="3">
        <v>1494936.99</v>
      </c>
      <c r="AA3096" s="3">
        <v>1189721.74</v>
      </c>
      <c r="AB3096" s="2">
        <v>103699.7</v>
      </c>
      <c r="AC3096" s="3">
        <v>2074</v>
      </c>
      <c r="AD3096" s="2">
        <v>-3422401.68</v>
      </c>
      <c r="AE3096" s="3">
        <v>599122533.62</v>
      </c>
      <c r="AF3096" s="3">
        <v>12164932.65</v>
      </c>
      <c r="AG3096" s="3">
        <v>2628720.44</v>
      </c>
      <c r="AH3096" s="3">
        <v>103699.7</v>
      </c>
      <c r="AI3096" s="3">
        <v>2074</v>
      </c>
      <c r="AJ3096" s="2">
        <v>-10188946.82</v>
      </c>
    </row>
    <row r="3097" spans="1:36" hidden="1" x14ac:dyDescent="0.25">
      <c r="A3097" s="8">
        <v>1</v>
      </c>
      <c r="B3097" s="8" t="s">
        <v>364</v>
      </c>
      <c r="C3097" s="8">
        <v>3530080190010</v>
      </c>
      <c r="D3097" s="8" t="s">
        <v>365</v>
      </c>
      <c r="F3097" s="8" t="s">
        <v>366</v>
      </c>
      <c r="G3097" s="10">
        <v>43574</v>
      </c>
      <c r="H3097" s="8" t="s">
        <v>31</v>
      </c>
      <c r="I3097" s="8" t="s">
        <v>38</v>
      </c>
      <c r="J3097" s="9">
        <v>156364.19</v>
      </c>
      <c r="K3097" s="9">
        <v>3127.28</v>
      </c>
      <c r="L3097" s="8">
        <v>0</v>
      </c>
      <c r="M3097" s="14">
        <f t="shared" si="144"/>
        <v>159491.47</v>
      </c>
      <c r="N3097" s="8">
        <v>0</v>
      </c>
      <c r="O3097" s="8">
        <v>0</v>
      </c>
      <c r="P3097" s="8" t="s">
        <v>113</v>
      </c>
      <c r="R3097" s="8">
        <v>24</v>
      </c>
      <c r="S3097" s="13">
        <f>_xlfn.XLOOKUP(P3097,rif_fee_schedule!$A$2:$A$84,rif_fee_schedule!C$2:C$84, 0)*1.628</f>
        <v>6860.3919999999998</v>
      </c>
      <c r="T3097" s="13">
        <f>_xlfn.XLOOKUP(P3097,rif_fee_schedule!$A$2:$A$84,rif_fee_schedule!D$2:D$84, 0)</f>
        <v>3984</v>
      </c>
      <c r="U3097" s="14">
        <f t="shared" si="145"/>
        <v>164649.408</v>
      </c>
      <c r="V3097" s="14">
        <f t="shared" si="146"/>
        <v>95616</v>
      </c>
      <c r="W3097"/>
      <c r="Y3097" s="3">
        <v>74696854.359999999</v>
      </c>
      <c r="Z3097" s="3">
        <v>1494936.99</v>
      </c>
      <c r="AA3097" s="3">
        <v>1189721.74</v>
      </c>
      <c r="AB3097" s="2">
        <v>103699.7</v>
      </c>
      <c r="AC3097" s="3">
        <v>2074</v>
      </c>
      <c r="AD3097" s="2">
        <v>-3422401.68</v>
      </c>
      <c r="AE3097" s="3">
        <v>599122533.62</v>
      </c>
      <c r="AF3097" s="3">
        <v>12164932.65</v>
      </c>
      <c r="AG3097" s="3">
        <v>2628720.44</v>
      </c>
      <c r="AH3097" s="3">
        <v>103699.7</v>
      </c>
      <c r="AI3097" s="3">
        <v>2074</v>
      </c>
      <c r="AJ3097" s="2">
        <v>-10188946.82</v>
      </c>
    </row>
    <row r="3098" spans="1:36" hidden="1" x14ac:dyDescent="0.25">
      <c r="A3098" s="8">
        <v>2</v>
      </c>
      <c r="B3098" s="8" t="s">
        <v>1281</v>
      </c>
      <c r="C3098" s="8">
        <v>131230370220</v>
      </c>
      <c r="D3098" s="8" t="s">
        <v>1282</v>
      </c>
      <c r="F3098" s="8" t="s">
        <v>1283</v>
      </c>
      <c r="G3098" s="10">
        <v>43549</v>
      </c>
      <c r="H3098" s="8" t="s">
        <v>31</v>
      </c>
      <c r="I3098" s="8" t="s">
        <v>38</v>
      </c>
      <c r="J3098" s="9">
        <v>10742.16</v>
      </c>
      <c r="K3098" s="9">
        <v>214.84</v>
      </c>
      <c r="L3098" s="8">
        <v>0</v>
      </c>
      <c r="M3098" s="14">
        <f t="shared" si="144"/>
        <v>10957</v>
      </c>
      <c r="N3098" s="8">
        <v>0</v>
      </c>
      <c r="O3098" s="8">
        <v>0</v>
      </c>
      <c r="P3098" s="8" t="s">
        <v>114</v>
      </c>
      <c r="R3098" s="8">
        <v>2</v>
      </c>
      <c r="S3098" s="13">
        <f>_xlfn.XLOOKUP(P3098,rif_fee_schedule!$A$2:$A$84,rif_fee_schedule!C$2:C$84, 0)*1.628</f>
        <v>4288.152</v>
      </c>
      <c r="T3098" s="13">
        <f>_xlfn.XLOOKUP(P3098,rif_fee_schedule!$A$2:$A$84,rif_fee_schedule!D$2:D$84, 0)</f>
        <v>2490</v>
      </c>
      <c r="U3098" s="14">
        <f t="shared" si="145"/>
        <v>8576.3040000000001</v>
      </c>
      <c r="V3098" s="14">
        <f t="shared" si="146"/>
        <v>4980</v>
      </c>
      <c r="W3098"/>
      <c r="Y3098" s="3">
        <v>272008405.74000001</v>
      </c>
      <c r="Z3098" s="3">
        <v>5573244.3300000001</v>
      </c>
      <c r="AA3098" s="3">
        <v>0</v>
      </c>
      <c r="AB3098">
        <v>0</v>
      </c>
      <c r="AC3098" s="3">
        <v>0</v>
      </c>
      <c r="AD3098" s="2">
        <v>-7297347.0099999998</v>
      </c>
      <c r="AE3098" s="3">
        <v>599122533.62</v>
      </c>
      <c r="AF3098" s="3">
        <v>12164932.65</v>
      </c>
      <c r="AG3098" s="3">
        <v>2628720.44</v>
      </c>
      <c r="AH3098" s="3">
        <v>103699.7</v>
      </c>
      <c r="AI3098" s="3">
        <v>2074</v>
      </c>
      <c r="AJ3098" s="2">
        <v>-10188946.82</v>
      </c>
    </row>
    <row r="3099" spans="1:36" hidden="1" x14ac:dyDescent="0.25">
      <c r="A3099" s="8">
        <v>2</v>
      </c>
      <c r="B3099" s="8" t="s">
        <v>1927</v>
      </c>
      <c r="C3099" s="8">
        <v>141020063960</v>
      </c>
      <c r="D3099" s="8" t="s">
        <v>1928</v>
      </c>
      <c r="G3099" s="10">
        <v>43556</v>
      </c>
      <c r="H3099" s="8" t="s">
        <v>31</v>
      </c>
      <c r="I3099" s="8" t="s">
        <v>32</v>
      </c>
      <c r="J3099" s="9">
        <v>36957.46</v>
      </c>
      <c r="K3099" s="9">
        <v>739.15</v>
      </c>
      <c r="L3099" s="8">
        <v>0</v>
      </c>
      <c r="M3099" s="14">
        <f t="shared" si="144"/>
        <v>37696.61</v>
      </c>
      <c r="N3099" s="8">
        <v>0</v>
      </c>
      <c r="O3099" s="8">
        <v>0</v>
      </c>
      <c r="P3099" s="8" t="s">
        <v>113</v>
      </c>
      <c r="R3099" s="8">
        <v>6</v>
      </c>
      <c r="S3099" s="13">
        <f>_xlfn.XLOOKUP(P3099,rif_fee_schedule!$A$2:$A$84,rif_fee_schedule!C$2:C$84, 0)*1.628</f>
        <v>6860.3919999999998</v>
      </c>
      <c r="T3099" s="13">
        <f>_xlfn.XLOOKUP(P3099,rif_fee_schedule!$A$2:$A$84,rif_fee_schedule!D$2:D$84, 0)</f>
        <v>3984</v>
      </c>
      <c r="U3099" s="14">
        <f t="shared" si="145"/>
        <v>41162.351999999999</v>
      </c>
      <c r="V3099" s="14">
        <f t="shared" si="146"/>
        <v>23904</v>
      </c>
      <c r="W3099"/>
      <c r="Y3099" s="3">
        <v>272008405.74000001</v>
      </c>
      <c r="Z3099" s="3">
        <v>5573244.3300000001</v>
      </c>
      <c r="AA3099" s="3">
        <v>0</v>
      </c>
      <c r="AB3099">
        <v>0</v>
      </c>
      <c r="AC3099" s="3">
        <v>0</v>
      </c>
      <c r="AD3099" s="2">
        <v>-7297347.0099999998</v>
      </c>
      <c r="AE3099" s="3">
        <v>599122533.62</v>
      </c>
      <c r="AF3099" s="3">
        <v>12164932.65</v>
      </c>
      <c r="AG3099" s="3">
        <v>2628720.44</v>
      </c>
      <c r="AH3099" s="3">
        <v>103699.7</v>
      </c>
      <c r="AI3099" s="3">
        <v>2074</v>
      </c>
      <c r="AJ3099" s="2">
        <v>-10188946.82</v>
      </c>
    </row>
    <row r="3100" spans="1:36" hidden="1" x14ac:dyDescent="0.25">
      <c r="A3100" s="8">
        <v>8</v>
      </c>
      <c r="B3100" s="8" t="s">
        <v>8596</v>
      </c>
      <c r="C3100" s="8">
        <v>232230020130</v>
      </c>
      <c r="D3100" s="8" t="s">
        <v>8597</v>
      </c>
      <c r="G3100" s="10">
        <v>43542</v>
      </c>
      <c r="H3100" s="8" t="s">
        <v>31</v>
      </c>
      <c r="I3100" s="8" t="s">
        <v>1544</v>
      </c>
      <c r="J3100" s="9">
        <v>174951.14</v>
      </c>
      <c r="K3100" s="9">
        <v>3499.03</v>
      </c>
      <c r="L3100" s="8">
        <v>0</v>
      </c>
      <c r="M3100" s="14">
        <f t="shared" si="144"/>
        <v>178450.17</v>
      </c>
      <c r="N3100" s="8">
        <v>0</v>
      </c>
      <c r="O3100" s="8">
        <v>0</v>
      </c>
      <c r="P3100" s="8" t="s">
        <v>629</v>
      </c>
      <c r="R3100" s="8">
        <v>2</v>
      </c>
      <c r="S3100" s="13">
        <f>_xlfn.XLOOKUP(P3100,rif_fee_schedule!$A$2:$A$84,rif_fee_schedule!C$2:C$84, 0)*1.628</f>
        <v>6370.3639999999996</v>
      </c>
      <c r="T3100" s="13">
        <f>_xlfn.XLOOKUP(P3100,rif_fee_schedule!$A$2:$A$84,rif_fee_schedule!D$2:D$84, 0)</f>
        <v>3699</v>
      </c>
      <c r="U3100" s="14">
        <f t="shared" si="145"/>
        <v>12740.727999999999</v>
      </c>
      <c r="V3100" s="14">
        <f t="shared" si="146"/>
        <v>7398</v>
      </c>
      <c r="W3100"/>
      <c r="Y3100" s="3">
        <v>38230434.439999998</v>
      </c>
      <c r="Z3100" s="3">
        <v>764608.82</v>
      </c>
      <c r="AA3100" s="3">
        <v>0</v>
      </c>
      <c r="AB3100">
        <v>0</v>
      </c>
      <c r="AC3100" s="3">
        <v>0</v>
      </c>
      <c r="AD3100" s="2">
        <v>-229524.99</v>
      </c>
      <c r="AE3100" s="3">
        <v>599122533.62</v>
      </c>
      <c r="AF3100" s="3">
        <v>12164932.65</v>
      </c>
      <c r="AG3100" s="3">
        <v>2628720.44</v>
      </c>
      <c r="AH3100" s="3">
        <v>103699.7</v>
      </c>
      <c r="AI3100" s="3">
        <v>2074</v>
      </c>
      <c r="AJ3100" s="2">
        <v>-10188946.82</v>
      </c>
    </row>
    <row r="3101" spans="1:36" hidden="1" x14ac:dyDescent="0.25">
      <c r="A3101" s="8">
        <v>8</v>
      </c>
      <c r="B3101" s="8" t="s">
        <v>8596</v>
      </c>
      <c r="C3101" s="8">
        <v>232230020130</v>
      </c>
      <c r="D3101" s="8" t="s">
        <v>8597</v>
      </c>
      <c r="G3101" s="10">
        <v>43542</v>
      </c>
      <c r="H3101" s="8" t="s">
        <v>31</v>
      </c>
      <c r="I3101" s="8" t="s">
        <v>1544</v>
      </c>
      <c r="J3101" s="9">
        <v>174951.14</v>
      </c>
      <c r="K3101" s="9">
        <v>3499.03</v>
      </c>
      <c r="L3101" s="8">
        <v>0</v>
      </c>
      <c r="M3101" s="14">
        <f t="shared" si="144"/>
        <v>178450.17</v>
      </c>
      <c r="N3101" s="8">
        <v>0</v>
      </c>
      <c r="O3101" s="8">
        <v>0</v>
      </c>
      <c r="P3101" s="8" t="s">
        <v>78</v>
      </c>
      <c r="R3101" s="8">
        <v>20</v>
      </c>
      <c r="S3101" s="13">
        <f>_xlfn.XLOOKUP(P3101,rif_fee_schedule!$A$2:$A$84,rif_fee_schedule!C$2:C$84, 0)*1.628</f>
        <v>9105.4039999999986</v>
      </c>
      <c r="T3101" s="13">
        <f>_xlfn.XLOOKUP(P3101,rif_fee_schedule!$A$2:$A$84,rif_fee_schedule!D$2:D$84, 0)</f>
        <v>5288</v>
      </c>
      <c r="U3101" s="14">
        <f t="shared" si="145"/>
        <v>182108.07999999996</v>
      </c>
      <c r="V3101" s="14">
        <f t="shared" si="146"/>
        <v>105760</v>
      </c>
      <c r="W3101"/>
      <c r="Y3101" s="3">
        <v>38230434.439999998</v>
      </c>
      <c r="Z3101" s="3">
        <v>764608.82</v>
      </c>
      <c r="AA3101" s="3">
        <v>0</v>
      </c>
      <c r="AB3101">
        <v>0</v>
      </c>
      <c r="AC3101" s="3">
        <v>0</v>
      </c>
      <c r="AD3101" s="2">
        <v>-229524.99</v>
      </c>
      <c r="AE3101" s="3">
        <v>599122533.62</v>
      </c>
      <c r="AF3101" s="3">
        <v>12164932.65</v>
      </c>
      <c r="AG3101" s="3">
        <v>2628720.44</v>
      </c>
      <c r="AH3101" s="3">
        <v>103699.7</v>
      </c>
      <c r="AI3101" s="3">
        <v>2074</v>
      </c>
      <c r="AJ3101" s="2">
        <v>-10188946.82</v>
      </c>
    </row>
    <row r="3102" spans="1:36" hidden="1" x14ac:dyDescent="0.25">
      <c r="A3102" s="8">
        <v>8</v>
      </c>
      <c r="B3102" s="8" t="s">
        <v>8728</v>
      </c>
      <c r="C3102" s="8">
        <v>232340070590</v>
      </c>
      <c r="D3102" s="8" t="s">
        <v>8729</v>
      </c>
      <c r="F3102" s="8" t="s">
        <v>8730</v>
      </c>
      <c r="G3102" s="10">
        <v>43545</v>
      </c>
      <c r="H3102" s="8" t="s">
        <v>31</v>
      </c>
      <c r="I3102" s="8" t="s">
        <v>38</v>
      </c>
      <c r="J3102" s="9">
        <v>52873.51</v>
      </c>
      <c r="K3102" s="9">
        <v>1057.48</v>
      </c>
      <c r="L3102" s="8">
        <v>0</v>
      </c>
      <c r="M3102" s="14">
        <f t="shared" si="144"/>
        <v>53930.990000000005</v>
      </c>
      <c r="N3102" s="8">
        <v>0</v>
      </c>
      <c r="O3102" s="8">
        <v>0</v>
      </c>
      <c r="P3102" s="8" t="s">
        <v>112</v>
      </c>
      <c r="R3102" s="11">
        <v>1490</v>
      </c>
      <c r="S3102" s="13">
        <f>_xlfn.XLOOKUP(P3102,rif_fee_schedule!$A$2:$A$84,rif_fee_schedule!C$2:C$84, 0)*1.628</f>
        <v>53.092335999999996</v>
      </c>
      <c r="T3102" s="13">
        <f>_xlfn.XLOOKUP(P3102,rif_fee_schedule!$A$2:$A$84,rif_fee_schedule!D$2:D$84, 0)</f>
        <v>30.835000000000001</v>
      </c>
      <c r="U3102" s="14">
        <f t="shared" si="145"/>
        <v>79107.58064</v>
      </c>
      <c r="V3102" s="14">
        <f t="shared" si="146"/>
        <v>45944.15</v>
      </c>
      <c r="W3102" s="2"/>
      <c r="Y3102" s="3">
        <v>38230434.439999998</v>
      </c>
      <c r="Z3102" s="3">
        <v>764608.82</v>
      </c>
      <c r="AA3102" s="3">
        <v>0</v>
      </c>
      <c r="AB3102">
        <v>0</v>
      </c>
      <c r="AC3102" s="3">
        <v>0</v>
      </c>
      <c r="AD3102" s="2">
        <v>-229524.99</v>
      </c>
      <c r="AE3102" s="3">
        <v>599122533.62</v>
      </c>
      <c r="AF3102" s="3">
        <v>12164932.65</v>
      </c>
      <c r="AG3102" s="3">
        <v>2628720.44</v>
      </c>
      <c r="AH3102" s="3">
        <v>103699.7</v>
      </c>
      <c r="AI3102" s="3">
        <v>2074</v>
      </c>
      <c r="AJ3102" s="2">
        <v>-10188946.82</v>
      </c>
    </row>
    <row r="3103" spans="1:36" hidden="1" x14ac:dyDescent="0.25">
      <c r="A3103" s="8">
        <v>8</v>
      </c>
      <c r="B3103" s="8" t="s">
        <v>8728</v>
      </c>
      <c r="C3103" s="8">
        <v>232340070590</v>
      </c>
      <c r="D3103" s="8" t="s">
        <v>8729</v>
      </c>
      <c r="F3103" s="8" t="s">
        <v>8730</v>
      </c>
      <c r="G3103" s="10">
        <v>43545</v>
      </c>
      <c r="H3103" s="8" t="s">
        <v>31</v>
      </c>
      <c r="I3103" s="8" t="s">
        <v>38</v>
      </c>
      <c r="J3103" s="9">
        <v>52873.51</v>
      </c>
      <c r="K3103" s="9">
        <v>1057.48</v>
      </c>
      <c r="L3103" s="8">
        <v>0</v>
      </c>
      <c r="M3103" s="14">
        <f t="shared" si="144"/>
        <v>53930.990000000005</v>
      </c>
      <c r="N3103" s="8">
        <v>0</v>
      </c>
      <c r="O3103" s="8">
        <v>0</v>
      </c>
      <c r="P3103" s="8" t="s">
        <v>83</v>
      </c>
      <c r="R3103" s="11">
        <v>-1490</v>
      </c>
      <c r="S3103" s="13">
        <f>_xlfn.XLOOKUP(P3103,rif_fee_schedule!$A$2:$A$84,rif_fee_schedule!C$2:C$84, 0)*1.628</f>
        <v>13.572635999999999</v>
      </c>
      <c r="T3103" s="13">
        <f>_xlfn.XLOOKUP(P3103,rif_fee_schedule!$A$2:$A$84,rif_fee_schedule!D$2:D$84, 0)</f>
        <v>7.883</v>
      </c>
      <c r="U3103" s="14">
        <f t="shared" si="145"/>
        <v>-20223.227639999997</v>
      </c>
      <c r="V3103" s="14">
        <f t="shared" si="146"/>
        <v>-11745.67</v>
      </c>
      <c r="W3103" s="2"/>
      <c r="Y3103" s="3">
        <v>38230434.439999998</v>
      </c>
      <c r="Z3103" s="3">
        <v>764608.82</v>
      </c>
      <c r="AA3103" s="3">
        <v>0</v>
      </c>
      <c r="AB3103">
        <v>0</v>
      </c>
      <c r="AC3103" s="3">
        <v>0</v>
      </c>
      <c r="AD3103" s="2">
        <v>-229524.99</v>
      </c>
      <c r="AE3103" s="3">
        <v>599122533.62</v>
      </c>
      <c r="AF3103" s="3">
        <v>12164932.65</v>
      </c>
      <c r="AG3103" s="3">
        <v>2628720.44</v>
      </c>
      <c r="AH3103" s="3">
        <v>103699.7</v>
      </c>
      <c r="AI3103" s="3">
        <v>2074</v>
      </c>
      <c r="AJ3103" s="2">
        <v>-10188946.82</v>
      </c>
    </row>
    <row r="3104" spans="1:36" hidden="1" x14ac:dyDescent="0.25">
      <c r="A3104" s="8">
        <v>5.0999999999999996</v>
      </c>
      <c r="B3104" s="8" t="s">
        <v>5226</v>
      </c>
      <c r="C3104" s="8">
        <v>2050130130170</v>
      </c>
      <c r="D3104" s="8" t="s">
        <v>5227</v>
      </c>
      <c r="F3104" s="8" t="s">
        <v>5228</v>
      </c>
      <c r="G3104" s="10">
        <v>43545</v>
      </c>
      <c r="H3104" s="8" t="s">
        <v>31</v>
      </c>
      <c r="I3104" s="8" t="s">
        <v>38</v>
      </c>
      <c r="J3104" s="9">
        <v>0</v>
      </c>
      <c r="K3104" s="9">
        <v>0</v>
      </c>
      <c r="L3104" s="8">
        <v>0</v>
      </c>
      <c r="M3104" s="14">
        <f t="shared" si="144"/>
        <v>0</v>
      </c>
      <c r="N3104" s="8">
        <v>0</v>
      </c>
      <c r="O3104" s="8">
        <v>0</v>
      </c>
      <c r="P3104" s="8" t="s">
        <v>77</v>
      </c>
      <c r="R3104" s="8">
        <v>0</v>
      </c>
      <c r="S3104" s="13">
        <f>_xlfn.XLOOKUP(P3104,rif_fee_schedule!$A$2:$A$84,rif_fee_schedule!C$2:C$84, 0)*1.628</f>
        <v>9769.6279999999988</v>
      </c>
      <c r="T3104" s="13">
        <f>_xlfn.XLOOKUP(P3104,rif_fee_schedule!$A$2:$A$84,rif_fee_schedule!D$2:D$84, 0)</f>
        <v>5674</v>
      </c>
      <c r="U3104" s="14">
        <f t="shared" si="145"/>
        <v>0</v>
      </c>
      <c r="V3104" s="14">
        <f t="shared" si="146"/>
        <v>0</v>
      </c>
      <c r="W3104"/>
      <c r="Y3104" s="3">
        <v>460572.8</v>
      </c>
      <c r="Z3104" s="3">
        <v>9211.4599999999991</v>
      </c>
      <c r="AA3104" s="3">
        <v>0</v>
      </c>
      <c r="AB3104">
        <v>0</v>
      </c>
      <c r="AC3104" s="3">
        <v>0</v>
      </c>
      <c r="AD3104" s="2">
        <v>11471.08</v>
      </c>
      <c r="AE3104" s="3">
        <v>599122533.62</v>
      </c>
      <c r="AF3104" s="3">
        <v>12164932.65</v>
      </c>
      <c r="AG3104" s="3">
        <v>2628720.44</v>
      </c>
      <c r="AH3104" s="3">
        <v>103699.7</v>
      </c>
      <c r="AI3104" s="3">
        <v>2074</v>
      </c>
      <c r="AJ3104" s="2">
        <v>-10188946.82</v>
      </c>
    </row>
    <row r="3105" spans="1:36" hidden="1" x14ac:dyDescent="0.25">
      <c r="A3105" s="8">
        <v>2</v>
      </c>
      <c r="B3105" s="8" t="s">
        <v>1636</v>
      </c>
      <c r="C3105" s="8">
        <v>131330240230</v>
      </c>
      <c r="D3105" s="8" t="s">
        <v>1637</v>
      </c>
      <c r="F3105" s="8" t="s">
        <v>1638</v>
      </c>
      <c r="G3105" s="10">
        <v>43549</v>
      </c>
      <c r="H3105" s="8" t="s">
        <v>31</v>
      </c>
      <c r="I3105" s="8" t="s">
        <v>38</v>
      </c>
      <c r="J3105" s="9">
        <v>1969.71</v>
      </c>
      <c r="K3105" s="9">
        <v>39.39</v>
      </c>
      <c r="L3105" s="8">
        <v>0</v>
      </c>
      <c r="M3105" s="14">
        <f t="shared" ref="M3105:M3168" si="147">SUM(J3105:L3105)</f>
        <v>2009.1000000000001</v>
      </c>
      <c r="N3105" s="8">
        <v>0</v>
      </c>
      <c r="O3105" s="8">
        <v>0</v>
      </c>
      <c r="P3105" s="8" t="s">
        <v>114</v>
      </c>
      <c r="R3105" s="8">
        <v>2</v>
      </c>
      <c r="S3105" s="13">
        <f>_xlfn.XLOOKUP(P3105,rif_fee_schedule!$A$2:$A$84,rif_fee_schedule!C$2:C$84, 0)*1.628</f>
        <v>4288.152</v>
      </c>
      <c r="T3105" s="13">
        <f>_xlfn.XLOOKUP(P3105,rif_fee_schedule!$A$2:$A$84,rif_fee_schedule!D$2:D$84, 0)</f>
        <v>2490</v>
      </c>
      <c r="U3105" s="14">
        <f t="shared" si="145"/>
        <v>8576.3040000000001</v>
      </c>
      <c r="V3105" s="14">
        <f t="shared" si="146"/>
        <v>4980</v>
      </c>
      <c r="W3105"/>
      <c r="Y3105" s="3">
        <v>272008405.74000001</v>
      </c>
      <c r="Z3105" s="3">
        <v>5573244.3300000001</v>
      </c>
      <c r="AA3105" s="3">
        <v>0</v>
      </c>
      <c r="AB3105">
        <v>0</v>
      </c>
      <c r="AC3105" s="3">
        <v>0</v>
      </c>
      <c r="AD3105" s="2">
        <v>-7297347.0099999998</v>
      </c>
      <c r="AE3105" s="3">
        <v>599122533.62</v>
      </c>
      <c r="AF3105" s="3">
        <v>12164932.65</v>
      </c>
      <c r="AG3105" s="3">
        <v>2628720.44</v>
      </c>
      <c r="AH3105" s="3">
        <v>103699.7</v>
      </c>
      <c r="AI3105" s="3">
        <v>2074</v>
      </c>
      <c r="AJ3105" s="2">
        <v>-10188946.82</v>
      </c>
    </row>
    <row r="3106" spans="1:36" hidden="1" x14ac:dyDescent="0.25">
      <c r="A3106" s="8">
        <v>2</v>
      </c>
      <c r="B3106" s="8" t="s">
        <v>1636</v>
      </c>
      <c r="C3106" s="8">
        <v>131330240230</v>
      </c>
      <c r="D3106" s="8" t="s">
        <v>1637</v>
      </c>
      <c r="F3106" s="8" t="s">
        <v>1638</v>
      </c>
      <c r="G3106" s="10">
        <v>43549</v>
      </c>
      <c r="H3106" s="8" t="s">
        <v>31</v>
      </c>
      <c r="I3106" s="8" t="s">
        <v>38</v>
      </c>
      <c r="J3106" s="9">
        <v>1969.71</v>
      </c>
      <c r="K3106" s="9">
        <v>39.39</v>
      </c>
      <c r="L3106" s="8">
        <v>0</v>
      </c>
      <c r="M3106" s="14">
        <f t="shared" si="147"/>
        <v>2009.1000000000001</v>
      </c>
      <c r="N3106" s="8">
        <v>0</v>
      </c>
      <c r="O3106" s="8">
        <v>0</v>
      </c>
      <c r="P3106" s="8" t="s">
        <v>77</v>
      </c>
      <c r="R3106" s="8">
        <v>-1</v>
      </c>
      <c r="S3106" s="13">
        <f>_xlfn.XLOOKUP(P3106,rif_fee_schedule!$A$2:$A$84,rif_fee_schedule!C$2:C$84, 0)*1.628</f>
        <v>9769.6279999999988</v>
      </c>
      <c r="T3106" s="13">
        <f>_xlfn.XLOOKUP(P3106,rif_fee_schedule!$A$2:$A$84,rif_fee_schedule!D$2:D$84, 0)</f>
        <v>5674</v>
      </c>
      <c r="U3106" s="14">
        <f t="shared" si="145"/>
        <v>-9769.6279999999988</v>
      </c>
      <c r="V3106" s="14">
        <f t="shared" si="146"/>
        <v>-5674</v>
      </c>
      <c r="W3106"/>
      <c r="Y3106" s="3">
        <v>272008405.74000001</v>
      </c>
      <c r="Z3106" s="3">
        <v>5573244.3300000001</v>
      </c>
      <c r="AA3106" s="3">
        <v>0</v>
      </c>
      <c r="AB3106">
        <v>0</v>
      </c>
      <c r="AC3106" s="3">
        <v>0</v>
      </c>
      <c r="AD3106" s="2">
        <v>-7297347.0099999998</v>
      </c>
      <c r="AE3106" s="3">
        <v>599122533.62</v>
      </c>
      <c r="AF3106" s="3">
        <v>12164932.65</v>
      </c>
      <c r="AG3106" s="3">
        <v>2628720.44</v>
      </c>
      <c r="AH3106" s="3">
        <v>103699.7</v>
      </c>
      <c r="AI3106" s="3">
        <v>2074</v>
      </c>
      <c r="AJ3106" s="2">
        <v>-10188946.82</v>
      </c>
    </row>
    <row r="3107" spans="1:36" hidden="1" x14ac:dyDescent="0.25">
      <c r="A3107" s="8">
        <v>3</v>
      </c>
      <c r="B3107" s="8" t="s">
        <v>3335</v>
      </c>
      <c r="C3107" s="8">
        <v>420170020040</v>
      </c>
      <c r="D3107" s="8" t="s">
        <v>3336</v>
      </c>
      <c r="F3107" s="8" t="s">
        <v>3337</v>
      </c>
      <c r="G3107" s="10">
        <v>43567</v>
      </c>
      <c r="H3107" s="8" t="s">
        <v>31</v>
      </c>
      <c r="I3107" s="8" t="s">
        <v>38</v>
      </c>
      <c r="J3107" s="9">
        <v>1042936.66</v>
      </c>
      <c r="K3107" s="9">
        <v>20858.73</v>
      </c>
      <c r="L3107" s="8">
        <v>0</v>
      </c>
      <c r="M3107" s="14">
        <f t="shared" si="147"/>
        <v>1063795.3900000001</v>
      </c>
      <c r="N3107" s="8">
        <v>0</v>
      </c>
      <c r="O3107" s="8">
        <v>0</v>
      </c>
      <c r="P3107" s="8" t="s">
        <v>43</v>
      </c>
      <c r="R3107" s="11">
        <v>214423</v>
      </c>
      <c r="S3107" s="13">
        <f>_xlfn.XLOOKUP(P3107,rif_fee_schedule!$A$2:$A$84,rif_fee_schedule!C$2:C$84, 0)*1.628</f>
        <v>5.1216879999999998</v>
      </c>
      <c r="T3107" s="13">
        <f>_xlfn.XLOOKUP(P3107,rif_fee_schedule!$A$2:$A$84,rif_fee_schedule!D$2:D$84, 0)</f>
        <v>2.9740000000000002</v>
      </c>
      <c r="U3107" s="14">
        <f t="shared" si="145"/>
        <v>1098207.706024</v>
      </c>
      <c r="V3107" s="14">
        <f t="shared" si="146"/>
        <v>637694.00200000009</v>
      </c>
      <c r="W3107" s="2"/>
      <c r="Y3107" s="3">
        <v>23988344.25</v>
      </c>
      <c r="Z3107" s="3">
        <v>491993.61</v>
      </c>
      <c r="AA3107" s="3">
        <v>633517.25</v>
      </c>
      <c r="AB3107">
        <v>0</v>
      </c>
      <c r="AC3107" s="3">
        <v>0</v>
      </c>
      <c r="AD3107" s="2">
        <v>2811604.2</v>
      </c>
      <c r="AE3107" s="3">
        <v>599122533.62</v>
      </c>
      <c r="AF3107" s="3">
        <v>12164932.65</v>
      </c>
      <c r="AG3107" s="3">
        <v>2628720.44</v>
      </c>
      <c r="AH3107" s="3">
        <v>103699.7</v>
      </c>
      <c r="AI3107" s="3">
        <v>2074</v>
      </c>
      <c r="AJ3107" s="2">
        <v>-10188946.82</v>
      </c>
    </row>
    <row r="3108" spans="1:36" hidden="1" x14ac:dyDescent="0.25">
      <c r="A3108" s="8">
        <v>3</v>
      </c>
      <c r="B3108" s="8" t="s">
        <v>3332</v>
      </c>
      <c r="C3108" s="8">
        <v>420170020040</v>
      </c>
      <c r="D3108" s="8" t="s">
        <v>3333</v>
      </c>
      <c r="F3108" s="8" t="s">
        <v>3334</v>
      </c>
      <c r="G3108" s="10">
        <v>43566</v>
      </c>
      <c r="H3108" s="8" t="s">
        <v>31</v>
      </c>
      <c r="I3108" s="8" t="s">
        <v>38</v>
      </c>
      <c r="J3108" s="9">
        <v>958678.94</v>
      </c>
      <c r="K3108" s="9">
        <v>19173.580000000002</v>
      </c>
      <c r="L3108" s="8">
        <v>0</v>
      </c>
      <c r="M3108" s="14">
        <f t="shared" si="147"/>
        <v>977852.5199999999</v>
      </c>
      <c r="N3108" s="8">
        <v>0</v>
      </c>
      <c r="O3108" s="8">
        <v>0</v>
      </c>
      <c r="P3108" s="8" t="s">
        <v>43</v>
      </c>
      <c r="R3108" s="11">
        <v>197100</v>
      </c>
      <c r="S3108" s="13">
        <f>_xlfn.XLOOKUP(P3108,rif_fee_schedule!$A$2:$A$84,rif_fee_schedule!C$2:C$84, 0)*1.628</f>
        <v>5.1216879999999998</v>
      </c>
      <c r="T3108" s="13">
        <f>_xlfn.XLOOKUP(P3108,rif_fee_schedule!$A$2:$A$84,rif_fee_schedule!D$2:D$84, 0)</f>
        <v>2.9740000000000002</v>
      </c>
      <c r="U3108" s="14">
        <f t="shared" si="145"/>
        <v>1009484.7047999999</v>
      </c>
      <c r="V3108" s="14">
        <f t="shared" si="146"/>
        <v>586175.4</v>
      </c>
      <c r="W3108" s="2"/>
      <c r="Y3108" s="3">
        <v>23988344.25</v>
      </c>
      <c r="Z3108" s="3">
        <v>491993.61</v>
      </c>
      <c r="AA3108" s="3">
        <v>633517.25</v>
      </c>
      <c r="AB3108">
        <v>0</v>
      </c>
      <c r="AC3108" s="3">
        <v>0</v>
      </c>
      <c r="AD3108" s="2">
        <v>2811604.2</v>
      </c>
      <c r="AE3108" s="3">
        <v>599122533.62</v>
      </c>
      <c r="AF3108" s="3">
        <v>12164932.65</v>
      </c>
      <c r="AG3108" s="3">
        <v>2628720.44</v>
      </c>
      <c r="AH3108" s="3">
        <v>103699.7</v>
      </c>
      <c r="AI3108" s="3">
        <v>2074</v>
      </c>
      <c r="AJ3108" s="2">
        <v>-10188946.82</v>
      </c>
    </row>
    <row r="3109" spans="1:36" hidden="1" x14ac:dyDescent="0.25">
      <c r="A3109" s="8">
        <v>9.1</v>
      </c>
      <c r="B3109" s="8" t="s">
        <v>8979</v>
      </c>
      <c r="C3109" s="8">
        <v>431080071910</v>
      </c>
      <c r="D3109" s="8" t="s">
        <v>8980</v>
      </c>
      <c r="F3109" s="8" t="s">
        <v>8981</v>
      </c>
      <c r="G3109" s="10">
        <v>43560</v>
      </c>
      <c r="H3109" s="8" t="s">
        <v>31</v>
      </c>
      <c r="I3109" s="8" t="s">
        <v>38</v>
      </c>
      <c r="J3109" s="9">
        <v>46663.74</v>
      </c>
      <c r="K3109" s="9">
        <v>933.27</v>
      </c>
      <c r="L3109" s="8">
        <v>0</v>
      </c>
      <c r="M3109" s="14">
        <f t="shared" si="147"/>
        <v>47597.009999999995</v>
      </c>
      <c r="N3109" s="8">
        <v>0</v>
      </c>
      <c r="O3109" s="8">
        <v>0</v>
      </c>
      <c r="P3109" s="8" t="s">
        <v>77</v>
      </c>
      <c r="R3109" s="8">
        <v>-1</v>
      </c>
      <c r="S3109" s="13">
        <f>_xlfn.XLOOKUP(P3109,rif_fee_schedule!$A$2:$A$84,rif_fee_schedule!C$2:C$84, 0)*1.628</f>
        <v>9769.6279999999988</v>
      </c>
      <c r="T3109" s="13">
        <f>_xlfn.XLOOKUP(P3109,rif_fee_schedule!$A$2:$A$84,rif_fee_schedule!D$2:D$84, 0)</f>
        <v>5674</v>
      </c>
      <c r="U3109" s="14">
        <f t="shared" si="145"/>
        <v>-9769.6279999999988</v>
      </c>
      <c r="V3109" s="14">
        <f t="shared" si="146"/>
        <v>-5674</v>
      </c>
      <c r="W3109"/>
      <c r="Y3109" s="3">
        <v>13894747.220000001</v>
      </c>
      <c r="Z3109" s="3">
        <v>290518.01</v>
      </c>
      <c r="AA3109" s="3">
        <v>0</v>
      </c>
      <c r="AB3109">
        <v>0</v>
      </c>
      <c r="AC3109" s="3">
        <v>0</v>
      </c>
      <c r="AD3109" s="2">
        <v>-156592.79</v>
      </c>
      <c r="AE3109" s="3">
        <v>599122533.62</v>
      </c>
      <c r="AF3109" s="3">
        <v>12164932.65</v>
      </c>
      <c r="AG3109" s="3">
        <v>2628720.44</v>
      </c>
      <c r="AH3109" s="3">
        <v>103699.7</v>
      </c>
      <c r="AI3109" s="3">
        <v>2074</v>
      </c>
      <c r="AJ3109" s="2">
        <v>-10188946.82</v>
      </c>
    </row>
    <row r="3110" spans="1:36" hidden="1" x14ac:dyDescent="0.25">
      <c r="A3110" s="8">
        <v>9.1</v>
      </c>
      <c r="B3110" s="8" t="s">
        <v>8979</v>
      </c>
      <c r="C3110" s="8">
        <v>431080071910</v>
      </c>
      <c r="D3110" s="8" t="s">
        <v>8980</v>
      </c>
      <c r="F3110" s="8" t="s">
        <v>8981</v>
      </c>
      <c r="G3110" s="10">
        <v>43560</v>
      </c>
      <c r="H3110" s="8" t="s">
        <v>31</v>
      </c>
      <c r="I3110" s="8" t="s">
        <v>38</v>
      </c>
      <c r="J3110" s="9">
        <v>46663.74</v>
      </c>
      <c r="K3110" s="9">
        <v>933.27</v>
      </c>
      <c r="L3110" s="8">
        <v>0</v>
      </c>
      <c r="M3110" s="14">
        <f t="shared" si="147"/>
        <v>47597.009999999995</v>
      </c>
      <c r="N3110" s="8">
        <v>0</v>
      </c>
      <c r="O3110" s="8">
        <v>0</v>
      </c>
      <c r="P3110" s="8" t="s">
        <v>113</v>
      </c>
      <c r="R3110" s="8">
        <v>9</v>
      </c>
      <c r="S3110" s="13">
        <f>_xlfn.XLOOKUP(P3110,rif_fee_schedule!$A$2:$A$84,rif_fee_schedule!C$2:C$84, 0)*1.628</f>
        <v>6860.3919999999998</v>
      </c>
      <c r="T3110" s="13">
        <f>_xlfn.XLOOKUP(P3110,rif_fee_schedule!$A$2:$A$84,rif_fee_schedule!D$2:D$84, 0)</f>
        <v>3984</v>
      </c>
      <c r="U3110" s="14">
        <f t="shared" si="145"/>
        <v>61743.527999999998</v>
      </c>
      <c r="V3110" s="14">
        <f t="shared" si="146"/>
        <v>35856</v>
      </c>
      <c r="W3110"/>
      <c r="Y3110" s="3">
        <v>13894747.220000001</v>
      </c>
      <c r="Z3110" s="3">
        <v>290518.01</v>
      </c>
      <c r="AA3110" s="3">
        <v>0</v>
      </c>
      <c r="AB3110">
        <v>0</v>
      </c>
      <c r="AC3110" s="3">
        <v>0</v>
      </c>
      <c r="AD3110" s="2">
        <v>-156592.79</v>
      </c>
      <c r="AE3110" s="3">
        <v>599122533.62</v>
      </c>
      <c r="AF3110" s="3">
        <v>12164932.65</v>
      </c>
      <c r="AG3110" s="3">
        <v>2628720.44</v>
      </c>
      <c r="AH3110" s="3">
        <v>103699.7</v>
      </c>
      <c r="AI3110" s="3">
        <v>2074</v>
      </c>
      <c r="AJ3110" s="2">
        <v>-10188946.82</v>
      </c>
    </row>
    <row r="3111" spans="1:36" hidden="1" x14ac:dyDescent="0.25">
      <c r="A3111" s="8">
        <v>2</v>
      </c>
      <c r="B3111" s="8" t="s">
        <v>2406</v>
      </c>
      <c r="C3111" s="8">
        <v>131340470530</v>
      </c>
      <c r="D3111" s="8" t="s">
        <v>2407</v>
      </c>
      <c r="F3111" s="8" t="s">
        <v>2408</v>
      </c>
      <c r="G3111" s="10">
        <v>43564</v>
      </c>
      <c r="H3111" s="8" t="s">
        <v>31</v>
      </c>
      <c r="I3111" s="8" t="s">
        <v>38</v>
      </c>
      <c r="J3111" s="9">
        <v>169019.78</v>
      </c>
      <c r="K3111" s="9">
        <v>3380.4</v>
      </c>
      <c r="L3111" s="8">
        <v>0</v>
      </c>
      <c r="M3111" s="14">
        <f t="shared" si="147"/>
        <v>172400.18</v>
      </c>
      <c r="N3111" s="8">
        <v>0</v>
      </c>
      <c r="O3111" s="8">
        <v>0</v>
      </c>
      <c r="P3111" s="8" t="s">
        <v>45</v>
      </c>
      <c r="R3111" s="11">
        <v>-1587</v>
      </c>
      <c r="S3111" s="13">
        <f>_xlfn.XLOOKUP(P3111,rif_fee_schedule!$A$2:$A$84,rif_fee_schedule!C$2:C$84, 0)*1.628</f>
        <v>19.244587999999997</v>
      </c>
      <c r="T3111" s="13">
        <f>_xlfn.XLOOKUP(P3111,rif_fee_schedule!$A$2:$A$84,rif_fee_schedule!D$2:D$84, 0)</f>
        <v>11.177</v>
      </c>
      <c r="U3111" s="14">
        <f t="shared" si="145"/>
        <v>-30541.161155999995</v>
      </c>
      <c r="V3111" s="14">
        <f t="shared" si="146"/>
        <v>-17737.898999999998</v>
      </c>
      <c r="W3111" s="2"/>
      <c r="Y3111" s="3">
        <v>272008405.74000001</v>
      </c>
      <c r="Z3111" s="3">
        <v>5573244.3300000001</v>
      </c>
      <c r="AA3111" s="3">
        <v>0</v>
      </c>
      <c r="AB3111">
        <v>0</v>
      </c>
      <c r="AC3111" s="3">
        <v>0</v>
      </c>
      <c r="AD3111" s="2">
        <v>-7297347.0099999998</v>
      </c>
      <c r="AE3111" s="3">
        <v>599122533.62</v>
      </c>
      <c r="AF3111" s="3">
        <v>12164932.65</v>
      </c>
      <c r="AG3111" s="3">
        <v>2628720.44</v>
      </c>
      <c r="AH3111" s="3">
        <v>103699.7</v>
      </c>
      <c r="AI3111" s="3">
        <v>2074</v>
      </c>
      <c r="AJ3111" s="2">
        <v>-10188946.82</v>
      </c>
    </row>
    <row r="3112" spans="1:36" hidden="1" x14ac:dyDescent="0.25">
      <c r="A3112" s="8">
        <v>2</v>
      </c>
      <c r="B3112" s="8" t="s">
        <v>2406</v>
      </c>
      <c r="C3112" s="8">
        <v>131340470530</v>
      </c>
      <c r="D3112" s="8" t="s">
        <v>2407</v>
      </c>
      <c r="F3112" s="8" t="s">
        <v>2408</v>
      </c>
      <c r="G3112" s="10">
        <v>43564</v>
      </c>
      <c r="H3112" s="8" t="s">
        <v>31</v>
      </c>
      <c r="I3112" s="8" t="s">
        <v>38</v>
      </c>
      <c r="J3112" s="9">
        <v>169019.78</v>
      </c>
      <c r="K3112" s="9">
        <v>3380.4</v>
      </c>
      <c r="L3112" s="8">
        <v>0</v>
      </c>
      <c r="M3112" s="14">
        <f t="shared" si="147"/>
        <v>172400.18</v>
      </c>
      <c r="N3112" s="8">
        <v>0</v>
      </c>
      <c r="O3112" s="8">
        <v>0</v>
      </c>
      <c r="P3112" s="8" t="s">
        <v>82</v>
      </c>
      <c r="R3112" s="11">
        <v>1990</v>
      </c>
      <c r="S3112" s="13">
        <f>_xlfn.XLOOKUP(P3112,rif_fee_schedule!$A$2:$A$84,rif_fee_schedule!C$2:C$84, 0)*1.628</f>
        <v>36.760239999999996</v>
      </c>
      <c r="T3112" s="13">
        <f>_xlfn.XLOOKUP(P3112,rif_fee_schedule!$A$2:$A$84,rif_fee_schedule!D$2:D$84, 0)</f>
        <v>21.35</v>
      </c>
      <c r="U3112" s="14">
        <f t="shared" si="145"/>
        <v>73152.877599999993</v>
      </c>
      <c r="V3112" s="14">
        <f t="shared" si="146"/>
        <v>42486.5</v>
      </c>
      <c r="W3112" s="2"/>
      <c r="Y3112" s="3">
        <v>272008405.74000001</v>
      </c>
      <c r="Z3112" s="3">
        <v>5573244.3300000001</v>
      </c>
      <c r="AA3112" s="3">
        <v>0</v>
      </c>
      <c r="AB3112">
        <v>0</v>
      </c>
      <c r="AC3112" s="3">
        <v>0</v>
      </c>
      <c r="AD3112" s="2">
        <v>-7297347.0099999998</v>
      </c>
      <c r="AE3112" s="3">
        <v>599122533.62</v>
      </c>
      <c r="AF3112" s="3">
        <v>12164932.65</v>
      </c>
      <c r="AG3112" s="3">
        <v>2628720.44</v>
      </c>
      <c r="AH3112" s="3">
        <v>103699.7</v>
      </c>
      <c r="AI3112" s="3">
        <v>2074</v>
      </c>
      <c r="AJ3112" s="2">
        <v>-10188946.82</v>
      </c>
    </row>
    <row r="3113" spans="1:36" hidden="1" x14ac:dyDescent="0.25">
      <c r="A3113" s="8">
        <v>2</v>
      </c>
      <c r="B3113" s="8" t="s">
        <v>2406</v>
      </c>
      <c r="C3113" s="8">
        <v>131340470530</v>
      </c>
      <c r="D3113" s="8" t="s">
        <v>2407</v>
      </c>
      <c r="F3113" s="8" t="s">
        <v>2408</v>
      </c>
      <c r="G3113" s="10">
        <v>43564</v>
      </c>
      <c r="H3113" s="8" t="s">
        <v>31</v>
      </c>
      <c r="I3113" s="8" t="s">
        <v>38</v>
      </c>
      <c r="J3113" s="9">
        <v>169019.78</v>
      </c>
      <c r="K3113" s="9">
        <v>3380.4</v>
      </c>
      <c r="L3113" s="8">
        <v>0</v>
      </c>
      <c r="M3113" s="14">
        <f t="shared" si="147"/>
        <v>172400.18</v>
      </c>
      <c r="N3113" s="8">
        <v>0</v>
      </c>
      <c r="O3113" s="8">
        <v>0</v>
      </c>
      <c r="P3113" s="8" t="s">
        <v>72</v>
      </c>
      <c r="R3113" s="11">
        <v>9147</v>
      </c>
      <c r="S3113" s="13">
        <f>_xlfn.XLOOKUP(P3113,rif_fee_schedule!$A$2:$A$84,rif_fee_schedule!C$2:C$84, 0)*1.628</f>
        <v>15.918583999999999</v>
      </c>
      <c r="T3113" s="13">
        <f>_xlfn.XLOOKUP(P3113,rif_fee_schedule!$A$2:$A$84,rif_fee_schedule!D$2:D$84, 0)</f>
        <v>9.2460000000000004</v>
      </c>
      <c r="U3113" s="14">
        <f t="shared" si="145"/>
        <v>145607.28784799998</v>
      </c>
      <c r="V3113" s="14">
        <f t="shared" si="146"/>
        <v>84573.162000000011</v>
      </c>
      <c r="W3113" s="2"/>
      <c r="Y3113" s="3">
        <v>272008405.74000001</v>
      </c>
      <c r="Z3113" s="3">
        <v>5573244.3300000001</v>
      </c>
      <c r="AA3113" s="3">
        <v>0</v>
      </c>
      <c r="AB3113">
        <v>0</v>
      </c>
      <c r="AC3113" s="3">
        <v>0</v>
      </c>
      <c r="AD3113" s="2">
        <v>-7297347.0099999998</v>
      </c>
      <c r="AE3113" s="3">
        <v>599122533.62</v>
      </c>
      <c r="AF3113" s="3">
        <v>12164932.65</v>
      </c>
      <c r="AG3113" s="3">
        <v>2628720.44</v>
      </c>
      <c r="AH3113" s="3">
        <v>103699.7</v>
      </c>
      <c r="AI3113" s="3">
        <v>2074</v>
      </c>
      <c r="AJ3113" s="2">
        <v>-10188946.82</v>
      </c>
    </row>
    <row r="3114" spans="1:36" hidden="1" x14ac:dyDescent="0.25">
      <c r="A3114" s="8">
        <v>2</v>
      </c>
      <c r="B3114" s="8" t="s">
        <v>1798</v>
      </c>
      <c r="C3114" s="8">
        <v>132180380330</v>
      </c>
      <c r="D3114" s="8" t="s">
        <v>1799</v>
      </c>
      <c r="G3114" s="10">
        <v>43545</v>
      </c>
      <c r="H3114" s="8" t="s">
        <v>31</v>
      </c>
      <c r="I3114" s="8" t="s">
        <v>32</v>
      </c>
      <c r="J3114" s="9">
        <v>0</v>
      </c>
      <c r="K3114" s="9">
        <v>0</v>
      </c>
      <c r="L3114" s="8">
        <v>0</v>
      </c>
      <c r="M3114" s="14">
        <f t="shared" si="147"/>
        <v>0</v>
      </c>
      <c r="N3114" s="8">
        <v>0</v>
      </c>
      <c r="O3114" s="8">
        <v>0</v>
      </c>
      <c r="P3114" s="8" t="s">
        <v>113</v>
      </c>
      <c r="R3114" s="8">
        <v>-303</v>
      </c>
      <c r="S3114" s="13">
        <f>_xlfn.XLOOKUP(P3114,rif_fee_schedule!$A$2:$A$84,rif_fee_schedule!C$2:C$84, 0)*1.628</f>
        <v>6860.3919999999998</v>
      </c>
      <c r="T3114" s="13">
        <f>_xlfn.XLOOKUP(P3114,rif_fee_schedule!$A$2:$A$84,rif_fee_schedule!D$2:D$84, 0)</f>
        <v>3984</v>
      </c>
      <c r="U3114" s="14">
        <f t="shared" si="145"/>
        <v>-2078698.7759999998</v>
      </c>
      <c r="V3114" s="14">
        <f t="shared" si="146"/>
        <v>-1207152</v>
      </c>
      <c r="W3114"/>
      <c r="Y3114" s="3">
        <v>272008405.74000001</v>
      </c>
      <c r="Z3114" s="3">
        <v>5573244.3300000001</v>
      </c>
      <c r="AA3114" s="3">
        <v>0</v>
      </c>
      <c r="AB3114">
        <v>0</v>
      </c>
      <c r="AC3114" s="3">
        <v>0</v>
      </c>
      <c r="AD3114" s="2">
        <v>-7297347.0099999998</v>
      </c>
      <c r="AE3114" s="3">
        <v>599122533.62</v>
      </c>
      <c r="AF3114" s="3">
        <v>12164932.65</v>
      </c>
      <c r="AG3114" s="3">
        <v>2628720.44</v>
      </c>
      <c r="AH3114" s="3">
        <v>103699.7</v>
      </c>
      <c r="AI3114" s="3">
        <v>2074</v>
      </c>
      <c r="AJ3114" s="2">
        <v>-10188946.82</v>
      </c>
    </row>
    <row r="3115" spans="1:36" hidden="1" x14ac:dyDescent="0.25">
      <c r="A3115" s="8">
        <v>2</v>
      </c>
      <c r="B3115" s="8" t="s">
        <v>1798</v>
      </c>
      <c r="C3115" s="8">
        <v>132180380330</v>
      </c>
      <c r="D3115" s="8" t="s">
        <v>1799</v>
      </c>
      <c r="G3115" s="10">
        <v>43545</v>
      </c>
      <c r="H3115" s="8" t="s">
        <v>31</v>
      </c>
      <c r="I3115" s="8" t="s">
        <v>32</v>
      </c>
      <c r="J3115" s="9">
        <v>0</v>
      </c>
      <c r="K3115" s="9">
        <v>0</v>
      </c>
      <c r="L3115" s="8">
        <v>0</v>
      </c>
      <c r="M3115" s="14">
        <f t="shared" si="147"/>
        <v>0</v>
      </c>
      <c r="N3115" s="8">
        <v>0</v>
      </c>
      <c r="O3115" s="8">
        <v>0</v>
      </c>
      <c r="P3115" s="8" t="s">
        <v>90</v>
      </c>
      <c r="R3115" s="11">
        <v>-18691</v>
      </c>
      <c r="S3115" s="13">
        <f>_xlfn.XLOOKUP(P3115,rif_fee_schedule!$A$2:$A$84,rif_fee_schedule!C$2:C$84, 0)*1.628</f>
        <v>14.380123999999999</v>
      </c>
      <c r="T3115" s="13">
        <f>_xlfn.XLOOKUP(P3115,rif_fee_schedule!$A$2:$A$84,rif_fee_schedule!D$2:D$84, 0)</f>
        <v>8.3520000000000003</v>
      </c>
      <c r="U3115" s="14">
        <f t="shared" si="145"/>
        <v>-268778.89768399997</v>
      </c>
      <c r="V3115" s="14">
        <f t="shared" si="146"/>
        <v>-156107.23200000002</v>
      </c>
      <c r="W3115" s="2"/>
      <c r="Y3115" s="3">
        <v>272008405.74000001</v>
      </c>
      <c r="Z3115" s="3">
        <v>5573244.3300000001</v>
      </c>
      <c r="AA3115" s="3">
        <v>0</v>
      </c>
      <c r="AB3115">
        <v>0</v>
      </c>
      <c r="AC3115" s="3">
        <v>0</v>
      </c>
      <c r="AD3115" s="2">
        <v>-7297347.0099999998</v>
      </c>
      <c r="AE3115" s="3">
        <v>599122533.62</v>
      </c>
      <c r="AF3115" s="3">
        <v>12164932.65</v>
      </c>
      <c r="AG3115" s="3">
        <v>2628720.44</v>
      </c>
      <c r="AH3115" s="3">
        <v>103699.7</v>
      </c>
      <c r="AI3115" s="3">
        <v>2074</v>
      </c>
      <c r="AJ3115" s="2">
        <v>-10188946.82</v>
      </c>
    </row>
    <row r="3116" spans="1:36" hidden="1" x14ac:dyDescent="0.25">
      <c r="A3116" s="8">
        <v>2</v>
      </c>
      <c r="B3116" s="8" t="s">
        <v>1798</v>
      </c>
      <c r="C3116" s="8">
        <v>132180380330</v>
      </c>
      <c r="D3116" s="8" t="s">
        <v>1799</v>
      </c>
      <c r="G3116" s="10">
        <v>43545</v>
      </c>
      <c r="H3116" s="8" t="s">
        <v>31</v>
      </c>
      <c r="I3116" s="8" t="s">
        <v>32</v>
      </c>
      <c r="J3116" s="9">
        <v>0</v>
      </c>
      <c r="K3116" s="9">
        <v>0</v>
      </c>
      <c r="L3116" s="8">
        <v>0</v>
      </c>
      <c r="M3116" s="14">
        <f t="shared" si="147"/>
        <v>0</v>
      </c>
      <c r="N3116" s="8">
        <v>0</v>
      </c>
      <c r="O3116" s="8">
        <v>0</v>
      </c>
      <c r="P3116" s="8" t="s">
        <v>90</v>
      </c>
      <c r="R3116" s="11">
        <v>27394</v>
      </c>
      <c r="S3116" s="13">
        <f>_xlfn.XLOOKUP(P3116,rif_fee_schedule!$A$2:$A$84,rif_fee_schedule!C$2:C$84, 0)*1.628</f>
        <v>14.380123999999999</v>
      </c>
      <c r="T3116" s="13">
        <f>_xlfn.XLOOKUP(P3116,rif_fee_schedule!$A$2:$A$84,rif_fee_schedule!D$2:D$84, 0)</f>
        <v>8.3520000000000003</v>
      </c>
      <c r="U3116" s="14">
        <f t="shared" si="145"/>
        <v>393929.11685599998</v>
      </c>
      <c r="V3116" s="14">
        <f t="shared" si="146"/>
        <v>228794.68799999999</v>
      </c>
      <c r="W3116" s="2"/>
      <c r="Y3116" s="3">
        <v>272008405.74000001</v>
      </c>
      <c r="Z3116" s="3">
        <v>5573244.3300000001</v>
      </c>
      <c r="AA3116" s="3">
        <v>0</v>
      </c>
      <c r="AB3116">
        <v>0</v>
      </c>
      <c r="AC3116" s="3">
        <v>0</v>
      </c>
      <c r="AD3116" s="2">
        <v>-7297347.0099999998</v>
      </c>
      <c r="AE3116" s="3">
        <v>599122533.62</v>
      </c>
      <c r="AF3116" s="3">
        <v>12164932.65</v>
      </c>
      <c r="AG3116" s="3">
        <v>2628720.44</v>
      </c>
      <c r="AH3116" s="3">
        <v>103699.7</v>
      </c>
      <c r="AI3116" s="3">
        <v>2074</v>
      </c>
      <c r="AJ3116" s="2">
        <v>-10188946.82</v>
      </c>
    </row>
    <row r="3117" spans="1:36" hidden="1" x14ac:dyDescent="0.25">
      <c r="A3117" s="8">
        <v>2</v>
      </c>
      <c r="B3117" s="8" t="s">
        <v>1798</v>
      </c>
      <c r="C3117" s="8">
        <v>132180380330</v>
      </c>
      <c r="D3117" s="8" t="s">
        <v>1799</v>
      </c>
      <c r="G3117" s="10">
        <v>43545</v>
      </c>
      <c r="H3117" s="8" t="s">
        <v>31</v>
      </c>
      <c r="I3117" s="8" t="s">
        <v>32</v>
      </c>
      <c r="J3117" s="9">
        <v>0</v>
      </c>
      <c r="K3117" s="9">
        <v>0</v>
      </c>
      <c r="L3117" s="8">
        <v>0</v>
      </c>
      <c r="M3117" s="14">
        <f t="shared" si="147"/>
        <v>0</v>
      </c>
      <c r="N3117" s="8">
        <v>0</v>
      </c>
      <c r="O3117" s="8">
        <v>0</v>
      </c>
      <c r="P3117" s="8" t="s">
        <v>117</v>
      </c>
      <c r="R3117" s="8">
        <v>283</v>
      </c>
      <c r="S3117" s="13">
        <f>_xlfn.XLOOKUP(P3117,rif_fee_schedule!$A$2:$A$84,rif_fee_schedule!C$2:C$84, 0)*1.628</f>
        <v>4288.152</v>
      </c>
      <c r="T3117" s="13">
        <f>_xlfn.XLOOKUP(P3117,rif_fee_schedule!$A$2:$A$84,rif_fee_schedule!D$2:D$84, 0)</f>
        <v>2490</v>
      </c>
      <c r="U3117" s="14">
        <f t="shared" si="145"/>
        <v>1213547.0160000001</v>
      </c>
      <c r="V3117" s="14">
        <f t="shared" si="146"/>
        <v>704670</v>
      </c>
      <c r="W3117"/>
      <c r="Y3117" s="3">
        <v>272008405.74000001</v>
      </c>
      <c r="Z3117" s="3">
        <v>5573244.3300000001</v>
      </c>
      <c r="AA3117" s="3">
        <v>0</v>
      </c>
      <c r="AB3117">
        <v>0</v>
      </c>
      <c r="AC3117" s="3">
        <v>0</v>
      </c>
      <c r="AD3117" s="2">
        <v>-7297347.0099999998</v>
      </c>
      <c r="AE3117" s="3">
        <v>599122533.62</v>
      </c>
      <c r="AF3117" s="3">
        <v>12164932.65</v>
      </c>
      <c r="AG3117" s="3">
        <v>2628720.44</v>
      </c>
      <c r="AH3117" s="3">
        <v>103699.7</v>
      </c>
      <c r="AI3117" s="3">
        <v>2074</v>
      </c>
      <c r="AJ3117" s="2">
        <v>-10188946.82</v>
      </c>
    </row>
    <row r="3118" spans="1:36" hidden="1" x14ac:dyDescent="0.25">
      <c r="A3118" s="8">
        <v>2</v>
      </c>
      <c r="B3118" s="8" t="s">
        <v>1798</v>
      </c>
      <c r="C3118" s="8">
        <v>132180380330</v>
      </c>
      <c r="D3118" s="8" t="s">
        <v>1799</v>
      </c>
      <c r="G3118" s="10">
        <v>43545</v>
      </c>
      <c r="H3118" s="8" t="s">
        <v>31</v>
      </c>
      <c r="I3118" s="8" t="s">
        <v>32</v>
      </c>
      <c r="J3118" s="9">
        <v>0</v>
      </c>
      <c r="K3118" s="9">
        <v>0</v>
      </c>
      <c r="L3118" s="8">
        <v>0</v>
      </c>
      <c r="M3118" s="14">
        <f t="shared" si="147"/>
        <v>0</v>
      </c>
      <c r="N3118" s="8">
        <v>0</v>
      </c>
      <c r="O3118" s="8">
        <v>0</v>
      </c>
      <c r="P3118" s="8" t="s">
        <v>106</v>
      </c>
      <c r="R3118" s="11">
        <v>677786.03</v>
      </c>
      <c r="S3118" s="13">
        <f>_xlfn.XLOOKUP(P3118,rif_fee_schedule!$A$2:$A$84,rif_fee_schedule!C$2:C$84, 0)*1.628</f>
        <v>0</v>
      </c>
      <c r="T3118" s="13">
        <f>_xlfn.XLOOKUP(P3118,rif_fee_schedule!$A$2:$A$84,rif_fee_schedule!D$2:D$84, 0)</f>
        <v>0</v>
      </c>
      <c r="U3118" s="14">
        <f t="shared" si="145"/>
        <v>0</v>
      </c>
      <c r="V3118" s="14">
        <f t="shared" si="146"/>
        <v>0</v>
      </c>
      <c r="W3118" s="2"/>
      <c r="Y3118" s="3">
        <v>272008405.74000001</v>
      </c>
      <c r="Z3118" s="3">
        <v>5573244.3300000001</v>
      </c>
      <c r="AA3118" s="3">
        <v>0</v>
      </c>
      <c r="AB3118">
        <v>0</v>
      </c>
      <c r="AC3118" s="3">
        <v>0</v>
      </c>
      <c r="AD3118" s="2">
        <v>-7297347.0099999998</v>
      </c>
      <c r="AE3118" s="3">
        <v>599122533.62</v>
      </c>
      <c r="AF3118" s="3">
        <v>12164932.65</v>
      </c>
      <c r="AG3118" s="3">
        <v>2628720.44</v>
      </c>
      <c r="AH3118" s="3">
        <v>103699.7</v>
      </c>
      <c r="AI3118" s="3">
        <v>2074</v>
      </c>
      <c r="AJ3118" s="2">
        <v>-10188946.82</v>
      </c>
    </row>
    <row r="3119" spans="1:36" hidden="1" x14ac:dyDescent="0.25">
      <c r="A3119" s="8">
        <v>2</v>
      </c>
      <c r="B3119" s="8" t="s">
        <v>2138</v>
      </c>
      <c r="C3119" s="8">
        <v>141160091270</v>
      </c>
      <c r="D3119" s="8" t="s">
        <v>2139</v>
      </c>
      <c r="F3119" s="8" t="s">
        <v>2140</v>
      </c>
      <c r="G3119" s="10">
        <v>43559</v>
      </c>
      <c r="H3119" s="8" t="s">
        <v>31</v>
      </c>
      <c r="I3119" s="8" t="s">
        <v>38</v>
      </c>
      <c r="J3119" s="9">
        <v>1969.71</v>
      </c>
      <c r="K3119" s="9">
        <v>39.39</v>
      </c>
      <c r="L3119" s="8">
        <v>0</v>
      </c>
      <c r="M3119" s="14">
        <f t="shared" si="147"/>
        <v>2009.1000000000001</v>
      </c>
      <c r="N3119" s="8">
        <v>0</v>
      </c>
      <c r="O3119" s="8">
        <v>0</v>
      </c>
      <c r="P3119" s="8" t="s">
        <v>114</v>
      </c>
      <c r="R3119" s="8">
        <v>2</v>
      </c>
      <c r="S3119" s="13">
        <f>_xlfn.XLOOKUP(P3119,rif_fee_schedule!$A$2:$A$84,rif_fee_schedule!C$2:C$84, 0)*1.628</f>
        <v>4288.152</v>
      </c>
      <c r="T3119" s="13">
        <f>_xlfn.XLOOKUP(P3119,rif_fee_schedule!$A$2:$A$84,rif_fee_schedule!D$2:D$84, 0)</f>
        <v>2490</v>
      </c>
      <c r="U3119" s="14">
        <f t="shared" si="145"/>
        <v>8576.3040000000001</v>
      </c>
      <c r="V3119" s="14">
        <f t="shared" si="146"/>
        <v>4980</v>
      </c>
      <c r="W3119"/>
      <c r="Y3119" s="3">
        <v>272008405.74000001</v>
      </c>
      <c r="Z3119" s="3">
        <v>5573244.3300000001</v>
      </c>
      <c r="AA3119" s="3">
        <v>0</v>
      </c>
      <c r="AB3119">
        <v>0</v>
      </c>
      <c r="AC3119" s="3">
        <v>0</v>
      </c>
      <c r="AD3119" s="2">
        <v>-7297347.0099999998</v>
      </c>
      <c r="AE3119" s="3">
        <v>599122533.62</v>
      </c>
      <c r="AF3119" s="3">
        <v>12164932.65</v>
      </c>
      <c r="AG3119" s="3">
        <v>2628720.44</v>
      </c>
      <c r="AH3119" s="3">
        <v>103699.7</v>
      </c>
      <c r="AI3119" s="3">
        <v>2074</v>
      </c>
      <c r="AJ3119" s="2">
        <v>-10188946.82</v>
      </c>
    </row>
    <row r="3120" spans="1:36" hidden="1" x14ac:dyDescent="0.25">
      <c r="A3120" s="8">
        <v>2</v>
      </c>
      <c r="B3120" s="8" t="s">
        <v>2138</v>
      </c>
      <c r="C3120" s="8">
        <v>141160091270</v>
      </c>
      <c r="D3120" s="8" t="s">
        <v>2139</v>
      </c>
      <c r="F3120" s="8" t="s">
        <v>2140</v>
      </c>
      <c r="G3120" s="10">
        <v>43559</v>
      </c>
      <c r="H3120" s="8" t="s">
        <v>31</v>
      </c>
      <c r="I3120" s="8" t="s">
        <v>38</v>
      </c>
      <c r="J3120" s="9">
        <v>1969.71</v>
      </c>
      <c r="K3120" s="9">
        <v>39.39</v>
      </c>
      <c r="L3120" s="8">
        <v>0</v>
      </c>
      <c r="M3120" s="14">
        <f t="shared" si="147"/>
        <v>2009.1000000000001</v>
      </c>
      <c r="N3120" s="8">
        <v>0</v>
      </c>
      <c r="O3120" s="8">
        <v>0</v>
      </c>
      <c r="P3120" s="8" t="s">
        <v>77</v>
      </c>
      <c r="R3120" s="8">
        <v>-1</v>
      </c>
      <c r="S3120" s="13">
        <f>_xlfn.XLOOKUP(P3120,rif_fee_schedule!$A$2:$A$84,rif_fee_schedule!C$2:C$84, 0)*1.628</f>
        <v>9769.6279999999988</v>
      </c>
      <c r="T3120" s="13">
        <f>_xlfn.XLOOKUP(P3120,rif_fee_schedule!$A$2:$A$84,rif_fee_schedule!D$2:D$84, 0)</f>
        <v>5674</v>
      </c>
      <c r="U3120" s="14">
        <f t="shared" si="145"/>
        <v>-9769.6279999999988</v>
      </c>
      <c r="V3120" s="14">
        <f t="shared" si="146"/>
        <v>-5674</v>
      </c>
      <c r="W3120"/>
      <c r="Y3120" s="3">
        <v>272008405.74000001</v>
      </c>
      <c r="Z3120" s="3">
        <v>5573244.3300000001</v>
      </c>
      <c r="AA3120" s="3">
        <v>0</v>
      </c>
      <c r="AB3120">
        <v>0</v>
      </c>
      <c r="AC3120" s="3">
        <v>0</v>
      </c>
      <c r="AD3120" s="2">
        <v>-7297347.0099999998</v>
      </c>
      <c r="AE3120" s="3">
        <v>599122533.62</v>
      </c>
      <c r="AF3120" s="3">
        <v>12164932.65</v>
      </c>
      <c r="AG3120" s="3">
        <v>2628720.44</v>
      </c>
      <c r="AH3120" s="3">
        <v>103699.7</v>
      </c>
      <c r="AI3120" s="3">
        <v>2074</v>
      </c>
      <c r="AJ3120" s="2">
        <v>-10188946.82</v>
      </c>
    </row>
    <row r="3121" spans="1:36" hidden="1" x14ac:dyDescent="0.25">
      <c r="A3121" s="8">
        <v>2</v>
      </c>
      <c r="B3121" s="8" t="s">
        <v>2054</v>
      </c>
      <c r="C3121" s="8">
        <v>141090370700</v>
      </c>
      <c r="D3121" s="8" t="s">
        <v>2055</v>
      </c>
      <c r="F3121" s="8" t="s">
        <v>2056</v>
      </c>
      <c r="G3121" s="10">
        <v>43549</v>
      </c>
      <c r="H3121" s="8" t="s">
        <v>31</v>
      </c>
      <c r="I3121" s="8" t="s">
        <v>38</v>
      </c>
      <c r="J3121" s="9">
        <v>2976.53</v>
      </c>
      <c r="K3121" s="9">
        <v>59.53</v>
      </c>
      <c r="L3121" s="8">
        <v>0</v>
      </c>
      <c r="M3121" s="14">
        <f t="shared" si="147"/>
        <v>3036.0600000000004</v>
      </c>
      <c r="N3121" s="8">
        <v>0</v>
      </c>
      <c r="O3121" s="8">
        <v>0</v>
      </c>
      <c r="P3121" s="8" t="s">
        <v>45</v>
      </c>
      <c r="R3121" s="8">
        <v>-591</v>
      </c>
      <c r="S3121" s="13">
        <f>_xlfn.XLOOKUP(P3121,rif_fee_schedule!$A$2:$A$84,rif_fee_schedule!C$2:C$84, 0)*1.628</f>
        <v>19.244587999999997</v>
      </c>
      <c r="T3121" s="13">
        <f>_xlfn.XLOOKUP(P3121,rif_fee_schedule!$A$2:$A$84,rif_fee_schedule!D$2:D$84, 0)</f>
        <v>11.177</v>
      </c>
      <c r="U3121" s="14">
        <f t="shared" si="145"/>
        <v>-11373.551507999999</v>
      </c>
      <c r="V3121" s="14">
        <f t="shared" si="146"/>
        <v>-6605.607</v>
      </c>
      <c r="W3121"/>
      <c r="Y3121" s="3">
        <v>272008405.74000001</v>
      </c>
      <c r="Z3121" s="3">
        <v>5573244.3300000001</v>
      </c>
      <c r="AA3121" s="3">
        <v>0</v>
      </c>
      <c r="AB3121">
        <v>0</v>
      </c>
      <c r="AC3121" s="3">
        <v>0</v>
      </c>
      <c r="AD3121" s="2">
        <v>-7297347.0099999998</v>
      </c>
      <c r="AE3121" s="3">
        <v>599122533.62</v>
      </c>
      <c r="AF3121" s="3">
        <v>12164932.65</v>
      </c>
      <c r="AG3121" s="3">
        <v>2628720.44</v>
      </c>
      <c r="AH3121" s="3">
        <v>103699.7</v>
      </c>
      <c r="AI3121" s="3">
        <v>2074</v>
      </c>
      <c r="AJ3121" s="2">
        <v>-10188946.82</v>
      </c>
    </row>
    <row r="3122" spans="1:36" hidden="1" x14ac:dyDescent="0.25">
      <c r="A3122" s="8">
        <v>2</v>
      </c>
      <c r="B3122" s="8" t="s">
        <v>2054</v>
      </c>
      <c r="C3122" s="8">
        <v>141090370700</v>
      </c>
      <c r="D3122" s="8" t="s">
        <v>2055</v>
      </c>
      <c r="F3122" s="8" t="s">
        <v>2056</v>
      </c>
      <c r="G3122" s="10">
        <v>43549</v>
      </c>
      <c r="H3122" s="8" t="s">
        <v>31</v>
      </c>
      <c r="I3122" s="8" t="s">
        <v>38</v>
      </c>
      <c r="J3122" s="9">
        <v>2976.53</v>
      </c>
      <c r="K3122" s="9">
        <v>59.53</v>
      </c>
      <c r="L3122" s="8">
        <v>0</v>
      </c>
      <c r="M3122" s="14">
        <f t="shared" si="147"/>
        <v>3036.0600000000004</v>
      </c>
      <c r="N3122" s="8">
        <v>0</v>
      </c>
      <c r="O3122" s="8">
        <v>0</v>
      </c>
      <c r="P3122" s="8" t="s">
        <v>45</v>
      </c>
      <c r="R3122" s="11">
        <v>1588</v>
      </c>
      <c r="S3122" s="13">
        <f>_xlfn.XLOOKUP(P3122,rif_fee_schedule!$A$2:$A$84,rif_fee_schedule!C$2:C$84, 0)*1.628</f>
        <v>19.244587999999997</v>
      </c>
      <c r="T3122" s="13">
        <f>_xlfn.XLOOKUP(P3122,rif_fee_schedule!$A$2:$A$84,rif_fee_schedule!D$2:D$84, 0)</f>
        <v>11.177</v>
      </c>
      <c r="U3122" s="14">
        <f t="shared" si="145"/>
        <v>30560.405743999996</v>
      </c>
      <c r="V3122" s="14">
        <f t="shared" si="146"/>
        <v>17749.076000000001</v>
      </c>
      <c r="W3122" s="2"/>
      <c r="Y3122" s="3">
        <v>272008405.74000001</v>
      </c>
      <c r="Z3122" s="3">
        <v>5573244.3300000001</v>
      </c>
      <c r="AA3122" s="3">
        <v>0</v>
      </c>
      <c r="AB3122">
        <v>0</v>
      </c>
      <c r="AC3122" s="3">
        <v>0</v>
      </c>
      <c r="AD3122" s="2">
        <v>-7297347.0099999998</v>
      </c>
      <c r="AE3122" s="3">
        <v>599122533.62</v>
      </c>
      <c r="AF3122" s="3">
        <v>12164932.65</v>
      </c>
      <c r="AG3122" s="3">
        <v>2628720.44</v>
      </c>
      <c r="AH3122" s="3">
        <v>103699.7</v>
      </c>
      <c r="AI3122" s="3">
        <v>2074</v>
      </c>
      <c r="AJ3122" s="2">
        <v>-10188946.82</v>
      </c>
    </row>
    <row r="3123" spans="1:36" hidden="1" x14ac:dyDescent="0.25">
      <c r="A3123" s="8">
        <v>2</v>
      </c>
      <c r="B3123" s="8" t="s">
        <v>2054</v>
      </c>
      <c r="C3123" s="8">
        <v>141090370700</v>
      </c>
      <c r="D3123" s="8" t="s">
        <v>2055</v>
      </c>
      <c r="F3123" s="8" t="s">
        <v>2056</v>
      </c>
      <c r="G3123" s="10">
        <v>43549</v>
      </c>
      <c r="H3123" s="8" t="s">
        <v>31</v>
      </c>
      <c r="I3123" s="8" t="s">
        <v>38</v>
      </c>
      <c r="J3123" s="9">
        <v>2976.53</v>
      </c>
      <c r="K3123" s="9">
        <v>59.53</v>
      </c>
      <c r="L3123" s="8">
        <v>0</v>
      </c>
      <c r="M3123" s="14">
        <f t="shared" si="147"/>
        <v>3036.0600000000004</v>
      </c>
      <c r="N3123" s="8">
        <v>0</v>
      </c>
      <c r="O3123" s="8">
        <v>0</v>
      </c>
      <c r="P3123" s="8" t="s">
        <v>72</v>
      </c>
      <c r="R3123" s="8">
        <v>-997</v>
      </c>
      <c r="S3123" s="13">
        <f>_xlfn.XLOOKUP(P3123,rif_fee_schedule!$A$2:$A$84,rif_fee_schedule!C$2:C$84, 0)*1.628</f>
        <v>15.918583999999999</v>
      </c>
      <c r="T3123" s="13">
        <f>_xlfn.XLOOKUP(P3123,rif_fee_schedule!$A$2:$A$84,rif_fee_schedule!D$2:D$84, 0)</f>
        <v>9.2460000000000004</v>
      </c>
      <c r="U3123" s="14">
        <f t="shared" ref="U3123:U3186" si="148">S3123*R3123</f>
        <v>-15870.828248</v>
      </c>
      <c r="V3123" s="14">
        <f t="shared" ref="V3123:V3186" si="149">T3123*R3123</f>
        <v>-9218.2620000000006</v>
      </c>
      <c r="W3123"/>
      <c r="Y3123" s="3">
        <v>272008405.74000001</v>
      </c>
      <c r="Z3123" s="3">
        <v>5573244.3300000001</v>
      </c>
      <c r="AA3123" s="3">
        <v>0</v>
      </c>
      <c r="AB3123">
        <v>0</v>
      </c>
      <c r="AC3123" s="3">
        <v>0</v>
      </c>
      <c r="AD3123" s="2">
        <v>-7297347.0099999998</v>
      </c>
      <c r="AE3123" s="3">
        <v>599122533.62</v>
      </c>
      <c r="AF3123" s="3">
        <v>12164932.65</v>
      </c>
      <c r="AG3123" s="3">
        <v>2628720.44</v>
      </c>
      <c r="AH3123" s="3">
        <v>103699.7</v>
      </c>
      <c r="AI3123" s="3">
        <v>2074</v>
      </c>
      <c r="AJ3123" s="2">
        <v>-10188946.82</v>
      </c>
    </row>
    <row r="3124" spans="1:36" hidden="1" x14ac:dyDescent="0.25">
      <c r="A3124" s="8">
        <v>2</v>
      </c>
      <c r="B3124" s="8" t="s">
        <v>1290</v>
      </c>
      <c r="C3124" s="8">
        <v>131230210550</v>
      </c>
      <c r="D3124" s="8" t="s">
        <v>1291</v>
      </c>
      <c r="F3124" s="8" t="s">
        <v>1292</v>
      </c>
      <c r="G3124" s="10">
        <v>43546</v>
      </c>
      <c r="H3124" s="8" t="s">
        <v>31</v>
      </c>
      <c r="I3124" s="8" t="s">
        <v>38</v>
      </c>
      <c r="J3124" s="9">
        <v>1969.71</v>
      </c>
      <c r="K3124" s="9">
        <v>39.39</v>
      </c>
      <c r="L3124" s="8">
        <v>0</v>
      </c>
      <c r="M3124" s="14">
        <f t="shared" si="147"/>
        <v>2009.1000000000001</v>
      </c>
      <c r="N3124" s="8">
        <v>0</v>
      </c>
      <c r="O3124" s="8">
        <v>0</v>
      </c>
      <c r="P3124" s="8" t="s">
        <v>114</v>
      </c>
      <c r="R3124" s="8">
        <v>2</v>
      </c>
      <c r="S3124" s="13">
        <f>_xlfn.XLOOKUP(P3124,rif_fee_schedule!$A$2:$A$84,rif_fee_schedule!C$2:C$84, 0)*1.628</f>
        <v>4288.152</v>
      </c>
      <c r="T3124" s="13">
        <f>_xlfn.XLOOKUP(P3124,rif_fee_schedule!$A$2:$A$84,rif_fee_schedule!D$2:D$84, 0)</f>
        <v>2490</v>
      </c>
      <c r="U3124" s="14">
        <f t="shared" si="148"/>
        <v>8576.3040000000001</v>
      </c>
      <c r="V3124" s="14">
        <f t="shared" si="149"/>
        <v>4980</v>
      </c>
      <c r="W3124"/>
      <c r="Y3124" s="3">
        <v>272008405.74000001</v>
      </c>
      <c r="Z3124" s="3">
        <v>5573244.3300000001</v>
      </c>
      <c r="AA3124" s="3">
        <v>0</v>
      </c>
      <c r="AB3124">
        <v>0</v>
      </c>
      <c r="AC3124" s="3">
        <v>0</v>
      </c>
      <c r="AD3124" s="2">
        <v>-7297347.0099999998</v>
      </c>
      <c r="AE3124" s="3">
        <v>599122533.62</v>
      </c>
      <c r="AF3124" s="3">
        <v>12164932.65</v>
      </c>
      <c r="AG3124" s="3">
        <v>2628720.44</v>
      </c>
      <c r="AH3124" s="3">
        <v>103699.7</v>
      </c>
      <c r="AI3124" s="3">
        <v>2074</v>
      </c>
      <c r="AJ3124" s="2">
        <v>-10188946.82</v>
      </c>
    </row>
    <row r="3125" spans="1:36" hidden="1" x14ac:dyDescent="0.25">
      <c r="A3125" s="8">
        <v>2</v>
      </c>
      <c r="B3125" s="8" t="s">
        <v>1290</v>
      </c>
      <c r="C3125" s="8">
        <v>131230210550</v>
      </c>
      <c r="D3125" s="8" t="s">
        <v>1291</v>
      </c>
      <c r="F3125" s="8" t="s">
        <v>1292</v>
      </c>
      <c r="G3125" s="10">
        <v>43546</v>
      </c>
      <c r="H3125" s="8" t="s">
        <v>31</v>
      </c>
      <c r="I3125" s="8" t="s">
        <v>38</v>
      </c>
      <c r="J3125" s="9">
        <v>1969.71</v>
      </c>
      <c r="K3125" s="9">
        <v>39.39</v>
      </c>
      <c r="L3125" s="8">
        <v>0</v>
      </c>
      <c r="M3125" s="14">
        <f t="shared" si="147"/>
        <v>2009.1000000000001</v>
      </c>
      <c r="N3125" s="8">
        <v>0</v>
      </c>
      <c r="O3125" s="8">
        <v>0</v>
      </c>
      <c r="P3125" s="8" t="s">
        <v>77</v>
      </c>
      <c r="R3125" s="8">
        <v>-1</v>
      </c>
      <c r="S3125" s="13">
        <f>_xlfn.XLOOKUP(P3125,rif_fee_schedule!$A$2:$A$84,rif_fee_schedule!C$2:C$84, 0)*1.628</f>
        <v>9769.6279999999988</v>
      </c>
      <c r="T3125" s="13">
        <f>_xlfn.XLOOKUP(P3125,rif_fee_schedule!$A$2:$A$84,rif_fee_schedule!D$2:D$84, 0)</f>
        <v>5674</v>
      </c>
      <c r="U3125" s="14">
        <f t="shared" si="148"/>
        <v>-9769.6279999999988</v>
      </c>
      <c r="V3125" s="14">
        <f t="shared" si="149"/>
        <v>-5674</v>
      </c>
      <c r="W3125"/>
      <c r="Y3125" s="3">
        <v>272008405.74000001</v>
      </c>
      <c r="Z3125" s="3">
        <v>5573244.3300000001</v>
      </c>
      <c r="AA3125" s="3">
        <v>0</v>
      </c>
      <c r="AB3125">
        <v>0</v>
      </c>
      <c r="AC3125" s="3">
        <v>0</v>
      </c>
      <c r="AD3125" s="2">
        <v>-7297347.0099999998</v>
      </c>
      <c r="AE3125" s="3">
        <v>599122533.62</v>
      </c>
      <c r="AF3125" s="3">
        <v>12164932.65</v>
      </c>
      <c r="AG3125" s="3">
        <v>2628720.44</v>
      </c>
      <c r="AH3125" s="3">
        <v>103699.7</v>
      </c>
      <c r="AI3125" s="3">
        <v>2074</v>
      </c>
      <c r="AJ3125" s="2">
        <v>-10188946.82</v>
      </c>
    </row>
    <row r="3126" spans="1:36" hidden="1" x14ac:dyDescent="0.25">
      <c r="A3126" s="8">
        <v>7</v>
      </c>
      <c r="B3126" s="8" t="s">
        <v>8334</v>
      </c>
      <c r="C3126" s="8">
        <v>341080063010</v>
      </c>
      <c r="D3126" s="8" t="s">
        <v>8335</v>
      </c>
      <c r="F3126" s="8" t="s">
        <v>8336</v>
      </c>
      <c r="G3126" s="10">
        <v>43605</v>
      </c>
      <c r="H3126" s="8" t="s">
        <v>31</v>
      </c>
      <c r="I3126" s="8" t="s">
        <v>38</v>
      </c>
      <c r="J3126" s="9">
        <v>23042.74</v>
      </c>
      <c r="K3126" s="9">
        <v>460.86</v>
      </c>
      <c r="L3126" s="8">
        <v>0</v>
      </c>
      <c r="M3126" s="14">
        <f t="shared" si="147"/>
        <v>23503.600000000002</v>
      </c>
      <c r="N3126" s="8">
        <v>0</v>
      </c>
      <c r="O3126" s="8">
        <v>0</v>
      </c>
      <c r="P3126" s="8" t="s">
        <v>117</v>
      </c>
      <c r="R3126" s="8">
        <v>-2</v>
      </c>
      <c r="S3126" s="13">
        <f>_xlfn.XLOOKUP(P3126,rif_fee_schedule!$A$2:$A$84,rif_fee_schedule!C$2:C$84, 0)*1.628</f>
        <v>4288.152</v>
      </c>
      <c r="T3126" s="13">
        <f>_xlfn.XLOOKUP(P3126,rif_fee_schedule!$A$2:$A$84,rif_fee_schedule!D$2:D$84, 0)</f>
        <v>2490</v>
      </c>
      <c r="U3126" s="14">
        <f t="shared" si="148"/>
        <v>-8576.3040000000001</v>
      </c>
      <c r="V3126" s="14">
        <f t="shared" si="149"/>
        <v>-4980</v>
      </c>
      <c r="W3126"/>
      <c r="Y3126" s="3">
        <v>53911680.950000003</v>
      </c>
      <c r="Z3126" s="3">
        <v>1078233.76</v>
      </c>
      <c r="AA3126" s="3">
        <v>0</v>
      </c>
      <c r="AB3126">
        <v>0</v>
      </c>
      <c r="AC3126" s="3">
        <v>0</v>
      </c>
      <c r="AD3126" s="2">
        <v>-682358.32</v>
      </c>
      <c r="AE3126" s="3">
        <v>599122533.62</v>
      </c>
      <c r="AF3126" s="3">
        <v>12164932.65</v>
      </c>
      <c r="AG3126" s="3">
        <v>2628720.44</v>
      </c>
      <c r="AH3126" s="3">
        <v>103699.7</v>
      </c>
      <c r="AI3126" s="3">
        <v>2074</v>
      </c>
      <c r="AJ3126" s="2">
        <v>-10188946.82</v>
      </c>
    </row>
    <row r="3127" spans="1:36" hidden="1" x14ac:dyDescent="0.25">
      <c r="A3127" s="8">
        <v>7</v>
      </c>
      <c r="B3127" s="8" t="s">
        <v>8334</v>
      </c>
      <c r="C3127" s="8">
        <v>341080063010</v>
      </c>
      <c r="D3127" s="8" t="s">
        <v>8335</v>
      </c>
      <c r="F3127" s="8" t="s">
        <v>8336</v>
      </c>
      <c r="G3127" s="10">
        <v>43605</v>
      </c>
      <c r="H3127" s="8" t="s">
        <v>31</v>
      </c>
      <c r="I3127" s="8" t="s">
        <v>38</v>
      </c>
      <c r="J3127" s="9">
        <v>23042.74</v>
      </c>
      <c r="K3127" s="9">
        <v>460.86</v>
      </c>
      <c r="L3127" s="8">
        <v>0</v>
      </c>
      <c r="M3127" s="14">
        <f t="shared" si="147"/>
        <v>23503.600000000002</v>
      </c>
      <c r="N3127" s="8">
        <v>0</v>
      </c>
      <c r="O3127" s="8">
        <v>0</v>
      </c>
      <c r="P3127" s="8" t="s">
        <v>90</v>
      </c>
      <c r="R3127" s="8">
        <v>-750</v>
      </c>
      <c r="S3127" s="13">
        <f>_xlfn.XLOOKUP(P3127,rif_fee_schedule!$A$2:$A$84,rif_fee_schedule!C$2:C$84, 0)*1.628</f>
        <v>14.380123999999999</v>
      </c>
      <c r="T3127" s="13">
        <f>_xlfn.XLOOKUP(P3127,rif_fee_schedule!$A$2:$A$84,rif_fee_schedule!D$2:D$84, 0)</f>
        <v>8.3520000000000003</v>
      </c>
      <c r="U3127" s="14">
        <f t="shared" si="148"/>
        <v>-10785.092999999999</v>
      </c>
      <c r="V3127" s="14">
        <f t="shared" si="149"/>
        <v>-6264</v>
      </c>
      <c r="W3127"/>
      <c r="Y3127" s="3">
        <v>53911680.950000003</v>
      </c>
      <c r="Z3127" s="3">
        <v>1078233.76</v>
      </c>
      <c r="AA3127" s="3">
        <v>0</v>
      </c>
      <c r="AB3127">
        <v>0</v>
      </c>
      <c r="AC3127" s="3">
        <v>0</v>
      </c>
      <c r="AD3127" s="2">
        <v>-682358.32</v>
      </c>
      <c r="AE3127" s="3">
        <v>599122533.62</v>
      </c>
      <c r="AF3127" s="3">
        <v>12164932.65</v>
      </c>
      <c r="AG3127" s="3">
        <v>2628720.44</v>
      </c>
      <c r="AH3127" s="3">
        <v>103699.7</v>
      </c>
      <c r="AI3127" s="3">
        <v>2074</v>
      </c>
      <c r="AJ3127" s="2">
        <v>-10188946.82</v>
      </c>
    </row>
    <row r="3128" spans="1:36" hidden="1" x14ac:dyDescent="0.25">
      <c r="A3128" s="8">
        <v>7</v>
      </c>
      <c r="B3128" s="8" t="s">
        <v>8334</v>
      </c>
      <c r="C3128" s="8">
        <v>341080063010</v>
      </c>
      <c r="D3128" s="8" t="s">
        <v>8335</v>
      </c>
      <c r="F3128" s="8" t="s">
        <v>8336</v>
      </c>
      <c r="G3128" s="10">
        <v>43605</v>
      </c>
      <c r="H3128" s="8" t="s">
        <v>31</v>
      </c>
      <c r="I3128" s="8" t="s">
        <v>38</v>
      </c>
      <c r="J3128" s="9">
        <v>23042.74</v>
      </c>
      <c r="K3128" s="9">
        <v>460.86</v>
      </c>
      <c r="L3128" s="8">
        <v>0</v>
      </c>
      <c r="M3128" s="14">
        <f t="shared" si="147"/>
        <v>23503.600000000002</v>
      </c>
      <c r="N3128" s="8">
        <v>0</v>
      </c>
      <c r="O3128" s="8">
        <v>0</v>
      </c>
      <c r="P3128" s="8" t="s">
        <v>996</v>
      </c>
      <c r="R3128" s="8">
        <v>750</v>
      </c>
      <c r="S3128" s="13">
        <f>_xlfn.XLOOKUP(P3128,rif_fee_schedule!$A$2:$A$84,rif_fee_schedule!C$2:C$84, 0)*1.628</f>
        <v>59.972263999999996</v>
      </c>
      <c r="T3128" s="13">
        <f>_xlfn.XLOOKUP(P3128,rif_fee_schedule!$A$2:$A$84,rif_fee_schedule!D$2:D$84, 0)</f>
        <v>34.863999999999997</v>
      </c>
      <c r="U3128" s="14">
        <f t="shared" si="148"/>
        <v>44979.197999999997</v>
      </c>
      <c r="V3128" s="14">
        <f t="shared" si="149"/>
        <v>26147.999999999996</v>
      </c>
      <c r="W3128"/>
      <c r="Y3128" s="3">
        <v>53911680.950000003</v>
      </c>
      <c r="Z3128" s="3">
        <v>1078233.76</v>
      </c>
      <c r="AA3128" s="3">
        <v>0</v>
      </c>
      <c r="AB3128">
        <v>0</v>
      </c>
      <c r="AC3128" s="3">
        <v>0</v>
      </c>
      <c r="AD3128" s="2">
        <v>-682358.32</v>
      </c>
      <c r="AE3128" s="3">
        <v>599122533.62</v>
      </c>
      <c r="AF3128" s="3">
        <v>12164932.65</v>
      </c>
      <c r="AG3128" s="3">
        <v>2628720.44</v>
      </c>
      <c r="AH3128" s="3">
        <v>103699.7</v>
      </c>
      <c r="AI3128" s="3">
        <v>2074</v>
      </c>
      <c r="AJ3128" s="2">
        <v>-10188946.82</v>
      </c>
    </row>
    <row r="3129" spans="1:36" hidden="1" x14ac:dyDescent="0.25">
      <c r="A3129" s="8">
        <v>9.1</v>
      </c>
      <c r="B3129" s="8" t="s">
        <v>8903</v>
      </c>
      <c r="C3129" s="8">
        <v>430110020160</v>
      </c>
      <c r="D3129" s="8" t="s">
        <v>8904</v>
      </c>
      <c r="F3129" s="8" t="s">
        <v>8905</v>
      </c>
      <c r="G3129" s="10">
        <v>43644</v>
      </c>
      <c r="H3129" s="8" t="s">
        <v>31</v>
      </c>
      <c r="I3129" s="8" t="s">
        <v>38</v>
      </c>
      <c r="J3129" s="9">
        <v>116254.92</v>
      </c>
      <c r="K3129" s="9">
        <v>2325.1</v>
      </c>
      <c r="L3129" s="8">
        <v>0</v>
      </c>
      <c r="M3129" s="14">
        <f t="shared" si="147"/>
        <v>118580.02</v>
      </c>
      <c r="N3129" s="8">
        <v>0</v>
      </c>
      <c r="O3129" s="8">
        <v>0</v>
      </c>
      <c r="P3129" s="8" t="s">
        <v>336</v>
      </c>
      <c r="R3129" s="11">
        <v>20201</v>
      </c>
      <c r="S3129" s="13">
        <f>_xlfn.XLOOKUP(P3129,rif_fee_schedule!$A$2:$A$84,rif_fee_schedule!C$2:C$84, 0)*1.628</f>
        <v>4.2458239999999998</v>
      </c>
      <c r="T3129" s="13">
        <f>_xlfn.XLOOKUP(P3129,rif_fee_schedule!$A$2:$A$84,rif_fee_schedule!D$2:D$84, 0)</f>
        <v>2.4660000000000002</v>
      </c>
      <c r="U3129" s="14">
        <f t="shared" si="148"/>
        <v>85769.890623999992</v>
      </c>
      <c r="V3129" s="14">
        <f t="shared" si="149"/>
        <v>49815.666000000005</v>
      </c>
      <c r="W3129" s="2"/>
      <c r="Y3129" s="3">
        <v>13894747.220000001</v>
      </c>
      <c r="Z3129" s="3">
        <v>290518.01</v>
      </c>
      <c r="AA3129" s="3">
        <v>0</v>
      </c>
      <c r="AB3129">
        <v>0</v>
      </c>
      <c r="AC3129" s="3">
        <v>0</v>
      </c>
      <c r="AD3129" s="2">
        <v>-156592.79</v>
      </c>
      <c r="AE3129" s="3">
        <v>599122533.62</v>
      </c>
      <c r="AF3129" s="3">
        <v>12164932.65</v>
      </c>
      <c r="AG3129" s="3">
        <v>2628720.44</v>
      </c>
      <c r="AH3129" s="3">
        <v>103699.7</v>
      </c>
      <c r="AI3129" s="3">
        <v>2074</v>
      </c>
      <c r="AJ3129" s="2">
        <v>-10188946.82</v>
      </c>
    </row>
    <row r="3130" spans="1:36" hidden="1" x14ac:dyDescent="0.25">
      <c r="A3130" s="8">
        <v>9.1</v>
      </c>
      <c r="B3130" s="8" t="s">
        <v>8903</v>
      </c>
      <c r="C3130" s="8">
        <v>430110020160</v>
      </c>
      <c r="D3130" s="8" t="s">
        <v>8904</v>
      </c>
      <c r="F3130" s="8" t="s">
        <v>8905</v>
      </c>
      <c r="G3130" s="10">
        <v>43644</v>
      </c>
      <c r="H3130" s="8" t="s">
        <v>31</v>
      </c>
      <c r="I3130" s="8" t="s">
        <v>38</v>
      </c>
      <c r="J3130" s="9">
        <v>116254.92</v>
      </c>
      <c r="K3130" s="9">
        <v>2325.1</v>
      </c>
      <c r="L3130" s="8">
        <v>0</v>
      </c>
      <c r="M3130" s="14">
        <f t="shared" si="147"/>
        <v>118580.02</v>
      </c>
      <c r="N3130" s="8">
        <v>0</v>
      </c>
      <c r="O3130" s="8">
        <v>0</v>
      </c>
      <c r="P3130" s="8" t="s">
        <v>1840</v>
      </c>
      <c r="R3130" s="8">
        <v>-21</v>
      </c>
      <c r="S3130" s="13">
        <f>_xlfn.XLOOKUP(P3130,rif_fee_schedule!$A$2:$A$84,rif_fee_schedule!C$2:C$84, 0)*1.628</f>
        <v>5094.0119999999997</v>
      </c>
      <c r="T3130" s="13">
        <f>_xlfn.XLOOKUP(P3130,rif_fee_schedule!$A$2:$A$84,rif_fee_schedule!D$2:D$84, 0)</f>
        <v>2958</v>
      </c>
      <c r="U3130" s="14">
        <f t="shared" si="148"/>
        <v>-106974.25199999999</v>
      </c>
      <c r="V3130" s="14">
        <f t="shared" si="149"/>
        <v>-62118</v>
      </c>
      <c r="W3130"/>
      <c r="Y3130" s="3">
        <v>13894747.220000001</v>
      </c>
      <c r="Z3130" s="3">
        <v>290518.01</v>
      </c>
      <c r="AA3130" s="3">
        <v>0</v>
      </c>
      <c r="AB3130">
        <v>0</v>
      </c>
      <c r="AC3130" s="3">
        <v>0</v>
      </c>
      <c r="AD3130" s="2">
        <v>-156592.79</v>
      </c>
      <c r="AE3130" s="3">
        <v>599122533.62</v>
      </c>
      <c r="AF3130" s="3">
        <v>12164932.65</v>
      </c>
      <c r="AG3130" s="3">
        <v>2628720.44</v>
      </c>
      <c r="AH3130" s="3">
        <v>103699.7</v>
      </c>
      <c r="AI3130" s="3">
        <v>2074</v>
      </c>
      <c r="AJ3130" s="2">
        <v>-10188946.82</v>
      </c>
    </row>
    <row r="3131" spans="1:36" hidden="1" x14ac:dyDescent="0.25">
      <c r="A3131" s="8">
        <v>9.1</v>
      </c>
      <c r="B3131" s="8" t="s">
        <v>8903</v>
      </c>
      <c r="C3131" s="8">
        <v>430110020160</v>
      </c>
      <c r="D3131" s="8" t="s">
        <v>8904</v>
      </c>
      <c r="F3131" s="8" t="s">
        <v>8905</v>
      </c>
      <c r="G3131" s="10">
        <v>43644</v>
      </c>
      <c r="H3131" s="8" t="s">
        <v>31</v>
      </c>
      <c r="I3131" s="8" t="s">
        <v>38</v>
      </c>
      <c r="J3131" s="9">
        <v>116254.92</v>
      </c>
      <c r="K3131" s="9">
        <v>2325.1</v>
      </c>
      <c r="L3131" s="8">
        <v>0</v>
      </c>
      <c r="M3131" s="14">
        <f t="shared" si="147"/>
        <v>118580.02</v>
      </c>
      <c r="N3131" s="8">
        <v>0</v>
      </c>
      <c r="O3131" s="8">
        <v>0</v>
      </c>
      <c r="P3131" s="8" t="s">
        <v>90</v>
      </c>
      <c r="R3131" s="11">
        <v>10476</v>
      </c>
      <c r="S3131" s="13">
        <f>_xlfn.XLOOKUP(P3131,rif_fee_schedule!$A$2:$A$84,rif_fee_schedule!C$2:C$84, 0)*1.628</f>
        <v>14.380123999999999</v>
      </c>
      <c r="T3131" s="13">
        <f>_xlfn.XLOOKUP(P3131,rif_fee_schedule!$A$2:$A$84,rif_fee_schedule!D$2:D$84, 0)</f>
        <v>8.3520000000000003</v>
      </c>
      <c r="U3131" s="14">
        <f t="shared" si="148"/>
        <v>150646.17902399998</v>
      </c>
      <c r="V3131" s="14">
        <f t="shared" si="149"/>
        <v>87495.551999999996</v>
      </c>
      <c r="W3131" s="2"/>
      <c r="Y3131" s="3">
        <v>13894747.220000001</v>
      </c>
      <c r="Z3131" s="3">
        <v>290518.01</v>
      </c>
      <c r="AA3131" s="3">
        <v>0</v>
      </c>
      <c r="AB3131">
        <v>0</v>
      </c>
      <c r="AC3131" s="3">
        <v>0</v>
      </c>
      <c r="AD3131" s="2">
        <v>-156592.79</v>
      </c>
      <c r="AE3131" s="3">
        <v>599122533.62</v>
      </c>
      <c r="AF3131" s="3">
        <v>12164932.65</v>
      </c>
      <c r="AG3131" s="3">
        <v>2628720.44</v>
      </c>
      <c r="AH3131" s="3">
        <v>103699.7</v>
      </c>
      <c r="AI3131" s="3">
        <v>2074</v>
      </c>
      <c r="AJ3131" s="2">
        <v>-10188946.82</v>
      </c>
    </row>
    <row r="3132" spans="1:36" hidden="1" x14ac:dyDescent="0.25">
      <c r="A3132" s="8">
        <v>3</v>
      </c>
      <c r="B3132" s="8" t="s">
        <v>3939</v>
      </c>
      <c r="C3132" s="8">
        <v>3421110240010</v>
      </c>
      <c r="D3132" s="8" t="s">
        <v>3940</v>
      </c>
      <c r="F3132" s="8" t="s">
        <v>3941</v>
      </c>
      <c r="G3132" s="10">
        <v>43549</v>
      </c>
      <c r="H3132" s="8" t="s">
        <v>31</v>
      </c>
      <c r="I3132" s="8" t="s">
        <v>38</v>
      </c>
      <c r="J3132" s="9">
        <v>127271.3</v>
      </c>
      <c r="K3132" s="9">
        <v>2545.4299999999998</v>
      </c>
      <c r="L3132" s="8">
        <v>0</v>
      </c>
      <c r="M3132" s="14">
        <f t="shared" si="147"/>
        <v>129816.73</v>
      </c>
      <c r="N3132" s="8">
        <v>0</v>
      </c>
      <c r="O3132" s="8">
        <v>0</v>
      </c>
      <c r="P3132" s="8" t="s">
        <v>154</v>
      </c>
      <c r="R3132" s="8">
        <v>161</v>
      </c>
      <c r="S3132" s="13">
        <f>_xlfn.XLOOKUP(P3132,rif_fee_schedule!$A$2:$A$84,rif_fee_schedule!C$2:C$84, 0)*1.628</f>
        <v>1221</v>
      </c>
      <c r="T3132" s="13">
        <f>_xlfn.XLOOKUP(P3132,rif_fee_schedule!$A$2:$A$84,rif_fee_schedule!D$2:D$84, 0)</f>
        <v>709</v>
      </c>
      <c r="U3132" s="14">
        <f t="shared" si="148"/>
        <v>196581</v>
      </c>
      <c r="V3132" s="14">
        <f t="shared" si="149"/>
        <v>114149</v>
      </c>
      <c r="W3132"/>
      <c r="Y3132" s="3">
        <v>23988344.25</v>
      </c>
      <c r="Z3132" s="3">
        <v>491993.61</v>
      </c>
      <c r="AA3132" s="3">
        <v>633517.25</v>
      </c>
      <c r="AB3132">
        <v>0</v>
      </c>
      <c r="AC3132" s="3">
        <v>0</v>
      </c>
      <c r="AD3132" s="2">
        <v>2811604.2</v>
      </c>
      <c r="AE3132" s="3">
        <v>599122533.62</v>
      </c>
      <c r="AF3132" s="3">
        <v>12164932.65</v>
      </c>
      <c r="AG3132" s="3">
        <v>2628720.44</v>
      </c>
      <c r="AH3132" s="3">
        <v>103699.7</v>
      </c>
      <c r="AI3132" s="3">
        <v>2074</v>
      </c>
      <c r="AJ3132" s="2">
        <v>-10188946.82</v>
      </c>
    </row>
    <row r="3133" spans="1:36" hidden="1" x14ac:dyDescent="0.25">
      <c r="A3133" s="8">
        <v>3</v>
      </c>
      <c r="B3133" s="8" t="s">
        <v>3939</v>
      </c>
      <c r="C3133" s="8">
        <v>3421110240010</v>
      </c>
      <c r="D3133" s="8" t="s">
        <v>3940</v>
      </c>
      <c r="F3133" s="8" t="s">
        <v>3941</v>
      </c>
      <c r="G3133" s="10">
        <v>43549</v>
      </c>
      <c r="H3133" s="8" t="s">
        <v>31</v>
      </c>
      <c r="I3133" s="8" t="s">
        <v>38</v>
      </c>
      <c r="J3133" s="9">
        <v>127271.3</v>
      </c>
      <c r="K3133" s="9">
        <v>2545.4299999999998</v>
      </c>
      <c r="L3133" s="8">
        <v>0</v>
      </c>
      <c r="M3133" s="14">
        <f t="shared" si="147"/>
        <v>129816.73</v>
      </c>
      <c r="N3133" s="8">
        <v>0</v>
      </c>
      <c r="O3133" s="8">
        <v>0</v>
      </c>
      <c r="P3133" s="8" t="s">
        <v>43</v>
      </c>
      <c r="R3133" s="11">
        <v>-12216</v>
      </c>
      <c r="S3133" s="13">
        <f>_xlfn.XLOOKUP(P3133,rif_fee_schedule!$A$2:$A$84,rif_fee_schedule!C$2:C$84, 0)*1.628</f>
        <v>5.1216879999999998</v>
      </c>
      <c r="T3133" s="13">
        <f>_xlfn.XLOOKUP(P3133,rif_fee_schedule!$A$2:$A$84,rif_fee_schedule!D$2:D$84, 0)</f>
        <v>2.9740000000000002</v>
      </c>
      <c r="U3133" s="14">
        <f t="shared" si="148"/>
        <v>-62566.540607999996</v>
      </c>
      <c r="V3133" s="14">
        <f t="shared" si="149"/>
        <v>-36330.384000000005</v>
      </c>
      <c r="W3133" s="2"/>
      <c r="Y3133" s="3">
        <v>23988344.25</v>
      </c>
      <c r="Z3133" s="3">
        <v>491993.61</v>
      </c>
      <c r="AA3133" s="3">
        <v>633517.25</v>
      </c>
      <c r="AB3133">
        <v>0</v>
      </c>
      <c r="AC3133" s="3">
        <v>0</v>
      </c>
      <c r="AD3133" s="2">
        <v>2811604.2</v>
      </c>
      <c r="AE3133" s="3">
        <v>599122533.62</v>
      </c>
      <c r="AF3133" s="3">
        <v>12164932.65</v>
      </c>
      <c r="AG3133" s="3">
        <v>2628720.44</v>
      </c>
      <c r="AH3133" s="3">
        <v>103699.7</v>
      </c>
      <c r="AI3133" s="3">
        <v>2074</v>
      </c>
      <c r="AJ3133" s="2">
        <v>-10188946.82</v>
      </c>
    </row>
    <row r="3134" spans="1:36" hidden="1" x14ac:dyDescent="0.25">
      <c r="A3134" s="8">
        <v>2</v>
      </c>
      <c r="B3134" s="8" t="s">
        <v>994</v>
      </c>
      <c r="C3134" s="8">
        <v>101080001010</v>
      </c>
      <c r="D3134" s="8" t="s">
        <v>990</v>
      </c>
      <c r="F3134" s="8" t="s">
        <v>995</v>
      </c>
      <c r="G3134" s="10">
        <v>43676</v>
      </c>
      <c r="H3134" s="8" t="s">
        <v>31</v>
      </c>
      <c r="I3134" s="8" t="s">
        <v>38</v>
      </c>
      <c r="J3134" s="9">
        <v>2270570.69</v>
      </c>
      <c r="K3134" s="9">
        <v>45411.42</v>
      </c>
      <c r="L3134" s="8">
        <v>0</v>
      </c>
      <c r="M3134" s="14">
        <f t="shared" si="147"/>
        <v>2315982.11</v>
      </c>
      <c r="N3134" s="8">
        <v>0</v>
      </c>
      <c r="O3134" s="8">
        <v>0</v>
      </c>
      <c r="P3134" s="8" t="s">
        <v>996</v>
      </c>
      <c r="R3134" s="8">
        <v>935</v>
      </c>
      <c r="S3134" s="13">
        <f>_xlfn.XLOOKUP(P3134,rif_fee_schedule!$A$2:$A$84,rif_fee_schedule!C$2:C$84, 0)*1.628</f>
        <v>59.972263999999996</v>
      </c>
      <c r="T3134" s="13">
        <f>_xlfn.XLOOKUP(P3134,rif_fee_schedule!$A$2:$A$84,rif_fee_schedule!D$2:D$84, 0)</f>
        <v>34.863999999999997</v>
      </c>
      <c r="U3134" s="14">
        <f t="shared" si="148"/>
        <v>56074.06684</v>
      </c>
      <c r="V3134" s="14">
        <f t="shared" si="149"/>
        <v>32597.839999999997</v>
      </c>
      <c r="W3134"/>
      <c r="Y3134" s="3">
        <v>272008405.74000001</v>
      </c>
      <c r="Z3134" s="3">
        <v>5573244.3300000001</v>
      </c>
      <c r="AA3134" s="3">
        <v>0</v>
      </c>
      <c r="AB3134">
        <v>0</v>
      </c>
      <c r="AC3134" s="3">
        <v>0</v>
      </c>
      <c r="AD3134" s="2">
        <v>-7297347.0099999998</v>
      </c>
      <c r="AE3134" s="3">
        <v>599122533.62</v>
      </c>
      <c r="AF3134" s="3">
        <v>12164932.65</v>
      </c>
      <c r="AG3134" s="3">
        <v>2628720.44</v>
      </c>
      <c r="AH3134" s="3">
        <v>103699.7</v>
      </c>
      <c r="AI3134" s="3">
        <v>2074</v>
      </c>
      <c r="AJ3134" s="2">
        <v>-10188946.82</v>
      </c>
    </row>
    <row r="3135" spans="1:36" hidden="1" x14ac:dyDescent="0.25">
      <c r="A3135" s="8">
        <v>2</v>
      </c>
      <c r="B3135" s="8" t="s">
        <v>994</v>
      </c>
      <c r="C3135" s="8">
        <v>101080001010</v>
      </c>
      <c r="D3135" s="8" t="s">
        <v>990</v>
      </c>
      <c r="F3135" s="8" t="s">
        <v>995</v>
      </c>
      <c r="G3135" s="10">
        <v>43676</v>
      </c>
      <c r="H3135" s="8" t="s">
        <v>31</v>
      </c>
      <c r="I3135" s="8" t="s">
        <v>38</v>
      </c>
      <c r="J3135" s="9">
        <v>2270570.69</v>
      </c>
      <c r="K3135" s="9">
        <v>45411.42</v>
      </c>
      <c r="L3135" s="8">
        <v>0</v>
      </c>
      <c r="M3135" s="14">
        <f t="shared" si="147"/>
        <v>2315982.11</v>
      </c>
      <c r="N3135" s="8">
        <v>0</v>
      </c>
      <c r="O3135" s="8">
        <v>0</v>
      </c>
      <c r="P3135" s="8" t="s">
        <v>45</v>
      </c>
      <c r="R3135" s="11">
        <v>2491</v>
      </c>
      <c r="S3135" s="13">
        <f>_xlfn.XLOOKUP(P3135,rif_fee_schedule!$A$2:$A$84,rif_fee_schedule!C$2:C$84, 0)*1.628</f>
        <v>19.244587999999997</v>
      </c>
      <c r="T3135" s="13">
        <f>_xlfn.XLOOKUP(P3135,rif_fee_schedule!$A$2:$A$84,rif_fee_schedule!D$2:D$84, 0)</f>
        <v>11.177</v>
      </c>
      <c r="U3135" s="14">
        <f t="shared" si="148"/>
        <v>47938.268707999989</v>
      </c>
      <c r="V3135" s="14">
        <f t="shared" si="149"/>
        <v>27841.906999999999</v>
      </c>
      <c r="W3135" s="2"/>
      <c r="Y3135" s="3">
        <v>272008405.74000001</v>
      </c>
      <c r="Z3135" s="3">
        <v>5573244.3300000001</v>
      </c>
      <c r="AA3135" s="3">
        <v>0</v>
      </c>
      <c r="AB3135">
        <v>0</v>
      </c>
      <c r="AC3135" s="3">
        <v>0</v>
      </c>
      <c r="AD3135" s="2">
        <v>-7297347.0099999998</v>
      </c>
      <c r="AE3135" s="3">
        <v>599122533.62</v>
      </c>
      <c r="AF3135" s="3">
        <v>12164932.65</v>
      </c>
      <c r="AG3135" s="3">
        <v>2628720.44</v>
      </c>
      <c r="AH3135" s="3">
        <v>103699.7</v>
      </c>
      <c r="AI3135" s="3">
        <v>2074</v>
      </c>
      <c r="AJ3135" s="2">
        <v>-10188946.82</v>
      </c>
    </row>
    <row r="3136" spans="1:36" hidden="1" x14ac:dyDescent="0.25">
      <c r="A3136" s="8">
        <v>2</v>
      </c>
      <c r="B3136" s="8" t="s">
        <v>994</v>
      </c>
      <c r="C3136" s="8">
        <v>101080001010</v>
      </c>
      <c r="D3136" s="8" t="s">
        <v>990</v>
      </c>
      <c r="F3136" s="8" t="s">
        <v>995</v>
      </c>
      <c r="G3136" s="10">
        <v>43676</v>
      </c>
      <c r="H3136" s="8" t="s">
        <v>31</v>
      </c>
      <c r="I3136" s="8" t="s">
        <v>38</v>
      </c>
      <c r="J3136" s="9">
        <v>2270570.69</v>
      </c>
      <c r="K3136" s="9">
        <v>45411.42</v>
      </c>
      <c r="L3136" s="8">
        <v>0</v>
      </c>
      <c r="M3136" s="14">
        <f t="shared" si="147"/>
        <v>2315982.11</v>
      </c>
      <c r="N3136" s="8">
        <v>0</v>
      </c>
      <c r="O3136" s="8">
        <v>0</v>
      </c>
      <c r="P3136" s="8" t="s">
        <v>679</v>
      </c>
      <c r="R3136" s="11">
        <v>16537</v>
      </c>
      <c r="S3136" s="13">
        <f>_xlfn.XLOOKUP(P3136,rif_fee_schedule!$A$2:$A$84,rif_fee_schedule!C$2:C$84, 0)*1.628</f>
        <v>6.108255999999999</v>
      </c>
      <c r="T3136" s="13">
        <f>_xlfn.XLOOKUP(P3136,rif_fee_schedule!$A$2:$A$84,rif_fee_schedule!D$2:D$84, 0)</f>
        <v>3.5470000000000002</v>
      </c>
      <c r="U3136" s="14">
        <f t="shared" si="148"/>
        <v>101012.22947199998</v>
      </c>
      <c r="V3136" s="14">
        <f t="shared" si="149"/>
        <v>58656.739000000001</v>
      </c>
      <c r="W3136" s="2"/>
      <c r="Y3136" s="3">
        <v>272008405.74000001</v>
      </c>
      <c r="Z3136" s="3">
        <v>5573244.3300000001</v>
      </c>
      <c r="AA3136" s="3">
        <v>0</v>
      </c>
      <c r="AB3136">
        <v>0</v>
      </c>
      <c r="AC3136" s="3">
        <v>0</v>
      </c>
      <c r="AD3136" s="2">
        <v>-7297347.0099999998</v>
      </c>
      <c r="AE3136" s="3">
        <v>599122533.62</v>
      </c>
      <c r="AF3136" s="3">
        <v>12164932.65</v>
      </c>
      <c r="AG3136" s="3">
        <v>2628720.44</v>
      </c>
      <c r="AH3136" s="3">
        <v>103699.7</v>
      </c>
      <c r="AI3136" s="3">
        <v>2074</v>
      </c>
      <c r="AJ3136" s="2">
        <v>-10188946.82</v>
      </c>
    </row>
    <row r="3137" spans="1:36" hidden="1" x14ac:dyDescent="0.25">
      <c r="A3137" s="8">
        <v>2</v>
      </c>
      <c r="B3137" s="8" t="s">
        <v>994</v>
      </c>
      <c r="C3137" s="8">
        <v>101080001010</v>
      </c>
      <c r="D3137" s="8" t="s">
        <v>990</v>
      </c>
      <c r="F3137" s="8" t="s">
        <v>995</v>
      </c>
      <c r="G3137" s="10">
        <v>43676</v>
      </c>
      <c r="H3137" s="8" t="s">
        <v>31</v>
      </c>
      <c r="I3137" s="8" t="s">
        <v>38</v>
      </c>
      <c r="J3137" s="9">
        <v>2270570.69</v>
      </c>
      <c r="K3137" s="9">
        <v>45411.42</v>
      </c>
      <c r="L3137" s="8">
        <v>0</v>
      </c>
      <c r="M3137" s="14">
        <f t="shared" si="147"/>
        <v>2315982.11</v>
      </c>
      <c r="N3137" s="8">
        <v>0</v>
      </c>
      <c r="O3137" s="8">
        <v>0</v>
      </c>
      <c r="P3137" s="8" t="s">
        <v>106</v>
      </c>
      <c r="R3137" s="11">
        <v>-974131.74</v>
      </c>
      <c r="S3137" s="13">
        <f>_xlfn.XLOOKUP(P3137,rif_fee_schedule!$A$2:$A$84,rif_fee_schedule!C$2:C$84, 0)*1.628</f>
        <v>0</v>
      </c>
      <c r="T3137" s="13">
        <f>_xlfn.XLOOKUP(P3137,rif_fee_schedule!$A$2:$A$84,rif_fee_schedule!D$2:D$84, 0)</f>
        <v>0</v>
      </c>
      <c r="U3137" s="14">
        <f t="shared" si="148"/>
        <v>0</v>
      </c>
      <c r="V3137" s="14">
        <f t="shared" si="149"/>
        <v>0</v>
      </c>
      <c r="W3137" s="2"/>
      <c r="Y3137" s="3">
        <v>272008405.74000001</v>
      </c>
      <c r="Z3137" s="3">
        <v>5573244.3300000001</v>
      </c>
      <c r="AA3137" s="3">
        <v>0</v>
      </c>
      <c r="AB3137">
        <v>0</v>
      </c>
      <c r="AC3137" s="3">
        <v>0</v>
      </c>
      <c r="AD3137" s="2">
        <v>-7297347.0099999998</v>
      </c>
      <c r="AE3137" s="3">
        <v>599122533.62</v>
      </c>
      <c r="AF3137" s="3">
        <v>12164932.65</v>
      </c>
      <c r="AG3137" s="3">
        <v>2628720.44</v>
      </c>
      <c r="AH3137" s="3">
        <v>103699.7</v>
      </c>
      <c r="AI3137" s="3">
        <v>2074</v>
      </c>
      <c r="AJ3137" s="2">
        <v>-10188946.82</v>
      </c>
    </row>
    <row r="3138" spans="1:36" hidden="1" x14ac:dyDescent="0.25">
      <c r="A3138" s="8">
        <v>2</v>
      </c>
      <c r="B3138" s="8" t="s">
        <v>994</v>
      </c>
      <c r="C3138" s="8">
        <v>101080001010</v>
      </c>
      <c r="D3138" s="8" t="s">
        <v>990</v>
      </c>
      <c r="F3138" s="8" t="s">
        <v>995</v>
      </c>
      <c r="G3138" s="10">
        <v>43676</v>
      </c>
      <c r="H3138" s="8" t="s">
        <v>31</v>
      </c>
      <c r="I3138" s="8" t="s">
        <v>38</v>
      </c>
      <c r="J3138" s="9">
        <v>2270570.69</v>
      </c>
      <c r="K3138" s="9">
        <v>45411.42</v>
      </c>
      <c r="L3138" s="8">
        <v>0</v>
      </c>
      <c r="M3138" s="14">
        <f t="shared" si="147"/>
        <v>2315982.11</v>
      </c>
      <c r="N3138" s="8">
        <v>0</v>
      </c>
      <c r="O3138" s="8">
        <v>0</v>
      </c>
      <c r="P3138" s="8" t="s">
        <v>117</v>
      </c>
      <c r="R3138" s="8">
        <v>646</v>
      </c>
      <c r="S3138" s="13">
        <f>_xlfn.XLOOKUP(P3138,rif_fee_schedule!$A$2:$A$84,rif_fee_schedule!C$2:C$84, 0)*1.628</f>
        <v>4288.152</v>
      </c>
      <c r="T3138" s="13">
        <f>_xlfn.XLOOKUP(P3138,rif_fee_schedule!$A$2:$A$84,rif_fee_schedule!D$2:D$84, 0)</f>
        <v>2490</v>
      </c>
      <c r="U3138" s="14">
        <f t="shared" si="148"/>
        <v>2770146.1919999998</v>
      </c>
      <c r="V3138" s="14">
        <f t="shared" si="149"/>
        <v>1608540</v>
      </c>
      <c r="W3138"/>
      <c r="Y3138" s="3">
        <v>272008405.74000001</v>
      </c>
      <c r="Z3138" s="3">
        <v>5573244.3300000001</v>
      </c>
      <c r="AA3138" s="3">
        <v>0</v>
      </c>
      <c r="AB3138">
        <v>0</v>
      </c>
      <c r="AC3138" s="3">
        <v>0</v>
      </c>
      <c r="AD3138" s="2">
        <v>-7297347.0099999998</v>
      </c>
      <c r="AE3138" s="3">
        <v>599122533.62</v>
      </c>
      <c r="AF3138" s="3">
        <v>12164932.65</v>
      </c>
      <c r="AG3138" s="3">
        <v>2628720.44</v>
      </c>
      <c r="AH3138" s="3">
        <v>103699.7</v>
      </c>
      <c r="AI3138" s="3">
        <v>2074</v>
      </c>
      <c r="AJ3138" s="2">
        <v>-10188946.82</v>
      </c>
    </row>
    <row r="3139" spans="1:36" hidden="1" x14ac:dyDescent="0.25">
      <c r="A3139" s="8">
        <v>2</v>
      </c>
      <c r="B3139" s="8" t="s">
        <v>994</v>
      </c>
      <c r="C3139" s="8">
        <v>101080001010</v>
      </c>
      <c r="D3139" s="8" t="s">
        <v>990</v>
      </c>
      <c r="F3139" s="8" t="s">
        <v>995</v>
      </c>
      <c r="G3139" s="10">
        <v>43676</v>
      </c>
      <c r="H3139" s="8" t="s">
        <v>31</v>
      </c>
      <c r="I3139" s="8" t="s">
        <v>38</v>
      </c>
      <c r="J3139" s="9">
        <v>2270570.69</v>
      </c>
      <c r="K3139" s="9">
        <v>45411.42</v>
      </c>
      <c r="L3139" s="8">
        <v>0</v>
      </c>
      <c r="M3139" s="14">
        <f t="shared" si="147"/>
        <v>2315982.11</v>
      </c>
      <c r="N3139" s="8">
        <v>0</v>
      </c>
      <c r="O3139" s="8">
        <v>0</v>
      </c>
      <c r="P3139" s="8" t="s">
        <v>679</v>
      </c>
      <c r="R3139" s="11">
        <v>-27984</v>
      </c>
      <c r="S3139" s="13">
        <f>_xlfn.XLOOKUP(P3139,rif_fee_schedule!$A$2:$A$84,rif_fee_schedule!C$2:C$84, 0)*1.628</f>
        <v>6.108255999999999</v>
      </c>
      <c r="T3139" s="13">
        <f>_xlfn.XLOOKUP(P3139,rif_fee_schedule!$A$2:$A$84,rif_fee_schedule!D$2:D$84, 0)</f>
        <v>3.5470000000000002</v>
      </c>
      <c r="U3139" s="14">
        <f t="shared" si="148"/>
        <v>-170933.43590399998</v>
      </c>
      <c r="V3139" s="14">
        <f t="shared" si="149"/>
        <v>-99259.248000000007</v>
      </c>
      <c r="W3139" s="2"/>
      <c r="Y3139" s="3">
        <v>272008405.74000001</v>
      </c>
      <c r="Z3139" s="3">
        <v>5573244.3300000001</v>
      </c>
      <c r="AA3139" s="3">
        <v>0</v>
      </c>
      <c r="AB3139">
        <v>0</v>
      </c>
      <c r="AC3139" s="3">
        <v>0</v>
      </c>
      <c r="AD3139" s="2">
        <v>-7297347.0099999998</v>
      </c>
      <c r="AE3139" s="3">
        <v>599122533.62</v>
      </c>
      <c r="AF3139" s="3">
        <v>12164932.65</v>
      </c>
      <c r="AG3139" s="3">
        <v>2628720.44</v>
      </c>
      <c r="AH3139" s="3">
        <v>103699.7</v>
      </c>
      <c r="AI3139" s="3">
        <v>2074</v>
      </c>
      <c r="AJ3139" s="2">
        <v>-10188946.82</v>
      </c>
    </row>
    <row r="3140" spans="1:36" hidden="1" x14ac:dyDescent="0.25">
      <c r="A3140" s="8">
        <v>2</v>
      </c>
      <c r="B3140" s="8" t="s">
        <v>994</v>
      </c>
      <c r="C3140" s="8">
        <v>101080001010</v>
      </c>
      <c r="D3140" s="8" t="s">
        <v>990</v>
      </c>
      <c r="F3140" s="8" t="s">
        <v>995</v>
      </c>
      <c r="G3140" s="10">
        <v>43676</v>
      </c>
      <c r="H3140" s="8" t="s">
        <v>31</v>
      </c>
      <c r="I3140" s="8" t="s">
        <v>38</v>
      </c>
      <c r="J3140" s="9">
        <v>2270570.69</v>
      </c>
      <c r="K3140" s="9">
        <v>45411.42</v>
      </c>
      <c r="L3140" s="8">
        <v>0</v>
      </c>
      <c r="M3140" s="14">
        <f t="shared" si="147"/>
        <v>2315982.11</v>
      </c>
      <c r="N3140" s="8">
        <v>0</v>
      </c>
      <c r="O3140" s="8">
        <v>0</v>
      </c>
      <c r="P3140" s="8" t="s">
        <v>72</v>
      </c>
      <c r="R3140" s="11">
        <v>49528</v>
      </c>
      <c r="S3140" s="13">
        <f>_xlfn.XLOOKUP(P3140,rif_fee_schedule!$A$2:$A$84,rif_fee_schedule!C$2:C$84, 0)*1.628</f>
        <v>15.918583999999999</v>
      </c>
      <c r="T3140" s="13">
        <f>_xlfn.XLOOKUP(P3140,rif_fee_schedule!$A$2:$A$84,rif_fee_schedule!D$2:D$84, 0)</f>
        <v>9.2460000000000004</v>
      </c>
      <c r="U3140" s="14">
        <f t="shared" si="148"/>
        <v>788415.62835199991</v>
      </c>
      <c r="V3140" s="14">
        <f t="shared" si="149"/>
        <v>457935.88800000004</v>
      </c>
      <c r="W3140" s="2"/>
      <c r="Y3140" s="3">
        <v>272008405.74000001</v>
      </c>
      <c r="Z3140" s="3">
        <v>5573244.3300000001</v>
      </c>
      <c r="AA3140" s="3">
        <v>0</v>
      </c>
      <c r="AB3140">
        <v>0</v>
      </c>
      <c r="AC3140" s="3">
        <v>0</v>
      </c>
      <c r="AD3140" s="2">
        <v>-7297347.0099999998</v>
      </c>
      <c r="AE3140" s="3">
        <v>599122533.62</v>
      </c>
      <c r="AF3140" s="3">
        <v>12164932.65</v>
      </c>
      <c r="AG3140" s="3">
        <v>2628720.44</v>
      </c>
      <c r="AH3140" s="3">
        <v>103699.7</v>
      </c>
      <c r="AI3140" s="3">
        <v>2074</v>
      </c>
      <c r="AJ3140" s="2">
        <v>-10188946.82</v>
      </c>
    </row>
    <row r="3141" spans="1:36" hidden="1" x14ac:dyDescent="0.25">
      <c r="A3141" s="8">
        <v>2</v>
      </c>
      <c r="B3141" s="8" t="s">
        <v>1519</v>
      </c>
      <c r="C3141" s="8">
        <v>131250170010</v>
      </c>
      <c r="D3141" s="8" t="s">
        <v>1520</v>
      </c>
      <c r="F3141" s="8" t="s">
        <v>1521</v>
      </c>
      <c r="G3141" s="10">
        <v>43614</v>
      </c>
      <c r="H3141" s="8" t="s">
        <v>31</v>
      </c>
      <c r="I3141" s="8" t="s">
        <v>38</v>
      </c>
      <c r="J3141" s="9">
        <v>26646.52</v>
      </c>
      <c r="K3141" s="9">
        <v>532.92999999999995</v>
      </c>
      <c r="L3141" s="8">
        <v>0</v>
      </c>
      <c r="M3141" s="14">
        <f t="shared" si="147"/>
        <v>27179.45</v>
      </c>
      <c r="N3141" s="8">
        <v>0</v>
      </c>
      <c r="O3141" s="8">
        <v>0</v>
      </c>
      <c r="P3141" s="8" t="s">
        <v>45</v>
      </c>
      <c r="R3141" s="11">
        <v>1542</v>
      </c>
      <c r="S3141" s="13">
        <f>_xlfn.XLOOKUP(P3141,rif_fee_schedule!$A$2:$A$84,rif_fee_schedule!C$2:C$84, 0)*1.628</f>
        <v>19.244587999999997</v>
      </c>
      <c r="T3141" s="13">
        <f>_xlfn.XLOOKUP(P3141,rif_fee_schedule!$A$2:$A$84,rif_fee_schedule!D$2:D$84, 0)</f>
        <v>11.177</v>
      </c>
      <c r="U3141" s="14">
        <f t="shared" si="148"/>
        <v>29675.154695999994</v>
      </c>
      <c r="V3141" s="14">
        <f t="shared" si="149"/>
        <v>17234.934000000001</v>
      </c>
      <c r="W3141" s="2"/>
      <c r="Y3141" s="3">
        <v>272008405.74000001</v>
      </c>
      <c r="Z3141" s="3">
        <v>5573244.3300000001</v>
      </c>
      <c r="AA3141" s="3">
        <v>0</v>
      </c>
      <c r="AB3141">
        <v>0</v>
      </c>
      <c r="AC3141" s="3">
        <v>0</v>
      </c>
      <c r="AD3141" s="2">
        <v>-7297347.0099999998</v>
      </c>
      <c r="AE3141" s="3">
        <v>599122533.62</v>
      </c>
      <c r="AF3141" s="3">
        <v>12164932.65</v>
      </c>
      <c r="AG3141" s="3">
        <v>2628720.44</v>
      </c>
      <c r="AH3141" s="3">
        <v>103699.7</v>
      </c>
      <c r="AI3141" s="3">
        <v>2074</v>
      </c>
      <c r="AJ3141" s="2">
        <v>-10188946.82</v>
      </c>
    </row>
    <row r="3142" spans="1:36" hidden="1" x14ac:dyDescent="0.25">
      <c r="A3142" s="8">
        <v>2</v>
      </c>
      <c r="B3142" s="8" t="s">
        <v>1543</v>
      </c>
      <c r="C3142" s="8">
        <v>131250170010</v>
      </c>
      <c r="D3142" s="8" t="s">
        <v>1520</v>
      </c>
      <c r="G3142" s="10">
        <v>43670</v>
      </c>
      <c r="H3142" s="8" t="s">
        <v>31</v>
      </c>
      <c r="I3142" s="8" t="s">
        <v>1544</v>
      </c>
      <c r="J3142" s="9">
        <v>147763.24</v>
      </c>
      <c r="K3142" s="9">
        <v>2955.26</v>
      </c>
      <c r="L3142" s="8">
        <v>0</v>
      </c>
      <c r="M3142" s="14">
        <f t="shared" si="147"/>
        <v>150718.5</v>
      </c>
      <c r="N3142" s="8">
        <v>0</v>
      </c>
      <c r="O3142" s="8">
        <v>0</v>
      </c>
      <c r="P3142" s="8" t="s">
        <v>45</v>
      </c>
      <c r="R3142" s="11">
        <v>11651</v>
      </c>
      <c r="S3142" s="13">
        <f>_xlfn.XLOOKUP(P3142,rif_fee_schedule!$A$2:$A$84,rif_fee_schedule!C$2:C$84, 0)*1.628</f>
        <v>19.244587999999997</v>
      </c>
      <c r="T3142" s="13">
        <f>_xlfn.XLOOKUP(P3142,rif_fee_schedule!$A$2:$A$84,rif_fee_schedule!D$2:D$84, 0)</f>
        <v>11.177</v>
      </c>
      <c r="U3142" s="14">
        <f t="shared" si="148"/>
        <v>224218.69478799996</v>
      </c>
      <c r="V3142" s="14">
        <f t="shared" si="149"/>
        <v>130223.227</v>
      </c>
      <c r="W3142" s="2"/>
      <c r="Y3142" s="3">
        <v>272008405.74000001</v>
      </c>
      <c r="Z3142" s="3">
        <v>5573244.3300000001</v>
      </c>
      <c r="AA3142" s="3">
        <v>0</v>
      </c>
      <c r="AB3142">
        <v>0</v>
      </c>
      <c r="AC3142" s="3">
        <v>0</v>
      </c>
      <c r="AD3142" s="2">
        <v>-7297347.0099999998</v>
      </c>
      <c r="AE3142" s="3">
        <v>599122533.62</v>
      </c>
      <c r="AF3142" s="3">
        <v>12164932.65</v>
      </c>
      <c r="AG3142" s="3">
        <v>2628720.44</v>
      </c>
      <c r="AH3142" s="3">
        <v>103699.7</v>
      </c>
      <c r="AI3142" s="3">
        <v>2074</v>
      </c>
      <c r="AJ3142" s="2">
        <v>-10188946.82</v>
      </c>
    </row>
    <row r="3143" spans="1:36" hidden="1" x14ac:dyDescent="0.25">
      <c r="A3143" s="8">
        <v>2</v>
      </c>
      <c r="B3143" s="8" t="s">
        <v>1543</v>
      </c>
      <c r="C3143" s="8">
        <v>131250170010</v>
      </c>
      <c r="D3143" s="8" t="s">
        <v>1520</v>
      </c>
      <c r="G3143" s="10">
        <v>43670</v>
      </c>
      <c r="H3143" s="8" t="s">
        <v>31</v>
      </c>
      <c r="I3143" s="8" t="s">
        <v>1544</v>
      </c>
      <c r="J3143" s="9">
        <v>147763.24</v>
      </c>
      <c r="K3143" s="9">
        <v>2955.26</v>
      </c>
      <c r="L3143" s="8">
        <v>0</v>
      </c>
      <c r="M3143" s="14">
        <f t="shared" si="147"/>
        <v>150718.5</v>
      </c>
      <c r="N3143" s="8">
        <v>0</v>
      </c>
      <c r="O3143" s="8">
        <v>0</v>
      </c>
      <c r="P3143" s="8" t="s">
        <v>43</v>
      </c>
      <c r="R3143" s="11">
        <v>-11651</v>
      </c>
      <c r="S3143" s="13">
        <f>_xlfn.XLOOKUP(P3143,rif_fee_schedule!$A$2:$A$84,rif_fee_schedule!C$2:C$84, 0)*1.628</f>
        <v>5.1216879999999998</v>
      </c>
      <c r="T3143" s="13">
        <f>_xlfn.XLOOKUP(P3143,rif_fee_schedule!$A$2:$A$84,rif_fee_schedule!D$2:D$84, 0)</f>
        <v>2.9740000000000002</v>
      </c>
      <c r="U3143" s="14">
        <f t="shared" si="148"/>
        <v>-59672.786887999995</v>
      </c>
      <c r="V3143" s="14">
        <f t="shared" si="149"/>
        <v>-34650.074000000001</v>
      </c>
      <c r="W3143" s="2"/>
      <c r="Y3143" s="3">
        <v>272008405.74000001</v>
      </c>
      <c r="Z3143" s="3">
        <v>5573244.3300000001</v>
      </c>
      <c r="AA3143" s="3">
        <v>0</v>
      </c>
      <c r="AB3143">
        <v>0</v>
      </c>
      <c r="AC3143" s="3">
        <v>0</v>
      </c>
      <c r="AD3143" s="2">
        <v>-7297347.0099999998</v>
      </c>
      <c r="AE3143" s="3">
        <v>599122533.62</v>
      </c>
      <c r="AF3143" s="3">
        <v>12164932.65</v>
      </c>
      <c r="AG3143" s="3">
        <v>2628720.44</v>
      </c>
      <c r="AH3143" s="3">
        <v>103699.7</v>
      </c>
      <c r="AI3143" s="3">
        <v>2074</v>
      </c>
      <c r="AJ3143" s="2">
        <v>-10188946.82</v>
      </c>
    </row>
    <row r="3144" spans="1:36" hidden="1" x14ac:dyDescent="0.25">
      <c r="A3144" s="8">
        <v>2</v>
      </c>
      <c r="B3144" s="8" t="s">
        <v>1622</v>
      </c>
      <c r="C3144" s="8">
        <v>131270461820</v>
      </c>
      <c r="D3144" s="8" t="s">
        <v>1623</v>
      </c>
      <c r="F3144" s="8" t="s">
        <v>1624</v>
      </c>
      <c r="G3144" s="10">
        <v>43566</v>
      </c>
      <c r="H3144" s="8" t="s">
        <v>31</v>
      </c>
      <c r="I3144" s="8" t="s">
        <v>38</v>
      </c>
      <c r="J3144" s="9">
        <v>3232.42</v>
      </c>
      <c r="K3144" s="9">
        <v>64.650000000000006</v>
      </c>
      <c r="L3144" s="8">
        <v>0</v>
      </c>
      <c r="M3144" s="14">
        <f t="shared" si="147"/>
        <v>3297.07</v>
      </c>
      <c r="N3144" s="8">
        <v>0</v>
      </c>
      <c r="O3144" s="8">
        <v>0</v>
      </c>
      <c r="P3144" s="8" t="s">
        <v>43</v>
      </c>
      <c r="R3144" s="8">
        <v>703</v>
      </c>
      <c r="S3144" s="13">
        <f>_xlfn.XLOOKUP(P3144,rif_fee_schedule!$A$2:$A$84,rif_fee_schedule!C$2:C$84, 0)*1.628</f>
        <v>5.1216879999999998</v>
      </c>
      <c r="T3144" s="13">
        <f>_xlfn.XLOOKUP(P3144,rif_fee_schedule!$A$2:$A$84,rif_fee_schedule!D$2:D$84, 0)</f>
        <v>2.9740000000000002</v>
      </c>
      <c r="U3144" s="14">
        <f t="shared" si="148"/>
        <v>3600.546664</v>
      </c>
      <c r="V3144" s="14">
        <f t="shared" si="149"/>
        <v>2090.7220000000002</v>
      </c>
      <c r="W3144"/>
      <c r="Y3144" s="3">
        <v>272008405.74000001</v>
      </c>
      <c r="Z3144" s="3">
        <v>5573244.3300000001</v>
      </c>
      <c r="AA3144" s="3">
        <v>0</v>
      </c>
      <c r="AB3144">
        <v>0</v>
      </c>
      <c r="AC3144" s="3">
        <v>0</v>
      </c>
      <c r="AD3144" s="2">
        <v>-7297347.0099999998</v>
      </c>
      <c r="AE3144" s="3">
        <v>599122533.62</v>
      </c>
      <c r="AF3144" s="3">
        <v>12164932.65</v>
      </c>
      <c r="AG3144" s="3">
        <v>2628720.44</v>
      </c>
      <c r="AH3144" s="3">
        <v>103699.7</v>
      </c>
      <c r="AI3144" s="3">
        <v>2074</v>
      </c>
      <c r="AJ3144" s="2">
        <v>-10188946.82</v>
      </c>
    </row>
    <row r="3145" spans="1:36" hidden="1" x14ac:dyDescent="0.25">
      <c r="A3145" s="8">
        <v>2</v>
      </c>
      <c r="B3145" s="8" t="s">
        <v>1592</v>
      </c>
      <c r="C3145" s="8">
        <v>131270101050</v>
      </c>
      <c r="D3145" s="8" t="s">
        <v>1593</v>
      </c>
      <c r="G3145" s="10">
        <v>43552</v>
      </c>
      <c r="H3145" s="8" t="s">
        <v>31</v>
      </c>
      <c r="I3145" s="8" t="s">
        <v>32</v>
      </c>
      <c r="J3145" s="9">
        <v>1969.71</v>
      </c>
      <c r="K3145" s="9">
        <v>39.39</v>
      </c>
      <c r="L3145" s="8">
        <v>0</v>
      </c>
      <c r="M3145" s="14">
        <f t="shared" si="147"/>
        <v>2009.1000000000001</v>
      </c>
      <c r="N3145" s="8">
        <v>0</v>
      </c>
      <c r="O3145" s="8">
        <v>0</v>
      </c>
      <c r="P3145" s="8" t="s">
        <v>77</v>
      </c>
      <c r="R3145" s="8">
        <v>-1</v>
      </c>
      <c r="S3145" s="13">
        <f>_xlfn.XLOOKUP(P3145,rif_fee_schedule!$A$2:$A$84,rif_fee_schedule!C$2:C$84, 0)*1.628</f>
        <v>9769.6279999999988</v>
      </c>
      <c r="T3145" s="13">
        <f>_xlfn.XLOOKUP(P3145,rif_fee_schedule!$A$2:$A$84,rif_fee_schedule!D$2:D$84, 0)</f>
        <v>5674</v>
      </c>
      <c r="U3145" s="14">
        <f t="shared" si="148"/>
        <v>-9769.6279999999988</v>
      </c>
      <c r="V3145" s="14">
        <f t="shared" si="149"/>
        <v>-5674</v>
      </c>
      <c r="W3145"/>
      <c r="Y3145" s="3">
        <v>272008405.74000001</v>
      </c>
      <c r="Z3145" s="3">
        <v>5573244.3300000001</v>
      </c>
      <c r="AA3145" s="3">
        <v>0</v>
      </c>
      <c r="AB3145">
        <v>0</v>
      </c>
      <c r="AC3145" s="3">
        <v>0</v>
      </c>
      <c r="AD3145" s="2">
        <v>-7297347.0099999998</v>
      </c>
      <c r="AE3145" s="3">
        <v>599122533.62</v>
      </c>
      <c r="AF3145" s="3">
        <v>12164932.65</v>
      </c>
      <c r="AG3145" s="3">
        <v>2628720.44</v>
      </c>
      <c r="AH3145" s="3">
        <v>103699.7</v>
      </c>
      <c r="AI3145" s="3">
        <v>2074</v>
      </c>
      <c r="AJ3145" s="2">
        <v>-10188946.82</v>
      </c>
    </row>
    <row r="3146" spans="1:36" hidden="1" x14ac:dyDescent="0.25">
      <c r="A3146" s="8">
        <v>2</v>
      </c>
      <c r="B3146" s="8" t="s">
        <v>1592</v>
      </c>
      <c r="C3146" s="8">
        <v>131270101050</v>
      </c>
      <c r="D3146" s="8" t="s">
        <v>1593</v>
      </c>
      <c r="G3146" s="10">
        <v>43552</v>
      </c>
      <c r="H3146" s="8" t="s">
        <v>31</v>
      </c>
      <c r="I3146" s="8" t="s">
        <v>32</v>
      </c>
      <c r="J3146" s="9">
        <v>1969.71</v>
      </c>
      <c r="K3146" s="9">
        <v>39.39</v>
      </c>
      <c r="L3146" s="8">
        <v>0</v>
      </c>
      <c r="M3146" s="14">
        <f t="shared" si="147"/>
        <v>2009.1000000000001</v>
      </c>
      <c r="N3146" s="8">
        <v>0</v>
      </c>
      <c r="O3146" s="8">
        <v>0</v>
      </c>
      <c r="P3146" s="8" t="s">
        <v>114</v>
      </c>
      <c r="R3146" s="8">
        <v>2</v>
      </c>
      <c r="S3146" s="13">
        <f>_xlfn.XLOOKUP(P3146,rif_fee_schedule!$A$2:$A$84,rif_fee_schedule!C$2:C$84, 0)*1.628</f>
        <v>4288.152</v>
      </c>
      <c r="T3146" s="13">
        <f>_xlfn.XLOOKUP(P3146,rif_fee_schedule!$A$2:$A$84,rif_fee_schedule!D$2:D$84, 0)</f>
        <v>2490</v>
      </c>
      <c r="U3146" s="14">
        <f t="shared" si="148"/>
        <v>8576.3040000000001</v>
      </c>
      <c r="V3146" s="14">
        <f t="shared" si="149"/>
        <v>4980</v>
      </c>
      <c r="W3146"/>
      <c r="Y3146" s="3">
        <v>272008405.74000001</v>
      </c>
      <c r="Z3146" s="3">
        <v>5573244.3300000001</v>
      </c>
      <c r="AA3146" s="3">
        <v>0</v>
      </c>
      <c r="AB3146">
        <v>0</v>
      </c>
      <c r="AC3146" s="3">
        <v>0</v>
      </c>
      <c r="AD3146" s="2">
        <v>-7297347.0099999998</v>
      </c>
      <c r="AE3146" s="3">
        <v>599122533.62</v>
      </c>
      <c r="AF3146" s="3">
        <v>12164932.65</v>
      </c>
      <c r="AG3146" s="3">
        <v>2628720.44</v>
      </c>
      <c r="AH3146" s="3">
        <v>103699.7</v>
      </c>
      <c r="AI3146" s="3">
        <v>2074</v>
      </c>
      <c r="AJ3146" s="2">
        <v>-10188946.82</v>
      </c>
    </row>
    <row r="3147" spans="1:36" hidden="1" x14ac:dyDescent="0.25">
      <c r="A3147" s="8">
        <v>1.1000000000000001</v>
      </c>
      <c r="B3147" s="8" t="s">
        <v>795</v>
      </c>
      <c r="C3147" s="8">
        <v>2630250010290</v>
      </c>
      <c r="D3147" s="8" t="s">
        <v>796</v>
      </c>
      <c r="G3147" s="10">
        <v>43584</v>
      </c>
      <c r="H3147" s="8" t="s">
        <v>31</v>
      </c>
      <c r="I3147" s="8" t="s">
        <v>32</v>
      </c>
      <c r="J3147" s="9">
        <v>12828.53</v>
      </c>
      <c r="K3147" s="9">
        <v>256.57</v>
      </c>
      <c r="L3147" s="8">
        <v>0</v>
      </c>
      <c r="M3147" s="14">
        <f t="shared" si="147"/>
        <v>13085.1</v>
      </c>
      <c r="N3147" s="8">
        <v>0</v>
      </c>
      <c r="O3147" s="8">
        <v>0</v>
      </c>
      <c r="P3147" s="8" t="s">
        <v>43</v>
      </c>
      <c r="R3147" s="11">
        <v>2790</v>
      </c>
      <c r="S3147" s="13">
        <f>_xlfn.XLOOKUP(P3147,rif_fee_schedule!$A$2:$A$84,rif_fee_schedule!C$2:C$84, 0)*1.628</f>
        <v>5.1216879999999998</v>
      </c>
      <c r="T3147" s="13">
        <f>_xlfn.XLOOKUP(P3147,rif_fee_schedule!$A$2:$A$84,rif_fee_schedule!D$2:D$84, 0)</f>
        <v>2.9740000000000002</v>
      </c>
      <c r="U3147" s="14">
        <f t="shared" si="148"/>
        <v>14289.50952</v>
      </c>
      <c r="V3147" s="14">
        <f t="shared" si="149"/>
        <v>8297.4600000000009</v>
      </c>
      <c r="Y3147" s="3">
        <v>13538989.02</v>
      </c>
      <c r="Z3147" s="3">
        <v>280635.13</v>
      </c>
      <c r="AA3147" s="3">
        <v>0</v>
      </c>
      <c r="AB3147">
        <v>0</v>
      </c>
      <c r="AC3147" s="3">
        <v>0</v>
      </c>
      <c r="AD3147" s="2">
        <v>-2316507.67</v>
      </c>
      <c r="AE3147" s="3">
        <v>599122533.62</v>
      </c>
      <c r="AF3147" s="3">
        <v>12164932.65</v>
      </c>
      <c r="AG3147" s="3">
        <v>2628720.44</v>
      </c>
      <c r="AH3147" s="3">
        <v>103699.7</v>
      </c>
      <c r="AI3147" s="3">
        <v>2074</v>
      </c>
      <c r="AJ3147" s="2">
        <v>-10188946.82</v>
      </c>
    </row>
    <row r="3148" spans="1:36" hidden="1" x14ac:dyDescent="0.25">
      <c r="A3148" s="8">
        <v>2</v>
      </c>
      <c r="B3148" s="8" t="s">
        <v>1458</v>
      </c>
      <c r="C3148" s="8">
        <v>131250040300</v>
      </c>
      <c r="D3148" s="8" t="s">
        <v>1421</v>
      </c>
      <c r="F3148" s="8" t="s">
        <v>1459</v>
      </c>
      <c r="G3148" s="10">
        <v>43669</v>
      </c>
      <c r="H3148" s="8" t="s">
        <v>31</v>
      </c>
      <c r="I3148" s="8" t="s">
        <v>38</v>
      </c>
      <c r="J3148" s="9">
        <v>15389.1</v>
      </c>
      <c r="K3148" s="9">
        <v>307.77999999999997</v>
      </c>
      <c r="L3148" s="8">
        <v>0</v>
      </c>
      <c r="M3148" s="14">
        <f t="shared" si="147"/>
        <v>15696.880000000001</v>
      </c>
      <c r="N3148" s="8">
        <v>0</v>
      </c>
      <c r="O3148" s="8">
        <v>0</v>
      </c>
      <c r="P3148" s="8" t="s">
        <v>90</v>
      </c>
      <c r="R3148" s="8">
        <v>-609</v>
      </c>
      <c r="S3148" s="13">
        <f>_xlfn.XLOOKUP(P3148,rif_fee_schedule!$A$2:$A$84,rif_fee_schedule!C$2:C$84, 0)*1.628</f>
        <v>14.380123999999999</v>
      </c>
      <c r="T3148" s="13">
        <f>_xlfn.XLOOKUP(P3148,rif_fee_schedule!$A$2:$A$84,rif_fee_schedule!D$2:D$84, 0)</f>
        <v>8.3520000000000003</v>
      </c>
      <c r="U3148" s="14">
        <f t="shared" si="148"/>
        <v>-8757.495515999999</v>
      </c>
      <c r="V3148" s="14">
        <f t="shared" si="149"/>
        <v>-5086.3680000000004</v>
      </c>
      <c r="W3148"/>
      <c r="Y3148" s="3">
        <v>272008405.74000001</v>
      </c>
      <c r="Z3148" s="3">
        <v>5573244.3300000001</v>
      </c>
      <c r="AA3148" s="3">
        <v>0</v>
      </c>
      <c r="AB3148">
        <v>0</v>
      </c>
      <c r="AC3148" s="3">
        <v>0</v>
      </c>
      <c r="AD3148" s="2">
        <v>-7297347.0099999998</v>
      </c>
      <c r="AE3148" s="3">
        <v>599122533.62</v>
      </c>
      <c r="AF3148" s="3">
        <v>12164932.65</v>
      </c>
      <c r="AG3148" s="3">
        <v>2628720.44</v>
      </c>
      <c r="AH3148" s="3">
        <v>103699.7</v>
      </c>
      <c r="AI3148" s="3">
        <v>2074</v>
      </c>
      <c r="AJ3148" s="2">
        <v>-10188946.82</v>
      </c>
    </row>
    <row r="3149" spans="1:36" hidden="1" x14ac:dyDescent="0.25">
      <c r="A3149" s="8">
        <v>2</v>
      </c>
      <c r="B3149" s="8" t="s">
        <v>1458</v>
      </c>
      <c r="C3149" s="8">
        <v>131250040300</v>
      </c>
      <c r="D3149" s="8" t="s">
        <v>1421</v>
      </c>
      <c r="F3149" s="8" t="s">
        <v>1459</v>
      </c>
      <c r="G3149" s="10">
        <v>43669</v>
      </c>
      <c r="H3149" s="8" t="s">
        <v>31</v>
      </c>
      <c r="I3149" s="8" t="s">
        <v>38</v>
      </c>
      <c r="J3149" s="9">
        <v>15389.1</v>
      </c>
      <c r="K3149" s="9">
        <v>307.77999999999997</v>
      </c>
      <c r="L3149" s="8">
        <v>0</v>
      </c>
      <c r="M3149" s="14">
        <f t="shared" si="147"/>
        <v>15696.880000000001</v>
      </c>
      <c r="N3149" s="8">
        <v>0</v>
      </c>
      <c r="O3149" s="8">
        <v>0</v>
      </c>
      <c r="P3149" s="8" t="s">
        <v>613</v>
      </c>
      <c r="R3149" s="8">
        <v>16</v>
      </c>
      <c r="S3149" s="13">
        <f>_xlfn.XLOOKUP(P3149,rif_fee_schedule!$A$2:$A$84,rif_fee_schedule!C$2:C$84, 0)*1.628</f>
        <v>1619.86</v>
      </c>
      <c r="T3149" s="13">
        <f>_xlfn.XLOOKUP(P3149,rif_fee_schedule!$A$2:$A$84,rif_fee_schedule!D$2:D$84, 0)</f>
        <v>940</v>
      </c>
      <c r="U3149" s="14">
        <f t="shared" si="148"/>
        <v>25917.759999999998</v>
      </c>
      <c r="V3149" s="14">
        <f t="shared" si="149"/>
        <v>15040</v>
      </c>
      <c r="W3149"/>
      <c r="Y3149" s="3">
        <v>272008405.74000001</v>
      </c>
      <c r="Z3149" s="3">
        <v>5573244.3300000001</v>
      </c>
      <c r="AA3149" s="3">
        <v>0</v>
      </c>
      <c r="AB3149">
        <v>0</v>
      </c>
      <c r="AC3149" s="3">
        <v>0</v>
      </c>
      <c r="AD3149" s="2">
        <v>-7297347.0099999998</v>
      </c>
      <c r="AE3149" s="3">
        <v>599122533.62</v>
      </c>
      <c r="AF3149" s="3">
        <v>12164932.65</v>
      </c>
      <c r="AG3149" s="3">
        <v>2628720.44</v>
      </c>
      <c r="AH3149" s="3">
        <v>103699.7</v>
      </c>
      <c r="AI3149" s="3">
        <v>2074</v>
      </c>
      <c r="AJ3149" s="2">
        <v>-10188946.82</v>
      </c>
    </row>
    <row r="3150" spans="1:36" hidden="1" x14ac:dyDescent="0.25">
      <c r="A3150" s="8">
        <v>6</v>
      </c>
      <c r="B3150" s="8" t="s">
        <v>6021</v>
      </c>
      <c r="C3150" s="8">
        <v>1678250220620</v>
      </c>
      <c r="D3150" s="8" t="s">
        <v>6022</v>
      </c>
      <c r="F3150" s="8" t="s">
        <v>6023</v>
      </c>
      <c r="G3150" s="10">
        <v>43581</v>
      </c>
      <c r="H3150" s="8" t="s">
        <v>31</v>
      </c>
      <c r="I3150" s="8" t="s">
        <v>38</v>
      </c>
      <c r="J3150" s="9">
        <v>39762.050000000003</v>
      </c>
      <c r="K3150" s="9">
        <v>795.24</v>
      </c>
      <c r="L3150" s="8">
        <v>0</v>
      </c>
      <c r="M3150" s="14">
        <f t="shared" si="147"/>
        <v>40557.29</v>
      </c>
      <c r="N3150" s="8">
        <v>0</v>
      </c>
      <c r="O3150" s="8">
        <v>0</v>
      </c>
      <c r="P3150" s="8" t="s">
        <v>376</v>
      </c>
      <c r="R3150" s="8">
        <v>7</v>
      </c>
      <c r="S3150" s="13">
        <f>_xlfn.XLOOKUP(P3150,rif_fee_schedule!$A$2:$A$84,rif_fee_schedule!C$2:C$84, 0)*1.628</f>
        <v>5981.2719999999999</v>
      </c>
      <c r="T3150" s="13">
        <f>_xlfn.XLOOKUP(P3150,rif_fee_schedule!$A$2:$A$84,rif_fee_schedule!D$2:D$84, 0)</f>
        <v>3474</v>
      </c>
      <c r="U3150" s="14">
        <f t="shared" si="148"/>
        <v>41868.904000000002</v>
      </c>
      <c r="V3150" s="14">
        <f t="shared" si="149"/>
        <v>24318</v>
      </c>
      <c r="W3150"/>
      <c r="Y3150" s="3">
        <v>43269262.359999999</v>
      </c>
      <c r="Z3150" s="3">
        <v>874367.57</v>
      </c>
      <c r="AA3150" s="3">
        <v>433279.63</v>
      </c>
      <c r="AB3150">
        <v>0</v>
      </c>
      <c r="AC3150" s="3">
        <v>0</v>
      </c>
      <c r="AD3150" s="2">
        <v>374512.67</v>
      </c>
      <c r="AE3150" s="3">
        <v>599122533.62</v>
      </c>
      <c r="AF3150" s="3">
        <v>12164932.65</v>
      </c>
      <c r="AG3150" s="3">
        <v>2628720.44</v>
      </c>
      <c r="AH3150" s="3">
        <v>103699.7</v>
      </c>
      <c r="AI3150" s="3">
        <v>2074</v>
      </c>
      <c r="AJ3150" s="2">
        <v>-10188946.82</v>
      </c>
    </row>
    <row r="3151" spans="1:36" hidden="1" x14ac:dyDescent="0.25">
      <c r="A3151" s="8">
        <v>1</v>
      </c>
      <c r="B3151" s="8" t="s">
        <v>704</v>
      </c>
      <c r="C3151" s="8">
        <v>3530340320010</v>
      </c>
      <c r="D3151" s="8" t="s">
        <v>705</v>
      </c>
      <c r="F3151" s="8" t="s">
        <v>706</v>
      </c>
      <c r="G3151" s="10">
        <v>43579</v>
      </c>
      <c r="H3151" s="8" t="s">
        <v>31</v>
      </c>
      <c r="I3151" s="8" t="s">
        <v>38</v>
      </c>
      <c r="J3151" s="9">
        <v>65961.58</v>
      </c>
      <c r="K3151" s="9">
        <v>1319.23</v>
      </c>
      <c r="L3151" s="8">
        <v>0</v>
      </c>
      <c r="M3151" s="14">
        <f t="shared" si="147"/>
        <v>67280.81</v>
      </c>
      <c r="N3151" s="8">
        <v>0</v>
      </c>
      <c r="O3151" s="8">
        <v>0</v>
      </c>
      <c r="P3151" s="8" t="s">
        <v>72</v>
      </c>
      <c r="R3151" s="11">
        <v>17559</v>
      </c>
      <c r="S3151" s="13">
        <f>_xlfn.XLOOKUP(P3151,rif_fee_schedule!$A$2:$A$84,rif_fee_schedule!C$2:C$84, 0)*1.628</f>
        <v>15.918583999999999</v>
      </c>
      <c r="T3151" s="13">
        <f>_xlfn.XLOOKUP(P3151,rif_fee_schedule!$A$2:$A$84,rif_fee_schedule!D$2:D$84, 0)</f>
        <v>9.2460000000000004</v>
      </c>
      <c r="U3151" s="14">
        <f t="shared" si="148"/>
        <v>279514.41645600001</v>
      </c>
      <c r="V3151" s="14">
        <f t="shared" si="149"/>
        <v>162350.514</v>
      </c>
      <c r="W3151" s="2"/>
      <c r="Y3151" s="3">
        <v>74696854.359999999</v>
      </c>
      <c r="Z3151" s="3">
        <v>1494936.99</v>
      </c>
      <c r="AA3151" s="3">
        <v>1189721.74</v>
      </c>
      <c r="AB3151" s="2">
        <v>103699.7</v>
      </c>
      <c r="AC3151" s="3">
        <v>2074</v>
      </c>
      <c r="AD3151" s="2">
        <v>-3422401.68</v>
      </c>
      <c r="AE3151" s="3">
        <v>599122533.62</v>
      </c>
      <c r="AF3151" s="3">
        <v>12164932.65</v>
      </c>
      <c r="AG3151" s="3">
        <v>2628720.44</v>
      </c>
      <c r="AH3151" s="3">
        <v>103699.7</v>
      </c>
      <c r="AI3151" s="3">
        <v>2074</v>
      </c>
      <c r="AJ3151" s="2">
        <v>-10188946.82</v>
      </c>
    </row>
    <row r="3152" spans="1:36" hidden="1" x14ac:dyDescent="0.25">
      <c r="A3152" s="8">
        <v>1</v>
      </c>
      <c r="B3152" s="8" t="s">
        <v>704</v>
      </c>
      <c r="C3152" s="8">
        <v>3530340320010</v>
      </c>
      <c r="D3152" s="8" t="s">
        <v>705</v>
      </c>
      <c r="F3152" s="8" t="s">
        <v>706</v>
      </c>
      <c r="G3152" s="10">
        <v>43579</v>
      </c>
      <c r="H3152" s="8" t="s">
        <v>31</v>
      </c>
      <c r="I3152" s="8" t="s">
        <v>38</v>
      </c>
      <c r="J3152" s="9">
        <v>65961.58</v>
      </c>
      <c r="K3152" s="9">
        <v>1319.23</v>
      </c>
      <c r="L3152" s="8">
        <v>0</v>
      </c>
      <c r="M3152" s="14">
        <f t="shared" si="147"/>
        <v>67280.81</v>
      </c>
      <c r="N3152" s="8">
        <v>0</v>
      </c>
      <c r="O3152" s="8">
        <v>0</v>
      </c>
      <c r="P3152" s="8" t="s">
        <v>43</v>
      </c>
      <c r="R3152" s="11">
        <v>-6433</v>
      </c>
      <c r="S3152" s="13">
        <f>_xlfn.XLOOKUP(P3152,rif_fee_schedule!$A$2:$A$84,rif_fee_schedule!C$2:C$84, 0)*1.628</f>
        <v>5.1216879999999998</v>
      </c>
      <c r="T3152" s="13">
        <f>_xlfn.XLOOKUP(P3152,rif_fee_schedule!$A$2:$A$84,rif_fee_schedule!D$2:D$84, 0)</f>
        <v>2.9740000000000002</v>
      </c>
      <c r="U3152" s="14">
        <f t="shared" si="148"/>
        <v>-32947.818904</v>
      </c>
      <c r="V3152" s="14">
        <f t="shared" si="149"/>
        <v>-19131.742000000002</v>
      </c>
      <c r="W3152" s="2"/>
      <c r="Y3152" s="3">
        <v>74696854.359999999</v>
      </c>
      <c r="Z3152" s="3">
        <v>1494936.99</v>
      </c>
      <c r="AA3152" s="3">
        <v>1189721.74</v>
      </c>
      <c r="AB3152" s="2">
        <v>103699.7</v>
      </c>
      <c r="AC3152" s="3">
        <v>2074</v>
      </c>
      <c r="AD3152" s="2">
        <v>-3422401.68</v>
      </c>
      <c r="AE3152" s="3">
        <v>599122533.62</v>
      </c>
      <c r="AF3152" s="3">
        <v>12164932.65</v>
      </c>
      <c r="AG3152" s="3">
        <v>2628720.44</v>
      </c>
      <c r="AH3152" s="3">
        <v>103699.7</v>
      </c>
      <c r="AI3152" s="3">
        <v>2074</v>
      </c>
      <c r="AJ3152" s="2">
        <v>-10188946.82</v>
      </c>
    </row>
    <row r="3153" spans="1:36" hidden="1" x14ac:dyDescent="0.25">
      <c r="A3153" s="8">
        <v>1</v>
      </c>
      <c r="B3153" s="8" t="s">
        <v>704</v>
      </c>
      <c r="C3153" s="8">
        <v>3530340320010</v>
      </c>
      <c r="D3153" s="8" t="s">
        <v>705</v>
      </c>
      <c r="F3153" s="8" t="s">
        <v>706</v>
      </c>
      <c r="G3153" s="10">
        <v>43579</v>
      </c>
      <c r="H3153" s="8" t="s">
        <v>31</v>
      </c>
      <c r="I3153" s="8" t="s">
        <v>38</v>
      </c>
      <c r="J3153" s="9">
        <v>65961.58</v>
      </c>
      <c r="K3153" s="9">
        <v>1319.23</v>
      </c>
      <c r="L3153" s="8">
        <v>0</v>
      </c>
      <c r="M3153" s="14">
        <f t="shared" si="147"/>
        <v>67280.81</v>
      </c>
      <c r="N3153" s="8">
        <v>0</v>
      </c>
      <c r="O3153" s="8">
        <v>0</v>
      </c>
      <c r="P3153" s="8" t="s">
        <v>72</v>
      </c>
      <c r="R3153" s="11">
        <v>-11126</v>
      </c>
      <c r="S3153" s="13">
        <f>_xlfn.XLOOKUP(P3153,rif_fee_schedule!$A$2:$A$84,rif_fee_schedule!C$2:C$84, 0)*1.628</f>
        <v>15.918583999999999</v>
      </c>
      <c r="T3153" s="13">
        <f>_xlfn.XLOOKUP(P3153,rif_fee_schedule!$A$2:$A$84,rif_fee_schedule!D$2:D$84, 0)</f>
        <v>9.2460000000000004</v>
      </c>
      <c r="U3153" s="14">
        <f t="shared" si="148"/>
        <v>-177110.165584</v>
      </c>
      <c r="V3153" s="14">
        <f t="shared" si="149"/>
        <v>-102870.996</v>
      </c>
      <c r="W3153" s="2"/>
      <c r="Y3153" s="3">
        <v>74696854.359999999</v>
      </c>
      <c r="Z3153" s="3">
        <v>1494936.99</v>
      </c>
      <c r="AA3153" s="3">
        <v>1189721.74</v>
      </c>
      <c r="AB3153" s="2">
        <v>103699.7</v>
      </c>
      <c r="AC3153" s="3">
        <v>2074</v>
      </c>
      <c r="AD3153" s="2">
        <v>-3422401.68</v>
      </c>
      <c r="AE3153" s="3">
        <v>599122533.62</v>
      </c>
      <c r="AF3153" s="3">
        <v>12164932.65</v>
      </c>
      <c r="AG3153" s="3">
        <v>2628720.44</v>
      </c>
      <c r="AH3153" s="3">
        <v>103699.7</v>
      </c>
      <c r="AI3153" s="3">
        <v>2074</v>
      </c>
      <c r="AJ3153" s="2">
        <v>-10188946.82</v>
      </c>
    </row>
    <row r="3154" spans="1:36" hidden="1" x14ac:dyDescent="0.25">
      <c r="A3154" s="8">
        <v>2</v>
      </c>
      <c r="B3154" s="8" t="s">
        <v>2387</v>
      </c>
      <c r="C3154" s="8">
        <v>141400060010</v>
      </c>
      <c r="D3154" s="8" t="s">
        <v>2388</v>
      </c>
      <c r="F3154" s="8" t="s">
        <v>2389</v>
      </c>
      <c r="G3154" s="10">
        <v>43567</v>
      </c>
      <c r="H3154" s="8" t="s">
        <v>31</v>
      </c>
      <c r="I3154" s="8" t="s">
        <v>38</v>
      </c>
      <c r="J3154" s="9">
        <v>85639.01</v>
      </c>
      <c r="K3154" s="9">
        <v>1712.78</v>
      </c>
      <c r="L3154" s="8">
        <v>0</v>
      </c>
      <c r="M3154" s="14">
        <f t="shared" si="147"/>
        <v>87351.79</v>
      </c>
      <c r="N3154" s="8">
        <v>0</v>
      </c>
      <c r="O3154" s="8">
        <v>0</v>
      </c>
      <c r="P3154" s="8" t="s">
        <v>34</v>
      </c>
      <c r="R3154" s="11">
        <v>1538</v>
      </c>
      <c r="S3154" s="13">
        <f>_xlfn.XLOOKUP(P3154,rif_fee_schedule!$A$2:$A$84,rif_fee_schedule!C$2:C$84, 0)*1.628</f>
        <v>62.01052</v>
      </c>
      <c r="T3154" s="13">
        <f>_xlfn.XLOOKUP(P3154,rif_fee_schedule!$A$2:$A$84,rif_fee_schedule!D$2:D$84, 0)</f>
        <v>36.015000000000001</v>
      </c>
      <c r="U3154" s="14">
        <f t="shared" si="148"/>
        <v>95372.179759999999</v>
      </c>
      <c r="V3154" s="14">
        <f t="shared" si="149"/>
        <v>55391.07</v>
      </c>
      <c r="W3154" s="2"/>
      <c r="Y3154" s="3">
        <v>272008405.74000001</v>
      </c>
      <c r="Z3154" s="3">
        <v>5573244.3300000001</v>
      </c>
      <c r="AA3154" s="3">
        <v>0</v>
      </c>
      <c r="AB3154">
        <v>0</v>
      </c>
      <c r="AC3154" s="3">
        <v>0</v>
      </c>
      <c r="AD3154" s="2">
        <v>-7297347.0099999998</v>
      </c>
      <c r="AE3154" s="3">
        <v>599122533.62</v>
      </c>
      <c r="AF3154" s="3">
        <v>12164932.65</v>
      </c>
      <c r="AG3154" s="3">
        <v>2628720.44</v>
      </c>
      <c r="AH3154" s="3">
        <v>103699.7</v>
      </c>
      <c r="AI3154" s="3">
        <v>2074</v>
      </c>
      <c r="AJ3154" s="2">
        <v>-10188946.82</v>
      </c>
    </row>
    <row r="3155" spans="1:36" hidden="1" x14ac:dyDescent="0.25">
      <c r="A3155" s="8">
        <v>6</v>
      </c>
      <c r="B3155" s="8" t="s">
        <v>5794</v>
      </c>
      <c r="C3155" s="8">
        <v>1079180080990</v>
      </c>
      <c r="D3155" s="8" t="s">
        <v>5795</v>
      </c>
      <c r="F3155" s="8" t="s">
        <v>5796</v>
      </c>
      <c r="G3155" s="10">
        <v>43557</v>
      </c>
      <c r="H3155" s="8" t="s">
        <v>31</v>
      </c>
      <c r="I3155" s="8" t="s">
        <v>38</v>
      </c>
      <c r="J3155" s="9">
        <v>2611.39</v>
      </c>
      <c r="K3155" s="9">
        <v>52.23</v>
      </c>
      <c r="L3155" s="8">
        <v>0</v>
      </c>
      <c r="M3155" s="14">
        <f t="shared" si="147"/>
        <v>2663.62</v>
      </c>
      <c r="N3155" s="8">
        <v>0</v>
      </c>
      <c r="O3155" s="8">
        <v>0</v>
      </c>
      <c r="P3155" s="8" t="s">
        <v>170</v>
      </c>
      <c r="R3155" s="11">
        <v>1253</v>
      </c>
      <c r="S3155" s="13">
        <f>_xlfn.XLOOKUP(P3155,rif_fee_schedule!$A$2:$A$84,rif_fee_schedule!C$2:C$84, 0)*1.628</f>
        <v>8.3027999999999995</v>
      </c>
      <c r="T3155" s="13">
        <f>_xlfn.XLOOKUP(P3155,rif_fee_schedule!$A$2:$A$84,rif_fee_schedule!D$2:D$84, 0)</f>
        <v>4.8230000000000004</v>
      </c>
      <c r="U3155" s="14">
        <f t="shared" si="148"/>
        <v>10403.4084</v>
      </c>
      <c r="V3155" s="14">
        <f t="shared" si="149"/>
        <v>6043.2190000000001</v>
      </c>
      <c r="W3155" s="2"/>
      <c r="Y3155" s="3">
        <v>43269262.359999999</v>
      </c>
      <c r="Z3155" s="3">
        <v>874367.57</v>
      </c>
      <c r="AA3155" s="3">
        <v>433279.63</v>
      </c>
      <c r="AB3155">
        <v>0</v>
      </c>
      <c r="AC3155" s="3">
        <v>0</v>
      </c>
      <c r="AD3155" s="2">
        <v>374512.67</v>
      </c>
      <c r="AE3155" s="3">
        <v>599122533.62</v>
      </c>
      <c r="AF3155" s="3">
        <v>12164932.65</v>
      </c>
      <c r="AG3155" s="3">
        <v>2628720.44</v>
      </c>
      <c r="AH3155" s="3">
        <v>103699.7</v>
      </c>
      <c r="AI3155" s="3">
        <v>2074</v>
      </c>
      <c r="AJ3155" s="2">
        <v>-10188946.82</v>
      </c>
    </row>
    <row r="3156" spans="1:36" hidden="1" x14ac:dyDescent="0.25">
      <c r="A3156" s="8">
        <v>6</v>
      </c>
      <c r="B3156" s="8" t="s">
        <v>5794</v>
      </c>
      <c r="C3156" s="8">
        <v>1079180080990</v>
      </c>
      <c r="D3156" s="8" t="s">
        <v>5795</v>
      </c>
      <c r="F3156" s="8" t="s">
        <v>5796</v>
      </c>
      <c r="G3156" s="10">
        <v>43557</v>
      </c>
      <c r="H3156" s="8" t="s">
        <v>31</v>
      </c>
      <c r="I3156" s="8" t="s">
        <v>38</v>
      </c>
      <c r="J3156" s="9">
        <v>2611.39</v>
      </c>
      <c r="K3156" s="9">
        <v>52.23</v>
      </c>
      <c r="L3156" s="8">
        <v>0</v>
      </c>
      <c r="M3156" s="14">
        <f t="shared" si="147"/>
        <v>2663.62</v>
      </c>
      <c r="N3156" s="8">
        <v>0</v>
      </c>
      <c r="O3156" s="8">
        <v>0</v>
      </c>
      <c r="P3156" s="8" t="s">
        <v>679</v>
      </c>
      <c r="R3156" s="11">
        <v>-1253</v>
      </c>
      <c r="S3156" s="13">
        <f>_xlfn.XLOOKUP(P3156,rif_fee_schedule!$A$2:$A$84,rif_fee_schedule!C$2:C$84, 0)*1.628</f>
        <v>6.108255999999999</v>
      </c>
      <c r="T3156" s="13">
        <f>_xlfn.XLOOKUP(P3156,rif_fee_schedule!$A$2:$A$84,rif_fee_schedule!D$2:D$84, 0)</f>
        <v>3.5470000000000002</v>
      </c>
      <c r="U3156" s="14">
        <f t="shared" si="148"/>
        <v>-7653.6447679999992</v>
      </c>
      <c r="V3156" s="14">
        <f t="shared" si="149"/>
        <v>-4444.3910000000005</v>
      </c>
      <c r="W3156" s="2"/>
      <c r="Y3156" s="3">
        <v>43269262.359999999</v>
      </c>
      <c r="Z3156" s="3">
        <v>874367.57</v>
      </c>
      <c r="AA3156" s="3">
        <v>433279.63</v>
      </c>
      <c r="AB3156">
        <v>0</v>
      </c>
      <c r="AC3156" s="3">
        <v>0</v>
      </c>
      <c r="AD3156" s="2">
        <v>374512.67</v>
      </c>
      <c r="AE3156" s="3">
        <v>599122533.62</v>
      </c>
      <c r="AF3156" s="3">
        <v>12164932.65</v>
      </c>
      <c r="AG3156" s="3">
        <v>2628720.44</v>
      </c>
      <c r="AH3156" s="3">
        <v>103699.7</v>
      </c>
      <c r="AI3156" s="3">
        <v>2074</v>
      </c>
      <c r="AJ3156" s="2">
        <v>-10188946.82</v>
      </c>
    </row>
    <row r="3157" spans="1:36" hidden="1" x14ac:dyDescent="0.25">
      <c r="A3157" s="8">
        <v>9.1</v>
      </c>
      <c r="B3157" s="8" t="s">
        <v>8906</v>
      </c>
      <c r="C3157" s="8">
        <v>430110020201</v>
      </c>
      <c r="D3157" s="8" t="s">
        <v>8904</v>
      </c>
      <c r="F3157" s="8" t="s">
        <v>8907</v>
      </c>
      <c r="G3157" s="10">
        <v>43644</v>
      </c>
      <c r="H3157" s="8" t="s">
        <v>31</v>
      </c>
      <c r="I3157" s="8" t="s">
        <v>38</v>
      </c>
      <c r="J3157" s="9">
        <v>102894.14</v>
      </c>
      <c r="K3157" s="9">
        <v>2057.87</v>
      </c>
      <c r="L3157" s="8">
        <v>0</v>
      </c>
      <c r="M3157" s="14">
        <f t="shared" si="147"/>
        <v>104952.01</v>
      </c>
      <c r="N3157" s="8">
        <v>0</v>
      </c>
      <c r="O3157" s="8">
        <v>0</v>
      </c>
      <c r="P3157" s="8" t="s">
        <v>45</v>
      </c>
      <c r="R3157" s="11">
        <v>2500</v>
      </c>
      <c r="S3157" s="13">
        <f>_xlfn.XLOOKUP(P3157,rif_fee_schedule!$A$2:$A$84,rif_fee_schedule!C$2:C$84, 0)*1.628</f>
        <v>19.244587999999997</v>
      </c>
      <c r="T3157" s="13">
        <f>_xlfn.XLOOKUP(P3157,rif_fee_schedule!$A$2:$A$84,rif_fee_schedule!D$2:D$84, 0)</f>
        <v>11.177</v>
      </c>
      <c r="U3157" s="14">
        <f t="shared" si="148"/>
        <v>48111.469999999994</v>
      </c>
      <c r="V3157" s="14">
        <f t="shared" si="149"/>
        <v>27942.5</v>
      </c>
      <c r="W3157" s="2"/>
      <c r="Y3157" s="3">
        <v>13894747.220000001</v>
      </c>
      <c r="Z3157" s="3">
        <v>290518.01</v>
      </c>
      <c r="AA3157" s="3">
        <v>0</v>
      </c>
      <c r="AB3157">
        <v>0</v>
      </c>
      <c r="AC3157" s="3">
        <v>0</v>
      </c>
      <c r="AD3157" s="2">
        <v>-156592.79</v>
      </c>
      <c r="AE3157" s="3">
        <v>599122533.62</v>
      </c>
      <c r="AF3157" s="3">
        <v>12164932.65</v>
      </c>
      <c r="AG3157" s="3">
        <v>2628720.44</v>
      </c>
      <c r="AH3157" s="3">
        <v>103699.7</v>
      </c>
      <c r="AI3157" s="3">
        <v>2074</v>
      </c>
      <c r="AJ3157" s="2">
        <v>-10188946.82</v>
      </c>
    </row>
    <row r="3158" spans="1:36" hidden="1" x14ac:dyDescent="0.25">
      <c r="A3158" s="8">
        <v>9.1</v>
      </c>
      <c r="B3158" s="8" t="s">
        <v>8906</v>
      </c>
      <c r="C3158" s="8">
        <v>430110020201</v>
      </c>
      <c r="D3158" s="8" t="s">
        <v>8904</v>
      </c>
      <c r="F3158" s="8" t="s">
        <v>8907</v>
      </c>
      <c r="G3158" s="10">
        <v>43644</v>
      </c>
      <c r="H3158" s="8" t="s">
        <v>31</v>
      </c>
      <c r="I3158" s="8" t="s">
        <v>38</v>
      </c>
      <c r="J3158" s="9">
        <v>102894.14</v>
      </c>
      <c r="K3158" s="9">
        <v>2057.87</v>
      </c>
      <c r="L3158" s="8">
        <v>0</v>
      </c>
      <c r="M3158" s="14">
        <f t="shared" si="147"/>
        <v>104952.01</v>
      </c>
      <c r="N3158" s="8">
        <v>0</v>
      </c>
      <c r="O3158" s="8">
        <v>0</v>
      </c>
      <c r="P3158" s="8" t="s">
        <v>1840</v>
      </c>
      <c r="R3158" s="8">
        <v>-6</v>
      </c>
      <c r="S3158" s="13">
        <f>_xlfn.XLOOKUP(P3158,rif_fee_schedule!$A$2:$A$84,rif_fee_schedule!C$2:C$84, 0)*1.628</f>
        <v>5094.0119999999997</v>
      </c>
      <c r="T3158" s="13">
        <f>_xlfn.XLOOKUP(P3158,rif_fee_schedule!$A$2:$A$84,rif_fee_schedule!D$2:D$84, 0)</f>
        <v>2958</v>
      </c>
      <c r="U3158" s="14">
        <f t="shared" si="148"/>
        <v>-30564.072</v>
      </c>
      <c r="V3158" s="14">
        <f t="shared" si="149"/>
        <v>-17748</v>
      </c>
      <c r="W3158"/>
      <c r="Y3158" s="3">
        <v>13894747.220000001</v>
      </c>
      <c r="Z3158" s="3">
        <v>290518.01</v>
      </c>
      <c r="AA3158" s="3">
        <v>0</v>
      </c>
      <c r="AB3158">
        <v>0</v>
      </c>
      <c r="AC3158" s="3">
        <v>0</v>
      </c>
      <c r="AD3158" s="2">
        <v>-156592.79</v>
      </c>
      <c r="AE3158" s="3">
        <v>599122533.62</v>
      </c>
      <c r="AF3158" s="3">
        <v>12164932.65</v>
      </c>
      <c r="AG3158" s="3">
        <v>2628720.44</v>
      </c>
      <c r="AH3158" s="3">
        <v>103699.7</v>
      </c>
      <c r="AI3158" s="3">
        <v>2074</v>
      </c>
      <c r="AJ3158" s="2">
        <v>-10188946.82</v>
      </c>
    </row>
    <row r="3159" spans="1:36" hidden="1" x14ac:dyDescent="0.25">
      <c r="A3159" s="8">
        <v>9.1</v>
      </c>
      <c r="B3159" s="8" t="s">
        <v>8906</v>
      </c>
      <c r="C3159" s="8">
        <v>430110020201</v>
      </c>
      <c r="D3159" s="8" t="s">
        <v>8904</v>
      </c>
      <c r="F3159" s="8" t="s">
        <v>8907</v>
      </c>
      <c r="G3159" s="10">
        <v>43644</v>
      </c>
      <c r="H3159" s="8" t="s">
        <v>31</v>
      </c>
      <c r="I3159" s="8" t="s">
        <v>38</v>
      </c>
      <c r="J3159" s="9">
        <v>102894.14</v>
      </c>
      <c r="K3159" s="9">
        <v>2057.87</v>
      </c>
      <c r="L3159" s="8">
        <v>0</v>
      </c>
      <c r="M3159" s="14">
        <f t="shared" si="147"/>
        <v>104952.01</v>
      </c>
      <c r="N3159" s="8">
        <v>0</v>
      </c>
      <c r="O3159" s="8">
        <v>0</v>
      </c>
      <c r="P3159" s="8" t="s">
        <v>275</v>
      </c>
      <c r="R3159" s="11">
        <v>1867</v>
      </c>
      <c r="S3159" s="13">
        <f>_xlfn.XLOOKUP(P3159,rif_fee_schedule!$A$2:$A$84,rif_fee_schedule!C$2:C$84, 0)*1.628</f>
        <v>51.9739</v>
      </c>
      <c r="T3159" s="13">
        <f>_xlfn.XLOOKUP(P3159,rif_fee_schedule!$A$2:$A$84,rif_fee_schedule!D$2:D$84, 0)</f>
        <v>30.186</v>
      </c>
      <c r="U3159" s="14">
        <f t="shared" si="148"/>
        <v>97035.271300000008</v>
      </c>
      <c r="V3159" s="14">
        <f t="shared" si="149"/>
        <v>56357.262000000002</v>
      </c>
      <c r="W3159" s="2"/>
      <c r="Y3159" s="3">
        <v>13894747.220000001</v>
      </c>
      <c r="Z3159" s="3">
        <v>290518.01</v>
      </c>
      <c r="AA3159" s="3">
        <v>0</v>
      </c>
      <c r="AB3159">
        <v>0</v>
      </c>
      <c r="AC3159" s="3">
        <v>0</v>
      </c>
      <c r="AD3159" s="2">
        <v>-156592.79</v>
      </c>
      <c r="AE3159" s="3">
        <v>599122533.62</v>
      </c>
      <c r="AF3159" s="3">
        <v>12164932.65</v>
      </c>
      <c r="AG3159" s="3">
        <v>2628720.44</v>
      </c>
      <c r="AH3159" s="3">
        <v>103699.7</v>
      </c>
      <c r="AI3159" s="3">
        <v>2074</v>
      </c>
      <c r="AJ3159" s="2">
        <v>-10188946.82</v>
      </c>
    </row>
    <row r="3160" spans="1:36" hidden="1" x14ac:dyDescent="0.25">
      <c r="A3160" s="8">
        <v>1</v>
      </c>
      <c r="B3160" s="8" t="s">
        <v>485</v>
      </c>
      <c r="C3160" s="8">
        <v>3530220000011</v>
      </c>
      <c r="D3160" s="8" t="s">
        <v>486</v>
      </c>
      <c r="F3160" s="8" t="s">
        <v>487</v>
      </c>
      <c r="G3160" s="10">
        <v>43559</v>
      </c>
      <c r="H3160" s="8" t="s">
        <v>31</v>
      </c>
      <c r="I3160" s="8" t="s">
        <v>38</v>
      </c>
      <c r="J3160" s="9">
        <v>9278.02</v>
      </c>
      <c r="K3160" s="9">
        <v>185.56</v>
      </c>
      <c r="L3160" s="8">
        <v>0</v>
      </c>
      <c r="M3160" s="14">
        <f t="shared" si="147"/>
        <v>9463.58</v>
      </c>
      <c r="N3160" s="8">
        <v>0</v>
      </c>
      <c r="O3160" s="8">
        <v>0</v>
      </c>
      <c r="P3160" s="8" t="s">
        <v>77</v>
      </c>
      <c r="R3160" s="8">
        <v>1</v>
      </c>
      <c r="S3160" s="13">
        <f>_xlfn.XLOOKUP(P3160,rif_fee_schedule!$A$2:$A$84,rif_fee_schedule!C$2:C$84, 0)*1.628</f>
        <v>9769.6279999999988</v>
      </c>
      <c r="T3160" s="13">
        <f>_xlfn.XLOOKUP(P3160,rif_fee_schedule!$A$2:$A$84,rif_fee_schedule!D$2:D$84, 0)</f>
        <v>5674</v>
      </c>
      <c r="U3160" s="14">
        <f t="shared" si="148"/>
        <v>9769.6279999999988</v>
      </c>
      <c r="V3160" s="14">
        <f t="shared" si="149"/>
        <v>5674</v>
      </c>
      <c r="W3160"/>
      <c r="Y3160" s="3">
        <v>74696854.359999999</v>
      </c>
      <c r="Z3160" s="3">
        <v>1494936.99</v>
      </c>
      <c r="AA3160" s="3">
        <v>1189721.74</v>
      </c>
      <c r="AB3160" s="2">
        <v>103699.7</v>
      </c>
      <c r="AC3160" s="3">
        <v>2074</v>
      </c>
      <c r="AD3160" s="2">
        <v>-3422401.68</v>
      </c>
      <c r="AE3160" s="3">
        <v>599122533.62</v>
      </c>
      <c r="AF3160" s="3">
        <v>12164932.65</v>
      </c>
      <c r="AG3160" s="3">
        <v>2628720.44</v>
      </c>
      <c r="AH3160" s="3">
        <v>103699.7</v>
      </c>
      <c r="AI3160" s="3">
        <v>2074</v>
      </c>
      <c r="AJ3160" s="2">
        <v>-10188946.82</v>
      </c>
    </row>
    <row r="3161" spans="1:36" hidden="1" x14ac:dyDescent="0.25">
      <c r="A3161" s="8">
        <v>1</v>
      </c>
      <c r="B3161" s="8" t="s">
        <v>459</v>
      </c>
      <c r="C3161" s="8">
        <v>3530220000015</v>
      </c>
      <c r="D3161" s="8" t="s">
        <v>460</v>
      </c>
      <c r="F3161" s="8" t="s">
        <v>461</v>
      </c>
      <c r="G3161" s="10">
        <v>43559</v>
      </c>
      <c r="H3161" s="8" t="s">
        <v>31</v>
      </c>
      <c r="I3161" s="8" t="s">
        <v>38</v>
      </c>
      <c r="J3161" s="9">
        <v>9278.02</v>
      </c>
      <c r="K3161" s="9">
        <v>185.56</v>
      </c>
      <c r="L3161" s="8">
        <v>0</v>
      </c>
      <c r="M3161" s="14">
        <f t="shared" si="147"/>
        <v>9463.58</v>
      </c>
      <c r="N3161" s="8">
        <v>0</v>
      </c>
      <c r="O3161" s="8">
        <v>0</v>
      </c>
      <c r="P3161" s="8" t="s">
        <v>77</v>
      </c>
      <c r="R3161" s="8">
        <v>1</v>
      </c>
      <c r="S3161" s="13">
        <f>_xlfn.XLOOKUP(P3161,rif_fee_schedule!$A$2:$A$84,rif_fee_schedule!C$2:C$84, 0)*1.628</f>
        <v>9769.6279999999988</v>
      </c>
      <c r="T3161" s="13">
        <f>_xlfn.XLOOKUP(P3161,rif_fee_schedule!$A$2:$A$84,rif_fee_schedule!D$2:D$84, 0)</f>
        <v>5674</v>
      </c>
      <c r="U3161" s="14">
        <f t="shared" si="148"/>
        <v>9769.6279999999988</v>
      </c>
      <c r="V3161" s="14">
        <f t="shared" si="149"/>
        <v>5674</v>
      </c>
      <c r="W3161"/>
      <c r="Y3161" s="3">
        <v>74696854.359999999</v>
      </c>
      <c r="Z3161" s="3">
        <v>1494936.99</v>
      </c>
      <c r="AA3161" s="3">
        <v>1189721.74</v>
      </c>
      <c r="AB3161" s="2">
        <v>103699.7</v>
      </c>
      <c r="AC3161" s="3">
        <v>2074</v>
      </c>
      <c r="AD3161" s="2">
        <v>-3422401.68</v>
      </c>
      <c r="AE3161" s="3">
        <v>599122533.62</v>
      </c>
      <c r="AF3161" s="3">
        <v>12164932.65</v>
      </c>
      <c r="AG3161" s="3">
        <v>2628720.44</v>
      </c>
      <c r="AH3161" s="3">
        <v>103699.7</v>
      </c>
      <c r="AI3161" s="3">
        <v>2074</v>
      </c>
      <c r="AJ3161" s="2">
        <v>-10188946.82</v>
      </c>
    </row>
    <row r="3162" spans="1:36" hidden="1" x14ac:dyDescent="0.25">
      <c r="A3162" s="8">
        <v>6</v>
      </c>
      <c r="B3162" s="8" t="s">
        <v>8284</v>
      </c>
      <c r="C3162" s="8">
        <v>3660050680010</v>
      </c>
      <c r="D3162" s="8" t="s">
        <v>8285</v>
      </c>
      <c r="F3162" s="8" t="s">
        <v>8286</v>
      </c>
      <c r="G3162" s="10">
        <v>43578</v>
      </c>
      <c r="H3162" s="8" t="s">
        <v>31</v>
      </c>
      <c r="I3162" s="8" t="s">
        <v>38</v>
      </c>
      <c r="J3162" s="9">
        <v>10593.62</v>
      </c>
      <c r="K3162" s="9">
        <v>211.87</v>
      </c>
      <c r="L3162" s="8">
        <v>0</v>
      </c>
      <c r="M3162" s="14">
        <f t="shared" si="147"/>
        <v>10805.490000000002</v>
      </c>
      <c r="N3162" s="8">
        <v>0</v>
      </c>
      <c r="O3162" s="8">
        <v>0</v>
      </c>
      <c r="P3162" s="8" t="s">
        <v>43</v>
      </c>
      <c r="R3162" s="11">
        <v>2178</v>
      </c>
      <c r="S3162" s="13">
        <f>_xlfn.XLOOKUP(P3162,rif_fee_schedule!$A$2:$A$84,rif_fee_schedule!C$2:C$84, 0)*1.628</f>
        <v>5.1216879999999998</v>
      </c>
      <c r="T3162" s="13">
        <f>_xlfn.XLOOKUP(P3162,rif_fee_schedule!$A$2:$A$84,rif_fee_schedule!D$2:D$84, 0)</f>
        <v>2.9740000000000002</v>
      </c>
      <c r="U3162" s="14">
        <f t="shared" si="148"/>
        <v>11155.036463999999</v>
      </c>
      <c r="V3162" s="14">
        <f t="shared" si="149"/>
        <v>6477.3720000000003</v>
      </c>
      <c r="W3162" s="2"/>
      <c r="Y3162" s="3">
        <v>43269262.359999999</v>
      </c>
      <c r="Z3162" s="3">
        <v>874367.57</v>
      </c>
      <c r="AA3162" s="3">
        <v>433279.63</v>
      </c>
      <c r="AB3162">
        <v>0</v>
      </c>
      <c r="AC3162" s="3">
        <v>0</v>
      </c>
      <c r="AD3162" s="2">
        <v>374512.67</v>
      </c>
      <c r="AE3162" s="3">
        <v>599122533.62</v>
      </c>
      <c r="AF3162" s="3">
        <v>12164932.65</v>
      </c>
      <c r="AG3162" s="3">
        <v>2628720.44</v>
      </c>
      <c r="AH3162" s="3">
        <v>103699.7</v>
      </c>
      <c r="AI3162" s="3">
        <v>2074</v>
      </c>
      <c r="AJ3162" s="2">
        <v>-10188946.82</v>
      </c>
    </row>
    <row r="3163" spans="1:36" hidden="1" x14ac:dyDescent="0.25">
      <c r="A3163" s="8">
        <v>2</v>
      </c>
      <c r="B3163" s="8" t="s">
        <v>1750</v>
      </c>
      <c r="C3163" s="8">
        <v>132070310170</v>
      </c>
      <c r="D3163" s="8" t="s">
        <v>1745</v>
      </c>
      <c r="F3163" s="8" t="s">
        <v>1751</v>
      </c>
      <c r="G3163" s="10">
        <v>43553</v>
      </c>
      <c r="H3163" s="8" t="s">
        <v>31</v>
      </c>
      <c r="I3163" s="8" t="s">
        <v>38</v>
      </c>
      <c r="J3163" s="9">
        <v>0</v>
      </c>
      <c r="K3163" s="9">
        <v>0</v>
      </c>
      <c r="L3163" s="8">
        <v>0</v>
      </c>
      <c r="M3163" s="14">
        <f t="shared" si="147"/>
        <v>0</v>
      </c>
      <c r="N3163" s="8">
        <v>0</v>
      </c>
      <c r="O3163" s="8">
        <v>0</v>
      </c>
      <c r="P3163" s="8" t="s">
        <v>77</v>
      </c>
      <c r="R3163" s="8">
        <v>-1</v>
      </c>
      <c r="S3163" s="13">
        <f>_xlfn.XLOOKUP(P3163,rif_fee_schedule!$A$2:$A$84,rif_fee_schedule!C$2:C$84, 0)*1.628</f>
        <v>9769.6279999999988</v>
      </c>
      <c r="T3163" s="13">
        <f>_xlfn.XLOOKUP(P3163,rif_fee_schedule!$A$2:$A$84,rif_fee_schedule!D$2:D$84, 0)</f>
        <v>5674</v>
      </c>
      <c r="U3163" s="14">
        <f t="shared" si="148"/>
        <v>-9769.6279999999988</v>
      </c>
      <c r="V3163" s="14">
        <f t="shared" si="149"/>
        <v>-5674</v>
      </c>
      <c r="W3163"/>
      <c r="Y3163" s="3">
        <v>272008405.74000001</v>
      </c>
      <c r="Z3163" s="3">
        <v>5573244.3300000001</v>
      </c>
      <c r="AA3163" s="3">
        <v>0</v>
      </c>
      <c r="AB3163">
        <v>0</v>
      </c>
      <c r="AC3163" s="3">
        <v>0</v>
      </c>
      <c r="AD3163" s="2">
        <v>-7297347.0099999998</v>
      </c>
      <c r="AE3163" s="3">
        <v>599122533.62</v>
      </c>
      <c r="AF3163" s="3">
        <v>12164932.65</v>
      </c>
      <c r="AG3163" s="3">
        <v>2628720.44</v>
      </c>
      <c r="AH3163" s="3">
        <v>103699.7</v>
      </c>
      <c r="AI3163" s="3">
        <v>2074</v>
      </c>
      <c r="AJ3163" s="2">
        <v>-10188946.82</v>
      </c>
    </row>
    <row r="3164" spans="1:36" hidden="1" x14ac:dyDescent="0.25">
      <c r="A3164" s="8">
        <v>2</v>
      </c>
      <c r="B3164" s="8" t="s">
        <v>1750</v>
      </c>
      <c r="C3164" s="8">
        <v>132070310170</v>
      </c>
      <c r="D3164" s="8" t="s">
        <v>1745</v>
      </c>
      <c r="F3164" s="8" t="s">
        <v>1751</v>
      </c>
      <c r="G3164" s="10">
        <v>43553</v>
      </c>
      <c r="H3164" s="8" t="s">
        <v>31</v>
      </c>
      <c r="I3164" s="8" t="s">
        <v>38</v>
      </c>
      <c r="J3164" s="9">
        <v>0</v>
      </c>
      <c r="K3164" s="9">
        <v>0</v>
      </c>
      <c r="L3164" s="8">
        <v>0</v>
      </c>
      <c r="M3164" s="14">
        <f t="shared" si="147"/>
        <v>0</v>
      </c>
      <c r="N3164" s="8">
        <v>0</v>
      </c>
      <c r="O3164" s="8">
        <v>0</v>
      </c>
      <c r="P3164" s="8" t="s">
        <v>77</v>
      </c>
      <c r="R3164" s="8">
        <v>1</v>
      </c>
      <c r="S3164" s="13">
        <f>_xlfn.XLOOKUP(P3164,rif_fee_schedule!$A$2:$A$84,rif_fee_schedule!C$2:C$84, 0)*1.628</f>
        <v>9769.6279999999988</v>
      </c>
      <c r="T3164" s="13">
        <f>_xlfn.XLOOKUP(P3164,rif_fee_schedule!$A$2:$A$84,rif_fee_schedule!D$2:D$84, 0)</f>
        <v>5674</v>
      </c>
      <c r="U3164" s="14">
        <f t="shared" si="148"/>
        <v>9769.6279999999988</v>
      </c>
      <c r="V3164" s="14">
        <f t="shared" si="149"/>
        <v>5674</v>
      </c>
      <c r="W3164"/>
      <c r="Y3164" s="3">
        <v>272008405.74000001</v>
      </c>
      <c r="Z3164" s="3">
        <v>5573244.3300000001</v>
      </c>
      <c r="AA3164" s="3">
        <v>0</v>
      </c>
      <c r="AB3164">
        <v>0</v>
      </c>
      <c r="AC3164" s="3">
        <v>0</v>
      </c>
      <c r="AD3164" s="2">
        <v>-7297347.0099999998</v>
      </c>
      <c r="AE3164" s="3">
        <v>599122533.62</v>
      </c>
      <c r="AF3164" s="3">
        <v>12164932.65</v>
      </c>
      <c r="AG3164" s="3">
        <v>2628720.44</v>
      </c>
      <c r="AH3164" s="3">
        <v>103699.7</v>
      </c>
      <c r="AI3164" s="3">
        <v>2074</v>
      </c>
      <c r="AJ3164" s="2">
        <v>-10188946.82</v>
      </c>
    </row>
    <row r="3165" spans="1:36" hidden="1" x14ac:dyDescent="0.25">
      <c r="A3165" s="8">
        <v>2</v>
      </c>
      <c r="B3165" s="8" t="s">
        <v>2081</v>
      </c>
      <c r="C3165" s="8">
        <v>141110090300</v>
      </c>
      <c r="D3165" s="8" t="s">
        <v>2082</v>
      </c>
      <c r="F3165" s="8" t="s">
        <v>2083</v>
      </c>
      <c r="G3165" s="10">
        <v>43551</v>
      </c>
      <c r="H3165" s="8" t="s">
        <v>31</v>
      </c>
      <c r="I3165" s="8" t="s">
        <v>38</v>
      </c>
      <c r="J3165" s="9">
        <v>0</v>
      </c>
      <c r="K3165" s="9">
        <v>0</v>
      </c>
      <c r="L3165" s="8">
        <v>0</v>
      </c>
      <c r="M3165" s="14">
        <f t="shared" si="147"/>
        <v>0</v>
      </c>
      <c r="N3165" s="8">
        <v>0</v>
      </c>
      <c r="O3165" s="8">
        <v>0</v>
      </c>
      <c r="P3165" s="8" t="s">
        <v>77</v>
      </c>
      <c r="R3165" s="8">
        <v>0</v>
      </c>
      <c r="S3165" s="13">
        <f>_xlfn.XLOOKUP(P3165,rif_fee_schedule!$A$2:$A$84,rif_fee_schedule!C$2:C$84, 0)*1.628</f>
        <v>9769.6279999999988</v>
      </c>
      <c r="T3165" s="13">
        <f>_xlfn.XLOOKUP(P3165,rif_fee_schedule!$A$2:$A$84,rif_fee_schedule!D$2:D$84, 0)</f>
        <v>5674</v>
      </c>
      <c r="U3165" s="14">
        <f t="shared" si="148"/>
        <v>0</v>
      </c>
      <c r="V3165" s="14">
        <f t="shared" si="149"/>
        <v>0</v>
      </c>
      <c r="W3165"/>
      <c r="Y3165" s="3">
        <v>272008405.74000001</v>
      </c>
      <c r="Z3165" s="3">
        <v>5573244.3300000001</v>
      </c>
      <c r="AA3165" s="3">
        <v>0</v>
      </c>
      <c r="AB3165">
        <v>0</v>
      </c>
      <c r="AC3165" s="3">
        <v>0</v>
      </c>
      <c r="AD3165" s="2">
        <v>-7297347.0099999998</v>
      </c>
      <c r="AE3165" s="3">
        <v>599122533.62</v>
      </c>
      <c r="AF3165" s="3">
        <v>12164932.65</v>
      </c>
      <c r="AG3165" s="3">
        <v>2628720.44</v>
      </c>
      <c r="AH3165" s="3">
        <v>103699.7</v>
      </c>
      <c r="AI3165" s="3">
        <v>2074</v>
      </c>
      <c r="AJ3165" s="2">
        <v>-10188946.82</v>
      </c>
    </row>
    <row r="3166" spans="1:36" hidden="1" x14ac:dyDescent="0.25">
      <c r="A3166" s="8">
        <v>3.1</v>
      </c>
      <c r="B3166" s="8" t="s">
        <v>4136</v>
      </c>
      <c r="C3166" s="8">
        <v>1222260022357</v>
      </c>
      <c r="D3166" s="8" t="s">
        <v>4137</v>
      </c>
      <c r="F3166" s="8" t="s">
        <v>4138</v>
      </c>
      <c r="G3166" s="10">
        <v>43560</v>
      </c>
      <c r="H3166" s="8" t="s">
        <v>31</v>
      </c>
      <c r="I3166" s="8" t="s">
        <v>38</v>
      </c>
      <c r="J3166" s="9">
        <v>8772.4500000000007</v>
      </c>
      <c r="K3166" s="9">
        <v>175.45</v>
      </c>
      <c r="L3166" s="8">
        <v>0</v>
      </c>
      <c r="M3166" s="14">
        <f t="shared" si="147"/>
        <v>8947.9000000000015</v>
      </c>
      <c r="N3166" s="8">
        <v>0</v>
      </c>
      <c r="O3166" s="8">
        <v>0</v>
      </c>
      <c r="P3166" s="8" t="s">
        <v>77</v>
      </c>
      <c r="R3166" s="8">
        <v>1</v>
      </c>
      <c r="S3166" s="13">
        <f>_xlfn.XLOOKUP(P3166,rif_fee_schedule!$A$2:$A$84,rif_fee_schedule!C$2:C$84, 0)*1.628</f>
        <v>9769.6279999999988</v>
      </c>
      <c r="T3166" s="13">
        <f>_xlfn.XLOOKUP(P3166,rif_fee_schedule!$A$2:$A$84,rif_fee_schedule!D$2:D$84, 0)</f>
        <v>5674</v>
      </c>
      <c r="U3166" s="14">
        <f t="shared" si="148"/>
        <v>9769.6279999999988</v>
      </c>
      <c r="V3166" s="14">
        <f t="shared" si="149"/>
        <v>5674</v>
      </c>
      <c r="W3166"/>
      <c r="Y3166" s="3">
        <v>34362078.990000002</v>
      </c>
      <c r="Z3166" s="3">
        <v>687512.03</v>
      </c>
      <c r="AA3166" s="3">
        <v>0</v>
      </c>
      <c r="AB3166">
        <v>0</v>
      </c>
      <c r="AC3166" s="3">
        <v>0</v>
      </c>
      <c r="AD3166" s="2">
        <v>-175934.14</v>
      </c>
      <c r="AE3166" s="3">
        <v>599122533.62</v>
      </c>
      <c r="AF3166" s="3">
        <v>12164932.65</v>
      </c>
      <c r="AG3166" s="3">
        <v>2628720.44</v>
      </c>
      <c r="AH3166" s="3">
        <v>103699.7</v>
      </c>
      <c r="AI3166" s="3">
        <v>2074</v>
      </c>
      <c r="AJ3166" s="2">
        <v>-10188946.82</v>
      </c>
    </row>
    <row r="3167" spans="1:36" hidden="1" x14ac:dyDescent="0.25">
      <c r="A3167" s="8">
        <v>3.1</v>
      </c>
      <c r="B3167" s="8" t="s">
        <v>4053</v>
      </c>
      <c r="C3167" s="8">
        <v>722170182720</v>
      </c>
      <c r="D3167" s="8" t="s">
        <v>4054</v>
      </c>
      <c r="F3167" s="8" t="s">
        <v>4055</v>
      </c>
      <c r="G3167" s="10">
        <v>43557</v>
      </c>
      <c r="H3167" s="8" t="s">
        <v>31</v>
      </c>
      <c r="I3167" s="8" t="s">
        <v>38</v>
      </c>
      <c r="J3167" s="9">
        <v>8772.4500000000007</v>
      </c>
      <c r="K3167" s="9">
        <v>175.45</v>
      </c>
      <c r="L3167" s="8">
        <v>0</v>
      </c>
      <c r="M3167" s="14">
        <f t="shared" si="147"/>
        <v>8947.9000000000015</v>
      </c>
      <c r="N3167" s="8">
        <v>0</v>
      </c>
      <c r="O3167" s="8">
        <v>0</v>
      </c>
      <c r="P3167" s="8" t="s">
        <v>77</v>
      </c>
      <c r="R3167" s="8">
        <v>1</v>
      </c>
      <c r="S3167" s="13">
        <f>_xlfn.XLOOKUP(P3167,rif_fee_schedule!$A$2:$A$84,rif_fee_schedule!C$2:C$84, 0)*1.628</f>
        <v>9769.6279999999988</v>
      </c>
      <c r="T3167" s="13">
        <f>_xlfn.XLOOKUP(P3167,rif_fee_schedule!$A$2:$A$84,rif_fee_schedule!D$2:D$84, 0)</f>
        <v>5674</v>
      </c>
      <c r="U3167" s="14">
        <f t="shared" si="148"/>
        <v>9769.6279999999988</v>
      </c>
      <c r="V3167" s="14">
        <f t="shared" si="149"/>
        <v>5674</v>
      </c>
      <c r="W3167"/>
      <c r="Y3167" s="3">
        <v>34362078.990000002</v>
      </c>
      <c r="Z3167" s="3">
        <v>687512.03</v>
      </c>
      <c r="AA3167" s="3">
        <v>0</v>
      </c>
      <c r="AB3167">
        <v>0</v>
      </c>
      <c r="AC3167" s="3">
        <v>0</v>
      </c>
      <c r="AD3167" s="2">
        <v>-175934.14</v>
      </c>
      <c r="AE3167" s="3">
        <v>599122533.62</v>
      </c>
      <c r="AF3167" s="3">
        <v>12164932.65</v>
      </c>
      <c r="AG3167" s="3">
        <v>2628720.44</v>
      </c>
      <c r="AH3167" s="3">
        <v>103699.7</v>
      </c>
      <c r="AI3167" s="3">
        <v>2074</v>
      </c>
      <c r="AJ3167" s="2">
        <v>-10188946.82</v>
      </c>
    </row>
    <row r="3168" spans="1:36" hidden="1" x14ac:dyDescent="0.25">
      <c r="A3168" s="8">
        <v>3.1</v>
      </c>
      <c r="B3168" s="8" t="s">
        <v>4059</v>
      </c>
      <c r="C3168" s="8">
        <v>722170182730</v>
      </c>
      <c r="D3168" s="8" t="s">
        <v>4060</v>
      </c>
      <c r="F3168" s="8" t="s">
        <v>4061</v>
      </c>
      <c r="G3168" s="10">
        <v>43559</v>
      </c>
      <c r="H3168" s="8" t="s">
        <v>31</v>
      </c>
      <c r="I3168" s="8" t="s">
        <v>38</v>
      </c>
      <c r="J3168" s="9">
        <v>8772.4500000000007</v>
      </c>
      <c r="K3168" s="9">
        <v>175.45</v>
      </c>
      <c r="L3168" s="8">
        <v>0</v>
      </c>
      <c r="M3168" s="14">
        <f t="shared" si="147"/>
        <v>8947.9000000000015</v>
      </c>
      <c r="N3168" s="8">
        <v>0</v>
      </c>
      <c r="O3168" s="8">
        <v>0</v>
      </c>
      <c r="P3168" s="8" t="s">
        <v>77</v>
      </c>
      <c r="R3168" s="8">
        <v>1</v>
      </c>
      <c r="S3168" s="13">
        <f>_xlfn.XLOOKUP(P3168,rif_fee_schedule!$A$2:$A$84,rif_fee_schedule!C$2:C$84, 0)*1.628</f>
        <v>9769.6279999999988</v>
      </c>
      <c r="T3168" s="13">
        <f>_xlfn.XLOOKUP(P3168,rif_fee_schedule!$A$2:$A$84,rif_fee_schedule!D$2:D$84, 0)</f>
        <v>5674</v>
      </c>
      <c r="U3168" s="14">
        <f t="shared" si="148"/>
        <v>9769.6279999999988</v>
      </c>
      <c r="V3168" s="14">
        <f t="shared" si="149"/>
        <v>5674</v>
      </c>
      <c r="W3168"/>
      <c r="Y3168" s="3">
        <v>34362078.990000002</v>
      </c>
      <c r="Z3168" s="3">
        <v>687512.03</v>
      </c>
      <c r="AA3168" s="3">
        <v>0</v>
      </c>
      <c r="AB3168">
        <v>0</v>
      </c>
      <c r="AC3168" s="3">
        <v>0</v>
      </c>
      <c r="AD3168" s="2">
        <v>-175934.14</v>
      </c>
      <c r="AE3168" s="3">
        <v>599122533.62</v>
      </c>
      <c r="AF3168" s="3">
        <v>12164932.65</v>
      </c>
      <c r="AG3168" s="3">
        <v>2628720.44</v>
      </c>
      <c r="AH3168" s="3">
        <v>103699.7</v>
      </c>
      <c r="AI3168" s="3">
        <v>2074</v>
      </c>
      <c r="AJ3168" s="2">
        <v>-10188946.82</v>
      </c>
    </row>
    <row r="3169" spans="1:36" hidden="1" x14ac:dyDescent="0.25">
      <c r="A3169" s="8">
        <v>9.1</v>
      </c>
      <c r="B3169" s="8" t="s">
        <v>8839</v>
      </c>
      <c r="C3169" s="8">
        <v>420260300451</v>
      </c>
      <c r="D3169" s="8" t="s">
        <v>8840</v>
      </c>
      <c r="G3169" s="10">
        <v>43683</v>
      </c>
      <c r="H3169" s="8" t="s">
        <v>31</v>
      </c>
      <c r="I3169" s="8" t="s">
        <v>32</v>
      </c>
      <c r="J3169" s="9">
        <v>44847.77</v>
      </c>
      <c r="K3169" s="9">
        <v>896.95</v>
      </c>
      <c r="L3169" s="8">
        <v>0</v>
      </c>
      <c r="M3169" s="14">
        <f t="shared" ref="M3169:M3232" si="150">SUM(J3169:L3169)</f>
        <v>45744.719999999994</v>
      </c>
      <c r="N3169" s="8">
        <v>0</v>
      </c>
      <c r="O3169" s="8">
        <v>0</v>
      </c>
      <c r="P3169" s="8" t="s">
        <v>113</v>
      </c>
      <c r="R3169" s="8">
        <v>29</v>
      </c>
      <c r="S3169" s="13">
        <f>_xlfn.XLOOKUP(P3169,rif_fee_schedule!$A$2:$A$84,rif_fee_schedule!C$2:C$84, 0)*1.628</f>
        <v>6860.3919999999998</v>
      </c>
      <c r="T3169" s="13">
        <f>_xlfn.XLOOKUP(P3169,rif_fee_schedule!$A$2:$A$84,rif_fee_schedule!D$2:D$84, 0)</f>
        <v>3984</v>
      </c>
      <c r="U3169" s="14">
        <f t="shared" si="148"/>
        <v>198951.36799999999</v>
      </c>
      <c r="V3169" s="14">
        <f t="shared" si="149"/>
        <v>115536</v>
      </c>
      <c r="Y3169" s="3">
        <v>13894747.220000001</v>
      </c>
      <c r="Z3169" s="3">
        <v>290518.01</v>
      </c>
      <c r="AA3169" s="3">
        <v>0</v>
      </c>
      <c r="AB3169">
        <v>0</v>
      </c>
      <c r="AC3169" s="3">
        <v>0</v>
      </c>
      <c r="AD3169" s="2">
        <v>-156592.79</v>
      </c>
      <c r="AE3169" s="3">
        <v>599122533.62</v>
      </c>
      <c r="AF3169" s="3">
        <v>12164932.65</v>
      </c>
      <c r="AG3169" s="3">
        <v>2628720.44</v>
      </c>
      <c r="AH3169" s="3">
        <v>103699.7</v>
      </c>
      <c r="AI3169" s="3">
        <v>2074</v>
      </c>
      <c r="AJ3169" s="2">
        <v>-10188946.82</v>
      </c>
    </row>
    <row r="3170" spans="1:36" hidden="1" x14ac:dyDescent="0.25">
      <c r="A3170" s="8">
        <v>9.1</v>
      </c>
      <c r="B3170" s="8" t="s">
        <v>8839</v>
      </c>
      <c r="C3170" s="8">
        <v>420260300451</v>
      </c>
      <c r="D3170" s="8" t="s">
        <v>8840</v>
      </c>
      <c r="G3170" s="10">
        <v>43683</v>
      </c>
      <c r="H3170" s="8" t="s">
        <v>31</v>
      </c>
      <c r="I3170" s="8" t="s">
        <v>32</v>
      </c>
      <c r="J3170" s="9">
        <v>44847.77</v>
      </c>
      <c r="K3170" s="9">
        <v>896.95</v>
      </c>
      <c r="L3170" s="8">
        <v>0</v>
      </c>
      <c r="M3170" s="14">
        <f t="shared" si="150"/>
        <v>45744.719999999994</v>
      </c>
      <c r="N3170" s="8">
        <v>0</v>
      </c>
      <c r="O3170" s="8">
        <v>0</v>
      </c>
      <c r="P3170" s="8" t="s">
        <v>43</v>
      </c>
      <c r="R3170" s="11">
        <v>-29095</v>
      </c>
      <c r="S3170" s="13">
        <f>_xlfn.XLOOKUP(P3170,rif_fee_schedule!$A$2:$A$84,rif_fee_schedule!C$2:C$84, 0)*1.628</f>
        <v>5.1216879999999998</v>
      </c>
      <c r="T3170" s="13">
        <f>_xlfn.XLOOKUP(P3170,rif_fee_schedule!$A$2:$A$84,rif_fee_schedule!D$2:D$84, 0)</f>
        <v>2.9740000000000002</v>
      </c>
      <c r="U3170" s="14">
        <f t="shared" si="148"/>
        <v>-149015.51235999999</v>
      </c>
      <c r="V3170" s="14">
        <f t="shared" si="149"/>
        <v>-86528.53</v>
      </c>
      <c r="Y3170" s="3">
        <v>13894747.220000001</v>
      </c>
      <c r="Z3170" s="3">
        <v>290518.01</v>
      </c>
      <c r="AA3170" s="3">
        <v>0</v>
      </c>
      <c r="AB3170">
        <v>0</v>
      </c>
      <c r="AC3170" s="3">
        <v>0</v>
      </c>
      <c r="AD3170" s="2">
        <v>-156592.79</v>
      </c>
      <c r="AE3170" s="3">
        <v>599122533.62</v>
      </c>
      <c r="AF3170" s="3">
        <v>12164932.65</v>
      </c>
      <c r="AG3170" s="3">
        <v>2628720.44</v>
      </c>
      <c r="AH3170" s="3">
        <v>103699.7</v>
      </c>
      <c r="AI3170" s="3">
        <v>2074</v>
      </c>
      <c r="AJ3170" s="2">
        <v>-10188946.82</v>
      </c>
    </row>
    <row r="3171" spans="1:36" hidden="1" x14ac:dyDescent="0.25">
      <c r="A3171" s="8">
        <v>2</v>
      </c>
      <c r="B3171" s="8" t="s">
        <v>1029</v>
      </c>
      <c r="C3171" s="8">
        <v>102020901140</v>
      </c>
      <c r="D3171" s="8" t="s">
        <v>1030</v>
      </c>
      <c r="G3171" s="10">
        <v>43565</v>
      </c>
      <c r="H3171" s="8" t="s">
        <v>31</v>
      </c>
      <c r="I3171" s="8" t="s">
        <v>32</v>
      </c>
      <c r="J3171" s="9">
        <v>15865.85</v>
      </c>
      <c r="K3171" s="9">
        <v>317.32</v>
      </c>
      <c r="L3171" s="8">
        <v>0</v>
      </c>
      <c r="M3171" s="14">
        <f t="shared" si="150"/>
        <v>16183.17</v>
      </c>
      <c r="N3171" s="8">
        <v>0</v>
      </c>
      <c r="O3171" s="8">
        <v>0</v>
      </c>
      <c r="P3171" s="8" t="s">
        <v>113</v>
      </c>
      <c r="R3171" s="8">
        <v>4</v>
      </c>
      <c r="S3171" s="13">
        <f>_xlfn.XLOOKUP(P3171,rif_fee_schedule!$A$2:$A$84,rif_fee_schedule!C$2:C$84, 0)*1.628</f>
        <v>6860.3919999999998</v>
      </c>
      <c r="T3171" s="13">
        <f>_xlfn.XLOOKUP(P3171,rif_fee_schedule!$A$2:$A$84,rif_fee_schedule!D$2:D$84, 0)</f>
        <v>3984</v>
      </c>
      <c r="U3171" s="14">
        <f t="shared" si="148"/>
        <v>27441.567999999999</v>
      </c>
      <c r="V3171" s="14">
        <f t="shared" si="149"/>
        <v>15936</v>
      </c>
      <c r="W3171"/>
      <c r="Y3171" s="3">
        <v>272008405.74000001</v>
      </c>
      <c r="Z3171" s="3">
        <v>5573244.3300000001</v>
      </c>
      <c r="AA3171" s="3">
        <v>0</v>
      </c>
      <c r="AB3171">
        <v>0</v>
      </c>
      <c r="AC3171" s="3">
        <v>0</v>
      </c>
      <c r="AD3171" s="2">
        <v>-7297347.0099999998</v>
      </c>
      <c r="AE3171" s="3">
        <v>599122533.62</v>
      </c>
      <c r="AF3171" s="3">
        <v>12164932.65</v>
      </c>
      <c r="AG3171" s="3">
        <v>2628720.44</v>
      </c>
      <c r="AH3171" s="3">
        <v>103699.7</v>
      </c>
      <c r="AI3171" s="3">
        <v>2074</v>
      </c>
      <c r="AJ3171" s="2">
        <v>-10188946.82</v>
      </c>
    </row>
    <row r="3172" spans="1:36" hidden="1" x14ac:dyDescent="0.25">
      <c r="A3172" s="8">
        <v>2</v>
      </c>
      <c r="B3172" s="8" t="s">
        <v>1029</v>
      </c>
      <c r="C3172" s="8">
        <v>102020901140</v>
      </c>
      <c r="D3172" s="8" t="s">
        <v>1030</v>
      </c>
      <c r="G3172" s="10">
        <v>43565</v>
      </c>
      <c r="H3172" s="8" t="s">
        <v>31</v>
      </c>
      <c r="I3172" s="8" t="s">
        <v>32</v>
      </c>
      <c r="J3172" s="9">
        <v>15865.85</v>
      </c>
      <c r="K3172" s="9">
        <v>317.32</v>
      </c>
      <c r="L3172" s="8">
        <v>0</v>
      </c>
      <c r="M3172" s="14">
        <f t="shared" si="150"/>
        <v>16183.17</v>
      </c>
      <c r="N3172" s="8">
        <v>0</v>
      </c>
      <c r="O3172" s="8">
        <v>0</v>
      </c>
      <c r="P3172" s="8" t="s">
        <v>77</v>
      </c>
      <c r="R3172" s="8">
        <v>-1</v>
      </c>
      <c r="S3172" s="13">
        <f>_xlfn.XLOOKUP(P3172,rif_fee_schedule!$A$2:$A$84,rif_fee_schedule!C$2:C$84, 0)*1.628</f>
        <v>9769.6279999999988</v>
      </c>
      <c r="T3172" s="13">
        <f>_xlfn.XLOOKUP(P3172,rif_fee_schedule!$A$2:$A$84,rif_fee_schedule!D$2:D$84, 0)</f>
        <v>5674</v>
      </c>
      <c r="U3172" s="14">
        <f t="shared" si="148"/>
        <v>-9769.6279999999988</v>
      </c>
      <c r="V3172" s="14">
        <f t="shared" si="149"/>
        <v>-5674</v>
      </c>
      <c r="W3172"/>
      <c r="Y3172" s="3">
        <v>272008405.74000001</v>
      </c>
      <c r="Z3172" s="3">
        <v>5573244.3300000001</v>
      </c>
      <c r="AA3172" s="3">
        <v>0</v>
      </c>
      <c r="AB3172">
        <v>0</v>
      </c>
      <c r="AC3172" s="3">
        <v>0</v>
      </c>
      <c r="AD3172" s="2">
        <v>-7297347.0099999998</v>
      </c>
      <c r="AE3172" s="3">
        <v>599122533.62</v>
      </c>
      <c r="AF3172" s="3">
        <v>12164932.65</v>
      </c>
      <c r="AG3172" s="3">
        <v>2628720.44</v>
      </c>
      <c r="AH3172" s="3">
        <v>103699.7</v>
      </c>
      <c r="AI3172" s="3">
        <v>2074</v>
      </c>
      <c r="AJ3172" s="2">
        <v>-10188946.82</v>
      </c>
    </row>
    <row r="3173" spans="1:36" hidden="1" x14ac:dyDescent="0.25">
      <c r="A3173" s="8">
        <v>1</v>
      </c>
      <c r="B3173" s="8" t="s">
        <v>75</v>
      </c>
      <c r="C3173" s="8">
        <v>2530310000100</v>
      </c>
      <c r="D3173" s="8" t="s">
        <v>76</v>
      </c>
      <c r="G3173" s="10">
        <v>43592</v>
      </c>
      <c r="H3173" s="8" t="s">
        <v>31</v>
      </c>
      <c r="I3173" s="8" t="s">
        <v>32</v>
      </c>
      <c r="J3173" s="9">
        <v>1028387.98</v>
      </c>
      <c r="K3173" s="9">
        <v>20567.759999999998</v>
      </c>
      <c r="L3173" s="8">
        <v>0</v>
      </c>
      <c r="M3173" s="14">
        <f t="shared" si="150"/>
        <v>1048955.74</v>
      </c>
      <c r="N3173" s="8">
        <v>0</v>
      </c>
      <c r="O3173" s="8">
        <v>0</v>
      </c>
      <c r="P3173" s="8" t="s">
        <v>77</v>
      </c>
      <c r="R3173" s="8">
        <v>-1</v>
      </c>
      <c r="S3173" s="13">
        <f>_xlfn.XLOOKUP(P3173,rif_fee_schedule!$A$2:$A$84,rif_fee_schedule!C$2:C$84, 0)*1.628</f>
        <v>9769.6279999999988</v>
      </c>
      <c r="T3173" s="13">
        <f>_xlfn.XLOOKUP(P3173,rif_fee_schedule!$A$2:$A$84,rif_fee_schedule!D$2:D$84, 0)</f>
        <v>5674</v>
      </c>
      <c r="U3173" s="14">
        <f t="shared" si="148"/>
        <v>-9769.6279999999988</v>
      </c>
      <c r="V3173" s="14">
        <f t="shared" si="149"/>
        <v>-5674</v>
      </c>
      <c r="W3173"/>
      <c r="Y3173" s="3">
        <v>74696854.359999999</v>
      </c>
      <c r="Z3173" s="3">
        <v>1494936.99</v>
      </c>
      <c r="AA3173" s="3">
        <v>1189721.74</v>
      </c>
      <c r="AB3173" s="2">
        <v>103699.7</v>
      </c>
      <c r="AC3173" s="3">
        <v>2074</v>
      </c>
      <c r="AD3173" s="2">
        <v>-3422401.68</v>
      </c>
      <c r="AE3173" s="3">
        <v>599122533.62</v>
      </c>
      <c r="AF3173" s="3">
        <v>12164932.65</v>
      </c>
      <c r="AG3173" s="3">
        <v>2628720.44</v>
      </c>
      <c r="AH3173" s="3">
        <v>103699.7</v>
      </c>
      <c r="AI3173" s="3">
        <v>2074</v>
      </c>
      <c r="AJ3173" s="2">
        <v>-10188946.82</v>
      </c>
    </row>
    <row r="3174" spans="1:36" hidden="1" x14ac:dyDescent="0.25">
      <c r="A3174" s="8">
        <v>1</v>
      </c>
      <c r="B3174" s="8" t="s">
        <v>75</v>
      </c>
      <c r="C3174" s="8">
        <v>2530310000100</v>
      </c>
      <c r="D3174" s="8" t="s">
        <v>76</v>
      </c>
      <c r="G3174" s="10">
        <v>43592</v>
      </c>
      <c r="H3174" s="8" t="s">
        <v>31</v>
      </c>
      <c r="I3174" s="8" t="s">
        <v>32</v>
      </c>
      <c r="J3174" s="9">
        <v>1028387.98</v>
      </c>
      <c r="K3174" s="9">
        <v>20567.759999999998</v>
      </c>
      <c r="L3174" s="8">
        <v>0</v>
      </c>
      <c r="M3174" s="14">
        <f t="shared" si="150"/>
        <v>1048955.74</v>
      </c>
      <c r="N3174" s="8">
        <v>0</v>
      </c>
      <c r="O3174" s="8">
        <v>0</v>
      </c>
      <c r="P3174" s="8" t="s">
        <v>78</v>
      </c>
      <c r="R3174" s="8">
        <v>120</v>
      </c>
      <c r="S3174" s="13">
        <f>_xlfn.XLOOKUP(P3174,rif_fee_schedule!$A$2:$A$84,rif_fee_schedule!C$2:C$84, 0)*1.628</f>
        <v>9105.4039999999986</v>
      </c>
      <c r="T3174" s="13">
        <f>_xlfn.XLOOKUP(P3174,rif_fee_schedule!$A$2:$A$84,rif_fee_schedule!D$2:D$84, 0)</f>
        <v>5288</v>
      </c>
      <c r="U3174" s="14">
        <f t="shared" si="148"/>
        <v>1092648.4799999997</v>
      </c>
      <c r="V3174" s="14">
        <f t="shared" si="149"/>
        <v>634560</v>
      </c>
      <c r="W3174"/>
      <c r="Y3174" s="3">
        <v>74696854.359999999</v>
      </c>
      <c r="Z3174" s="3">
        <v>1494936.99</v>
      </c>
      <c r="AA3174" s="3">
        <v>1189721.74</v>
      </c>
      <c r="AB3174" s="2">
        <v>103699.7</v>
      </c>
      <c r="AC3174" s="3">
        <v>2074</v>
      </c>
      <c r="AD3174" s="2">
        <v>-3422401.68</v>
      </c>
      <c r="AE3174" s="3">
        <v>599122533.62</v>
      </c>
      <c r="AF3174" s="3">
        <v>12164932.65</v>
      </c>
      <c r="AG3174" s="3">
        <v>2628720.44</v>
      </c>
      <c r="AH3174" s="3">
        <v>103699.7</v>
      </c>
      <c r="AI3174" s="3">
        <v>2074</v>
      </c>
      <c r="AJ3174" s="2">
        <v>-10188946.82</v>
      </c>
    </row>
    <row r="3175" spans="1:36" hidden="1" x14ac:dyDescent="0.25">
      <c r="A3175" s="8">
        <v>2</v>
      </c>
      <c r="B3175" s="8" t="s">
        <v>1675</v>
      </c>
      <c r="C3175" s="8">
        <v>131350192330</v>
      </c>
      <c r="D3175" s="8" t="s">
        <v>1676</v>
      </c>
      <c r="G3175" s="10">
        <v>43570</v>
      </c>
      <c r="H3175" s="8" t="s">
        <v>31</v>
      </c>
      <c r="I3175" s="8" t="s">
        <v>32</v>
      </c>
      <c r="J3175" s="9">
        <v>98553.23</v>
      </c>
      <c r="K3175" s="9">
        <v>1971.06</v>
      </c>
      <c r="L3175" s="8">
        <v>0</v>
      </c>
      <c r="M3175" s="14">
        <f t="shared" si="150"/>
        <v>100524.29</v>
      </c>
      <c r="N3175" s="8">
        <v>0</v>
      </c>
      <c r="O3175" s="8">
        <v>0</v>
      </c>
      <c r="P3175" s="8" t="s">
        <v>113</v>
      </c>
      <c r="R3175" s="8">
        <v>-5</v>
      </c>
      <c r="S3175" s="13">
        <f>_xlfn.XLOOKUP(P3175,rif_fee_schedule!$A$2:$A$84,rif_fee_schedule!C$2:C$84, 0)*1.628</f>
        <v>6860.3919999999998</v>
      </c>
      <c r="T3175" s="13">
        <f>_xlfn.XLOOKUP(P3175,rif_fee_schedule!$A$2:$A$84,rif_fee_schedule!D$2:D$84, 0)</f>
        <v>3984</v>
      </c>
      <c r="U3175" s="14">
        <f t="shared" si="148"/>
        <v>-34301.96</v>
      </c>
      <c r="V3175" s="14">
        <f t="shared" si="149"/>
        <v>-19920</v>
      </c>
      <c r="W3175"/>
      <c r="Y3175" s="3">
        <v>272008405.74000001</v>
      </c>
      <c r="Z3175" s="3">
        <v>5573244.3300000001</v>
      </c>
      <c r="AA3175" s="3">
        <v>0</v>
      </c>
      <c r="AB3175">
        <v>0</v>
      </c>
      <c r="AC3175" s="3">
        <v>0</v>
      </c>
      <c r="AD3175" s="2">
        <v>-7297347.0099999998</v>
      </c>
      <c r="AE3175" s="3">
        <v>599122533.62</v>
      </c>
      <c r="AF3175" s="3">
        <v>12164932.65</v>
      </c>
      <c r="AG3175" s="3">
        <v>2628720.44</v>
      </c>
      <c r="AH3175" s="3">
        <v>103699.7</v>
      </c>
      <c r="AI3175" s="3">
        <v>2074</v>
      </c>
      <c r="AJ3175" s="2">
        <v>-10188946.82</v>
      </c>
    </row>
    <row r="3176" spans="1:36" hidden="1" x14ac:dyDescent="0.25">
      <c r="A3176" s="8">
        <v>2</v>
      </c>
      <c r="B3176" s="8" t="s">
        <v>1675</v>
      </c>
      <c r="C3176" s="8">
        <v>131350192330</v>
      </c>
      <c r="D3176" s="8" t="s">
        <v>1676</v>
      </c>
      <c r="G3176" s="10">
        <v>43570</v>
      </c>
      <c r="H3176" s="8" t="s">
        <v>31</v>
      </c>
      <c r="I3176" s="8" t="s">
        <v>32</v>
      </c>
      <c r="J3176" s="9">
        <v>98553.23</v>
      </c>
      <c r="K3176" s="9">
        <v>1971.06</v>
      </c>
      <c r="L3176" s="8">
        <v>0</v>
      </c>
      <c r="M3176" s="14">
        <f t="shared" si="150"/>
        <v>100524.29</v>
      </c>
      <c r="N3176" s="8">
        <v>0</v>
      </c>
      <c r="O3176" s="8">
        <v>0</v>
      </c>
      <c r="P3176" s="8" t="s">
        <v>113</v>
      </c>
      <c r="R3176" s="8">
        <v>21</v>
      </c>
      <c r="S3176" s="13">
        <f>_xlfn.XLOOKUP(P3176,rif_fee_schedule!$A$2:$A$84,rif_fee_schedule!C$2:C$84, 0)*1.628</f>
        <v>6860.3919999999998</v>
      </c>
      <c r="T3176" s="13">
        <f>_xlfn.XLOOKUP(P3176,rif_fee_schedule!$A$2:$A$84,rif_fee_schedule!D$2:D$84, 0)</f>
        <v>3984</v>
      </c>
      <c r="U3176" s="14">
        <f t="shared" si="148"/>
        <v>144068.23199999999</v>
      </c>
      <c r="V3176" s="14">
        <f t="shared" si="149"/>
        <v>83664</v>
      </c>
      <c r="W3176"/>
      <c r="Y3176" s="3">
        <v>272008405.74000001</v>
      </c>
      <c r="Z3176" s="3">
        <v>5573244.3300000001</v>
      </c>
      <c r="AA3176" s="3">
        <v>0</v>
      </c>
      <c r="AB3176">
        <v>0</v>
      </c>
      <c r="AC3176" s="3">
        <v>0</v>
      </c>
      <c r="AD3176" s="2">
        <v>-7297347.0099999998</v>
      </c>
      <c r="AE3176" s="3">
        <v>599122533.62</v>
      </c>
      <c r="AF3176" s="3">
        <v>12164932.65</v>
      </c>
      <c r="AG3176" s="3">
        <v>2628720.44</v>
      </c>
      <c r="AH3176" s="3">
        <v>103699.7</v>
      </c>
      <c r="AI3176" s="3">
        <v>2074</v>
      </c>
      <c r="AJ3176" s="2">
        <v>-10188946.82</v>
      </c>
    </row>
    <row r="3177" spans="1:36" hidden="1" x14ac:dyDescent="0.25">
      <c r="A3177" s="8">
        <v>2</v>
      </c>
      <c r="B3177" s="8" t="s">
        <v>1918</v>
      </c>
      <c r="C3177" s="8">
        <v>141020058490</v>
      </c>
      <c r="D3177" s="8" t="s">
        <v>1919</v>
      </c>
      <c r="G3177" s="10">
        <v>43565</v>
      </c>
      <c r="H3177" s="8" t="s">
        <v>31</v>
      </c>
      <c r="I3177" s="8" t="s">
        <v>32</v>
      </c>
      <c r="J3177" s="9">
        <v>55436.19</v>
      </c>
      <c r="K3177" s="9">
        <v>1108.72</v>
      </c>
      <c r="L3177" s="8">
        <v>0</v>
      </c>
      <c r="M3177" s="14">
        <f t="shared" si="150"/>
        <v>56544.91</v>
      </c>
      <c r="N3177" s="8">
        <v>0</v>
      </c>
      <c r="O3177" s="8">
        <v>0</v>
      </c>
      <c r="P3177" s="8" t="s">
        <v>113</v>
      </c>
      <c r="R3177" s="8">
        <v>20</v>
      </c>
      <c r="S3177" s="13">
        <f>_xlfn.XLOOKUP(P3177,rif_fee_schedule!$A$2:$A$84,rif_fee_schedule!C$2:C$84, 0)*1.628</f>
        <v>6860.3919999999998</v>
      </c>
      <c r="T3177" s="13">
        <f>_xlfn.XLOOKUP(P3177,rif_fee_schedule!$A$2:$A$84,rif_fee_schedule!D$2:D$84, 0)</f>
        <v>3984</v>
      </c>
      <c r="U3177" s="14">
        <f t="shared" si="148"/>
        <v>137207.84</v>
      </c>
      <c r="V3177" s="14">
        <f t="shared" si="149"/>
        <v>79680</v>
      </c>
      <c r="W3177"/>
      <c r="Y3177" s="3">
        <v>272008405.74000001</v>
      </c>
      <c r="Z3177" s="3">
        <v>5573244.3300000001</v>
      </c>
      <c r="AA3177" s="3">
        <v>0</v>
      </c>
      <c r="AB3177">
        <v>0</v>
      </c>
      <c r="AC3177" s="3">
        <v>0</v>
      </c>
      <c r="AD3177" s="2">
        <v>-7297347.0099999998</v>
      </c>
      <c r="AE3177" s="3">
        <v>599122533.62</v>
      </c>
      <c r="AF3177" s="3">
        <v>12164932.65</v>
      </c>
      <c r="AG3177" s="3">
        <v>2628720.44</v>
      </c>
      <c r="AH3177" s="3">
        <v>103699.7</v>
      </c>
      <c r="AI3177" s="3">
        <v>2074</v>
      </c>
      <c r="AJ3177" s="2">
        <v>-10188946.82</v>
      </c>
    </row>
    <row r="3178" spans="1:36" hidden="1" x14ac:dyDescent="0.25">
      <c r="A3178" s="8">
        <v>2</v>
      </c>
      <c r="B3178" s="8" t="s">
        <v>1918</v>
      </c>
      <c r="C3178" s="8">
        <v>141020058490</v>
      </c>
      <c r="D3178" s="8" t="s">
        <v>1919</v>
      </c>
      <c r="G3178" s="10">
        <v>43565</v>
      </c>
      <c r="H3178" s="8" t="s">
        <v>31</v>
      </c>
      <c r="I3178" s="8" t="s">
        <v>32</v>
      </c>
      <c r="J3178" s="9">
        <v>55436.19</v>
      </c>
      <c r="K3178" s="9">
        <v>1108.72</v>
      </c>
      <c r="L3178" s="8">
        <v>0</v>
      </c>
      <c r="M3178" s="14">
        <f t="shared" si="150"/>
        <v>56544.91</v>
      </c>
      <c r="N3178" s="8">
        <v>0</v>
      </c>
      <c r="O3178" s="8">
        <v>0</v>
      </c>
      <c r="P3178" s="8" t="s">
        <v>113</v>
      </c>
      <c r="R3178" s="8">
        <v>-11</v>
      </c>
      <c r="S3178" s="13">
        <f>_xlfn.XLOOKUP(P3178,rif_fee_schedule!$A$2:$A$84,rif_fee_schedule!C$2:C$84, 0)*1.628</f>
        <v>6860.3919999999998</v>
      </c>
      <c r="T3178" s="13">
        <f>_xlfn.XLOOKUP(P3178,rif_fee_schedule!$A$2:$A$84,rif_fee_schedule!D$2:D$84, 0)</f>
        <v>3984</v>
      </c>
      <c r="U3178" s="14">
        <f t="shared" si="148"/>
        <v>-75464.312000000005</v>
      </c>
      <c r="V3178" s="14">
        <f t="shared" si="149"/>
        <v>-43824</v>
      </c>
      <c r="W3178"/>
      <c r="Y3178" s="3">
        <v>272008405.74000001</v>
      </c>
      <c r="Z3178" s="3">
        <v>5573244.3300000001</v>
      </c>
      <c r="AA3178" s="3">
        <v>0</v>
      </c>
      <c r="AB3178">
        <v>0</v>
      </c>
      <c r="AC3178" s="3">
        <v>0</v>
      </c>
      <c r="AD3178" s="2">
        <v>-7297347.0099999998</v>
      </c>
      <c r="AE3178" s="3">
        <v>599122533.62</v>
      </c>
      <c r="AF3178" s="3">
        <v>12164932.65</v>
      </c>
      <c r="AG3178" s="3">
        <v>2628720.44</v>
      </c>
      <c r="AH3178" s="3">
        <v>103699.7</v>
      </c>
      <c r="AI3178" s="3">
        <v>2074</v>
      </c>
      <c r="AJ3178" s="2">
        <v>-10188946.82</v>
      </c>
    </row>
    <row r="3179" spans="1:36" hidden="1" x14ac:dyDescent="0.25">
      <c r="A3179" s="8">
        <v>8</v>
      </c>
      <c r="B3179" s="8" t="s">
        <v>8686</v>
      </c>
      <c r="C3179" s="8">
        <v>232330180050</v>
      </c>
      <c r="D3179" s="8" t="s">
        <v>8687</v>
      </c>
      <c r="F3179" s="8" t="s">
        <v>8688</v>
      </c>
      <c r="G3179" s="10">
        <v>43564</v>
      </c>
      <c r="H3179" s="8" t="s">
        <v>31</v>
      </c>
      <c r="I3179" s="8" t="s">
        <v>38</v>
      </c>
      <c r="J3179" s="9">
        <v>24081.71</v>
      </c>
      <c r="K3179" s="9">
        <v>481.64</v>
      </c>
      <c r="L3179" s="8">
        <v>0</v>
      </c>
      <c r="M3179" s="14">
        <f t="shared" si="150"/>
        <v>24563.35</v>
      </c>
      <c r="N3179" s="8">
        <v>0</v>
      </c>
      <c r="O3179" s="8">
        <v>0</v>
      </c>
      <c r="P3179" s="8" t="s">
        <v>78</v>
      </c>
      <c r="R3179" s="8">
        <v>15</v>
      </c>
      <c r="S3179" s="13">
        <f>_xlfn.XLOOKUP(P3179,rif_fee_schedule!$A$2:$A$84,rif_fee_schedule!C$2:C$84, 0)*1.628</f>
        <v>9105.4039999999986</v>
      </c>
      <c r="T3179" s="13">
        <f>_xlfn.XLOOKUP(P3179,rif_fee_schedule!$A$2:$A$84,rif_fee_schedule!D$2:D$84, 0)</f>
        <v>5288</v>
      </c>
      <c r="U3179" s="14">
        <f t="shared" si="148"/>
        <v>136581.05999999997</v>
      </c>
      <c r="V3179" s="14">
        <f t="shared" si="149"/>
        <v>79320</v>
      </c>
      <c r="W3179"/>
      <c r="Y3179" s="3">
        <v>38230434.439999998</v>
      </c>
      <c r="Z3179" s="3">
        <v>764608.82</v>
      </c>
      <c r="AA3179" s="3">
        <v>0</v>
      </c>
      <c r="AB3179">
        <v>0</v>
      </c>
      <c r="AC3179" s="3">
        <v>0</v>
      </c>
      <c r="AD3179" s="2">
        <v>-229524.99</v>
      </c>
      <c r="AE3179" s="3">
        <v>599122533.62</v>
      </c>
      <c r="AF3179" s="3">
        <v>12164932.65</v>
      </c>
      <c r="AG3179" s="3">
        <v>2628720.44</v>
      </c>
      <c r="AH3179" s="3">
        <v>103699.7</v>
      </c>
      <c r="AI3179" s="3">
        <v>2074</v>
      </c>
      <c r="AJ3179" s="2">
        <v>-10188946.82</v>
      </c>
    </row>
    <row r="3180" spans="1:36" hidden="1" x14ac:dyDescent="0.25">
      <c r="A3180" s="8">
        <v>8</v>
      </c>
      <c r="B3180" s="8" t="s">
        <v>8686</v>
      </c>
      <c r="C3180" s="8">
        <v>232330180050</v>
      </c>
      <c r="D3180" s="8" t="s">
        <v>8687</v>
      </c>
      <c r="F3180" s="8" t="s">
        <v>8688</v>
      </c>
      <c r="G3180" s="10">
        <v>43564</v>
      </c>
      <c r="H3180" s="8" t="s">
        <v>31</v>
      </c>
      <c r="I3180" s="8" t="s">
        <v>38</v>
      </c>
      <c r="J3180" s="9">
        <v>24081.71</v>
      </c>
      <c r="K3180" s="9">
        <v>481.64</v>
      </c>
      <c r="L3180" s="8">
        <v>0</v>
      </c>
      <c r="M3180" s="14">
        <f t="shared" si="150"/>
        <v>24563.35</v>
      </c>
      <c r="N3180" s="8">
        <v>0</v>
      </c>
      <c r="O3180" s="8">
        <v>0</v>
      </c>
      <c r="P3180" s="8" t="s">
        <v>113</v>
      </c>
      <c r="R3180" s="8">
        <v>-16</v>
      </c>
      <c r="S3180" s="13">
        <f>_xlfn.XLOOKUP(P3180,rif_fee_schedule!$A$2:$A$84,rif_fee_schedule!C$2:C$84, 0)*1.628</f>
        <v>6860.3919999999998</v>
      </c>
      <c r="T3180" s="13">
        <f>_xlfn.XLOOKUP(P3180,rif_fee_schedule!$A$2:$A$84,rif_fee_schedule!D$2:D$84, 0)</f>
        <v>3984</v>
      </c>
      <c r="U3180" s="14">
        <f t="shared" si="148"/>
        <v>-109766.272</v>
      </c>
      <c r="V3180" s="14">
        <f t="shared" si="149"/>
        <v>-63744</v>
      </c>
      <c r="W3180"/>
      <c r="Y3180" s="3">
        <v>38230434.439999998</v>
      </c>
      <c r="Z3180" s="3">
        <v>764608.82</v>
      </c>
      <c r="AA3180" s="3">
        <v>0</v>
      </c>
      <c r="AB3180">
        <v>0</v>
      </c>
      <c r="AC3180" s="3">
        <v>0</v>
      </c>
      <c r="AD3180" s="2">
        <v>-229524.99</v>
      </c>
      <c r="AE3180" s="3">
        <v>599122533.62</v>
      </c>
      <c r="AF3180" s="3">
        <v>12164932.65</v>
      </c>
      <c r="AG3180" s="3">
        <v>2628720.44</v>
      </c>
      <c r="AH3180" s="3">
        <v>103699.7</v>
      </c>
      <c r="AI3180" s="3">
        <v>2074</v>
      </c>
      <c r="AJ3180" s="2">
        <v>-10188946.82</v>
      </c>
    </row>
    <row r="3181" spans="1:36" hidden="1" x14ac:dyDescent="0.25">
      <c r="A3181" s="8">
        <v>2</v>
      </c>
      <c r="B3181" s="8" t="s">
        <v>1372</v>
      </c>
      <c r="C3181" s="8">
        <v>131250130010</v>
      </c>
      <c r="D3181" s="8" t="s">
        <v>1373</v>
      </c>
      <c r="F3181" s="8" t="s">
        <v>1374</v>
      </c>
      <c r="G3181" s="10">
        <v>43572</v>
      </c>
      <c r="H3181" s="8" t="s">
        <v>31</v>
      </c>
      <c r="I3181" s="8" t="s">
        <v>38</v>
      </c>
      <c r="J3181" s="9">
        <v>1803400.74</v>
      </c>
      <c r="K3181" s="9">
        <v>36068.019999999997</v>
      </c>
      <c r="L3181" s="8">
        <v>0</v>
      </c>
      <c r="M3181" s="14">
        <f t="shared" si="150"/>
        <v>1839468.76</v>
      </c>
      <c r="N3181" s="8">
        <v>0</v>
      </c>
      <c r="O3181" s="8">
        <v>0</v>
      </c>
      <c r="P3181" s="8" t="s">
        <v>83</v>
      </c>
      <c r="R3181" s="11">
        <v>53465</v>
      </c>
      <c r="S3181" s="13">
        <f>_xlfn.XLOOKUP(P3181,rif_fee_schedule!$A$2:$A$84,rif_fee_schedule!C$2:C$84, 0)*1.628</f>
        <v>13.572635999999999</v>
      </c>
      <c r="T3181" s="13">
        <f>_xlfn.XLOOKUP(P3181,rif_fee_schedule!$A$2:$A$84,rif_fee_schedule!D$2:D$84, 0)</f>
        <v>7.883</v>
      </c>
      <c r="U3181" s="14">
        <f t="shared" si="148"/>
        <v>725660.98373999994</v>
      </c>
      <c r="V3181" s="14">
        <f t="shared" si="149"/>
        <v>421464.59499999997</v>
      </c>
      <c r="W3181" s="2"/>
      <c r="Y3181" s="3">
        <v>272008405.74000001</v>
      </c>
      <c r="Z3181" s="3">
        <v>5573244.3300000001</v>
      </c>
      <c r="AA3181" s="3">
        <v>0</v>
      </c>
      <c r="AB3181">
        <v>0</v>
      </c>
      <c r="AC3181" s="3">
        <v>0</v>
      </c>
      <c r="AD3181" s="2">
        <v>-7297347.0099999998</v>
      </c>
      <c r="AE3181" s="3">
        <v>599122533.62</v>
      </c>
      <c r="AF3181" s="3">
        <v>12164932.65</v>
      </c>
      <c r="AG3181" s="3">
        <v>2628720.44</v>
      </c>
      <c r="AH3181" s="3">
        <v>103699.7</v>
      </c>
      <c r="AI3181" s="3">
        <v>2074</v>
      </c>
      <c r="AJ3181" s="2">
        <v>-10188946.82</v>
      </c>
    </row>
    <row r="3182" spans="1:36" hidden="1" x14ac:dyDescent="0.25">
      <c r="A3182" s="8">
        <v>2</v>
      </c>
      <c r="B3182" s="8" t="s">
        <v>1372</v>
      </c>
      <c r="C3182" s="8">
        <v>131250130010</v>
      </c>
      <c r="D3182" s="8" t="s">
        <v>1373</v>
      </c>
      <c r="F3182" s="8" t="s">
        <v>1374</v>
      </c>
      <c r="G3182" s="10">
        <v>43572</v>
      </c>
      <c r="H3182" s="8" t="s">
        <v>31</v>
      </c>
      <c r="I3182" s="8" t="s">
        <v>38</v>
      </c>
      <c r="J3182" s="9">
        <v>1803400.74</v>
      </c>
      <c r="K3182" s="9">
        <v>36068.019999999997</v>
      </c>
      <c r="L3182" s="8">
        <v>0</v>
      </c>
      <c r="M3182" s="14">
        <f t="shared" si="150"/>
        <v>1839468.76</v>
      </c>
      <c r="N3182" s="8">
        <v>0</v>
      </c>
      <c r="O3182" s="8">
        <v>0</v>
      </c>
      <c r="P3182" s="8" t="s">
        <v>45</v>
      </c>
      <c r="R3182" s="11">
        <v>-9163</v>
      </c>
      <c r="S3182" s="13">
        <f>_xlfn.XLOOKUP(P3182,rif_fee_schedule!$A$2:$A$84,rif_fee_schedule!C$2:C$84, 0)*1.628</f>
        <v>19.244587999999997</v>
      </c>
      <c r="T3182" s="13">
        <f>_xlfn.XLOOKUP(P3182,rif_fee_schedule!$A$2:$A$84,rif_fee_schedule!D$2:D$84, 0)</f>
        <v>11.177</v>
      </c>
      <c r="U3182" s="14">
        <f t="shared" si="148"/>
        <v>-176338.15984399998</v>
      </c>
      <c r="V3182" s="14">
        <f t="shared" si="149"/>
        <v>-102414.851</v>
      </c>
      <c r="W3182" s="2"/>
      <c r="Y3182" s="3">
        <v>272008405.74000001</v>
      </c>
      <c r="Z3182" s="3">
        <v>5573244.3300000001</v>
      </c>
      <c r="AA3182" s="3">
        <v>0</v>
      </c>
      <c r="AB3182">
        <v>0</v>
      </c>
      <c r="AC3182" s="3">
        <v>0</v>
      </c>
      <c r="AD3182" s="2">
        <v>-7297347.0099999998</v>
      </c>
      <c r="AE3182" s="3">
        <v>599122533.62</v>
      </c>
      <c r="AF3182" s="3">
        <v>12164932.65</v>
      </c>
      <c r="AG3182" s="3">
        <v>2628720.44</v>
      </c>
      <c r="AH3182" s="3">
        <v>103699.7</v>
      </c>
      <c r="AI3182" s="3">
        <v>2074</v>
      </c>
      <c r="AJ3182" s="2">
        <v>-10188946.82</v>
      </c>
    </row>
    <row r="3183" spans="1:36" hidden="1" x14ac:dyDescent="0.25">
      <c r="A3183" s="8">
        <v>2</v>
      </c>
      <c r="B3183" s="8" t="s">
        <v>1372</v>
      </c>
      <c r="C3183" s="8">
        <v>131250130010</v>
      </c>
      <c r="D3183" s="8" t="s">
        <v>1373</v>
      </c>
      <c r="F3183" s="8" t="s">
        <v>1374</v>
      </c>
      <c r="G3183" s="10">
        <v>43572</v>
      </c>
      <c r="H3183" s="8" t="s">
        <v>31</v>
      </c>
      <c r="I3183" s="8" t="s">
        <v>38</v>
      </c>
      <c r="J3183" s="9">
        <v>1803400.74</v>
      </c>
      <c r="K3183" s="9">
        <v>36068.019999999997</v>
      </c>
      <c r="L3183" s="8">
        <v>0</v>
      </c>
      <c r="M3183" s="14">
        <f t="shared" si="150"/>
        <v>1839468.76</v>
      </c>
      <c r="N3183" s="8">
        <v>0</v>
      </c>
      <c r="O3183" s="8">
        <v>0</v>
      </c>
      <c r="P3183" s="8" t="s">
        <v>117</v>
      </c>
      <c r="R3183" s="8">
        <v>257</v>
      </c>
      <c r="S3183" s="13">
        <f>_xlfn.XLOOKUP(P3183,rif_fee_schedule!$A$2:$A$84,rif_fee_schedule!C$2:C$84, 0)*1.628</f>
        <v>4288.152</v>
      </c>
      <c r="T3183" s="13">
        <f>_xlfn.XLOOKUP(P3183,rif_fee_schedule!$A$2:$A$84,rif_fee_schedule!D$2:D$84, 0)</f>
        <v>2490</v>
      </c>
      <c r="U3183" s="14">
        <f t="shared" si="148"/>
        <v>1102055.064</v>
      </c>
      <c r="V3183" s="14">
        <f t="shared" si="149"/>
        <v>639930</v>
      </c>
      <c r="W3183"/>
      <c r="Y3183" s="3">
        <v>272008405.74000001</v>
      </c>
      <c r="Z3183" s="3">
        <v>5573244.3300000001</v>
      </c>
      <c r="AA3183" s="3">
        <v>0</v>
      </c>
      <c r="AB3183">
        <v>0</v>
      </c>
      <c r="AC3183" s="3">
        <v>0</v>
      </c>
      <c r="AD3183" s="2">
        <v>-7297347.0099999998</v>
      </c>
      <c r="AE3183" s="3">
        <v>599122533.62</v>
      </c>
      <c r="AF3183" s="3">
        <v>12164932.65</v>
      </c>
      <c r="AG3183" s="3">
        <v>2628720.44</v>
      </c>
      <c r="AH3183" s="3">
        <v>103699.7</v>
      </c>
      <c r="AI3183" s="3">
        <v>2074</v>
      </c>
      <c r="AJ3183" s="2">
        <v>-10188946.82</v>
      </c>
    </row>
    <row r="3184" spans="1:36" hidden="1" x14ac:dyDescent="0.25">
      <c r="A3184" s="8">
        <v>2</v>
      </c>
      <c r="B3184" s="8" t="s">
        <v>1372</v>
      </c>
      <c r="C3184" s="8">
        <v>131250130010</v>
      </c>
      <c r="D3184" s="8" t="s">
        <v>1373</v>
      </c>
      <c r="F3184" s="8" t="s">
        <v>1374</v>
      </c>
      <c r="G3184" s="10">
        <v>43572</v>
      </c>
      <c r="H3184" s="8" t="s">
        <v>31</v>
      </c>
      <c r="I3184" s="8" t="s">
        <v>38</v>
      </c>
      <c r="J3184" s="9">
        <v>1803400.74</v>
      </c>
      <c r="K3184" s="9">
        <v>36068.019999999997</v>
      </c>
      <c r="L3184" s="8">
        <v>0</v>
      </c>
      <c r="M3184" s="14">
        <f t="shared" si="150"/>
        <v>1839468.76</v>
      </c>
      <c r="N3184" s="8">
        <v>0</v>
      </c>
      <c r="O3184" s="8">
        <v>0</v>
      </c>
      <c r="P3184" s="8" t="s">
        <v>90</v>
      </c>
      <c r="R3184" s="11">
        <v>24839</v>
      </c>
      <c r="S3184" s="13">
        <f>_xlfn.XLOOKUP(P3184,rif_fee_schedule!$A$2:$A$84,rif_fee_schedule!C$2:C$84, 0)*1.628</f>
        <v>14.380123999999999</v>
      </c>
      <c r="T3184" s="13">
        <f>_xlfn.XLOOKUP(P3184,rif_fee_schedule!$A$2:$A$84,rif_fee_schedule!D$2:D$84, 0)</f>
        <v>8.3520000000000003</v>
      </c>
      <c r="U3184" s="14">
        <f t="shared" si="148"/>
        <v>357187.90003599995</v>
      </c>
      <c r="V3184" s="14">
        <f t="shared" si="149"/>
        <v>207455.32800000001</v>
      </c>
      <c r="W3184" s="2"/>
      <c r="Y3184" s="3">
        <v>272008405.74000001</v>
      </c>
      <c r="Z3184" s="3">
        <v>5573244.3300000001</v>
      </c>
      <c r="AA3184" s="3">
        <v>0</v>
      </c>
      <c r="AB3184">
        <v>0</v>
      </c>
      <c r="AC3184" s="3">
        <v>0</v>
      </c>
      <c r="AD3184" s="2">
        <v>-7297347.0099999998</v>
      </c>
      <c r="AE3184" s="3">
        <v>599122533.62</v>
      </c>
      <c r="AF3184" s="3">
        <v>12164932.65</v>
      </c>
      <c r="AG3184" s="3">
        <v>2628720.44</v>
      </c>
      <c r="AH3184" s="3">
        <v>103699.7</v>
      </c>
      <c r="AI3184" s="3">
        <v>2074</v>
      </c>
      <c r="AJ3184" s="2">
        <v>-10188946.82</v>
      </c>
    </row>
    <row r="3185" spans="1:36" hidden="1" x14ac:dyDescent="0.25">
      <c r="A3185" s="8">
        <v>1</v>
      </c>
      <c r="B3185" s="8" t="s">
        <v>380</v>
      </c>
      <c r="C3185" s="8">
        <v>3530170470490</v>
      </c>
      <c r="D3185" s="8" t="s">
        <v>381</v>
      </c>
      <c r="F3185" s="8" t="s">
        <v>382</v>
      </c>
      <c r="G3185" s="10">
        <v>43573</v>
      </c>
      <c r="H3185" s="8" t="s">
        <v>31</v>
      </c>
      <c r="I3185" s="8" t="s">
        <v>38</v>
      </c>
      <c r="J3185" s="9">
        <v>0</v>
      </c>
      <c r="K3185" s="9">
        <v>0</v>
      </c>
      <c r="L3185" s="8">
        <v>0</v>
      </c>
      <c r="M3185" s="14">
        <f t="shared" si="150"/>
        <v>0</v>
      </c>
      <c r="N3185" s="8">
        <v>0</v>
      </c>
      <c r="O3185" s="8">
        <v>0</v>
      </c>
      <c r="P3185" s="8" t="s">
        <v>376</v>
      </c>
      <c r="R3185" s="8">
        <v>-8</v>
      </c>
      <c r="S3185" s="13">
        <f>_xlfn.XLOOKUP(P3185,rif_fee_schedule!$A$2:$A$84,rif_fee_schedule!C$2:C$84, 0)*1.628</f>
        <v>5981.2719999999999</v>
      </c>
      <c r="T3185" s="13">
        <f>_xlfn.XLOOKUP(P3185,rif_fee_schedule!$A$2:$A$84,rif_fee_schedule!D$2:D$84, 0)</f>
        <v>3474</v>
      </c>
      <c r="U3185" s="14">
        <f t="shared" si="148"/>
        <v>-47850.175999999999</v>
      </c>
      <c r="V3185" s="14">
        <f t="shared" si="149"/>
        <v>-27792</v>
      </c>
      <c r="W3185"/>
      <c r="Y3185" s="3">
        <v>74696854.359999999</v>
      </c>
      <c r="Z3185" s="3">
        <v>1494936.99</v>
      </c>
      <c r="AA3185" s="3">
        <v>1189721.74</v>
      </c>
      <c r="AB3185" s="2">
        <v>103699.7</v>
      </c>
      <c r="AC3185" s="3">
        <v>2074</v>
      </c>
      <c r="AD3185" s="2">
        <v>-3422401.68</v>
      </c>
      <c r="AE3185" s="3">
        <v>599122533.62</v>
      </c>
      <c r="AF3185" s="3">
        <v>12164932.65</v>
      </c>
      <c r="AG3185" s="3">
        <v>2628720.44</v>
      </c>
      <c r="AH3185" s="3">
        <v>103699.7</v>
      </c>
      <c r="AI3185" s="3">
        <v>2074</v>
      </c>
      <c r="AJ3185" s="2">
        <v>-10188946.82</v>
      </c>
    </row>
    <row r="3186" spans="1:36" hidden="1" x14ac:dyDescent="0.25">
      <c r="A3186" s="8">
        <v>1</v>
      </c>
      <c r="B3186" s="8" t="s">
        <v>380</v>
      </c>
      <c r="C3186" s="8">
        <v>3530170470490</v>
      </c>
      <c r="D3186" s="8" t="s">
        <v>381</v>
      </c>
      <c r="F3186" s="8" t="s">
        <v>382</v>
      </c>
      <c r="G3186" s="10">
        <v>43573</v>
      </c>
      <c r="H3186" s="8" t="s">
        <v>31</v>
      </c>
      <c r="I3186" s="8" t="s">
        <v>38</v>
      </c>
      <c r="J3186" s="9">
        <v>0</v>
      </c>
      <c r="K3186" s="9">
        <v>0</v>
      </c>
      <c r="L3186" s="8">
        <v>0</v>
      </c>
      <c r="M3186" s="14">
        <f t="shared" si="150"/>
        <v>0</v>
      </c>
      <c r="N3186" s="8">
        <v>0</v>
      </c>
      <c r="O3186" s="8">
        <v>0</v>
      </c>
      <c r="P3186" s="8" t="s">
        <v>376</v>
      </c>
      <c r="R3186" s="8">
        <v>8</v>
      </c>
      <c r="S3186" s="13">
        <f>_xlfn.XLOOKUP(P3186,rif_fee_schedule!$A$2:$A$84,rif_fee_schedule!C$2:C$84, 0)*1.628</f>
        <v>5981.2719999999999</v>
      </c>
      <c r="T3186" s="13">
        <f>_xlfn.XLOOKUP(P3186,rif_fee_schedule!$A$2:$A$84,rif_fee_schedule!D$2:D$84, 0)</f>
        <v>3474</v>
      </c>
      <c r="U3186" s="14">
        <f t="shared" si="148"/>
        <v>47850.175999999999</v>
      </c>
      <c r="V3186" s="14">
        <f t="shared" si="149"/>
        <v>27792</v>
      </c>
      <c r="W3186"/>
      <c r="Y3186" s="3">
        <v>74696854.359999999</v>
      </c>
      <c r="Z3186" s="3">
        <v>1494936.99</v>
      </c>
      <c r="AA3186" s="3">
        <v>1189721.74</v>
      </c>
      <c r="AB3186" s="2">
        <v>103699.7</v>
      </c>
      <c r="AC3186" s="3">
        <v>2074</v>
      </c>
      <c r="AD3186" s="2">
        <v>-3422401.68</v>
      </c>
      <c r="AE3186" s="3">
        <v>599122533.62</v>
      </c>
      <c r="AF3186" s="3">
        <v>12164932.65</v>
      </c>
      <c r="AG3186" s="3">
        <v>2628720.44</v>
      </c>
      <c r="AH3186" s="3">
        <v>103699.7</v>
      </c>
      <c r="AI3186" s="3">
        <v>2074</v>
      </c>
      <c r="AJ3186" s="2">
        <v>-10188946.82</v>
      </c>
    </row>
    <row r="3187" spans="1:36" hidden="1" x14ac:dyDescent="0.25">
      <c r="A3187" s="8">
        <v>1</v>
      </c>
      <c r="B3187" s="8" t="s">
        <v>477</v>
      </c>
      <c r="C3187" s="8">
        <v>3530220000015</v>
      </c>
      <c r="D3187" s="8" t="s">
        <v>478</v>
      </c>
      <c r="F3187" s="8" t="s">
        <v>479</v>
      </c>
      <c r="G3187" s="10">
        <v>43565</v>
      </c>
      <c r="H3187" s="8" t="s">
        <v>31</v>
      </c>
      <c r="I3187" s="8" t="s">
        <v>38</v>
      </c>
      <c r="J3187" s="9">
        <v>9278.02</v>
      </c>
      <c r="K3187" s="9">
        <v>185.56</v>
      </c>
      <c r="L3187" s="8">
        <v>0</v>
      </c>
      <c r="M3187" s="14">
        <f t="shared" si="150"/>
        <v>9463.58</v>
      </c>
      <c r="N3187" s="8">
        <v>0</v>
      </c>
      <c r="O3187" s="8">
        <v>0</v>
      </c>
      <c r="P3187" s="8" t="s">
        <v>77</v>
      </c>
      <c r="R3187" s="8">
        <v>1</v>
      </c>
      <c r="S3187" s="13">
        <f>_xlfn.XLOOKUP(P3187,rif_fee_schedule!$A$2:$A$84,rif_fee_schedule!C$2:C$84, 0)*1.628</f>
        <v>9769.6279999999988</v>
      </c>
      <c r="T3187" s="13">
        <f>_xlfn.XLOOKUP(P3187,rif_fee_schedule!$A$2:$A$84,rif_fee_schedule!D$2:D$84, 0)</f>
        <v>5674</v>
      </c>
      <c r="U3187" s="14">
        <f t="shared" ref="U3187:U3250" si="151">S3187*R3187</f>
        <v>9769.6279999999988</v>
      </c>
      <c r="V3187" s="14">
        <f t="shared" ref="V3187:V3250" si="152">T3187*R3187</f>
        <v>5674</v>
      </c>
      <c r="W3187"/>
      <c r="Y3187" s="3">
        <v>74696854.359999999</v>
      </c>
      <c r="Z3187" s="3">
        <v>1494936.99</v>
      </c>
      <c r="AA3187" s="3">
        <v>1189721.74</v>
      </c>
      <c r="AB3187" s="2">
        <v>103699.7</v>
      </c>
      <c r="AC3187" s="3">
        <v>2074</v>
      </c>
      <c r="AD3187" s="2">
        <v>-3422401.68</v>
      </c>
      <c r="AE3187" s="3">
        <v>599122533.62</v>
      </c>
      <c r="AF3187" s="3">
        <v>12164932.65</v>
      </c>
      <c r="AG3187" s="3">
        <v>2628720.44</v>
      </c>
      <c r="AH3187" s="3">
        <v>103699.7</v>
      </c>
      <c r="AI3187" s="3">
        <v>2074</v>
      </c>
      <c r="AJ3187" s="2">
        <v>-10188946.82</v>
      </c>
    </row>
    <row r="3188" spans="1:36" hidden="1" x14ac:dyDescent="0.25">
      <c r="A3188" s="8">
        <v>1</v>
      </c>
      <c r="B3188" s="8" t="s">
        <v>456</v>
      </c>
      <c r="C3188" s="8">
        <v>3530220000015</v>
      </c>
      <c r="D3188" s="8" t="s">
        <v>457</v>
      </c>
      <c r="F3188" s="8" t="s">
        <v>458</v>
      </c>
      <c r="G3188" s="10">
        <v>43567</v>
      </c>
      <c r="H3188" s="8" t="s">
        <v>31</v>
      </c>
      <c r="I3188" s="8" t="s">
        <v>38</v>
      </c>
      <c r="J3188" s="9">
        <v>9278.02</v>
      </c>
      <c r="K3188" s="9">
        <v>185.56</v>
      </c>
      <c r="L3188" s="8">
        <v>0</v>
      </c>
      <c r="M3188" s="14">
        <f t="shared" si="150"/>
        <v>9463.58</v>
      </c>
      <c r="N3188" s="8">
        <v>0</v>
      </c>
      <c r="O3188" s="8">
        <v>0</v>
      </c>
      <c r="P3188" s="8" t="s">
        <v>77</v>
      </c>
      <c r="R3188" s="8">
        <v>1</v>
      </c>
      <c r="S3188" s="13">
        <f>_xlfn.XLOOKUP(P3188,rif_fee_schedule!$A$2:$A$84,rif_fee_schedule!C$2:C$84, 0)*1.628</f>
        <v>9769.6279999999988</v>
      </c>
      <c r="T3188" s="13">
        <f>_xlfn.XLOOKUP(P3188,rif_fee_schedule!$A$2:$A$84,rif_fee_schedule!D$2:D$84, 0)</f>
        <v>5674</v>
      </c>
      <c r="U3188" s="14">
        <f t="shared" si="151"/>
        <v>9769.6279999999988</v>
      </c>
      <c r="V3188" s="14">
        <f t="shared" si="152"/>
        <v>5674</v>
      </c>
      <c r="W3188"/>
      <c r="Y3188" s="3">
        <v>74696854.359999999</v>
      </c>
      <c r="Z3188" s="3">
        <v>1494936.99</v>
      </c>
      <c r="AA3188" s="3">
        <v>1189721.74</v>
      </c>
      <c r="AB3188" s="2">
        <v>103699.7</v>
      </c>
      <c r="AC3188" s="3">
        <v>2074</v>
      </c>
      <c r="AD3188" s="2">
        <v>-3422401.68</v>
      </c>
      <c r="AE3188" s="3">
        <v>599122533.62</v>
      </c>
      <c r="AF3188" s="3">
        <v>12164932.65</v>
      </c>
      <c r="AG3188" s="3">
        <v>2628720.44</v>
      </c>
      <c r="AH3188" s="3">
        <v>103699.7</v>
      </c>
      <c r="AI3188" s="3">
        <v>2074</v>
      </c>
      <c r="AJ3188" s="2">
        <v>-10188946.82</v>
      </c>
    </row>
    <row r="3189" spans="1:36" hidden="1" x14ac:dyDescent="0.25">
      <c r="A3189" s="8">
        <v>2</v>
      </c>
      <c r="B3189" s="8" t="s">
        <v>1338</v>
      </c>
      <c r="C3189" s="8">
        <v>131240211490</v>
      </c>
      <c r="D3189" s="8" t="s">
        <v>1339</v>
      </c>
      <c r="G3189" s="10">
        <v>43636</v>
      </c>
      <c r="H3189" s="8" t="s">
        <v>31</v>
      </c>
      <c r="I3189" s="8" t="s">
        <v>32</v>
      </c>
      <c r="J3189" s="9">
        <v>26879.98</v>
      </c>
      <c r="K3189" s="9">
        <v>537.59</v>
      </c>
      <c r="L3189" s="8">
        <v>0</v>
      </c>
      <c r="M3189" s="14">
        <f t="shared" si="150"/>
        <v>27417.57</v>
      </c>
      <c r="N3189" s="8">
        <v>0</v>
      </c>
      <c r="O3189" s="8">
        <v>0</v>
      </c>
      <c r="P3189" s="8" t="s">
        <v>43</v>
      </c>
      <c r="R3189" s="11">
        <v>-2772</v>
      </c>
      <c r="S3189" s="13">
        <f>_xlfn.XLOOKUP(P3189,rif_fee_schedule!$A$2:$A$84,rif_fee_schedule!C$2:C$84, 0)*1.628</f>
        <v>5.1216879999999998</v>
      </c>
      <c r="T3189" s="13">
        <f>_xlfn.XLOOKUP(P3189,rif_fee_schedule!$A$2:$A$84,rif_fee_schedule!D$2:D$84, 0)</f>
        <v>2.9740000000000002</v>
      </c>
      <c r="U3189" s="14">
        <f t="shared" si="151"/>
        <v>-14197.319136</v>
      </c>
      <c r="V3189" s="14">
        <f t="shared" si="152"/>
        <v>-8243.9279999999999</v>
      </c>
      <c r="W3189" s="2"/>
      <c r="Y3189" s="3">
        <v>272008405.74000001</v>
      </c>
      <c r="Z3189" s="3">
        <v>5573244.3300000001</v>
      </c>
      <c r="AA3189" s="3">
        <v>0</v>
      </c>
      <c r="AB3189">
        <v>0</v>
      </c>
      <c r="AC3189" s="3">
        <v>0</v>
      </c>
      <c r="AD3189" s="2">
        <v>-7297347.0099999998</v>
      </c>
      <c r="AE3189" s="3">
        <v>599122533.62</v>
      </c>
      <c r="AF3189" s="3">
        <v>12164932.65</v>
      </c>
      <c r="AG3189" s="3">
        <v>2628720.44</v>
      </c>
      <c r="AH3189" s="3">
        <v>103699.7</v>
      </c>
      <c r="AI3189" s="3">
        <v>2074</v>
      </c>
      <c r="AJ3189" s="2">
        <v>-10188946.82</v>
      </c>
    </row>
    <row r="3190" spans="1:36" hidden="1" x14ac:dyDescent="0.25">
      <c r="A3190" s="8">
        <v>2</v>
      </c>
      <c r="B3190" s="8" t="s">
        <v>1338</v>
      </c>
      <c r="C3190" s="8">
        <v>131240211490</v>
      </c>
      <c r="D3190" s="8" t="s">
        <v>1339</v>
      </c>
      <c r="G3190" s="10">
        <v>43636</v>
      </c>
      <c r="H3190" s="8" t="s">
        <v>31</v>
      </c>
      <c r="I3190" s="8" t="s">
        <v>32</v>
      </c>
      <c r="J3190" s="9">
        <v>26879.98</v>
      </c>
      <c r="K3190" s="9">
        <v>537.59</v>
      </c>
      <c r="L3190" s="8">
        <v>0</v>
      </c>
      <c r="M3190" s="14">
        <f t="shared" si="150"/>
        <v>27417.57</v>
      </c>
      <c r="N3190" s="8">
        <v>0</v>
      </c>
      <c r="O3190" s="8">
        <v>0</v>
      </c>
      <c r="P3190" s="8" t="s">
        <v>72</v>
      </c>
      <c r="R3190" s="11">
        <v>2772</v>
      </c>
      <c r="S3190" s="13">
        <f>_xlfn.XLOOKUP(P3190,rif_fee_schedule!$A$2:$A$84,rif_fee_schedule!C$2:C$84, 0)*1.628</f>
        <v>15.918583999999999</v>
      </c>
      <c r="T3190" s="13">
        <f>_xlfn.XLOOKUP(P3190,rif_fee_schedule!$A$2:$A$84,rif_fee_schedule!D$2:D$84, 0)</f>
        <v>9.2460000000000004</v>
      </c>
      <c r="U3190" s="14">
        <f t="shared" si="151"/>
        <v>44126.314847999995</v>
      </c>
      <c r="V3190" s="14">
        <f t="shared" si="152"/>
        <v>25629.912</v>
      </c>
      <c r="W3190" s="2"/>
      <c r="Y3190" s="3">
        <v>272008405.74000001</v>
      </c>
      <c r="Z3190" s="3">
        <v>5573244.3300000001</v>
      </c>
      <c r="AA3190" s="3">
        <v>0</v>
      </c>
      <c r="AB3190">
        <v>0</v>
      </c>
      <c r="AC3190" s="3">
        <v>0</v>
      </c>
      <c r="AD3190" s="2">
        <v>-7297347.0099999998</v>
      </c>
      <c r="AE3190" s="3">
        <v>599122533.62</v>
      </c>
      <c r="AF3190" s="3">
        <v>12164932.65</v>
      </c>
      <c r="AG3190" s="3">
        <v>2628720.44</v>
      </c>
      <c r="AH3190" s="3">
        <v>103699.7</v>
      </c>
      <c r="AI3190" s="3">
        <v>2074</v>
      </c>
      <c r="AJ3190" s="2">
        <v>-10188946.82</v>
      </c>
    </row>
    <row r="3191" spans="1:36" hidden="1" x14ac:dyDescent="0.25">
      <c r="A3191" s="8">
        <v>8</v>
      </c>
      <c r="B3191" s="8" t="s">
        <v>8621</v>
      </c>
      <c r="C3191" s="8">
        <v>232260010451</v>
      </c>
      <c r="D3191" s="8" t="s">
        <v>8622</v>
      </c>
      <c r="G3191" s="10">
        <v>43560</v>
      </c>
      <c r="H3191" s="8" t="s">
        <v>31</v>
      </c>
      <c r="I3191" s="8" t="s">
        <v>32</v>
      </c>
      <c r="J3191" s="9">
        <v>33027.279999999999</v>
      </c>
      <c r="K3191" s="9">
        <v>660.55</v>
      </c>
      <c r="L3191" s="8">
        <v>0</v>
      </c>
      <c r="M3191" s="14">
        <f t="shared" si="150"/>
        <v>33687.83</v>
      </c>
      <c r="N3191" s="8">
        <v>0</v>
      </c>
      <c r="O3191" s="8">
        <v>0</v>
      </c>
      <c r="P3191" s="8" t="s">
        <v>45</v>
      </c>
      <c r="R3191" s="8">
        <v>187</v>
      </c>
      <c r="S3191" s="13">
        <f>_xlfn.XLOOKUP(P3191,rif_fee_schedule!$A$2:$A$84,rif_fee_schedule!C$2:C$84, 0)*1.628</f>
        <v>19.244587999999997</v>
      </c>
      <c r="T3191" s="13">
        <f>_xlfn.XLOOKUP(P3191,rif_fee_schedule!$A$2:$A$84,rif_fee_schedule!D$2:D$84, 0)</f>
        <v>11.177</v>
      </c>
      <c r="U3191" s="14">
        <f t="shared" si="151"/>
        <v>3598.7379559999995</v>
      </c>
      <c r="V3191" s="14">
        <f t="shared" si="152"/>
        <v>2090.0989999999997</v>
      </c>
      <c r="W3191"/>
      <c r="Y3191" s="3">
        <v>38230434.439999998</v>
      </c>
      <c r="Z3191" s="3">
        <v>764608.82</v>
      </c>
      <c r="AA3191" s="3">
        <v>0</v>
      </c>
      <c r="AB3191">
        <v>0</v>
      </c>
      <c r="AC3191" s="3">
        <v>0</v>
      </c>
      <c r="AD3191" s="2">
        <v>-229524.99</v>
      </c>
      <c r="AE3191" s="3">
        <v>599122533.62</v>
      </c>
      <c r="AF3191" s="3">
        <v>12164932.65</v>
      </c>
      <c r="AG3191" s="3">
        <v>2628720.44</v>
      </c>
      <c r="AH3191" s="3">
        <v>103699.7</v>
      </c>
      <c r="AI3191" s="3">
        <v>2074</v>
      </c>
      <c r="AJ3191" s="2">
        <v>-10188946.82</v>
      </c>
    </row>
    <row r="3192" spans="1:36" hidden="1" x14ac:dyDescent="0.25">
      <c r="A3192" s="8">
        <v>8</v>
      </c>
      <c r="B3192" s="8" t="s">
        <v>8621</v>
      </c>
      <c r="C3192" s="8">
        <v>232260010451</v>
      </c>
      <c r="D3192" s="8" t="s">
        <v>8622</v>
      </c>
      <c r="G3192" s="10">
        <v>43560</v>
      </c>
      <c r="H3192" s="8" t="s">
        <v>31</v>
      </c>
      <c r="I3192" s="8" t="s">
        <v>32</v>
      </c>
      <c r="J3192" s="9">
        <v>33027.279999999999</v>
      </c>
      <c r="K3192" s="9">
        <v>660.55</v>
      </c>
      <c r="L3192" s="8">
        <v>0</v>
      </c>
      <c r="M3192" s="14">
        <f t="shared" si="150"/>
        <v>33687.83</v>
      </c>
      <c r="N3192" s="8">
        <v>0</v>
      </c>
      <c r="O3192" s="8">
        <v>0</v>
      </c>
      <c r="P3192" s="8" t="s">
        <v>112</v>
      </c>
      <c r="R3192" s="8">
        <v>625</v>
      </c>
      <c r="S3192" s="13">
        <f>_xlfn.XLOOKUP(P3192,rif_fee_schedule!$A$2:$A$84,rif_fee_schedule!C$2:C$84, 0)*1.628</f>
        <v>53.092335999999996</v>
      </c>
      <c r="T3192" s="13">
        <f>_xlfn.XLOOKUP(P3192,rif_fee_schedule!$A$2:$A$84,rif_fee_schedule!D$2:D$84, 0)</f>
        <v>30.835000000000001</v>
      </c>
      <c r="U3192" s="14">
        <f t="shared" si="151"/>
        <v>33182.71</v>
      </c>
      <c r="V3192" s="14">
        <f t="shared" si="152"/>
        <v>19271.875</v>
      </c>
      <c r="W3192"/>
      <c r="Y3192" s="3">
        <v>38230434.439999998</v>
      </c>
      <c r="Z3192" s="3">
        <v>764608.82</v>
      </c>
      <c r="AA3192" s="3">
        <v>0</v>
      </c>
      <c r="AB3192">
        <v>0</v>
      </c>
      <c r="AC3192" s="3">
        <v>0</v>
      </c>
      <c r="AD3192" s="2">
        <v>-229524.99</v>
      </c>
      <c r="AE3192" s="3">
        <v>599122533.62</v>
      </c>
      <c r="AF3192" s="3">
        <v>12164932.65</v>
      </c>
      <c r="AG3192" s="3">
        <v>2628720.44</v>
      </c>
      <c r="AH3192" s="3">
        <v>103699.7</v>
      </c>
      <c r="AI3192" s="3">
        <v>2074</v>
      </c>
      <c r="AJ3192" s="2">
        <v>-10188946.82</v>
      </c>
    </row>
    <row r="3193" spans="1:36" hidden="1" x14ac:dyDescent="0.25">
      <c r="A3193" s="8">
        <v>8</v>
      </c>
      <c r="B3193" s="8" t="s">
        <v>8649</v>
      </c>
      <c r="C3193" s="8">
        <v>232280012070</v>
      </c>
      <c r="D3193" s="8" t="s">
        <v>8650</v>
      </c>
      <c r="F3193" s="8" t="s">
        <v>8651</v>
      </c>
      <c r="G3193" s="10">
        <v>43557</v>
      </c>
      <c r="H3193" s="8" t="s">
        <v>31</v>
      </c>
      <c r="I3193" s="8" t="s">
        <v>38</v>
      </c>
      <c r="J3193" s="9">
        <v>0</v>
      </c>
      <c r="K3193" s="9">
        <v>0</v>
      </c>
      <c r="L3193" s="8">
        <v>0</v>
      </c>
      <c r="M3193" s="14">
        <f t="shared" si="150"/>
        <v>0</v>
      </c>
      <c r="N3193" s="8">
        <v>0</v>
      </c>
      <c r="O3193" s="8">
        <v>0</v>
      </c>
      <c r="P3193" s="8" t="s">
        <v>77</v>
      </c>
      <c r="R3193" s="8">
        <v>-1</v>
      </c>
      <c r="S3193" s="13">
        <f>_xlfn.XLOOKUP(P3193,rif_fee_schedule!$A$2:$A$84,rif_fee_schedule!C$2:C$84, 0)*1.628</f>
        <v>9769.6279999999988</v>
      </c>
      <c r="T3193" s="13">
        <f>_xlfn.XLOOKUP(P3193,rif_fee_schedule!$A$2:$A$84,rif_fee_schedule!D$2:D$84, 0)</f>
        <v>5674</v>
      </c>
      <c r="U3193" s="14">
        <f t="shared" si="151"/>
        <v>-9769.6279999999988</v>
      </c>
      <c r="V3193" s="14">
        <f t="shared" si="152"/>
        <v>-5674</v>
      </c>
      <c r="W3193"/>
      <c r="Y3193" s="3">
        <v>38230434.439999998</v>
      </c>
      <c r="Z3193" s="3">
        <v>764608.82</v>
      </c>
      <c r="AA3193" s="3">
        <v>0</v>
      </c>
      <c r="AB3193">
        <v>0</v>
      </c>
      <c r="AC3193" s="3">
        <v>0</v>
      </c>
      <c r="AD3193" s="2">
        <v>-229524.99</v>
      </c>
      <c r="AE3193" s="3">
        <v>599122533.62</v>
      </c>
      <c r="AF3193" s="3">
        <v>12164932.65</v>
      </c>
      <c r="AG3193" s="3">
        <v>2628720.44</v>
      </c>
      <c r="AH3193" s="3">
        <v>103699.7</v>
      </c>
      <c r="AI3193" s="3">
        <v>2074</v>
      </c>
      <c r="AJ3193" s="2">
        <v>-10188946.82</v>
      </c>
    </row>
    <row r="3194" spans="1:36" hidden="1" x14ac:dyDescent="0.25">
      <c r="A3194" s="8">
        <v>8</v>
      </c>
      <c r="B3194" s="8" t="s">
        <v>8649</v>
      </c>
      <c r="C3194" s="8">
        <v>232280012070</v>
      </c>
      <c r="D3194" s="8" t="s">
        <v>8650</v>
      </c>
      <c r="F3194" s="8" t="s">
        <v>8651</v>
      </c>
      <c r="G3194" s="10">
        <v>43557</v>
      </c>
      <c r="H3194" s="8" t="s">
        <v>31</v>
      </c>
      <c r="I3194" s="8" t="s">
        <v>38</v>
      </c>
      <c r="J3194" s="9">
        <v>0</v>
      </c>
      <c r="K3194" s="9">
        <v>0</v>
      </c>
      <c r="L3194" s="8">
        <v>0</v>
      </c>
      <c r="M3194" s="14">
        <f t="shared" si="150"/>
        <v>0</v>
      </c>
      <c r="N3194" s="8">
        <v>0</v>
      </c>
      <c r="O3194" s="8">
        <v>0</v>
      </c>
      <c r="P3194" s="8" t="s">
        <v>77</v>
      </c>
      <c r="R3194" s="8">
        <v>1</v>
      </c>
      <c r="S3194" s="13">
        <f>_xlfn.XLOOKUP(P3194,rif_fee_schedule!$A$2:$A$84,rif_fee_schedule!C$2:C$84, 0)*1.628</f>
        <v>9769.6279999999988</v>
      </c>
      <c r="T3194" s="13">
        <f>_xlfn.XLOOKUP(P3194,rif_fee_schedule!$A$2:$A$84,rif_fee_schedule!D$2:D$84, 0)</f>
        <v>5674</v>
      </c>
      <c r="U3194" s="14">
        <f t="shared" si="151"/>
        <v>9769.6279999999988</v>
      </c>
      <c r="V3194" s="14">
        <f t="shared" si="152"/>
        <v>5674</v>
      </c>
      <c r="W3194"/>
      <c r="Y3194" s="3">
        <v>38230434.439999998</v>
      </c>
      <c r="Z3194" s="3">
        <v>764608.82</v>
      </c>
      <c r="AA3194" s="3">
        <v>0</v>
      </c>
      <c r="AB3194">
        <v>0</v>
      </c>
      <c r="AC3194" s="3">
        <v>0</v>
      </c>
      <c r="AD3194" s="2">
        <v>-229524.99</v>
      </c>
      <c r="AE3194" s="3">
        <v>599122533.62</v>
      </c>
      <c r="AF3194" s="3">
        <v>12164932.65</v>
      </c>
      <c r="AG3194" s="3">
        <v>2628720.44</v>
      </c>
      <c r="AH3194" s="3">
        <v>103699.7</v>
      </c>
      <c r="AI3194" s="3">
        <v>2074</v>
      </c>
      <c r="AJ3194" s="2">
        <v>-10188946.82</v>
      </c>
    </row>
    <row r="3195" spans="1:36" hidden="1" x14ac:dyDescent="0.25">
      <c r="A3195" s="8">
        <v>2</v>
      </c>
      <c r="B3195" s="8" t="s">
        <v>1369</v>
      </c>
      <c r="C3195" s="8">
        <v>131250481280</v>
      </c>
      <c r="D3195" s="8" t="s">
        <v>1370</v>
      </c>
      <c r="F3195" s="8" t="s">
        <v>1371</v>
      </c>
      <c r="G3195" s="10">
        <v>43679</v>
      </c>
      <c r="H3195" s="8" t="s">
        <v>31</v>
      </c>
      <c r="I3195" s="8" t="s">
        <v>38</v>
      </c>
      <c r="J3195" s="9">
        <v>6159.58</v>
      </c>
      <c r="K3195" s="9">
        <v>123.19</v>
      </c>
      <c r="L3195" s="8">
        <v>0</v>
      </c>
      <c r="M3195" s="14">
        <f t="shared" si="150"/>
        <v>6282.7699999999995</v>
      </c>
      <c r="N3195" s="8">
        <v>0</v>
      </c>
      <c r="O3195" s="8">
        <v>0</v>
      </c>
      <c r="P3195" s="8" t="s">
        <v>113</v>
      </c>
      <c r="R3195" s="8">
        <v>1</v>
      </c>
      <c r="S3195" s="13">
        <f>_xlfn.XLOOKUP(P3195,rif_fee_schedule!$A$2:$A$84,rif_fee_schedule!C$2:C$84, 0)*1.628</f>
        <v>6860.3919999999998</v>
      </c>
      <c r="T3195" s="13">
        <f>_xlfn.XLOOKUP(P3195,rif_fee_schedule!$A$2:$A$84,rif_fee_schedule!D$2:D$84, 0)</f>
        <v>3984</v>
      </c>
      <c r="U3195" s="14">
        <f t="shared" si="151"/>
        <v>6860.3919999999998</v>
      </c>
      <c r="V3195" s="14">
        <f t="shared" si="152"/>
        <v>3984</v>
      </c>
      <c r="W3195"/>
      <c r="Y3195" s="3">
        <v>272008405.74000001</v>
      </c>
      <c r="Z3195" s="3">
        <v>5573244.3300000001</v>
      </c>
      <c r="AA3195" s="3">
        <v>0</v>
      </c>
      <c r="AB3195">
        <v>0</v>
      </c>
      <c r="AC3195" s="3">
        <v>0</v>
      </c>
      <c r="AD3195" s="2">
        <v>-7297347.0099999998</v>
      </c>
      <c r="AE3195" s="3">
        <v>599122533.62</v>
      </c>
      <c r="AF3195" s="3">
        <v>12164932.65</v>
      </c>
      <c r="AG3195" s="3">
        <v>2628720.44</v>
      </c>
      <c r="AH3195" s="3">
        <v>103699.7</v>
      </c>
      <c r="AI3195" s="3">
        <v>2074</v>
      </c>
      <c r="AJ3195" s="2">
        <v>-10188946.82</v>
      </c>
    </row>
    <row r="3196" spans="1:36" hidden="1" x14ac:dyDescent="0.25">
      <c r="A3196" s="8">
        <v>2</v>
      </c>
      <c r="B3196" s="8" t="s">
        <v>2047</v>
      </c>
      <c r="C3196" s="8">
        <v>141090250080</v>
      </c>
      <c r="D3196" s="8" t="s">
        <v>2048</v>
      </c>
      <c r="G3196" s="10">
        <v>43557</v>
      </c>
      <c r="H3196" s="8" t="s">
        <v>31</v>
      </c>
      <c r="I3196" s="8" t="s">
        <v>32</v>
      </c>
      <c r="J3196" s="9">
        <v>0</v>
      </c>
      <c r="K3196" s="9">
        <v>0</v>
      </c>
      <c r="L3196" s="8">
        <v>0</v>
      </c>
      <c r="M3196" s="14">
        <f t="shared" si="150"/>
        <v>0</v>
      </c>
      <c r="N3196" s="8">
        <v>0</v>
      </c>
      <c r="O3196" s="8">
        <v>0</v>
      </c>
      <c r="P3196" s="8" t="s">
        <v>114</v>
      </c>
      <c r="R3196" s="8">
        <v>0</v>
      </c>
      <c r="S3196" s="13">
        <f>_xlfn.XLOOKUP(P3196,rif_fee_schedule!$A$2:$A$84,rif_fee_schedule!C$2:C$84, 0)*1.628</f>
        <v>4288.152</v>
      </c>
      <c r="T3196" s="13">
        <f>_xlfn.XLOOKUP(P3196,rif_fee_schedule!$A$2:$A$84,rif_fee_schedule!D$2:D$84, 0)</f>
        <v>2490</v>
      </c>
      <c r="U3196" s="14">
        <f t="shared" si="151"/>
        <v>0</v>
      </c>
      <c r="V3196" s="14">
        <f t="shared" si="152"/>
        <v>0</v>
      </c>
      <c r="W3196"/>
      <c r="Y3196" s="3">
        <v>272008405.74000001</v>
      </c>
      <c r="Z3196" s="3">
        <v>5573244.3300000001</v>
      </c>
      <c r="AA3196" s="3">
        <v>0</v>
      </c>
      <c r="AB3196">
        <v>0</v>
      </c>
      <c r="AC3196" s="3">
        <v>0</v>
      </c>
      <c r="AD3196" s="2">
        <v>-7297347.0099999998</v>
      </c>
      <c r="AE3196" s="3">
        <v>599122533.62</v>
      </c>
      <c r="AF3196" s="3">
        <v>12164932.65</v>
      </c>
      <c r="AG3196" s="3">
        <v>2628720.44</v>
      </c>
      <c r="AH3196" s="3">
        <v>103699.7</v>
      </c>
      <c r="AI3196" s="3">
        <v>2074</v>
      </c>
      <c r="AJ3196" s="2">
        <v>-10188946.82</v>
      </c>
    </row>
    <row r="3197" spans="1:36" hidden="1" x14ac:dyDescent="0.25">
      <c r="A3197" s="8">
        <v>9.1</v>
      </c>
      <c r="B3197" s="8" t="s">
        <v>8849</v>
      </c>
      <c r="C3197" s="8">
        <v>421300000041</v>
      </c>
      <c r="D3197" s="8" t="s">
        <v>8850</v>
      </c>
      <c r="F3197" s="8" t="s">
        <v>8846</v>
      </c>
      <c r="G3197" s="10">
        <v>43566</v>
      </c>
      <c r="H3197" s="8" t="s">
        <v>31</v>
      </c>
      <c r="I3197" s="8" t="s">
        <v>38</v>
      </c>
      <c r="J3197" s="9">
        <v>92393.65</v>
      </c>
      <c r="K3197" s="9">
        <v>1847.87</v>
      </c>
      <c r="L3197" s="8">
        <v>0</v>
      </c>
      <c r="M3197" s="14">
        <f t="shared" si="150"/>
        <v>94241.51999999999</v>
      </c>
      <c r="N3197" s="8">
        <v>0</v>
      </c>
      <c r="O3197" s="8">
        <v>0</v>
      </c>
      <c r="P3197" s="8" t="s">
        <v>113</v>
      </c>
      <c r="R3197" s="8">
        <v>15</v>
      </c>
      <c r="S3197" s="13">
        <f>_xlfn.XLOOKUP(P3197,rif_fee_schedule!$A$2:$A$84,rif_fee_schedule!C$2:C$84, 0)*1.628</f>
        <v>6860.3919999999998</v>
      </c>
      <c r="T3197" s="13">
        <f>_xlfn.XLOOKUP(P3197,rif_fee_schedule!$A$2:$A$84,rif_fee_schedule!D$2:D$84, 0)</f>
        <v>3984</v>
      </c>
      <c r="U3197" s="14">
        <f t="shared" si="151"/>
        <v>102905.88</v>
      </c>
      <c r="V3197" s="14">
        <f t="shared" si="152"/>
        <v>59760</v>
      </c>
      <c r="W3197"/>
      <c r="Y3197" s="3">
        <v>13894747.220000001</v>
      </c>
      <c r="Z3197" s="3">
        <v>290518.01</v>
      </c>
      <c r="AA3197" s="3">
        <v>0</v>
      </c>
      <c r="AB3197">
        <v>0</v>
      </c>
      <c r="AC3197" s="3">
        <v>0</v>
      </c>
      <c r="AD3197" s="2">
        <v>-156592.79</v>
      </c>
      <c r="AE3197" s="3">
        <v>599122533.62</v>
      </c>
      <c r="AF3197" s="3">
        <v>12164932.65</v>
      </c>
      <c r="AG3197" s="3">
        <v>2628720.44</v>
      </c>
      <c r="AH3197" s="3">
        <v>103699.7</v>
      </c>
      <c r="AI3197" s="3">
        <v>2074</v>
      </c>
      <c r="AJ3197" s="2">
        <v>-10188946.82</v>
      </c>
    </row>
    <row r="3198" spans="1:36" hidden="1" x14ac:dyDescent="0.25">
      <c r="A3198" s="8">
        <v>9.1</v>
      </c>
      <c r="B3198" s="8" t="s">
        <v>8867</v>
      </c>
      <c r="C3198" s="8">
        <v>421300000041</v>
      </c>
      <c r="D3198" s="8" t="s">
        <v>8868</v>
      </c>
      <c r="F3198" s="8" t="s">
        <v>8862</v>
      </c>
      <c r="G3198" s="10">
        <v>43578</v>
      </c>
      <c r="H3198" s="8" t="s">
        <v>31</v>
      </c>
      <c r="I3198" s="8" t="s">
        <v>38</v>
      </c>
      <c r="J3198" s="9">
        <v>92393.65</v>
      </c>
      <c r="K3198" s="9">
        <v>1847.87</v>
      </c>
      <c r="L3198" s="8">
        <v>0</v>
      </c>
      <c r="M3198" s="14">
        <f t="shared" si="150"/>
        <v>94241.51999999999</v>
      </c>
      <c r="N3198" s="8">
        <v>0</v>
      </c>
      <c r="O3198" s="8">
        <v>0</v>
      </c>
      <c r="P3198" s="8" t="s">
        <v>113</v>
      </c>
      <c r="R3198" s="8">
        <v>15</v>
      </c>
      <c r="S3198" s="13">
        <f>_xlfn.XLOOKUP(P3198,rif_fee_schedule!$A$2:$A$84,rif_fee_schedule!C$2:C$84, 0)*1.628</f>
        <v>6860.3919999999998</v>
      </c>
      <c r="T3198" s="13">
        <f>_xlfn.XLOOKUP(P3198,rif_fee_schedule!$A$2:$A$84,rif_fee_schedule!D$2:D$84, 0)</f>
        <v>3984</v>
      </c>
      <c r="U3198" s="14">
        <f t="shared" si="151"/>
        <v>102905.88</v>
      </c>
      <c r="V3198" s="14">
        <f t="shared" si="152"/>
        <v>59760</v>
      </c>
      <c r="W3198"/>
      <c r="Y3198" s="3">
        <v>13894747.220000001</v>
      </c>
      <c r="Z3198" s="3">
        <v>290518.01</v>
      </c>
      <c r="AA3198" s="3">
        <v>0</v>
      </c>
      <c r="AB3198">
        <v>0</v>
      </c>
      <c r="AC3198" s="3">
        <v>0</v>
      </c>
      <c r="AD3198" s="2">
        <v>-156592.79</v>
      </c>
      <c r="AE3198" s="3">
        <v>599122533.62</v>
      </c>
      <c r="AF3198" s="3">
        <v>12164932.65</v>
      </c>
      <c r="AG3198" s="3">
        <v>2628720.44</v>
      </c>
      <c r="AH3198" s="3">
        <v>103699.7</v>
      </c>
      <c r="AI3198" s="3">
        <v>2074</v>
      </c>
      <c r="AJ3198" s="2">
        <v>-10188946.82</v>
      </c>
    </row>
    <row r="3199" spans="1:36" hidden="1" x14ac:dyDescent="0.25">
      <c r="A3199" s="8">
        <v>9.1</v>
      </c>
      <c r="B3199" s="8" t="s">
        <v>8863</v>
      </c>
      <c r="C3199" s="8">
        <v>421300000041</v>
      </c>
      <c r="D3199" s="8" t="s">
        <v>8864</v>
      </c>
      <c r="F3199" s="8" t="s">
        <v>8853</v>
      </c>
      <c r="G3199" s="10">
        <v>43577</v>
      </c>
      <c r="H3199" s="8" t="s">
        <v>31</v>
      </c>
      <c r="I3199" s="8" t="s">
        <v>38</v>
      </c>
      <c r="J3199" s="9">
        <v>110872.37</v>
      </c>
      <c r="K3199" s="9">
        <v>2217.4499999999998</v>
      </c>
      <c r="L3199" s="8">
        <v>0</v>
      </c>
      <c r="M3199" s="14">
        <f t="shared" si="150"/>
        <v>113089.81999999999</v>
      </c>
      <c r="N3199" s="8">
        <v>0</v>
      </c>
      <c r="O3199" s="8">
        <v>0</v>
      </c>
      <c r="P3199" s="8" t="s">
        <v>113</v>
      </c>
      <c r="R3199" s="8">
        <v>18</v>
      </c>
      <c r="S3199" s="13">
        <f>_xlfn.XLOOKUP(P3199,rif_fee_schedule!$A$2:$A$84,rif_fee_schedule!C$2:C$84, 0)*1.628</f>
        <v>6860.3919999999998</v>
      </c>
      <c r="T3199" s="13">
        <f>_xlfn.XLOOKUP(P3199,rif_fee_schedule!$A$2:$A$84,rif_fee_schedule!D$2:D$84, 0)</f>
        <v>3984</v>
      </c>
      <c r="U3199" s="14">
        <f t="shared" si="151"/>
        <v>123487.056</v>
      </c>
      <c r="V3199" s="14">
        <f t="shared" si="152"/>
        <v>71712</v>
      </c>
      <c r="W3199"/>
      <c r="Y3199" s="3">
        <v>13894747.220000001</v>
      </c>
      <c r="Z3199" s="3">
        <v>290518.01</v>
      </c>
      <c r="AA3199" s="3">
        <v>0</v>
      </c>
      <c r="AB3199">
        <v>0</v>
      </c>
      <c r="AC3199" s="3">
        <v>0</v>
      </c>
      <c r="AD3199" s="2">
        <v>-156592.79</v>
      </c>
      <c r="AE3199" s="3">
        <v>599122533.62</v>
      </c>
      <c r="AF3199" s="3">
        <v>12164932.65</v>
      </c>
      <c r="AG3199" s="3">
        <v>2628720.44</v>
      </c>
      <c r="AH3199" s="3">
        <v>103699.7</v>
      </c>
      <c r="AI3199" s="3">
        <v>2074</v>
      </c>
      <c r="AJ3199" s="2">
        <v>-10188946.82</v>
      </c>
    </row>
    <row r="3200" spans="1:36" hidden="1" x14ac:dyDescent="0.25">
      <c r="A3200" s="8">
        <v>9.1</v>
      </c>
      <c r="B3200" s="8" t="s">
        <v>8858</v>
      </c>
      <c r="C3200" s="8">
        <v>421300000041</v>
      </c>
      <c r="D3200" s="8" t="s">
        <v>8859</v>
      </c>
      <c r="F3200" s="8" t="s">
        <v>8853</v>
      </c>
      <c r="G3200" s="10">
        <v>43565</v>
      </c>
      <c r="H3200" s="8" t="s">
        <v>31</v>
      </c>
      <c r="I3200" s="8" t="s">
        <v>38</v>
      </c>
      <c r="J3200" s="9">
        <v>147829.82999999999</v>
      </c>
      <c r="K3200" s="9">
        <v>2956.6</v>
      </c>
      <c r="L3200" s="8">
        <v>0</v>
      </c>
      <c r="M3200" s="14">
        <f t="shared" si="150"/>
        <v>150786.43</v>
      </c>
      <c r="N3200" s="8">
        <v>0</v>
      </c>
      <c r="O3200" s="8">
        <v>0</v>
      </c>
      <c r="P3200" s="8" t="s">
        <v>113</v>
      </c>
      <c r="R3200" s="8">
        <v>24</v>
      </c>
      <c r="S3200" s="13">
        <f>_xlfn.XLOOKUP(P3200,rif_fee_schedule!$A$2:$A$84,rif_fee_schedule!C$2:C$84, 0)*1.628</f>
        <v>6860.3919999999998</v>
      </c>
      <c r="T3200" s="13">
        <f>_xlfn.XLOOKUP(P3200,rif_fee_schedule!$A$2:$A$84,rif_fee_schedule!D$2:D$84, 0)</f>
        <v>3984</v>
      </c>
      <c r="U3200" s="14">
        <f t="shared" si="151"/>
        <v>164649.408</v>
      </c>
      <c r="V3200" s="14">
        <f t="shared" si="152"/>
        <v>95616</v>
      </c>
      <c r="W3200"/>
      <c r="Y3200" s="3">
        <v>13894747.220000001</v>
      </c>
      <c r="Z3200" s="3">
        <v>290518.01</v>
      </c>
      <c r="AA3200" s="3">
        <v>0</v>
      </c>
      <c r="AB3200">
        <v>0</v>
      </c>
      <c r="AC3200" s="3">
        <v>0</v>
      </c>
      <c r="AD3200" s="2">
        <v>-156592.79</v>
      </c>
      <c r="AE3200" s="3">
        <v>599122533.62</v>
      </c>
      <c r="AF3200" s="3">
        <v>12164932.65</v>
      </c>
      <c r="AG3200" s="3">
        <v>2628720.44</v>
      </c>
      <c r="AH3200" s="3">
        <v>103699.7</v>
      </c>
      <c r="AI3200" s="3">
        <v>2074</v>
      </c>
      <c r="AJ3200" s="2">
        <v>-10188946.82</v>
      </c>
    </row>
    <row r="3201" spans="1:36" hidden="1" x14ac:dyDescent="0.25">
      <c r="A3201" s="8">
        <v>2</v>
      </c>
      <c r="B3201" s="8" t="s">
        <v>2276</v>
      </c>
      <c r="C3201" s="8">
        <v>141211990040</v>
      </c>
      <c r="D3201" s="8" t="s">
        <v>2277</v>
      </c>
      <c r="F3201" s="8" t="s">
        <v>2278</v>
      </c>
      <c r="G3201" s="10">
        <v>43557</v>
      </c>
      <c r="H3201" s="8" t="s">
        <v>31</v>
      </c>
      <c r="I3201" s="8" t="s">
        <v>38</v>
      </c>
      <c r="J3201" s="9">
        <v>917609.38</v>
      </c>
      <c r="K3201" s="9">
        <v>18352.189999999999</v>
      </c>
      <c r="L3201" s="8">
        <v>0</v>
      </c>
      <c r="M3201" s="14">
        <f t="shared" si="150"/>
        <v>935961.57</v>
      </c>
      <c r="N3201" s="8">
        <v>0</v>
      </c>
      <c r="O3201" s="8">
        <v>0</v>
      </c>
      <c r="P3201" s="8" t="s">
        <v>769</v>
      </c>
      <c r="R3201" s="11">
        <v>102640</v>
      </c>
      <c r="S3201" s="13">
        <f>_xlfn.XLOOKUP(P3201,rif_fee_schedule!$A$2:$A$84,rif_fee_schedule!C$2:C$84, 0)*1.628</f>
        <v>11.573452</v>
      </c>
      <c r="T3201" s="13">
        <f>_xlfn.XLOOKUP(P3201,rif_fee_schedule!$A$2:$A$84,rif_fee_schedule!D$2:D$84, 0)</f>
        <v>6.7220000000000004</v>
      </c>
      <c r="U3201" s="14">
        <f t="shared" si="151"/>
        <v>1187899.1132799999</v>
      </c>
      <c r="V3201" s="14">
        <f t="shared" si="152"/>
        <v>689946.08000000007</v>
      </c>
      <c r="W3201" s="2"/>
      <c r="Y3201" s="3">
        <v>272008405.74000001</v>
      </c>
      <c r="Z3201" s="3">
        <v>5573244.3300000001</v>
      </c>
      <c r="AA3201" s="3">
        <v>0</v>
      </c>
      <c r="AB3201">
        <v>0</v>
      </c>
      <c r="AC3201" s="3">
        <v>0</v>
      </c>
      <c r="AD3201" s="2">
        <v>-7297347.0099999998</v>
      </c>
      <c r="AE3201" s="3">
        <v>599122533.62</v>
      </c>
      <c r="AF3201" s="3">
        <v>12164932.65</v>
      </c>
      <c r="AG3201" s="3">
        <v>2628720.44</v>
      </c>
      <c r="AH3201" s="3">
        <v>103699.7</v>
      </c>
      <c r="AI3201" s="3">
        <v>2074</v>
      </c>
      <c r="AJ3201" s="2">
        <v>-10188946.82</v>
      </c>
    </row>
    <row r="3202" spans="1:36" hidden="1" x14ac:dyDescent="0.25">
      <c r="A3202" s="8">
        <v>2</v>
      </c>
      <c r="B3202" s="8" t="s">
        <v>2276</v>
      </c>
      <c r="C3202" s="8">
        <v>141211990040</v>
      </c>
      <c r="D3202" s="8" t="s">
        <v>2277</v>
      </c>
      <c r="F3202" s="8" t="s">
        <v>2278</v>
      </c>
      <c r="G3202" s="10">
        <v>43557</v>
      </c>
      <c r="H3202" s="8" t="s">
        <v>31</v>
      </c>
      <c r="I3202" s="8" t="s">
        <v>38</v>
      </c>
      <c r="J3202" s="9">
        <v>917609.38</v>
      </c>
      <c r="K3202" s="9">
        <v>18352.189999999999</v>
      </c>
      <c r="L3202" s="8">
        <v>0</v>
      </c>
      <c r="M3202" s="14">
        <f t="shared" si="150"/>
        <v>935961.57</v>
      </c>
      <c r="N3202" s="8">
        <v>0</v>
      </c>
      <c r="O3202" s="8">
        <v>0</v>
      </c>
      <c r="P3202" s="8" t="s">
        <v>112</v>
      </c>
      <c r="R3202" s="11">
        <v>3865</v>
      </c>
      <c r="S3202" s="13">
        <f>_xlfn.XLOOKUP(P3202,rif_fee_schedule!$A$2:$A$84,rif_fee_schedule!C$2:C$84, 0)*1.628</f>
        <v>53.092335999999996</v>
      </c>
      <c r="T3202" s="13">
        <f>_xlfn.XLOOKUP(P3202,rif_fee_schedule!$A$2:$A$84,rif_fee_schedule!D$2:D$84, 0)</f>
        <v>30.835000000000001</v>
      </c>
      <c r="U3202" s="14">
        <f t="shared" si="151"/>
        <v>205201.87863999998</v>
      </c>
      <c r="V3202" s="14">
        <f t="shared" si="152"/>
        <v>119177.27500000001</v>
      </c>
      <c r="W3202" s="2"/>
      <c r="Y3202" s="3">
        <v>272008405.74000001</v>
      </c>
      <c r="Z3202" s="3">
        <v>5573244.3300000001</v>
      </c>
      <c r="AA3202" s="3">
        <v>0</v>
      </c>
      <c r="AB3202">
        <v>0</v>
      </c>
      <c r="AC3202" s="3">
        <v>0</v>
      </c>
      <c r="AD3202" s="2">
        <v>-7297347.0099999998</v>
      </c>
      <c r="AE3202" s="3">
        <v>599122533.62</v>
      </c>
      <c r="AF3202" s="3">
        <v>12164932.65</v>
      </c>
      <c r="AG3202" s="3">
        <v>2628720.44</v>
      </c>
      <c r="AH3202" s="3">
        <v>103699.7</v>
      </c>
      <c r="AI3202" s="3">
        <v>2074</v>
      </c>
      <c r="AJ3202" s="2">
        <v>-10188946.82</v>
      </c>
    </row>
    <row r="3203" spans="1:36" hidden="1" x14ac:dyDescent="0.25">
      <c r="A3203" s="8">
        <v>2</v>
      </c>
      <c r="B3203" s="8" t="s">
        <v>2276</v>
      </c>
      <c r="C3203" s="8">
        <v>141211990040</v>
      </c>
      <c r="D3203" s="8" t="s">
        <v>2277</v>
      </c>
      <c r="F3203" s="8" t="s">
        <v>2278</v>
      </c>
      <c r="G3203" s="10">
        <v>43557</v>
      </c>
      <c r="H3203" s="8" t="s">
        <v>31</v>
      </c>
      <c r="I3203" s="8" t="s">
        <v>38</v>
      </c>
      <c r="J3203" s="9">
        <v>917609.38</v>
      </c>
      <c r="K3203" s="9">
        <v>18352.189999999999</v>
      </c>
      <c r="L3203" s="8">
        <v>0</v>
      </c>
      <c r="M3203" s="14">
        <f t="shared" si="150"/>
        <v>935961.57</v>
      </c>
      <c r="N3203" s="8">
        <v>0</v>
      </c>
      <c r="O3203" s="8">
        <v>0</v>
      </c>
      <c r="P3203" s="8" t="s">
        <v>72</v>
      </c>
      <c r="R3203" s="11">
        <v>-23320</v>
      </c>
      <c r="S3203" s="13">
        <f>_xlfn.XLOOKUP(P3203,rif_fee_schedule!$A$2:$A$84,rif_fee_schedule!C$2:C$84, 0)*1.628</f>
        <v>15.918583999999999</v>
      </c>
      <c r="T3203" s="13">
        <f>_xlfn.XLOOKUP(P3203,rif_fee_schedule!$A$2:$A$84,rif_fee_schedule!D$2:D$84, 0)</f>
        <v>9.2460000000000004</v>
      </c>
      <c r="U3203" s="14">
        <f t="shared" si="151"/>
        <v>-371221.37887999997</v>
      </c>
      <c r="V3203" s="14">
        <f t="shared" si="152"/>
        <v>-215616.72</v>
      </c>
      <c r="W3203" s="2"/>
      <c r="Y3203" s="3">
        <v>272008405.74000001</v>
      </c>
      <c r="Z3203" s="3">
        <v>5573244.3300000001</v>
      </c>
      <c r="AA3203" s="3">
        <v>0</v>
      </c>
      <c r="AB3203">
        <v>0</v>
      </c>
      <c r="AC3203" s="3">
        <v>0</v>
      </c>
      <c r="AD3203" s="2">
        <v>-7297347.0099999998</v>
      </c>
      <c r="AE3203" s="3">
        <v>599122533.62</v>
      </c>
      <c r="AF3203" s="3">
        <v>12164932.65</v>
      </c>
      <c r="AG3203" s="3">
        <v>2628720.44</v>
      </c>
      <c r="AH3203" s="3">
        <v>103699.7</v>
      </c>
      <c r="AI3203" s="3">
        <v>2074</v>
      </c>
      <c r="AJ3203" s="2">
        <v>-10188946.82</v>
      </c>
    </row>
    <row r="3204" spans="1:36" hidden="1" x14ac:dyDescent="0.25">
      <c r="A3204" s="8">
        <v>9.1</v>
      </c>
      <c r="B3204" s="8" t="s">
        <v>8865</v>
      </c>
      <c r="C3204" s="8">
        <v>421300000041</v>
      </c>
      <c r="D3204" s="8" t="s">
        <v>8866</v>
      </c>
      <c r="F3204" s="8" t="s">
        <v>8862</v>
      </c>
      <c r="G3204" s="10">
        <v>43577</v>
      </c>
      <c r="H3204" s="8" t="s">
        <v>31</v>
      </c>
      <c r="I3204" s="8" t="s">
        <v>38</v>
      </c>
      <c r="J3204" s="9">
        <v>86234.07</v>
      </c>
      <c r="K3204" s="9">
        <v>1724.68</v>
      </c>
      <c r="L3204" s="8">
        <v>0</v>
      </c>
      <c r="M3204" s="14">
        <f t="shared" si="150"/>
        <v>87958.75</v>
      </c>
      <c r="N3204" s="8">
        <v>0</v>
      </c>
      <c r="O3204" s="8">
        <v>0</v>
      </c>
      <c r="P3204" s="8" t="s">
        <v>113</v>
      </c>
      <c r="R3204" s="8">
        <v>14</v>
      </c>
      <c r="S3204" s="13">
        <f>_xlfn.XLOOKUP(P3204,rif_fee_schedule!$A$2:$A$84,rif_fee_schedule!C$2:C$84, 0)*1.628</f>
        <v>6860.3919999999998</v>
      </c>
      <c r="T3204" s="13">
        <f>_xlfn.XLOOKUP(P3204,rif_fee_schedule!$A$2:$A$84,rif_fee_schedule!D$2:D$84, 0)</f>
        <v>3984</v>
      </c>
      <c r="U3204" s="14">
        <f t="shared" si="151"/>
        <v>96045.487999999998</v>
      </c>
      <c r="V3204" s="14">
        <f t="shared" si="152"/>
        <v>55776</v>
      </c>
      <c r="W3204"/>
      <c r="Y3204" s="3">
        <v>13894747.220000001</v>
      </c>
      <c r="Z3204" s="3">
        <v>290518.01</v>
      </c>
      <c r="AA3204" s="3">
        <v>0</v>
      </c>
      <c r="AB3204">
        <v>0</v>
      </c>
      <c r="AC3204" s="3">
        <v>0</v>
      </c>
      <c r="AD3204" s="2">
        <v>-156592.79</v>
      </c>
      <c r="AE3204" s="3">
        <v>599122533.62</v>
      </c>
      <c r="AF3204" s="3">
        <v>12164932.65</v>
      </c>
      <c r="AG3204" s="3">
        <v>2628720.44</v>
      </c>
      <c r="AH3204" s="3">
        <v>103699.7</v>
      </c>
      <c r="AI3204" s="3">
        <v>2074</v>
      </c>
      <c r="AJ3204" s="2">
        <v>-10188946.82</v>
      </c>
    </row>
    <row r="3205" spans="1:36" hidden="1" x14ac:dyDescent="0.25">
      <c r="A3205" s="8">
        <v>9.1</v>
      </c>
      <c r="B3205" s="8" t="s">
        <v>8970</v>
      </c>
      <c r="C3205" s="8">
        <v>431080070470</v>
      </c>
      <c r="D3205" s="8" t="s">
        <v>8971</v>
      </c>
      <c r="F3205" s="8" t="s">
        <v>8972</v>
      </c>
      <c r="G3205" s="10">
        <v>43572</v>
      </c>
      <c r="H3205" s="8" t="s">
        <v>31</v>
      </c>
      <c r="I3205" s="8" t="s">
        <v>38</v>
      </c>
      <c r="J3205" s="9">
        <v>5371.07</v>
      </c>
      <c r="K3205" s="9">
        <v>107.42</v>
      </c>
      <c r="L3205" s="8">
        <v>0</v>
      </c>
      <c r="M3205" s="14">
        <f t="shared" si="150"/>
        <v>5478.49</v>
      </c>
      <c r="N3205" s="8">
        <v>0</v>
      </c>
      <c r="O3205" s="8">
        <v>0</v>
      </c>
      <c r="P3205" s="8" t="s">
        <v>114</v>
      </c>
      <c r="R3205" s="8">
        <v>3</v>
      </c>
      <c r="S3205" s="13">
        <f>_xlfn.XLOOKUP(P3205,rif_fee_schedule!$A$2:$A$84,rif_fee_schedule!C$2:C$84, 0)*1.628</f>
        <v>4288.152</v>
      </c>
      <c r="T3205" s="13">
        <f>_xlfn.XLOOKUP(P3205,rif_fee_schedule!$A$2:$A$84,rif_fee_schedule!D$2:D$84, 0)</f>
        <v>2490</v>
      </c>
      <c r="U3205" s="14">
        <f t="shared" si="151"/>
        <v>12864.456</v>
      </c>
      <c r="V3205" s="14">
        <f t="shared" si="152"/>
        <v>7470</v>
      </c>
      <c r="W3205"/>
      <c r="Y3205" s="3">
        <v>13894747.220000001</v>
      </c>
      <c r="Z3205" s="3">
        <v>290518.01</v>
      </c>
      <c r="AA3205" s="3">
        <v>0</v>
      </c>
      <c r="AB3205">
        <v>0</v>
      </c>
      <c r="AC3205" s="3">
        <v>0</v>
      </c>
      <c r="AD3205" s="2">
        <v>-156592.79</v>
      </c>
      <c r="AE3205" s="3">
        <v>599122533.62</v>
      </c>
      <c r="AF3205" s="3">
        <v>12164932.65</v>
      </c>
      <c r="AG3205" s="3">
        <v>2628720.44</v>
      </c>
      <c r="AH3205" s="3">
        <v>103699.7</v>
      </c>
      <c r="AI3205" s="3">
        <v>2074</v>
      </c>
      <c r="AJ3205" s="2">
        <v>-10188946.82</v>
      </c>
    </row>
    <row r="3206" spans="1:36" hidden="1" x14ac:dyDescent="0.25">
      <c r="A3206" s="8">
        <v>9.1</v>
      </c>
      <c r="B3206" s="8" t="s">
        <v>8970</v>
      </c>
      <c r="C3206" s="8">
        <v>431080070470</v>
      </c>
      <c r="D3206" s="8" t="s">
        <v>8971</v>
      </c>
      <c r="F3206" s="8" t="s">
        <v>8972</v>
      </c>
      <c r="G3206" s="10">
        <v>43572</v>
      </c>
      <c r="H3206" s="8" t="s">
        <v>31</v>
      </c>
      <c r="I3206" s="8" t="s">
        <v>38</v>
      </c>
      <c r="J3206" s="9">
        <v>5371.07</v>
      </c>
      <c r="K3206" s="9">
        <v>107.42</v>
      </c>
      <c r="L3206" s="8">
        <v>0</v>
      </c>
      <c r="M3206" s="14">
        <f t="shared" si="150"/>
        <v>5478.49</v>
      </c>
      <c r="N3206" s="8">
        <v>0</v>
      </c>
      <c r="O3206" s="8">
        <v>0</v>
      </c>
      <c r="P3206" s="8" t="s">
        <v>114</v>
      </c>
      <c r="R3206" s="8">
        <v>-2</v>
      </c>
      <c r="S3206" s="13">
        <f>_xlfn.XLOOKUP(P3206,rif_fee_schedule!$A$2:$A$84,rif_fee_schedule!C$2:C$84, 0)*1.628</f>
        <v>4288.152</v>
      </c>
      <c r="T3206" s="13">
        <f>_xlfn.XLOOKUP(P3206,rif_fee_schedule!$A$2:$A$84,rif_fee_schedule!D$2:D$84, 0)</f>
        <v>2490</v>
      </c>
      <c r="U3206" s="14">
        <f t="shared" si="151"/>
        <v>-8576.3040000000001</v>
      </c>
      <c r="V3206" s="14">
        <f t="shared" si="152"/>
        <v>-4980</v>
      </c>
      <c r="W3206"/>
      <c r="Y3206" s="3">
        <v>13894747.220000001</v>
      </c>
      <c r="Z3206" s="3">
        <v>290518.01</v>
      </c>
      <c r="AA3206" s="3">
        <v>0</v>
      </c>
      <c r="AB3206">
        <v>0</v>
      </c>
      <c r="AC3206" s="3">
        <v>0</v>
      </c>
      <c r="AD3206" s="2">
        <v>-156592.79</v>
      </c>
      <c r="AE3206" s="3">
        <v>599122533.62</v>
      </c>
      <c r="AF3206" s="3">
        <v>12164932.65</v>
      </c>
      <c r="AG3206" s="3">
        <v>2628720.44</v>
      </c>
      <c r="AH3206" s="3">
        <v>103699.7</v>
      </c>
      <c r="AI3206" s="3">
        <v>2074</v>
      </c>
      <c r="AJ3206" s="2">
        <v>-10188946.82</v>
      </c>
    </row>
    <row r="3207" spans="1:36" hidden="1" x14ac:dyDescent="0.25">
      <c r="A3207" s="8">
        <v>9.1</v>
      </c>
      <c r="B3207" s="8" t="s">
        <v>8844</v>
      </c>
      <c r="C3207" s="8">
        <v>421300000041</v>
      </c>
      <c r="D3207" s="8" t="s">
        <v>8845</v>
      </c>
      <c r="F3207" s="8" t="s">
        <v>8846</v>
      </c>
      <c r="G3207" s="10">
        <v>43566</v>
      </c>
      <c r="H3207" s="8" t="s">
        <v>31</v>
      </c>
      <c r="I3207" s="8" t="s">
        <v>38</v>
      </c>
      <c r="J3207" s="9">
        <v>147829.82999999999</v>
      </c>
      <c r="K3207" s="9">
        <v>2956.6</v>
      </c>
      <c r="L3207" s="8">
        <v>0</v>
      </c>
      <c r="M3207" s="14">
        <f t="shared" si="150"/>
        <v>150786.43</v>
      </c>
      <c r="N3207" s="8">
        <v>0</v>
      </c>
      <c r="O3207" s="8">
        <v>0</v>
      </c>
      <c r="P3207" s="8" t="s">
        <v>113</v>
      </c>
      <c r="R3207" s="8">
        <v>24</v>
      </c>
      <c r="S3207" s="13">
        <f>_xlfn.XLOOKUP(P3207,rif_fee_schedule!$A$2:$A$84,rif_fee_schedule!C$2:C$84, 0)*1.628</f>
        <v>6860.3919999999998</v>
      </c>
      <c r="T3207" s="13">
        <f>_xlfn.XLOOKUP(P3207,rif_fee_schedule!$A$2:$A$84,rif_fee_schedule!D$2:D$84, 0)</f>
        <v>3984</v>
      </c>
      <c r="U3207" s="14">
        <f t="shared" si="151"/>
        <v>164649.408</v>
      </c>
      <c r="V3207" s="14">
        <f t="shared" si="152"/>
        <v>95616</v>
      </c>
      <c r="W3207"/>
      <c r="Y3207" s="3">
        <v>13894747.220000001</v>
      </c>
      <c r="Z3207" s="3">
        <v>290518.01</v>
      </c>
      <c r="AA3207" s="3">
        <v>0</v>
      </c>
      <c r="AB3207">
        <v>0</v>
      </c>
      <c r="AC3207" s="3">
        <v>0</v>
      </c>
      <c r="AD3207" s="2">
        <v>-156592.79</v>
      </c>
      <c r="AE3207" s="3">
        <v>599122533.62</v>
      </c>
      <c r="AF3207" s="3">
        <v>12164932.65</v>
      </c>
      <c r="AG3207" s="3">
        <v>2628720.44</v>
      </c>
      <c r="AH3207" s="3">
        <v>103699.7</v>
      </c>
      <c r="AI3207" s="3">
        <v>2074</v>
      </c>
      <c r="AJ3207" s="2">
        <v>-10188946.82</v>
      </c>
    </row>
    <row r="3208" spans="1:36" hidden="1" x14ac:dyDescent="0.25">
      <c r="A3208" s="8">
        <v>9.1</v>
      </c>
      <c r="B3208" s="8" t="s">
        <v>8860</v>
      </c>
      <c r="C3208" s="8">
        <v>421300000041</v>
      </c>
      <c r="D3208" s="8" t="s">
        <v>8861</v>
      </c>
      <c r="F3208" s="8" t="s">
        <v>8862</v>
      </c>
      <c r="G3208" s="10">
        <v>43566</v>
      </c>
      <c r="H3208" s="8" t="s">
        <v>31</v>
      </c>
      <c r="I3208" s="8" t="s">
        <v>38</v>
      </c>
      <c r="J3208" s="9">
        <v>147829.82999999999</v>
      </c>
      <c r="K3208" s="9">
        <v>2956.6</v>
      </c>
      <c r="L3208" s="8">
        <v>0</v>
      </c>
      <c r="M3208" s="14">
        <f t="shared" si="150"/>
        <v>150786.43</v>
      </c>
      <c r="N3208" s="8">
        <v>0</v>
      </c>
      <c r="O3208" s="8">
        <v>0</v>
      </c>
      <c r="P3208" s="8" t="s">
        <v>113</v>
      </c>
      <c r="R3208" s="8">
        <v>24</v>
      </c>
      <c r="S3208" s="13">
        <f>_xlfn.XLOOKUP(P3208,rif_fee_schedule!$A$2:$A$84,rif_fee_schedule!C$2:C$84, 0)*1.628</f>
        <v>6860.3919999999998</v>
      </c>
      <c r="T3208" s="13">
        <f>_xlfn.XLOOKUP(P3208,rif_fee_schedule!$A$2:$A$84,rif_fee_schedule!D$2:D$84, 0)</f>
        <v>3984</v>
      </c>
      <c r="U3208" s="14">
        <f t="shared" si="151"/>
        <v>164649.408</v>
      </c>
      <c r="V3208" s="14">
        <f t="shared" si="152"/>
        <v>95616</v>
      </c>
      <c r="W3208"/>
      <c r="Y3208" s="3">
        <v>13894747.220000001</v>
      </c>
      <c r="Z3208" s="3">
        <v>290518.01</v>
      </c>
      <c r="AA3208" s="3">
        <v>0</v>
      </c>
      <c r="AB3208">
        <v>0</v>
      </c>
      <c r="AC3208" s="3">
        <v>0</v>
      </c>
      <c r="AD3208" s="2">
        <v>-156592.79</v>
      </c>
      <c r="AE3208" s="3">
        <v>599122533.62</v>
      </c>
      <c r="AF3208" s="3">
        <v>12164932.65</v>
      </c>
      <c r="AG3208" s="3">
        <v>2628720.44</v>
      </c>
      <c r="AH3208" s="3">
        <v>103699.7</v>
      </c>
      <c r="AI3208" s="3">
        <v>2074</v>
      </c>
      <c r="AJ3208" s="2">
        <v>-10188946.82</v>
      </c>
    </row>
    <row r="3209" spans="1:36" hidden="1" x14ac:dyDescent="0.25">
      <c r="A3209" s="8">
        <v>9.1</v>
      </c>
      <c r="B3209" s="8" t="s">
        <v>8854</v>
      </c>
      <c r="C3209" s="8">
        <v>421300000041</v>
      </c>
      <c r="D3209" s="8" t="s">
        <v>8855</v>
      </c>
      <c r="F3209" s="8" t="s">
        <v>8846</v>
      </c>
      <c r="G3209" s="10">
        <v>43567</v>
      </c>
      <c r="H3209" s="8" t="s">
        <v>31</v>
      </c>
      <c r="I3209" s="8" t="s">
        <v>38</v>
      </c>
      <c r="J3209" s="9">
        <v>110872.37</v>
      </c>
      <c r="K3209" s="9">
        <v>2217.4499999999998</v>
      </c>
      <c r="L3209" s="8">
        <v>0</v>
      </c>
      <c r="M3209" s="14">
        <f t="shared" si="150"/>
        <v>113089.81999999999</v>
      </c>
      <c r="N3209" s="8">
        <v>0</v>
      </c>
      <c r="O3209" s="8">
        <v>0</v>
      </c>
      <c r="P3209" s="8" t="s">
        <v>113</v>
      </c>
      <c r="R3209" s="8">
        <v>18</v>
      </c>
      <c r="S3209" s="13">
        <f>_xlfn.XLOOKUP(P3209,rif_fee_schedule!$A$2:$A$84,rif_fee_schedule!C$2:C$84, 0)*1.628</f>
        <v>6860.3919999999998</v>
      </c>
      <c r="T3209" s="13">
        <f>_xlfn.XLOOKUP(P3209,rif_fee_schedule!$A$2:$A$84,rif_fee_schedule!D$2:D$84, 0)</f>
        <v>3984</v>
      </c>
      <c r="U3209" s="14">
        <f t="shared" si="151"/>
        <v>123487.056</v>
      </c>
      <c r="V3209" s="14">
        <f t="shared" si="152"/>
        <v>71712</v>
      </c>
      <c r="W3209"/>
      <c r="Y3209" s="3">
        <v>13894747.220000001</v>
      </c>
      <c r="Z3209" s="3">
        <v>290518.01</v>
      </c>
      <c r="AA3209" s="3">
        <v>0</v>
      </c>
      <c r="AB3209">
        <v>0</v>
      </c>
      <c r="AC3209" s="3">
        <v>0</v>
      </c>
      <c r="AD3209" s="2">
        <v>-156592.79</v>
      </c>
      <c r="AE3209" s="3">
        <v>599122533.62</v>
      </c>
      <c r="AF3209" s="3">
        <v>12164932.65</v>
      </c>
      <c r="AG3209" s="3">
        <v>2628720.44</v>
      </c>
      <c r="AH3209" s="3">
        <v>103699.7</v>
      </c>
      <c r="AI3209" s="3">
        <v>2074</v>
      </c>
      <c r="AJ3209" s="2">
        <v>-10188946.82</v>
      </c>
    </row>
    <row r="3210" spans="1:36" hidden="1" x14ac:dyDescent="0.25">
      <c r="A3210" s="8">
        <v>9.1</v>
      </c>
      <c r="B3210" s="8" t="s">
        <v>8856</v>
      </c>
      <c r="C3210" s="8">
        <v>421300000041</v>
      </c>
      <c r="D3210" s="8" t="s">
        <v>8857</v>
      </c>
      <c r="F3210" s="8" t="s">
        <v>8846</v>
      </c>
      <c r="G3210" s="10">
        <v>43574</v>
      </c>
      <c r="H3210" s="8" t="s">
        <v>31</v>
      </c>
      <c r="I3210" s="8" t="s">
        <v>38</v>
      </c>
      <c r="J3210" s="9">
        <v>136560.04</v>
      </c>
      <c r="K3210" s="9">
        <v>2731.2</v>
      </c>
      <c r="L3210" s="8">
        <v>0</v>
      </c>
      <c r="M3210" s="14">
        <f t="shared" si="150"/>
        <v>139291.24000000002</v>
      </c>
      <c r="N3210" s="8">
        <v>0</v>
      </c>
      <c r="O3210" s="8">
        <v>0</v>
      </c>
      <c r="P3210" s="8" t="s">
        <v>43</v>
      </c>
      <c r="R3210" s="11">
        <v>-2451</v>
      </c>
      <c r="S3210" s="13">
        <f>_xlfn.XLOOKUP(P3210,rif_fee_schedule!$A$2:$A$84,rif_fee_schedule!C$2:C$84, 0)*1.628</f>
        <v>5.1216879999999998</v>
      </c>
      <c r="T3210" s="13">
        <f>_xlfn.XLOOKUP(P3210,rif_fee_schedule!$A$2:$A$84,rif_fee_schedule!D$2:D$84, 0)</f>
        <v>2.9740000000000002</v>
      </c>
      <c r="U3210" s="14">
        <f t="shared" si="151"/>
        <v>-12553.257287999999</v>
      </c>
      <c r="V3210" s="14">
        <f t="shared" si="152"/>
        <v>-7289.2740000000003</v>
      </c>
      <c r="W3210" s="2"/>
      <c r="Y3210" s="3">
        <v>13894747.220000001</v>
      </c>
      <c r="Z3210" s="3">
        <v>290518.01</v>
      </c>
      <c r="AA3210" s="3">
        <v>0</v>
      </c>
      <c r="AB3210">
        <v>0</v>
      </c>
      <c r="AC3210" s="3">
        <v>0</v>
      </c>
      <c r="AD3210" s="2">
        <v>-156592.79</v>
      </c>
      <c r="AE3210" s="3">
        <v>599122533.62</v>
      </c>
      <c r="AF3210" s="3">
        <v>12164932.65</v>
      </c>
      <c r="AG3210" s="3">
        <v>2628720.44</v>
      </c>
      <c r="AH3210" s="3">
        <v>103699.7</v>
      </c>
      <c r="AI3210" s="3">
        <v>2074</v>
      </c>
      <c r="AJ3210" s="2">
        <v>-10188946.82</v>
      </c>
    </row>
    <row r="3211" spans="1:36" hidden="1" x14ac:dyDescent="0.25">
      <c r="A3211" s="8">
        <v>9.1</v>
      </c>
      <c r="B3211" s="8" t="s">
        <v>8856</v>
      </c>
      <c r="C3211" s="8">
        <v>421300000041</v>
      </c>
      <c r="D3211" s="8" t="s">
        <v>8857</v>
      </c>
      <c r="F3211" s="8" t="s">
        <v>8846</v>
      </c>
      <c r="G3211" s="10">
        <v>43574</v>
      </c>
      <c r="H3211" s="8" t="s">
        <v>31</v>
      </c>
      <c r="I3211" s="8" t="s">
        <v>38</v>
      </c>
      <c r="J3211" s="9">
        <v>136560.04</v>
      </c>
      <c r="K3211" s="9">
        <v>2731.2</v>
      </c>
      <c r="L3211" s="8">
        <v>0</v>
      </c>
      <c r="M3211" s="14">
        <f t="shared" si="150"/>
        <v>139291.24000000002</v>
      </c>
      <c r="N3211" s="8">
        <v>0</v>
      </c>
      <c r="O3211" s="8">
        <v>0</v>
      </c>
      <c r="P3211" s="8" t="s">
        <v>113</v>
      </c>
      <c r="R3211" s="8">
        <v>24</v>
      </c>
      <c r="S3211" s="13">
        <f>_xlfn.XLOOKUP(P3211,rif_fee_schedule!$A$2:$A$84,rif_fee_schedule!C$2:C$84, 0)*1.628</f>
        <v>6860.3919999999998</v>
      </c>
      <c r="T3211" s="13">
        <f>_xlfn.XLOOKUP(P3211,rif_fee_schedule!$A$2:$A$84,rif_fee_schedule!D$2:D$84, 0)</f>
        <v>3984</v>
      </c>
      <c r="U3211" s="14">
        <f t="shared" si="151"/>
        <v>164649.408</v>
      </c>
      <c r="V3211" s="14">
        <f t="shared" si="152"/>
        <v>95616</v>
      </c>
      <c r="W3211"/>
      <c r="Y3211" s="3">
        <v>13894747.220000001</v>
      </c>
      <c r="Z3211" s="3">
        <v>290518.01</v>
      </c>
      <c r="AA3211" s="3">
        <v>0</v>
      </c>
      <c r="AB3211">
        <v>0</v>
      </c>
      <c r="AC3211" s="3">
        <v>0</v>
      </c>
      <c r="AD3211" s="2">
        <v>-156592.79</v>
      </c>
      <c r="AE3211" s="3">
        <v>599122533.62</v>
      </c>
      <c r="AF3211" s="3">
        <v>12164932.65</v>
      </c>
      <c r="AG3211" s="3">
        <v>2628720.44</v>
      </c>
      <c r="AH3211" s="3">
        <v>103699.7</v>
      </c>
      <c r="AI3211" s="3">
        <v>2074</v>
      </c>
      <c r="AJ3211" s="2">
        <v>-10188946.82</v>
      </c>
    </row>
    <row r="3212" spans="1:36" hidden="1" x14ac:dyDescent="0.25">
      <c r="A3212" s="8">
        <v>9.1</v>
      </c>
      <c r="B3212" s="8" t="s">
        <v>8851</v>
      </c>
      <c r="C3212" s="8">
        <v>421300000041</v>
      </c>
      <c r="D3212" s="8" t="s">
        <v>8852</v>
      </c>
      <c r="F3212" s="8" t="s">
        <v>8853</v>
      </c>
      <c r="G3212" s="10">
        <v>43567</v>
      </c>
      <c r="H3212" s="8" t="s">
        <v>31</v>
      </c>
      <c r="I3212" s="8" t="s">
        <v>38</v>
      </c>
      <c r="J3212" s="9">
        <v>110872.37</v>
      </c>
      <c r="K3212" s="9">
        <v>2217.4499999999998</v>
      </c>
      <c r="L3212" s="8">
        <v>0</v>
      </c>
      <c r="M3212" s="14">
        <f t="shared" si="150"/>
        <v>113089.81999999999</v>
      </c>
      <c r="N3212" s="8">
        <v>0</v>
      </c>
      <c r="O3212" s="8">
        <v>0</v>
      </c>
      <c r="P3212" s="8" t="s">
        <v>113</v>
      </c>
      <c r="R3212" s="8">
        <v>18</v>
      </c>
      <c r="S3212" s="13">
        <f>_xlfn.XLOOKUP(P3212,rif_fee_schedule!$A$2:$A$84,rif_fee_schedule!C$2:C$84, 0)*1.628</f>
        <v>6860.3919999999998</v>
      </c>
      <c r="T3212" s="13">
        <f>_xlfn.XLOOKUP(P3212,rif_fee_schedule!$A$2:$A$84,rif_fee_schedule!D$2:D$84, 0)</f>
        <v>3984</v>
      </c>
      <c r="U3212" s="14">
        <f t="shared" si="151"/>
        <v>123487.056</v>
      </c>
      <c r="V3212" s="14">
        <f t="shared" si="152"/>
        <v>71712</v>
      </c>
      <c r="W3212"/>
      <c r="Y3212" s="3">
        <v>13894747.220000001</v>
      </c>
      <c r="Z3212" s="3">
        <v>290518.01</v>
      </c>
      <c r="AA3212" s="3">
        <v>0</v>
      </c>
      <c r="AB3212">
        <v>0</v>
      </c>
      <c r="AC3212" s="3">
        <v>0</v>
      </c>
      <c r="AD3212" s="2">
        <v>-156592.79</v>
      </c>
      <c r="AE3212" s="3">
        <v>599122533.62</v>
      </c>
      <c r="AF3212" s="3">
        <v>12164932.65</v>
      </c>
      <c r="AG3212" s="3">
        <v>2628720.44</v>
      </c>
      <c r="AH3212" s="3">
        <v>103699.7</v>
      </c>
      <c r="AI3212" s="3">
        <v>2074</v>
      </c>
      <c r="AJ3212" s="2">
        <v>-10188946.82</v>
      </c>
    </row>
    <row r="3213" spans="1:36" hidden="1" x14ac:dyDescent="0.25">
      <c r="A3213" s="8">
        <v>9.1</v>
      </c>
      <c r="B3213" s="8" t="s">
        <v>8847</v>
      </c>
      <c r="C3213" s="8">
        <v>421300000041</v>
      </c>
      <c r="D3213" s="8" t="s">
        <v>8848</v>
      </c>
      <c r="F3213" s="8" t="s">
        <v>8846</v>
      </c>
      <c r="G3213" s="10">
        <v>43574</v>
      </c>
      <c r="H3213" s="8" t="s">
        <v>31</v>
      </c>
      <c r="I3213" s="8" t="s">
        <v>38</v>
      </c>
      <c r="J3213" s="9">
        <v>519.42999999999995</v>
      </c>
      <c r="K3213" s="9">
        <v>10.39</v>
      </c>
      <c r="L3213" s="8">
        <v>0</v>
      </c>
      <c r="M3213" s="14">
        <f t="shared" si="150"/>
        <v>529.81999999999994</v>
      </c>
      <c r="N3213" s="8">
        <v>0</v>
      </c>
      <c r="O3213" s="8">
        <v>0</v>
      </c>
      <c r="P3213" s="8" t="s">
        <v>113</v>
      </c>
      <c r="R3213" s="8">
        <v>18</v>
      </c>
      <c r="S3213" s="13">
        <f>_xlfn.XLOOKUP(P3213,rif_fee_schedule!$A$2:$A$84,rif_fee_schedule!C$2:C$84, 0)*1.628</f>
        <v>6860.3919999999998</v>
      </c>
      <c r="T3213" s="13">
        <f>_xlfn.XLOOKUP(P3213,rif_fee_schedule!$A$2:$A$84,rif_fee_schedule!D$2:D$84, 0)</f>
        <v>3984</v>
      </c>
      <c r="U3213" s="14">
        <f t="shared" si="151"/>
        <v>123487.056</v>
      </c>
      <c r="V3213" s="14">
        <f t="shared" si="152"/>
        <v>71712</v>
      </c>
      <c r="W3213"/>
      <c r="Y3213" s="3">
        <v>13894747.220000001</v>
      </c>
      <c r="Z3213" s="3">
        <v>290518.01</v>
      </c>
      <c r="AA3213" s="3">
        <v>0</v>
      </c>
      <c r="AB3213">
        <v>0</v>
      </c>
      <c r="AC3213" s="3">
        <v>0</v>
      </c>
      <c r="AD3213" s="2">
        <v>-156592.79</v>
      </c>
      <c r="AE3213" s="3">
        <v>599122533.62</v>
      </c>
      <c r="AF3213" s="3">
        <v>12164932.65</v>
      </c>
      <c r="AG3213" s="3">
        <v>2628720.44</v>
      </c>
      <c r="AH3213" s="3">
        <v>103699.7</v>
      </c>
      <c r="AI3213" s="3">
        <v>2074</v>
      </c>
      <c r="AJ3213" s="2">
        <v>-10188946.82</v>
      </c>
    </row>
    <row r="3214" spans="1:36" hidden="1" x14ac:dyDescent="0.25">
      <c r="A3214" s="8">
        <v>9.1</v>
      </c>
      <c r="B3214" s="8" t="s">
        <v>8847</v>
      </c>
      <c r="C3214" s="8">
        <v>421300000041</v>
      </c>
      <c r="D3214" s="8" t="s">
        <v>8848</v>
      </c>
      <c r="F3214" s="8" t="s">
        <v>8846</v>
      </c>
      <c r="G3214" s="10">
        <v>43574</v>
      </c>
      <c r="H3214" s="8" t="s">
        <v>31</v>
      </c>
      <c r="I3214" s="8" t="s">
        <v>38</v>
      </c>
      <c r="J3214" s="9">
        <v>519.42999999999995</v>
      </c>
      <c r="K3214" s="9">
        <v>10.39</v>
      </c>
      <c r="L3214" s="8">
        <v>0</v>
      </c>
      <c r="M3214" s="14">
        <f t="shared" si="150"/>
        <v>529.81999999999994</v>
      </c>
      <c r="N3214" s="8">
        <v>0</v>
      </c>
      <c r="O3214" s="8">
        <v>0</v>
      </c>
      <c r="P3214" s="8" t="s">
        <v>43</v>
      </c>
      <c r="R3214" s="11">
        <v>-24000</v>
      </c>
      <c r="S3214" s="13">
        <f>_xlfn.XLOOKUP(P3214,rif_fee_schedule!$A$2:$A$84,rif_fee_schedule!C$2:C$84, 0)*1.628</f>
        <v>5.1216879999999998</v>
      </c>
      <c r="T3214" s="13">
        <f>_xlfn.XLOOKUP(P3214,rif_fee_schedule!$A$2:$A$84,rif_fee_schedule!D$2:D$84, 0)</f>
        <v>2.9740000000000002</v>
      </c>
      <c r="U3214" s="14">
        <f t="shared" si="151"/>
        <v>-122920.51199999999</v>
      </c>
      <c r="V3214" s="14">
        <f t="shared" si="152"/>
        <v>-71376</v>
      </c>
      <c r="W3214" s="2"/>
      <c r="Y3214" s="3">
        <v>13894747.220000001</v>
      </c>
      <c r="Z3214" s="3">
        <v>290518.01</v>
      </c>
      <c r="AA3214" s="3">
        <v>0</v>
      </c>
      <c r="AB3214">
        <v>0</v>
      </c>
      <c r="AC3214" s="3">
        <v>0</v>
      </c>
      <c r="AD3214" s="2">
        <v>-156592.79</v>
      </c>
      <c r="AE3214" s="3">
        <v>599122533.62</v>
      </c>
      <c r="AF3214" s="3">
        <v>12164932.65</v>
      </c>
      <c r="AG3214" s="3">
        <v>2628720.44</v>
      </c>
      <c r="AH3214" s="3">
        <v>103699.7</v>
      </c>
      <c r="AI3214" s="3">
        <v>2074</v>
      </c>
      <c r="AJ3214" s="2">
        <v>-10188946.82</v>
      </c>
    </row>
    <row r="3215" spans="1:36" hidden="1" x14ac:dyDescent="0.25">
      <c r="A3215" s="8">
        <v>2</v>
      </c>
      <c r="B3215" s="8" t="s">
        <v>2411</v>
      </c>
      <c r="C3215" s="8">
        <v>141020062120</v>
      </c>
      <c r="D3215" s="8" t="s">
        <v>2412</v>
      </c>
      <c r="F3215" s="8" t="s">
        <v>2413</v>
      </c>
      <c r="G3215" s="10">
        <v>43579</v>
      </c>
      <c r="H3215" s="8" t="s">
        <v>31</v>
      </c>
      <c r="I3215" s="8" t="s">
        <v>38</v>
      </c>
      <c r="J3215" s="9">
        <v>3746.65</v>
      </c>
      <c r="K3215" s="9">
        <v>74.930000000000007</v>
      </c>
      <c r="L3215" s="8">
        <v>0</v>
      </c>
      <c r="M3215" s="14">
        <f t="shared" si="150"/>
        <v>3821.58</v>
      </c>
      <c r="N3215" s="8">
        <v>0</v>
      </c>
      <c r="O3215" s="8">
        <v>0</v>
      </c>
      <c r="P3215" s="8" t="s">
        <v>114</v>
      </c>
      <c r="R3215" s="8">
        <v>-2</v>
      </c>
      <c r="S3215" s="13">
        <f>_xlfn.XLOOKUP(P3215,rif_fee_schedule!$A$2:$A$84,rif_fee_schedule!C$2:C$84, 0)*1.628</f>
        <v>4288.152</v>
      </c>
      <c r="T3215" s="13">
        <f>_xlfn.XLOOKUP(P3215,rif_fee_schedule!$A$2:$A$84,rif_fee_schedule!D$2:D$84, 0)</f>
        <v>2490</v>
      </c>
      <c r="U3215" s="14">
        <f t="shared" si="151"/>
        <v>-8576.3040000000001</v>
      </c>
      <c r="V3215" s="14">
        <f t="shared" si="152"/>
        <v>-4980</v>
      </c>
      <c r="W3215"/>
      <c r="Y3215" s="3">
        <v>272008405.74000001</v>
      </c>
      <c r="Z3215" s="3">
        <v>5573244.3300000001</v>
      </c>
      <c r="AA3215" s="3">
        <v>0</v>
      </c>
      <c r="AB3215">
        <v>0</v>
      </c>
      <c r="AC3215" s="3">
        <v>0</v>
      </c>
      <c r="AD3215" s="2">
        <v>-7297347.0099999998</v>
      </c>
      <c r="AE3215" s="3">
        <v>599122533.62</v>
      </c>
      <c r="AF3215" s="3">
        <v>12164932.65</v>
      </c>
      <c r="AG3215" s="3">
        <v>2628720.44</v>
      </c>
      <c r="AH3215" s="3">
        <v>103699.7</v>
      </c>
      <c r="AI3215" s="3">
        <v>2074</v>
      </c>
      <c r="AJ3215" s="2">
        <v>-10188946.82</v>
      </c>
    </row>
    <row r="3216" spans="1:36" hidden="1" x14ac:dyDescent="0.25">
      <c r="A3216" s="8">
        <v>2</v>
      </c>
      <c r="B3216" s="8" t="s">
        <v>2411</v>
      </c>
      <c r="C3216" s="8">
        <v>141020062120</v>
      </c>
      <c r="D3216" s="8" t="s">
        <v>2412</v>
      </c>
      <c r="F3216" s="8" t="s">
        <v>2413</v>
      </c>
      <c r="G3216" s="10">
        <v>43579</v>
      </c>
      <c r="H3216" s="8" t="s">
        <v>31</v>
      </c>
      <c r="I3216" s="8" t="s">
        <v>38</v>
      </c>
      <c r="J3216" s="9">
        <v>3746.65</v>
      </c>
      <c r="K3216" s="9">
        <v>74.930000000000007</v>
      </c>
      <c r="L3216" s="8">
        <v>0</v>
      </c>
      <c r="M3216" s="14">
        <f t="shared" si="150"/>
        <v>3821.58</v>
      </c>
      <c r="N3216" s="8">
        <v>0</v>
      </c>
      <c r="O3216" s="8">
        <v>0</v>
      </c>
      <c r="P3216" s="8" t="s">
        <v>45</v>
      </c>
      <c r="R3216" s="11">
        <v>-3816</v>
      </c>
      <c r="S3216" s="13">
        <f>_xlfn.XLOOKUP(P3216,rif_fee_schedule!$A$2:$A$84,rif_fee_schedule!C$2:C$84, 0)*1.628</f>
        <v>19.244587999999997</v>
      </c>
      <c r="T3216" s="13">
        <f>_xlfn.XLOOKUP(P3216,rif_fee_schedule!$A$2:$A$84,rif_fee_schedule!D$2:D$84, 0)</f>
        <v>11.177</v>
      </c>
      <c r="U3216" s="14">
        <f t="shared" si="151"/>
        <v>-73437.347807999991</v>
      </c>
      <c r="V3216" s="14">
        <f t="shared" si="152"/>
        <v>-42651.432000000001</v>
      </c>
      <c r="W3216" s="2"/>
      <c r="Y3216" s="3">
        <v>272008405.74000001</v>
      </c>
      <c r="Z3216" s="3">
        <v>5573244.3300000001</v>
      </c>
      <c r="AA3216" s="3">
        <v>0</v>
      </c>
      <c r="AB3216">
        <v>0</v>
      </c>
      <c r="AC3216" s="3">
        <v>0</v>
      </c>
      <c r="AD3216" s="2">
        <v>-7297347.0099999998</v>
      </c>
      <c r="AE3216" s="3">
        <v>599122533.62</v>
      </c>
      <c r="AF3216" s="3">
        <v>12164932.65</v>
      </c>
      <c r="AG3216" s="3">
        <v>2628720.44</v>
      </c>
      <c r="AH3216" s="3">
        <v>103699.7</v>
      </c>
      <c r="AI3216" s="3">
        <v>2074</v>
      </c>
      <c r="AJ3216" s="2">
        <v>-10188946.82</v>
      </c>
    </row>
    <row r="3217" spans="1:36" hidden="1" x14ac:dyDescent="0.25">
      <c r="A3217" s="8">
        <v>2</v>
      </c>
      <c r="B3217" s="8" t="s">
        <v>2411</v>
      </c>
      <c r="C3217" s="8">
        <v>141020062120</v>
      </c>
      <c r="D3217" s="8" t="s">
        <v>2412</v>
      </c>
      <c r="F3217" s="8" t="s">
        <v>2413</v>
      </c>
      <c r="G3217" s="10">
        <v>43579</v>
      </c>
      <c r="H3217" s="8" t="s">
        <v>31</v>
      </c>
      <c r="I3217" s="8" t="s">
        <v>38</v>
      </c>
      <c r="J3217" s="9">
        <v>3746.65</v>
      </c>
      <c r="K3217" s="9">
        <v>74.930000000000007</v>
      </c>
      <c r="L3217" s="8">
        <v>0</v>
      </c>
      <c r="M3217" s="14">
        <f t="shared" si="150"/>
        <v>3821.58</v>
      </c>
      <c r="N3217" s="8">
        <v>0</v>
      </c>
      <c r="O3217" s="8">
        <v>0</v>
      </c>
      <c r="P3217" s="8" t="s">
        <v>34</v>
      </c>
      <c r="R3217" s="11">
        <v>3316</v>
      </c>
      <c r="S3217" s="13">
        <f>_xlfn.XLOOKUP(P3217,rif_fee_schedule!$A$2:$A$84,rif_fee_schedule!C$2:C$84, 0)*1.628</f>
        <v>62.01052</v>
      </c>
      <c r="T3217" s="13">
        <f>_xlfn.XLOOKUP(P3217,rif_fee_schedule!$A$2:$A$84,rif_fee_schedule!D$2:D$84, 0)</f>
        <v>36.015000000000001</v>
      </c>
      <c r="U3217" s="14">
        <f t="shared" si="151"/>
        <v>205626.88432000001</v>
      </c>
      <c r="V3217" s="14">
        <f t="shared" si="152"/>
        <v>119425.74</v>
      </c>
      <c r="W3217" s="2"/>
      <c r="Y3217" s="3">
        <v>272008405.74000001</v>
      </c>
      <c r="Z3217" s="3">
        <v>5573244.3300000001</v>
      </c>
      <c r="AA3217" s="3">
        <v>0</v>
      </c>
      <c r="AB3217">
        <v>0</v>
      </c>
      <c r="AC3217" s="3">
        <v>0</v>
      </c>
      <c r="AD3217" s="2">
        <v>-7297347.0099999998</v>
      </c>
      <c r="AE3217" s="3">
        <v>599122533.62</v>
      </c>
      <c r="AF3217" s="3">
        <v>12164932.65</v>
      </c>
      <c r="AG3217" s="3">
        <v>2628720.44</v>
      </c>
      <c r="AH3217" s="3">
        <v>103699.7</v>
      </c>
      <c r="AI3217" s="3">
        <v>2074</v>
      </c>
      <c r="AJ3217" s="2">
        <v>-10188946.82</v>
      </c>
    </row>
    <row r="3218" spans="1:36" hidden="1" x14ac:dyDescent="0.25">
      <c r="A3218" s="8">
        <v>2</v>
      </c>
      <c r="B3218" s="8" t="s">
        <v>2411</v>
      </c>
      <c r="C3218" s="8">
        <v>141020062120</v>
      </c>
      <c r="D3218" s="8" t="s">
        <v>2412</v>
      </c>
      <c r="F3218" s="8" t="s">
        <v>2413</v>
      </c>
      <c r="G3218" s="10">
        <v>43579</v>
      </c>
      <c r="H3218" s="8" t="s">
        <v>31</v>
      </c>
      <c r="I3218" s="8" t="s">
        <v>38</v>
      </c>
      <c r="J3218" s="9">
        <v>3746.65</v>
      </c>
      <c r="K3218" s="9">
        <v>74.930000000000007</v>
      </c>
      <c r="L3218" s="8">
        <v>0</v>
      </c>
      <c r="M3218" s="14">
        <f t="shared" si="150"/>
        <v>3821.58</v>
      </c>
      <c r="N3218" s="8">
        <v>0</v>
      </c>
      <c r="O3218" s="8">
        <v>0</v>
      </c>
      <c r="P3218" s="8" t="s">
        <v>72</v>
      </c>
      <c r="R3218" s="11">
        <v>-7290</v>
      </c>
      <c r="S3218" s="13">
        <f>_xlfn.XLOOKUP(P3218,rif_fee_schedule!$A$2:$A$84,rif_fee_schedule!C$2:C$84, 0)*1.628</f>
        <v>15.918583999999999</v>
      </c>
      <c r="T3218" s="13">
        <f>_xlfn.XLOOKUP(P3218,rif_fee_schedule!$A$2:$A$84,rif_fee_schedule!D$2:D$84, 0)</f>
        <v>9.2460000000000004</v>
      </c>
      <c r="U3218" s="14">
        <f t="shared" si="151"/>
        <v>-116046.47735999999</v>
      </c>
      <c r="V3218" s="14">
        <f t="shared" si="152"/>
        <v>-67403.34</v>
      </c>
      <c r="W3218" s="2"/>
      <c r="Y3218" s="3">
        <v>272008405.74000001</v>
      </c>
      <c r="Z3218" s="3">
        <v>5573244.3300000001</v>
      </c>
      <c r="AA3218" s="3">
        <v>0</v>
      </c>
      <c r="AB3218">
        <v>0</v>
      </c>
      <c r="AC3218" s="3">
        <v>0</v>
      </c>
      <c r="AD3218" s="2">
        <v>-7297347.0099999998</v>
      </c>
      <c r="AE3218" s="3">
        <v>599122533.62</v>
      </c>
      <c r="AF3218" s="3">
        <v>12164932.65</v>
      </c>
      <c r="AG3218" s="3">
        <v>2628720.44</v>
      </c>
      <c r="AH3218" s="3">
        <v>103699.7</v>
      </c>
      <c r="AI3218" s="3">
        <v>2074</v>
      </c>
      <c r="AJ3218" s="2">
        <v>-10188946.82</v>
      </c>
    </row>
    <row r="3219" spans="1:36" hidden="1" x14ac:dyDescent="0.25">
      <c r="A3219" s="8">
        <v>2</v>
      </c>
      <c r="B3219" s="8" t="s">
        <v>1511</v>
      </c>
      <c r="C3219" s="8">
        <v>131250460050</v>
      </c>
      <c r="D3219" s="8" t="s">
        <v>1512</v>
      </c>
      <c r="G3219" s="10">
        <v>43560</v>
      </c>
      <c r="H3219" s="8" t="s">
        <v>31</v>
      </c>
      <c r="I3219" s="8" t="s">
        <v>32</v>
      </c>
      <c r="J3219" s="9">
        <v>339034.98</v>
      </c>
      <c r="K3219" s="9">
        <v>6780.7</v>
      </c>
      <c r="L3219" s="8">
        <v>0</v>
      </c>
      <c r="M3219" s="14">
        <f t="shared" si="150"/>
        <v>345815.68</v>
      </c>
      <c r="N3219" s="8">
        <v>0</v>
      </c>
      <c r="O3219" s="8">
        <v>0</v>
      </c>
      <c r="P3219" s="8" t="s">
        <v>90</v>
      </c>
      <c r="R3219" s="11">
        <v>36180</v>
      </c>
      <c r="S3219" s="13">
        <f>_xlfn.XLOOKUP(P3219,rif_fee_schedule!$A$2:$A$84,rif_fee_schedule!C$2:C$84, 0)*1.628</f>
        <v>14.380123999999999</v>
      </c>
      <c r="T3219" s="13">
        <f>_xlfn.XLOOKUP(P3219,rif_fee_schedule!$A$2:$A$84,rif_fee_schedule!D$2:D$84, 0)</f>
        <v>8.3520000000000003</v>
      </c>
      <c r="U3219" s="14">
        <f t="shared" si="151"/>
        <v>520272.88631999993</v>
      </c>
      <c r="V3219" s="14">
        <f t="shared" si="152"/>
        <v>302175.35999999999</v>
      </c>
      <c r="W3219" s="2"/>
      <c r="Y3219" s="3">
        <v>272008405.74000001</v>
      </c>
      <c r="Z3219" s="3">
        <v>5573244.3300000001</v>
      </c>
      <c r="AA3219" s="3">
        <v>0</v>
      </c>
      <c r="AB3219">
        <v>0</v>
      </c>
      <c r="AC3219" s="3">
        <v>0</v>
      </c>
      <c r="AD3219" s="2">
        <v>-7297347.0099999998</v>
      </c>
      <c r="AE3219" s="3">
        <v>599122533.62</v>
      </c>
      <c r="AF3219" s="3">
        <v>12164932.65</v>
      </c>
      <c r="AG3219" s="3">
        <v>2628720.44</v>
      </c>
      <c r="AH3219" s="3">
        <v>103699.7</v>
      </c>
      <c r="AI3219" s="3">
        <v>2074</v>
      </c>
      <c r="AJ3219" s="2">
        <v>-10188946.82</v>
      </c>
    </row>
    <row r="3220" spans="1:36" hidden="1" x14ac:dyDescent="0.25">
      <c r="A3220" s="8">
        <v>2</v>
      </c>
      <c r="B3220" s="8" t="s">
        <v>1511</v>
      </c>
      <c r="C3220" s="8">
        <v>131250460050</v>
      </c>
      <c r="D3220" s="8" t="s">
        <v>1512</v>
      </c>
      <c r="G3220" s="10">
        <v>43560</v>
      </c>
      <c r="H3220" s="8" t="s">
        <v>31</v>
      </c>
      <c r="I3220" s="8" t="s">
        <v>32</v>
      </c>
      <c r="J3220" s="9">
        <v>339034.98</v>
      </c>
      <c r="K3220" s="9">
        <v>6780.7</v>
      </c>
      <c r="L3220" s="8">
        <v>0</v>
      </c>
      <c r="M3220" s="14">
        <f t="shared" si="150"/>
        <v>345815.68</v>
      </c>
      <c r="N3220" s="8">
        <v>0</v>
      </c>
      <c r="O3220" s="8">
        <v>0</v>
      </c>
      <c r="P3220" s="8" t="s">
        <v>44</v>
      </c>
      <c r="R3220" s="11">
        <v>-36180</v>
      </c>
      <c r="S3220" s="13">
        <f>_xlfn.XLOOKUP(P3220,rif_fee_schedule!$A$2:$A$84,rif_fee_schedule!C$2:C$84, 0)*1.628</f>
        <v>3.9446439999999998</v>
      </c>
      <c r="T3220" s="13">
        <f>_xlfn.XLOOKUP(P3220,rif_fee_schedule!$A$2:$A$84,rif_fee_schedule!D$2:D$84, 0)</f>
        <v>2.2909999999999999</v>
      </c>
      <c r="U3220" s="14">
        <f t="shared" si="151"/>
        <v>-142717.21992</v>
      </c>
      <c r="V3220" s="14">
        <f t="shared" si="152"/>
        <v>-82888.37999999999</v>
      </c>
      <c r="W3220" s="2"/>
      <c r="Y3220" s="3">
        <v>272008405.74000001</v>
      </c>
      <c r="Z3220" s="3">
        <v>5573244.3300000001</v>
      </c>
      <c r="AA3220" s="3">
        <v>0</v>
      </c>
      <c r="AB3220">
        <v>0</v>
      </c>
      <c r="AC3220" s="3">
        <v>0</v>
      </c>
      <c r="AD3220" s="2">
        <v>-7297347.0099999998</v>
      </c>
      <c r="AE3220" s="3">
        <v>599122533.62</v>
      </c>
      <c r="AF3220" s="3">
        <v>12164932.65</v>
      </c>
      <c r="AG3220" s="3">
        <v>2628720.44</v>
      </c>
      <c r="AH3220" s="3">
        <v>103699.7</v>
      </c>
      <c r="AI3220" s="3">
        <v>2074</v>
      </c>
      <c r="AJ3220" s="2">
        <v>-10188946.82</v>
      </c>
    </row>
    <row r="3221" spans="1:36" hidden="1" x14ac:dyDescent="0.25">
      <c r="A3221" s="8">
        <v>1</v>
      </c>
      <c r="B3221" s="8" t="s">
        <v>488</v>
      </c>
      <c r="C3221" s="8">
        <v>3530220000015</v>
      </c>
      <c r="D3221" s="8" t="s">
        <v>489</v>
      </c>
      <c r="F3221" s="8" t="s">
        <v>490</v>
      </c>
      <c r="G3221" s="10">
        <v>43563</v>
      </c>
      <c r="H3221" s="8" t="s">
        <v>31</v>
      </c>
      <c r="I3221" s="8" t="s">
        <v>38</v>
      </c>
      <c r="J3221" s="9">
        <v>9278.02</v>
      </c>
      <c r="K3221" s="9">
        <v>185.56</v>
      </c>
      <c r="L3221" s="8">
        <v>0</v>
      </c>
      <c r="M3221" s="14">
        <f t="shared" si="150"/>
        <v>9463.58</v>
      </c>
      <c r="N3221" s="8">
        <v>0</v>
      </c>
      <c r="O3221" s="8">
        <v>0</v>
      </c>
      <c r="P3221" s="8" t="s">
        <v>77</v>
      </c>
      <c r="R3221" s="8">
        <v>1</v>
      </c>
      <c r="S3221" s="13">
        <f>_xlfn.XLOOKUP(P3221,rif_fee_schedule!$A$2:$A$84,rif_fee_schedule!C$2:C$84, 0)*1.628</f>
        <v>9769.6279999999988</v>
      </c>
      <c r="T3221" s="13">
        <f>_xlfn.XLOOKUP(P3221,rif_fee_schedule!$A$2:$A$84,rif_fee_schedule!D$2:D$84, 0)</f>
        <v>5674</v>
      </c>
      <c r="U3221" s="14">
        <f t="shared" si="151"/>
        <v>9769.6279999999988</v>
      </c>
      <c r="V3221" s="14">
        <f t="shared" si="152"/>
        <v>5674</v>
      </c>
      <c r="W3221"/>
      <c r="Y3221" s="3">
        <v>74696854.359999999</v>
      </c>
      <c r="Z3221" s="3">
        <v>1494936.99</v>
      </c>
      <c r="AA3221" s="3">
        <v>1189721.74</v>
      </c>
      <c r="AB3221" s="2">
        <v>103699.7</v>
      </c>
      <c r="AC3221" s="3">
        <v>2074</v>
      </c>
      <c r="AD3221" s="2">
        <v>-3422401.68</v>
      </c>
      <c r="AE3221" s="3">
        <v>599122533.62</v>
      </c>
      <c r="AF3221" s="3">
        <v>12164932.65</v>
      </c>
      <c r="AG3221" s="3">
        <v>2628720.44</v>
      </c>
      <c r="AH3221" s="3">
        <v>103699.7</v>
      </c>
      <c r="AI3221" s="3">
        <v>2074</v>
      </c>
      <c r="AJ3221" s="2">
        <v>-10188946.82</v>
      </c>
    </row>
    <row r="3222" spans="1:36" hidden="1" x14ac:dyDescent="0.25">
      <c r="A3222" s="8">
        <v>6</v>
      </c>
      <c r="B3222" s="8" t="s">
        <v>5985</v>
      </c>
      <c r="C3222" s="8">
        <v>1678240050260</v>
      </c>
      <c r="D3222" s="8" t="s">
        <v>5986</v>
      </c>
      <c r="F3222" s="8" t="s">
        <v>5987</v>
      </c>
      <c r="G3222" s="10">
        <v>43566</v>
      </c>
      <c r="H3222" s="8" t="s">
        <v>31</v>
      </c>
      <c r="I3222" s="8" t="s">
        <v>38</v>
      </c>
      <c r="J3222" s="9">
        <v>2082.5700000000002</v>
      </c>
      <c r="K3222" s="9">
        <v>41.65</v>
      </c>
      <c r="L3222" s="8">
        <v>0</v>
      </c>
      <c r="M3222" s="14">
        <f t="shared" si="150"/>
        <v>2124.2200000000003</v>
      </c>
      <c r="N3222" s="8">
        <v>0</v>
      </c>
      <c r="O3222" s="8">
        <v>0</v>
      </c>
      <c r="P3222" s="8" t="s">
        <v>77</v>
      </c>
      <c r="R3222" s="8">
        <v>-1</v>
      </c>
      <c r="S3222" s="13">
        <f>_xlfn.XLOOKUP(P3222,rif_fee_schedule!$A$2:$A$84,rif_fee_schedule!C$2:C$84, 0)*1.628</f>
        <v>9769.6279999999988</v>
      </c>
      <c r="T3222" s="13">
        <f>_xlfn.XLOOKUP(P3222,rif_fee_schedule!$A$2:$A$84,rif_fee_schedule!D$2:D$84, 0)</f>
        <v>5674</v>
      </c>
      <c r="U3222" s="14">
        <f t="shared" si="151"/>
        <v>-9769.6279999999988</v>
      </c>
      <c r="V3222" s="14">
        <f t="shared" si="152"/>
        <v>-5674</v>
      </c>
      <c r="W3222"/>
      <c r="Y3222" s="3">
        <v>43269262.359999999</v>
      </c>
      <c r="Z3222" s="3">
        <v>874367.57</v>
      </c>
      <c r="AA3222" s="3">
        <v>433279.63</v>
      </c>
      <c r="AB3222">
        <v>0</v>
      </c>
      <c r="AC3222" s="3">
        <v>0</v>
      </c>
      <c r="AD3222" s="2">
        <v>374512.67</v>
      </c>
      <c r="AE3222" s="3">
        <v>599122533.62</v>
      </c>
      <c r="AF3222" s="3">
        <v>12164932.65</v>
      </c>
      <c r="AG3222" s="3">
        <v>2628720.44</v>
      </c>
      <c r="AH3222" s="3">
        <v>103699.7</v>
      </c>
      <c r="AI3222" s="3">
        <v>2074</v>
      </c>
      <c r="AJ3222" s="2">
        <v>-10188946.82</v>
      </c>
    </row>
    <row r="3223" spans="1:36" hidden="1" x14ac:dyDescent="0.25">
      <c r="A3223" s="8">
        <v>6</v>
      </c>
      <c r="B3223" s="8" t="s">
        <v>5985</v>
      </c>
      <c r="C3223" s="8">
        <v>1678240050260</v>
      </c>
      <c r="D3223" s="8" t="s">
        <v>5986</v>
      </c>
      <c r="F3223" s="8" t="s">
        <v>5987</v>
      </c>
      <c r="G3223" s="10">
        <v>43566</v>
      </c>
      <c r="H3223" s="8" t="s">
        <v>31</v>
      </c>
      <c r="I3223" s="8" t="s">
        <v>38</v>
      </c>
      <c r="J3223" s="9">
        <v>2082.5700000000002</v>
      </c>
      <c r="K3223" s="9">
        <v>41.65</v>
      </c>
      <c r="L3223" s="8">
        <v>0</v>
      </c>
      <c r="M3223" s="14">
        <f t="shared" si="150"/>
        <v>2124.2200000000003</v>
      </c>
      <c r="N3223" s="8">
        <v>0</v>
      </c>
      <c r="O3223" s="8">
        <v>0</v>
      </c>
      <c r="P3223" s="8" t="s">
        <v>114</v>
      </c>
      <c r="R3223" s="8">
        <v>2</v>
      </c>
      <c r="S3223" s="13">
        <f>_xlfn.XLOOKUP(P3223,rif_fee_schedule!$A$2:$A$84,rif_fee_schedule!C$2:C$84, 0)*1.628</f>
        <v>4288.152</v>
      </c>
      <c r="T3223" s="13">
        <f>_xlfn.XLOOKUP(P3223,rif_fee_schedule!$A$2:$A$84,rif_fee_schedule!D$2:D$84, 0)</f>
        <v>2490</v>
      </c>
      <c r="U3223" s="14">
        <f t="shared" si="151"/>
        <v>8576.3040000000001</v>
      </c>
      <c r="V3223" s="14">
        <f t="shared" si="152"/>
        <v>4980</v>
      </c>
      <c r="W3223"/>
      <c r="Y3223" s="3">
        <v>43269262.359999999</v>
      </c>
      <c r="Z3223" s="3">
        <v>874367.57</v>
      </c>
      <c r="AA3223" s="3">
        <v>433279.63</v>
      </c>
      <c r="AB3223">
        <v>0</v>
      </c>
      <c r="AC3223" s="3">
        <v>0</v>
      </c>
      <c r="AD3223" s="2">
        <v>374512.67</v>
      </c>
      <c r="AE3223" s="3">
        <v>599122533.62</v>
      </c>
      <c r="AF3223" s="3">
        <v>12164932.65</v>
      </c>
      <c r="AG3223" s="3">
        <v>2628720.44</v>
      </c>
      <c r="AH3223" s="3">
        <v>103699.7</v>
      </c>
      <c r="AI3223" s="3">
        <v>2074</v>
      </c>
      <c r="AJ3223" s="2">
        <v>-10188946.82</v>
      </c>
    </row>
    <row r="3224" spans="1:36" hidden="1" x14ac:dyDescent="0.25">
      <c r="A3224" s="8">
        <v>6</v>
      </c>
      <c r="B3224" s="8" t="s">
        <v>6002</v>
      </c>
      <c r="C3224" s="8">
        <v>1678240050040</v>
      </c>
      <c r="D3224" s="8" t="s">
        <v>6003</v>
      </c>
      <c r="F3224" s="8" t="s">
        <v>6004</v>
      </c>
      <c r="G3224" s="10">
        <v>43566</v>
      </c>
      <c r="H3224" s="8" t="s">
        <v>31</v>
      </c>
      <c r="I3224" s="8" t="s">
        <v>38</v>
      </c>
      <c r="J3224" s="9">
        <v>36328.21</v>
      </c>
      <c r="K3224" s="9">
        <v>726.56</v>
      </c>
      <c r="L3224" s="8">
        <v>0</v>
      </c>
      <c r="M3224" s="14">
        <f t="shared" si="150"/>
        <v>37054.769999999997</v>
      </c>
      <c r="N3224" s="8">
        <v>0</v>
      </c>
      <c r="O3224" s="8">
        <v>0</v>
      </c>
      <c r="P3224" s="8" t="s">
        <v>113</v>
      </c>
      <c r="R3224" s="8">
        <v>7</v>
      </c>
      <c r="S3224" s="13">
        <f>_xlfn.XLOOKUP(P3224,rif_fee_schedule!$A$2:$A$84,rif_fee_schedule!C$2:C$84, 0)*1.628</f>
        <v>6860.3919999999998</v>
      </c>
      <c r="T3224" s="13">
        <f>_xlfn.XLOOKUP(P3224,rif_fee_schedule!$A$2:$A$84,rif_fee_schedule!D$2:D$84, 0)</f>
        <v>3984</v>
      </c>
      <c r="U3224" s="14">
        <f t="shared" si="151"/>
        <v>48022.743999999999</v>
      </c>
      <c r="V3224" s="14">
        <f t="shared" si="152"/>
        <v>27888</v>
      </c>
      <c r="W3224"/>
      <c r="Y3224" s="3">
        <v>43269262.359999999</v>
      </c>
      <c r="Z3224" s="3">
        <v>874367.57</v>
      </c>
      <c r="AA3224" s="3">
        <v>433279.63</v>
      </c>
      <c r="AB3224">
        <v>0</v>
      </c>
      <c r="AC3224" s="3">
        <v>0</v>
      </c>
      <c r="AD3224" s="2">
        <v>374512.67</v>
      </c>
      <c r="AE3224" s="3">
        <v>599122533.62</v>
      </c>
      <c r="AF3224" s="3">
        <v>12164932.65</v>
      </c>
      <c r="AG3224" s="3">
        <v>2628720.44</v>
      </c>
      <c r="AH3224" s="3">
        <v>103699.7</v>
      </c>
      <c r="AI3224" s="3">
        <v>2074</v>
      </c>
      <c r="AJ3224" s="2">
        <v>-10188946.82</v>
      </c>
    </row>
    <row r="3225" spans="1:36" hidden="1" x14ac:dyDescent="0.25">
      <c r="A3225" s="8">
        <v>6</v>
      </c>
      <c r="B3225" s="8" t="s">
        <v>6002</v>
      </c>
      <c r="C3225" s="8">
        <v>1678240050040</v>
      </c>
      <c r="D3225" s="8" t="s">
        <v>6003</v>
      </c>
      <c r="F3225" s="8" t="s">
        <v>6004</v>
      </c>
      <c r="G3225" s="10">
        <v>43566</v>
      </c>
      <c r="H3225" s="8" t="s">
        <v>31</v>
      </c>
      <c r="I3225" s="8" t="s">
        <v>38</v>
      </c>
      <c r="J3225" s="9">
        <v>36328.21</v>
      </c>
      <c r="K3225" s="9">
        <v>726.56</v>
      </c>
      <c r="L3225" s="8">
        <v>0</v>
      </c>
      <c r="M3225" s="14">
        <f t="shared" si="150"/>
        <v>37054.769999999997</v>
      </c>
      <c r="N3225" s="8">
        <v>0</v>
      </c>
      <c r="O3225" s="8">
        <v>0</v>
      </c>
      <c r="P3225" s="8" t="s">
        <v>77</v>
      </c>
      <c r="R3225" s="8">
        <v>-1</v>
      </c>
      <c r="S3225" s="13">
        <f>_xlfn.XLOOKUP(P3225,rif_fee_schedule!$A$2:$A$84,rif_fee_schedule!C$2:C$84, 0)*1.628</f>
        <v>9769.6279999999988</v>
      </c>
      <c r="T3225" s="13">
        <f>_xlfn.XLOOKUP(P3225,rif_fee_schedule!$A$2:$A$84,rif_fee_schedule!D$2:D$84, 0)</f>
        <v>5674</v>
      </c>
      <c r="U3225" s="14">
        <f t="shared" si="151"/>
        <v>-9769.6279999999988</v>
      </c>
      <c r="V3225" s="14">
        <f t="shared" si="152"/>
        <v>-5674</v>
      </c>
      <c r="W3225"/>
      <c r="Y3225" s="3">
        <v>43269262.359999999</v>
      </c>
      <c r="Z3225" s="3">
        <v>874367.57</v>
      </c>
      <c r="AA3225" s="3">
        <v>433279.63</v>
      </c>
      <c r="AB3225">
        <v>0</v>
      </c>
      <c r="AC3225" s="3">
        <v>0</v>
      </c>
      <c r="AD3225" s="2">
        <v>374512.67</v>
      </c>
      <c r="AE3225" s="3">
        <v>599122533.62</v>
      </c>
      <c r="AF3225" s="3">
        <v>12164932.65</v>
      </c>
      <c r="AG3225" s="3">
        <v>2628720.44</v>
      </c>
      <c r="AH3225" s="3">
        <v>103699.7</v>
      </c>
      <c r="AI3225" s="3">
        <v>2074</v>
      </c>
      <c r="AJ3225" s="2">
        <v>-10188946.82</v>
      </c>
    </row>
    <row r="3226" spans="1:36" hidden="1" x14ac:dyDescent="0.25">
      <c r="A3226" s="8">
        <v>1</v>
      </c>
      <c r="B3226" s="8" t="s">
        <v>453</v>
      </c>
      <c r="C3226" s="8">
        <v>3530220000015</v>
      </c>
      <c r="D3226" s="8" t="s">
        <v>454</v>
      </c>
      <c r="F3226" s="8" t="s">
        <v>455</v>
      </c>
      <c r="G3226" s="10">
        <v>43567</v>
      </c>
      <c r="H3226" s="8" t="s">
        <v>31</v>
      </c>
      <c r="I3226" s="8" t="s">
        <v>38</v>
      </c>
      <c r="J3226" s="9">
        <v>9278.02</v>
      </c>
      <c r="K3226" s="9">
        <v>185.56</v>
      </c>
      <c r="L3226" s="8">
        <v>0</v>
      </c>
      <c r="M3226" s="14">
        <f t="shared" si="150"/>
        <v>9463.58</v>
      </c>
      <c r="N3226" s="8">
        <v>0</v>
      </c>
      <c r="O3226" s="8">
        <v>0</v>
      </c>
      <c r="P3226" s="8" t="s">
        <v>77</v>
      </c>
      <c r="R3226" s="8">
        <v>1</v>
      </c>
      <c r="S3226" s="13">
        <f>_xlfn.XLOOKUP(P3226,rif_fee_schedule!$A$2:$A$84,rif_fee_schedule!C$2:C$84, 0)*1.628</f>
        <v>9769.6279999999988</v>
      </c>
      <c r="T3226" s="13">
        <f>_xlfn.XLOOKUP(P3226,rif_fee_schedule!$A$2:$A$84,rif_fee_schedule!D$2:D$84, 0)</f>
        <v>5674</v>
      </c>
      <c r="U3226" s="14">
        <f t="shared" si="151"/>
        <v>9769.6279999999988</v>
      </c>
      <c r="V3226" s="14">
        <f t="shared" si="152"/>
        <v>5674</v>
      </c>
      <c r="W3226"/>
      <c r="Y3226" s="3">
        <v>74696854.359999999</v>
      </c>
      <c r="Z3226" s="3">
        <v>1494936.99</v>
      </c>
      <c r="AA3226" s="3">
        <v>1189721.74</v>
      </c>
      <c r="AB3226" s="2">
        <v>103699.7</v>
      </c>
      <c r="AC3226" s="3">
        <v>2074</v>
      </c>
      <c r="AD3226" s="2">
        <v>-3422401.68</v>
      </c>
      <c r="AE3226" s="3">
        <v>599122533.62</v>
      </c>
      <c r="AF3226" s="3">
        <v>12164932.65</v>
      </c>
      <c r="AG3226" s="3">
        <v>2628720.44</v>
      </c>
      <c r="AH3226" s="3">
        <v>103699.7</v>
      </c>
      <c r="AI3226" s="3">
        <v>2074</v>
      </c>
      <c r="AJ3226" s="2">
        <v>-10188946.82</v>
      </c>
    </row>
    <row r="3227" spans="1:36" hidden="1" x14ac:dyDescent="0.25">
      <c r="A3227" s="8">
        <v>2</v>
      </c>
      <c r="B3227" s="8" t="s">
        <v>1109</v>
      </c>
      <c r="C3227" s="8">
        <v>131130570590</v>
      </c>
      <c r="D3227" s="8" t="s">
        <v>1110</v>
      </c>
      <c r="F3227" s="8" t="s">
        <v>1111</v>
      </c>
      <c r="G3227" s="10">
        <v>43567</v>
      </c>
      <c r="H3227" s="8" t="s">
        <v>31</v>
      </c>
      <c r="I3227" s="8" t="s">
        <v>38</v>
      </c>
      <c r="J3227" s="9">
        <v>1969.71</v>
      </c>
      <c r="K3227" s="9">
        <v>39.39</v>
      </c>
      <c r="L3227" s="8">
        <v>0</v>
      </c>
      <c r="M3227" s="14">
        <f t="shared" si="150"/>
        <v>2009.1000000000001</v>
      </c>
      <c r="N3227" s="8">
        <v>0</v>
      </c>
      <c r="O3227" s="8">
        <v>0</v>
      </c>
      <c r="P3227" s="8" t="s">
        <v>114</v>
      </c>
      <c r="R3227" s="8">
        <v>2</v>
      </c>
      <c r="S3227" s="13">
        <f>_xlfn.XLOOKUP(P3227,rif_fee_schedule!$A$2:$A$84,rif_fee_schedule!C$2:C$84, 0)*1.628</f>
        <v>4288.152</v>
      </c>
      <c r="T3227" s="13">
        <f>_xlfn.XLOOKUP(P3227,rif_fee_schedule!$A$2:$A$84,rif_fee_schedule!D$2:D$84, 0)</f>
        <v>2490</v>
      </c>
      <c r="U3227" s="14">
        <f t="shared" si="151"/>
        <v>8576.3040000000001</v>
      </c>
      <c r="V3227" s="14">
        <f t="shared" si="152"/>
        <v>4980</v>
      </c>
      <c r="W3227"/>
      <c r="Y3227" s="3">
        <v>272008405.74000001</v>
      </c>
      <c r="Z3227" s="3">
        <v>5573244.3300000001</v>
      </c>
      <c r="AA3227" s="3">
        <v>0</v>
      </c>
      <c r="AB3227">
        <v>0</v>
      </c>
      <c r="AC3227" s="3">
        <v>0</v>
      </c>
      <c r="AD3227" s="2">
        <v>-7297347.0099999998</v>
      </c>
      <c r="AE3227" s="3">
        <v>599122533.62</v>
      </c>
      <c r="AF3227" s="3">
        <v>12164932.65</v>
      </c>
      <c r="AG3227" s="3">
        <v>2628720.44</v>
      </c>
      <c r="AH3227" s="3">
        <v>103699.7</v>
      </c>
      <c r="AI3227" s="3">
        <v>2074</v>
      </c>
      <c r="AJ3227" s="2">
        <v>-10188946.82</v>
      </c>
    </row>
    <row r="3228" spans="1:36" hidden="1" x14ac:dyDescent="0.25">
      <c r="A3228" s="8">
        <v>2</v>
      </c>
      <c r="B3228" s="8" t="s">
        <v>1109</v>
      </c>
      <c r="C3228" s="8">
        <v>131130570590</v>
      </c>
      <c r="D3228" s="8" t="s">
        <v>1110</v>
      </c>
      <c r="F3228" s="8" t="s">
        <v>1111</v>
      </c>
      <c r="G3228" s="10">
        <v>43567</v>
      </c>
      <c r="H3228" s="8" t="s">
        <v>31</v>
      </c>
      <c r="I3228" s="8" t="s">
        <v>38</v>
      </c>
      <c r="J3228" s="9">
        <v>1969.71</v>
      </c>
      <c r="K3228" s="9">
        <v>39.39</v>
      </c>
      <c r="L3228" s="8">
        <v>0</v>
      </c>
      <c r="M3228" s="14">
        <f t="shared" si="150"/>
        <v>2009.1000000000001</v>
      </c>
      <c r="N3228" s="8">
        <v>0</v>
      </c>
      <c r="O3228" s="8">
        <v>0</v>
      </c>
      <c r="P3228" s="8" t="s">
        <v>77</v>
      </c>
      <c r="R3228" s="8">
        <v>-1</v>
      </c>
      <c r="S3228" s="13">
        <f>_xlfn.XLOOKUP(P3228,rif_fee_schedule!$A$2:$A$84,rif_fee_schedule!C$2:C$84, 0)*1.628</f>
        <v>9769.6279999999988</v>
      </c>
      <c r="T3228" s="13">
        <f>_xlfn.XLOOKUP(P3228,rif_fee_schedule!$A$2:$A$84,rif_fee_schedule!D$2:D$84, 0)</f>
        <v>5674</v>
      </c>
      <c r="U3228" s="14">
        <f t="shared" si="151"/>
        <v>-9769.6279999999988</v>
      </c>
      <c r="V3228" s="14">
        <f t="shared" si="152"/>
        <v>-5674</v>
      </c>
      <c r="W3228"/>
      <c r="Y3228" s="3">
        <v>272008405.74000001</v>
      </c>
      <c r="Z3228" s="3">
        <v>5573244.3300000001</v>
      </c>
      <c r="AA3228" s="3">
        <v>0</v>
      </c>
      <c r="AB3228">
        <v>0</v>
      </c>
      <c r="AC3228" s="3">
        <v>0</v>
      </c>
      <c r="AD3228" s="2">
        <v>-7297347.0099999998</v>
      </c>
      <c r="AE3228" s="3">
        <v>599122533.62</v>
      </c>
      <c r="AF3228" s="3">
        <v>12164932.65</v>
      </c>
      <c r="AG3228" s="3">
        <v>2628720.44</v>
      </c>
      <c r="AH3228" s="3">
        <v>103699.7</v>
      </c>
      <c r="AI3228" s="3">
        <v>2074</v>
      </c>
      <c r="AJ3228" s="2">
        <v>-10188946.82</v>
      </c>
    </row>
    <row r="3229" spans="1:36" hidden="1" x14ac:dyDescent="0.25">
      <c r="A3229" s="8">
        <v>1</v>
      </c>
      <c r="B3229" s="8" t="s">
        <v>599</v>
      </c>
      <c r="C3229" s="8">
        <v>3530220000018</v>
      </c>
      <c r="D3229" s="8" t="s">
        <v>600</v>
      </c>
      <c r="F3229" s="8" t="s">
        <v>601</v>
      </c>
      <c r="G3229" s="10">
        <v>43587</v>
      </c>
      <c r="H3229" s="8" t="s">
        <v>31</v>
      </c>
      <c r="I3229" s="8" t="s">
        <v>38</v>
      </c>
      <c r="J3229" s="9">
        <v>58746.79</v>
      </c>
      <c r="K3229" s="9">
        <v>1174.94</v>
      </c>
      <c r="L3229" s="8">
        <v>0</v>
      </c>
      <c r="M3229" s="14">
        <f t="shared" si="150"/>
        <v>59921.73</v>
      </c>
      <c r="N3229" s="8">
        <v>0</v>
      </c>
      <c r="O3229" s="8">
        <v>0</v>
      </c>
      <c r="P3229" s="8" t="s">
        <v>72</v>
      </c>
      <c r="R3229" s="11">
        <v>3886</v>
      </c>
      <c r="S3229" s="13">
        <f>_xlfn.XLOOKUP(P3229,rif_fee_schedule!$A$2:$A$84,rif_fee_schedule!C$2:C$84, 0)*1.628</f>
        <v>15.918583999999999</v>
      </c>
      <c r="T3229" s="13">
        <f>_xlfn.XLOOKUP(P3229,rif_fee_schedule!$A$2:$A$84,rif_fee_schedule!D$2:D$84, 0)</f>
        <v>9.2460000000000004</v>
      </c>
      <c r="U3229" s="14">
        <f t="shared" si="151"/>
        <v>61859.617423999996</v>
      </c>
      <c r="V3229" s="14">
        <f t="shared" si="152"/>
        <v>35929.955999999998</v>
      </c>
      <c r="W3229" s="2"/>
      <c r="Y3229" s="3">
        <v>74696854.359999999</v>
      </c>
      <c r="Z3229" s="3">
        <v>1494936.99</v>
      </c>
      <c r="AA3229" s="3">
        <v>1189721.74</v>
      </c>
      <c r="AB3229" s="2">
        <v>103699.7</v>
      </c>
      <c r="AC3229" s="3">
        <v>2074</v>
      </c>
      <c r="AD3229" s="2">
        <v>-3422401.68</v>
      </c>
      <c r="AE3229" s="3">
        <v>599122533.62</v>
      </c>
      <c r="AF3229" s="3">
        <v>12164932.65</v>
      </c>
      <c r="AG3229" s="3">
        <v>2628720.44</v>
      </c>
      <c r="AH3229" s="3">
        <v>103699.7</v>
      </c>
      <c r="AI3229" s="3">
        <v>2074</v>
      </c>
      <c r="AJ3229" s="2">
        <v>-10188946.82</v>
      </c>
    </row>
    <row r="3230" spans="1:36" hidden="1" x14ac:dyDescent="0.25">
      <c r="A3230" s="8">
        <v>2</v>
      </c>
      <c r="B3230" s="8" t="s">
        <v>2273</v>
      </c>
      <c r="C3230" s="8">
        <v>141213150030</v>
      </c>
      <c r="D3230" s="8" t="s">
        <v>2274</v>
      </c>
      <c r="F3230" s="8" t="s">
        <v>2275</v>
      </c>
      <c r="G3230" s="10">
        <v>43698</v>
      </c>
      <c r="H3230" s="8" t="s">
        <v>31</v>
      </c>
      <c r="I3230" s="8" t="s">
        <v>38</v>
      </c>
      <c r="J3230" s="9">
        <v>15344.6</v>
      </c>
      <c r="K3230" s="9">
        <v>306.89</v>
      </c>
      <c r="L3230" s="8">
        <v>0</v>
      </c>
      <c r="M3230" s="14">
        <f t="shared" si="150"/>
        <v>15651.49</v>
      </c>
      <c r="N3230" s="8">
        <v>0</v>
      </c>
      <c r="O3230" s="8">
        <v>0</v>
      </c>
      <c r="P3230" s="8" t="s">
        <v>996</v>
      </c>
      <c r="R3230" s="8">
        <v>419</v>
      </c>
      <c r="S3230" s="13">
        <f>_xlfn.XLOOKUP(P3230,rif_fee_schedule!$A$2:$A$84,rif_fee_schedule!C$2:C$84, 0)*1.628</f>
        <v>59.972263999999996</v>
      </c>
      <c r="T3230" s="13">
        <f>_xlfn.XLOOKUP(P3230,rif_fee_schedule!$A$2:$A$84,rif_fee_schedule!D$2:D$84, 0)</f>
        <v>34.863999999999997</v>
      </c>
      <c r="U3230" s="14">
        <f t="shared" si="151"/>
        <v>25128.378615999998</v>
      </c>
      <c r="V3230" s="14">
        <f t="shared" si="152"/>
        <v>14608.016</v>
      </c>
      <c r="W3230"/>
      <c r="Y3230" s="3">
        <v>272008405.74000001</v>
      </c>
      <c r="Z3230" s="3">
        <v>5573244.3300000001</v>
      </c>
      <c r="AA3230" s="3">
        <v>0</v>
      </c>
      <c r="AB3230">
        <v>0</v>
      </c>
      <c r="AC3230" s="3">
        <v>0</v>
      </c>
      <c r="AD3230" s="2">
        <v>-7297347.0099999998</v>
      </c>
      <c r="AE3230" s="3">
        <v>599122533.62</v>
      </c>
      <c r="AF3230" s="3">
        <v>12164932.65</v>
      </c>
      <c r="AG3230" s="3">
        <v>2628720.44</v>
      </c>
      <c r="AH3230" s="3">
        <v>103699.7</v>
      </c>
      <c r="AI3230" s="3">
        <v>2074</v>
      </c>
      <c r="AJ3230" s="2">
        <v>-10188946.82</v>
      </c>
    </row>
    <row r="3231" spans="1:36" hidden="1" x14ac:dyDescent="0.25">
      <c r="A3231" s="8">
        <v>2</v>
      </c>
      <c r="B3231" s="8" t="s">
        <v>2273</v>
      </c>
      <c r="C3231" s="8">
        <v>141213150030</v>
      </c>
      <c r="D3231" s="8" t="s">
        <v>2274</v>
      </c>
      <c r="F3231" s="8" t="s">
        <v>2275</v>
      </c>
      <c r="G3231" s="10">
        <v>43698</v>
      </c>
      <c r="H3231" s="8" t="s">
        <v>31</v>
      </c>
      <c r="I3231" s="8" t="s">
        <v>38</v>
      </c>
      <c r="J3231" s="9">
        <v>15344.6</v>
      </c>
      <c r="K3231" s="9">
        <v>306.89</v>
      </c>
      <c r="L3231" s="8">
        <v>0</v>
      </c>
      <c r="M3231" s="14">
        <f t="shared" si="150"/>
        <v>15651.49</v>
      </c>
      <c r="N3231" s="8">
        <v>0</v>
      </c>
      <c r="O3231" s="8">
        <v>0</v>
      </c>
      <c r="P3231" s="8" t="s">
        <v>45</v>
      </c>
      <c r="R3231" s="8">
        <v>-419</v>
      </c>
      <c r="S3231" s="13">
        <f>_xlfn.XLOOKUP(P3231,rif_fee_schedule!$A$2:$A$84,rif_fee_schedule!C$2:C$84, 0)*1.628</f>
        <v>19.244587999999997</v>
      </c>
      <c r="T3231" s="13">
        <f>_xlfn.XLOOKUP(P3231,rif_fee_schedule!$A$2:$A$84,rif_fee_schedule!D$2:D$84, 0)</f>
        <v>11.177</v>
      </c>
      <c r="U3231" s="14">
        <f t="shared" si="151"/>
        <v>-8063.4823719999986</v>
      </c>
      <c r="V3231" s="14">
        <f t="shared" si="152"/>
        <v>-4683.1629999999996</v>
      </c>
      <c r="W3231"/>
      <c r="Y3231" s="3">
        <v>272008405.74000001</v>
      </c>
      <c r="Z3231" s="3">
        <v>5573244.3300000001</v>
      </c>
      <c r="AA3231" s="3">
        <v>0</v>
      </c>
      <c r="AB3231">
        <v>0</v>
      </c>
      <c r="AC3231" s="3">
        <v>0</v>
      </c>
      <c r="AD3231" s="2">
        <v>-7297347.0099999998</v>
      </c>
      <c r="AE3231" s="3">
        <v>599122533.62</v>
      </c>
      <c r="AF3231" s="3">
        <v>12164932.65</v>
      </c>
      <c r="AG3231" s="3">
        <v>2628720.44</v>
      </c>
      <c r="AH3231" s="3">
        <v>103699.7</v>
      </c>
      <c r="AI3231" s="3">
        <v>2074</v>
      </c>
      <c r="AJ3231" s="2">
        <v>-10188946.82</v>
      </c>
    </row>
    <row r="3232" spans="1:36" hidden="1" x14ac:dyDescent="0.25">
      <c r="A3232" s="8">
        <v>6</v>
      </c>
      <c r="B3232" s="8" t="s">
        <v>5390</v>
      </c>
      <c r="C3232" s="8">
        <v>1079160210380</v>
      </c>
      <c r="D3232" s="8" t="s">
        <v>5391</v>
      </c>
      <c r="F3232" s="8" t="s">
        <v>5392</v>
      </c>
      <c r="G3232" s="10">
        <v>43567</v>
      </c>
      <c r="H3232" s="8" t="s">
        <v>31</v>
      </c>
      <c r="I3232" s="8" t="s">
        <v>38</v>
      </c>
      <c r="J3232" s="9">
        <v>9278.02</v>
      </c>
      <c r="K3232" s="9">
        <v>185.56</v>
      </c>
      <c r="L3232" s="8">
        <v>0</v>
      </c>
      <c r="M3232" s="14">
        <f t="shared" si="150"/>
        <v>9463.58</v>
      </c>
      <c r="N3232" s="8">
        <v>0</v>
      </c>
      <c r="O3232" s="8">
        <v>0</v>
      </c>
      <c r="P3232" s="8" t="s">
        <v>77</v>
      </c>
      <c r="R3232" s="8">
        <v>1</v>
      </c>
      <c r="S3232" s="13">
        <f>_xlfn.XLOOKUP(P3232,rif_fee_schedule!$A$2:$A$84,rif_fee_schedule!C$2:C$84, 0)*1.628</f>
        <v>9769.6279999999988</v>
      </c>
      <c r="T3232" s="13">
        <f>_xlfn.XLOOKUP(P3232,rif_fee_schedule!$A$2:$A$84,rif_fee_schedule!D$2:D$84, 0)</f>
        <v>5674</v>
      </c>
      <c r="U3232" s="14">
        <f t="shared" si="151"/>
        <v>9769.6279999999988</v>
      </c>
      <c r="V3232" s="14">
        <f t="shared" si="152"/>
        <v>5674</v>
      </c>
      <c r="W3232"/>
      <c r="Y3232" s="3">
        <v>43269262.359999999</v>
      </c>
      <c r="Z3232" s="3">
        <v>874367.57</v>
      </c>
      <c r="AA3232" s="3">
        <v>433279.63</v>
      </c>
      <c r="AB3232">
        <v>0</v>
      </c>
      <c r="AC3232" s="3">
        <v>0</v>
      </c>
      <c r="AD3232" s="2">
        <v>374512.67</v>
      </c>
      <c r="AE3232" s="3">
        <v>599122533.62</v>
      </c>
      <c r="AF3232" s="3">
        <v>12164932.65</v>
      </c>
      <c r="AG3232" s="3">
        <v>2628720.44</v>
      </c>
      <c r="AH3232" s="3">
        <v>103699.7</v>
      </c>
      <c r="AI3232" s="3">
        <v>2074</v>
      </c>
      <c r="AJ3232" s="2">
        <v>-10188946.82</v>
      </c>
    </row>
    <row r="3233" spans="1:36" hidden="1" x14ac:dyDescent="0.25">
      <c r="A3233" s="8">
        <v>9</v>
      </c>
      <c r="B3233" s="8" t="s">
        <v>8826</v>
      </c>
      <c r="C3233" s="8">
        <v>2730030010012</v>
      </c>
      <c r="D3233" s="8" t="s">
        <v>8827</v>
      </c>
      <c r="F3233" s="8" t="s">
        <v>640</v>
      </c>
      <c r="G3233" s="10">
        <v>43574</v>
      </c>
      <c r="H3233" s="8" t="s">
        <v>31</v>
      </c>
      <c r="I3233" s="8" t="s">
        <v>32</v>
      </c>
      <c r="J3233" s="9">
        <v>0</v>
      </c>
      <c r="K3233" s="9">
        <v>0</v>
      </c>
      <c r="L3233" s="8">
        <v>0</v>
      </c>
      <c r="M3233" s="14">
        <f t="shared" ref="M3233:M3296" si="153">SUM(J3233:L3233)</f>
        <v>0</v>
      </c>
      <c r="N3233" s="8">
        <v>0</v>
      </c>
      <c r="O3233" s="8">
        <v>0</v>
      </c>
      <c r="P3233" s="8" t="s">
        <v>983</v>
      </c>
      <c r="R3233" s="8">
        <v>33</v>
      </c>
      <c r="S3233" s="13">
        <f>_xlfn.XLOOKUP(P3233,rif_fee_schedule!$A$2:$A$84,rif_fee_schedule!C$2:C$84, 0)*1.628</f>
        <v>203.5</v>
      </c>
      <c r="T3233" s="13">
        <f>_xlfn.XLOOKUP(P3233,rif_fee_schedule!$A$2:$A$84,rif_fee_schedule!D$2:D$84, 0)</f>
        <v>118</v>
      </c>
      <c r="U3233" s="14">
        <f t="shared" si="151"/>
        <v>6715.5</v>
      </c>
      <c r="V3233" s="14">
        <f t="shared" si="152"/>
        <v>3894</v>
      </c>
      <c r="W3233"/>
      <c r="Y3233" s="3">
        <v>2852815.27</v>
      </c>
      <c r="Z3233" s="3">
        <v>57056.31</v>
      </c>
      <c r="AA3233" s="3">
        <v>0</v>
      </c>
      <c r="AB3233">
        <v>0</v>
      </c>
      <c r="AC3233" s="3">
        <v>0</v>
      </c>
      <c r="AD3233" s="2">
        <v>510005.06</v>
      </c>
      <c r="AE3233" s="3">
        <v>599122533.62</v>
      </c>
      <c r="AF3233" s="3">
        <v>12164932.65</v>
      </c>
      <c r="AG3233" s="3">
        <v>2628720.44</v>
      </c>
      <c r="AH3233" s="3">
        <v>103699.7</v>
      </c>
      <c r="AI3233" s="3">
        <v>2074</v>
      </c>
      <c r="AJ3233" s="2">
        <v>-10188946.82</v>
      </c>
    </row>
    <row r="3234" spans="1:36" hidden="1" x14ac:dyDescent="0.25">
      <c r="A3234" s="8">
        <v>9</v>
      </c>
      <c r="B3234" s="8" t="s">
        <v>8826</v>
      </c>
      <c r="C3234" s="8">
        <v>2730030010012</v>
      </c>
      <c r="D3234" s="8" t="s">
        <v>8827</v>
      </c>
      <c r="F3234" s="8" t="s">
        <v>640</v>
      </c>
      <c r="G3234" s="10">
        <v>43574</v>
      </c>
      <c r="H3234" s="8" t="s">
        <v>31</v>
      </c>
      <c r="I3234" s="8" t="s">
        <v>32</v>
      </c>
      <c r="J3234" s="9">
        <v>0</v>
      </c>
      <c r="K3234" s="9">
        <v>0</v>
      </c>
      <c r="L3234" s="8">
        <v>0</v>
      </c>
      <c r="M3234" s="14">
        <f t="shared" si="153"/>
        <v>0</v>
      </c>
      <c r="N3234" s="8">
        <v>0</v>
      </c>
      <c r="O3234" s="8">
        <v>0</v>
      </c>
      <c r="P3234" s="8" t="s">
        <v>106</v>
      </c>
      <c r="R3234" s="8">
        <v>3.47</v>
      </c>
      <c r="S3234" s="13">
        <f>_xlfn.XLOOKUP(P3234,rif_fee_schedule!$A$2:$A$84,rif_fee_schedule!C$2:C$84, 0)*1.628</f>
        <v>0</v>
      </c>
      <c r="T3234" s="13">
        <f>_xlfn.XLOOKUP(P3234,rif_fee_schedule!$A$2:$A$84,rif_fee_schedule!D$2:D$84, 0)</f>
        <v>0</v>
      </c>
      <c r="U3234" s="14">
        <f t="shared" si="151"/>
        <v>0</v>
      </c>
      <c r="V3234" s="14">
        <f t="shared" si="152"/>
        <v>0</v>
      </c>
      <c r="W3234"/>
      <c r="Y3234" s="3">
        <v>2852815.27</v>
      </c>
      <c r="Z3234" s="3">
        <v>57056.31</v>
      </c>
      <c r="AA3234" s="3">
        <v>0</v>
      </c>
      <c r="AB3234">
        <v>0</v>
      </c>
      <c r="AC3234" s="3">
        <v>0</v>
      </c>
      <c r="AD3234" s="2">
        <v>510005.06</v>
      </c>
      <c r="AE3234" s="3">
        <v>599122533.62</v>
      </c>
      <c r="AF3234" s="3">
        <v>12164932.65</v>
      </c>
      <c r="AG3234" s="3">
        <v>2628720.44</v>
      </c>
      <c r="AH3234" s="3">
        <v>103699.7</v>
      </c>
      <c r="AI3234" s="3">
        <v>2074</v>
      </c>
      <c r="AJ3234" s="2">
        <v>-10188946.82</v>
      </c>
    </row>
    <row r="3235" spans="1:36" hidden="1" x14ac:dyDescent="0.25">
      <c r="A3235" s="8">
        <v>9</v>
      </c>
      <c r="B3235" s="8" t="s">
        <v>8826</v>
      </c>
      <c r="C3235" s="8">
        <v>2730030010012</v>
      </c>
      <c r="D3235" s="8" t="s">
        <v>8827</v>
      </c>
      <c r="F3235" s="8" t="s">
        <v>640</v>
      </c>
      <c r="G3235" s="10">
        <v>43574</v>
      </c>
      <c r="H3235" s="8" t="s">
        <v>31</v>
      </c>
      <c r="I3235" s="8" t="s">
        <v>32</v>
      </c>
      <c r="J3235" s="9">
        <v>0</v>
      </c>
      <c r="K3235" s="9">
        <v>0</v>
      </c>
      <c r="L3235" s="8">
        <v>0</v>
      </c>
      <c r="M3235" s="14">
        <f t="shared" si="153"/>
        <v>0</v>
      </c>
      <c r="N3235" s="8">
        <v>0</v>
      </c>
      <c r="O3235" s="8">
        <v>0</v>
      </c>
      <c r="P3235" s="8" t="s">
        <v>349</v>
      </c>
      <c r="R3235" s="8">
        <v>-490.4</v>
      </c>
      <c r="S3235" s="13">
        <f>_xlfn.XLOOKUP(P3235,rif_fee_schedule!$A$2:$A$84,rif_fee_schedule!C$2:C$84, 0)*1.628</f>
        <v>13.701248</v>
      </c>
      <c r="T3235" s="13">
        <f>_xlfn.XLOOKUP(P3235,rif_fee_schedule!$A$2:$A$84,rif_fee_schedule!D$2:D$84, 0)</f>
        <v>7.9569999999999999</v>
      </c>
      <c r="U3235" s="14">
        <f t="shared" si="151"/>
        <v>-6719.0920191999994</v>
      </c>
      <c r="V3235" s="14">
        <f t="shared" si="152"/>
        <v>-3902.1127999999999</v>
      </c>
      <c r="W3235"/>
      <c r="Y3235" s="3">
        <v>2852815.27</v>
      </c>
      <c r="Z3235" s="3">
        <v>57056.31</v>
      </c>
      <c r="AA3235" s="3">
        <v>0</v>
      </c>
      <c r="AB3235">
        <v>0</v>
      </c>
      <c r="AC3235" s="3">
        <v>0</v>
      </c>
      <c r="AD3235" s="2">
        <v>510005.06</v>
      </c>
      <c r="AE3235" s="3">
        <v>599122533.62</v>
      </c>
      <c r="AF3235" s="3">
        <v>12164932.65</v>
      </c>
      <c r="AG3235" s="3">
        <v>2628720.44</v>
      </c>
      <c r="AH3235" s="3">
        <v>103699.7</v>
      </c>
      <c r="AI3235" s="3">
        <v>2074</v>
      </c>
      <c r="AJ3235" s="2">
        <v>-10188946.82</v>
      </c>
    </row>
    <row r="3236" spans="1:36" hidden="1" x14ac:dyDescent="0.25">
      <c r="A3236" s="8">
        <v>6</v>
      </c>
      <c r="B3236" s="8" t="s">
        <v>6033</v>
      </c>
      <c r="C3236" s="8">
        <v>1678250070100</v>
      </c>
      <c r="D3236" s="8" t="s">
        <v>6034</v>
      </c>
      <c r="F3236" s="8" t="s">
        <v>6035</v>
      </c>
      <c r="G3236" s="10">
        <v>43564</v>
      </c>
      <c r="H3236" s="8" t="s">
        <v>31</v>
      </c>
      <c r="I3236" s="8" t="s">
        <v>38</v>
      </c>
      <c r="J3236" s="9">
        <v>9278.02</v>
      </c>
      <c r="K3236" s="9">
        <v>185.56</v>
      </c>
      <c r="L3236" s="8">
        <v>0</v>
      </c>
      <c r="M3236" s="14">
        <f t="shared" si="153"/>
        <v>9463.58</v>
      </c>
      <c r="N3236" s="8">
        <v>0</v>
      </c>
      <c r="O3236" s="8">
        <v>0</v>
      </c>
      <c r="P3236" s="8" t="s">
        <v>77</v>
      </c>
      <c r="R3236" s="8">
        <v>1</v>
      </c>
      <c r="S3236" s="13">
        <f>_xlfn.XLOOKUP(P3236,rif_fee_schedule!$A$2:$A$84,rif_fee_schedule!C$2:C$84, 0)*1.628</f>
        <v>9769.6279999999988</v>
      </c>
      <c r="T3236" s="13">
        <f>_xlfn.XLOOKUP(P3236,rif_fee_schedule!$A$2:$A$84,rif_fee_schedule!D$2:D$84, 0)</f>
        <v>5674</v>
      </c>
      <c r="U3236" s="14">
        <f t="shared" si="151"/>
        <v>9769.6279999999988</v>
      </c>
      <c r="V3236" s="14">
        <f t="shared" si="152"/>
        <v>5674</v>
      </c>
      <c r="W3236"/>
      <c r="Y3236" s="3">
        <v>43269262.359999999</v>
      </c>
      <c r="Z3236" s="3">
        <v>874367.57</v>
      </c>
      <c r="AA3236" s="3">
        <v>433279.63</v>
      </c>
      <c r="AB3236">
        <v>0</v>
      </c>
      <c r="AC3236" s="3">
        <v>0</v>
      </c>
      <c r="AD3236" s="2">
        <v>374512.67</v>
      </c>
      <c r="AE3236" s="3">
        <v>599122533.62</v>
      </c>
      <c r="AF3236" s="3">
        <v>12164932.65</v>
      </c>
      <c r="AG3236" s="3">
        <v>2628720.44</v>
      </c>
      <c r="AH3236" s="3">
        <v>103699.7</v>
      </c>
      <c r="AI3236" s="3">
        <v>2074</v>
      </c>
      <c r="AJ3236" s="2">
        <v>-10188946.82</v>
      </c>
    </row>
    <row r="3237" spans="1:36" hidden="1" x14ac:dyDescent="0.25">
      <c r="A3237" s="8">
        <v>6</v>
      </c>
      <c r="B3237" s="8" t="s">
        <v>6031</v>
      </c>
      <c r="C3237" s="8">
        <v>1678250070070</v>
      </c>
      <c r="D3237" s="8" t="s">
        <v>6032</v>
      </c>
      <c r="G3237" s="10">
        <v>43572</v>
      </c>
      <c r="H3237" s="8" t="s">
        <v>31</v>
      </c>
      <c r="I3237" s="8" t="s">
        <v>32</v>
      </c>
      <c r="J3237" s="9">
        <v>9278.02</v>
      </c>
      <c r="K3237" s="9">
        <v>185.56</v>
      </c>
      <c r="L3237" s="8">
        <v>0</v>
      </c>
      <c r="M3237" s="14">
        <f t="shared" si="153"/>
        <v>9463.58</v>
      </c>
      <c r="N3237" s="8">
        <v>0</v>
      </c>
      <c r="O3237" s="8">
        <v>0</v>
      </c>
      <c r="P3237" s="8" t="s">
        <v>77</v>
      </c>
      <c r="R3237" s="8">
        <v>1</v>
      </c>
      <c r="S3237" s="13">
        <f>_xlfn.XLOOKUP(P3237,rif_fee_schedule!$A$2:$A$84,rif_fee_schedule!C$2:C$84, 0)*1.628</f>
        <v>9769.6279999999988</v>
      </c>
      <c r="T3237" s="13">
        <f>_xlfn.XLOOKUP(P3237,rif_fee_schedule!$A$2:$A$84,rif_fee_schedule!D$2:D$84, 0)</f>
        <v>5674</v>
      </c>
      <c r="U3237" s="14">
        <f t="shared" si="151"/>
        <v>9769.6279999999988</v>
      </c>
      <c r="V3237" s="14">
        <f t="shared" si="152"/>
        <v>5674</v>
      </c>
      <c r="W3237"/>
      <c r="Y3237" s="3">
        <v>43269262.359999999</v>
      </c>
      <c r="Z3237" s="3">
        <v>874367.57</v>
      </c>
      <c r="AA3237" s="3">
        <v>433279.63</v>
      </c>
      <c r="AB3237">
        <v>0</v>
      </c>
      <c r="AC3237" s="3">
        <v>0</v>
      </c>
      <c r="AD3237" s="2">
        <v>374512.67</v>
      </c>
      <c r="AE3237" s="3">
        <v>599122533.62</v>
      </c>
      <c r="AF3237" s="3">
        <v>12164932.65</v>
      </c>
      <c r="AG3237" s="3">
        <v>2628720.44</v>
      </c>
      <c r="AH3237" s="3">
        <v>103699.7</v>
      </c>
      <c r="AI3237" s="3">
        <v>2074</v>
      </c>
      <c r="AJ3237" s="2">
        <v>-10188946.82</v>
      </c>
    </row>
    <row r="3238" spans="1:36" hidden="1" x14ac:dyDescent="0.25">
      <c r="A3238" s="8">
        <v>1</v>
      </c>
      <c r="B3238" s="8" t="s">
        <v>641</v>
      </c>
      <c r="C3238" s="8">
        <v>3530270290011</v>
      </c>
      <c r="D3238" s="8" t="s">
        <v>642</v>
      </c>
      <c r="F3238" s="8" t="s">
        <v>643</v>
      </c>
      <c r="G3238" s="10">
        <v>43647</v>
      </c>
      <c r="H3238" s="8" t="s">
        <v>31</v>
      </c>
      <c r="I3238" s="8" t="s">
        <v>38</v>
      </c>
      <c r="J3238" s="9">
        <v>19839.53</v>
      </c>
      <c r="K3238" s="9">
        <v>396.79</v>
      </c>
      <c r="L3238" s="8">
        <v>0</v>
      </c>
      <c r="M3238" s="14">
        <f t="shared" si="153"/>
        <v>20236.32</v>
      </c>
      <c r="N3238" s="8">
        <v>0</v>
      </c>
      <c r="O3238" s="8">
        <v>0</v>
      </c>
      <c r="P3238" s="8" t="s">
        <v>72</v>
      </c>
      <c r="R3238" s="11">
        <v>10998</v>
      </c>
      <c r="S3238" s="13">
        <f>_xlfn.XLOOKUP(P3238,rif_fee_schedule!$A$2:$A$84,rif_fee_schedule!C$2:C$84, 0)*1.628</f>
        <v>15.918583999999999</v>
      </c>
      <c r="T3238" s="13">
        <f>_xlfn.XLOOKUP(P3238,rif_fee_schedule!$A$2:$A$84,rif_fee_schedule!D$2:D$84, 0)</f>
        <v>9.2460000000000004</v>
      </c>
      <c r="U3238" s="14">
        <f t="shared" si="151"/>
        <v>175072.586832</v>
      </c>
      <c r="V3238" s="14">
        <f t="shared" si="152"/>
        <v>101687.508</v>
      </c>
      <c r="W3238" s="2"/>
      <c r="Y3238" s="3">
        <v>74696854.359999999</v>
      </c>
      <c r="Z3238" s="3">
        <v>1494936.99</v>
      </c>
      <c r="AA3238" s="3">
        <v>1189721.74</v>
      </c>
      <c r="AB3238" s="2">
        <v>103699.7</v>
      </c>
      <c r="AC3238" s="3">
        <v>2074</v>
      </c>
      <c r="AD3238" s="2">
        <v>-3422401.68</v>
      </c>
      <c r="AE3238" s="3">
        <v>599122533.62</v>
      </c>
      <c r="AF3238" s="3">
        <v>12164932.65</v>
      </c>
      <c r="AG3238" s="3">
        <v>2628720.44</v>
      </c>
      <c r="AH3238" s="3">
        <v>103699.7</v>
      </c>
      <c r="AI3238" s="3">
        <v>2074</v>
      </c>
      <c r="AJ3238" s="2">
        <v>-10188946.82</v>
      </c>
    </row>
    <row r="3239" spans="1:36" hidden="1" x14ac:dyDescent="0.25">
      <c r="A3239" s="8">
        <v>1</v>
      </c>
      <c r="B3239" s="8" t="s">
        <v>641</v>
      </c>
      <c r="C3239" s="8">
        <v>3530270290011</v>
      </c>
      <c r="D3239" s="8" t="s">
        <v>642</v>
      </c>
      <c r="F3239" s="8" t="s">
        <v>643</v>
      </c>
      <c r="G3239" s="10">
        <v>43647</v>
      </c>
      <c r="H3239" s="8" t="s">
        <v>31</v>
      </c>
      <c r="I3239" s="8" t="s">
        <v>38</v>
      </c>
      <c r="J3239" s="9">
        <v>19839.53</v>
      </c>
      <c r="K3239" s="9">
        <v>396.79</v>
      </c>
      <c r="L3239" s="8">
        <v>0</v>
      </c>
      <c r="M3239" s="14">
        <f t="shared" si="153"/>
        <v>20236.32</v>
      </c>
      <c r="N3239" s="8">
        <v>0</v>
      </c>
      <c r="O3239" s="8">
        <v>0</v>
      </c>
      <c r="P3239" s="8" t="s">
        <v>43</v>
      </c>
      <c r="R3239" s="11">
        <v>-10998</v>
      </c>
      <c r="S3239" s="13">
        <f>_xlfn.XLOOKUP(P3239,rif_fee_schedule!$A$2:$A$84,rif_fee_schedule!C$2:C$84, 0)*1.628</f>
        <v>5.1216879999999998</v>
      </c>
      <c r="T3239" s="13">
        <f>_xlfn.XLOOKUP(P3239,rif_fee_schedule!$A$2:$A$84,rif_fee_schedule!D$2:D$84, 0)</f>
        <v>2.9740000000000002</v>
      </c>
      <c r="U3239" s="14">
        <f t="shared" si="151"/>
        <v>-56328.324624000001</v>
      </c>
      <c r="V3239" s="14">
        <f t="shared" si="152"/>
        <v>-32708.052000000003</v>
      </c>
      <c r="W3239" s="2"/>
      <c r="Y3239" s="3">
        <v>74696854.359999999</v>
      </c>
      <c r="Z3239" s="3">
        <v>1494936.99</v>
      </c>
      <c r="AA3239" s="3">
        <v>1189721.74</v>
      </c>
      <c r="AB3239" s="2">
        <v>103699.7</v>
      </c>
      <c r="AC3239" s="3">
        <v>2074</v>
      </c>
      <c r="AD3239" s="2">
        <v>-3422401.68</v>
      </c>
      <c r="AE3239" s="3">
        <v>599122533.62</v>
      </c>
      <c r="AF3239" s="3">
        <v>12164932.65</v>
      </c>
      <c r="AG3239" s="3">
        <v>2628720.44</v>
      </c>
      <c r="AH3239" s="3">
        <v>103699.7</v>
      </c>
      <c r="AI3239" s="3">
        <v>2074</v>
      </c>
      <c r="AJ3239" s="2">
        <v>-10188946.82</v>
      </c>
    </row>
    <row r="3240" spans="1:36" hidden="1" x14ac:dyDescent="0.25">
      <c r="A3240" s="8">
        <v>8</v>
      </c>
      <c r="B3240" s="8" t="s">
        <v>8598</v>
      </c>
      <c r="C3240" s="8">
        <v>232260011610</v>
      </c>
      <c r="D3240" s="8" t="s">
        <v>8599</v>
      </c>
      <c r="F3240" s="8" t="s">
        <v>8600</v>
      </c>
      <c r="G3240" s="10">
        <v>43559</v>
      </c>
      <c r="H3240" s="8" t="s">
        <v>31</v>
      </c>
      <c r="I3240" s="8" t="s">
        <v>38</v>
      </c>
      <c r="J3240" s="9">
        <v>18478.73</v>
      </c>
      <c r="K3240" s="9">
        <v>369.57</v>
      </c>
      <c r="L3240" s="8">
        <v>0</v>
      </c>
      <c r="M3240" s="14">
        <f t="shared" si="153"/>
        <v>18848.3</v>
      </c>
      <c r="N3240" s="8">
        <v>0</v>
      </c>
      <c r="O3240" s="8">
        <v>0</v>
      </c>
      <c r="P3240" s="8" t="s">
        <v>113</v>
      </c>
      <c r="R3240" s="8">
        <v>3</v>
      </c>
      <c r="S3240" s="13">
        <f>_xlfn.XLOOKUP(P3240,rif_fee_schedule!$A$2:$A$84,rif_fee_schedule!C$2:C$84, 0)*1.628</f>
        <v>6860.3919999999998</v>
      </c>
      <c r="T3240" s="13">
        <f>_xlfn.XLOOKUP(P3240,rif_fee_schedule!$A$2:$A$84,rif_fee_schedule!D$2:D$84, 0)</f>
        <v>3984</v>
      </c>
      <c r="U3240" s="14">
        <f t="shared" si="151"/>
        <v>20581.175999999999</v>
      </c>
      <c r="V3240" s="14">
        <f t="shared" si="152"/>
        <v>11952</v>
      </c>
      <c r="W3240"/>
      <c r="Y3240" s="3">
        <v>38230434.439999998</v>
      </c>
      <c r="Z3240" s="3">
        <v>764608.82</v>
      </c>
      <c r="AA3240" s="3">
        <v>0</v>
      </c>
      <c r="AB3240">
        <v>0</v>
      </c>
      <c r="AC3240" s="3">
        <v>0</v>
      </c>
      <c r="AD3240" s="2">
        <v>-229524.99</v>
      </c>
      <c r="AE3240" s="3">
        <v>599122533.62</v>
      </c>
      <c r="AF3240" s="3">
        <v>12164932.65</v>
      </c>
      <c r="AG3240" s="3">
        <v>2628720.44</v>
      </c>
      <c r="AH3240" s="3">
        <v>103699.7</v>
      </c>
      <c r="AI3240" s="3">
        <v>2074</v>
      </c>
      <c r="AJ3240" s="2">
        <v>-10188946.82</v>
      </c>
    </row>
    <row r="3241" spans="1:36" hidden="1" x14ac:dyDescent="0.25">
      <c r="A3241" s="8">
        <v>8</v>
      </c>
      <c r="B3241" s="8" t="s">
        <v>8681</v>
      </c>
      <c r="C3241" s="8">
        <v>232330010060</v>
      </c>
      <c r="D3241" s="8" t="s">
        <v>8682</v>
      </c>
      <c r="F3241" s="8" t="s">
        <v>8683</v>
      </c>
      <c r="G3241" s="10">
        <v>43564</v>
      </c>
      <c r="H3241" s="8" t="s">
        <v>31</v>
      </c>
      <c r="I3241" s="8" t="s">
        <v>38</v>
      </c>
      <c r="J3241" s="9">
        <v>0</v>
      </c>
      <c r="K3241" s="9">
        <v>0</v>
      </c>
      <c r="L3241" s="8">
        <v>0</v>
      </c>
      <c r="M3241" s="14">
        <f t="shared" si="153"/>
        <v>0</v>
      </c>
      <c r="N3241" s="8">
        <v>0</v>
      </c>
      <c r="O3241" s="8">
        <v>0</v>
      </c>
      <c r="P3241" s="8" t="s">
        <v>77</v>
      </c>
      <c r="R3241" s="8">
        <v>1</v>
      </c>
      <c r="S3241" s="13">
        <f>_xlfn.XLOOKUP(P3241,rif_fee_schedule!$A$2:$A$84,rif_fee_schedule!C$2:C$84, 0)*1.628</f>
        <v>9769.6279999999988</v>
      </c>
      <c r="T3241" s="13">
        <f>_xlfn.XLOOKUP(P3241,rif_fee_schedule!$A$2:$A$84,rif_fee_schedule!D$2:D$84, 0)</f>
        <v>5674</v>
      </c>
      <c r="U3241" s="14">
        <f t="shared" si="151"/>
        <v>9769.6279999999988</v>
      </c>
      <c r="V3241" s="14">
        <f t="shared" si="152"/>
        <v>5674</v>
      </c>
      <c r="W3241"/>
      <c r="Y3241" s="3">
        <v>38230434.439999998</v>
      </c>
      <c r="Z3241" s="3">
        <v>764608.82</v>
      </c>
      <c r="AA3241" s="3">
        <v>0</v>
      </c>
      <c r="AB3241">
        <v>0</v>
      </c>
      <c r="AC3241" s="3">
        <v>0</v>
      </c>
      <c r="AD3241" s="2">
        <v>-229524.99</v>
      </c>
      <c r="AE3241" s="3">
        <v>599122533.62</v>
      </c>
      <c r="AF3241" s="3">
        <v>12164932.65</v>
      </c>
      <c r="AG3241" s="3">
        <v>2628720.44</v>
      </c>
      <c r="AH3241" s="3">
        <v>103699.7</v>
      </c>
      <c r="AI3241" s="3">
        <v>2074</v>
      </c>
      <c r="AJ3241" s="2">
        <v>-10188946.82</v>
      </c>
    </row>
    <row r="3242" spans="1:36" hidden="1" x14ac:dyDescent="0.25">
      <c r="A3242" s="8">
        <v>8</v>
      </c>
      <c r="B3242" s="8" t="s">
        <v>8681</v>
      </c>
      <c r="C3242" s="8">
        <v>232330010060</v>
      </c>
      <c r="D3242" s="8" t="s">
        <v>8682</v>
      </c>
      <c r="F3242" s="8" t="s">
        <v>8683</v>
      </c>
      <c r="G3242" s="10">
        <v>43564</v>
      </c>
      <c r="H3242" s="8" t="s">
        <v>31</v>
      </c>
      <c r="I3242" s="8" t="s">
        <v>38</v>
      </c>
      <c r="J3242" s="9">
        <v>0</v>
      </c>
      <c r="K3242" s="9">
        <v>0</v>
      </c>
      <c r="L3242" s="8">
        <v>0</v>
      </c>
      <c r="M3242" s="14">
        <f t="shared" si="153"/>
        <v>0</v>
      </c>
      <c r="N3242" s="8">
        <v>0</v>
      </c>
      <c r="O3242" s="8">
        <v>0</v>
      </c>
      <c r="P3242" s="8" t="s">
        <v>77</v>
      </c>
      <c r="R3242" s="8">
        <v>-1</v>
      </c>
      <c r="S3242" s="13">
        <f>_xlfn.XLOOKUP(P3242,rif_fee_schedule!$A$2:$A$84,rif_fee_schedule!C$2:C$84, 0)*1.628</f>
        <v>9769.6279999999988</v>
      </c>
      <c r="T3242" s="13">
        <f>_xlfn.XLOOKUP(P3242,rif_fee_schedule!$A$2:$A$84,rif_fee_schedule!D$2:D$84, 0)</f>
        <v>5674</v>
      </c>
      <c r="U3242" s="14">
        <f t="shared" si="151"/>
        <v>-9769.6279999999988</v>
      </c>
      <c r="V3242" s="14">
        <f t="shared" si="152"/>
        <v>-5674</v>
      </c>
      <c r="W3242"/>
      <c r="Y3242" s="3">
        <v>38230434.439999998</v>
      </c>
      <c r="Z3242" s="3">
        <v>764608.82</v>
      </c>
      <c r="AA3242" s="3">
        <v>0</v>
      </c>
      <c r="AB3242">
        <v>0</v>
      </c>
      <c r="AC3242" s="3">
        <v>0</v>
      </c>
      <c r="AD3242" s="2">
        <v>-229524.99</v>
      </c>
      <c r="AE3242" s="3">
        <v>599122533.62</v>
      </c>
      <c r="AF3242" s="3">
        <v>12164932.65</v>
      </c>
      <c r="AG3242" s="3">
        <v>2628720.44</v>
      </c>
      <c r="AH3242" s="3">
        <v>103699.7</v>
      </c>
      <c r="AI3242" s="3">
        <v>2074</v>
      </c>
      <c r="AJ3242" s="2">
        <v>-10188946.82</v>
      </c>
    </row>
    <row r="3243" spans="1:36" hidden="1" x14ac:dyDescent="0.25">
      <c r="A3243" s="8">
        <v>1</v>
      </c>
      <c r="B3243" s="8" t="s">
        <v>435</v>
      </c>
      <c r="C3243" s="8">
        <v>3530220020015</v>
      </c>
      <c r="D3243" s="8" t="s">
        <v>436</v>
      </c>
      <c r="F3243" s="8" t="s">
        <v>437</v>
      </c>
      <c r="G3243" s="10">
        <v>43565</v>
      </c>
      <c r="H3243" s="8" t="s">
        <v>31</v>
      </c>
      <c r="I3243" s="8" t="s">
        <v>38</v>
      </c>
      <c r="J3243" s="9">
        <v>9278.02</v>
      </c>
      <c r="K3243" s="9">
        <v>185.56</v>
      </c>
      <c r="L3243" s="8">
        <v>0</v>
      </c>
      <c r="M3243" s="14">
        <f t="shared" si="153"/>
        <v>9463.58</v>
      </c>
      <c r="N3243" s="8">
        <v>0</v>
      </c>
      <c r="O3243" s="8">
        <v>0</v>
      </c>
      <c r="P3243" s="8" t="s">
        <v>77</v>
      </c>
      <c r="R3243" s="8">
        <v>1</v>
      </c>
      <c r="S3243" s="13">
        <f>_xlfn.XLOOKUP(P3243,rif_fee_schedule!$A$2:$A$84,rif_fee_schedule!C$2:C$84, 0)*1.628</f>
        <v>9769.6279999999988</v>
      </c>
      <c r="T3243" s="13">
        <f>_xlfn.XLOOKUP(P3243,rif_fee_schedule!$A$2:$A$84,rif_fee_schedule!D$2:D$84, 0)</f>
        <v>5674</v>
      </c>
      <c r="U3243" s="14">
        <f t="shared" si="151"/>
        <v>9769.6279999999988</v>
      </c>
      <c r="V3243" s="14">
        <f t="shared" si="152"/>
        <v>5674</v>
      </c>
      <c r="W3243"/>
      <c r="Y3243" s="3">
        <v>74696854.359999999</v>
      </c>
      <c r="Z3243" s="3">
        <v>1494936.99</v>
      </c>
      <c r="AA3243" s="3">
        <v>1189721.74</v>
      </c>
      <c r="AB3243" s="2">
        <v>103699.7</v>
      </c>
      <c r="AC3243" s="3">
        <v>2074</v>
      </c>
      <c r="AD3243" s="2">
        <v>-3422401.68</v>
      </c>
      <c r="AE3243" s="3">
        <v>599122533.62</v>
      </c>
      <c r="AF3243" s="3">
        <v>12164932.65</v>
      </c>
      <c r="AG3243" s="3">
        <v>2628720.44</v>
      </c>
      <c r="AH3243" s="3">
        <v>103699.7</v>
      </c>
      <c r="AI3243" s="3">
        <v>2074</v>
      </c>
      <c r="AJ3243" s="2">
        <v>-10188946.82</v>
      </c>
    </row>
    <row r="3244" spans="1:36" hidden="1" x14ac:dyDescent="0.25">
      <c r="A3244" s="8">
        <v>9.1</v>
      </c>
      <c r="B3244" s="8" t="s">
        <v>8889</v>
      </c>
      <c r="C3244" s="8">
        <v>430020050021</v>
      </c>
      <c r="D3244" s="8" t="s">
        <v>8890</v>
      </c>
      <c r="G3244" s="10">
        <v>43581</v>
      </c>
      <c r="H3244" s="8" t="s">
        <v>31</v>
      </c>
      <c r="I3244" s="8" t="s">
        <v>32</v>
      </c>
      <c r="J3244" s="9">
        <v>0.38</v>
      </c>
      <c r="K3244" s="9">
        <v>0</v>
      </c>
      <c r="L3244" s="8">
        <v>0</v>
      </c>
      <c r="M3244" s="14">
        <f t="shared" si="153"/>
        <v>0.38</v>
      </c>
      <c r="N3244" s="8">
        <v>0</v>
      </c>
      <c r="O3244" s="8">
        <v>0</v>
      </c>
      <c r="P3244" s="8" t="s">
        <v>45</v>
      </c>
      <c r="R3244" s="11">
        <v>-19091</v>
      </c>
      <c r="S3244" s="13">
        <f>_xlfn.XLOOKUP(P3244,rif_fee_schedule!$A$2:$A$84,rif_fee_schedule!C$2:C$84, 0)*1.628</f>
        <v>19.244587999999997</v>
      </c>
      <c r="T3244" s="13">
        <f>_xlfn.XLOOKUP(P3244,rif_fee_schedule!$A$2:$A$84,rif_fee_schedule!D$2:D$84, 0)</f>
        <v>11.177</v>
      </c>
      <c r="U3244" s="14">
        <f t="shared" si="151"/>
        <v>-367398.42950799991</v>
      </c>
      <c r="V3244" s="14">
        <f t="shared" si="152"/>
        <v>-213380.10699999999</v>
      </c>
      <c r="Y3244" s="3">
        <v>13894747.220000001</v>
      </c>
      <c r="Z3244" s="3">
        <v>290518.01</v>
      </c>
      <c r="AA3244" s="3">
        <v>0</v>
      </c>
      <c r="AB3244">
        <v>0</v>
      </c>
      <c r="AC3244" s="3">
        <v>0</v>
      </c>
      <c r="AD3244" s="2">
        <v>-156592.79</v>
      </c>
      <c r="AE3244" s="3">
        <v>599122533.62</v>
      </c>
      <c r="AF3244" s="3">
        <v>12164932.65</v>
      </c>
      <c r="AG3244" s="3">
        <v>2628720.44</v>
      </c>
      <c r="AH3244" s="3">
        <v>103699.7</v>
      </c>
      <c r="AI3244" s="3">
        <v>2074</v>
      </c>
      <c r="AJ3244" s="2">
        <v>-10188946.82</v>
      </c>
    </row>
    <row r="3245" spans="1:36" hidden="1" x14ac:dyDescent="0.25">
      <c r="A3245" s="8">
        <v>9.1</v>
      </c>
      <c r="B3245" s="8" t="s">
        <v>8889</v>
      </c>
      <c r="C3245" s="8">
        <v>430020050021</v>
      </c>
      <c r="D3245" s="8" t="s">
        <v>8890</v>
      </c>
      <c r="G3245" s="10">
        <v>43581</v>
      </c>
      <c r="H3245" s="8" t="s">
        <v>31</v>
      </c>
      <c r="I3245" s="8" t="s">
        <v>32</v>
      </c>
      <c r="J3245" s="9">
        <v>0.38</v>
      </c>
      <c r="K3245" s="9">
        <v>0</v>
      </c>
      <c r="L3245" s="8">
        <v>0</v>
      </c>
      <c r="M3245" s="14">
        <f t="shared" si="153"/>
        <v>0.38</v>
      </c>
      <c r="N3245" s="8">
        <v>0</v>
      </c>
      <c r="O3245" s="8">
        <v>0</v>
      </c>
      <c r="P3245" s="8" t="s">
        <v>613</v>
      </c>
      <c r="R3245" s="8">
        <v>227</v>
      </c>
      <c r="S3245" s="13">
        <f>_xlfn.XLOOKUP(P3245,rif_fee_schedule!$A$2:$A$84,rif_fee_schedule!C$2:C$84, 0)*1.628</f>
        <v>1619.86</v>
      </c>
      <c r="T3245" s="13">
        <f>_xlfn.XLOOKUP(P3245,rif_fee_schedule!$A$2:$A$84,rif_fee_schedule!D$2:D$84, 0)</f>
        <v>940</v>
      </c>
      <c r="U3245" s="14">
        <f t="shared" si="151"/>
        <v>367708.22</v>
      </c>
      <c r="V3245" s="14">
        <f t="shared" si="152"/>
        <v>213380</v>
      </c>
      <c r="Y3245" s="3">
        <v>13894747.220000001</v>
      </c>
      <c r="Z3245" s="3">
        <v>290518.01</v>
      </c>
      <c r="AA3245" s="3">
        <v>0</v>
      </c>
      <c r="AB3245">
        <v>0</v>
      </c>
      <c r="AC3245" s="3">
        <v>0</v>
      </c>
      <c r="AD3245" s="2">
        <v>-156592.79</v>
      </c>
      <c r="AE3245" s="3">
        <v>599122533.62</v>
      </c>
      <c r="AF3245" s="3">
        <v>12164932.65</v>
      </c>
      <c r="AG3245" s="3">
        <v>2628720.44</v>
      </c>
      <c r="AH3245" s="3">
        <v>103699.7</v>
      </c>
      <c r="AI3245" s="3">
        <v>2074</v>
      </c>
      <c r="AJ3245" s="2">
        <v>-10188946.82</v>
      </c>
    </row>
    <row r="3246" spans="1:36" hidden="1" x14ac:dyDescent="0.25">
      <c r="A3246" s="8">
        <v>2</v>
      </c>
      <c r="B3246" s="8" t="s">
        <v>1538</v>
      </c>
      <c r="C3246" s="8">
        <v>131250470280</v>
      </c>
      <c r="D3246" s="8" t="s">
        <v>1539</v>
      </c>
      <c r="G3246" s="10">
        <v>43580</v>
      </c>
      <c r="H3246" s="8" t="s">
        <v>31</v>
      </c>
      <c r="I3246" s="8" t="s">
        <v>32</v>
      </c>
      <c r="J3246" s="9">
        <v>62073.53</v>
      </c>
      <c r="K3246" s="9">
        <v>1241.47</v>
      </c>
      <c r="L3246" s="8">
        <v>0</v>
      </c>
      <c r="M3246" s="14">
        <f t="shared" si="153"/>
        <v>63315</v>
      </c>
      <c r="N3246" s="8">
        <v>0</v>
      </c>
      <c r="O3246" s="8">
        <v>0</v>
      </c>
      <c r="P3246" s="8" t="s">
        <v>43</v>
      </c>
      <c r="R3246" s="11">
        <v>13500</v>
      </c>
      <c r="S3246" s="13">
        <f>_xlfn.XLOOKUP(P3246,rif_fee_schedule!$A$2:$A$84,rif_fee_schedule!C$2:C$84, 0)*1.628</f>
        <v>5.1216879999999998</v>
      </c>
      <c r="T3246" s="13">
        <f>_xlfn.XLOOKUP(P3246,rif_fee_schedule!$A$2:$A$84,rif_fee_schedule!D$2:D$84, 0)</f>
        <v>2.9740000000000002</v>
      </c>
      <c r="U3246" s="14">
        <f t="shared" si="151"/>
        <v>69142.788</v>
      </c>
      <c r="V3246" s="14">
        <f t="shared" si="152"/>
        <v>40149</v>
      </c>
      <c r="W3246" s="2"/>
      <c r="Y3246" s="3">
        <v>272008405.74000001</v>
      </c>
      <c r="Z3246" s="3">
        <v>5573244.3300000001</v>
      </c>
      <c r="AA3246" s="3">
        <v>0</v>
      </c>
      <c r="AB3246">
        <v>0</v>
      </c>
      <c r="AC3246" s="3">
        <v>0</v>
      </c>
      <c r="AD3246" s="2">
        <v>-7297347.0099999998</v>
      </c>
      <c r="AE3246" s="3">
        <v>599122533.62</v>
      </c>
      <c r="AF3246" s="3">
        <v>12164932.65</v>
      </c>
      <c r="AG3246" s="3">
        <v>2628720.44</v>
      </c>
      <c r="AH3246" s="3">
        <v>103699.7</v>
      </c>
      <c r="AI3246" s="3">
        <v>2074</v>
      </c>
      <c r="AJ3246" s="2">
        <v>-10188946.82</v>
      </c>
    </row>
    <row r="3247" spans="1:36" hidden="1" x14ac:dyDescent="0.25">
      <c r="A3247" s="8">
        <v>2</v>
      </c>
      <c r="B3247" s="8" t="s">
        <v>2347</v>
      </c>
      <c r="C3247" s="8">
        <v>141380010060</v>
      </c>
      <c r="D3247" s="8" t="s">
        <v>2348</v>
      </c>
      <c r="F3247" s="8" t="s">
        <v>2349</v>
      </c>
      <c r="G3247" s="10">
        <v>43563</v>
      </c>
      <c r="H3247" s="8" t="s">
        <v>31</v>
      </c>
      <c r="I3247" s="8" t="s">
        <v>38</v>
      </c>
      <c r="J3247" s="9">
        <v>1969.71</v>
      </c>
      <c r="K3247" s="9">
        <v>39.39</v>
      </c>
      <c r="L3247" s="8">
        <v>0</v>
      </c>
      <c r="M3247" s="14">
        <f t="shared" si="153"/>
        <v>2009.1000000000001</v>
      </c>
      <c r="N3247" s="8">
        <v>0</v>
      </c>
      <c r="O3247" s="8">
        <v>0</v>
      </c>
      <c r="P3247" s="8" t="s">
        <v>114</v>
      </c>
      <c r="R3247" s="8">
        <v>2</v>
      </c>
      <c r="S3247" s="13">
        <f>_xlfn.XLOOKUP(P3247,rif_fee_schedule!$A$2:$A$84,rif_fee_schedule!C$2:C$84, 0)*1.628</f>
        <v>4288.152</v>
      </c>
      <c r="T3247" s="13">
        <f>_xlfn.XLOOKUP(P3247,rif_fee_schedule!$A$2:$A$84,rif_fee_schedule!D$2:D$84, 0)</f>
        <v>2490</v>
      </c>
      <c r="U3247" s="14">
        <f t="shared" si="151"/>
        <v>8576.3040000000001</v>
      </c>
      <c r="V3247" s="14">
        <f t="shared" si="152"/>
        <v>4980</v>
      </c>
      <c r="W3247"/>
      <c r="Y3247" s="3">
        <v>272008405.74000001</v>
      </c>
      <c r="Z3247" s="3">
        <v>5573244.3300000001</v>
      </c>
      <c r="AA3247" s="3">
        <v>0</v>
      </c>
      <c r="AB3247">
        <v>0</v>
      </c>
      <c r="AC3247" s="3">
        <v>0</v>
      </c>
      <c r="AD3247" s="2">
        <v>-7297347.0099999998</v>
      </c>
      <c r="AE3247" s="3">
        <v>599122533.62</v>
      </c>
      <c r="AF3247" s="3">
        <v>12164932.65</v>
      </c>
      <c r="AG3247" s="3">
        <v>2628720.44</v>
      </c>
      <c r="AH3247" s="3">
        <v>103699.7</v>
      </c>
      <c r="AI3247" s="3">
        <v>2074</v>
      </c>
      <c r="AJ3247" s="2">
        <v>-10188946.82</v>
      </c>
    </row>
    <row r="3248" spans="1:36" hidden="1" x14ac:dyDescent="0.25">
      <c r="A3248" s="8">
        <v>2</v>
      </c>
      <c r="B3248" s="8" t="s">
        <v>2347</v>
      </c>
      <c r="C3248" s="8">
        <v>141380010060</v>
      </c>
      <c r="D3248" s="8" t="s">
        <v>2348</v>
      </c>
      <c r="F3248" s="8" t="s">
        <v>2349</v>
      </c>
      <c r="G3248" s="10">
        <v>43563</v>
      </c>
      <c r="H3248" s="8" t="s">
        <v>31</v>
      </c>
      <c r="I3248" s="8" t="s">
        <v>38</v>
      </c>
      <c r="J3248" s="9">
        <v>1969.71</v>
      </c>
      <c r="K3248" s="9">
        <v>39.39</v>
      </c>
      <c r="L3248" s="8">
        <v>0</v>
      </c>
      <c r="M3248" s="14">
        <f t="shared" si="153"/>
        <v>2009.1000000000001</v>
      </c>
      <c r="N3248" s="8">
        <v>0</v>
      </c>
      <c r="O3248" s="8">
        <v>0</v>
      </c>
      <c r="P3248" s="8" t="s">
        <v>77</v>
      </c>
      <c r="R3248" s="8">
        <v>-1</v>
      </c>
      <c r="S3248" s="13">
        <f>_xlfn.XLOOKUP(P3248,rif_fee_schedule!$A$2:$A$84,rif_fee_schedule!C$2:C$84, 0)*1.628</f>
        <v>9769.6279999999988</v>
      </c>
      <c r="T3248" s="13">
        <f>_xlfn.XLOOKUP(P3248,rif_fee_schedule!$A$2:$A$84,rif_fee_schedule!D$2:D$84, 0)</f>
        <v>5674</v>
      </c>
      <c r="U3248" s="14">
        <f t="shared" si="151"/>
        <v>-9769.6279999999988</v>
      </c>
      <c r="V3248" s="14">
        <f t="shared" si="152"/>
        <v>-5674</v>
      </c>
      <c r="W3248"/>
      <c r="Y3248" s="3">
        <v>272008405.74000001</v>
      </c>
      <c r="Z3248" s="3">
        <v>5573244.3300000001</v>
      </c>
      <c r="AA3248" s="3">
        <v>0</v>
      </c>
      <c r="AB3248">
        <v>0</v>
      </c>
      <c r="AC3248" s="3">
        <v>0</v>
      </c>
      <c r="AD3248" s="2">
        <v>-7297347.0099999998</v>
      </c>
      <c r="AE3248" s="3">
        <v>599122533.62</v>
      </c>
      <c r="AF3248" s="3">
        <v>12164932.65</v>
      </c>
      <c r="AG3248" s="3">
        <v>2628720.44</v>
      </c>
      <c r="AH3248" s="3">
        <v>103699.7</v>
      </c>
      <c r="AI3248" s="3">
        <v>2074</v>
      </c>
      <c r="AJ3248" s="2">
        <v>-10188946.82</v>
      </c>
    </row>
    <row r="3249" spans="1:36" hidden="1" x14ac:dyDescent="0.25">
      <c r="A3249" s="8">
        <v>6</v>
      </c>
      <c r="B3249" s="8" t="s">
        <v>5444</v>
      </c>
      <c r="C3249" s="8">
        <v>1079160220700</v>
      </c>
      <c r="D3249" s="8" t="s">
        <v>5445</v>
      </c>
      <c r="F3249" s="8" t="s">
        <v>5446</v>
      </c>
      <c r="G3249" s="10">
        <v>43572</v>
      </c>
      <c r="H3249" s="8" t="s">
        <v>31</v>
      </c>
      <c r="I3249" s="8" t="s">
        <v>38</v>
      </c>
      <c r="J3249" s="9">
        <v>9278.02</v>
      </c>
      <c r="K3249" s="9">
        <v>185.56</v>
      </c>
      <c r="L3249" s="8">
        <v>0</v>
      </c>
      <c r="M3249" s="14">
        <f t="shared" si="153"/>
        <v>9463.58</v>
      </c>
      <c r="N3249" s="8">
        <v>0</v>
      </c>
      <c r="O3249" s="8">
        <v>0</v>
      </c>
      <c r="P3249" s="8" t="s">
        <v>77</v>
      </c>
      <c r="R3249" s="8">
        <v>1</v>
      </c>
      <c r="S3249" s="13">
        <f>_xlfn.XLOOKUP(P3249,rif_fee_schedule!$A$2:$A$84,rif_fee_schedule!C$2:C$84, 0)*1.628</f>
        <v>9769.6279999999988</v>
      </c>
      <c r="T3249" s="13">
        <f>_xlfn.XLOOKUP(P3249,rif_fee_schedule!$A$2:$A$84,rif_fee_schedule!D$2:D$84, 0)</f>
        <v>5674</v>
      </c>
      <c r="U3249" s="14">
        <f t="shared" si="151"/>
        <v>9769.6279999999988</v>
      </c>
      <c r="V3249" s="14">
        <f t="shared" si="152"/>
        <v>5674</v>
      </c>
      <c r="W3249"/>
      <c r="Y3249" s="3">
        <v>43269262.359999999</v>
      </c>
      <c r="Z3249" s="3">
        <v>874367.57</v>
      </c>
      <c r="AA3249" s="3">
        <v>433279.63</v>
      </c>
      <c r="AB3249">
        <v>0</v>
      </c>
      <c r="AC3249" s="3">
        <v>0</v>
      </c>
      <c r="AD3249" s="2">
        <v>374512.67</v>
      </c>
      <c r="AE3249" s="3">
        <v>599122533.62</v>
      </c>
      <c r="AF3249" s="3">
        <v>12164932.65</v>
      </c>
      <c r="AG3249" s="3">
        <v>2628720.44</v>
      </c>
      <c r="AH3249" s="3">
        <v>103699.7</v>
      </c>
      <c r="AI3249" s="3">
        <v>2074</v>
      </c>
      <c r="AJ3249" s="2">
        <v>-10188946.82</v>
      </c>
    </row>
    <row r="3250" spans="1:36" hidden="1" x14ac:dyDescent="0.25">
      <c r="A3250" s="8">
        <v>6</v>
      </c>
      <c r="B3250" s="8" t="s">
        <v>5625</v>
      </c>
      <c r="C3250" s="8">
        <v>1079160222040</v>
      </c>
      <c r="D3250" s="8" t="s">
        <v>5626</v>
      </c>
      <c r="F3250" s="8" t="s">
        <v>5627</v>
      </c>
      <c r="G3250" s="10">
        <v>43577</v>
      </c>
      <c r="H3250" s="8" t="s">
        <v>31</v>
      </c>
      <c r="I3250" s="8" t="s">
        <v>38</v>
      </c>
      <c r="J3250" s="9">
        <v>9278.02</v>
      </c>
      <c r="K3250" s="9">
        <v>185.56</v>
      </c>
      <c r="L3250" s="8">
        <v>0</v>
      </c>
      <c r="M3250" s="14">
        <f t="shared" si="153"/>
        <v>9463.58</v>
      </c>
      <c r="N3250" s="8">
        <v>0</v>
      </c>
      <c r="O3250" s="8">
        <v>0</v>
      </c>
      <c r="P3250" s="8" t="s">
        <v>77</v>
      </c>
      <c r="R3250" s="8">
        <v>1</v>
      </c>
      <c r="S3250" s="13">
        <f>_xlfn.XLOOKUP(P3250,rif_fee_schedule!$A$2:$A$84,rif_fee_schedule!C$2:C$84, 0)*1.628</f>
        <v>9769.6279999999988</v>
      </c>
      <c r="T3250" s="13">
        <f>_xlfn.XLOOKUP(P3250,rif_fee_schedule!$A$2:$A$84,rif_fee_schedule!D$2:D$84, 0)</f>
        <v>5674</v>
      </c>
      <c r="U3250" s="14">
        <f t="shared" si="151"/>
        <v>9769.6279999999988</v>
      </c>
      <c r="V3250" s="14">
        <f t="shared" si="152"/>
        <v>5674</v>
      </c>
      <c r="W3250"/>
      <c r="Y3250" s="3">
        <v>43269262.359999999</v>
      </c>
      <c r="Z3250" s="3">
        <v>874367.57</v>
      </c>
      <c r="AA3250" s="3">
        <v>433279.63</v>
      </c>
      <c r="AB3250">
        <v>0</v>
      </c>
      <c r="AC3250" s="3">
        <v>0</v>
      </c>
      <c r="AD3250" s="2">
        <v>374512.67</v>
      </c>
      <c r="AE3250" s="3">
        <v>599122533.62</v>
      </c>
      <c r="AF3250" s="3">
        <v>12164932.65</v>
      </c>
      <c r="AG3250" s="3">
        <v>2628720.44</v>
      </c>
      <c r="AH3250" s="3">
        <v>103699.7</v>
      </c>
      <c r="AI3250" s="3">
        <v>2074</v>
      </c>
      <c r="AJ3250" s="2">
        <v>-10188946.82</v>
      </c>
    </row>
    <row r="3251" spans="1:36" hidden="1" x14ac:dyDescent="0.25">
      <c r="A3251" s="8">
        <v>6</v>
      </c>
      <c r="B3251" s="8" t="s">
        <v>5357</v>
      </c>
      <c r="C3251" s="8">
        <v>1079160220740</v>
      </c>
      <c r="D3251" s="8" t="s">
        <v>5358</v>
      </c>
      <c r="F3251" s="8" t="s">
        <v>5359</v>
      </c>
      <c r="G3251" s="10">
        <v>43571</v>
      </c>
      <c r="H3251" s="8" t="s">
        <v>31</v>
      </c>
      <c r="I3251" s="8" t="s">
        <v>38</v>
      </c>
      <c r="J3251" s="9">
        <v>9278.02</v>
      </c>
      <c r="K3251" s="9">
        <v>185.56</v>
      </c>
      <c r="L3251" s="8">
        <v>0</v>
      </c>
      <c r="M3251" s="14">
        <f t="shared" si="153"/>
        <v>9463.58</v>
      </c>
      <c r="N3251" s="8">
        <v>0</v>
      </c>
      <c r="O3251" s="8">
        <v>0</v>
      </c>
      <c r="P3251" s="8" t="s">
        <v>77</v>
      </c>
      <c r="R3251" s="8">
        <v>1</v>
      </c>
      <c r="S3251" s="13">
        <f>_xlfn.XLOOKUP(P3251,rif_fee_schedule!$A$2:$A$84,rif_fee_schedule!C$2:C$84, 0)*1.628</f>
        <v>9769.6279999999988</v>
      </c>
      <c r="T3251" s="13">
        <f>_xlfn.XLOOKUP(P3251,rif_fee_schedule!$A$2:$A$84,rif_fee_schedule!D$2:D$84, 0)</f>
        <v>5674</v>
      </c>
      <c r="U3251" s="14">
        <f t="shared" ref="U3251:U3314" si="154">S3251*R3251</f>
        <v>9769.6279999999988</v>
      </c>
      <c r="V3251" s="14">
        <f t="shared" ref="V3251:V3314" si="155">T3251*R3251</f>
        <v>5674</v>
      </c>
      <c r="W3251"/>
      <c r="Y3251" s="3">
        <v>43269262.359999999</v>
      </c>
      <c r="Z3251" s="3">
        <v>874367.57</v>
      </c>
      <c r="AA3251" s="3">
        <v>433279.63</v>
      </c>
      <c r="AB3251">
        <v>0</v>
      </c>
      <c r="AC3251" s="3">
        <v>0</v>
      </c>
      <c r="AD3251" s="2">
        <v>374512.67</v>
      </c>
      <c r="AE3251" s="3">
        <v>599122533.62</v>
      </c>
      <c r="AF3251" s="3">
        <v>12164932.65</v>
      </c>
      <c r="AG3251" s="3">
        <v>2628720.44</v>
      </c>
      <c r="AH3251" s="3">
        <v>103699.7</v>
      </c>
      <c r="AI3251" s="3">
        <v>2074</v>
      </c>
      <c r="AJ3251" s="2">
        <v>-10188946.82</v>
      </c>
    </row>
    <row r="3252" spans="1:36" hidden="1" x14ac:dyDescent="0.25">
      <c r="A3252" s="8">
        <v>6</v>
      </c>
      <c r="B3252" s="8" t="s">
        <v>5668</v>
      </c>
      <c r="C3252" s="8">
        <v>1079160220750</v>
      </c>
      <c r="D3252" s="8" t="s">
        <v>5669</v>
      </c>
      <c r="F3252" s="8" t="s">
        <v>5359</v>
      </c>
      <c r="G3252" s="10">
        <v>43567</v>
      </c>
      <c r="H3252" s="8" t="s">
        <v>31</v>
      </c>
      <c r="I3252" s="8" t="s">
        <v>38</v>
      </c>
      <c r="J3252" s="9">
        <v>9278.02</v>
      </c>
      <c r="K3252" s="9">
        <v>185.56</v>
      </c>
      <c r="L3252" s="8">
        <v>0</v>
      </c>
      <c r="M3252" s="14">
        <f t="shared" si="153"/>
        <v>9463.58</v>
      </c>
      <c r="N3252" s="8">
        <v>0</v>
      </c>
      <c r="O3252" s="8">
        <v>0</v>
      </c>
      <c r="P3252" s="8" t="s">
        <v>77</v>
      </c>
      <c r="R3252" s="8">
        <v>1</v>
      </c>
      <c r="S3252" s="13">
        <f>_xlfn.XLOOKUP(P3252,rif_fee_schedule!$A$2:$A$84,rif_fee_schedule!C$2:C$84, 0)*1.628</f>
        <v>9769.6279999999988</v>
      </c>
      <c r="T3252" s="13">
        <f>_xlfn.XLOOKUP(P3252,rif_fee_schedule!$A$2:$A$84,rif_fee_schedule!D$2:D$84, 0)</f>
        <v>5674</v>
      </c>
      <c r="U3252" s="14">
        <f t="shared" si="154"/>
        <v>9769.6279999999988</v>
      </c>
      <c r="V3252" s="14">
        <f t="shared" si="155"/>
        <v>5674</v>
      </c>
      <c r="W3252"/>
      <c r="Y3252" s="3">
        <v>43269262.359999999</v>
      </c>
      <c r="Z3252" s="3">
        <v>874367.57</v>
      </c>
      <c r="AA3252" s="3">
        <v>433279.63</v>
      </c>
      <c r="AB3252">
        <v>0</v>
      </c>
      <c r="AC3252" s="3">
        <v>0</v>
      </c>
      <c r="AD3252" s="2">
        <v>374512.67</v>
      </c>
      <c r="AE3252" s="3">
        <v>599122533.62</v>
      </c>
      <c r="AF3252" s="3">
        <v>12164932.65</v>
      </c>
      <c r="AG3252" s="3">
        <v>2628720.44</v>
      </c>
      <c r="AH3252" s="3">
        <v>103699.7</v>
      </c>
      <c r="AI3252" s="3">
        <v>2074</v>
      </c>
      <c r="AJ3252" s="2">
        <v>-10188946.82</v>
      </c>
    </row>
    <row r="3253" spans="1:36" hidden="1" x14ac:dyDescent="0.25">
      <c r="A3253" s="8">
        <v>6</v>
      </c>
      <c r="B3253" s="8" t="s">
        <v>5453</v>
      </c>
      <c r="C3253" s="8">
        <v>1079160220790</v>
      </c>
      <c r="D3253" s="8" t="s">
        <v>5454</v>
      </c>
      <c r="F3253" s="8" t="s">
        <v>5455</v>
      </c>
      <c r="G3253" s="10">
        <v>43567</v>
      </c>
      <c r="H3253" s="8" t="s">
        <v>31</v>
      </c>
      <c r="I3253" s="8" t="s">
        <v>38</v>
      </c>
      <c r="J3253" s="9">
        <v>9278.02</v>
      </c>
      <c r="K3253" s="9">
        <v>185.56</v>
      </c>
      <c r="L3253" s="8">
        <v>0</v>
      </c>
      <c r="M3253" s="14">
        <f t="shared" si="153"/>
        <v>9463.58</v>
      </c>
      <c r="N3253" s="8">
        <v>0</v>
      </c>
      <c r="O3253" s="8">
        <v>0</v>
      </c>
      <c r="P3253" s="8" t="s">
        <v>77</v>
      </c>
      <c r="R3253" s="8">
        <v>1</v>
      </c>
      <c r="S3253" s="13">
        <f>_xlfn.XLOOKUP(P3253,rif_fee_schedule!$A$2:$A$84,rif_fee_schedule!C$2:C$84, 0)*1.628</f>
        <v>9769.6279999999988</v>
      </c>
      <c r="T3253" s="13">
        <f>_xlfn.XLOOKUP(P3253,rif_fee_schedule!$A$2:$A$84,rif_fee_schedule!D$2:D$84, 0)</f>
        <v>5674</v>
      </c>
      <c r="U3253" s="14">
        <f t="shared" si="154"/>
        <v>9769.6279999999988</v>
      </c>
      <c r="V3253" s="14">
        <f t="shared" si="155"/>
        <v>5674</v>
      </c>
      <c r="W3253"/>
      <c r="Y3253" s="3">
        <v>43269262.359999999</v>
      </c>
      <c r="Z3253" s="3">
        <v>874367.57</v>
      </c>
      <c r="AA3253" s="3">
        <v>433279.63</v>
      </c>
      <c r="AB3253">
        <v>0</v>
      </c>
      <c r="AC3253" s="3">
        <v>0</v>
      </c>
      <c r="AD3253" s="2">
        <v>374512.67</v>
      </c>
      <c r="AE3253" s="3">
        <v>599122533.62</v>
      </c>
      <c r="AF3253" s="3">
        <v>12164932.65</v>
      </c>
      <c r="AG3253" s="3">
        <v>2628720.44</v>
      </c>
      <c r="AH3253" s="3">
        <v>103699.7</v>
      </c>
      <c r="AI3253" s="3">
        <v>2074</v>
      </c>
      <c r="AJ3253" s="2">
        <v>-10188946.82</v>
      </c>
    </row>
    <row r="3254" spans="1:36" hidden="1" x14ac:dyDescent="0.25">
      <c r="A3254" s="8">
        <v>6</v>
      </c>
      <c r="B3254" s="8" t="s">
        <v>5534</v>
      </c>
      <c r="C3254" s="8">
        <v>1079160220800</v>
      </c>
      <c r="D3254" s="8" t="s">
        <v>5535</v>
      </c>
      <c r="F3254" s="8" t="s">
        <v>5455</v>
      </c>
      <c r="G3254" s="10">
        <v>43571</v>
      </c>
      <c r="H3254" s="8" t="s">
        <v>31</v>
      </c>
      <c r="I3254" s="8" t="s">
        <v>38</v>
      </c>
      <c r="J3254" s="9">
        <v>9278.02</v>
      </c>
      <c r="K3254" s="9">
        <v>185.56</v>
      </c>
      <c r="L3254" s="8">
        <v>0</v>
      </c>
      <c r="M3254" s="14">
        <f t="shared" si="153"/>
        <v>9463.58</v>
      </c>
      <c r="N3254" s="8">
        <v>0</v>
      </c>
      <c r="O3254" s="8">
        <v>0</v>
      </c>
      <c r="P3254" s="8" t="s">
        <v>77</v>
      </c>
      <c r="R3254" s="8">
        <v>1</v>
      </c>
      <c r="S3254" s="13">
        <f>_xlfn.XLOOKUP(P3254,rif_fee_schedule!$A$2:$A$84,rif_fee_schedule!C$2:C$84, 0)*1.628</f>
        <v>9769.6279999999988</v>
      </c>
      <c r="T3254" s="13">
        <f>_xlfn.XLOOKUP(P3254,rif_fee_schedule!$A$2:$A$84,rif_fee_schedule!D$2:D$84, 0)</f>
        <v>5674</v>
      </c>
      <c r="U3254" s="14">
        <f t="shared" si="154"/>
        <v>9769.6279999999988</v>
      </c>
      <c r="V3254" s="14">
        <f t="shared" si="155"/>
        <v>5674</v>
      </c>
      <c r="W3254"/>
      <c r="Y3254" s="3">
        <v>43269262.359999999</v>
      </c>
      <c r="Z3254" s="3">
        <v>874367.57</v>
      </c>
      <c r="AA3254" s="3">
        <v>433279.63</v>
      </c>
      <c r="AB3254">
        <v>0</v>
      </c>
      <c r="AC3254" s="3">
        <v>0</v>
      </c>
      <c r="AD3254" s="2">
        <v>374512.67</v>
      </c>
      <c r="AE3254" s="3">
        <v>599122533.62</v>
      </c>
      <c r="AF3254" s="3">
        <v>12164932.65</v>
      </c>
      <c r="AG3254" s="3">
        <v>2628720.44</v>
      </c>
      <c r="AH3254" s="3">
        <v>103699.7</v>
      </c>
      <c r="AI3254" s="3">
        <v>2074</v>
      </c>
      <c r="AJ3254" s="2">
        <v>-10188946.82</v>
      </c>
    </row>
    <row r="3255" spans="1:36" hidden="1" x14ac:dyDescent="0.25">
      <c r="A3255" s="8">
        <v>6</v>
      </c>
      <c r="B3255" s="8" t="s">
        <v>5583</v>
      </c>
      <c r="C3255" s="8">
        <v>1079160221650</v>
      </c>
      <c r="D3255" s="8" t="s">
        <v>5584</v>
      </c>
      <c r="F3255" s="8" t="s">
        <v>5585</v>
      </c>
      <c r="G3255" s="10">
        <v>43571</v>
      </c>
      <c r="H3255" s="8" t="s">
        <v>31</v>
      </c>
      <c r="I3255" s="8" t="s">
        <v>38</v>
      </c>
      <c r="J3255" s="9">
        <v>9278.02</v>
      </c>
      <c r="K3255" s="9">
        <v>185.56</v>
      </c>
      <c r="L3255" s="8">
        <v>0</v>
      </c>
      <c r="M3255" s="14">
        <f t="shared" si="153"/>
        <v>9463.58</v>
      </c>
      <c r="N3255" s="8">
        <v>0</v>
      </c>
      <c r="O3255" s="8">
        <v>0</v>
      </c>
      <c r="P3255" s="8" t="s">
        <v>77</v>
      </c>
      <c r="R3255" s="8">
        <v>1</v>
      </c>
      <c r="S3255" s="13">
        <f>_xlfn.XLOOKUP(P3255,rif_fee_schedule!$A$2:$A$84,rif_fee_schedule!C$2:C$84, 0)*1.628</f>
        <v>9769.6279999999988</v>
      </c>
      <c r="T3255" s="13">
        <f>_xlfn.XLOOKUP(P3255,rif_fee_schedule!$A$2:$A$84,rif_fee_schedule!D$2:D$84, 0)</f>
        <v>5674</v>
      </c>
      <c r="U3255" s="14">
        <f t="shared" si="154"/>
        <v>9769.6279999999988</v>
      </c>
      <c r="V3255" s="14">
        <f t="shared" si="155"/>
        <v>5674</v>
      </c>
      <c r="W3255"/>
      <c r="Y3255" s="3">
        <v>43269262.359999999</v>
      </c>
      <c r="Z3255" s="3">
        <v>874367.57</v>
      </c>
      <c r="AA3255" s="3">
        <v>433279.63</v>
      </c>
      <c r="AB3255">
        <v>0</v>
      </c>
      <c r="AC3255" s="3">
        <v>0</v>
      </c>
      <c r="AD3255" s="2">
        <v>374512.67</v>
      </c>
      <c r="AE3255" s="3">
        <v>599122533.62</v>
      </c>
      <c r="AF3255" s="3">
        <v>12164932.65</v>
      </c>
      <c r="AG3255" s="3">
        <v>2628720.44</v>
      </c>
      <c r="AH3255" s="3">
        <v>103699.7</v>
      </c>
      <c r="AI3255" s="3">
        <v>2074</v>
      </c>
      <c r="AJ3255" s="2">
        <v>-10188946.82</v>
      </c>
    </row>
    <row r="3256" spans="1:36" hidden="1" x14ac:dyDescent="0.25">
      <c r="A3256" s="8">
        <v>6</v>
      </c>
      <c r="B3256" s="8" t="s">
        <v>5755</v>
      </c>
      <c r="C3256" s="8">
        <v>1079160220780</v>
      </c>
      <c r="D3256" s="8" t="s">
        <v>5756</v>
      </c>
      <c r="F3256" s="8" t="s">
        <v>5446</v>
      </c>
      <c r="G3256" s="10">
        <v>43567</v>
      </c>
      <c r="H3256" s="8" t="s">
        <v>31</v>
      </c>
      <c r="I3256" s="8" t="s">
        <v>38</v>
      </c>
      <c r="J3256" s="9">
        <v>9278.02</v>
      </c>
      <c r="K3256" s="9">
        <v>185.56</v>
      </c>
      <c r="L3256" s="8">
        <v>0</v>
      </c>
      <c r="M3256" s="14">
        <f t="shared" si="153"/>
        <v>9463.58</v>
      </c>
      <c r="N3256" s="8">
        <v>0</v>
      </c>
      <c r="O3256" s="8">
        <v>0</v>
      </c>
      <c r="P3256" s="8" t="s">
        <v>77</v>
      </c>
      <c r="R3256" s="8">
        <v>1</v>
      </c>
      <c r="S3256" s="13">
        <f>_xlfn.XLOOKUP(P3256,rif_fee_schedule!$A$2:$A$84,rif_fee_schedule!C$2:C$84, 0)*1.628</f>
        <v>9769.6279999999988</v>
      </c>
      <c r="T3256" s="13">
        <f>_xlfn.XLOOKUP(P3256,rif_fee_schedule!$A$2:$A$84,rif_fee_schedule!D$2:D$84, 0)</f>
        <v>5674</v>
      </c>
      <c r="U3256" s="14">
        <f t="shared" si="154"/>
        <v>9769.6279999999988</v>
      </c>
      <c r="V3256" s="14">
        <f t="shared" si="155"/>
        <v>5674</v>
      </c>
      <c r="W3256"/>
      <c r="Y3256" s="3">
        <v>43269262.359999999</v>
      </c>
      <c r="Z3256" s="3">
        <v>874367.57</v>
      </c>
      <c r="AA3256" s="3">
        <v>433279.63</v>
      </c>
      <c r="AB3256">
        <v>0</v>
      </c>
      <c r="AC3256" s="3">
        <v>0</v>
      </c>
      <c r="AD3256" s="2">
        <v>374512.67</v>
      </c>
      <c r="AE3256" s="3">
        <v>599122533.62</v>
      </c>
      <c r="AF3256" s="3">
        <v>12164932.65</v>
      </c>
      <c r="AG3256" s="3">
        <v>2628720.44</v>
      </c>
      <c r="AH3256" s="3">
        <v>103699.7</v>
      </c>
      <c r="AI3256" s="3">
        <v>2074</v>
      </c>
      <c r="AJ3256" s="2">
        <v>-10188946.82</v>
      </c>
    </row>
    <row r="3257" spans="1:36" hidden="1" x14ac:dyDescent="0.25">
      <c r="A3257" s="8">
        <v>2</v>
      </c>
      <c r="B3257" s="8" t="s">
        <v>1329</v>
      </c>
      <c r="C3257" s="8">
        <v>131240021900</v>
      </c>
      <c r="D3257" s="8" t="s">
        <v>1330</v>
      </c>
      <c r="G3257" s="10">
        <v>43564</v>
      </c>
      <c r="H3257" s="8" t="s">
        <v>31</v>
      </c>
      <c r="I3257" s="8" t="s">
        <v>32</v>
      </c>
      <c r="J3257" s="9">
        <v>106719.61</v>
      </c>
      <c r="K3257" s="9">
        <v>2134.39</v>
      </c>
      <c r="L3257" s="8">
        <v>0</v>
      </c>
      <c r="M3257" s="14">
        <f t="shared" si="153"/>
        <v>108854</v>
      </c>
      <c r="N3257" s="8">
        <v>0</v>
      </c>
      <c r="O3257" s="8">
        <v>0</v>
      </c>
      <c r="P3257" s="8" t="s">
        <v>77</v>
      </c>
      <c r="R3257" s="8">
        <v>-1</v>
      </c>
      <c r="S3257" s="13">
        <f>_xlfn.XLOOKUP(P3257,rif_fee_schedule!$A$2:$A$84,rif_fee_schedule!C$2:C$84, 0)*1.628</f>
        <v>9769.6279999999988</v>
      </c>
      <c r="T3257" s="13">
        <f>_xlfn.XLOOKUP(P3257,rif_fee_schedule!$A$2:$A$84,rif_fee_schedule!D$2:D$84, 0)</f>
        <v>5674</v>
      </c>
      <c r="U3257" s="14">
        <f t="shared" si="154"/>
        <v>-9769.6279999999988</v>
      </c>
      <c r="V3257" s="14">
        <f t="shared" si="155"/>
        <v>-5674</v>
      </c>
      <c r="W3257"/>
      <c r="Y3257" s="3">
        <v>272008405.74000001</v>
      </c>
      <c r="Z3257" s="3">
        <v>5573244.3300000001</v>
      </c>
      <c r="AA3257" s="3">
        <v>0</v>
      </c>
      <c r="AB3257">
        <v>0</v>
      </c>
      <c r="AC3257" s="3">
        <v>0</v>
      </c>
      <c r="AD3257" s="2">
        <v>-7297347.0099999998</v>
      </c>
      <c r="AE3257" s="3">
        <v>599122533.62</v>
      </c>
      <c r="AF3257" s="3">
        <v>12164932.65</v>
      </c>
      <c r="AG3257" s="3">
        <v>2628720.44</v>
      </c>
      <c r="AH3257" s="3">
        <v>103699.7</v>
      </c>
      <c r="AI3257" s="3">
        <v>2074</v>
      </c>
      <c r="AJ3257" s="2">
        <v>-10188946.82</v>
      </c>
    </row>
    <row r="3258" spans="1:36" hidden="1" x14ac:dyDescent="0.25">
      <c r="A3258" s="8">
        <v>2</v>
      </c>
      <c r="B3258" s="8" t="s">
        <v>1329</v>
      </c>
      <c r="C3258" s="8">
        <v>131240021900</v>
      </c>
      <c r="D3258" s="8" t="s">
        <v>1330</v>
      </c>
      <c r="G3258" s="10">
        <v>43564</v>
      </c>
      <c r="H3258" s="8" t="s">
        <v>31</v>
      </c>
      <c r="I3258" s="8" t="s">
        <v>32</v>
      </c>
      <c r="J3258" s="9">
        <v>106719.61</v>
      </c>
      <c r="K3258" s="9">
        <v>2134.39</v>
      </c>
      <c r="L3258" s="8">
        <v>0</v>
      </c>
      <c r="M3258" s="14">
        <f t="shared" si="153"/>
        <v>108854</v>
      </c>
      <c r="N3258" s="8">
        <v>0</v>
      </c>
      <c r="O3258" s="8">
        <v>0</v>
      </c>
      <c r="P3258" s="8" t="s">
        <v>117</v>
      </c>
      <c r="R3258" s="8">
        <v>30</v>
      </c>
      <c r="S3258" s="13">
        <f>_xlfn.XLOOKUP(P3258,rif_fee_schedule!$A$2:$A$84,rif_fee_schedule!C$2:C$84, 0)*1.628</f>
        <v>4288.152</v>
      </c>
      <c r="T3258" s="13">
        <f>_xlfn.XLOOKUP(P3258,rif_fee_schedule!$A$2:$A$84,rif_fee_schedule!D$2:D$84, 0)</f>
        <v>2490</v>
      </c>
      <c r="U3258" s="14">
        <f t="shared" si="154"/>
        <v>128644.56</v>
      </c>
      <c r="V3258" s="14">
        <f t="shared" si="155"/>
        <v>74700</v>
      </c>
      <c r="W3258"/>
      <c r="Y3258" s="3">
        <v>272008405.74000001</v>
      </c>
      <c r="Z3258" s="3">
        <v>5573244.3300000001</v>
      </c>
      <c r="AA3258" s="3">
        <v>0</v>
      </c>
      <c r="AB3258">
        <v>0</v>
      </c>
      <c r="AC3258" s="3">
        <v>0</v>
      </c>
      <c r="AD3258" s="2">
        <v>-7297347.0099999998</v>
      </c>
      <c r="AE3258" s="3">
        <v>599122533.62</v>
      </c>
      <c r="AF3258" s="3">
        <v>12164932.65</v>
      </c>
      <c r="AG3258" s="3">
        <v>2628720.44</v>
      </c>
      <c r="AH3258" s="3">
        <v>103699.7</v>
      </c>
      <c r="AI3258" s="3">
        <v>2074</v>
      </c>
      <c r="AJ3258" s="2">
        <v>-10188946.82</v>
      </c>
    </row>
    <row r="3259" spans="1:36" hidden="1" x14ac:dyDescent="0.25">
      <c r="A3259" s="8">
        <v>3</v>
      </c>
      <c r="B3259" s="8" t="s">
        <v>3081</v>
      </c>
      <c r="C3259" s="8">
        <v>420160074020</v>
      </c>
      <c r="D3259" s="8" t="s">
        <v>3082</v>
      </c>
      <c r="F3259" s="8" t="s">
        <v>3083</v>
      </c>
      <c r="G3259" s="10">
        <v>43567</v>
      </c>
      <c r="H3259" s="8" t="s">
        <v>31</v>
      </c>
      <c r="I3259" s="8" t="s">
        <v>38</v>
      </c>
      <c r="J3259" s="9">
        <v>68163.509999999995</v>
      </c>
      <c r="K3259" s="9">
        <v>1363.27</v>
      </c>
      <c r="L3259" s="8">
        <v>0</v>
      </c>
      <c r="M3259" s="14">
        <f t="shared" si="153"/>
        <v>69526.78</v>
      </c>
      <c r="N3259" s="8">
        <v>0</v>
      </c>
      <c r="O3259" s="8">
        <v>0</v>
      </c>
      <c r="P3259" s="8" t="s">
        <v>376</v>
      </c>
      <c r="R3259" s="8">
        <v>12</v>
      </c>
      <c r="S3259" s="13">
        <f>_xlfn.XLOOKUP(P3259,rif_fee_schedule!$A$2:$A$84,rif_fee_schedule!C$2:C$84, 0)*1.628</f>
        <v>5981.2719999999999</v>
      </c>
      <c r="T3259" s="13">
        <f>_xlfn.XLOOKUP(P3259,rif_fee_schedule!$A$2:$A$84,rif_fee_schedule!D$2:D$84, 0)</f>
        <v>3474</v>
      </c>
      <c r="U3259" s="14">
        <f t="shared" si="154"/>
        <v>71775.263999999996</v>
      </c>
      <c r="V3259" s="14">
        <f t="shared" si="155"/>
        <v>41688</v>
      </c>
      <c r="W3259"/>
      <c r="Y3259" s="3">
        <v>23988344.25</v>
      </c>
      <c r="Z3259" s="3">
        <v>491993.61</v>
      </c>
      <c r="AA3259" s="3">
        <v>633517.25</v>
      </c>
      <c r="AB3259">
        <v>0</v>
      </c>
      <c r="AC3259" s="3">
        <v>0</v>
      </c>
      <c r="AD3259" s="2">
        <v>2811604.2</v>
      </c>
      <c r="AE3259" s="3">
        <v>599122533.62</v>
      </c>
      <c r="AF3259" s="3">
        <v>12164932.65</v>
      </c>
      <c r="AG3259" s="3">
        <v>2628720.44</v>
      </c>
      <c r="AH3259" s="3">
        <v>103699.7</v>
      </c>
      <c r="AI3259" s="3">
        <v>2074</v>
      </c>
      <c r="AJ3259" s="2">
        <v>-10188946.82</v>
      </c>
    </row>
    <row r="3260" spans="1:36" hidden="1" x14ac:dyDescent="0.25">
      <c r="A3260" s="8">
        <v>6</v>
      </c>
      <c r="B3260" s="8" t="s">
        <v>5450</v>
      </c>
      <c r="C3260" s="8">
        <v>1079160220810</v>
      </c>
      <c r="D3260" s="8" t="s">
        <v>5451</v>
      </c>
      <c r="F3260" s="8" t="s">
        <v>5452</v>
      </c>
      <c r="G3260" s="10">
        <v>43567</v>
      </c>
      <c r="H3260" s="8" t="s">
        <v>31</v>
      </c>
      <c r="I3260" s="8" t="s">
        <v>38</v>
      </c>
      <c r="J3260" s="9">
        <v>9278.02</v>
      </c>
      <c r="K3260" s="9">
        <v>185.56</v>
      </c>
      <c r="L3260" s="8">
        <v>0</v>
      </c>
      <c r="M3260" s="14">
        <f t="shared" si="153"/>
        <v>9463.58</v>
      </c>
      <c r="N3260" s="8">
        <v>0</v>
      </c>
      <c r="O3260" s="8">
        <v>0</v>
      </c>
      <c r="P3260" s="8" t="s">
        <v>77</v>
      </c>
      <c r="R3260" s="8">
        <v>1</v>
      </c>
      <c r="S3260" s="13">
        <f>_xlfn.XLOOKUP(P3260,rif_fee_schedule!$A$2:$A$84,rif_fee_schedule!C$2:C$84, 0)*1.628</f>
        <v>9769.6279999999988</v>
      </c>
      <c r="T3260" s="13">
        <f>_xlfn.XLOOKUP(P3260,rif_fee_schedule!$A$2:$A$84,rif_fee_schedule!D$2:D$84, 0)</f>
        <v>5674</v>
      </c>
      <c r="U3260" s="14">
        <f t="shared" si="154"/>
        <v>9769.6279999999988</v>
      </c>
      <c r="V3260" s="14">
        <f t="shared" si="155"/>
        <v>5674</v>
      </c>
      <c r="W3260"/>
      <c r="Y3260" s="3">
        <v>43269262.359999999</v>
      </c>
      <c r="Z3260" s="3">
        <v>874367.57</v>
      </c>
      <c r="AA3260" s="3">
        <v>433279.63</v>
      </c>
      <c r="AB3260">
        <v>0</v>
      </c>
      <c r="AC3260" s="3">
        <v>0</v>
      </c>
      <c r="AD3260" s="2">
        <v>374512.67</v>
      </c>
      <c r="AE3260" s="3">
        <v>599122533.62</v>
      </c>
      <c r="AF3260" s="3">
        <v>12164932.65</v>
      </c>
      <c r="AG3260" s="3">
        <v>2628720.44</v>
      </c>
      <c r="AH3260" s="3">
        <v>103699.7</v>
      </c>
      <c r="AI3260" s="3">
        <v>2074</v>
      </c>
      <c r="AJ3260" s="2">
        <v>-10188946.82</v>
      </c>
    </row>
    <row r="3261" spans="1:36" hidden="1" x14ac:dyDescent="0.25">
      <c r="A3261" s="8">
        <v>6</v>
      </c>
      <c r="B3261" s="8" t="s">
        <v>5447</v>
      </c>
      <c r="C3261" s="8">
        <v>1079160220710</v>
      </c>
      <c r="D3261" s="8" t="s">
        <v>5448</v>
      </c>
      <c r="F3261" s="8" t="s">
        <v>5449</v>
      </c>
      <c r="G3261" s="10">
        <v>43567</v>
      </c>
      <c r="H3261" s="8" t="s">
        <v>31</v>
      </c>
      <c r="I3261" s="8" t="s">
        <v>38</v>
      </c>
      <c r="J3261" s="9">
        <v>9278.02</v>
      </c>
      <c r="K3261" s="9">
        <v>185.56</v>
      </c>
      <c r="L3261" s="8">
        <v>0</v>
      </c>
      <c r="M3261" s="14">
        <f t="shared" si="153"/>
        <v>9463.58</v>
      </c>
      <c r="N3261" s="8">
        <v>0</v>
      </c>
      <c r="O3261" s="8">
        <v>0</v>
      </c>
      <c r="P3261" s="8" t="s">
        <v>77</v>
      </c>
      <c r="R3261" s="8">
        <v>1</v>
      </c>
      <c r="S3261" s="13">
        <f>_xlfn.XLOOKUP(P3261,rif_fee_schedule!$A$2:$A$84,rif_fee_schedule!C$2:C$84, 0)*1.628</f>
        <v>9769.6279999999988</v>
      </c>
      <c r="T3261" s="13">
        <f>_xlfn.XLOOKUP(P3261,rif_fee_schedule!$A$2:$A$84,rif_fee_schedule!D$2:D$84, 0)</f>
        <v>5674</v>
      </c>
      <c r="U3261" s="14">
        <f t="shared" si="154"/>
        <v>9769.6279999999988</v>
      </c>
      <c r="V3261" s="14">
        <f t="shared" si="155"/>
        <v>5674</v>
      </c>
      <c r="W3261"/>
      <c r="Y3261" s="3">
        <v>43269262.359999999</v>
      </c>
      <c r="Z3261" s="3">
        <v>874367.57</v>
      </c>
      <c r="AA3261" s="3">
        <v>433279.63</v>
      </c>
      <c r="AB3261">
        <v>0</v>
      </c>
      <c r="AC3261" s="3">
        <v>0</v>
      </c>
      <c r="AD3261" s="2">
        <v>374512.67</v>
      </c>
      <c r="AE3261" s="3">
        <v>599122533.62</v>
      </c>
      <c r="AF3261" s="3">
        <v>12164932.65</v>
      </c>
      <c r="AG3261" s="3">
        <v>2628720.44</v>
      </c>
      <c r="AH3261" s="3">
        <v>103699.7</v>
      </c>
      <c r="AI3261" s="3">
        <v>2074</v>
      </c>
      <c r="AJ3261" s="2">
        <v>-10188946.82</v>
      </c>
    </row>
    <row r="3262" spans="1:36" hidden="1" x14ac:dyDescent="0.25">
      <c r="A3262" s="8">
        <v>6</v>
      </c>
      <c r="B3262" s="8" t="s">
        <v>5523</v>
      </c>
      <c r="C3262" s="8">
        <v>1079160221840</v>
      </c>
      <c r="D3262" s="8" t="s">
        <v>5524</v>
      </c>
      <c r="F3262" s="8" t="s">
        <v>3104</v>
      </c>
      <c r="G3262" s="10">
        <v>43571</v>
      </c>
      <c r="H3262" s="8" t="s">
        <v>31</v>
      </c>
      <c r="I3262" s="8" t="s">
        <v>38</v>
      </c>
      <c r="J3262" s="9">
        <v>9278.02</v>
      </c>
      <c r="K3262" s="9">
        <v>185.56</v>
      </c>
      <c r="L3262" s="8">
        <v>0</v>
      </c>
      <c r="M3262" s="14">
        <f t="shared" si="153"/>
        <v>9463.58</v>
      </c>
      <c r="N3262" s="8">
        <v>0</v>
      </c>
      <c r="O3262" s="8">
        <v>0</v>
      </c>
      <c r="P3262" s="8" t="s">
        <v>77</v>
      </c>
      <c r="R3262" s="8">
        <v>1</v>
      </c>
      <c r="S3262" s="13">
        <f>_xlfn.XLOOKUP(P3262,rif_fee_schedule!$A$2:$A$84,rif_fee_schedule!C$2:C$84, 0)*1.628</f>
        <v>9769.6279999999988</v>
      </c>
      <c r="T3262" s="13">
        <f>_xlfn.XLOOKUP(P3262,rif_fee_schedule!$A$2:$A$84,rif_fee_schedule!D$2:D$84, 0)</f>
        <v>5674</v>
      </c>
      <c r="U3262" s="14">
        <f t="shared" si="154"/>
        <v>9769.6279999999988</v>
      </c>
      <c r="V3262" s="14">
        <f t="shared" si="155"/>
        <v>5674</v>
      </c>
      <c r="W3262"/>
      <c r="Y3262" s="3">
        <v>43269262.359999999</v>
      </c>
      <c r="Z3262" s="3">
        <v>874367.57</v>
      </c>
      <c r="AA3262" s="3">
        <v>433279.63</v>
      </c>
      <c r="AB3262">
        <v>0</v>
      </c>
      <c r="AC3262" s="3">
        <v>0</v>
      </c>
      <c r="AD3262" s="2">
        <v>374512.67</v>
      </c>
      <c r="AE3262" s="3">
        <v>599122533.62</v>
      </c>
      <c r="AF3262" s="3">
        <v>12164932.65</v>
      </c>
      <c r="AG3262" s="3">
        <v>2628720.44</v>
      </c>
      <c r="AH3262" s="3">
        <v>103699.7</v>
      </c>
      <c r="AI3262" s="3">
        <v>2074</v>
      </c>
      <c r="AJ3262" s="2">
        <v>-10188946.82</v>
      </c>
    </row>
    <row r="3263" spans="1:36" hidden="1" x14ac:dyDescent="0.25">
      <c r="A3263" s="8">
        <v>6</v>
      </c>
      <c r="B3263" s="8" t="s">
        <v>5711</v>
      </c>
      <c r="C3263" s="8">
        <v>1079160220770</v>
      </c>
      <c r="D3263" s="8" t="s">
        <v>5712</v>
      </c>
      <c r="F3263" s="8" t="s">
        <v>5713</v>
      </c>
      <c r="G3263" s="10">
        <v>43581</v>
      </c>
      <c r="H3263" s="8" t="s">
        <v>31</v>
      </c>
      <c r="I3263" s="8" t="s">
        <v>38</v>
      </c>
      <c r="J3263" s="9">
        <v>9278.02</v>
      </c>
      <c r="K3263" s="9">
        <v>185.56</v>
      </c>
      <c r="L3263" s="8">
        <v>0</v>
      </c>
      <c r="M3263" s="14">
        <f t="shared" si="153"/>
        <v>9463.58</v>
      </c>
      <c r="N3263" s="8">
        <v>0</v>
      </c>
      <c r="O3263" s="8">
        <v>0</v>
      </c>
      <c r="P3263" s="8" t="s">
        <v>77</v>
      </c>
      <c r="R3263" s="8">
        <v>1</v>
      </c>
      <c r="S3263" s="13">
        <f>_xlfn.XLOOKUP(P3263,rif_fee_schedule!$A$2:$A$84,rif_fee_schedule!C$2:C$84, 0)*1.628</f>
        <v>9769.6279999999988</v>
      </c>
      <c r="T3263" s="13">
        <f>_xlfn.XLOOKUP(P3263,rif_fee_schedule!$A$2:$A$84,rif_fee_schedule!D$2:D$84, 0)</f>
        <v>5674</v>
      </c>
      <c r="U3263" s="14">
        <f t="shared" si="154"/>
        <v>9769.6279999999988</v>
      </c>
      <c r="V3263" s="14">
        <f t="shared" si="155"/>
        <v>5674</v>
      </c>
      <c r="W3263"/>
      <c r="Y3263" s="3">
        <v>43269262.359999999</v>
      </c>
      <c r="Z3263" s="3">
        <v>874367.57</v>
      </c>
      <c r="AA3263" s="3">
        <v>433279.63</v>
      </c>
      <c r="AB3263">
        <v>0</v>
      </c>
      <c r="AC3263" s="3">
        <v>0</v>
      </c>
      <c r="AD3263" s="2">
        <v>374512.67</v>
      </c>
      <c r="AE3263" s="3">
        <v>599122533.62</v>
      </c>
      <c r="AF3263" s="3">
        <v>12164932.65</v>
      </c>
      <c r="AG3263" s="3">
        <v>2628720.44</v>
      </c>
      <c r="AH3263" s="3">
        <v>103699.7</v>
      </c>
      <c r="AI3263" s="3">
        <v>2074</v>
      </c>
      <c r="AJ3263" s="2">
        <v>-10188946.82</v>
      </c>
    </row>
    <row r="3264" spans="1:36" hidden="1" x14ac:dyDescent="0.25">
      <c r="A3264" s="8">
        <v>6</v>
      </c>
      <c r="B3264" s="8" t="s">
        <v>5515</v>
      </c>
      <c r="C3264" s="8">
        <v>1079160220720</v>
      </c>
      <c r="D3264" s="8" t="s">
        <v>5516</v>
      </c>
      <c r="F3264" s="8" t="s">
        <v>5395</v>
      </c>
      <c r="G3264" s="10">
        <v>43567</v>
      </c>
      <c r="H3264" s="8" t="s">
        <v>31</v>
      </c>
      <c r="I3264" s="8" t="s">
        <v>38</v>
      </c>
      <c r="J3264" s="9">
        <v>9278.02</v>
      </c>
      <c r="K3264" s="9">
        <v>185.56</v>
      </c>
      <c r="L3264" s="8">
        <v>0</v>
      </c>
      <c r="M3264" s="14">
        <f t="shared" si="153"/>
        <v>9463.58</v>
      </c>
      <c r="N3264" s="8">
        <v>0</v>
      </c>
      <c r="O3264" s="8">
        <v>0</v>
      </c>
      <c r="P3264" s="8" t="s">
        <v>77</v>
      </c>
      <c r="R3264" s="8">
        <v>1</v>
      </c>
      <c r="S3264" s="13">
        <f>_xlfn.XLOOKUP(P3264,rif_fee_schedule!$A$2:$A$84,rif_fee_schedule!C$2:C$84, 0)*1.628</f>
        <v>9769.6279999999988</v>
      </c>
      <c r="T3264" s="13">
        <f>_xlfn.XLOOKUP(P3264,rif_fee_schedule!$A$2:$A$84,rif_fee_schedule!D$2:D$84, 0)</f>
        <v>5674</v>
      </c>
      <c r="U3264" s="14">
        <f t="shared" si="154"/>
        <v>9769.6279999999988</v>
      </c>
      <c r="V3264" s="14">
        <f t="shared" si="155"/>
        <v>5674</v>
      </c>
      <c r="W3264"/>
      <c r="Y3264" s="3">
        <v>43269262.359999999</v>
      </c>
      <c r="Z3264" s="3">
        <v>874367.57</v>
      </c>
      <c r="AA3264" s="3">
        <v>433279.63</v>
      </c>
      <c r="AB3264">
        <v>0</v>
      </c>
      <c r="AC3264" s="3">
        <v>0</v>
      </c>
      <c r="AD3264" s="2">
        <v>374512.67</v>
      </c>
      <c r="AE3264" s="3">
        <v>599122533.62</v>
      </c>
      <c r="AF3264" s="3">
        <v>12164932.65</v>
      </c>
      <c r="AG3264" s="3">
        <v>2628720.44</v>
      </c>
      <c r="AH3264" s="3">
        <v>103699.7</v>
      </c>
      <c r="AI3264" s="3">
        <v>2074</v>
      </c>
      <c r="AJ3264" s="2">
        <v>-10188946.82</v>
      </c>
    </row>
    <row r="3265" spans="1:36" hidden="1" x14ac:dyDescent="0.25">
      <c r="A3265" s="8">
        <v>6</v>
      </c>
      <c r="B3265" s="8" t="s">
        <v>5628</v>
      </c>
      <c r="C3265" s="8">
        <v>1079160222190</v>
      </c>
      <c r="D3265" s="8" t="s">
        <v>5629</v>
      </c>
      <c r="F3265" s="8" t="s">
        <v>5443</v>
      </c>
      <c r="G3265" s="10">
        <v>43571</v>
      </c>
      <c r="H3265" s="8" t="s">
        <v>31</v>
      </c>
      <c r="I3265" s="8" t="s">
        <v>38</v>
      </c>
      <c r="J3265" s="9">
        <v>9278.02</v>
      </c>
      <c r="K3265" s="9">
        <v>185.56</v>
      </c>
      <c r="L3265" s="8">
        <v>0</v>
      </c>
      <c r="M3265" s="14">
        <f t="shared" si="153"/>
        <v>9463.58</v>
      </c>
      <c r="N3265" s="8">
        <v>0</v>
      </c>
      <c r="O3265" s="8">
        <v>0</v>
      </c>
      <c r="P3265" s="8" t="s">
        <v>77</v>
      </c>
      <c r="R3265" s="8">
        <v>1</v>
      </c>
      <c r="S3265" s="13">
        <f>_xlfn.XLOOKUP(P3265,rif_fee_schedule!$A$2:$A$84,rif_fee_schedule!C$2:C$84, 0)*1.628</f>
        <v>9769.6279999999988</v>
      </c>
      <c r="T3265" s="13">
        <f>_xlfn.XLOOKUP(P3265,rif_fee_schedule!$A$2:$A$84,rif_fee_schedule!D$2:D$84, 0)</f>
        <v>5674</v>
      </c>
      <c r="U3265" s="14">
        <f t="shared" si="154"/>
        <v>9769.6279999999988</v>
      </c>
      <c r="V3265" s="14">
        <f t="shared" si="155"/>
        <v>5674</v>
      </c>
      <c r="W3265"/>
      <c r="Y3265" s="3">
        <v>43269262.359999999</v>
      </c>
      <c r="Z3265" s="3">
        <v>874367.57</v>
      </c>
      <c r="AA3265" s="3">
        <v>433279.63</v>
      </c>
      <c r="AB3265">
        <v>0</v>
      </c>
      <c r="AC3265" s="3">
        <v>0</v>
      </c>
      <c r="AD3265" s="2">
        <v>374512.67</v>
      </c>
      <c r="AE3265" s="3">
        <v>599122533.62</v>
      </c>
      <c r="AF3265" s="3">
        <v>12164932.65</v>
      </c>
      <c r="AG3265" s="3">
        <v>2628720.44</v>
      </c>
      <c r="AH3265" s="3">
        <v>103699.7</v>
      </c>
      <c r="AI3265" s="3">
        <v>2074</v>
      </c>
      <c r="AJ3265" s="2">
        <v>-10188946.82</v>
      </c>
    </row>
    <row r="3266" spans="1:36" hidden="1" x14ac:dyDescent="0.25">
      <c r="A3266" s="8">
        <v>6</v>
      </c>
      <c r="B3266" s="8" t="s">
        <v>5690</v>
      </c>
      <c r="C3266" s="8">
        <v>1079160222030</v>
      </c>
      <c r="D3266" s="8" t="s">
        <v>5691</v>
      </c>
      <c r="F3266" s="8" t="s">
        <v>5667</v>
      </c>
      <c r="G3266" s="10">
        <v>43567</v>
      </c>
      <c r="H3266" s="8" t="s">
        <v>31</v>
      </c>
      <c r="I3266" s="8" t="s">
        <v>38</v>
      </c>
      <c r="J3266" s="9">
        <v>9278.02</v>
      </c>
      <c r="K3266" s="9">
        <v>185.56</v>
      </c>
      <c r="L3266" s="8">
        <v>0</v>
      </c>
      <c r="M3266" s="14">
        <f t="shared" si="153"/>
        <v>9463.58</v>
      </c>
      <c r="N3266" s="8">
        <v>0</v>
      </c>
      <c r="O3266" s="8">
        <v>0</v>
      </c>
      <c r="P3266" s="8" t="s">
        <v>77</v>
      </c>
      <c r="R3266" s="8">
        <v>1</v>
      </c>
      <c r="S3266" s="13">
        <f>_xlfn.XLOOKUP(P3266,rif_fee_schedule!$A$2:$A$84,rif_fee_schedule!C$2:C$84, 0)*1.628</f>
        <v>9769.6279999999988</v>
      </c>
      <c r="T3266" s="13">
        <f>_xlfn.XLOOKUP(P3266,rif_fee_schedule!$A$2:$A$84,rif_fee_schedule!D$2:D$84, 0)</f>
        <v>5674</v>
      </c>
      <c r="U3266" s="14">
        <f t="shared" si="154"/>
        <v>9769.6279999999988</v>
      </c>
      <c r="V3266" s="14">
        <f t="shared" si="155"/>
        <v>5674</v>
      </c>
      <c r="W3266"/>
      <c r="Y3266" s="3">
        <v>43269262.359999999</v>
      </c>
      <c r="Z3266" s="3">
        <v>874367.57</v>
      </c>
      <c r="AA3266" s="3">
        <v>433279.63</v>
      </c>
      <c r="AB3266">
        <v>0</v>
      </c>
      <c r="AC3266" s="3">
        <v>0</v>
      </c>
      <c r="AD3266" s="2">
        <v>374512.67</v>
      </c>
      <c r="AE3266" s="3">
        <v>599122533.62</v>
      </c>
      <c r="AF3266" s="3">
        <v>12164932.65</v>
      </c>
      <c r="AG3266" s="3">
        <v>2628720.44</v>
      </c>
      <c r="AH3266" s="3">
        <v>103699.7</v>
      </c>
      <c r="AI3266" s="3">
        <v>2074</v>
      </c>
      <c r="AJ3266" s="2">
        <v>-10188946.82</v>
      </c>
    </row>
    <row r="3267" spans="1:36" hidden="1" x14ac:dyDescent="0.25">
      <c r="A3267" s="8">
        <v>6</v>
      </c>
      <c r="B3267" s="8" t="s">
        <v>5665</v>
      </c>
      <c r="C3267" s="8">
        <v>1079160222050</v>
      </c>
      <c r="D3267" s="8" t="s">
        <v>5666</v>
      </c>
      <c r="F3267" s="8" t="s">
        <v>5667</v>
      </c>
      <c r="G3267" s="10">
        <v>43567</v>
      </c>
      <c r="H3267" s="8" t="s">
        <v>31</v>
      </c>
      <c r="I3267" s="8" t="s">
        <v>38</v>
      </c>
      <c r="J3267" s="9">
        <v>9278.02</v>
      </c>
      <c r="K3267" s="9">
        <v>185.56</v>
      </c>
      <c r="L3267" s="8">
        <v>0</v>
      </c>
      <c r="M3267" s="14">
        <f t="shared" si="153"/>
        <v>9463.58</v>
      </c>
      <c r="N3267" s="8">
        <v>0</v>
      </c>
      <c r="O3267" s="8">
        <v>0</v>
      </c>
      <c r="P3267" s="8" t="s">
        <v>77</v>
      </c>
      <c r="R3267" s="8">
        <v>1</v>
      </c>
      <c r="S3267" s="13">
        <f>_xlfn.XLOOKUP(P3267,rif_fee_schedule!$A$2:$A$84,rif_fee_schedule!C$2:C$84, 0)*1.628</f>
        <v>9769.6279999999988</v>
      </c>
      <c r="T3267" s="13">
        <f>_xlfn.XLOOKUP(P3267,rif_fee_schedule!$A$2:$A$84,rif_fee_schedule!D$2:D$84, 0)</f>
        <v>5674</v>
      </c>
      <c r="U3267" s="14">
        <f t="shared" si="154"/>
        <v>9769.6279999999988</v>
      </c>
      <c r="V3267" s="14">
        <f t="shared" si="155"/>
        <v>5674</v>
      </c>
      <c r="W3267"/>
      <c r="Y3267" s="3">
        <v>43269262.359999999</v>
      </c>
      <c r="Z3267" s="3">
        <v>874367.57</v>
      </c>
      <c r="AA3267" s="3">
        <v>433279.63</v>
      </c>
      <c r="AB3267">
        <v>0</v>
      </c>
      <c r="AC3267" s="3">
        <v>0</v>
      </c>
      <c r="AD3267" s="2">
        <v>374512.67</v>
      </c>
      <c r="AE3267" s="3">
        <v>599122533.62</v>
      </c>
      <c r="AF3267" s="3">
        <v>12164932.65</v>
      </c>
      <c r="AG3267" s="3">
        <v>2628720.44</v>
      </c>
      <c r="AH3267" s="3">
        <v>103699.7</v>
      </c>
      <c r="AI3267" s="3">
        <v>2074</v>
      </c>
      <c r="AJ3267" s="2">
        <v>-10188946.82</v>
      </c>
    </row>
    <row r="3268" spans="1:36" hidden="1" x14ac:dyDescent="0.25">
      <c r="A3268" s="8">
        <v>6</v>
      </c>
      <c r="B3268" s="8" t="s">
        <v>5441</v>
      </c>
      <c r="C3268" s="8">
        <v>1079160222200</v>
      </c>
      <c r="D3268" s="8" t="s">
        <v>5442</v>
      </c>
      <c r="F3268" s="8" t="s">
        <v>5443</v>
      </c>
      <c r="G3268" s="10">
        <v>43572</v>
      </c>
      <c r="H3268" s="8" t="s">
        <v>31</v>
      </c>
      <c r="I3268" s="8" t="s">
        <v>38</v>
      </c>
      <c r="J3268" s="9">
        <v>9278.02</v>
      </c>
      <c r="K3268" s="9">
        <v>185.56</v>
      </c>
      <c r="L3268" s="8">
        <v>0</v>
      </c>
      <c r="M3268" s="14">
        <f t="shared" si="153"/>
        <v>9463.58</v>
      </c>
      <c r="N3268" s="8">
        <v>0</v>
      </c>
      <c r="O3268" s="8">
        <v>0</v>
      </c>
      <c r="P3268" s="8" t="s">
        <v>77</v>
      </c>
      <c r="R3268" s="8">
        <v>1</v>
      </c>
      <c r="S3268" s="13">
        <f>_xlfn.XLOOKUP(P3268,rif_fee_schedule!$A$2:$A$84,rif_fee_schedule!C$2:C$84, 0)*1.628</f>
        <v>9769.6279999999988</v>
      </c>
      <c r="T3268" s="13">
        <f>_xlfn.XLOOKUP(P3268,rif_fee_schedule!$A$2:$A$84,rif_fee_schedule!D$2:D$84, 0)</f>
        <v>5674</v>
      </c>
      <c r="U3268" s="14">
        <f t="shared" si="154"/>
        <v>9769.6279999999988</v>
      </c>
      <c r="V3268" s="14">
        <f t="shared" si="155"/>
        <v>5674</v>
      </c>
      <c r="W3268"/>
      <c r="Y3268" s="3">
        <v>43269262.359999999</v>
      </c>
      <c r="Z3268" s="3">
        <v>874367.57</v>
      </c>
      <c r="AA3268" s="3">
        <v>433279.63</v>
      </c>
      <c r="AB3268">
        <v>0</v>
      </c>
      <c r="AC3268" s="3">
        <v>0</v>
      </c>
      <c r="AD3268" s="2">
        <v>374512.67</v>
      </c>
      <c r="AE3268" s="3">
        <v>599122533.62</v>
      </c>
      <c r="AF3268" s="3">
        <v>12164932.65</v>
      </c>
      <c r="AG3268" s="3">
        <v>2628720.44</v>
      </c>
      <c r="AH3268" s="3">
        <v>103699.7</v>
      </c>
      <c r="AI3268" s="3">
        <v>2074</v>
      </c>
      <c r="AJ3268" s="2">
        <v>-10188946.82</v>
      </c>
    </row>
    <row r="3269" spans="1:36" hidden="1" x14ac:dyDescent="0.25">
      <c r="A3269" s="8">
        <v>6</v>
      </c>
      <c r="B3269" s="8" t="s">
        <v>5393</v>
      </c>
      <c r="C3269" s="8">
        <v>1079160220760</v>
      </c>
      <c r="D3269" s="8" t="s">
        <v>5394</v>
      </c>
      <c r="F3269" s="8" t="s">
        <v>5395</v>
      </c>
      <c r="G3269" s="10">
        <v>43567</v>
      </c>
      <c r="H3269" s="8" t="s">
        <v>31</v>
      </c>
      <c r="I3269" s="8" t="s">
        <v>38</v>
      </c>
      <c r="J3269" s="9">
        <v>9278.02</v>
      </c>
      <c r="K3269" s="9">
        <v>185.56</v>
      </c>
      <c r="L3269" s="8">
        <v>0</v>
      </c>
      <c r="M3269" s="14">
        <f t="shared" si="153"/>
        <v>9463.58</v>
      </c>
      <c r="N3269" s="8">
        <v>0</v>
      </c>
      <c r="O3269" s="8">
        <v>0</v>
      </c>
      <c r="P3269" s="8" t="s">
        <v>77</v>
      </c>
      <c r="R3269" s="8">
        <v>1</v>
      </c>
      <c r="S3269" s="13">
        <f>_xlfn.XLOOKUP(P3269,rif_fee_schedule!$A$2:$A$84,rif_fee_schedule!C$2:C$84, 0)*1.628</f>
        <v>9769.6279999999988</v>
      </c>
      <c r="T3269" s="13">
        <f>_xlfn.XLOOKUP(P3269,rif_fee_schedule!$A$2:$A$84,rif_fee_schedule!D$2:D$84, 0)</f>
        <v>5674</v>
      </c>
      <c r="U3269" s="14">
        <f t="shared" si="154"/>
        <v>9769.6279999999988</v>
      </c>
      <c r="V3269" s="14">
        <f t="shared" si="155"/>
        <v>5674</v>
      </c>
      <c r="W3269"/>
      <c r="Y3269" s="3">
        <v>43269262.359999999</v>
      </c>
      <c r="Z3269" s="3">
        <v>874367.57</v>
      </c>
      <c r="AA3269" s="3">
        <v>433279.63</v>
      </c>
      <c r="AB3269">
        <v>0</v>
      </c>
      <c r="AC3269" s="3">
        <v>0</v>
      </c>
      <c r="AD3269" s="2">
        <v>374512.67</v>
      </c>
      <c r="AE3269" s="3">
        <v>599122533.62</v>
      </c>
      <c r="AF3269" s="3">
        <v>12164932.65</v>
      </c>
      <c r="AG3269" s="3">
        <v>2628720.44</v>
      </c>
      <c r="AH3269" s="3">
        <v>103699.7</v>
      </c>
      <c r="AI3269" s="3">
        <v>2074</v>
      </c>
      <c r="AJ3269" s="2">
        <v>-10188946.82</v>
      </c>
    </row>
    <row r="3270" spans="1:36" hidden="1" x14ac:dyDescent="0.25">
      <c r="A3270" s="8">
        <v>6</v>
      </c>
      <c r="B3270" s="8" t="s">
        <v>5670</v>
      </c>
      <c r="C3270" s="8">
        <v>1079160220730</v>
      </c>
      <c r="D3270" s="8" t="s">
        <v>5671</v>
      </c>
      <c r="F3270" s="8" t="s">
        <v>5452</v>
      </c>
      <c r="G3270" s="10">
        <v>43567</v>
      </c>
      <c r="H3270" s="8" t="s">
        <v>31</v>
      </c>
      <c r="I3270" s="8" t="s">
        <v>38</v>
      </c>
      <c r="J3270" s="9">
        <v>9278.02</v>
      </c>
      <c r="K3270" s="9">
        <v>185.56</v>
      </c>
      <c r="L3270" s="8">
        <v>0</v>
      </c>
      <c r="M3270" s="14">
        <f t="shared" si="153"/>
        <v>9463.58</v>
      </c>
      <c r="N3270" s="8">
        <v>0</v>
      </c>
      <c r="O3270" s="8">
        <v>0</v>
      </c>
      <c r="P3270" s="8" t="s">
        <v>77</v>
      </c>
      <c r="R3270" s="8">
        <v>1</v>
      </c>
      <c r="S3270" s="13">
        <f>_xlfn.XLOOKUP(P3270,rif_fee_schedule!$A$2:$A$84,rif_fee_schedule!C$2:C$84, 0)*1.628</f>
        <v>9769.6279999999988</v>
      </c>
      <c r="T3270" s="13">
        <f>_xlfn.XLOOKUP(P3270,rif_fee_schedule!$A$2:$A$84,rif_fee_schedule!D$2:D$84, 0)</f>
        <v>5674</v>
      </c>
      <c r="U3270" s="14">
        <f t="shared" si="154"/>
        <v>9769.6279999999988</v>
      </c>
      <c r="V3270" s="14">
        <f t="shared" si="155"/>
        <v>5674</v>
      </c>
      <c r="W3270"/>
      <c r="Y3270" s="3">
        <v>43269262.359999999</v>
      </c>
      <c r="Z3270" s="3">
        <v>874367.57</v>
      </c>
      <c r="AA3270" s="3">
        <v>433279.63</v>
      </c>
      <c r="AB3270">
        <v>0</v>
      </c>
      <c r="AC3270" s="3">
        <v>0</v>
      </c>
      <c r="AD3270" s="2">
        <v>374512.67</v>
      </c>
      <c r="AE3270" s="3">
        <v>599122533.62</v>
      </c>
      <c r="AF3270" s="3">
        <v>12164932.65</v>
      </c>
      <c r="AG3270" s="3">
        <v>2628720.44</v>
      </c>
      <c r="AH3270" s="3">
        <v>103699.7</v>
      </c>
      <c r="AI3270" s="3">
        <v>2074</v>
      </c>
      <c r="AJ3270" s="2">
        <v>-10188946.82</v>
      </c>
    </row>
    <row r="3271" spans="1:36" hidden="1" x14ac:dyDescent="0.25">
      <c r="A3271" s="8">
        <v>2</v>
      </c>
      <c r="B3271" s="8" t="s">
        <v>1995</v>
      </c>
      <c r="C3271" s="8">
        <v>141040221210</v>
      </c>
      <c r="D3271" s="8" t="s">
        <v>1996</v>
      </c>
      <c r="F3271" s="8" t="s">
        <v>1997</v>
      </c>
      <c r="G3271" s="10">
        <v>43566</v>
      </c>
      <c r="H3271" s="8" t="s">
        <v>31</v>
      </c>
      <c r="I3271" s="8" t="s">
        <v>38</v>
      </c>
      <c r="J3271" s="9">
        <v>0</v>
      </c>
      <c r="K3271" s="9">
        <v>0</v>
      </c>
      <c r="L3271" s="8">
        <v>0</v>
      </c>
      <c r="M3271" s="14">
        <f t="shared" si="153"/>
        <v>0</v>
      </c>
      <c r="N3271" s="8">
        <v>0</v>
      </c>
      <c r="O3271" s="8">
        <v>0</v>
      </c>
      <c r="P3271" s="8" t="s">
        <v>114</v>
      </c>
      <c r="R3271" s="8">
        <v>-2</v>
      </c>
      <c r="S3271" s="13">
        <f>_xlfn.XLOOKUP(P3271,rif_fee_schedule!$A$2:$A$84,rif_fee_schedule!C$2:C$84, 0)*1.628</f>
        <v>4288.152</v>
      </c>
      <c r="T3271" s="13">
        <f>_xlfn.XLOOKUP(P3271,rif_fee_schedule!$A$2:$A$84,rif_fee_schedule!D$2:D$84, 0)</f>
        <v>2490</v>
      </c>
      <c r="U3271" s="14">
        <f t="shared" si="154"/>
        <v>-8576.3040000000001</v>
      </c>
      <c r="V3271" s="14">
        <f t="shared" si="155"/>
        <v>-4980</v>
      </c>
      <c r="W3271"/>
      <c r="Y3271" s="3">
        <v>272008405.74000001</v>
      </c>
      <c r="Z3271" s="3">
        <v>5573244.3300000001</v>
      </c>
      <c r="AA3271" s="3">
        <v>0</v>
      </c>
      <c r="AB3271">
        <v>0</v>
      </c>
      <c r="AC3271" s="3">
        <v>0</v>
      </c>
      <c r="AD3271" s="2">
        <v>-7297347.0099999998</v>
      </c>
      <c r="AE3271" s="3">
        <v>599122533.62</v>
      </c>
      <c r="AF3271" s="3">
        <v>12164932.65</v>
      </c>
      <c r="AG3271" s="3">
        <v>2628720.44</v>
      </c>
      <c r="AH3271" s="3">
        <v>103699.7</v>
      </c>
      <c r="AI3271" s="3">
        <v>2074</v>
      </c>
      <c r="AJ3271" s="2">
        <v>-10188946.82</v>
      </c>
    </row>
    <row r="3272" spans="1:36" hidden="1" x14ac:dyDescent="0.25">
      <c r="A3272" s="8">
        <v>2</v>
      </c>
      <c r="B3272" s="8" t="s">
        <v>1995</v>
      </c>
      <c r="C3272" s="8">
        <v>141040221210</v>
      </c>
      <c r="D3272" s="8" t="s">
        <v>1996</v>
      </c>
      <c r="F3272" s="8" t="s">
        <v>1997</v>
      </c>
      <c r="G3272" s="10">
        <v>43566</v>
      </c>
      <c r="H3272" s="8" t="s">
        <v>31</v>
      </c>
      <c r="I3272" s="8" t="s">
        <v>38</v>
      </c>
      <c r="J3272" s="9">
        <v>0</v>
      </c>
      <c r="K3272" s="9">
        <v>0</v>
      </c>
      <c r="L3272" s="8">
        <v>0</v>
      </c>
      <c r="M3272" s="14">
        <f t="shared" si="153"/>
        <v>0</v>
      </c>
      <c r="N3272" s="8">
        <v>0</v>
      </c>
      <c r="O3272" s="8">
        <v>0</v>
      </c>
      <c r="P3272" s="8" t="s">
        <v>114</v>
      </c>
      <c r="R3272" s="8">
        <v>2</v>
      </c>
      <c r="S3272" s="13">
        <f>_xlfn.XLOOKUP(P3272,rif_fee_schedule!$A$2:$A$84,rif_fee_schedule!C$2:C$84, 0)*1.628</f>
        <v>4288.152</v>
      </c>
      <c r="T3272" s="13">
        <f>_xlfn.XLOOKUP(P3272,rif_fee_schedule!$A$2:$A$84,rif_fee_schedule!D$2:D$84, 0)</f>
        <v>2490</v>
      </c>
      <c r="U3272" s="14">
        <f t="shared" si="154"/>
        <v>8576.3040000000001</v>
      </c>
      <c r="V3272" s="14">
        <f t="shared" si="155"/>
        <v>4980</v>
      </c>
      <c r="W3272"/>
      <c r="Y3272" s="3">
        <v>272008405.74000001</v>
      </c>
      <c r="Z3272" s="3">
        <v>5573244.3300000001</v>
      </c>
      <c r="AA3272" s="3">
        <v>0</v>
      </c>
      <c r="AB3272">
        <v>0</v>
      </c>
      <c r="AC3272" s="3">
        <v>0</v>
      </c>
      <c r="AD3272" s="2">
        <v>-7297347.0099999998</v>
      </c>
      <c r="AE3272" s="3">
        <v>599122533.62</v>
      </c>
      <c r="AF3272" s="3">
        <v>12164932.65</v>
      </c>
      <c r="AG3272" s="3">
        <v>2628720.44</v>
      </c>
      <c r="AH3272" s="3">
        <v>103699.7</v>
      </c>
      <c r="AI3272" s="3">
        <v>2074</v>
      </c>
      <c r="AJ3272" s="2">
        <v>-10188946.82</v>
      </c>
    </row>
    <row r="3273" spans="1:36" hidden="1" x14ac:dyDescent="0.25">
      <c r="A3273" s="8">
        <v>6</v>
      </c>
      <c r="B3273" s="8" t="s">
        <v>8278</v>
      </c>
      <c r="C3273" s="8">
        <v>3660030020013</v>
      </c>
      <c r="D3273" s="8" t="s">
        <v>8279</v>
      </c>
      <c r="F3273" s="8" t="s">
        <v>8280</v>
      </c>
      <c r="G3273" s="10">
        <v>43571</v>
      </c>
      <c r="H3273" s="8" t="s">
        <v>31</v>
      </c>
      <c r="I3273" s="8" t="s">
        <v>38</v>
      </c>
      <c r="J3273" s="9">
        <v>9278.02</v>
      </c>
      <c r="K3273" s="9">
        <v>185.56</v>
      </c>
      <c r="L3273" s="8">
        <v>0</v>
      </c>
      <c r="M3273" s="14">
        <f t="shared" si="153"/>
        <v>9463.58</v>
      </c>
      <c r="N3273" s="8">
        <v>0</v>
      </c>
      <c r="O3273" s="8">
        <v>0</v>
      </c>
      <c r="P3273" s="8" t="s">
        <v>77</v>
      </c>
      <c r="R3273" s="8">
        <v>1</v>
      </c>
      <c r="S3273" s="13">
        <f>_xlfn.XLOOKUP(P3273,rif_fee_schedule!$A$2:$A$84,rif_fee_schedule!C$2:C$84, 0)*1.628</f>
        <v>9769.6279999999988</v>
      </c>
      <c r="T3273" s="13">
        <f>_xlfn.XLOOKUP(P3273,rif_fee_schedule!$A$2:$A$84,rif_fee_schedule!D$2:D$84, 0)</f>
        <v>5674</v>
      </c>
      <c r="U3273" s="14">
        <f t="shared" si="154"/>
        <v>9769.6279999999988</v>
      </c>
      <c r="V3273" s="14">
        <f t="shared" si="155"/>
        <v>5674</v>
      </c>
      <c r="W3273"/>
      <c r="Y3273" s="3">
        <v>43269262.359999999</v>
      </c>
      <c r="Z3273" s="3">
        <v>874367.57</v>
      </c>
      <c r="AA3273" s="3">
        <v>433279.63</v>
      </c>
      <c r="AB3273">
        <v>0</v>
      </c>
      <c r="AC3273" s="3">
        <v>0</v>
      </c>
      <c r="AD3273" s="2">
        <v>374512.67</v>
      </c>
      <c r="AE3273" s="3">
        <v>599122533.62</v>
      </c>
      <c r="AF3273" s="3">
        <v>12164932.65</v>
      </c>
      <c r="AG3273" s="3">
        <v>2628720.44</v>
      </c>
      <c r="AH3273" s="3">
        <v>103699.7</v>
      </c>
      <c r="AI3273" s="3">
        <v>2074</v>
      </c>
      <c r="AJ3273" s="2">
        <v>-10188946.82</v>
      </c>
    </row>
    <row r="3274" spans="1:36" hidden="1" x14ac:dyDescent="0.25">
      <c r="A3274" s="8">
        <v>6</v>
      </c>
      <c r="B3274" s="8" t="s">
        <v>8281</v>
      </c>
      <c r="C3274" s="8">
        <v>3660030020012</v>
      </c>
      <c r="D3274" s="8" t="s">
        <v>8282</v>
      </c>
      <c r="F3274" s="8" t="s">
        <v>8283</v>
      </c>
      <c r="G3274" s="10">
        <v>43572</v>
      </c>
      <c r="H3274" s="8" t="s">
        <v>31</v>
      </c>
      <c r="I3274" s="8" t="s">
        <v>38</v>
      </c>
      <c r="J3274" s="9">
        <v>9278.02</v>
      </c>
      <c r="K3274" s="9">
        <v>185.56</v>
      </c>
      <c r="L3274" s="8">
        <v>0</v>
      </c>
      <c r="M3274" s="14">
        <f t="shared" si="153"/>
        <v>9463.58</v>
      </c>
      <c r="N3274" s="8">
        <v>0</v>
      </c>
      <c r="O3274" s="8">
        <v>0</v>
      </c>
      <c r="P3274" s="8" t="s">
        <v>77</v>
      </c>
      <c r="R3274" s="8">
        <v>1</v>
      </c>
      <c r="S3274" s="13">
        <f>_xlfn.XLOOKUP(P3274,rif_fee_schedule!$A$2:$A$84,rif_fee_schedule!C$2:C$84, 0)*1.628</f>
        <v>9769.6279999999988</v>
      </c>
      <c r="T3274" s="13">
        <f>_xlfn.XLOOKUP(P3274,rif_fee_schedule!$A$2:$A$84,rif_fee_schedule!D$2:D$84, 0)</f>
        <v>5674</v>
      </c>
      <c r="U3274" s="14">
        <f t="shared" si="154"/>
        <v>9769.6279999999988</v>
      </c>
      <c r="V3274" s="14">
        <f t="shared" si="155"/>
        <v>5674</v>
      </c>
      <c r="W3274"/>
      <c r="Y3274" s="3">
        <v>43269262.359999999</v>
      </c>
      <c r="Z3274" s="3">
        <v>874367.57</v>
      </c>
      <c r="AA3274" s="3">
        <v>433279.63</v>
      </c>
      <c r="AB3274">
        <v>0</v>
      </c>
      <c r="AC3274" s="3">
        <v>0</v>
      </c>
      <c r="AD3274" s="2">
        <v>374512.67</v>
      </c>
      <c r="AE3274" s="3">
        <v>599122533.62</v>
      </c>
      <c r="AF3274" s="3">
        <v>12164932.65</v>
      </c>
      <c r="AG3274" s="3">
        <v>2628720.44</v>
      </c>
      <c r="AH3274" s="3">
        <v>103699.7</v>
      </c>
      <c r="AI3274" s="3">
        <v>2074</v>
      </c>
      <c r="AJ3274" s="2">
        <v>-10188946.82</v>
      </c>
    </row>
    <row r="3275" spans="1:36" hidden="1" x14ac:dyDescent="0.25">
      <c r="A3275" s="8">
        <v>9.1</v>
      </c>
      <c r="B3275" s="8" t="s">
        <v>8884</v>
      </c>
      <c r="C3275" s="8">
        <v>430021990010</v>
      </c>
      <c r="D3275" s="8" t="s">
        <v>8885</v>
      </c>
      <c r="F3275" s="8" t="s">
        <v>8886</v>
      </c>
      <c r="G3275" s="10">
        <v>43691</v>
      </c>
      <c r="H3275" s="8" t="s">
        <v>31</v>
      </c>
      <c r="I3275" s="8" t="s">
        <v>38</v>
      </c>
      <c r="J3275" s="9">
        <v>14910.46</v>
      </c>
      <c r="K3275" s="9">
        <v>298.20999999999998</v>
      </c>
      <c r="L3275" s="8">
        <v>0</v>
      </c>
      <c r="M3275" s="14">
        <f t="shared" si="153"/>
        <v>15208.669999999998</v>
      </c>
      <c r="N3275" s="8">
        <v>0</v>
      </c>
      <c r="O3275" s="8">
        <v>0</v>
      </c>
      <c r="P3275" s="8" t="s">
        <v>82</v>
      </c>
      <c r="R3275" s="8">
        <v>948</v>
      </c>
      <c r="S3275" s="13">
        <f>_xlfn.XLOOKUP(P3275,rif_fee_schedule!$A$2:$A$84,rif_fee_schedule!C$2:C$84, 0)*1.628</f>
        <v>36.760239999999996</v>
      </c>
      <c r="T3275" s="13">
        <f>_xlfn.XLOOKUP(P3275,rif_fee_schedule!$A$2:$A$84,rif_fee_schedule!D$2:D$84, 0)</f>
        <v>21.35</v>
      </c>
      <c r="U3275" s="14">
        <f t="shared" si="154"/>
        <v>34848.707519999996</v>
      </c>
      <c r="V3275" s="14">
        <f t="shared" si="155"/>
        <v>20239.800000000003</v>
      </c>
      <c r="W3275"/>
      <c r="Y3275" s="3">
        <v>13894747.220000001</v>
      </c>
      <c r="Z3275" s="3">
        <v>290518.01</v>
      </c>
      <c r="AA3275" s="3">
        <v>0</v>
      </c>
      <c r="AB3275">
        <v>0</v>
      </c>
      <c r="AC3275" s="3">
        <v>0</v>
      </c>
      <c r="AD3275" s="2">
        <v>-156592.79</v>
      </c>
      <c r="AE3275" s="3">
        <v>599122533.62</v>
      </c>
      <c r="AF3275" s="3">
        <v>12164932.65</v>
      </c>
      <c r="AG3275" s="3">
        <v>2628720.44</v>
      </c>
      <c r="AH3275" s="3">
        <v>103699.7</v>
      </c>
      <c r="AI3275" s="3">
        <v>2074</v>
      </c>
      <c r="AJ3275" s="2">
        <v>-10188946.82</v>
      </c>
    </row>
    <row r="3276" spans="1:36" hidden="1" x14ac:dyDescent="0.25">
      <c r="A3276" s="8">
        <v>9.1</v>
      </c>
      <c r="B3276" s="8" t="s">
        <v>8884</v>
      </c>
      <c r="C3276" s="8">
        <v>430021990010</v>
      </c>
      <c r="D3276" s="8" t="s">
        <v>8885</v>
      </c>
      <c r="F3276" s="8" t="s">
        <v>8886</v>
      </c>
      <c r="G3276" s="10">
        <v>43691</v>
      </c>
      <c r="H3276" s="8" t="s">
        <v>31</v>
      </c>
      <c r="I3276" s="8" t="s">
        <v>38</v>
      </c>
      <c r="J3276" s="9">
        <v>14910.46</v>
      </c>
      <c r="K3276" s="9">
        <v>298.20999999999998</v>
      </c>
      <c r="L3276" s="8">
        <v>0</v>
      </c>
      <c r="M3276" s="14">
        <f t="shared" si="153"/>
        <v>15208.669999999998</v>
      </c>
      <c r="N3276" s="8">
        <v>0</v>
      </c>
      <c r="O3276" s="8">
        <v>0</v>
      </c>
      <c r="P3276" s="8" t="s">
        <v>45</v>
      </c>
      <c r="R3276" s="8">
        <v>-948</v>
      </c>
      <c r="S3276" s="13">
        <f>_xlfn.XLOOKUP(P3276,rif_fee_schedule!$A$2:$A$84,rif_fee_schedule!C$2:C$84, 0)*1.628</f>
        <v>19.244587999999997</v>
      </c>
      <c r="T3276" s="13">
        <f>_xlfn.XLOOKUP(P3276,rif_fee_schedule!$A$2:$A$84,rif_fee_schedule!D$2:D$84, 0)</f>
        <v>11.177</v>
      </c>
      <c r="U3276" s="14">
        <f t="shared" si="154"/>
        <v>-18243.869423999997</v>
      </c>
      <c r="V3276" s="14">
        <f t="shared" si="155"/>
        <v>-10595.796</v>
      </c>
      <c r="W3276"/>
      <c r="Y3276" s="3">
        <v>13894747.220000001</v>
      </c>
      <c r="Z3276" s="3">
        <v>290518.01</v>
      </c>
      <c r="AA3276" s="3">
        <v>0</v>
      </c>
      <c r="AB3276">
        <v>0</v>
      </c>
      <c r="AC3276" s="3">
        <v>0</v>
      </c>
      <c r="AD3276" s="2">
        <v>-156592.79</v>
      </c>
      <c r="AE3276" s="3">
        <v>599122533.62</v>
      </c>
      <c r="AF3276" s="3">
        <v>12164932.65</v>
      </c>
      <c r="AG3276" s="3">
        <v>2628720.44</v>
      </c>
      <c r="AH3276" s="3">
        <v>103699.7</v>
      </c>
      <c r="AI3276" s="3">
        <v>2074</v>
      </c>
      <c r="AJ3276" s="2">
        <v>-10188946.82</v>
      </c>
    </row>
    <row r="3277" spans="1:36" hidden="1" x14ac:dyDescent="0.25">
      <c r="A3277" s="8">
        <v>7</v>
      </c>
      <c r="B3277" s="8" t="s">
        <v>8382</v>
      </c>
      <c r="C3277" s="8">
        <v>341170054140</v>
      </c>
      <c r="D3277" s="8" t="s">
        <v>8383</v>
      </c>
      <c r="F3277" s="8" t="s">
        <v>8384</v>
      </c>
      <c r="G3277" s="10">
        <v>43613</v>
      </c>
      <c r="H3277" s="8" t="s">
        <v>31</v>
      </c>
      <c r="I3277" s="8" t="s">
        <v>38</v>
      </c>
      <c r="J3277" s="9">
        <v>110451.84</v>
      </c>
      <c r="K3277" s="9">
        <v>2209.04</v>
      </c>
      <c r="L3277" s="8">
        <v>0</v>
      </c>
      <c r="M3277" s="14">
        <f t="shared" si="153"/>
        <v>112660.87999999999</v>
      </c>
      <c r="N3277" s="8">
        <v>0</v>
      </c>
      <c r="O3277" s="8">
        <v>0</v>
      </c>
      <c r="P3277" s="8" t="s">
        <v>613</v>
      </c>
      <c r="R3277" s="8">
        <v>76</v>
      </c>
      <c r="S3277" s="13">
        <f>_xlfn.XLOOKUP(P3277,rif_fee_schedule!$A$2:$A$84,rif_fee_schedule!C$2:C$84, 0)*1.628</f>
        <v>1619.86</v>
      </c>
      <c r="T3277" s="13">
        <f>_xlfn.XLOOKUP(P3277,rif_fee_schedule!$A$2:$A$84,rif_fee_schedule!D$2:D$84, 0)</f>
        <v>940</v>
      </c>
      <c r="U3277" s="14">
        <f t="shared" si="154"/>
        <v>123109.35999999999</v>
      </c>
      <c r="V3277" s="14">
        <f t="shared" si="155"/>
        <v>71440</v>
      </c>
      <c r="W3277"/>
      <c r="Y3277" s="3">
        <v>53911680.950000003</v>
      </c>
      <c r="Z3277" s="3">
        <v>1078233.76</v>
      </c>
      <c r="AA3277" s="3">
        <v>0</v>
      </c>
      <c r="AB3277">
        <v>0</v>
      </c>
      <c r="AC3277" s="3">
        <v>0</v>
      </c>
      <c r="AD3277" s="2">
        <v>-682358.32</v>
      </c>
      <c r="AE3277" s="3">
        <v>599122533.62</v>
      </c>
      <c r="AF3277" s="3">
        <v>12164932.65</v>
      </c>
      <c r="AG3277" s="3">
        <v>2628720.44</v>
      </c>
      <c r="AH3277" s="3">
        <v>103699.7</v>
      </c>
      <c r="AI3277" s="3">
        <v>2074</v>
      </c>
      <c r="AJ3277" s="2">
        <v>-10188946.82</v>
      </c>
    </row>
    <row r="3278" spans="1:36" hidden="1" x14ac:dyDescent="0.25">
      <c r="A3278" s="8">
        <v>2</v>
      </c>
      <c r="B3278" s="8" t="s">
        <v>1871</v>
      </c>
      <c r="C3278" s="8">
        <v>132300190180</v>
      </c>
      <c r="D3278" s="8" t="s">
        <v>1872</v>
      </c>
      <c r="F3278" s="8" t="s">
        <v>1873</v>
      </c>
      <c r="G3278" s="10">
        <v>43565</v>
      </c>
      <c r="H3278" s="8" t="s">
        <v>31</v>
      </c>
      <c r="I3278" s="8" t="s">
        <v>38</v>
      </c>
      <c r="J3278" s="9">
        <v>33037.14</v>
      </c>
      <c r="K3278" s="9">
        <v>660.74</v>
      </c>
      <c r="L3278" s="8">
        <v>0</v>
      </c>
      <c r="M3278" s="14">
        <f t="shared" si="153"/>
        <v>33697.879999999997</v>
      </c>
      <c r="N3278" s="8">
        <v>0</v>
      </c>
      <c r="O3278" s="8">
        <v>0</v>
      </c>
      <c r="P3278" s="8" t="s">
        <v>113</v>
      </c>
      <c r="R3278" s="8">
        <v>-10</v>
      </c>
      <c r="S3278" s="13">
        <f>_xlfn.XLOOKUP(P3278,rif_fee_schedule!$A$2:$A$84,rif_fee_schedule!C$2:C$84, 0)*1.628</f>
        <v>6860.3919999999998</v>
      </c>
      <c r="T3278" s="13">
        <f>_xlfn.XLOOKUP(P3278,rif_fee_schedule!$A$2:$A$84,rif_fee_schedule!D$2:D$84, 0)</f>
        <v>3984</v>
      </c>
      <c r="U3278" s="14">
        <f t="shared" si="154"/>
        <v>-68603.92</v>
      </c>
      <c r="V3278" s="14">
        <f t="shared" si="155"/>
        <v>-39840</v>
      </c>
      <c r="W3278"/>
      <c r="Y3278" s="3">
        <v>272008405.74000001</v>
      </c>
      <c r="Z3278" s="3">
        <v>5573244.3300000001</v>
      </c>
      <c r="AA3278" s="3">
        <v>0</v>
      </c>
      <c r="AB3278">
        <v>0</v>
      </c>
      <c r="AC3278" s="3">
        <v>0</v>
      </c>
      <c r="AD3278" s="2">
        <v>-7297347.0099999998</v>
      </c>
      <c r="AE3278" s="3">
        <v>599122533.62</v>
      </c>
      <c r="AF3278" s="3">
        <v>12164932.65</v>
      </c>
      <c r="AG3278" s="3">
        <v>2628720.44</v>
      </c>
      <c r="AH3278" s="3">
        <v>103699.7</v>
      </c>
      <c r="AI3278" s="3">
        <v>2074</v>
      </c>
      <c r="AJ3278" s="2">
        <v>-10188946.82</v>
      </c>
    </row>
    <row r="3279" spans="1:36" hidden="1" x14ac:dyDescent="0.25">
      <c r="A3279" s="8">
        <v>2</v>
      </c>
      <c r="B3279" s="8" t="s">
        <v>1871</v>
      </c>
      <c r="C3279" s="8">
        <v>132300190180</v>
      </c>
      <c r="D3279" s="8" t="s">
        <v>1872</v>
      </c>
      <c r="F3279" s="8" t="s">
        <v>1873</v>
      </c>
      <c r="G3279" s="10">
        <v>43565</v>
      </c>
      <c r="H3279" s="8" t="s">
        <v>31</v>
      </c>
      <c r="I3279" s="8" t="s">
        <v>38</v>
      </c>
      <c r="J3279" s="9">
        <v>33037.14</v>
      </c>
      <c r="K3279" s="9">
        <v>660.74</v>
      </c>
      <c r="L3279" s="8">
        <v>0</v>
      </c>
      <c r="M3279" s="14">
        <f t="shared" si="153"/>
        <v>33697.879999999997</v>
      </c>
      <c r="N3279" s="8">
        <v>0</v>
      </c>
      <c r="O3279" s="8">
        <v>0</v>
      </c>
      <c r="P3279" s="8" t="s">
        <v>72</v>
      </c>
      <c r="R3279" s="11">
        <v>6620</v>
      </c>
      <c r="S3279" s="13">
        <f>_xlfn.XLOOKUP(P3279,rif_fee_schedule!$A$2:$A$84,rif_fee_schedule!C$2:C$84, 0)*1.628</f>
        <v>15.918583999999999</v>
      </c>
      <c r="T3279" s="13">
        <f>_xlfn.XLOOKUP(P3279,rif_fee_schedule!$A$2:$A$84,rif_fee_schedule!D$2:D$84, 0)</f>
        <v>9.2460000000000004</v>
      </c>
      <c r="U3279" s="14">
        <f t="shared" si="154"/>
        <v>105381.02608</v>
      </c>
      <c r="V3279" s="14">
        <f t="shared" si="155"/>
        <v>61208.520000000004</v>
      </c>
      <c r="W3279" s="2"/>
      <c r="Y3279" s="3">
        <v>272008405.74000001</v>
      </c>
      <c r="Z3279" s="3">
        <v>5573244.3300000001</v>
      </c>
      <c r="AA3279" s="3">
        <v>0</v>
      </c>
      <c r="AB3279">
        <v>0</v>
      </c>
      <c r="AC3279" s="3">
        <v>0</v>
      </c>
      <c r="AD3279" s="2">
        <v>-7297347.0099999998</v>
      </c>
      <c r="AE3279" s="3">
        <v>599122533.62</v>
      </c>
      <c r="AF3279" s="3">
        <v>12164932.65</v>
      </c>
      <c r="AG3279" s="3">
        <v>2628720.44</v>
      </c>
      <c r="AH3279" s="3">
        <v>103699.7</v>
      </c>
      <c r="AI3279" s="3">
        <v>2074</v>
      </c>
      <c r="AJ3279" s="2">
        <v>-10188946.82</v>
      </c>
    </row>
    <row r="3280" spans="1:36" hidden="1" x14ac:dyDescent="0.25">
      <c r="A3280" s="8">
        <v>3.1</v>
      </c>
      <c r="B3280" s="8" t="s">
        <v>4130</v>
      </c>
      <c r="C3280" s="8">
        <v>1222260021180</v>
      </c>
      <c r="D3280" s="8" t="s">
        <v>4131</v>
      </c>
      <c r="F3280" s="8" t="s">
        <v>4132</v>
      </c>
      <c r="G3280" s="10">
        <v>43567</v>
      </c>
      <c r="H3280" s="8" t="s">
        <v>31</v>
      </c>
      <c r="I3280" s="8" t="s">
        <v>38</v>
      </c>
      <c r="J3280" s="9">
        <v>0</v>
      </c>
      <c r="K3280" s="9">
        <v>0</v>
      </c>
      <c r="L3280" s="8">
        <v>0</v>
      </c>
      <c r="M3280" s="14">
        <f t="shared" si="153"/>
        <v>0</v>
      </c>
      <c r="N3280" s="8">
        <v>0</v>
      </c>
      <c r="O3280" s="8">
        <v>0</v>
      </c>
      <c r="P3280" s="8" t="s">
        <v>77</v>
      </c>
      <c r="R3280" s="8">
        <v>0</v>
      </c>
      <c r="S3280" s="13">
        <f>_xlfn.XLOOKUP(P3280,rif_fee_schedule!$A$2:$A$84,rif_fee_schedule!C$2:C$84, 0)*1.628</f>
        <v>9769.6279999999988</v>
      </c>
      <c r="T3280" s="13">
        <f>_xlfn.XLOOKUP(P3280,rif_fee_schedule!$A$2:$A$84,rif_fee_schedule!D$2:D$84, 0)</f>
        <v>5674</v>
      </c>
      <c r="U3280" s="14">
        <f t="shared" si="154"/>
        <v>0</v>
      </c>
      <c r="V3280" s="14">
        <f t="shared" si="155"/>
        <v>0</v>
      </c>
      <c r="W3280"/>
      <c r="Y3280" s="3">
        <v>34362078.990000002</v>
      </c>
      <c r="Z3280" s="3">
        <v>687512.03</v>
      </c>
      <c r="AA3280" s="3">
        <v>0</v>
      </c>
      <c r="AB3280">
        <v>0</v>
      </c>
      <c r="AC3280" s="3">
        <v>0</v>
      </c>
      <c r="AD3280" s="2">
        <v>-175934.14</v>
      </c>
      <c r="AE3280" s="3">
        <v>599122533.62</v>
      </c>
      <c r="AF3280" s="3">
        <v>12164932.65</v>
      </c>
      <c r="AG3280" s="3">
        <v>2628720.44</v>
      </c>
      <c r="AH3280" s="3">
        <v>103699.7</v>
      </c>
      <c r="AI3280" s="3">
        <v>2074</v>
      </c>
      <c r="AJ3280" s="2">
        <v>-10188946.82</v>
      </c>
    </row>
    <row r="3281" spans="1:36" hidden="1" x14ac:dyDescent="0.25">
      <c r="A3281" s="8">
        <v>1</v>
      </c>
      <c r="B3281" s="8" t="s">
        <v>603</v>
      </c>
      <c r="C3281" s="8">
        <v>3530220000106</v>
      </c>
      <c r="D3281" s="8" t="s">
        <v>604</v>
      </c>
      <c r="F3281" s="8" t="s">
        <v>605</v>
      </c>
      <c r="G3281" s="10">
        <v>43577</v>
      </c>
      <c r="H3281" s="8" t="s">
        <v>31</v>
      </c>
      <c r="I3281" s="8" t="s">
        <v>38</v>
      </c>
      <c r="J3281" s="9">
        <v>1405.59</v>
      </c>
      <c r="K3281" s="9">
        <v>28.11</v>
      </c>
      <c r="L3281" s="8">
        <v>0</v>
      </c>
      <c r="M3281" s="14">
        <f t="shared" si="153"/>
        <v>1433.6999999999998</v>
      </c>
      <c r="N3281" s="8">
        <v>0</v>
      </c>
      <c r="O3281" s="8">
        <v>0</v>
      </c>
      <c r="P3281" s="8" t="s">
        <v>45</v>
      </c>
      <c r="R3281" s="8">
        <v>445</v>
      </c>
      <c r="S3281" s="13">
        <f>_xlfn.XLOOKUP(P3281,rif_fee_schedule!$A$2:$A$84,rif_fee_schedule!C$2:C$84, 0)*1.628</f>
        <v>19.244587999999997</v>
      </c>
      <c r="T3281" s="13">
        <f>_xlfn.XLOOKUP(P3281,rif_fee_schedule!$A$2:$A$84,rif_fee_schedule!D$2:D$84, 0)</f>
        <v>11.177</v>
      </c>
      <c r="U3281" s="14">
        <f t="shared" si="154"/>
        <v>8563.8416599999982</v>
      </c>
      <c r="V3281" s="14">
        <f t="shared" si="155"/>
        <v>4973.7649999999994</v>
      </c>
      <c r="W3281"/>
      <c r="Y3281" s="3">
        <v>74696854.359999999</v>
      </c>
      <c r="Z3281" s="3">
        <v>1494936.99</v>
      </c>
      <c r="AA3281" s="3">
        <v>1189721.74</v>
      </c>
      <c r="AB3281" s="2">
        <v>103699.7</v>
      </c>
      <c r="AC3281" s="3">
        <v>2074</v>
      </c>
      <c r="AD3281" s="2">
        <v>-3422401.68</v>
      </c>
      <c r="AE3281" s="3">
        <v>599122533.62</v>
      </c>
      <c r="AF3281" s="3">
        <v>12164932.65</v>
      </c>
      <c r="AG3281" s="3">
        <v>2628720.44</v>
      </c>
      <c r="AH3281" s="3">
        <v>103699.7</v>
      </c>
      <c r="AI3281" s="3">
        <v>2074</v>
      </c>
      <c r="AJ3281" s="2">
        <v>-10188946.82</v>
      </c>
    </row>
    <row r="3282" spans="1:36" hidden="1" x14ac:dyDescent="0.25">
      <c r="A3282" s="8">
        <v>1</v>
      </c>
      <c r="B3282" s="8" t="s">
        <v>603</v>
      </c>
      <c r="C3282" s="8">
        <v>3530220000106</v>
      </c>
      <c r="D3282" s="8" t="s">
        <v>604</v>
      </c>
      <c r="F3282" s="8" t="s">
        <v>605</v>
      </c>
      <c r="G3282" s="10">
        <v>43577</v>
      </c>
      <c r="H3282" s="8" t="s">
        <v>31</v>
      </c>
      <c r="I3282" s="8" t="s">
        <v>38</v>
      </c>
      <c r="J3282" s="9">
        <v>1405.59</v>
      </c>
      <c r="K3282" s="9">
        <v>28.11</v>
      </c>
      <c r="L3282" s="8">
        <v>0</v>
      </c>
      <c r="M3282" s="14">
        <f t="shared" si="153"/>
        <v>1433.6999999999998</v>
      </c>
      <c r="N3282" s="8">
        <v>0</v>
      </c>
      <c r="O3282" s="8">
        <v>0</v>
      </c>
      <c r="P3282" s="8" t="s">
        <v>72</v>
      </c>
      <c r="R3282" s="8">
        <v>-445</v>
      </c>
      <c r="S3282" s="13">
        <f>_xlfn.XLOOKUP(P3282,rif_fee_schedule!$A$2:$A$84,rif_fee_schedule!C$2:C$84, 0)*1.628</f>
        <v>15.918583999999999</v>
      </c>
      <c r="T3282" s="13">
        <f>_xlfn.XLOOKUP(P3282,rif_fee_schedule!$A$2:$A$84,rif_fee_schedule!D$2:D$84, 0)</f>
        <v>9.2460000000000004</v>
      </c>
      <c r="U3282" s="14">
        <f t="shared" si="154"/>
        <v>-7083.7698799999998</v>
      </c>
      <c r="V3282" s="14">
        <f t="shared" si="155"/>
        <v>-4114.47</v>
      </c>
      <c r="W3282"/>
      <c r="Y3282" s="3">
        <v>74696854.359999999</v>
      </c>
      <c r="Z3282" s="3">
        <v>1494936.99</v>
      </c>
      <c r="AA3282" s="3">
        <v>1189721.74</v>
      </c>
      <c r="AB3282" s="2">
        <v>103699.7</v>
      </c>
      <c r="AC3282" s="3">
        <v>2074</v>
      </c>
      <c r="AD3282" s="2">
        <v>-3422401.68</v>
      </c>
      <c r="AE3282" s="3">
        <v>599122533.62</v>
      </c>
      <c r="AF3282" s="3">
        <v>12164932.65</v>
      </c>
      <c r="AG3282" s="3">
        <v>2628720.44</v>
      </c>
      <c r="AH3282" s="3">
        <v>103699.7</v>
      </c>
      <c r="AI3282" s="3">
        <v>2074</v>
      </c>
      <c r="AJ3282" s="2">
        <v>-10188946.82</v>
      </c>
    </row>
    <row r="3283" spans="1:36" hidden="1" x14ac:dyDescent="0.25">
      <c r="A3283" s="8">
        <v>5.0999999999999996</v>
      </c>
      <c r="B3283" s="8" t="s">
        <v>5218</v>
      </c>
      <c r="C3283" s="8">
        <v>2050120060350</v>
      </c>
      <c r="D3283" s="8" t="s">
        <v>5219</v>
      </c>
      <c r="F3283" s="8" t="s">
        <v>5220</v>
      </c>
      <c r="G3283" s="10">
        <v>43570</v>
      </c>
      <c r="H3283" s="8" t="s">
        <v>31</v>
      </c>
      <c r="I3283" s="8" t="s">
        <v>38</v>
      </c>
      <c r="J3283" s="9">
        <v>4386.22</v>
      </c>
      <c r="K3283" s="9">
        <v>87.73</v>
      </c>
      <c r="L3283" s="8">
        <v>0</v>
      </c>
      <c r="M3283" s="14">
        <f t="shared" si="153"/>
        <v>4473.95</v>
      </c>
      <c r="N3283" s="8">
        <v>0</v>
      </c>
      <c r="O3283" s="8">
        <v>0</v>
      </c>
      <c r="P3283" s="8" t="s">
        <v>77</v>
      </c>
      <c r="R3283" s="8">
        <v>1</v>
      </c>
      <c r="S3283" s="13">
        <f>_xlfn.XLOOKUP(P3283,rif_fee_schedule!$A$2:$A$84,rif_fee_schedule!C$2:C$84, 0)*1.628</f>
        <v>9769.6279999999988</v>
      </c>
      <c r="T3283" s="13">
        <f>_xlfn.XLOOKUP(P3283,rif_fee_schedule!$A$2:$A$84,rif_fee_schedule!D$2:D$84, 0)</f>
        <v>5674</v>
      </c>
      <c r="U3283" s="14">
        <f t="shared" si="154"/>
        <v>9769.6279999999988</v>
      </c>
      <c r="V3283" s="14">
        <f t="shared" si="155"/>
        <v>5674</v>
      </c>
      <c r="W3283"/>
      <c r="Y3283" s="3">
        <v>460572.8</v>
      </c>
      <c r="Z3283" s="3">
        <v>9211.4599999999991</v>
      </c>
      <c r="AA3283" s="3">
        <v>0</v>
      </c>
      <c r="AB3283">
        <v>0</v>
      </c>
      <c r="AC3283" s="3">
        <v>0</v>
      </c>
      <c r="AD3283" s="2">
        <v>11471.08</v>
      </c>
      <c r="AE3283" s="3">
        <v>599122533.62</v>
      </c>
      <c r="AF3283" s="3">
        <v>12164932.65</v>
      </c>
      <c r="AG3283" s="3">
        <v>2628720.44</v>
      </c>
      <c r="AH3283" s="3">
        <v>103699.7</v>
      </c>
      <c r="AI3283" s="3">
        <v>2074</v>
      </c>
      <c r="AJ3283" s="2">
        <v>-10188946.82</v>
      </c>
    </row>
    <row r="3284" spans="1:36" hidden="1" x14ac:dyDescent="0.25">
      <c r="A3284" s="8">
        <v>5.0999999999999996</v>
      </c>
      <c r="B3284" s="8" t="s">
        <v>5218</v>
      </c>
      <c r="C3284" s="8">
        <v>2050120060350</v>
      </c>
      <c r="D3284" s="8" t="s">
        <v>5219</v>
      </c>
      <c r="F3284" s="8" t="s">
        <v>5220</v>
      </c>
      <c r="G3284" s="10">
        <v>43570</v>
      </c>
      <c r="H3284" s="8" t="s">
        <v>31</v>
      </c>
      <c r="I3284" s="8" t="s">
        <v>38</v>
      </c>
      <c r="J3284" s="9">
        <v>4386.22</v>
      </c>
      <c r="K3284" s="9">
        <v>87.73</v>
      </c>
      <c r="L3284" s="8">
        <v>0</v>
      </c>
      <c r="M3284" s="14">
        <f t="shared" si="153"/>
        <v>4473.95</v>
      </c>
      <c r="N3284" s="8">
        <v>0</v>
      </c>
      <c r="O3284" s="8">
        <v>0</v>
      </c>
      <c r="P3284" s="8" t="s">
        <v>77</v>
      </c>
      <c r="R3284" s="8">
        <v>-0.5</v>
      </c>
      <c r="S3284" s="13">
        <f>_xlfn.XLOOKUP(P3284,rif_fee_schedule!$A$2:$A$84,rif_fee_schedule!C$2:C$84, 0)*1.628</f>
        <v>9769.6279999999988</v>
      </c>
      <c r="T3284" s="13">
        <f>_xlfn.XLOOKUP(P3284,rif_fee_schedule!$A$2:$A$84,rif_fee_schedule!D$2:D$84, 0)</f>
        <v>5674</v>
      </c>
      <c r="U3284" s="14">
        <f t="shared" si="154"/>
        <v>-4884.8139999999994</v>
      </c>
      <c r="V3284" s="14">
        <f t="shared" si="155"/>
        <v>-2837</v>
      </c>
      <c r="W3284"/>
      <c r="Y3284" s="3">
        <v>460572.8</v>
      </c>
      <c r="Z3284" s="3">
        <v>9211.4599999999991</v>
      </c>
      <c r="AA3284" s="3">
        <v>0</v>
      </c>
      <c r="AB3284">
        <v>0</v>
      </c>
      <c r="AC3284" s="3">
        <v>0</v>
      </c>
      <c r="AD3284" s="2">
        <v>11471.08</v>
      </c>
      <c r="AE3284" s="3">
        <v>599122533.62</v>
      </c>
      <c r="AF3284" s="3">
        <v>12164932.65</v>
      </c>
      <c r="AG3284" s="3">
        <v>2628720.44</v>
      </c>
      <c r="AH3284" s="3">
        <v>103699.7</v>
      </c>
      <c r="AI3284" s="3">
        <v>2074</v>
      </c>
      <c r="AJ3284" s="2">
        <v>-10188946.82</v>
      </c>
    </row>
    <row r="3285" spans="1:36" hidden="1" x14ac:dyDescent="0.25">
      <c r="A3285" s="8">
        <v>3.1</v>
      </c>
      <c r="B3285" s="8" t="s">
        <v>4085</v>
      </c>
      <c r="C3285" s="8">
        <v>821210030150</v>
      </c>
      <c r="D3285" s="8" t="s">
        <v>4086</v>
      </c>
      <c r="G3285" s="10">
        <v>43584</v>
      </c>
      <c r="H3285" s="8" t="s">
        <v>31</v>
      </c>
      <c r="I3285" s="8" t="s">
        <v>32</v>
      </c>
      <c r="J3285" s="9">
        <v>7340.78</v>
      </c>
      <c r="K3285" s="9">
        <v>146.81</v>
      </c>
      <c r="L3285" s="8">
        <v>0</v>
      </c>
      <c r="M3285" s="14">
        <f t="shared" si="153"/>
        <v>7487.59</v>
      </c>
      <c r="N3285" s="8">
        <v>0</v>
      </c>
      <c r="O3285" s="8">
        <v>0</v>
      </c>
      <c r="P3285" s="8" t="s">
        <v>114</v>
      </c>
      <c r="R3285" s="8">
        <v>3</v>
      </c>
      <c r="S3285" s="13">
        <f>_xlfn.XLOOKUP(P3285,rif_fee_schedule!$A$2:$A$84,rif_fee_schedule!C$2:C$84, 0)*1.628</f>
        <v>4288.152</v>
      </c>
      <c r="T3285" s="13">
        <f>_xlfn.XLOOKUP(P3285,rif_fee_schedule!$A$2:$A$84,rif_fee_schedule!D$2:D$84, 0)</f>
        <v>2490</v>
      </c>
      <c r="U3285" s="14">
        <f t="shared" si="154"/>
        <v>12864.456</v>
      </c>
      <c r="V3285" s="14">
        <f t="shared" si="155"/>
        <v>7470</v>
      </c>
      <c r="Y3285" s="3">
        <v>34362078.990000002</v>
      </c>
      <c r="Z3285" s="3">
        <v>687512.03</v>
      </c>
      <c r="AA3285" s="3">
        <v>0</v>
      </c>
      <c r="AB3285">
        <v>0</v>
      </c>
      <c r="AC3285" s="3">
        <v>0</v>
      </c>
      <c r="AD3285" s="2">
        <v>-175934.14</v>
      </c>
      <c r="AE3285" s="3">
        <v>599122533.62</v>
      </c>
      <c r="AF3285" s="3">
        <v>12164932.65</v>
      </c>
      <c r="AG3285" s="3">
        <v>2628720.44</v>
      </c>
      <c r="AH3285" s="3">
        <v>103699.7</v>
      </c>
      <c r="AI3285" s="3">
        <v>2074</v>
      </c>
      <c r="AJ3285" s="2">
        <v>-10188946.82</v>
      </c>
    </row>
    <row r="3286" spans="1:36" hidden="1" x14ac:dyDescent="0.25">
      <c r="A3286" s="8">
        <v>3.1</v>
      </c>
      <c r="B3286" s="8" t="s">
        <v>4085</v>
      </c>
      <c r="C3286" s="8">
        <v>821210030150</v>
      </c>
      <c r="D3286" s="8" t="s">
        <v>4086</v>
      </c>
      <c r="G3286" s="10">
        <v>43584</v>
      </c>
      <c r="H3286" s="8" t="s">
        <v>31</v>
      </c>
      <c r="I3286" s="8" t="s">
        <v>32</v>
      </c>
      <c r="J3286" s="9">
        <v>7340.78</v>
      </c>
      <c r="K3286" s="9">
        <v>146.81</v>
      </c>
      <c r="L3286" s="8">
        <v>0</v>
      </c>
      <c r="M3286" s="14">
        <f t="shared" si="153"/>
        <v>7487.59</v>
      </c>
      <c r="N3286" s="8">
        <v>0</v>
      </c>
      <c r="O3286" s="8">
        <v>0</v>
      </c>
      <c r="P3286" s="8" t="s">
        <v>77</v>
      </c>
      <c r="R3286" s="8">
        <v>-1</v>
      </c>
      <c r="S3286" s="13">
        <f>_xlfn.XLOOKUP(P3286,rif_fee_schedule!$A$2:$A$84,rif_fee_schedule!C$2:C$84, 0)*1.628</f>
        <v>9769.6279999999988</v>
      </c>
      <c r="T3286" s="13">
        <f>_xlfn.XLOOKUP(P3286,rif_fee_schedule!$A$2:$A$84,rif_fee_schedule!D$2:D$84, 0)</f>
        <v>5674</v>
      </c>
      <c r="U3286" s="14">
        <f t="shared" si="154"/>
        <v>-9769.6279999999988</v>
      </c>
      <c r="V3286" s="14">
        <f t="shared" si="155"/>
        <v>-5674</v>
      </c>
      <c r="Y3286" s="3">
        <v>34362078.990000002</v>
      </c>
      <c r="Z3286" s="3">
        <v>687512.03</v>
      </c>
      <c r="AA3286" s="3">
        <v>0</v>
      </c>
      <c r="AB3286">
        <v>0</v>
      </c>
      <c r="AC3286" s="3">
        <v>0</v>
      </c>
      <c r="AD3286" s="2">
        <v>-175934.14</v>
      </c>
      <c r="AE3286" s="3">
        <v>599122533.62</v>
      </c>
      <c r="AF3286" s="3">
        <v>12164932.65</v>
      </c>
      <c r="AG3286" s="3">
        <v>2628720.44</v>
      </c>
      <c r="AH3286" s="3">
        <v>103699.7</v>
      </c>
      <c r="AI3286" s="3">
        <v>2074</v>
      </c>
      <c r="AJ3286" s="2">
        <v>-10188946.82</v>
      </c>
    </row>
    <row r="3287" spans="1:36" hidden="1" x14ac:dyDescent="0.25">
      <c r="A3287" s="8">
        <v>3</v>
      </c>
      <c r="B3287" s="8" t="s">
        <v>3084</v>
      </c>
      <c r="C3287" s="8">
        <v>420160074480</v>
      </c>
      <c r="D3287" s="8" t="s">
        <v>3085</v>
      </c>
      <c r="F3287" s="8" t="s">
        <v>3086</v>
      </c>
      <c r="G3287" s="10">
        <v>43577</v>
      </c>
      <c r="H3287" s="8" t="s">
        <v>31</v>
      </c>
      <c r="I3287" s="8" t="s">
        <v>38</v>
      </c>
      <c r="J3287" s="9">
        <v>56802.92</v>
      </c>
      <c r="K3287" s="9">
        <v>1136.06</v>
      </c>
      <c r="L3287" s="8">
        <v>0</v>
      </c>
      <c r="M3287" s="14">
        <f t="shared" si="153"/>
        <v>57938.979999999996</v>
      </c>
      <c r="N3287" s="8">
        <v>0</v>
      </c>
      <c r="O3287" s="8">
        <v>0</v>
      </c>
      <c r="P3287" s="8" t="s">
        <v>376</v>
      </c>
      <c r="R3287" s="8">
        <v>10</v>
      </c>
      <c r="S3287" s="13">
        <f>_xlfn.XLOOKUP(P3287,rif_fee_schedule!$A$2:$A$84,rif_fee_schedule!C$2:C$84, 0)*1.628</f>
        <v>5981.2719999999999</v>
      </c>
      <c r="T3287" s="13">
        <f>_xlfn.XLOOKUP(P3287,rif_fee_schedule!$A$2:$A$84,rif_fee_schedule!D$2:D$84, 0)</f>
        <v>3474</v>
      </c>
      <c r="U3287" s="14">
        <f t="shared" si="154"/>
        <v>59812.72</v>
      </c>
      <c r="V3287" s="14">
        <f t="shared" si="155"/>
        <v>34740</v>
      </c>
      <c r="W3287"/>
      <c r="Y3287" s="3">
        <v>23988344.25</v>
      </c>
      <c r="Z3287" s="3">
        <v>491993.61</v>
      </c>
      <c r="AA3287" s="3">
        <v>633517.25</v>
      </c>
      <c r="AB3287">
        <v>0</v>
      </c>
      <c r="AC3287" s="3">
        <v>0</v>
      </c>
      <c r="AD3287" s="2">
        <v>2811604.2</v>
      </c>
      <c r="AE3287" s="3">
        <v>599122533.62</v>
      </c>
      <c r="AF3287" s="3">
        <v>12164932.65</v>
      </c>
      <c r="AG3287" s="3">
        <v>2628720.44</v>
      </c>
      <c r="AH3287" s="3">
        <v>103699.7</v>
      </c>
      <c r="AI3287" s="3">
        <v>2074</v>
      </c>
      <c r="AJ3287" s="2">
        <v>-10188946.82</v>
      </c>
    </row>
    <row r="3288" spans="1:36" hidden="1" x14ac:dyDescent="0.25">
      <c r="A3288" s="8">
        <v>3</v>
      </c>
      <c r="B3288" s="8" t="s">
        <v>3102</v>
      </c>
      <c r="C3288" s="8">
        <v>420160074580</v>
      </c>
      <c r="D3288" s="8" t="s">
        <v>3103</v>
      </c>
      <c r="F3288" s="8" t="s">
        <v>3104</v>
      </c>
      <c r="G3288" s="10">
        <v>43573</v>
      </c>
      <c r="H3288" s="8" t="s">
        <v>31</v>
      </c>
      <c r="I3288" s="8" t="s">
        <v>38</v>
      </c>
      <c r="J3288" s="9">
        <v>56802.92</v>
      </c>
      <c r="K3288" s="9">
        <v>1136.06</v>
      </c>
      <c r="L3288" s="8">
        <v>0</v>
      </c>
      <c r="M3288" s="14">
        <f t="shared" si="153"/>
        <v>57938.979999999996</v>
      </c>
      <c r="N3288" s="8">
        <v>0</v>
      </c>
      <c r="O3288" s="8">
        <v>0</v>
      </c>
      <c r="P3288" s="8" t="s">
        <v>376</v>
      </c>
      <c r="R3288" s="8">
        <v>10</v>
      </c>
      <c r="S3288" s="13">
        <f>_xlfn.XLOOKUP(P3288,rif_fee_schedule!$A$2:$A$84,rif_fee_schedule!C$2:C$84, 0)*1.628</f>
        <v>5981.2719999999999</v>
      </c>
      <c r="T3288" s="13">
        <f>_xlfn.XLOOKUP(P3288,rif_fee_schedule!$A$2:$A$84,rif_fee_schedule!D$2:D$84, 0)</f>
        <v>3474</v>
      </c>
      <c r="U3288" s="14">
        <f t="shared" si="154"/>
        <v>59812.72</v>
      </c>
      <c r="V3288" s="14">
        <f t="shared" si="155"/>
        <v>34740</v>
      </c>
      <c r="W3288"/>
      <c r="Y3288" s="3">
        <v>23988344.25</v>
      </c>
      <c r="Z3288" s="3">
        <v>491993.61</v>
      </c>
      <c r="AA3288" s="3">
        <v>633517.25</v>
      </c>
      <c r="AB3288">
        <v>0</v>
      </c>
      <c r="AC3288" s="3">
        <v>0</v>
      </c>
      <c r="AD3288" s="2">
        <v>2811604.2</v>
      </c>
      <c r="AE3288" s="3">
        <v>599122533.62</v>
      </c>
      <c r="AF3288" s="3">
        <v>12164932.65</v>
      </c>
      <c r="AG3288" s="3">
        <v>2628720.44</v>
      </c>
      <c r="AH3288" s="3">
        <v>103699.7</v>
      </c>
      <c r="AI3288" s="3">
        <v>2074</v>
      </c>
      <c r="AJ3288" s="2">
        <v>-10188946.82</v>
      </c>
    </row>
    <row r="3289" spans="1:36" hidden="1" x14ac:dyDescent="0.25">
      <c r="A3289" s="8">
        <v>3.1</v>
      </c>
      <c r="B3289" s="8" t="s">
        <v>4133</v>
      </c>
      <c r="C3289" s="8">
        <v>1222260021870</v>
      </c>
      <c r="D3289" s="8" t="s">
        <v>4134</v>
      </c>
      <c r="F3289" s="8" t="s">
        <v>4135</v>
      </c>
      <c r="G3289" s="10">
        <v>43572</v>
      </c>
      <c r="H3289" s="8" t="s">
        <v>31</v>
      </c>
      <c r="I3289" s="8" t="s">
        <v>38</v>
      </c>
      <c r="J3289" s="9">
        <v>0</v>
      </c>
      <c r="K3289" s="9">
        <v>0</v>
      </c>
      <c r="L3289" s="8">
        <v>0</v>
      </c>
      <c r="M3289" s="14">
        <f t="shared" si="153"/>
        <v>0</v>
      </c>
      <c r="N3289" s="8">
        <v>0</v>
      </c>
      <c r="O3289" s="8">
        <v>0</v>
      </c>
      <c r="P3289" s="8" t="s">
        <v>77</v>
      </c>
      <c r="R3289" s="8">
        <v>0</v>
      </c>
      <c r="S3289" s="13">
        <f>_xlfn.XLOOKUP(P3289,rif_fee_schedule!$A$2:$A$84,rif_fee_schedule!C$2:C$84, 0)*1.628</f>
        <v>9769.6279999999988</v>
      </c>
      <c r="T3289" s="13">
        <f>_xlfn.XLOOKUP(P3289,rif_fee_schedule!$A$2:$A$84,rif_fee_schedule!D$2:D$84, 0)</f>
        <v>5674</v>
      </c>
      <c r="U3289" s="14">
        <f t="shared" si="154"/>
        <v>0</v>
      </c>
      <c r="V3289" s="14">
        <f t="shared" si="155"/>
        <v>0</v>
      </c>
      <c r="W3289"/>
      <c r="Y3289" s="3">
        <v>34362078.990000002</v>
      </c>
      <c r="Z3289" s="3">
        <v>687512.03</v>
      </c>
      <c r="AA3289" s="3">
        <v>0</v>
      </c>
      <c r="AB3289">
        <v>0</v>
      </c>
      <c r="AC3289" s="3">
        <v>0</v>
      </c>
      <c r="AD3289" s="2">
        <v>-175934.14</v>
      </c>
      <c r="AE3289" s="3">
        <v>599122533.62</v>
      </c>
      <c r="AF3289" s="3">
        <v>12164932.65</v>
      </c>
      <c r="AG3289" s="3">
        <v>2628720.44</v>
      </c>
      <c r="AH3289" s="3">
        <v>103699.7</v>
      </c>
      <c r="AI3289" s="3">
        <v>2074</v>
      </c>
      <c r="AJ3289" s="2">
        <v>-10188946.82</v>
      </c>
    </row>
    <row r="3290" spans="1:36" hidden="1" x14ac:dyDescent="0.25">
      <c r="A3290" s="8">
        <v>7</v>
      </c>
      <c r="B3290" s="8" t="s">
        <v>8437</v>
      </c>
      <c r="C3290" s="8">
        <v>341300080890</v>
      </c>
      <c r="D3290" s="8" t="s">
        <v>8438</v>
      </c>
      <c r="F3290" s="8" t="s">
        <v>8439</v>
      </c>
      <c r="G3290" s="10">
        <v>43566</v>
      </c>
      <c r="H3290" s="8" t="s">
        <v>31</v>
      </c>
      <c r="I3290" s="8" t="s">
        <v>38</v>
      </c>
      <c r="J3290" s="9">
        <v>0</v>
      </c>
      <c r="K3290" s="9">
        <v>0</v>
      </c>
      <c r="L3290" s="8">
        <v>0</v>
      </c>
      <c r="M3290" s="14">
        <f t="shared" si="153"/>
        <v>0</v>
      </c>
      <c r="N3290" s="8">
        <v>0</v>
      </c>
      <c r="O3290" s="8">
        <v>0</v>
      </c>
      <c r="P3290" s="8" t="s">
        <v>77</v>
      </c>
      <c r="R3290" s="8">
        <v>1</v>
      </c>
      <c r="S3290" s="13">
        <f>_xlfn.XLOOKUP(P3290,rif_fee_schedule!$A$2:$A$84,rif_fee_schedule!C$2:C$84, 0)*1.628</f>
        <v>9769.6279999999988</v>
      </c>
      <c r="T3290" s="13">
        <f>_xlfn.XLOOKUP(P3290,rif_fee_schedule!$A$2:$A$84,rif_fee_schedule!D$2:D$84, 0)</f>
        <v>5674</v>
      </c>
      <c r="U3290" s="14">
        <f t="shared" si="154"/>
        <v>9769.6279999999988</v>
      </c>
      <c r="V3290" s="14">
        <f t="shared" si="155"/>
        <v>5674</v>
      </c>
      <c r="W3290"/>
      <c r="Y3290" s="3">
        <v>53911680.950000003</v>
      </c>
      <c r="Z3290" s="3">
        <v>1078233.76</v>
      </c>
      <c r="AA3290" s="3">
        <v>0</v>
      </c>
      <c r="AB3290">
        <v>0</v>
      </c>
      <c r="AC3290" s="3">
        <v>0</v>
      </c>
      <c r="AD3290" s="2">
        <v>-682358.32</v>
      </c>
      <c r="AE3290" s="3">
        <v>599122533.62</v>
      </c>
      <c r="AF3290" s="3">
        <v>12164932.65</v>
      </c>
      <c r="AG3290" s="3">
        <v>2628720.44</v>
      </c>
      <c r="AH3290" s="3">
        <v>103699.7</v>
      </c>
      <c r="AI3290" s="3">
        <v>2074</v>
      </c>
      <c r="AJ3290" s="2">
        <v>-10188946.82</v>
      </c>
    </row>
    <row r="3291" spans="1:36" hidden="1" x14ac:dyDescent="0.25">
      <c r="A3291" s="8">
        <v>7</v>
      </c>
      <c r="B3291" s="8" t="s">
        <v>8437</v>
      </c>
      <c r="C3291" s="8">
        <v>341300080890</v>
      </c>
      <c r="D3291" s="8" t="s">
        <v>8438</v>
      </c>
      <c r="F3291" s="8" t="s">
        <v>8439</v>
      </c>
      <c r="G3291" s="10">
        <v>43566</v>
      </c>
      <c r="H3291" s="8" t="s">
        <v>31</v>
      </c>
      <c r="I3291" s="8" t="s">
        <v>38</v>
      </c>
      <c r="J3291" s="9">
        <v>0</v>
      </c>
      <c r="K3291" s="9">
        <v>0</v>
      </c>
      <c r="L3291" s="8">
        <v>0</v>
      </c>
      <c r="M3291" s="14">
        <f t="shared" si="153"/>
        <v>0</v>
      </c>
      <c r="N3291" s="8">
        <v>0</v>
      </c>
      <c r="O3291" s="8">
        <v>0</v>
      </c>
      <c r="P3291" s="8" t="s">
        <v>77</v>
      </c>
      <c r="R3291" s="8">
        <v>-1</v>
      </c>
      <c r="S3291" s="13">
        <f>_xlfn.XLOOKUP(P3291,rif_fee_schedule!$A$2:$A$84,rif_fee_schedule!C$2:C$84, 0)*1.628</f>
        <v>9769.6279999999988</v>
      </c>
      <c r="T3291" s="13">
        <f>_xlfn.XLOOKUP(P3291,rif_fee_schedule!$A$2:$A$84,rif_fee_schedule!D$2:D$84, 0)</f>
        <v>5674</v>
      </c>
      <c r="U3291" s="14">
        <f t="shared" si="154"/>
        <v>-9769.6279999999988</v>
      </c>
      <c r="V3291" s="14">
        <f t="shared" si="155"/>
        <v>-5674</v>
      </c>
      <c r="W3291"/>
      <c r="Y3291" s="3">
        <v>53911680.950000003</v>
      </c>
      <c r="Z3291" s="3">
        <v>1078233.76</v>
      </c>
      <c r="AA3291" s="3">
        <v>0</v>
      </c>
      <c r="AB3291">
        <v>0</v>
      </c>
      <c r="AC3291" s="3">
        <v>0</v>
      </c>
      <c r="AD3291" s="2">
        <v>-682358.32</v>
      </c>
      <c r="AE3291" s="3">
        <v>599122533.62</v>
      </c>
      <c r="AF3291" s="3">
        <v>12164932.65</v>
      </c>
      <c r="AG3291" s="3">
        <v>2628720.44</v>
      </c>
      <c r="AH3291" s="3">
        <v>103699.7</v>
      </c>
      <c r="AI3291" s="3">
        <v>2074</v>
      </c>
      <c r="AJ3291" s="2">
        <v>-10188946.82</v>
      </c>
    </row>
    <row r="3292" spans="1:36" hidden="1" x14ac:dyDescent="0.25">
      <c r="A3292" s="8">
        <v>3.1</v>
      </c>
      <c r="B3292" s="8" t="s">
        <v>3982</v>
      </c>
      <c r="C3292" s="8">
        <v>622280080520</v>
      </c>
      <c r="D3292" s="8" t="s">
        <v>3983</v>
      </c>
      <c r="F3292" s="8" t="s">
        <v>3984</v>
      </c>
      <c r="G3292" s="10">
        <v>43572</v>
      </c>
      <c r="H3292" s="8" t="s">
        <v>31</v>
      </c>
      <c r="I3292" s="8" t="s">
        <v>38</v>
      </c>
      <c r="J3292" s="9">
        <v>0</v>
      </c>
      <c r="K3292" s="9">
        <v>0</v>
      </c>
      <c r="L3292" s="8">
        <v>0</v>
      </c>
      <c r="M3292" s="14">
        <f t="shared" si="153"/>
        <v>0</v>
      </c>
      <c r="N3292" s="8">
        <v>0</v>
      </c>
      <c r="O3292" s="8">
        <v>0</v>
      </c>
      <c r="P3292" s="8" t="s">
        <v>77</v>
      </c>
      <c r="R3292" s="8">
        <v>0</v>
      </c>
      <c r="S3292" s="13">
        <f>_xlfn.XLOOKUP(P3292,rif_fee_schedule!$A$2:$A$84,rif_fee_schedule!C$2:C$84, 0)*1.628</f>
        <v>9769.6279999999988</v>
      </c>
      <c r="T3292" s="13">
        <f>_xlfn.XLOOKUP(P3292,rif_fee_schedule!$A$2:$A$84,rif_fee_schedule!D$2:D$84, 0)</f>
        <v>5674</v>
      </c>
      <c r="U3292" s="14">
        <f t="shared" si="154"/>
        <v>0</v>
      </c>
      <c r="V3292" s="14">
        <f t="shared" si="155"/>
        <v>0</v>
      </c>
      <c r="W3292"/>
      <c r="Y3292" s="3">
        <v>34362078.990000002</v>
      </c>
      <c r="Z3292" s="3">
        <v>687512.03</v>
      </c>
      <c r="AA3292" s="3">
        <v>0</v>
      </c>
      <c r="AB3292">
        <v>0</v>
      </c>
      <c r="AC3292" s="3">
        <v>0</v>
      </c>
      <c r="AD3292" s="2">
        <v>-175934.14</v>
      </c>
      <c r="AE3292" s="3">
        <v>599122533.62</v>
      </c>
      <c r="AF3292" s="3">
        <v>12164932.65</v>
      </c>
      <c r="AG3292" s="3">
        <v>2628720.44</v>
      </c>
      <c r="AH3292" s="3">
        <v>103699.7</v>
      </c>
      <c r="AI3292" s="3">
        <v>2074</v>
      </c>
      <c r="AJ3292" s="2">
        <v>-10188946.82</v>
      </c>
    </row>
    <row r="3293" spans="1:36" hidden="1" x14ac:dyDescent="0.25">
      <c r="A3293" s="8">
        <v>3</v>
      </c>
      <c r="B3293" s="8" t="s">
        <v>3846</v>
      </c>
      <c r="C3293" s="8">
        <v>3411340140015</v>
      </c>
      <c r="D3293" s="8" t="s">
        <v>3847</v>
      </c>
      <c r="G3293" s="10">
        <v>43595</v>
      </c>
      <c r="H3293" s="8" t="s">
        <v>31</v>
      </c>
      <c r="I3293" s="8" t="s">
        <v>32</v>
      </c>
      <c r="J3293" s="9">
        <v>646385.99</v>
      </c>
      <c r="K3293" s="9">
        <v>12927.72</v>
      </c>
      <c r="L3293" s="8">
        <v>0</v>
      </c>
      <c r="M3293" s="14">
        <f t="shared" si="153"/>
        <v>659313.71</v>
      </c>
      <c r="N3293" s="8">
        <v>0</v>
      </c>
      <c r="O3293" s="8">
        <v>0</v>
      </c>
      <c r="P3293" s="8" t="s">
        <v>43</v>
      </c>
      <c r="R3293" s="11">
        <v>132894</v>
      </c>
      <c r="S3293" s="13">
        <f>_xlfn.XLOOKUP(P3293,rif_fee_schedule!$A$2:$A$84,rif_fee_schedule!C$2:C$84, 0)*1.628</f>
        <v>5.1216879999999998</v>
      </c>
      <c r="T3293" s="13">
        <f>_xlfn.XLOOKUP(P3293,rif_fee_schedule!$A$2:$A$84,rif_fee_schedule!D$2:D$84, 0)</f>
        <v>2.9740000000000002</v>
      </c>
      <c r="U3293" s="14">
        <f t="shared" si="154"/>
        <v>680641.60507199995</v>
      </c>
      <c r="V3293" s="14">
        <f t="shared" si="155"/>
        <v>395226.75600000005</v>
      </c>
      <c r="W3293" s="2"/>
      <c r="Y3293" s="3">
        <v>23988344.25</v>
      </c>
      <c r="Z3293" s="3">
        <v>491993.61</v>
      </c>
      <c r="AA3293" s="3">
        <v>633517.25</v>
      </c>
      <c r="AB3293">
        <v>0</v>
      </c>
      <c r="AC3293" s="3">
        <v>0</v>
      </c>
      <c r="AD3293" s="2">
        <v>2811604.2</v>
      </c>
      <c r="AE3293" s="3">
        <v>599122533.62</v>
      </c>
      <c r="AF3293" s="3">
        <v>12164932.65</v>
      </c>
      <c r="AG3293" s="3">
        <v>2628720.44</v>
      </c>
      <c r="AH3293" s="3">
        <v>103699.7</v>
      </c>
      <c r="AI3293" s="3">
        <v>2074</v>
      </c>
      <c r="AJ3293" s="2">
        <v>-10188946.82</v>
      </c>
    </row>
    <row r="3294" spans="1:36" hidden="1" x14ac:dyDescent="0.25">
      <c r="A3294" s="8">
        <v>3</v>
      </c>
      <c r="B3294" s="8" t="s">
        <v>3848</v>
      </c>
      <c r="C3294" s="8">
        <v>3411340140015</v>
      </c>
      <c r="D3294" s="8" t="s">
        <v>3849</v>
      </c>
      <c r="G3294" s="10">
        <v>43595</v>
      </c>
      <c r="H3294" s="8" t="s">
        <v>31</v>
      </c>
      <c r="I3294" s="8" t="s">
        <v>32</v>
      </c>
      <c r="J3294" s="9">
        <v>958785.95</v>
      </c>
      <c r="K3294" s="9">
        <v>19175.72</v>
      </c>
      <c r="L3294" s="8">
        <v>0</v>
      </c>
      <c r="M3294" s="14">
        <f t="shared" si="153"/>
        <v>977961.66999999993</v>
      </c>
      <c r="N3294" s="8">
        <v>0</v>
      </c>
      <c r="O3294" s="8">
        <v>0</v>
      </c>
      <c r="P3294" s="8" t="s">
        <v>43</v>
      </c>
      <c r="R3294" s="11">
        <v>197122</v>
      </c>
      <c r="S3294" s="13">
        <f>_xlfn.XLOOKUP(P3294,rif_fee_schedule!$A$2:$A$84,rif_fee_schedule!C$2:C$84, 0)*1.628</f>
        <v>5.1216879999999998</v>
      </c>
      <c r="T3294" s="13">
        <f>_xlfn.XLOOKUP(P3294,rif_fee_schedule!$A$2:$A$84,rif_fee_schedule!D$2:D$84, 0)</f>
        <v>2.9740000000000002</v>
      </c>
      <c r="U3294" s="14">
        <f t="shared" si="154"/>
        <v>1009597.381936</v>
      </c>
      <c r="V3294" s="14">
        <f t="shared" si="155"/>
        <v>586240.8280000001</v>
      </c>
      <c r="W3294" s="2"/>
      <c r="Y3294" s="3">
        <v>23988344.25</v>
      </c>
      <c r="Z3294" s="3">
        <v>491993.61</v>
      </c>
      <c r="AA3294" s="3">
        <v>633517.25</v>
      </c>
      <c r="AB3294">
        <v>0</v>
      </c>
      <c r="AC3294" s="3">
        <v>0</v>
      </c>
      <c r="AD3294" s="2">
        <v>2811604.2</v>
      </c>
      <c r="AE3294" s="3">
        <v>599122533.62</v>
      </c>
      <c r="AF3294" s="3">
        <v>12164932.65</v>
      </c>
      <c r="AG3294" s="3">
        <v>2628720.44</v>
      </c>
      <c r="AH3294" s="3">
        <v>103699.7</v>
      </c>
      <c r="AI3294" s="3">
        <v>2074</v>
      </c>
      <c r="AJ3294" s="2">
        <v>-10188946.82</v>
      </c>
    </row>
    <row r="3295" spans="1:36" hidden="1" x14ac:dyDescent="0.25">
      <c r="A3295" s="8">
        <v>2</v>
      </c>
      <c r="B3295" s="8" t="s">
        <v>2237</v>
      </c>
      <c r="C3295" s="8">
        <v>141210021010</v>
      </c>
      <c r="D3295" s="8" t="s">
        <v>2238</v>
      </c>
      <c r="F3295" s="8" t="s">
        <v>2239</v>
      </c>
      <c r="G3295" s="10">
        <v>43672</v>
      </c>
      <c r="H3295" s="8" t="s">
        <v>31</v>
      </c>
      <c r="I3295" s="8" t="s">
        <v>38</v>
      </c>
      <c r="J3295" s="9">
        <v>1969.71</v>
      </c>
      <c r="K3295" s="9">
        <v>39.39</v>
      </c>
      <c r="L3295" s="8">
        <v>0</v>
      </c>
      <c r="M3295" s="14">
        <f t="shared" si="153"/>
        <v>2009.1000000000001</v>
      </c>
      <c r="N3295" s="8">
        <v>0</v>
      </c>
      <c r="O3295" s="8">
        <v>0</v>
      </c>
      <c r="P3295" s="8" t="s">
        <v>114</v>
      </c>
      <c r="R3295" s="8">
        <v>2</v>
      </c>
      <c r="S3295" s="13">
        <f>_xlfn.XLOOKUP(P3295,rif_fee_schedule!$A$2:$A$84,rif_fee_schedule!C$2:C$84, 0)*1.628</f>
        <v>4288.152</v>
      </c>
      <c r="T3295" s="13">
        <f>_xlfn.XLOOKUP(P3295,rif_fee_schedule!$A$2:$A$84,rif_fee_schedule!D$2:D$84, 0)</f>
        <v>2490</v>
      </c>
      <c r="U3295" s="14">
        <f t="shared" si="154"/>
        <v>8576.3040000000001</v>
      </c>
      <c r="V3295" s="14">
        <f t="shared" si="155"/>
        <v>4980</v>
      </c>
      <c r="W3295"/>
      <c r="Y3295" s="3">
        <v>272008405.74000001</v>
      </c>
      <c r="Z3295" s="3">
        <v>5573244.3300000001</v>
      </c>
      <c r="AA3295" s="3">
        <v>0</v>
      </c>
      <c r="AB3295">
        <v>0</v>
      </c>
      <c r="AC3295" s="3">
        <v>0</v>
      </c>
      <c r="AD3295" s="2">
        <v>-7297347.0099999998</v>
      </c>
      <c r="AE3295" s="3">
        <v>599122533.62</v>
      </c>
      <c r="AF3295" s="3">
        <v>12164932.65</v>
      </c>
      <c r="AG3295" s="3">
        <v>2628720.44</v>
      </c>
      <c r="AH3295" s="3">
        <v>103699.7</v>
      </c>
      <c r="AI3295" s="3">
        <v>2074</v>
      </c>
      <c r="AJ3295" s="2">
        <v>-10188946.82</v>
      </c>
    </row>
    <row r="3296" spans="1:36" hidden="1" x14ac:dyDescent="0.25">
      <c r="A3296" s="8">
        <v>2</v>
      </c>
      <c r="B3296" s="8" t="s">
        <v>2237</v>
      </c>
      <c r="C3296" s="8">
        <v>141210021010</v>
      </c>
      <c r="D3296" s="8" t="s">
        <v>2238</v>
      </c>
      <c r="F3296" s="8" t="s">
        <v>2239</v>
      </c>
      <c r="G3296" s="10">
        <v>43672</v>
      </c>
      <c r="H3296" s="8" t="s">
        <v>31</v>
      </c>
      <c r="I3296" s="8" t="s">
        <v>38</v>
      </c>
      <c r="J3296" s="9">
        <v>1969.71</v>
      </c>
      <c r="K3296" s="9">
        <v>39.39</v>
      </c>
      <c r="L3296" s="8">
        <v>0</v>
      </c>
      <c r="M3296" s="14">
        <f t="shared" si="153"/>
        <v>2009.1000000000001</v>
      </c>
      <c r="N3296" s="8">
        <v>0</v>
      </c>
      <c r="O3296" s="8">
        <v>0</v>
      </c>
      <c r="P3296" s="8" t="s">
        <v>77</v>
      </c>
      <c r="R3296" s="8">
        <v>-1</v>
      </c>
      <c r="S3296" s="13">
        <f>_xlfn.XLOOKUP(P3296,rif_fee_schedule!$A$2:$A$84,rif_fee_schedule!C$2:C$84, 0)*1.628</f>
        <v>9769.6279999999988</v>
      </c>
      <c r="T3296" s="13">
        <f>_xlfn.XLOOKUP(P3296,rif_fee_schedule!$A$2:$A$84,rif_fee_schedule!D$2:D$84, 0)</f>
        <v>5674</v>
      </c>
      <c r="U3296" s="14">
        <f t="shared" si="154"/>
        <v>-9769.6279999999988</v>
      </c>
      <c r="V3296" s="14">
        <f t="shared" si="155"/>
        <v>-5674</v>
      </c>
      <c r="W3296"/>
      <c r="Y3296" s="3">
        <v>272008405.74000001</v>
      </c>
      <c r="Z3296" s="3">
        <v>5573244.3300000001</v>
      </c>
      <c r="AA3296" s="3">
        <v>0</v>
      </c>
      <c r="AB3296">
        <v>0</v>
      </c>
      <c r="AC3296" s="3">
        <v>0</v>
      </c>
      <c r="AD3296" s="2">
        <v>-7297347.0099999998</v>
      </c>
      <c r="AE3296" s="3">
        <v>599122533.62</v>
      </c>
      <c r="AF3296" s="3">
        <v>12164932.65</v>
      </c>
      <c r="AG3296" s="3">
        <v>2628720.44</v>
      </c>
      <c r="AH3296" s="3">
        <v>103699.7</v>
      </c>
      <c r="AI3296" s="3">
        <v>2074</v>
      </c>
      <c r="AJ3296" s="2">
        <v>-10188946.82</v>
      </c>
    </row>
    <row r="3297" spans="1:36" hidden="1" x14ac:dyDescent="0.25">
      <c r="A3297" s="8">
        <v>2</v>
      </c>
      <c r="B3297" s="8" t="s">
        <v>1978</v>
      </c>
      <c r="C3297" s="8">
        <v>141030400010</v>
      </c>
      <c r="D3297" s="8" t="s">
        <v>1979</v>
      </c>
      <c r="G3297" s="10">
        <v>43586</v>
      </c>
      <c r="H3297" s="8" t="s">
        <v>31</v>
      </c>
      <c r="I3297" s="8" t="s">
        <v>32</v>
      </c>
      <c r="J3297" s="9">
        <v>29633.02</v>
      </c>
      <c r="K3297" s="9">
        <v>592.66</v>
      </c>
      <c r="L3297" s="8">
        <v>0</v>
      </c>
      <c r="M3297" s="14">
        <f t="shared" ref="M3297:M3360" si="156">SUM(J3297:L3297)</f>
        <v>30225.68</v>
      </c>
      <c r="N3297" s="8">
        <v>0</v>
      </c>
      <c r="O3297" s="8">
        <v>0</v>
      </c>
      <c r="P3297" s="8" t="s">
        <v>45</v>
      </c>
      <c r="R3297" s="8">
        <v>-975</v>
      </c>
      <c r="S3297" s="13">
        <f>_xlfn.XLOOKUP(P3297,rif_fee_schedule!$A$2:$A$84,rif_fee_schedule!C$2:C$84, 0)*1.628</f>
        <v>19.244587999999997</v>
      </c>
      <c r="T3297" s="13">
        <f>_xlfn.XLOOKUP(P3297,rif_fee_schedule!$A$2:$A$84,rif_fee_schedule!D$2:D$84, 0)</f>
        <v>11.177</v>
      </c>
      <c r="U3297" s="14">
        <f t="shared" si="154"/>
        <v>-18763.473299999998</v>
      </c>
      <c r="V3297" s="14">
        <f t="shared" si="155"/>
        <v>-10897.574999999999</v>
      </c>
      <c r="W3297"/>
      <c r="Y3297" s="3">
        <v>272008405.74000001</v>
      </c>
      <c r="Z3297" s="3">
        <v>5573244.3300000001</v>
      </c>
      <c r="AA3297" s="3">
        <v>0</v>
      </c>
      <c r="AB3297">
        <v>0</v>
      </c>
      <c r="AC3297" s="3">
        <v>0</v>
      </c>
      <c r="AD3297" s="2">
        <v>-7297347.0099999998</v>
      </c>
      <c r="AE3297" s="3">
        <v>599122533.62</v>
      </c>
      <c r="AF3297" s="3">
        <v>12164932.65</v>
      </c>
      <c r="AG3297" s="3">
        <v>2628720.44</v>
      </c>
      <c r="AH3297" s="3">
        <v>103699.7</v>
      </c>
      <c r="AI3297" s="3">
        <v>2074</v>
      </c>
      <c r="AJ3297" s="2">
        <v>-10188946.82</v>
      </c>
    </row>
    <row r="3298" spans="1:36" hidden="1" x14ac:dyDescent="0.25">
      <c r="A3298" s="8">
        <v>2</v>
      </c>
      <c r="B3298" s="8" t="s">
        <v>1978</v>
      </c>
      <c r="C3298" s="8">
        <v>141030400010</v>
      </c>
      <c r="D3298" s="8" t="s">
        <v>1979</v>
      </c>
      <c r="G3298" s="10">
        <v>43586</v>
      </c>
      <c r="H3298" s="8" t="s">
        <v>31</v>
      </c>
      <c r="I3298" s="8" t="s">
        <v>32</v>
      </c>
      <c r="J3298" s="9">
        <v>29633.02</v>
      </c>
      <c r="K3298" s="9">
        <v>592.66</v>
      </c>
      <c r="L3298" s="8">
        <v>0</v>
      </c>
      <c r="M3298" s="14">
        <f t="shared" si="156"/>
        <v>30225.68</v>
      </c>
      <c r="N3298" s="8">
        <v>0</v>
      </c>
      <c r="O3298" s="8">
        <v>0</v>
      </c>
      <c r="P3298" s="8" t="s">
        <v>112</v>
      </c>
      <c r="R3298" s="8">
        <v>975</v>
      </c>
      <c r="S3298" s="13">
        <f>_xlfn.XLOOKUP(P3298,rif_fee_schedule!$A$2:$A$84,rif_fee_schedule!C$2:C$84, 0)*1.628</f>
        <v>53.092335999999996</v>
      </c>
      <c r="T3298" s="13">
        <f>_xlfn.XLOOKUP(P3298,rif_fee_schedule!$A$2:$A$84,rif_fee_schedule!D$2:D$84, 0)</f>
        <v>30.835000000000001</v>
      </c>
      <c r="U3298" s="14">
        <f t="shared" si="154"/>
        <v>51765.027599999994</v>
      </c>
      <c r="V3298" s="14">
        <f t="shared" si="155"/>
        <v>30064.125</v>
      </c>
      <c r="W3298"/>
      <c r="Y3298" s="3">
        <v>272008405.74000001</v>
      </c>
      <c r="Z3298" s="3">
        <v>5573244.3300000001</v>
      </c>
      <c r="AA3298" s="3">
        <v>0</v>
      </c>
      <c r="AB3298">
        <v>0</v>
      </c>
      <c r="AC3298" s="3">
        <v>0</v>
      </c>
      <c r="AD3298" s="2">
        <v>-7297347.0099999998</v>
      </c>
      <c r="AE3298" s="3">
        <v>599122533.62</v>
      </c>
      <c r="AF3298" s="3">
        <v>12164932.65</v>
      </c>
      <c r="AG3298" s="3">
        <v>2628720.44</v>
      </c>
      <c r="AH3298" s="3">
        <v>103699.7</v>
      </c>
      <c r="AI3298" s="3">
        <v>2074</v>
      </c>
      <c r="AJ3298" s="2">
        <v>-10188946.82</v>
      </c>
    </row>
    <row r="3299" spans="1:36" hidden="1" x14ac:dyDescent="0.25">
      <c r="A3299" s="8">
        <v>2</v>
      </c>
      <c r="B3299" s="8" t="s">
        <v>1412</v>
      </c>
      <c r="C3299" s="8">
        <v>131250390010</v>
      </c>
      <c r="D3299" s="8" t="s">
        <v>1413</v>
      </c>
      <c r="F3299" s="8" t="s">
        <v>1414</v>
      </c>
      <c r="G3299" s="10">
        <v>43572</v>
      </c>
      <c r="H3299" s="8" t="s">
        <v>31</v>
      </c>
      <c r="I3299" s="8" t="s">
        <v>38</v>
      </c>
      <c r="J3299" s="9">
        <v>39195.120000000003</v>
      </c>
      <c r="K3299" s="9">
        <v>783.9</v>
      </c>
      <c r="L3299" s="8">
        <v>0</v>
      </c>
      <c r="M3299" s="14">
        <f t="shared" si="156"/>
        <v>39979.020000000004</v>
      </c>
      <c r="N3299" s="8">
        <v>0</v>
      </c>
      <c r="O3299" s="8">
        <v>0</v>
      </c>
      <c r="P3299" s="8" t="s">
        <v>43</v>
      </c>
      <c r="R3299" s="11">
        <v>-4042</v>
      </c>
      <c r="S3299" s="13">
        <f>_xlfn.XLOOKUP(P3299,rif_fee_schedule!$A$2:$A$84,rif_fee_schedule!C$2:C$84, 0)*1.628</f>
        <v>5.1216879999999998</v>
      </c>
      <c r="T3299" s="13">
        <f>_xlfn.XLOOKUP(P3299,rif_fee_schedule!$A$2:$A$84,rif_fee_schedule!D$2:D$84, 0)</f>
        <v>2.9740000000000002</v>
      </c>
      <c r="U3299" s="14">
        <f t="shared" si="154"/>
        <v>-20701.862895999999</v>
      </c>
      <c r="V3299" s="14">
        <f t="shared" si="155"/>
        <v>-12020.908000000001</v>
      </c>
      <c r="W3299" s="2"/>
      <c r="Y3299" s="3">
        <v>272008405.74000001</v>
      </c>
      <c r="Z3299" s="3">
        <v>5573244.3300000001</v>
      </c>
      <c r="AA3299" s="3">
        <v>0</v>
      </c>
      <c r="AB3299">
        <v>0</v>
      </c>
      <c r="AC3299" s="3">
        <v>0</v>
      </c>
      <c r="AD3299" s="2">
        <v>-7297347.0099999998</v>
      </c>
      <c r="AE3299" s="3">
        <v>599122533.62</v>
      </c>
      <c r="AF3299" s="3">
        <v>12164932.65</v>
      </c>
      <c r="AG3299" s="3">
        <v>2628720.44</v>
      </c>
      <c r="AH3299" s="3">
        <v>103699.7</v>
      </c>
      <c r="AI3299" s="3">
        <v>2074</v>
      </c>
      <c r="AJ3299" s="2">
        <v>-10188946.82</v>
      </c>
    </row>
    <row r="3300" spans="1:36" hidden="1" x14ac:dyDescent="0.25">
      <c r="A3300" s="8">
        <v>2</v>
      </c>
      <c r="B3300" s="8" t="s">
        <v>1412</v>
      </c>
      <c r="C3300" s="8">
        <v>131250390010</v>
      </c>
      <c r="D3300" s="8" t="s">
        <v>1413</v>
      </c>
      <c r="F3300" s="8" t="s">
        <v>1414</v>
      </c>
      <c r="G3300" s="10">
        <v>43572</v>
      </c>
      <c r="H3300" s="8" t="s">
        <v>31</v>
      </c>
      <c r="I3300" s="8" t="s">
        <v>38</v>
      </c>
      <c r="J3300" s="9">
        <v>39195.120000000003</v>
      </c>
      <c r="K3300" s="9">
        <v>783.9</v>
      </c>
      <c r="L3300" s="8">
        <v>0</v>
      </c>
      <c r="M3300" s="14">
        <f t="shared" si="156"/>
        <v>39979.020000000004</v>
      </c>
      <c r="N3300" s="8">
        <v>0</v>
      </c>
      <c r="O3300" s="8">
        <v>0</v>
      </c>
      <c r="P3300" s="8" t="s">
        <v>72</v>
      </c>
      <c r="R3300" s="11">
        <v>4042</v>
      </c>
      <c r="S3300" s="13">
        <f>_xlfn.XLOOKUP(P3300,rif_fee_schedule!$A$2:$A$84,rif_fee_schedule!C$2:C$84, 0)*1.628</f>
        <v>15.918583999999999</v>
      </c>
      <c r="T3300" s="13">
        <f>_xlfn.XLOOKUP(P3300,rif_fee_schedule!$A$2:$A$84,rif_fee_schedule!D$2:D$84, 0)</f>
        <v>9.2460000000000004</v>
      </c>
      <c r="U3300" s="14">
        <f t="shared" si="154"/>
        <v>64342.916527999994</v>
      </c>
      <c r="V3300" s="14">
        <f t="shared" si="155"/>
        <v>37372.332000000002</v>
      </c>
      <c r="W3300" s="2"/>
      <c r="Y3300" s="3">
        <v>272008405.74000001</v>
      </c>
      <c r="Z3300" s="3">
        <v>5573244.3300000001</v>
      </c>
      <c r="AA3300" s="3">
        <v>0</v>
      </c>
      <c r="AB3300">
        <v>0</v>
      </c>
      <c r="AC3300" s="3">
        <v>0</v>
      </c>
      <c r="AD3300" s="2">
        <v>-7297347.0099999998</v>
      </c>
      <c r="AE3300" s="3">
        <v>599122533.62</v>
      </c>
      <c r="AF3300" s="3">
        <v>12164932.65</v>
      </c>
      <c r="AG3300" s="3">
        <v>2628720.44</v>
      </c>
      <c r="AH3300" s="3">
        <v>103699.7</v>
      </c>
      <c r="AI3300" s="3">
        <v>2074</v>
      </c>
      <c r="AJ3300" s="2">
        <v>-10188946.82</v>
      </c>
    </row>
    <row r="3301" spans="1:36" hidden="1" x14ac:dyDescent="0.25">
      <c r="A3301" s="8">
        <v>2</v>
      </c>
      <c r="B3301" s="8" t="s">
        <v>1204</v>
      </c>
      <c r="C3301" s="8">
        <v>131140440040</v>
      </c>
      <c r="D3301" s="8" t="s">
        <v>1205</v>
      </c>
      <c r="G3301" s="10">
        <v>43697</v>
      </c>
      <c r="H3301" s="8" t="s">
        <v>31</v>
      </c>
      <c r="I3301" s="8" t="s">
        <v>32</v>
      </c>
      <c r="J3301" s="9">
        <v>15865.85</v>
      </c>
      <c r="K3301" s="9">
        <v>317.32</v>
      </c>
      <c r="L3301" s="8">
        <v>0</v>
      </c>
      <c r="M3301" s="14">
        <f t="shared" si="156"/>
        <v>16183.17</v>
      </c>
      <c r="N3301" s="8">
        <v>0</v>
      </c>
      <c r="O3301" s="8">
        <v>0</v>
      </c>
      <c r="P3301" s="8" t="s">
        <v>77</v>
      </c>
      <c r="R3301" s="8">
        <v>-1</v>
      </c>
      <c r="S3301" s="13">
        <f>_xlfn.XLOOKUP(P3301,rif_fee_schedule!$A$2:$A$84,rif_fee_schedule!C$2:C$84, 0)*1.628</f>
        <v>9769.6279999999988</v>
      </c>
      <c r="T3301" s="13">
        <f>_xlfn.XLOOKUP(P3301,rif_fee_schedule!$A$2:$A$84,rif_fee_schedule!D$2:D$84, 0)</f>
        <v>5674</v>
      </c>
      <c r="U3301" s="14">
        <f t="shared" si="154"/>
        <v>-9769.6279999999988</v>
      </c>
      <c r="V3301" s="14">
        <f t="shared" si="155"/>
        <v>-5674</v>
      </c>
      <c r="W3301"/>
      <c r="Y3301" s="3">
        <v>272008405.74000001</v>
      </c>
      <c r="Z3301" s="3">
        <v>5573244.3300000001</v>
      </c>
      <c r="AA3301" s="3">
        <v>0</v>
      </c>
      <c r="AB3301">
        <v>0</v>
      </c>
      <c r="AC3301" s="3">
        <v>0</v>
      </c>
      <c r="AD3301" s="2">
        <v>-7297347.0099999998</v>
      </c>
      <c r="AE3301" s="3">
        <v>599122533.62</v>
      </c>
      <c r="AF3301" s="3">
        <v>12164932.65</v>
      </c>
      <c r="AG3301" s="3">
        <v>2628720.44</v>
      </c>
      <c r="AH3301" s="3">
        <v>103699.7</v>
      </c>
      <c r="AI3301" s="3">
        <v>2074</v>
      </c>
      <c r="AJ3301" s="2">
        <v>-10188946.82</v>
      </c>
    </row>
    <row r="3302" spans="1:36" hidden="1" x14ac:dyDescent="0.25">
      <c r="A3302" s="8">
        <v>2</v>
      </c>
      <c r="B3302" s="8" t="s">
        <v>1204</v>
      </c>
      <c r="C3302" s="8">
        <v>131140440040</v>
      </c>
      <c r="D3302" s="8" t="s">
        <v>1205</v>
      </c>
      <c r="G3302" s="10">
        <v>43697</v>
      </c>
      <c r="H3302" s="8" t="s">
        <v>31</v>
      </c>
      <c r="I3302" s="8" t="s">
        <v>32</v>
      </c>
      <c r="J3302" s="9">
        <v>15865.85</v>
      </c>
      <c r="K3302" s="9">
        <v>317.32</v>
      </c>
      <c r="L3302" s="8">
        <v>0</v>
      </c>
      <c r="M3302" s="14">
        <f t="shared" si="156"/>
        <v>16183.17</v>
      </c>
      <c r="N3302" s="8">
        <v>0</v>
      </c>
      <c r="O3302" s="8">
        <v>0</v>
      </c>
      <c r="P3302" s="8" t="s">
        <v>113</v>
      </c>
      <c r="R3302" s="8">
        <v>4</v>
      </c>
      <c r="S3302" s="13">
        <f>_xlfn.XLOOKUP(P3302,rif_fee_schedule!$A$2:$A$84,rif_fee_schedule!C$2:C$84, 0)*1.628</f>
        <v>6860.3919999999998</v>
      </c>
      <c r="T3302" s="13">
        <f>_xlfn.XLOOKUP(P3302,rif_fee_schedule!$A$2:$A$84,rif_fee_schedule!D$2:D$84, 0)</f>
        <v>3984</v>
      </c>
      <c r="U3302" s="14">
        <f t="shared" si="154"/>
        <v>27441.567999999999</v>
      </c>
      <c r="V3302" s="14">
        <f t="shared" si="155"/>
        <v>15936</v>
      </c>
      <c r="W3302"/>
      <c r="Y3302" s="3">
        <v>272008405.74000001</v>
      </c>
      <c r="Z3302" s="3">
        <v>5573244.3300000001</v>
      </c>
      <c r="AA3302" s="3">
        <v>0</v>
      </c>
      <c r="AB3302">
        <v>0</v>
      </c>
      <c r="AC3302" s="3">
        <v>0</v>
      </c>
      <c r="AD3302" s="2">
        <v>-7297347.0099999998</v>
      </c>
      <c r="AE3302" s="3">
        <v>599122533.62</v>
      </c>
      <c r="AF3302" s="3">
        <v>12164932.65</v>
      </c>
      <c r="AG3302" s="3">
        <v>2628720.44</v>
      </c>
      <c r="AH3302" s="3">
        <v>103699.7</v>
      </c>
      <c r="AI3302" s="3">
        <v>2074</v>
      </c>
      <c r="AJ3302" s="2">
        <v>-10188946.82</v>
      </c>
    </row>
    <row r="3303" spans="1:36" hidden="1" x14ac:dyDescent="0.25">
      <c r="A3303" s="8">
        <v>2</v>
      </c>
      <c r="B3303" s="8" t="s">
        <v>2141</v>
      </c>
      <c r="C3303" s="8">
        <v>141160231590</v>
      </c>
      <c r="D3303" s="8" t="s">
        <v>2142</v>
      </c>
      <c r="F3303" s="8" t="s">
        <v>2143</v>
      </c>
      <c r="G3303" s="10">
        <v>43570</v>
      </c>
      <c r="H3303" s="8" t="s">
        <v>31</v>
      </c>
      <c r="I3303" s="8" t="s">
        <v>38</v>
      </c>
      <c r="J3303" s="9">
        <v>1969.71</v>
      </c>
      <c r="K3303" s="9">
        <v>39.39</v>
      </c>
      <c r="L3303" s="8">
        <v>0</v>
      </c>
      <c r="M3303" s="14">
        <f t="shared" si="156"/>
        <v>2009.1000000000001</v>
      </c>
      <c r="N3303" s="8">
        <v>0</v>
      </c>
      <c r="O3303" s="8">
        <v>0</v>
      </c>
      <c r="P3303" s="8" t="s">
        <v>114</v>
      </c>
      <c r="R3303" s="8">
        <v>2</v>
      </c>
      <c r="S3303" s="13">
        <f>_xlfn.XLOOKUP(P3303,rif_fee_schedule!$A$2:$A$84,rif_fee_schedule!C$2:C$84, 0)*1.628</f>
        <v>4288.152</v>
      </c>
      <c r="T3303" s="13">
        <f>_xlfn.XLOOKUP(P3303,rif_fee_schedule!$A$2:$A$84,rif_fee_schedule!D$2:D$84, 0)</f>
        <v>2490</v>
      </c>
      <c r="U3303" s="14">
        <f t="shared" si="154"/>
        <v>8576.3040000000001</v>
      </c>
      <c r="V3303" s="14">
        <f t="shared" si="155"/>
        <v>4980</v>
      </c>
      <c r="W3303"/>
      <c r="Y3303" s="3">
        <v>272008405.74000001</v>
      </c>
      <c r="Z3303" s="3">
        <v>5573244.3300000001</v>
      </c>
      <c r="AA3303" s="3">
        <v>0</v>
      </c>
      <c r="AB3303">
        <v>0</v>
      </c>
      <c r="AC3303" s="3">
        <v>0</v>
      </c>
      <c r="AD3303" s="2">
        <v>-7297347.0099999998</v>
      </c>
      <c r="AE3303" s="3">
        <v>599122533.62</v>
      </c>
      <c r="AF3303" s="3">
        <v>12164932.65</v>
      </c>
      <c r="AG3303" s="3">
        <v>2628720.44</v>
      </c>
      <c r="AH3303" s="3">
        <v>103699.7</v>
      </c>
      <c r="AI3303" s="3">
        <v>2074</v>
      </c>
      <c r="AJ3303" s="2">
        <v>-10188946.82</v>
      </c>
    </row>
    <row r="3304" spans="1:36" hidden="1" x14ac:dyDescent="0.25">
      <c r="A3304" s="8">
        <v>2</v>
      </c>
      <c r="B3304" s="8" t="s">
        <v>2141</v>
      </c>
      <c r="C3304" s="8">
        <v>141160231590</v>
      </c>
      <c r="D3304" s="8" t="s">
        <v>2142</v>
      </c>
      <c r="F3304" s="8" t="s">
        <v>2143</v>
      </c>
      <c r="G3304" s="10">
        <v>43570</v>
      </c>
      <c r="H3304" s="8" t="s">
        <v>31</v>
      </c>
      <c r="I3304" s="8" t="s">
        <v>38</v>
      </c>
      <c r="J3304" s="9">
        <v>1969.71</v>
      </c>
      <c r="K3304" s="9">
        <v>39.39</v>
      </c>
      <c r="L3304" s="8">
        <v>0</v>
      </c>
      <c r="M3304" s="14">
        <f t="shared" si="156"/>
        <v>2009.1000000000001</v>
      </c>
      <c r="N3304" s="8">
        <v>0</v>
      </c>
      <c r="O3304" s="8">
        <v>0</v>
      </c>
      <c r="P3304" s="8" t="s">
        <v>77</v>
      </c>
      <c r="R3304" s="8">
        <v>-1</v>
      </c>
      <c r="S3304" s="13">
        <f>_xlfn.XLOOKUP(P3304,rif_fee_schedule!$A$2:$A$84,rif_fee_schedule!C$2:C$84, 0)*1.628</f>
        <v>9769.6279999999988</v>
      </c>
      <c r="T3304" s="13">
        <f>_xlfn.XLOOKUP(P3304,rif_fee_schedule!$A$2:$A$84,rif_fee_schedule!D$2:D$84, 0)</f>
        <v>5674</v>
      </c>
      <c r="U3304" s="14">
        <f t="shared" si="154"/>
        <v>-9769.6279999999988</v>
      </c>
      <c r="V3304" s="14">
        <f t="shared" si="155"/>
        <v>-5674</v>
      </c>
      <c r="W3304"/>
      <c r="Y3304" s="3">
        <v>272008405.74000001</v>
      </c>
      <c r="Z3304" s="3">
        <v>5573244.3300000001</v>
      </c>
      <c r="AA3304" s="3">
        <v>0</v>
      </c>
      <c r="AB3304">
        <v>0</v>
      </c>
      <c r="AC3304" s="3">
        <v>0</v>
      </c>
      <c r="AD3304" s="2">
        <v>-7297347.0099999998</v>
      </c>
      <c r="AE3304" s="3">
        <v>599122533.62</v>
      </c>
      <c r="AF3304" s="3">
        <v>12164932.65</v>
      </c>
      <c r="AG3304" s="3">
        <v>2628720.44</v>
      </c>
      <c r="AH3304" s="3">
        <v>103699.7</v>
      </c>
      <c r="AI3304" s="3">
        <v>2074</v>
      </c>
      <c r="AJ3304" s="2">
        <v>-10188946.82</v>
      </c>
    </row>
    <row r="3305" spans="1:36" hidden="1" x14ac:dyDescent="0.25">
      <c r="A3305" s="8">
        <v>2</v>
      </c>
      <c r="B3305" s="8" t="s">
        <v>1190</v>
      </c>
      <c r="C3305" s="8">
        <v>131140270630</v>
      </c>
      <c r="D3305" s="8" t="s">
        <v>1191</v>
      </c>
      <c r="G3305" s="10">
        <v>43570</v>
      </c>
      <c r="H3305" s="8" t="s">
        <v>31</v>
      </c>
      <c r="I3305" s="8" t="s">
        <v>32</v>
      </c>
      <c r="J3305" s="9">
        <v>1969.71</v>
      </c>
      <c r="K3305" s="9">
        <v>39.39</v>
      </c>
      <c r="L3305" s="8">
        <v>0</v>
      </c>
      <c r="M3305" s="14">
        <f t="shared" si="156"/>
        <v>2009.1000000000001</v>
      </c>
      <c r="N3305" s="8">
        <v>0</v>
      </c>
      <c r="O3305" s="8">
        <v>0</v>
      </c>
      <c r="P3305" s="8" t="s">
        <v>114</v>
      </c>
      <c r="R3305" s="8">
        <v>2</v>
      </c>
      <c r="S3305" s="13">
        <f>_xlfn.XLOOKUP(P3305,rif_fee_schedule!$A$2:$A$84,rif_fee_schedule!C$2:C$84, 0)*1.628</f>
        <v>4288.152</v>
      </c>
      <c r="T3305" s="13">
        <f>_xlfn.XLOOKUP(P3305,rif_fee_schedule!$A$2:$A$84,rif_fee_schedule!D$2:D$84, 0)</f>
        <v>2490</v>
      </c>
      <c r="U3305" s="14">
        <f t="shared" si="154"/>
        <v>8576.3040000000001</v>
      </c>
      <c r="V3305" s="14">
        <f t="shared" si="155"/>
        <v>4980</v>
      </c>
      <c r="W3305"/>
      <c r="Y3305" s="3">
        <v>272008405.74000001</v>
      </c>
      <c r="Z3305" s="3">
        <v>5573244.3300000001</v>
      </c>
      <c r="AA3305" s="3">
        <v>0</v>
      </c>
      <c r="AB3305">
        <v>0</v>
      </c>
      <c r="AC3305" s="3">
        <v>0</v>
      </c>
      <c r="AD3305" s="2">
        <v>-7297347.0099999998</v>
      </c>
      <c r="AE3305" s="3">
        <v>599122533.62</v>
      </c>
      <c r="AF3305" s="3">
        <v>12164932.65</v>
      </c>
      <c r="AG3305" s="3">
        <v>2628720.44</v>
      </c>
      <c r="AH3305" s="3">
        <v>103699.7</v>
      </c>
      <c r="AI3305" s="3">
        <v>2074</v>
      </c>
      <c r="AJ3305" s="2">
        <v>-10188946.82</v>
      </c>
    </row>
    <row r="3306" spans="1:36" hidden="1" x14ac:dyDescent="0.25">
      <c r="A3306" s="8">
        <v>2</v>
      </c>
      <c r="B3306" s="8" t="s">
        <v>1190</v>
      </c>
      <c r="C3306" s="8">
        <v>131140270630</v>
      </c>
      <c r="D3306" s="8" t="s">
        <v>1191</v>
      </c>
      <c r="G3306" s="10">
        <v>43570</v>
      </c>
      <c r="H3306" s="8" t="s">
        <v>31</v>
      </c>
      <c r="I3306" s="8" t="s">
        <v>32</v>
      </c>
      <c r="J3306" s="9">
        <v>1969.71</v>
      </c>
      <c r="K3306" s="9">
        <v>39.39</v>
      </c>
      <c r="L3306" s="8">
        <v>0</v>
      </c>
      <c r="M3306" s="14">
        <f t="shared" si="156"/>
        <v>2009.1000000000001</v>
      </c>
      <c r="N3306" s="8">
        <v>0</v>
      </c>
      <c r="O3306" s="8">
        <v>0</v>
      </c>
      <c r="P3306" s="8" t="s">
        <v>77</v>
      </c>
      <c r="R3306" s="8">
        <v>-1</v>
      </c>
      <c r="S3306" s="13">
        <f>_xlfn.XLOOKUP(P3306,rif_fee_schedule!$A$2:$A$84,rif_fee_schedule!C$2:C$84, 0)*1.628</f>
        <v>9769.6279999999988</v>
      </c>
      <c r="T3306" s="13">
        <f>_xlfn.XLOOKUP(P3306,rif_fee_schedule!$A$2:$A$84,rif_fee_schedule!D$2:D$84, 0)</f>
        <v>5674</v>
      </c>
      <c r="U3306" s="14">
        <f t="shared" si="154"/>
        <v>-9769.6279999999988</v>
      </c>
      <c r="V3306" s="14">
        <f t="shared" si="155"/>
        <v>-5674</v>
      </c>
      <c r="W3306"/>
      <c r="Y3306" s="3">
        <v>272008405.74000001</v>
      </c>
      <c r="Z3306" s="3">
        <v>5573244.3300000001</v>
      </c>
      <c r="AA3306" s="3">
        <v>0</v>
      </c>
      <c r="AB3306">
        <v>0</v>
      </c>
      <c r="AC3306" s="3">
        <v>0</v>
      </c>
      <c r="AD3306" s="2">
        <v>-7297347.0099999998</v>
      </c>
      <c r="AE3306" s="3">
        <v>599122533.62</v>
      </c>
      <c r="AF3306" s="3">
        <v>12164932.65</v>
      </c>
      <c r="AG3306" s="3">
        <v>2628720.44</v>
      </c>
      <c r="AH3306" s="3">
        <v>103699.7</v>
      </c>
      <c r="AI3306" s="3">
        <v>2074</v>
      </c>
      <c r="AJ3306" s="2">
        <v>-10188946.82</v>
      </c>
    </row>
    <row r="3307" spans="1:36" hidden="1" x14ac:dyDescent="0.25">
      <c r="A3307" s="8">
        <v>3.1</v>
      </c>
      <c r="B3307" s="8" t="s">
        <v>4301</v>
      </c>
      <c r="C3307" s="8">
        <v>3122020080460</v>
      </c>
      <c r="D3307" s="8" t="s">
        <v>4302</v>
      </c>
      <c r="F3307" s="8" t="s">
        <v>4303</v>
      </c>
      <c r="G3307" s="10">
        <v>43574</v>
      </c>
      <c r="H3307" s="8" t="s">
        <v>31</v>
      </c>
      <c r="I3307" s="8" t="s">
        <v>38</v>
      </c>
      <c r="J3307" s="9">
        <v>0</v>
      </c>
      <c r="K3307" s="9">
        <v>0</v>
      </c>
      <c r="L3307" s="8">
        <v>0</v>
      </c>
      <c r="M3307" s="14">
        <f t="shared" si="156"/>
        <v>0</v>
      </c>
      <c r="N3307" s="8">
        <v>0</v>
      </c>
      <c r="O3307" s="8">
        <v>0</v>
      </c>
      <c r="P3307" s="8" t="s">
        <v>77</v>
      </c>
      <c r="R3307" s="8">
        <v>0</v>
      </c>
      <c r="S3307" s="13">
        <f>_xlfn.XLOOKUP(P3307,rif_fee_schedule!$A$2:$A$84,rif_fee_schedule!C$2:C$84, 0)*1.628</f>
        <v>9769.6279999999988</v>
      </c>
      <c r="T3307" s="13">
        <f>_xlfn.XLOOKUP(P3307,rif_fee_schedule!$A$2:$A$84,rif_fee_schedule!D$2:D$84, 0)</f>
        <v>5674</v>
      </c>
      <c r="U3307" s="14">
        <f t="shared" si="154"/>
        <v>0</v>
      </c>
      <c r="V3307" s="14">
        <f t="shared" si="155"/>
        <v>0</v>
      </c>
      <c r="W3307"/>
      <c r="Y3307" s="3">
        <v>34362078.990000002</v>
      </c>
      <c r="Z3307" s="3">
        <v>687512.03</v>
      </c>
      <c r="AA3307" s="3">
        <v>0</v>
      </c>
      <c r="AB3307">
        <v>0</v>
      </c>
      <c r="AC3307" s="3">
        <v>0</v>
      </c>
      <c r="AD3307" s="2">
        <v>-175934.14</v>
      </c>
      <c r="AE3307" s="3">
        <v>599122533.62</v>
      </c>
      <c r="AF3307" s="3">
        <v>12164932.65</v>
      </c>
      <c r="AG3307" s="3">
        <v>2628720.44</v>
      </c>
      <c r="AH3307" s="3">
        <v>103699.7</v>
      </c>
      <c r="AI3307" s="3">
        <v>2074</v>
      </c>
      <c r="AJ3307" s="2">
        <v>-10188946.82</v>
      </c>
    </row>
    <row r="3308" spans="1:36" hidden="1" x14ac:dyDescent="0.25">
      <c r="A3308" s="8">
        <v>2</v>
      </c>
      <c r="B3308" s="8" t="s">
        <v>2086</v>
      </c>
      <c r="C3308" s="8">
        <v>141110130290</v>
      </c>
      <c r="D3308" s="8" t="s">
        <v>2087</v>
      </c>
      <c r="G3308" s="10">
        <v>43761</v>
      </c>
      <c r="H3308" s="8" t="s">
        <v>31</v>
      </c>
      <c r="I3308" s="8" t="s">
        <v>32</v>
      </c>
      <c r="J3308" s="9">
        <v>21484.3</v>
      </c>
      <c r="K3308" s="9">
        <v>429.69</v>
      </c>
      <c r="L3308" s="8">
        <v>0</v>
      </c>
      <c r="M3308" s="14">
        <f t="shared" si="156"/>
        <v>21913.989999999998</v>
      </c>
      <c r="N3308" s="8">
        <v>0</v>
      </c>
      <c r="O3308" s="8">
        <v>0</v>
      </c>
      <c r="P3308" s="8" t="s">
        <v>114</v>
      </c>
      <c r="R3308" s="8">
        <v>-2</v>
      </c>
      <c r="S3308" s="13">
        <f>_xlfn.XLOOKUP(P3308,rif_fee_schedule!$A$2:$A$84,rif_fee_schedule!C$2:C$84, 0)*1.628</f>
        <v>4288.152</v>
      </c>
      <c r="T3308" s="13">
        <f>_xlfn.XLOOKUP(P3308,rif_fee_schedule!$A$2:$A$84,rif_fee_schedule!D$2:D$84, 0)</f>
        <v>2490</v>
      </c>
      <c r="U3308" s="14">
        <f t="shared" si="154"/>
        <v>-8576.3040000000001</v>
      </c>
      <c r="V3308" s="14">
        <f t="shared" si="155"/>
        <v>-4980</v>
      </c>
      <c r="W3308"/>
      <c r="Y3308" s="3">
        <v>272008405.74000001</v>
      </c>
      <c r="Z3308" s="3">
        <v>5573244.3300000001</v>
      </c>
      <c r="AA3308" s="3">
        <v>0</v>
      </c>
      <c r="AB3308">
        <v>0</v>
      </c>
      <c r="AC3308" s="3">
        <v>0</v>
      </c>
      <c r="AD3308" s="2">
        <v>-7297347.0099999998</v>
      </c>
      <c r="AE3308" s="3">
        <v>599122533.62</v>
      </c>
      <c r="AF3308" s="3">
        <v>12164932.65</v>
      </c>
      <c r="AG3308" s="3">
        <v>2628720.44</v>
      </c>
      <c r="AH3308" s="3">
        <v>103699.7</v>
      </c>
      <c r="AI3308" s="3">
        <v>2074</v>
      </c>
      <c r="AJ3308" s="2">
        <v>-10188946.82</v>
      </c>
    </row>
    <row r="3309" spans="1:36" hidden="1" x14ac:dyDescent="0.25">
      <c r="A3309" s="8">
        <v>2</v>
      </c>
      <c r="B3309" s="8" t="s">
        <v>2086</v>
      </c>
      <c r="C3309" s="8">
        <v>141110130290</v>
      </c>
      <c r="D3309" s="8" t="s">
        <v>2087</v>
      </c>
      <c r="G3309" s="10">
        <v>43761</v>
      </c>
      <c r="H3309" s="8" t="s">
        <v>31</v>
      </c>
      <c r="I3309" s="8" t="s">
        <v>32</v>
      </c>
      <c r="J3309" s="9">
        <v>21484.3</v>
      </c>
      <c r="K3309" s="9">
        <v>429.69</v>
      </c>
      <c r="L3309" s="8">
        <v>0</v>
      </c>
      <c r="M3309" s="14">
        <f t="shared" si="156"/>
        <v>21913.989999999998</v>
      </c>
      <c r="N3309" s="8">
        <v>0</v>
      </c>
      <c r="O3309" s="8">
        <v>0</v>
      </c>
      <c r="P3309" s="8" t="s">
        <v>376</v>
      </c>
      <c r="R3309" s="8">
        <v>6</v>
      </c>
      <c r="S3309" s="13">
        <f>_xlfn.XLOOKUP(P3309,rif_fee_schedule!$A$2:$A$84,rif_fee_schedule!C$2:C$84, 0)*1.628</f>
        <v>5981.2719999999999</v>
      </c>
      <c r="T3309" s="13">
        <f>_xlfn.XLOOKUP(P3309,rif_fee_schedule!$A$2:$A$84,rif_fee_schedule!D$2:D$84, 0)</f>
        <v>3474</v>
      </c>
      <c r="U3309" s="14">
        <f t="shared" si="154"/>
        <v>35887.631999999998</v>
      </c>
      <c r="V3309" s="14">
        <f t="shared" si="155"/>
        <v>20844</v>
      </c>
      <c r="W3309"/>
      <c r="Y3309" s="3">
        <v>272008405.74000001</v>
      </c>
      <c r="Z3309" s="3">
        <v>5573244.3300000001</v>
      </c>
      <c r="AA3309" s="3">
        <v>0</v>
      </c>
      <c r="AB3309">
        <v>0</v>
      </c>
      <c r="AC3309" s="3">
        <v>0</v>
      </c>
      <c r="AD3309" s="2">
        <v>-7297347.0099999998</v>
      </c>
      <c r="AE3309" s="3">
        <v>599122533.62</v>
      </c>
      <c r="AF3309" s="3">
        <v>12164932.65</v>
      </c>
      <c r="AG3309" s="3">
        <v>2628720.44</v>
      </c>
      <c r="AH3309" s="3">
        <v>103699.7</v>
      </c>
      <c r="AI3309" s="3">
        <v>2074</v>
      </c>
      <c r="AJ3309" s="2">
        <v>-10188946.82</v>
      </c>
    </row>
    <row r="3310" spans="1:36" hidden="1" x14ac:dyDescent="0.25">
      <c r="A3310" s="8">
        <v>2</v>
      </c>
      <c r="B3310" s="8" t="s">
        <v>1747</v>
      </c>
      <c r="C3310" s="8">
        <v>132070310060</v>
      </c>
      <c r="D3310" s="8" t="s">
        <v>1748</v>
      </c>
      <c r="F3310" s="8" t="s">
        <v>1749</v>
      </c>
      <c r="G3310" s="10">
        <v>43571</v>
      </c>
      <c r="H3310" s="8" t="s">
        <v>31</v>
      </c>
      <c r="I3310" s="8" t="s">
        <v>38</v>
      </c>
      <c r="J3310" s="9">
        <v>0</v>
      </c>
      <c r="K3310" s="9">
        <v>0</v>
      </c>
      <c r="L3310" s="8">
        <v>0</v>
      </c>
      <c r="M3310" s="14">
        <f t="shared" si="156"/>
        <v>0</v>
      </c>
      <c r="N3310" s="8">
        <v>0</v>
      </c>
      <c r="O3310" s="8">
        <v>0</v>
      </c>
      <c r="P3310" s="8" t="s">
        <v>77</v>
      </c>
      <c r="R3310" s="8">
        <v>-1</v>
      </c>
      <c r="S3310" s="13">
        <f>_xlfn.XLOOKUP(P3310,rif_fee_schedule!$A$2:$A$84,rif_fee_schedule!C$2:C$84, 0)*1.628</f>
        <v>9769.6279999999988</v>
      </c>
      <c r="T3310" s="13">
        <f>_xlfn.XLOOKUP(P3310,rif_fee_schedule!$A$2:$A$84,rif_fee_schedule!D$2:D$84, 0)</f>
        <v>5674</v>
      </c>
      <c r="U3310" s="14">
        <f t="shared" si="154"/>
        <v>-9769.6279999999988</v>
      </c>
      <c r="V3310" s="14">
        <f t="shared" si="155"/>
        <v>-5674</v>
      </c>
      <c r="W3310"/>
      <c r="Y3310" s="3">
        <v>272008405.74000001</v>
      </c>
      <c r="Z3310" s="3">
        <v>5573244.3300000001</v>
      </c>
      <c r="AA3310" s="3">
        <v>0</v>
      </c>
      <c r="AB3310">
        <v>0</v>
      </c>
      <c r="AC3310" s="3">
        <v>0</v>
      </c>
      <c r="AD3310" s="2">
        <v>-7297347.0099999998</v>
      </c>
      <c r="AE3310" s="3">
        <v>599122533.62</v>
      </c>
      <c r="AF3310" s="3">
        <v>12164932.65</v>
      </c>
      <c r="AG3310" s="3">
        <v>2628720.44</v>
      </c>
      <c r="AH3310" s="3">
        <v>103699.7</v>
      </c>
      <c r="AI3310" s="3">
        <v>2074</v>
      </c>
      <c r="AJ3310" s="2">
        <v>-10188946.82</v>
      </c>
    </row>
    <row r="3311" spans="1:36" hidden="1" x14ac:dyDescent="0.25">
      <c r="A3311" s="8">
        <v>2</v>
      </c>
      <c r="B3311" s="8" t="s">
        <v>1747</v>
      </c>
      <c r="C3311" s="8">
        <v>132070310060</v>
      </c>
      <c r="D3311" s="8" t="s">
        <v>1748</v>
      </c>
      <c r="F3311" s="8" t="s">
        <v>1749</v>
      </c>
      <c r="G3311" s="10">
        <v>43571</v>
      </c>
      <c r="H3311" s="8" t="s">
        <v>31</v>
      </c>
      <c r="I3311" s="8" t="s">
        <v>38</v>
      </c>
      <c r="J3311" s="9">
        <v>0</v>
      </c>
      <c r="K3311" s="9">
        <v>0</v>
      </c>
      <c r="L3311" s="8">
        <v>0</v>
      </c>
      <c r="M3311" s="14">
        <f t="shared" si="156"/>
        <v>0</v>
      </c>
      <c r="N3311" s="8">
        <v>0</v>
      </c>
      <c r="O3311" s="8">
        <v>0</v>
      </c>
      <c r="P3311" s="8" t="s">
        <v>77</v>
      </c>
      <c r="R3311" s="8">
        <v>1</v>
      </c>
      <c r="S3311" s="13">
        <f>_xlfn.XLOOKUP(P3311,rif_fee_schedule!$A$2:$A$84,rif_fee_schedule!C$2:C$84, 0)*1.628</f>
        <v>9769.6279999999988</v>
      </c>
      <c r="T3311" s="13">
        <f>_xlfn.XLOOKUP(P3311,rif_fee_schedule!$A$2:$A$84,rif_fee_schedule!D$2:D$84, 0)</f>
        <v>5674</v>
      </c>
      <c r="U3311" s="14">
        <f t="shared" si="154"/>
        <v>9769.6279999999988</v>
      </c>
      <c r="V3311" s="14">
        <f t="shared" si="155"/>
        <v>5674</v>
      </c>
      <c r="W3311"/>
      <c r="Y3311" s="3">
        <v>272008405.74000001</v>
      </c>
      <c r="Z3311" s="3">
        <v>5573244.3300000001</v>
      </c>
      <c r="AA3311" s="3">
        <v>0</v>
      </c>
      <c r="AB3311">
        <v>0</v>
      </c>
      <c r="AC3311" s="3">
        <v>0</v>
      </c>
      <c r="AD3311" s="2">
        <v>-7297347.0099999998</v>
      </c>
      <c r="AE3311" s="3">
        <v>599122533.62</v>
      </c>
      <c r="AF3311" s="3">
        <v>12164932.65</v>
      </c>
      <c r="AG3311" s="3">
        <v>2628720.44</v>
      </c>
      <c r="AH3311" s="3">
        <v>103699.7</v>
      </c>
      <c r="AI3311" s="3">
        <v>2074</v>
      </c>
      <c r="AJ3311" s="2">
        <v>-10188946.82</v>
      </c>
    </row>
    <row r="3312" spans="1:36" hidden="1" x14ac:dyDescent="0.25">
      <c r="A3312" s="8">
        <v>2</v>
      </c>
      <c r="B3312" s="8" t="s">
        <v>1031</v>
      </c>
      <c r="C3312" s="8">
        <v>102030001060</v>
      </c>
      <c r="D3312" s="8" t="s">
        <v>1032</v>
      </c>
      <c r="G3312" s="10">
        <v>43572</v>
      </c>
      <c r="H3312" s="8" t="s">
        <v>31</v>
      </c>
      <c r="I3312" s="8" t="s">
        <v>32</v>
      </c>
      <c r="J3312" s="9">
        <v>8525.07</v>
      </c>
      <c r="K3312" s="9">
        <v>170.51</v>
      </c>
      <c r="L3312" s="8">
        <v>0</v>
      </c>
      <c r="M3312" s="14">
        <f t="shared" si="156"/>
        <v>8695.58</v>
      </c>
      <c r="N3312" s="8">
        <v>0</v>
      </c>
      <c r="O3312" s="8">
        <v>0</v>
      </c>
      <c r="P3312" s="8" t="s">
        <v>114</v>
      </c>
      <c r="R3312" s="8">
        <v>-3</v>
      </c>
      <c r="S3312" s="13">
        <f>_xlfn.XLOOKUP(P3312,rif_fee_schedule!$A$2:$A$84,rif_fee_schedule!C$2:C$84, 0)*1.628</f>
        <v>4288.152</v>
      </c>
      <c r="T3312" s="13">
        <f>_xlfn.XLOOKUP(P3312,rif_fee_schedule!$A$2:$A$84,rif_fee_schedule!D$2:D$84, 0)</f>
        <v>2490</v>
      </c>
      <c r="U3312" s="14">
        <f t="shared" si="154"/>
        <v>-12864.456</v>
      </c>
      <c r="V3312" s="14">
        <f t="shared" si="155"/>
        <v>-7470</v>
      </c>
      <c r="W3312"/>
      <c r="Y3312" s="3">
        <v>272008405.74000001</v>
      </c>
      <c r="Z3312" s="3">
        <v>5573244.3300000001</v>
      </c>
      <c r="AA3312" s="3">
        <v>0</v>
      </c>
      <c r="AB3312">
        <v>0</v>
      </c>
      <c r="AC3312" s="3">
        <v>0</v>
      </c>
      <c r="AD3312" s="2">
        <v>-7297347.0099999998</v>
      </c>
      <c r="AE3312" s="3">
        <v>599122533.62</v>
      </c>
      <c r="AF3312" s="3">
        <v>12164932.65</v>
      </c>
      <c r="AG3312" s="3">
        <v>2628720.44</v>
      </c>
      <c r="AH3312" s="3">
        <v>103699.7</v>
      </c>
      <c r="AI3312" s="3">
        <v>2074</v>
      </c>
      <c r="AJ3312" s="2">
        <v>-10188946.82</v>
      </c>
    </row>
    <row r="3313" spans="1:36" hidden="1" x14ac:dyDescent="0.25">
      <c r="A3313" s="8">
        <v>2</v>
      </c>
      <c r="B3313" s="8" t="s">
        <v>1031</v>
      </c>
      <c r="C3313" s="8">
        <v>102030001060</v>
      </c>
      <c r="D3313" s="8" t="s">
        <v>1032</v>
      </c>
      <c r="G3313" s="10">
        <v>43572</v>
      </c>
      <c r="H3313" s="8" t="s">
        <v>31</v>
      </c>
      <c r="I3313" s="8" t="s">
        <v>32</v>
      </c>
      <c r="J3313" s="9">
        <v>8525.07</v>
      </c>
      <c r="K3313" s="9">
        <v>170.51</v>
      </c>
      <c r="L3313" s="8">
        <v>0</v>
      </c>
      <c r="M3313" s="14">
        <f t="shared" si="156"/>
        <v>8695.58</v>
      </c>
      <c r="N3313" s="8">
        <v>0</v>
      </c>
      <c r="O3313" s="8">
        <v>0</v>
      </c>
      <c r="P3313" s="8" t="s">
        <v>113</v>
      </c>
      <c r="R3313" s="8">
        <v>4</v>
      </c>
      <c r="S3313" s="13">
        <f>_xlfn.XLOOKUP(P3313,rif_fee_schedule!$A$2:$A$84,rif_fee_schedule!C$2:C$84, 0)*1.628</f>
        <v>6860.3919999999998</v>
      </c>
      <c r="T3313" s="13">
        <f>_xlfn.XLOOKUP(P3313,rif_fee_schedule!$A$2:$A$84,rif_fee_schedule!D$2:D$84, 0)</f>
        <v>3984</v>
      </c>
      <c r="U3313" s="14">
        <f t="shared" si="154"/>
        <v>27441.567999999999</v>
      </c>
      <c r="V3313" s="14">
        <f t="shared" si="155"/>
        <v>15936</v>
      </c>
      <c r="W3313"/>
      <c r="Y3313" s="3">
        <v>272008405.74000001</v>
      </c>
      <c r="Z3313" s="3">
        <v>5573244.3300000001</v>
      </c>
      <c r="AA3313" s="3">
        <v>0</v>
      </c>
      <c r="AB3313">
        <v>0</v>
      </c>
      <c r="AC3313" s="3">
        <v>0</v>
      </c>
      <c r="AD3313" s="2">
        <v>-7297347.0099999998</v>
      </c>
      <c r="AE3313" s="3">
        <v>599122533.62</v>
      </c>
      <c r="AF3313" s="3">
        <v>12164932.65</v>
      </c>
      <c r="AG3313" s="3">
        <v>2628720.44</v>
      </c>
      <c r="AH3313" s="3">
        <v>103699.7</v>
      </c>
      <c r="AI3313" s="3">
        <v>2074</v>
      </c>
      <c r="AJ3313" s="2">
        <v>-10188946.82</v>
      </c>
    </row>
    <row r="3314" spans="1:36" hidden="1" x14ac:dyDescent="0.25">
      <c r="A3314" s="8">
        <v>2</v>
      </c>
      <c r="B3314" s="8" t="s">
        <v>2426</v>
      </c>
      <c r="C3314" s="8">
        <v>1132060132181</v>
      </c>
      <c r="D3314" s="8" t="s">
        <v>2427</v>
      </c>
      <c r="F3314" s="8" t="s">
        <v>2428</v>
      </c>
      <c r="G3314" s="10">
        <v>43578</v>
      </c>
      <c r="H3314" s="8" t="s">
        <v>31</v>
      </c>
      <c r="I3314" s="8" t="s">
        <v>38</v>
      </c>
      <c r="J3314" s="9">
        <v>8772.4500000000007</v>
      </c>
      <c r="K3314" s="9">
        <v>175.45</v>
      </c>
      <c r="L3314" s="8">
        <v>0</v>
      </c>
      <c r="M3314" s="14">
        <f t="shared" si="156"/>
        <v>8947.9000000000015</v>
      </c>
      <c r="N3314" s="8">
        <v>0</v>
      </c>
      <c r="O3314" s="8">
        <v>0</v>
      </c>
      <c r="P3314" s="8" t="s">
        <v>77</v>
      </c>
      <c r="R3314" s="8">
        <v>1</v>
      </c>
      <c r="S3314" s="13">
        <f>_xlfn.XLOOKUP(P3314,rif_fee_schedule!$A$2:$A$84,rif_fee_schedule!C$2:C$84, 0)*1.628</f>
        <v>9769.6279999999988</v>
      </c>
      <c r="T3314" s="13">
        <f>_xlfn.XLOOKUP(P3314,rif_fee_schedule!$A$2:$A$84,rif_fee_schedule!D$2:D$84, 0)</f>
        <v>5674</v>
      </c>
      <c r="U3314" s="14">
        <f t="shared" si="154"/>
        <v>9769.6279999999988</v>
      </c>
      <c r="V3314" s="14">
        <f t="shared" si="155"/>
        <v>5674</v>
      </c>
      <c r="W3314"/>
      <c r="Y3314" s="3">
        <v>272008405.74000001</v>
      </c>
      <c r="Z3314" s="3">
        <v>5573244.3300000001</v>
      </c>
      <c r="AA3314" s="3">
        <v>0</v>
      </c>
      <c r="AB3314">
        <v>0</v>
      </c>
      <c r="AC3314" s="3">
        <v>0</v>
      </c>
      <c r="AD3314" s="2">
        <v>-7297347.0099999998</v>
      </c>
      <c r="AE3314" s="3">
        <v>599122533.62</v>
      </c>
      <c r="AF3314" s="3">
        <v>12164932.65</v>
      </c>
      <c r="AG3314" s="3">
        <v>2628720.44</v>
      </c>
      <c r="AH3314" s="3">
        <v>103699.7</v>
      </c>
      <c r="AI3314" s="3">
        <v>2074</v>
      </c>
      <c r="AJ3314" s="2">
        <v>-10188946.82</v>
      </c>
    </row>
    <row r="3315" spans="1:36" hidden="1" x14ac:dyDescent="0.25">
      <c r="A3315" s="8">
        <v>3</v>
      </c>
      <c r="B3315" s="8" t="s">
        <v>3894</v>
      </c>
      <c r="C3315" s="8">
        <v>3421080030050</v>
      </c>
      <c r="D3315" s="8" t="s">
        <v>3895</v>
      </c>
      <c r="F3315" s="8" t="s">
        <v>3896</v>
      </c>
      <c r="G3315" s="10">
        <v>43578</v>
      </c>
      <c r="H3315" s="8" t="s">
        <v>31</v>
      </c>
      <c r="I3315" s="8" t="s">
        <v>38</v>
      </c>
      <c r="J3315" s="9">
        <v>9278.02</v>
      </c>
      <c r="K3315" s="9">
        <v>185.56</v>
      </c>
      <c r="L3315" s="8">
        <v>0</v>
      </c>
      <c r="M3315" s="14">
        <f t="shared" si="156"/>
        <v>9463.58</v>
      </c>
      <c r="N3315" s="8">
        <v>0</v>
      </c>
      <c r="O3315" s="8">
        <v>0</v>
      </c>
      <c r="P3315" s="8" t="s">
        <v>77</v>
      </c>
      <c r="R3315" s="8">
        <v>1</v>
      </c>
      <c r="S3315" s="13">
        <f>_xlfn.XLOOKUP(P3315,rif_fee_schedule!$A$2:$A$84,rif_fee_schedule!C$2:C$84, 0)*1.628</f>
        <v>9769.6279999999988</v>
      </c>
      <c r="T3315" s="13">
        <f>_xlfn.XLOOKUP(P3315,rif_fee_schedule!$A$2:$A$84,rif_fee_schedule!D$2:D$84, 0)</f>
        <v>5674</v>
      </c>
      <c r="U3315" s="14">
        <f t="shared" ref="U3315:U3378" si="157">S3315*R3315</f>
        <v>9769.6279999999988</v>
      </c>
      <c r="V3315" s="14">
        <f t="shared" ref="V3315:V3378" si="158">T3315*R3315</f>
        <v>5674</v>
      </c>
      <c r="W3315"/>
      <c r="Y3315" s="3">
        <v>23988344.25</v>
      </c>
      <c r="Z3315" s="3">
        <v>491993.61</v>
      </c>
      <c r="AA3315" s="3">
        <v>633517.25</v>
      </c>
      <c r="AB3315">
        <v>0</v>
      </c>
      <c r="AC3315" s="3">
        <v>0</v>
      </c>
      <c r="AD3315" s="2">
        <v>2811604.2</v>
      </c>
      <c r="AE3315" s="3">
        <v>599122533.62</v>
      </c>
      <c r="AF3315" s="3">
        <v>12164932.65</v>
      </c>
      <c r="AG3315" s="3">
        <v>2628720.44</v>
      </c>
      <c r="AH3315" s="3">
        <v>103699.7</v>
      </c>
      <c r="AI3315" s="3">
        <v>2074</v>
      </c>
      <c r="AJ3315" s="2">
        <v>-10188946.82</v>
      </c>
    </row>
    <row r="3316" spans="1:36" hidden="1" x14ac:dyDescent="0.25">
      <c r="A3316" s="8">
        <v>2</v>
      </c>
      <c r="B3316" s="8" t="s">
        <v>1302</v>
      </c>
      <c r="C3316" s="8">
        <v>131240160370</v>
      </c>
      <c r="D3316" s="8" t="s">
        <v>1303</v>
      </c>
      <c r="F3316" s="8" t="s">
        <v>1304</v>
      </c>
      <c r="G3316" s="10">
        <v>43571</v>
      </c>
      <c r="H3316" s="8" t="s">
        <v>31</v>
      </c>
      <c r="I3316" s="8" t="s">
        <v>38</v>
      </c>
      <c r="J3316" s="9">
        <v>4386.22</v>
      </c>
      <c r="K3316" s="9">
        <v>87.73</v>
      </c>
      <c r="L3316" s="8">
        <v>0</v>
      </c>
      <c r="M3316" s="14">
        <f t="shared" si="156"/>
        <v>4473.95</v>
      </c>
      <c r="N3316" s="8">
        <v>0</v>
      </c>
      <c r="O3316" s="8">
        <v>0</v>
      </c>
      <c r="P3316" s="8" t="s">
        <v>77</v>
      </c>
      <c r="R3316" s="8">
        <v>-0.5</v>
      </c>
      <c r="S3316" s="13">
        <f>_xlfn.XLOOKUP(P3316,rif_fee_schedule!$A$2:$A$84,rif_fee_schedule!C$2:C$84, 0)*1.628</f>
        <v>9769.6279999999988</v>
      </c>
      <c r="T3316" s="13">
        <f>_xlfn.XLOOKUP(P3316,rif_fee_schedule!$A$2:$A$84,rif_fee_schedule!D$2:D$84, 0)</f>
        <v>5674</v>
      </c>
      <c r="U3316" s="14">
        <f t="shared" si="157"/>
        <v>-4884.8139999999994</v>
      </c>
      <c r="V3316" s="14">
        <f t="shared" si="158"/>
        <v>-2837</v>
      </c>
      <c r="W3316"/>
      <c r="Y3316" s="3">
        <v>272008405.74000001</v>
      </c>
      <c r="Z3316" s="3">
        <v>5573244.3300000001</v>
      </c>
      <c r="AA3316" s="3">
        <v>0</v>
      </c>
      <c r="AB3316">
        <v>0</v>
      </c>
      <c r="AC3316" s="3">
        <v>0</v>
      </c>
      <c r="AD3316" s="2">
        <v>-7297347.0099999998</v>
      </c>
      <c r="AE3316" s="3">
        <v>599122533.62</v>
      </c>
      <c r="AF3316" s="3">
        <v>12164932.65</v>
      </c>
      <c r="AG3316" s="3">
        <v>2628720.44</v>
      </c>
      <c r="AH3316" s="3">
        <v>103699.7</v>
      </c>
      <c r="AI3316" s="3">
        <v>2074</v>
      </c>
      <c r="AJ3316" s="2">
        <v>-10188946.82</v>
      </c>
    </row>
    <row r="3317" spans="1:36" hidden="1" x14ac:dyDescent="0.25">
      <c r="A3317" s="8">
        <v>2</v>
      </c>
      <c r="B3317" s="8" t="s">
        <v>1302</v>
      </c>
      <c r="C3317" s="8">
        <v>131240160370</v>
      </c>
      <c r="D3317" s="8" t="s">
        <v>1303</v>
      </c>
      <c r="F3317" s="8" t="s">
        <v>1304</v>
      </c>
      <c r="G3317" s="10">
        <v>43571</v>
      </c>
      <c r="H3317" s="8" t="s">
        <v>31</v>
      </c>
      <c r="I3317" s="8" t="s">
        <v>38</v>
      </c>
      <c r="J3317" s="9">
        <v>4386.22</v>
      </c>
      <c r="K3317" s="9">
        <v>87.73</v>
      </c>
      <c r="L3317" s="8">
        <v>0</v>
      </c>
      <c r="M3317" s="14">
        <f t="shared" si="156"/>
        <v>4473.95</v>
      </c>
      <c r="N3317" s="8">
        <v>0</v>
      </c>
      <c r="O3317" s="8">
        <v>0</v>
      </c>
      <c r="P3317" s="8" t="s">
        <v>77</v>
      </c>
      <c r="R3317" s="8">
        <v>1</v>
      </c>
      <c r="S3317" s="13">
        <f>_xlfn.XLOOKUP(P3317,rif_fee_schedule!$A$2:$A$84,rif_fee_schedule!C$2:C$84, 0)*1.628</f>
        <v>9769.6279999999988</v>
      </c>
      <c r="T3317" s="13">
        <f>_xlfn.XLOOKUP(P3317,rif_fee_schedule!$A$2:$A$84,rif_fee_schedule!D$2:D$84, 0)</f>
        <v>5674</v>
      </c>
      <c r="U3317" s="14">
        <f t="shared" si="157"/>
        <v>9769.6279999999988</v>
      </c>
      <c r="V3317" s="14">
        <f t="shared" si="158"/>
        <v>5674</v>
      </c>
      <c r="W3317"/>
      <c r="Y3317" s="3">
        <v>272008405.74000001</v>
      </c>
      <c r="Z3317" s="3">
        <v>5573244.3300000001</v>
      </c>
      <c r="AA3317" s="3">
        <v>0</v>
      </c>
      <c r="AB3317">
        <v>0</v>
      </c>
      <c r="AC3317" s="3">
        <v>0</v>
      </c>
      <c r="AD3317" s="2">
        <v>-7297347.0099999998</v>
      </c>
      <c r="AE3317" s="3">
        <v>599122533.62</v>
      </c>
      <c r="AF3317" s="3">
        <v>12164932.65</v>
      </c>
      <c r="AG3317" s="3">
        <v>2628720.44</v>
      </c>
      <c r="AH3317" s="3">
        <v>103699.7</v>
      </c>
      <c r="AI3317" s="3">
        <v>2074</v>
      </c>
      <c r="AJ3317" s="2">
        <v>-10188946.82</v>
      </c>
    </row>
    <row r="3318" spans="1:36" hidden="1" x14ac:dyDescent="0.25">
      <c r="A3318" s="8">
        <v>2</v>
      </c>
      <c r="B3318" s="8" t="s">
        <v>1013</v>
      </c>
      <c r="C3318" s="8">
        <v>102000501090</v>
      </c>
      <c r="D3318" s="8" t="s">
        <v>1014</v>
      </c>
      <c r="G3318" s="10">
        <v>43602</v>
      </c>
      <c r="H3318" s="8" t="s">
        <v>31</v>
      </c>
      <c r="I3318" s="8" t="s">
        <v>32</v>
      </c>
      <c r="J3318" s="9">
        <v>106314.33</v>
      </c>
      <c r="K3318" s="9">
        <v>2126.29</v>
      </c>
      <c r="L3318" s="8">
        <v>0</v>
      </c>
      <c r="M3318" s="14">
        <f t="shared" si="156"/>
        <v>108440.62</v>
      </c>
      <c r="N3318" s="8">
        <v>0</v>
      </c>
      <c r="O3318" s="8">
        <v>0</v>
      </c>
      <c r="P3318" s="8" t="s">
        <v>45</v>
      </c>
      <c r="R3318" s="11">
        <v>1135</v>
      </c>
      <c r="S3318" s="13">
        <f>_xlfn.XLOOKUP(P3318,rif_fee_schedule!$A$2:$A$84,rif_fee_schedule!C$2:C$84, 0)*1.628</f>
        <v>19.244587999999997</v>
      </c>
      <c r="T3318" s="13">
        <f>_xlfn.XLOOKUP(P3318,rif_fee_schedule!$A$2:$A$84,rif_fee_schedule!D$2:D$84, 0)</f>
        <v>11.177</v>
      </c>
      <c r="U3318" s="14">
        <f t="shared" si="157"/>
        <v>21842.607379999998</v>
      </c>
      <c r="V3318" s="14">
        <f t="shared" si="158"/>
        <v>12685.895</v>
      </c>
      <c r="W3318" s="2"/>
      <c r="Y3318" s="3">
        <v>272008405.74000001</v>
      </c>
      <c r="Z3318" s="3">
        <v>5573244.3300000001</v>
      </c>
      <c r="AA3318" s="3">
        <v>0</v>
      </c>
      <c r="AB3318">
        <v>0</v>
      </c>
      <c r="AC3318" s="3">
        <v>0</v>
      </c>
      <c r="AD3318" s="2">
        <v>-7297347.0099999998</v>
      </c>
      <c r="AE3318" s="3">
        <v>599122533.62</v>
      </c>
      <c r="AF3318" s="3">
        <v>12164932.65</v>
      </c>
      <c r="AG3318" s="3">
        <v>2628720.44</v>
      </c>
      <c r="AH3318" s="3">
        <v>103699.7</v>
      </c>
      <c r="AI3318" s="3">
        <v>2074</v>
      </c>
      <c r="AJ3318" s="2">
        <v>-10188946.82</v>
      </c>
    </row>
    <row r="3319" spans="1:36" hidden="1" x14ac:dyDescent="0.25">
      <c r="A3319" s="8">
        <v>2</v>
      </c>
      <c r="B3319" s="8" t="s">
        <v>1013</v>
      </c>
      <c r="C3319" s="8">
        <v>102000501090</v>
      </c>
      <c r="D3319" s="8" t="s">
        <v>1014</v>
      </c>
      <c r="G3319" s="10">
        <v>43602</v>
      </c>
      <c r="H3319" s="8" t="s">
        <v>31</v>
      </c>
      <c r="I3319" s="8" t="s">
        <v>32</v>
      </c>
      <c r="J3319" s="9">
        <v>106314.33</v>
      </c>
      <c r="K3319" s="9">
        <v>2126.29</v>
      </c>
      <c r="L3319" s="8">
        <v>0</v>
      </c>
      <c r="M3319" s="14">
        <f t="shared" si="156"/>
        <v>108440.62</v>
      </c>
      <c r="N3319" s="8">
        <v>0</v>
      </c>
      <c r="O3319" s="8">
        <v>0</v>
      </c>
      <c r="P3319" s="8" t="s">
        <v>77</v>
      </c>
      <c r="R3319" s="8">
        <v>-1</v>
      </c>
      <c r="S3319" s="13">
        <f>_xlfn.XLOOKUP(P3319,rif_fee_schedule!$A$2:$A$84,rif_fee_schedule!C$2:C$84, 0)*1.628</f>
        <v>9769.6279999999988</v>
      </c>
      <c r="T3319" s="13">
        <f>_xlfn.XLOOKUP(P3319,rif_fee_schedule!$A$2:$A$84,rif_fee_schedule!D$2:D$84, 0)</f>
        <v>5674</v>
      </c>
      <c r="U3319" s="14">
        <f t="shared" si="157"/>
        <v>-9769.6279999999988</v>
      </c>
      <c r="V3319" s="14">
        <f t="shared" si="158"/>
        <v>-5674</v>
      </c>
      <c r="W3319"/>
      <c r="Y3319" s="3">
        <v>272008405.74000001</v>
      </c>
      <c r="Z3319" s="3">
        <v>5573244.3300000001</v>
      </c>
      <c r="AA3319" s="3">
        <v>0</v>
      </c>
      <c r="AB3319">
        <v>0</v>
      </c>
      <c r="AC3319" s="3">
        <v>0</v>
      </c>
      <c r="AD3319" s="2">
        <v>-7297347.0099999998</v>
      </c>
      <c r="AE3319" s="3">
        <v>599122533.62</v>
      </c>
      <c r="AF3319" s="3">
        <v>12164932.65</v>
      </c>
      <c r="AG3319" s="3">
        <v>2628720.44</v>
      </c>
      <c r="AH3319" s="3">
        <v>103699.7</v>
      </c>
      <c r="AI3319" s="3">
        <v>2074</v>
      </c>
      <c r="AJ3319" s="2">
        <v>-10188946.82</v>
      </c>
    </row>
    <row r="3320" spans="1:36" hidden="1" x14ac:dyDescent="0.25">
      <c r="A3320" s="8">
        <v>2</v>
      </c>
      <c r="B3320" s="8" t="s">
        <v>1013</v>
      </c>
      <c r="C3320" s="8">
        <v>102000501090</v>
      </c>
      <c r="D3320" s="8" t="s">
        <v>1014</v>
      </c>
      <c r="G3320" s="10">
        <v>43602</v>
      </c>
      <c r="H3320" s="8" t="s">
        <v>31</v>
      </c>
      <c r="I3320" s="8" t="s">
        <v>32</v>
      </c>
      <c r="J3320" s="9">
        <v>106314.33</v>
      </c>
      <c r="K3320" s="9">
        <v>2126.29</v>
      </c>
      <c r="L3320" s="8">
        <v>0</v>
      </c>
      <c r="M3320" s="14">
        <f t="shared" si="156"/>
        <v>108440.62</v>
      </c>
      <c r="N3320" s="8">
        <v>0</v>
      </c>
      <c r="O3320" s="8">
        <v>0</v>
      </c>
      <c r="P3320" s="8" t="s">
        <v>113</v>
      </c>
      <c r="R3320" s="8">
        <v>-7</v>
      </c>
      <c r="S3320" s="13">
        <f>_xlfn.XLOOKUP(P3320,rif_fee_schedule!$A$2:$A$84,rif_fee_schedule!C$2:C$84, 0)*1.628</f>
        <v>6860.3919999999998</v>
      </c>
      <c r="T3320" s="13">
        <f>_xlfn.XLOOKUP(P3320,rif_fee_schedule!$A$2:$A$84,rif_fee_schedule!D$2:D$84, 0)</f>
        <v>3984</v>
      </c>
      <c r="U3320" s="14">
        <f t="shared" si="157"/>
        <v>-48022.743999999999</v>
      </c>
      <c r="V3320" s="14">
        <f t="shared" si="158"/>
        <v>-27888</v>
      </c>
      <c r="W3320"/>
      <c r="Y3320" s="3">
        <v>272008405.74000001</v>
      </c>
      <c r="Z3320" s="3">
        <v>5573244.3300000001</v>
      </c>
      <c r="AA3320" s="3">
        <v>0</v>
      </c>
      <c r="AB3320">
        <v>0</v>
      </c>
      <c r="AC3320" s="3">
        <v>0</v>
      </c>
      <c r="AD3320" s="2">
        <v>-7297347.0099999998</v>
      </c>
      <c r="AE3320" s="3">
        <v>599122533.62</v>
      </c>
      <c r="AF3320" s="3">
        <v>12164932.65</v>
      </c>
      <c r="AG3320" s="3">
        <v>2628720.44</v>
      </c>
      <c r="AH3320" s="3">
        <v>103699.7</v>
      </c>
      <c r="AI3320" s="3">
        <v>2074</v>
      </c>
      <c r="AJ3320" s="2">
        <v>-10188946.82</v>
      </c>
    </row>
    <row r="3321" spans="1:36" hidden="1" x14ac:dyDescent="0.25">
      <c r="A3321" s="8">
        <v>2</v>
      </c>
      <c r="B3321" s="8" t="s">
        <v>1013</v>
      </c>
      <c r="C3321" s="8">
        <v>102000501090</v>
      </c>
      <c r="D3321" s="8" t="s">
        <v>1014</v>
      </c>
      <c r="G3321" s="10">
        <v>43602</v>
      </c>
      <c r="H3321" s="8" t="s">
        <v>31</v>
      </c>
      <c r="I3321" s="8" t="s">
        <v>32</v>
      </c>
      <c r="J3321" s="9">
        <v>106314.33</v>
      </c>
      <c r="K3321" s="9">
        <v>2126.29</v>
      </c>
      <c r="L3321" s="8">
        <v>0</v>
      </c>
      <c r="M3321" s="14">
        <f t="shared" si="156"/>
        <v>108440.62</v>
      </c>
      <c r="N3321" s="8">
        <v>0</v>
      </c>
      <c r="O3321" s="8">
        <v>0</v>
      </c>
      <c r="P3321" s="8" t="s">
        <v>117</v>
      </c>
      <c r="R3321" s="8">
        <v>36</v>
      </c>
      <c r="S3321" s="13">
        <f>_xlfn.XLOOKUP(P3321,rif_fee_schedule!$A$2:$A$84,rif_fee_schedule!C$2:C$84, 0)*1.628</f>
        <v>4288.152</v>
      </c>
      <c r="T3321" s="13">
        <f>_xlfn.XLOOKUP(P3321,rif_fee_schedule!$A$2:$A$84,rif_fee_schedule!D$2:D$84, 0)</f>
        <v>2490</v>
      </c>
      <c r="U3321" s="14">
        <f t="shared" si="157"/>
        <v>154373.47200000001</v>
      </c>
      <c r="V3321" s="14">
        <f t="shared" si="158"/>
        <v>89640</v>
      </c>
      <c r="W3321"/>
      <c r="Y3321" s="3">
        <v>272008405.74000001</v>
      </c>
      <c r="Z3321" s="3">
        <v>5573244.3300000001</v>
      </c>
      <c r="AA3321" s="3">
        <v>0</v>
      </c>
      <c r="AB3321">
        <v>0</v>
      </c>
      <c r="AC3321" s="3">
        <v>0</v>
      </c>
      <c r="AD3321" s="2">
        <v>-7297347.0099999998</v>
      </c>
      <c r="AE3321" s="3">
        <v>599122533.62</v>
      </c>
      <c r="AF3321" s="3">
        <v>12164932.65</v>
      </c>
      <c r="AG3321" s="3">
        <v>2628720.44</v>
      </c>
      <c r="AH3321" s="3">
        <v>103699.7</v>
      </c>
      <c r="AI3321" s="3">
        <v>2074</v>
      </c>
      <c r="AJ3321" s="2">
        <v>-10188946.82</v>
      </c>
    </row>
    <row r="3322" spans="1:36" hidden="1" x14ac:dyDescent="0.25">
      <c r="A3322" s="8">
        <v>2</v>
      </c>
      <c r="B3322" s="8" t="s">
        <v>1438</v>
      </c>
      <c r="C3322" s="8">
        <v>131250100170</v>
      </c>
      <c r="D3322" s="8" t="s">
        <v>1439</v>
      </c>
      <c r="F3322" s="8" t="s">
        <v>1440</v>
      </c>
      <c r="G3322" s="10">
        <v>43572</v>
      </c>
      <c r="H3322" s="8" t="s">
        <v>31</v>
      </c>
      <c r="I3322" s="8" t="s">
        <v>38</v>
      </c>
      <c r="J3322" s="9">
        <v>77837.06</v>
      </c>
      <c r="K3322" s="9">
        <v>1556.74</v>
      </c>
      <c r="L3322" s="8">
        <v>0</v>
      </c>
      <c r="M3322" s="14">
        <f t="shared" si="156"/>
        <v>79393.8</v>
      </c>
      <c r="N3322" s="8">
        <v>0</v>
      </c>
      <c r="O3322" s="8">
        <v>0</v>
      </c>
      <c r="P3322" s="8" t="s">
        <v>112</v>
      </c>
      <c r="R3322" s="11">
        <v>1807</v>
      </c>
      <c r="S3322" s="13">
        <f>_xlfn.XLOOKUP(P3322,rif_fee_schedule!$A$2:$A$84,rif_fee_schedule!C$2:C$84, 0)*1.628</f>
        <v>53.092335999999996</v>
      </c>
      <c r="T3322" s="13">
        <f>_xlfn.XLOOKUP(P3322,rif_fee_schedule!$A$2:$A$84,rif_fee_schedule!D$2:D$84, 0)</f>
        <v>30.835000000000001</v>
      </c>
      <c r="U3322" s="14">
        <f t="shared" si="157"/>
        <v>95937.851151999988</v>
      </c>
      <c r="V3322" s="14">
        <f t="shared" si="158"/>
        <v>55718.845000000001</v>
      </c>
      <c r="W3322" s="2"/>
      <c r="Y3322" s="3">
        <v>272008405.74000001</v>
      </c>
      <c r="Z3322" s="3">
        <v>5573244.3300000001</v>
      </c>
      <c r="AA3322" s="3">
        <v>0</v>
      </c>
      <c r="AB3322">
        <v>0</v>
      </c>
      <c r="AC3322" s="3">
        <v>0</v>
      </c>
      <c r="AD3322" s="2">
        <v>-7297347.0099999998</v>
      </c>
      <c r="AE3322" s="3">
        <v>599122533.62</v>
      </c>
      <c r="AF3322" s="3">
        <v>12164932.65</v>
      </c>
      <c r="AG3322" s="3">
        <v>2628720.44</v>
      </c>
      <c r="AH3322" s="3">
        <v>103699.7</v>
      </c>
      <c r="AI3322" s="3">
        <v>2074</v>
      </c>
      <c r="AJ3322" s="2">
        <v>-10188946.82</v>
      </c>
    </row>
    <row r="3323" spans="1:36" hidden="1" x14ac:dyDescent="0.25">
      <c r="A3323" s="8">
        <v>2</v>
      </c>
      <c r="B3323" s="8" t="s">
        <v>1438</v>
      </c>
      <c r="C3323" s="8">
        <v>131250100170</v>
      </c>
      <c r="D3323" s="8" t="s">
        <v>1439</v>
      </c>
      <c r="F3323" s="8" t="s">
        <v>1440</v>
      </c>
      <c r="G3323" s="10">
        <v>43572</v>
      </c>
      <c r="H3323" s="8" t="s">
        <v>31</v>
      </c>
      <c r="I3323" s="8" t="s">
        <v>38</v>
      </c>
      <c r="J3323" s="9">
        <v>77837.06</v>
      </c>
      <c r="K3323" s="9">
        <v>1556.74</v>
      </c>
      <c r="L3323" s="8">
        <v>0</v>
      </c>
      <c r="M3323" s="14">
        <f t="shared" si="156"/>
        <v>79393.8</v>
      </c>
      <c r="N3323" s="8">
        <v>0</v>
      </c>
      <c r="O3323" s="8">
        <v>0</v>
      </c>
      <c r="P3323" s="8" t="s">
        <v>43</v>
      </c>
      <c r="R3323" s="11">
        <v>-1807</v>
      </c>
      <c r="S3323" s="13">
        <f>_xlfn.XLOOKUP(P3323,rif_fee_schedule!$A$2:$A$84,rif_fee_schedule!C$2:C$84, 0)*1.628</f>
        <v>5.1216879999999998</v>
      </c>
      <c r="T3323" s="13">
        <f>_xlfn.XLOOKUP(P3323,rif_fee_schedule!$A$2:$A$84,rif_fee_schedule!D$2:D$84, 0)</f>
        <v>2.9740000000000002</v>
      </c>
      <c r="U3323" s="14">
        <f t="shared" si="157"/>
        <v>-9254.8902159999998</v>
      </c>
      <c r="V3323" s="14">
        <f t="shared" si="158"/>
        <v>-5374.018</v>
      </c>
      <c r="W3323" s="2"/>
      <c r="Y3323" s="3">
        <v>272008405.74000001</v>
      </c>
      <c r="Z3323" s="3">
        <v>5573244.3300000001</v>
      </c>
      <c r="AA3323" s="3">
        <v>0</v>
      </c>
      <c r="AB3323">
        <v>0</v>
      </c>
      <c r="AC3323" s="3">
        <v>0</v>
      </c>
      <c r="AD3323" s="2">
        <v>-7297347.0099999998</v>
      </c>
      <c r="AE3323" s="3">
        <v>599122533.62</v>
      </c>
      <c r="AF3323" s="3">
        <v>12164932.65</v>
      </c>
      <c r="AG3323" s="3">
        <v>2628720.44</v>
      </c>
      <c r="AH3323" s="3">
        <v>103699.7</v>
      </c>
      <c r="AI3323" s="3">
        <v>2074</v>
      </c>
      <c r="AJ3323" s="2">
        <v>-10188946.82</v>
      </c>
    </row>
    <row r="3324" spans="1:36" hidden="1" x14ac:dyDescent="0.25">
      <c r="A3324" s="8">
        <v>6</v>
      </c>
      <c r="B3324" s="8" t="s">
        <v>5801</v>
      </c>
      <c r="C3324" s="8">
        <v>1079180000151</v>
      </c>
      <c r="D3324" s="8" t="s">
        <v>5802</v>
      </c>
      <c r="F3324" s="8" t="s">
        <v>5803</v>
      </c>
      <c r="G3324" s="10">
        <v>43608</v>
      </c>
      <c r="H3324" s="8" t="s">
        <v>31</v>
      </c>
      <c r="I3324" s="8" t="s">
        <v>38</v>
      </c>
      <c r="J3324" s="9">
        <v>8614.98</v>
      </c>
      <c r="K3324" s="9">
        <v>172.3</v>
      </c>
      <c r="L3324" s="8">
        <v>0</v>
      </c>
      <c r="M3324" s="14">
        <f t="shared" si="156"/>
        <v>8787.2799999999988</v>
      </c>
      <c r="N3324" s="8">
        <v>0</v>
      </c>
      <c r="O3324" s="8">
        <v>0</v>
      </c>
      <c r="P3324" s="8" t="s">
        <v>180</v>
      </c>
      <c r="R3324" s="8">
        <v>675</v>
      </c>
      <c r="S3324" s="13">
        <f>_xlfn.XLOOKUP(P3324,rif_fee_schedule!$A$2:$A$84,rif_fee_schedule!C$2:C$84, 0)*1.628</f>
        <v>32.683728000000002</v>
      </c>
      <c r="T3324" s="13">
        <f>_xlfn.XLOOKUP(P3324,rif_fee_schedule!$A$2:$A$84,rif_fee_schedule!D$2:D$84, 0)</f>
        <v>18.981999999999999</v>
      </c>
      <c r="U3324" s="14">
        <f t="shared" si="157"/>
        <v>22061.5164</v>
      </c>
      <c r="V3324" s="14">
        <f t="shared" si="158"/>
        <v>12812.85</v>
      </c>
      <c r="W3324"/>
      <c r="Y3324" s="3">
        <v>43269262.359999999</v>
      </c>
      <c r="Z3324" s="3">
        <v>874367.57</v>
      </c>
      <c r="AA3324" s="3">
        <v>433279.63</v>
      </c>
      <c r="AB3324">
        <v>0</v>
      </c>
      <c r="AC3324" s="3">
        <v>0</v>
      </c>
      <c r="AD3324" s="2">
        <v>374512.67</v>
      </c>
      <c r="AE3324" s="3">
        <v>599122533.62</v>
      </c>
      <c r="AF3324" s="3">
        <v>12164932.65</v>
      </c>
      <c r="AG3324" s="3">
        <v>2628720.44</v>
      </c>
      <c r="AH3324" s="3">
        <v>103699.7</v>
      </c>
      <c r="AI3324" s="3">
        <v>2074</v>
      </c>
      <c r="AJ3324" s="2">
        <v>-10188946.82</v>
      </c>
    </row>
    <row r="3325" spans="1:36" hidden="1" x14ac:dyDescent="0.25">
      <c r="A3325" s="8">
        <v>6</v>
      </c>
      <c r="B3325" s="8" t="s">
        <v>5801</v>
      </c>
      <c r="C3325" s="8">
        <v>1079180000151</v>
      </c>
      <c r="D3325" s="8" t="s">
        <v>5802</v>
      </c>
      <c r="F3325" s="8" t="s">
        <v>5803</v>
      </c>
      <c r="G3325" s="10">
        <v>43608</v>
      </c>
      <c r="H3325" s="8" t="s">
        <v>31</v>
      </c>
      <c r="I3325" s="8" t="s">
        <v>38</v>
      </c>
      <c r="J3325" s="9">
        <v>8614.98</v>
      </c>
      <c r="K3325" s="9">
        <v>172.3</v>
      </c>
      <c r="L3325" s="8">
        <v>0</v>
      </c>
      <c r="M3325" s="14">
        <f t="shared" si="156"/>
        <v>8787.2799999999988</v>
      </c>
      <c r="N3325" s="8">
        <v>0</v>
      </c>
      <c r="O3325" s="8">
        <v>0</v>
      </c>
      <c r="P3325" s="8" t="s">
        <v>45</v>
      </c>
      <c r="R3325" s="8">
        <v>-675</v>
      </c>
      <c r="S3325" s="13">
        <f>_xlfn.XLOOKUP(P3325,rif_fee_schedule!$A$2:$A$84,rif_fee_schedule!C$2:C$84, 0)*1.628</f>
        <v>19.244587999999997</v>
      </c>
      <c r="T3325" s="13">
        <f>_xlfn.XLOOKUP(P3325,rif_fee_schedule!$A$2:$A$84,rif_fee_schedule!D$2:D$84, 0)</f>
        <v>11.177</v>
      </c>
      <c r="U3325" s="14">
        <f t="shared" si="157"/>
        <v>-12990.096899999999</v>
      </c>
      <c r="V3325" s="14">
        <f t="shared" si="158"/>
        <v>-7544.4749999999995</v>
      </c>
      <c r="W3325"/>
      <c r="Y3325" s="3">
        <v>43269262.359999999</v>
      </c>
      <c r="Z3325" s="3">
        <v>874367.57</v>
      </c>
      <c r="AA3325" s="3">
        <v>433279.63</v>
      </c>
      <c r="AB3325">
        <v>0</v>
      </c>
      <c r="AC3325" s="3">
        <v>0</v>
      </c>
      <c r="AD3325" s="2">
        <v>374512.67</v>
      </c>
      <c r="AE3325" s="3">
        <v>599122533.62</v>
      </c>
      <c r="AF3325" s="3">
        <v>12164932.65</v>
      </c>
      <c r="AG3325" s="3">
        <v>2628720.44</v>
      </c>
      <c r="AH3325" s="3">
        <v>103699.7</v>
      </c>
      <c r="AI3325" s="3">
        <v>2074</v>
      </c>
      <c r="AJ3325" s="2">
        <v>-10188946.82</v>
      </c>
    </row>
    <row r="3326" spans="1:36" hidden="1" x14ac:dyDescent="0.25">
      <c r="A3326" s="8">
        <v>2</v>
      </c>
      <c r="B3326" s="8" t="s">
        <v>1331</v>
      </c>
      <c r="C3326" s="8">
        <v>131240021910</v>
      </c>
      <c r="D3326" s="8" t="s">
        <v>1332</v>
      </c>
      <c r="G3326" s="10">
        <v>43573</v>
      </c>
      <c r="H3326" s="8" t="s">
        <v>31</v>
      </c>
      <c r="I3326" s="8" t="s">
        <v>32</v>
      </c>
      <c r="J3326" s="9">
        <v>96033.95</v>
      </c>
      <c r="K3326" s="9">
        <v>1920.68</v>
      </c>
      <c r="L3326" s="8">
        <v>0</v>
      </c>
      <c r="M3326" s="14">
        <f t="shared" si="156"/>
        <v>97954.62999999999</v>
      </c>
      <c r="N3326" s="8">
        <v>0</v>
      </c>
      <c r="O3326" s="8">
        <v>0</v>
      </c>
      <c r="P3326" s="8" t="s">
        <v>45</v>
      </c>
      <c r="R3326" s="11">
        <v>1280</v>
      </c>
      <c r="S3326" s="13">
        <f>_xlfn.XLOOKUP(P3326,rif_fee_schedule!$A$2:$A$84,rif_fee_schedule!C$2:C$84, 0)*1.628</f>
        <v>19.244587999999997</v>
      </c>
      <c r="T3326" s="13">
        <f>_xlfn.XLOOKUP(P3326,rif_fee_schedule!$A$2:$A$84,rif_fee_schedule!D$2:D$84, 0)</f>
        <v>11.177</v>
      </c>
      <c r="U3326" s="14">
        <f t="shared" si="157"/>
        <v>24633.072639999995</v>
      </c>
      <c r="V3326" s="14">
        <f t="shared" si="158"/>
        <v>14306.56</v>
      </c>
      <c r="W3326" s="2"/>
      <c r="Y3326" s="3">
        <v>272008405.74000001</v>
      </c>
      <c r="Z3326" s="3">
        <v>5573244.3300000001</v>
      </c>
      <c r="AA3326" s="3">
        <v>0</v>
      </c>
      <c r="AB3326">
        <v>0</v>
      </c>
      <c r="AC3326" s="3">
        <v>0</v>
      </c>
      <c r="AD3326" s="2">
        <v>-7297347.0099999998</v>
      </c>
      <c r="AE3326" s="3">
        <v>599122533.62</v>
      </c>
      <c r="AF3326" s="3">
        <v>12164932.65</v>
      </c>
      <c r="AG3326" s="3">
        <v>2628720.44</v>
      </c>
      <c r="AH3326" s="3">
        <v>103699.7</v>
      </c>
      <c r="AI3326" s="3">
        <v>2074</v>
      </c>
      <c r="AJ3326" s="2">
        <v>-10188946.82</v>
      </c>
    </row>
    <row r="3327" spans="1:36" hidden="1" x14ac:dyDescent="0.25">
      <c r="A3327" s="8">
        <v>2</v>
      </c>
      <c r="B3327" s="8" t="s">
        <v>1331</v>
      </c>
      <c r="C3327" s="8">
        <v>131240021910</v>
      </c>
      <c r="D3327" s="8" t="s">
        <v>1332</v>
      </c>
      <c r="G3327" s="10">
        <v>43573</v>
      </c>
      <c r="H3327" s="8" t="s">
        <v>31</v>
      </c>
      <c r="I3327" s="8" t="s">
        <v>32</v>
      </c>
      <c r="J3327" s="9">
        <v>96033.95</v>
      </c>
      <c r="K3327" s="9">
        <v>1920.68</v>
      </c>
      <c r="L3327" s="8">
        <v>0</v>
      </c>
      <c r="M3327" s="14">
        <f t="shared" si="156"/>
        <v>97954.62999999999</v>
      </c>
      <c r="N3327" s="8">
        <v>0</v>
      </c>
      <c r="O3327" s="8">
        <v>0</v>
      </c>
      <c r="P3327" s="8" t="s">
        <v>113</v>
      </c>
      <c r="R3327" s="8">
        <v>12</v>
      </c>
      <c r="S3327" s="13">
        <f>_xlfn.XLOOKUP(P3327,rif_fee_schedule!$A$2:$A$84,rif_fee_schedule!C$2:C$84, 0)*1.628</f>
        <v>6860.3919999999998</v>
      </c>
      <c r="T3327" s="13">
        <f>_xlfn.XLOOKUP(P3327,rif_fee_schedule!$A$2:$A$84,rif_fee_schedule!D$2:D$84, 0)</f>
        <v>3984</v>
      </c>
      <c r="U3327" s="14">
        <f t="shared" si="157"/>
        <v>82324.703999999998</v>
      </c>
      <c r="V3327" s="14">
        <f t="shared" si="158"/>
        <v>47808</v>
      </c>
      <c r="W3327"/>
      <c r="Y3327" s="3">
        <v>272008405.74000001</v>
      </c>
      <c r="Z3327" s="3">
        <v>5573244.3300000001</v>
      </c>
      <c r="AA3327" s="3">
        <v>0</v>
      </c>
      <c r="AB3327">
        <v>0</v>
      </c>
      <c r="AC3327" s="3">
        <v>0</v>
      </c>
      <c r="AD3327" s="2">
        <v>-7297347.0099999998</v>
      </c>
      <c r="AE3327" s="3">
        <v>599122533.62</v>
      </c>
      <c r="AF3327" s="3">
        <v>12164932.65</v>
      </c>
      <c r="AG3327" s="3">
        <v>2628720.44</v>
      </c>
      <c r="AH3327" s="3">
        <v>103699.7</v>
      </c>
      <c r="AI3327" s="3">
        <v>2074</v>
      </c>
      <c r="AJ3327" s="2">
        <v>-10188946.82</v>
      </c>
    </row>
    <row r="3328" spans="1:36" hidden="1" x14ac:dyDescent="0.25">
      <c r="A3328" s="8">
        <v>1</v>
      </c>
      <c r="B3328" s="8" t="s">
        <v>444</v>
      </c>
      <c r="C3328" s="8">
        <v>3530220000015</v>
      </c>
      <c r="D3328" s="8" t="s">
        <v>445</v>
      </c>
      <c r="F3328" s="8" t="s">
        <v>446</v>
      </c>
      <c r="G3328" s="10">
        <v>43579</v>
      </c>
      <c r="H3328" s="8" t="s">
        <v>31</v>
      </c>
      <c r="I3328" s="8" t="s">
        <v>38</v>
      </c>
      <c r="J3328" s="9">
        <v>9278.02</v>
      </c>
      <c r="K3328" s="9">
        <v>185.56</v>
      </c>
      <c r="L3328" s="8">
        <v>0</v>
      </c>
      <c r="M3328" s="14">
        <f t="shared" si="156"/>
        <v>9463.58</v>
      </c>
      <c r="N3328" s="8">
        <v>0</v>
      </c>
      <c r="O3328" s="8">
        <v>0</v>
      </c>
      <c r="P3328" s="8" t="s">
        <v>77</v>
      </c>
      <c r="R3328" s="8">
        <v>1</v>
      </c>
      <c r="S3328" s="13">
        <f>_xlfn.XLOOKUP(P3328,rif_fee_schedule!$A$2:$A$84,rif_fee_schedule!C$2:C$84, 0)*1.628</f>
        <v>9769.6279999999988</v>
      </c>
      <c r="T3328" s="13">
        <f>_xlfn.XLOOKUP(P3328,rif_fee_schedule!$A$2:$A$84,rif_fee_schedule!D$2:D$84, 0)</f>
        <v>5674</v>
      </c>
      <c r="U3328" s="14">
        <f t="shared" si="157"/>
        <v>9769.6279999999988</v>
      </c>
      <c r="V3328" s="14">
        <f t="shared" si="158"/>
        <v>5674</v>
      </c>
      <c r="W3328"/>
      <c r="Y3328" s="3">
        <v>74696854.359999999</v>
      </c>
      <c r="Z3328" s="3">
        <v>1494936.99</v>
      </c>
      <c r="AA3328" s="3">
        <v>1189721.74</v>
      </c>
      <c r="AB3328" s="2">
        <v>103699.7</v>
      </c>
      <c r="AC3328" s="3">
        <v>2074</v>
      </c>
      <c r="AD3328" s="2">
        <v>-3422401.68</v>
      </c>
      <c r="AE3328" s="3">
        <v>599122533.62</v>
      </c>
      <c r="AF3328" s="3">
        <v>12164932.65</v>
      </c>
      <c r="AG3328" s="3">
        <v>2628720.44</v>
      </c>
      <c r="AH3328" s="3">
        <v>103699.7</v>
      </c>
      <c r="AI3328" s="3">
        <v>2074</v>
      </c>
      <c r="AJ3328" s="2">
        <v>-10188946.82</v>
      </c>
    </row>
    <row r="3329" spans="1:36" hidden="1" x14ac:dyDescent="0.25">
      <c r="A3329" s="8">
        <v>1</v>
      </c>
      <c r="B3329" s="8" t="s">
        <v>536</v>
      </c>
      <c r="C3329" s="8">
        <v>3530220000015</v>
      </c>
      <c r="D3329" s="8" t="s">
        <v>537</v>
      </c>
      <c r="F3329" s="8" t="s">
        <v>538</v>
      </c>
      <c r="G3329" s="10">
        <v>43581</v>
      </c>
      <c r="H3329" s="8" t="s">
        <v>31</v>
      </c>
      <c r="I3329" s="8" t="s">
        <v>38</v>
      </c>
      <c r="J3329" s="9">
        <v>9278.02</v>
      </c>
      <c r="K3329" s="9">
        <v>185.56</v>
      </c>
      <c r="L3329" s="8">
        <v>0</v>
      </c>
      <c r="M3329" s="14">
        <f t="shared" si="156"/>
        <v>9463.58</v>
      </c>
      <c r="N3329" s="8">
        <v>0</v>
      </c>
      <c r="O3329" s="8">
        <v>0</v>
      </c>
      <c r="P3329" s="8" t="s">
        <v>77</v>
      </c>
      <c r="R3329" s="8">
        <v>1</v>
      </c>
      <c r="S3329" s="13">
        <f>_xlfn.XLOOKUP(P3329,rif_fee_schedule!$A$2:$A$84,rif_fee_schedule!C$2:C$84, 0)*1.628</f>
        <v>9769.6279999999988</v>
      </c>
      <c r="T3329" s="13">
        <f>_xlfn.XLOOKUP(P3329,rif_fee_schedule!$A$2:$A$84,rif_fee_schedule!D$2:D$84, 0)</f>
        <v>5674</v>
      </c>
      <c r="U3329" s="14">
        <f t="shared" si="157"/>
        <v>9769.6279999999988</v>
      </c>
      <c r="V3329" s="14">
        <f t="shared" si="158"/>
        <v>5674</v>
      </c>
      <c r="W3329"/>
      <c r="Y3329" s="3">
        <v>74696854.359999999</v>
      </c>
      <c r="Z3329" s="3">
        <v>1494936.99</v>
      </c>
      <c r="AA3329" s="3">
        <v>1189721.74</v>
      </c>
      <c r="AB3329" s="2">
        <v>103699.7</v>
      </c>
      <c r="AC3329" s="3">
        <v>2074</v>
      </c>
      <c r="AD3329" s="2">
        <v>-3422401.68</v>
      </c>
      <c r="AE3329" s="3">
        <v>599122533.62</v>
      </c>
      <c r="AF3329" s="3">
        <v>12164932.65</v>
      </c>
      <c r="AG3329" s="3">
        <v>2628720.44</v>
      </c>
      <c r="AH3329" s="3">
        <v>103699.7</v>
      </c>
      <c r="AI3329" s="3">
        <v>2074</v>
      </c>
      <c r="AJ3329" s="2">
        <v>-10188946.82</v>
      </c>
    </row>
    <row r="3330" spans="1:36" hidden="1" x14ac:dyDescent="0.25">
      <c r="A3330" s="8">
        <v>1</v>
      </c>
      <c r="B3330" s="8" t="s">
        <v>389</v>
      </c>
      <c r="C3330" s="8">
        <v>3530170471110</v>
      </c>
      <c r="D3330" s="8" t="s">
        <v>390</v>
      </c>
      <c r="F3330" s="8" t="s">
        <v>391</v>
      </c>
      <c r="G3330" s="10">
        <v>43586</v>
      </c>
      <c r="H3330" s="8" t="s">
        <v>31</v>
      </c>
      <c r="I3330" s="8" t="s">
        <v>38</v>
      </c>
      <c r="J3330" s="9">
        <v>11360.58</v>
      </c>
      <c r="K3330" s="9">
        <v>227.21</v>
      </c>
      <c r="L3330" s="8">
        <v>0</v>
      </c>
      <c r="M3330" s="14">
        <f t="shared" si="156"/>
        <v>11587.789999999999</v>
      </c>
      <c r="N3330" s="8">
        <v>0</v>
      </c>
      <c r="O3330" s="8">
        <v>0</v>
      </c>
      <c r="P3330" s="8" t="s">
        <v>376</v>
      </c>
      <c r="R3330" s="8">
        <v>-6</v>
      </c>
      <c r="S3330" s="13">
        <f>_xlfn.XLOOKUP(P3330,rif_fee_schedule!$A$2:$A$84,rif_fee_schedule!C$2:C$84, 0)*1.628</f>
        <v>5981.2719999999999</v>
      </c>
      <c r="T3330" s="13">
        <f>_xlfn.XLOOKUP(P3330,rif_fee_schedule!$A$2:$A$84,rif_fee_schedule!D$2:D$84, 0)</f>
        <v>3474</v>
      </c>
      <c r="U3330" s="14">
        <f t="shared" si="157"/>
        <v>-35887.631999999998</v>
      </c>
      <c r="V3330" s="14">
        <f t="shared" si="158"/>
        <v>-20844</v>
      </c>
      <c r="W3330"/>
      <c r="Y3330" s="3">
        <v>74696854.359999999</v>
      </c>
      <c r="Z3330" s="3">
        <v>1494936.99</v>
      </c>
      <c r="AA3330" s="3">
        <v>1189721.74</v>
      </c>
      <c r="AB3330" s="2">
        <v>103699.7</v>
      </c>
      <c r="AC3330" s="3">
        <v>2074</v>
      </c>
      <c r="AD3330" s="2">
        <v>-3422401.68</v>
      </c>
      <c r="AE3330" s="3">
        <v>599122533.62</v>
      </c>
      <c r="AF3330" s="3">
        <v>12164932.65</v>
      </c>
      <c r="AG3330" s="3">
        <v>2628720.44</v>
      </c>
      <c r="AH3330" s="3">
        <v>103699.7</v>
      </c>
      <c r="AI3330" s="3">
        <v>2074</v>
      </c>
      <c r="AJ3330" s="2">
        <v>-10188946.82</v>
      </c>
    </row>
    <row r="3331" spans="1:36" hidden="1" x14ac:dyDescent="0.25">
      <c r="A3331" s="8">
        <v>1</v>
      </c>
      <c r="B3331" s="8" t="s">
        <v>389</v>
      </c>
      <c r="C3331" s="8">
        <v>3530170471110</v>
      </c>
      <c r="D3331" s="8" t="s">
        <v>390</v>
      </c>
      <c r="F3331" s="8" t="s">
        <v>391</v>
      </c>
      <c r="G3331" s="10">
        <v>43586</v>
      </c>
      <c r="H3331" s="8" t="s">
        <v>31</v>
      </c>
      <c r="I3331" s="8" t="s">
        <v>38</v>
      </c>
      <c r="J3331" s="9">
        <v>11360.58</v>
      </c>
      <c r="K3331" s="9">
        <v>227.21</v>
      </c>
      <c r="L3331" s="8">
        <v>0</v>
      </c>
      <c r="M3331" s="14">
        <f t="shared" si="156"/>
        <v>11587.789999999999</v>
      </c>
      <c r="N3331" s="8">
        <v>0</v>
      </c>
      <c r="O3331" s="8">
        <v>0</v>
      </c>
      <c r="P3331" s="8" t="s">
        <v>376</v>
      </c>
      <c r="R3331" s="8">
        <v>8</v>
      </c>
      <c r="S3331" s="13">
        <f>_xlfn.XLOOKUP(P3331,rif_fee_schedule!$A$2:$A$84,rif_fee_schedule!C$2:C$84, 0)*1.628</f>
        <v>5981.2719999999999</v>
      </c>
      <c r="T3331" s="13">
        <f>_xlfn.XLOOKUP(P3331,rif_fee_schedule!$A$2:$A$84,rif_fee_schedule!D$2:D$84, 0)</f>
        <v>3474</v>
      </c>
      <c r="U3331" s="14">
        <f t="shared" si="157"/>
        <v>47850.175999999999</v>
      </c>
      <c r="V3331" s="14">
        <f t="shared" si="158"/>
        <v>27792</v>
      </c>
      <c r="W3331"/>
      <c r="Y3331" s="3">
        <v>74696854.359999999</v>
      </c>
      <c r="Z3331" s="3">
        <v>1494936.99</v>
      </c>
      <c r="AA3331" s="3">
        <v>1189721.74</v>
      </c>
      <c r="AB3331" s="2">
        <v>103699.7</v>
      </c>
      <c r="AC3331" s="3">
        <v>2074</v>
      </c>
      <c r="AD3331" s="2">
        <v>-3422401.68</v>
      </c>
      <c r="AE3331" s="3">
        <v>599122533.62</v>
      </c>
      <c r="AF3331" s="3">
        <v>12164932.65</v>
      </c>
      <c r="AG3331" s="3">
        <v>2628720.44</v>
      </c>
      <c r="AH3331" s="3">
        <v>103699.7</v>
      </c>
      <c r="AI3331" s="3">
        <v>2074</v>
      </c>
      <c r="AJ3331" s="2">
        <v>-10188946.82</v>
      </c>
    </row>
    <row r="3332" spans="1:36" hidden="1" x14ac:dyDescent="0.25">
      <c r="A3332" s="8">
        <v>1.1000000000000001</v>
      </c>
      <c r="B3332" s="8" t="s">
        <v>726</v>
      </c>
      <c r="C3332" s="8">
        <v>940250100010</v>
      </c>
      <c r="D3332" s="8" t="s">
        <v>9199</v>
      </c>
      <c r="F3332" s="8" t="s">
        <v>728</v>
      </c>
      <c r="G3332" s="10">
        <v>43642</v>
      </c>
      <c r="H3332" s="8" t="s">
        <v>31</v>
      </c>
      <c r="I3332" s="8" t="s">
        <v>38</v>
      </c>
      <c r="J3332" s="9">
        <v>0</v>
      </c>
      <c r="K3332" s="9">
        <v>2463.83</v>
      </c>
      <c r="L3332" s="8">
        <v>0</v>
      </c>
      <c r="M3332" s="14">
        <f t="shared" si="156"/>
        <v>2463.83</v>
      </c>
      <c r="N3332" s="8">
        <v>0</v>
      </c>
      <c r="O3332" s="8">
        <v>0</v>
      </c>
      <c r="P3332" s="8" t="s">
        <v>77</v>
      </c>
      <c r="R3332" s="8">
        <v>0</v>
      </c>
      <c r="S3332" s="13">
        <f>_xlfn.XLOOKUP(P3332,rif_fee_schedule!$A$2:$A$84,rif_fee_schedule!C$2:C$84, 0)*1.628</f>
        <v>9769.6279999999988</v>
      </c>
      <c r="T3332" s="13">
        <f>_xlfn.XLOOKUP(P3332,rif_fee_schedule!$A$2:$A$84,rif_fee_schedule!D$2:D$84, 0)</f>
        <v>5674</v>
      </c>
      <c r="U3332" s="14">
        <f t="shared" si="157"/>
        <v>0</v>
      </c>
      <c r="V3332" s="14">
        <f t="shared" si="158"/>
        <v>0</v>
      </c>
      <c r="W3332"/>
      <c r="Y3332" s="3">
        <v>13538989.02</v>
      </c>
      <c r="Z3332" s="3">
        <v>280635.13</v>
      </c>
      <c r="AA3332" s="3">
        <v>0</v>
      </c>
      <c r="AB3332">
        <v>0</v>
      </c>
      <c r="AC3332" s="3">
        <v>0</v>
      </c>
      <c r="AD3332" s="2">
        <v>-2316507.67</v>
      </c>
      <c r="AE3332" s="3">
        <v>599122533.62</v>
      </c>
      <c r="AF3332" s="3">
        <v>12164932.65</v>
      </c>
      <c r="AG3332" s="3">
        <v>2628720.44</v>
      </c>
      <c r="AH3332" s="3">
        <v>103699.7</v>
      </c>
      <c r="AI3332" s="3">
        <v>2074</v>
      </c>
      <c r="AJ3332" s="2">
        <v>-10188946.82</v>
      </c>
    </row>
    <row r="3333" spans="1:36" hidden="1" x14ac:dyDescent="0.25">
      <c r="A3333" s="8">
        <v>1.1000000000000001</v>
      </c>
      <c r="B3333" s="8" t="s">
        <v>726</v>
      </c>
      <c r="C3333" s="8">
        <v>940250100010</v>
      </c>
      <c r="D3333" s="8" t="s">
        <v>727</v>
      </c>
      <c r="F3333" s="8" t="s">
        <v>728</v>
      </c>
      <c r="G3333" s="10">
        <v>43642</v>
      </c>
      <c r="H3333" s="8" t="s">
        <v>31</v>
      </c>
      <c r="I3333" s="8" t="s">
        <v>38</v>
      </c>
      <c r="J3333" s="9">
        <v>0</v>
      </c>
      <c r="K3333" s="9">
        <v>2463.83</v>
      </c>
      <c r="L3333" s="8">
        <v>0</v>
      </c>
      <c r="M3333" s="14">
        <f t="shared" si="156"/>
        <v>2463.83</v>
      </c>
      <c r="N3333" s="8">
        <v>0</v>
      </c>
      <c r="O3333" s="8">
        <v>0</v>
      </c>
      <c r="P3333" s="8" t="s">
        <v>45</v>
      </c>
      <c r="R3333" s="8">
        <v>0</v>
      </c>
      <c r="S3333" s="13">
        <f>_xlfn.XLOOKUP(P3333,rif_fee_schedule!$A$2:$A$84,rif_fee_schedule!C$2:C$84, 0)*1.628</f>
        <v>19.244587999999997</v>
      </c>
      <c r="T3333" s="13">
        <f>_xlfn.XLOOKUP(P3333,rif_fee_schedule!$A$2:$A$84,rif_fee_schedule!D$2:D$84, 0)</f>
        <v>11.177</v>
      </c>
      <c r="U3333" s="14">
        <f t="shared" si="157"/>
        <v>0</v>
      </c>
      <c r="V3333" s="14">
        <f t="shared" si="158"/>
        <v>0</v>
      </c>
      <c r="W3333"/>
      <c r="Y3333" s="3">
        <v>13538989.02</v>
      </c>
      <c r="Z3333" s="3">
        <v>280635.13</v>
      </c>
      <c r="AA3333" s="3">
        <v>0</v>
      </c>
      <c r="AB3333">
        <v>0</v>
      </c>
      <c r="AC3333" s="3">
        <v>0</v>
      </c>
      <c r="AD3333" s="2">
        <v>-2316507.67</v>
      </c>
      <c r="AE3333" s="3">
        <v>599122533.62</v>
      </c>
      <c r="AF3333" s="3">
        <v>12164932.65</v>
      </c>
      <c r="AG3333" s="3">
        <v>2628720.44</v>
      </c>
      <c r="AH3333" s="3">
        <v>103699.7</v>
      </c>
      <c r="AI3333" s="3">
        <v>2074</v>
      </c>
      <c r="AJ3333" s="2">
        <v>-10188946.82</v>
      </c>
    </row>
    <row r="3334" spans="1:36" hidden="1" x14ac:dyDescent="0.25">
      <c r="A3334" s="8">
        <v>1.1000000000000001</v>
      </c>
      <c r="B3334" s="8" t="s">
        <v>726</v>
      </c>
      <c r="C3334" s="8">
        <v>940250100010</v>
      </c>
      <c r="D3334" s="8" t="s">
        <v>727</v>
      </c>
      <c r="F3334" s="8" t="s">
        <v>728</v>
      </c>
      <c r="G3334" s="10">
        <v>43642</v>
      </c>
      <c r="H3334" s="8" t="s">
        <v>31</v>
      </c>
      <c r="I3334" s="8" t="s">
        <v>38</v>
      </c>
      <c r="J3334" s="9">
        <v>0</v>
      </c>
      <c r="K3334" s="9">
        <v>2463.83</v>
      </c>
      <c r="L3334" s="8">
        <v>0</v>
      </c>
      <c r="M3334" s="14">
        <f t="shared" si="156"/>
        <v>2463.83</v>
      </c>
      <c r="N3334" s="8">
        <v>0</v>
      </c>
      <c r="O3334" s="8">
        <v>0</v>
      </c>
      <c r="P3334" s="8" t="s">
        <v>113</v>
      </c>
      <c r="R3334" s="8">
        <v>20</v>
      </c>
      <c r="S3334" s="13">
        <f>_xlfn.XLOOKUP(P3334,rif_fee_schedule!$A$2:$A$84,rif_fee_schedule!C$2:C$84, 0)*1.628</f>
        <v>6860.3919999999998</v>
      </c>
      <c r="T3334" s="13">
        <f>_xlfn.XLOOKUP(P3334,rif_fee_schedule!$A$2:$A$84,rif_fee_schedule!D$2:D$84, 0)</f>
        <v>3984</v>
      </c>
      <c r="U3334" s="14">
        <f t="shared" si="157"/>
        <v>137207.84</v>
      </c>
      <c r="V3334" s="14">
        <f t="shared" si="158"/>
        <v>79680</v>
      </c>
      <c r="W3334"/>
      <c r="Y3334" s="3">
        <v>13538989.02</v>
      </c>
      <c r="Z3334" s="3">
        <v>280635.13</v>
      </c>
      <c r="AA3334" s="3">
        <v>0</v>
      </c>
      <c r="AB3334">
        <v>0</v>
      </c>
      <c r="AC3334" s="3">
        <v>0</v>
      </c>
      <c r="AD3334" s="2">
        <v>-2316507.67</v>
      </c>
      <c r="AE3334" s="3">
        <v>599122533.62</v>
      </c>
      <c r="AF3334" s="3">
        <v>12164932.65</v>
      </c>
      <c r="AG3334" s="3">
        <v>2628720.44</v>
      </c>
      <c r="AH3334" s="3">
        <v>103699.7</v>
      </c>
      <c r="AI3334" s="3">
        <v>2074</v>
      </c>
      <c r="AJ3334" s="2">
        <v>-10188946.82</v>
      </c>
    </row>
    <row r="3335" spans="1:36" hidden="1" x14ac:dyDescent="0.25">
      <c r="A3335" s="8">
        <v>1.1000000000000001</v>
      </c>
      <c r="B3335" s="8" t="s">
        <v>726</v>
      </c>
      <c r="C3335" s="8">
        <v>940250100010</v>
      </c>
      <c r="D3335" s="8" t="s">
        <v>727</v>
      </c>
      <c r="F3335" s="8" t="s">
        <v>728</v>
      </c>
      <c r="G3335" s="10">
        <v>43642</v>
      </c>
      <c r="H3335" s="8" t="s">
        <v>31</v>
      </c>
      <c r="I3335" s="8" t="s">
        <v>38</v>
      </c>
      <c r="J3335" s="9">
        <v>0</v>
      </c>
      <c r="K3335" s="9">
        <v>2463.83</v>
      </c>
      <c r="L3335" s="8">
        <v>0</v>
      </c>
      <c r="M3335" s="14">
        <f t="shared" si="156"/>
        <v>2463.83</v>
      </c>
      <c r="N3335" s="8">
        <v>0</v>
      </c>
      <c r="O3335" s="8">
        <v>0</v>
      </c>
      <c r="P3335" s="8" t="s">
        <v>113</v>
      </c>
      <c r="R3335" s="8">
        <v>0</v>
      </c>
      <c r="S3335" s="13">
        <f>_xlfn.XLOOKUP(P3335,rif_fee_schedule!$A$2:$A$84,rif_fee_schedule!C$2:C$84, 0)*1.628</f>
        <v>6860.3919999999998</v>
      </c>
      <c r="T3335" s="13">
        <f>_xlfn.XLOOKUP(P3335,rif_fee_schedule!$A$2:$A$84,rif_fee_schedule!D$2:D$84, 0)</f>
        <v>3984</v>
      </c>
      <c r="U3335" s="14">
        <f t="shared" si="157"/>
        <v>0</v>
      </c>
      <c r="V3335" s="14">
        <f t="shared" si="158"/>
        <v>0</v>
      </c>
      <c r="W3335"/>
      <c r="Y3335" s="3">
        <v>13538989.02</v>
      </c>
      <c r="Z3335" s="3">
        <v>280635.13</v>
      </c>
      <c r="AA3335" s="3">
        <v>0</v>
      </c>
      <c r="AB3335">
        <v>0</v>
      </c>
      <c r="AC3335" s="3">
        <v>0</v>
      </c>
      <c r="AD3335" s="2">
        <v>-2316507.67</v>
      </c>
      <c r="AE3335" s="3">
        <v>599122533.62</v>
      </c>
      <c r="AF3335" s="3">
        <v>12164932.65</v>
      </c>
      <c r="AG3335" s="3">
        <v>2628720.44</v>
      </c>
      <c r="AH3335" s="3">
        <v>103699.7</v>
      </c>
      <c r="AI3335" s="3">
        <v>2074</v>
      </c>
      <c r="AJ3335" s="2">
        <v>-10188946.82</v>
      </c>
    </row>
    <row r="3336" spans="1:36" hidden="1" x14ac:dyDescent="0.25">
      <c r="A3336" s="8">
        <v>1.1000000000000001</v>
      </c>
      <c r="B3336" s="8" t="s">
        <v>738</v>
      </c>
      <c r="C3336" s="8">
        <v>940250100010</v>
      </c>
      <c r="D3336" s="8" t="s">
        <v>727</v>
      </c>
      <c r="F3336" s="8" t="s">
        <v>728</v>
      </c>
      <c r="G3336" s="10">
        <v>43643</v>
      </c>
      <c r="H3336" s="8" t="s">
        <v>31</v>
      </c>
      <c r="I3336" s="8" t="s">
        <v>38</v>
      </c>
      <c r="J3336" s="9">
        <v>60708.4</v>
      </c>
      <c r="K3336" s="9">
        <v>1214.1600000000001</v>
      </c>
      <c r="L3336" s="8">
        <v>0</v>
      </c>
      <c r="M3336" s="14">
        <f t="shared" si="156"/>
        <v>61922.560000000005</v>
      </c>
      <c r="N3336" s="8">
        <v>0</v>
      </c>
      <c r="O3336" s="8">
        <v>0</v>
      </c>
      <c r="P3336" s="8" t="s">
        <v>113</v>
      </c>
      <c r="R3336" s="8">
        <v>-9</v>
      </c>
      <c r="S3336" s="13">
        <f>_xlfn.XLOOKUP(P3336,rif_fee_schedule!$A$2:$A$84,rif_fee_schedule!C$2:C$84, 0)*1.628</f>
        <v>6860.3919999999998</v>
      </c>
      <c r="T3336" s="13">
        <f>_xlfn.XLOOKUP(P3336,rif_fee_schedule!$A$2:$A$84,rif_fee_schedule!D$2:D$84, 0)</f>
        <v>3984</v>
      </c>
      <c r="U3336" s="14">
        <f t="shared" si="157"/>
        <v>-61743.527999999998</v>
      </c>
      <c r="V3336" s="14">
        <f t="shared" si="158"/>
        <v>-35856</v>
      </c>
      <c r="W3336"/>
      <c r="Y3336" s="3">
        <v>13538989.02</v>
      </c>
      <c r="Z3336" s="3">
        <v>280635.13</v>
      </c>
      <c r="AA3336" s="3">
        <v>0</v>
      </c>
      <c r="AB3336">
        <v>0</v>
      </c>
      <c r="AC3336" s="3">
        <v>0</v>
      </c>
      <c r="AD3336" s="2">
        <v>-2316507.67</v>
      </c>
      <c r="AE3336" s="3">
        <v>599122533.62</v>
      </c>
      <c r="AF3336" s="3">
        <v>12164932.65</v>
      </c>
      <c r="AG3336" s="3">
        <v>2628720.44</v>
      </c>
      <c r="AH3336" s="3">
        <v>103699.7</v>
      </c>
      <c r="AI3336" s="3">
        <v>2074</v>
      </c>
      <c r="AJ3336" s="2">
        <v>-10188946.82</v>
      </c>
    </row>
    <row r="3337" spans="1:36" hidden="1" x14ac:dyDescent="0.25">
      <c r="A3337" s="8">
        <v>1.1000000000000001</v>
      </c>
      <c r="B3337" s="8" t="s">
        <v>738</v>
      </c>
      <c r="C3337" s="8">
        <v>940250100010</v>
      </c>
      <c r="D3337" s="8" t="s">
        <v>727</v>
      </c>
      <c r="F3337" s="8" t="s">
        <v>728</v>
      </c>
      <c r="G3337" s="10">
        <v>43643</v>
      </c>
      <c r="H3337" s="8" t="s">
        <v>31</v>
      </c>
      <c r="I3337" s="8" t="s">
        <v>38</v>
      </c>
      <c r="J3337" s="9">
        <v>60708.4</v>
      </c>
      <c r="K3337" s="9">
        <v>1214.1600000000001</v>
      </c>
      <c r="L3337" s="8">
        <v>0</v>
      </c>
      <c r="M3337" s="14">
        <f t="shared" si="156"/>
        <v>61922.560000000005</v>
      </c>
      <c r="N3337" s="8">
        <v>0</v>
      </c>
      <c r="O3337" s="8">
        <v>0</v>
      </c>
      <c r="P3337" s="8" t="s">
        <v>45</v>
      </c>
      <c r="R3337" s="11">
        <v>8468</v>
      </c>
      <c r="S3337" s="13">
        <f>_xlfn.XLOOKUP(P3337,rif_fee_schedule!$A$2:$A$84,rif_fee_schedule!C$2:C$84, 0)*1.628</f>
        <v>19.244587999999997</v>
      </c>
      <c r="T3337" s="13">
        <f>_xlfn.XLOOKUP(P3337,rif_fee_schedule!$A$2:$A$84,rif_fee_schedule!D$2:D$84, 0)</f>
        <v>11.177</v>
      </c>
      <c r="U3337" s="14">
        <f t="shared" si="157"/>
        <v>162963.17118399998</v>
      </c>
      <c r="V3337" s="14">
        <f t="shared" si="158"/>
        <v>94646.835999999996</v>
      </c>
      <c r="W3337" s="2"/>
      <c r="Y3337" s="3">
        <v>13538989.02</v>
      </c>
      <c r="Z3337" s="3">
        <v>280635.13</v>
      </c>
      <c r="AA3337" s="3">
        <v>0</v>
      </c>
      <c r="AB3337">
        <v>0</v>
      </c>
      <c r="AC3337" s="3">
        <v>0</v>
      </c>
      <c r="AD3337" s="2">
        <v>-2316507.67</v>
      </c>
      <c r="AE3337" s="3">
        <v>599122533.62</v>
      </c>
      <c r="AF3337" s="3">
        <v>12164932.65</v>
      </c>
      <c r="AG3337" s="3">
        <v>2628720.44</v>
      </c>
      <c r="AH3337" s="3">
        <v>103699.7</v>
      </c>
      <c r="AI3337" s="3">
        <v>2074</v>
      </c>
      <c r="AJ3337" s="2">
        <v>-10188946.82</v>
      </c>
    </row>
    <row r="3338" spans="1:36" hidden="1" x14ac:dyDescent="0.25">
      <c r="A3338" s="8">
        <v>1.1000000000000001</v>
      </c>
      <c r="B3338" s="8" t="s">
        <v>738</v>
      </c>
      <c r="C3338" s="8">
        <v>940250100010</v>
      </c>
      <c r="D3338" s="8" t="s">
        <v>727</v>
      </c>
      <c r="F3338" s="8" t="s">
        <v>728</v>
      </c>
      <c r="G3338" s="10">
        <v>43643</v>
      </c>
      <c r="H3338" s="8" t="s">
        <v>31</v>
      </c>
      <c r="I3338" s="8" t="s">
        <v>38</v>
      </c>
      <c r="J3338" s="9">
        <v>60708.4</v>
      </c>
      <c r="K3338" s="9">
        <v>1214.1600000000001</v>
      </c>
      <c r="L3338" s="8">
        <v>0</v>
      </c>
      <c r="M3338" s="14">
        <f t="shared" si="156"/>
        <v>61922.560000000005</v>
      </c>
      <c r="N3338" s="8">
        <v>0</v>
      </c>
      <c r="O3338" s="8">
        <v>0</v>
      </c>
      <c r="P3338" s="8" t="s">
        <v>77</v>
      </c>
      <c r="R3338" s="8">
        <v>-4</v>
      </c>
      <c r="S3338" s="13">
        <f>_xlfn.XLOOKUP(P3338,rif_fee_schedule!$A$2:$A$84,rif_fee_schedule!C$2:C$84, 0)*1.628</f>
        <v>9769.6279999999988</v>
      </c>
      <c r="T3338" s="13">
        <f>_xlfn.XLOOKUP(P3338,rif_fee_schedule!$A$2:$A$84,rif_fee_schedule!D$2:D$84, 0)</f>
        <v>5674</v>
      </c>
      <c r="U3338" s="14">
        <f t="shared" si="157"/>
        <v>-39078.511999999995</v>
      </c>
      <c r="V3338" s="14">
        <f t="shared" si="158"/>
        <v>-22696</v>
      </c>
      <c r="W3338"/>
      <c r="Y3338" s="3">
        <v>13538989.02</v>
      </c>
      <c r="Z3338" s="3">
        <v>280635.13</v>
      </c>
      <c r="AA3338" s="3">
        <v>0</v>
      </c>
      <c r="AB3338">
        <v>0</v>
      </c>
      <c r="AC3338" s="3">
        <v>0</v>
      </c>
      <c r="AD3338" s="2">
        <v>-2316507.67</v>
      </c>
      <c r="AE3338" s="3">
        <v>599122533.62</v>
      </c>
      <c r="AF3338" s="3">
        <v>12164932.65</v>
      </c>
      <c r="AG3338" s="3">
        <v>2628720.44</v>
      </c>
      <c r="AH3338" s="3">
        <v>103699.7</v>
      </c>
      <c r="AI3338" s="3">
        <v>2074</v>
      </c>
      <c r="AJ3338" s="2">
        <v>-10188946.82</v>
      </c>
    </row>
    <row r="3339" spans="1:36" hidden="1" x14ac:dyDescent="0.25">
      <c r="A3339" s="8">
        <v>1.1000000000000001</v>
      </c>
      <c r="B3339" s="8" t="s">
        <v>738</v>
      </c>
      <c r="C3339" s="8">
        <v>940250100010</v>
      </c>
      <c r="D3339" s="8" t="s">
        <v>727</v>
      </c>
      <c r="F3339" s="8" t="s">
        <v>728</v>
      </c>
      <c r="G3339" s="10">
        <v>43643</v>
      </c>
      <c r="H3339" s="8" t="s">
        <v>31</v>
      </c>
      <c r="I3339" s="8" t="s">
        <v>38</v>
      </c>
      <c r="J3339" s="9">
        <v>60708.4</v>
      </c>
      <c r="K3339" s="9">
        <v>1214.1600000000001</v>
      </c>
      <c r="L3339" s="8">
        <v>0</v>
      </c>
      <c r="M3339" s="14">
        <f t="shared" si="156"/>
        <v>61922.560000000005</v>
      </c>
      <c r="N3339" s="8">
        <v>0</v>
      </c>
      <c r="O3339" s="8">
        <v>0</v>
      </c>
      <c r="P3339" s="8" t="s">
        <v>72</v>
      </c>
      <c r="R3339" s="8">
        <v>343</v>
      </c>
      <c r="S3339" s="13">
        <f>_xlfn.XLOOKUP(P3339,rif_fee_schedule!$A$2:$A$84,rif_fee_schedule!C$2:C$84, 0)*1.628</f>
        <v>15.918583999999999</v>
      </c>
      <c r="T3339" s="13">
        <f>_xlfn.XLOOKUP(P3339,rif_fee_schedule!$A$2:$A$84,rif_fee_schedule!D$2:D$84, 0)</f>
        <v>9.2460000000000004</v>
      </c>
      <c r="U3339" s="14">
        <f t="shared" si="157"/>
        <v>5460.0743119999997</v>
      </c>
      <c r="V3339" s="14">
        <f t="shared" si="158"/>
        <v>3171.3780000000002</v>
      </c>
      <c r="W3339"/>
      <c r="Y3339" s="3">
        <v>13538989.02</v>
      </c>
      <c r="Z3339" s="3">
        <v>280635.13</v>
      </c>
      <c r="AA3339" s="3">
        <v>0</v>
      </c>
      <c r="AB3339">
        <v>0</v>
      </c>
      <c r="AC3339" s="3">
        <v>0</v>
      </c>
      <c r="AD3339" s="2">
        <v>-2316507.67</v>
      </c>
      <c r="AE3339" s="3">
        <v>599122533.62</v>
      </c>
      <c r="AF3339" s="3">
        <v>12164932.65</v>
      </c>
      <c r="AG3339" s="3">
        <v>2628720.44</v>
      </c>
      <c r="AH3339" s="3">
        <v>103699.7</v>
      </c>
      <c r="AI3339" s="3">
        <v>2074</v>
      </c>
      <c r="AJ3339" s="2">
        <v>-10188946.82</v>
      </c>
    </row>
    <row r="3340" spans="1:36" hidden="1" x14ac:dyDescent="0.25">
      <c r="A3340" s="8">
        <v>2</v>
      </c>
      <c r="B3340" s="8" t="s">
        <v>2065</v>
      </c>
      <c r="C3340" s="8">
        <v>141100090420</v>
      </c>
      <c r="D3340" s="8" t="s">
        <v>2066</v>
      </c>
      <c r="F3340" s="8" t="s">
        <v>2067</v>
      </c>
      <c r="G3340" s="10">
        <v>43580</v>
      </c>
      <c r="H3340" s="8" t="s">
        <v>31</v>
      </c>
      <c r="I3340" s="8" t="s">
        <v>38</v>
      </c>
      <c r="J3340" s="9">
        <v>11091.57</v>
      </c>
      <c r="K3340" s="9">
        <v>221.83</v>
      </c>
      <c r="L3340" s="8">
        <v>0</v>
      </c>
      <c r="M3340" s="14">
        <f t="shared" si="156"/>
        <v>11313.4</v>
      </c>
      <c r="N3340" s="8">
        <v>0</v>
      </c>
      <c r="O3340" s="8">
        <v>0</v>
      </c>
      <c r="P3340" s="8" t="s">
        <v>2068</v>
      </c>
      <c r="R3340" s="8">
        <v>8</v>
      </c>
      <c r="S3340" s="13">
        <f>_xlfn.XLOOKUP(P3340,rif_fee_schedule!$A$2:$A$84,rif_fee_schedule!C$2:C$84, 0)*1.628</f>
        <v>2764.3439999999996</v>
      </c>
      <c r="T3340" s="13">
        <f>_xlfn.XLOOKUP(P3340,rif_fee_schedule!$A$2:$A$84,rif_fee_schedule!D$2:D$84, 0)</f>
        <v>1606</v>
      </c>
      <c r="U3340" s="14">
        <f t="shared" si="157"/>
        <v>22114.751999999997</v>
      </c>
      <c r="V3340" s="14">
        <f t="shared" si="158"/>
        <v>12848</v>
      </c>
      <c r="W3340"/>
      <c r="Y3340" s="3">
        <v>272008405.74000001</v>
      </c>
      <c r="Z3340" s="3">
        <v>5573244.3300000001</v>
      </c>
      <c r="AA3340" s="3">
        <v>0</v>
      </c>
      <c r="AB3340">
        <v>0</v>
      </c>
      <c r="AC3340" s="3">
        <v>0</v>
      </c>
      <c r="AD3340" s="2">
        <v>-7297347.0099999998</v>
      </c>
      <c r="AE3340" s="3">
        <v>599122533.62</v>
      </c>
      <c r="AF3340" s="3">
        <v>12164932.65</v>
      </c>
      <c r="AG3340" s="3">
        <v>2628720.44</v>
      </c>
      <c r="AH3340" s="3">
        <v>103699.7</v>
      </c>
      <c r="AI3340" s="3">
        <v>2074</v>
      </c>
      <c r="AJ3340" s="2">
        <v>-10188946.82</v>
      </c>
    </row>
    <row r="3341" spans="1:36" hidden="1" x14ac:dyDescent="0.25">
      <c r="A3341" s="8">
        <v>2</v>
      </c>
      <c r="B3341" s="8" t="s">
        <v>2065</v>
      </c>
      <c r="C3341" s="8">
        <v>141100090420</v>
      </c>
      <c r="D3341" s="8" t="s">
        <v>2066</v>
      </c>
      <c r="F3341" s="8" t="s">
        <v>2067</v>
      </c>
      <c r="G3341" s="10">
        <v>43580</v>
      </c>
      <c r="H3341" s="8" t="s">
        <v>31</v>
      </c>
      <c r="I3341" s="8" t="s">
        <v>38</v>
      </c>
      <c r="J3341" s="9">
        <v>11091.57</v>
      </c>
      <c r="K3341" s="9">
        <v>221.83</v>
      </c>
      <c r="L3341" s="8">
        <v>0</v>
      </c>
      <c r="M3341" s="14">
        <f t="shared" si="156"/>
        <v>11313.4</v>
      </c>
      <c r="N3341" s="8">
        <v>0</v>
      </c>
      <c r="O3341" s="8">
        <v>0</v>
      </c>
      <c r="P3341" s="8" t="s">
        <v>77</v>
      </c>
      <c r="R3341" s="8">
        <v>-1</v>
      </c>
      <c r="S3341" s="13">
        <f>_xlfn.XLOOKUP(P3341,rif_fee_schedule!$A$2:$A$84,rif_fee_schedule!C$2:C$84, 0)*1.628</f>
        <v>9769.6279999999988</v>
      </c>
      <c r="T3341" s="13">
        <f>_xlfn.XLOOKUP(P3341,rif_fee_schedule!$A$2:$A$84,rif_fee_schedule!D$2:D$84, 0)</f>
        <v>5674</v>
      </c>
      <c r="U3341" s="14">
        <f t="shared" si="157"/>
        <v>-9769.6279999999988</v>
      </c>
      <c r="V3341" s="14">
        <f t="shared" si="158"/>
        <v>-5674</v>
      </c>
      <c r="W3341"/>
      <c r="Y3341" s="3">
        <v>272008405.74000001</v>
      </c>
      <c r="Z3341" s="3">
        <v>5573244.3300000001</v>
      </c>
      <c r="AA3341" s="3">
        <v>0</v>
      </c>
      <c r="AB3341">
        <v>0</v>
      </c>
      <c r="AC3341" s="3">
        <v>0</v>
      </c>
      <c r="AD3341" s="2">
        <v>-7297347.0099999998</v>
      </c>
      <c r="AE3341" s="3">
        <v>599122533.62</v>
      </c>
      <c r="AF3341" s="3">
        <v>12164932.65</v>
      </c>
      <c r="AG3341" s="3">
        <v>2628720.44</v>
      </c>
      <c r="AH3341" s="3">
        <v>103699.7</v>
      </c>
      <c r="AI3341" s="3">
        <v>2074</v>
      </c>
      <c r="AJ3341" s="2">
        <v>-10188946.82</v>
      </c>
    </row>
    <row r="3342" spans="1:36" hidden="1" x14ac:dyDescent="0.25">
      <c r="A3342" s="8">
        <v>2</v>
      </c>
      <c r="B3342" s="8" t="s">
        <v>1465</v>
      </c>
      <c r="C3342" s="8">
        <v>131250510060</v>
      </c>
      <c r="D3342" s="8" t="s">
        <v>1466</v>
      </c>
      <c r="F3342" s="8" t="s">
        <v>1467</v>
      </c>
      <c r="G3342" s="10">
        <v>43574</v>
      </c>
      <c r="H3342" s="8" t="s">
        <v>31</v>
      </c>
      <c r="I3342" s="8" t="s">
        <v>38</v>
      </c>
      <c r="J3342" s="9">
        <v>37715.14</v>
      </c>
      <c r="K3342" s="9">
        <v>754.3</v>
      </c>
      <c r="L3342" s="8">
        <v>0</v>
      </c>
      <c r="M3342" s="14">
        <f t="shared" si="156"/>
        <v>38469.440000000002</v>
      </c>
      <c r="N3342" s="8">
        <v>0</v>
      </c>
      <c r="O3342" s="8">
        <v>0</v>
      </c>
      <c r="P3342" s="8" t="s">
        <v>112</v>
      </c>
      <c r="R3342" s="11">
        <v>1085</v>
      </c>
      <c r="S3342" s="13">
        <f>_xlfn.XLOOKUP(P3342,rif_fee_schedule!$A$2:$A$84,rif_fee_schedule!C$2:C$84, 0)*1.628</f>
        <v>53.092335999999996</v>
      </c>
      <c r="T3342" s="13">
        <f>_xlfn.XLOOKUP(P3342,rif_fee_schedule!$A$2:$A$84,rif_fee_schedule!D$2:D$84, 0)</f>
        <v>30.835000000000001</v>
      </c>
      <c r="U3342" s="14">
        <f t="shared" si="157"/>
        <v>57605.184559999994</v>
      </c>
      <c r="V3342" s="14">
        <f t="shared" si="158"/>
        <v>33455.974999999999</v>
      </c>
      <c r="W3342" s="2"/>
      <c r="Y3342" s="3">
        <v>272008405.74000001</v>
      </c>
      <c r="Z3342" s="3">
        <v>5573244.3300000001</v>
      </c>
      <c r="AA3342" s="3">
        <v>0</v>
      </c>
      <c r="AB3342">
        <v>0</v>
      </c>
      <c r="AC3342" s="3">
        <v>0</v>
      </c>
      <c r="AD3342" s="2">
        <v>-7297347.0099999998</v>
      </c>
      <c r="AE3342" s="3">
        <v>599122533.62</v>
      </c>
      <c r="AF3342" s="3">
        <v>12164932.65</v>
      </c>
      <c r="AG3342" s="3">
        <v>2628720.44</v>
      </c>
      <c r="AH3342" s="3">
        <v>103699.7</v>
      </c>
      <c r="AI3342" s="3">
        <v>2074</v>
      </c>
      <c r="AJ3342" s="2">
        <v>-10188946.82</v>
      </c>
    </row>
    <row r="3343" spans="1:36" hidden="1" x14ac:dyDescent="0.25">
      <c r="A3343" s="8">
        <v>2</v>
      </c>
      <c r="B3343" s="8" t="s">
        <v>1465</v>
      </c>
      <c r="C3343" s="8">
        <v>131250510060</v>
      </c>
      <c r="D3343" s="8" t="s">
        <v>1466</v>
      </c>
      <c r="F3343" s="8" t="s">
        <v>1467</v>
      </c>
      <c r="G3343" s="10">
        <v>43574</v>
      </c>
      <c r="H3343" s="8" t="s">
        <v>31</v>
      </c>
      <c r="I3343" s="8" t="s">
        <v>38</v>
      </c>
      <c r="J3343" s="9">
        <v>37715.14</v>
      </c>
      <c r="K3343" s="9">
        <v>754.3</v>
      </c>
      <c r="L3343" s="8">
        <v>0</v>
      </c>
      <c r="M3343" s="14">
        <f t="shared" si="156"/>
        <v>38469.440000000002</v>
      </c>
      <c r="N3343" s="8">
        <v>0</v>
      </c>
      <c r="O3343" s="8">
        <v>0</v>
      </c>
      <c r="P3343" s="8" t="s">
        <v>90</v>
      </c>
      <c r="R3343" s="11">
        <v>-1085</v>
      </c>
      <c r="S3343" s="13">
        <f>_xlfn.XLOOKUP(P3343,rif_fee_schedule!$A$2:$A$84,rif_fee_schedule!C$2:C$84, 0)*1.628</f>
        <v>14.380123999999999</v>
      </c>
      <c r="T3343" s="13">
        <f>_xlfn.XLOOKUP(P3343,rif_fee_schedule!$A$2:$A$84,rif_fee_schedule!D$2:D$84, 0)</f>
        <v>8.3520000000000003</v>
      </c>
      <c r="U3343" s="14">
        <f t="shared" si="157"/>
        <v>-15602.434539999998</v>
      </c>
      <c r="V3343" s="14">
        <f t="shared" si="158"/>
        <v>-9061.92</v>
      </c>
      <c r="W3343" s="2"/>
      <c r="Y3343" s="3">
        <v>272008405.74000001</v>
      </c>
      <c r="Z3343" s="3">
        <v>5573244.3300000001</v>
      </c>
      <c r="AA3343" s="3">
        <v>0</v>
      </c>
      <c r="AB3343">
        <v>0</v>
      </c>
      <c r="AC3343" s="3">
        <v>0</v>
      </c>
      <c r="AD3343" s="2">
        <v>-7297347.0099999998</v>
      </c>
      <c r="AE3343" s="3">
        <v>599122533.62</v>
      </c>
      <c r="AF3343" s="3">
        <v>12164932.65</v>
      </c>
      <c r="AG3343" s="3">
        <v>2628720.44</v>
      </c>
      <c r="AH3343" s="3">
        <v>103699.7</v>
      </c>
      <c r="AI3343" s="3">
        <v>2074</v>
      </c>
      <c r="AJ3343" s="2">
        <v>-10188946.82</v>
      </c>
    </row>
    <row r="3344" spans="1:36" hidden="1" x14ac:dyDescent="0.25">
      <c r="A3344" s="8">
        <v>2</v>
      </c>
      <c r="B3344" s="8" t="s">
        <v>2035</v>
      </c>
      <c r="C3344" s="8">
        <v>141090390400</v>
      </c>
      <c r="D3344" s="8" t="s">
        <v>2036</v>
      </c>
      <c r="F3344" s="8" t="s">
        <v>2037</v>
      </c>
      <c r="G3344" s="10">
        <v>43784</v>
      </c>
      <c r="H3344" s="8" t="s">
        <v>31</v>
      </c>
      <c r="I3344" s="8" t="s">
        <v>38</v>
      </c>
      <c r="J3344" s="9">
        <v>1969.71</v>
      </c>
      <c r="K3344" s="9">
        <v>39.39</v>
      </c>
      <c r="L3344" s="8">
        <v>0</v>
      </c>
      <c r="M3344" s="14">
        <f t="shared" si="156"/>
        <v>2009.1000000000001</v>
      </c>
      <c r="N3344" s="8">
        <v>0</v>
      </c>
      <c r="O3344" s="8">
        <v>0</v>
      </c>
      <c r="P3344" s="8" t="s">
        <v>77</v>
      </c>
      <c r="R3344" s="8">
        <v>-1</v>
      </c>
      <c r="S3344" s="13">
        <f>_xlfn.XLOOKUP(P3344,rif_fee_schedule!$A$2:$A$84,rif_fee_schedule!C$2:C$84, 0)*1.628</f>
        <v>9769.6279999999988</v>
      </c>
      <c r="T3344" s="13">
        <f>_xlfn.XLOOKUP(P3344,rif_fee_schedule!$A$2:$A$84,rif_fee_schedule!D$2:D$84, 0)</f>
        <v>5674</v>
      </c>
      <c r="U3344" s="14">
        <f t="shared" si="157"/>
        <v>-9769.6279999999988</v>
      </c>
      <c r="V3344" s="14">
        <f t="shared" si="158"/>
        <v>-5674</v>
      </c>
      <c r="W3344"/>
      <c r="Y3344" s="3">
        <v>272008405.74000001</v>
      </c>
      <c r="Z3344" s="3">
        <v>5573244.3300000001</v>
      </c>
      <c r="AA3344" s="3">
        <v>0</v>
      </c>
      <c r="AB3344">
        <v>0</v>
      </c>
      <c r="AC3344" s="3">
        <v>0</v>
      </c>
      <c r="AD3344" s="2">
        <v>-7297347.0099999998</v>
      </c>
      <c r="AE3344" s="3">
        <v>599122533.62</v>
      </c>
      <c r="AF3344" s="3">
        <v>12164932.65</v>
      </c>
      <c r="AG3344" s="3">
        <v>2628720.44</v>
      </c>
      <c r="AH3344" s="3">
        <v>103699.7</v>
      </c>
      <c r="AI3344" s="3">
        <v>2074</v>
      </c>
      <c r="AJ3344" s="2">
        <v>-10188946.82</v>
      </c>
    </row>
    <row r="3345" spans="1:36" hidden="1" x14ac:dyDescent="0.25">
      <c r="A3345" s="8">
        <v>2</v>
      </c>
      <c r="B3345" s="8" t="s">
        <v>2035</v>
      </c>
      <c r="C3345" s="8">
        <v>141090390400</v>
      </c>
      <c r="D3345" s="8" t="s">
        <v>2036</v>
      </c>
      <c r="F3345" s="8" t="s">
        <v>2037</v>
      </c>
      <c r="G3345" s="10">
        <v>43784</v>
      </c>
      <c r="H3345" s="8" t="s">
        <v>31</v>
      </c>
      <c r="I3345" s="8" t="s">
        <v>38</v>
      </c>
      <c r="J3345" s="9">
        <v>1969.71</v>
      </c>
      <c r="K3345" s="9">
        <v>39.39</v>
      </c>
      <c r="L3345" s="8">
        <v>0</v>
      </c>
      <c r="M3345" s="14">
        <f t="shared" si="156"/>
        <v>2009.1000000000001</v>
      </c>
      <c r="N3345" s="8">
        <v>0</v>
      </c>
      <c r="O3345" s="8">
        <v>0</v>
      </c>
      <c r="P3345" s="8" t="s">
        <v>114</v>
      </c>
      <c r="R3345" s="8">
        <v>2</v>
      </c>
      <c r="S3345" s="13">
        <f>_xlfn.XLOOKUP(P3345,rif_fee_schedule!$A$2:$A$84,rif_fee_schedule!C$2:C$84, 0)*1.628</f>
        <v>4288.152</v>
      </c>
      <c r="T3345" s="13">
        <f>_xlfn.XLOOKUP(P3345,rif_fee_schedule!$A$2:$A$84,rif_fee_schedule!D$2:D$84, 0)</f>
        <v>2490</v>
      </c>
      <c r="U3345" s="14">
        <f t="shared" si="157"/>
        <v>8576.3040000000001</v>
      </c>
      <c r="V3345" s="14">
        <f t="shared" si="158"/>
        <v>4980</v>
      </c>
      <c r="W3345"/>
      <c r="Y3345" s="3">
        <v>272008405.74000001</v>
      </c>
      <c r="Z3345" s="3">
        <v>5573244.3300000001</v>
      </c>
      <c r="AA3345" s="3">
        <v>0</v>
      </c>
      <c r="AB3345">
        <v>0</v>
      </c>
      <c r="AC3345" s="3">
        <v>0</v>
      </c>
      <c r="AD3345" s="2">
        <v>-7297347.0099999998</v>
      </c>
      <c r="AE3345" s="3">
        <v>599122533.62</v>
      </c>
      <c r="AF3345" s="3">
        <v>12164932.65</v>
      </c>
      <c r="AG3345" s="3">
        <v>2628720.44</v>
      </c>
      <c r="AH3345" s="3">
        <v>103699.7</v>
      </c>
      <c r="AI3345" s="3">
        <v>2074</v>
      </c>
      <c r="AJ3345" s="2">
        <v>-10188946.82</v>
      </c>
    </row>
    <row r="3346" spans="1:36" hidden="1" x14ac:dyDescent="0.25">
      <c r="A3346" s="8">
        <v>2</v>
      </c>
      <c r="B3346" s="8" t="s">
        <v>2026</v>
      </c>
      <c r="C3346" s="8">
        <v>141090330330</v>
      </c>
      <c r="D3346" s="8" t="s">
        <v>2027</v>
      </c>
      <c r="F3346" s="8" t="s">
        <v>2028</v>
      </c>
      <c r="G3346" s="10">
        <v>43599</v>
      </c>
      <c r="H3346" s="8" t="s">
        <v>31</v>
      </c>
      <c r="I3346" s="8" t="s">
        <v>38</v>
      </c>
      <c r="J3346" s="9">
        <v>1969.71</v>
      </c>
      <c r="K3346" s="9">
        <v>39.39</v>
      </c>
      <c r="L3346" s="8">
        <v>0</v>
      </c>
      <c r="M3346" s="14">
        <f t="shared" si="156"/>
        <v>2009.1000000000001</v>
      </c>
      <c r="N3346" s="8">
        <v>0</v>
      </c>
      <c r="O3346" s="8">
        <v>0</v>
      </c>
      <c r="P3346" s="8" t="s">
        <v>114</v>
      </c>
      <c r="R3346" s="8">
        <v>2</v>
      </c>
      <c r="S3346" s="13">
        <f>_xlfn.XLOOKUP(P3346,rif_fee_schedule!$A$2:$A$84,rif_fee_schedule!C$2:C$84, 0)*1.628</f>
        <v>4288.152</v>
      </c>
      <c r="T3346" s="13">
        <f>_xlfn.XLOOKUP(P3346,rif_fee_schedule!$A$2:$A$84,rif_fee_schedule!D$2:D$84, 0)</f>
        <v>2490</v>
      </c>
      <c r="U3346" s="14">
        <f t="shared" si="157"/>
        <v>8576.3040000000001</v>
      </c>
      <c r="V3346" s="14">
        <f t="shared" si="158"/>
        <v>4980</v>
      </c>
      <c r="W3346"/>
      <c r="Y3346" s="3">
        <v>272008405.74000001</v>
      </c>
      <c r="Z3346" s="3">
        <v>5573244.3300000001</v>
      </c>
      <c r="AA3346" s="3">
        <v>0</v>
      </c>
      <c r="AB3346">
        <v>0</v>
      </c>
      <c r="AC3346" s="3">
        <v>0</v>
      </c>
      <c r="AD3346" s="2">
        <v>-7297347.0099999998</v>
      </c>
      <c r="AE3346" s="3">
        <v>599122533.62</v>
      </c>
      <c r="AF3346" s="3">
        <v>12164932.65</v>
      </c>
      <c r="AG3346" s="3">
        <v>2628720.44</v>
      </c>
      <c r="AH3346" s="3">
        <v>103699.7</v>
      </c>
      <c r="AI3346" s="3">
        <v>2074</v>
      </c>
      <c r="AJ3346" s="2">
        <v>-10188946.82</v>
      </c>
    </row>
    <row r="3347" spans="1:36" hidden="1" x14ac:dyDescent="0.25">
      <c r="A3347" s="8">
        <v>2</v>
      </c>
      <c r="B3347" s="8" t="s">
        <v>2026</v>
      </c>
      <c r="C3347" s="8">
        <v>141090330330</v>
      </c>
      <c r="D3347" s="8" t="s">
        <v>2027</v>
      </c>
      <c r="F3347" s="8" t="s">
        <v>2028</v>
      </c>
      <c r="G3347" s="10">
        <v>43599</v>
      </c>
      <c r="H3347" s="8" t="s">
        <v>31</v>
      </c>
      <c r="I3347" s="8" t="s">
        <v>38</v>
      </c>
      <c r="J3347" s="9">
        <v>1969.71</v>
      </c>
      <c r="K3347" s="9">
        <v>39.39</v>
      </c>
      <c r="L3347" s="8">
        <v>0</v>
      </c>
      <c r="M3347" s="14">
        <f t="shared" si="156"/>
        <v>2009.1000000000001</v>
      </c>
      <c r="N3347" s="8">
        <v>0</v>
      </c>
      <c r="O3347" s="8">
        <v>0</v>
      </c>
      <c r="P3347" s="8" t="s">
        <v>77</v>
      </c>
      <c r="R3347" s="8">
        <v>-1</v>
      </c>
      <c r="S3347" s="13">
        <f>_xlfn.XLOOKUP(P3347,rif_fee_schedule!$A$2:$A$84,rif_fee_schedule!C$2:C$84, 0)*1.628</f>
        <v>9769.6279999999988</v>
      </c>
      <c r="T3347" s="13">
        <f>_xlfn.XLOOKUP(P3347,rif_fee_schedule!$A$2:$A$84,rif_fee_schedule!D$2:D$84, 0)</f>
        <v>5674</v>
      </c>
      <c r="U3347" s="14">
        <f t="shared" si="157"/>
        <v>-9769.6279999999988</v>
      </c>
      <c r="V3347" s="14">
        <f t="shared" si="158"/>
        <v>-5674</v>
      </c>
      <c r="W3347"/>
      <c r="Y3347" s="3">
        <v>272008405.74000001</v>
      </c>
      <c r="Z3347" s="3">
        <v>5573244.3300000001</v>
      </c>
      <c r="AA3347" s="3">
        <v>0</v>
      </c>
      <c r="AB3347">
        <v>0</v>
      </c>
      <c r="AC3347" s="3">
        <v>0</v>
      </c>
      <c r="AD3347" s="2">
        <v>-7297347.0099999998</v>
      </c>
      <c r="AE3347" s="3">
        <v>599122533.62</v>
      </c>
      <c r="AF3347" s="3">
        <v>12164932.65</v>
      </c>
      <c r="AG3347" s="3">
        <v>2628720.44</v>
      </c>
      <c r="AH3347" s="3">
        <v>103699.7</v>
      </c>
      <c r="AI3347" s="3">
        <v>2074</v>
      </c>
      <c r="AJ3347" s="2">
        <v>-10188946.82</v>
      </c>
    </row>
    <row r="3348" spans="1:36" hidden="1" x14ac:dyDescent="0.25">
      <c r="A3348" s="8">
        <v>2</v>
      </c>
      <c r="B3348" s="8" t="s">
        <v>1545</v>
      </c>
      <c r="C3348" s="8">
        <v>131250390010</v>
      </c>
      <c r="D3348" s="8" t="s">
        <v>1413</v>
      </c>
      <c r="F3348" s="8" t="s">
        <v>1546</v>
      </c>
      <c r="G3348" s="10">
        <v>43600</v>
      </c>
      <c r="H3348" s="8" t="s">
        <v>31</v>
      </c>
      <c r="I3348" s="8" t="s">
        <v>38</v>
      </c>
      <c r="J3348" s="9">
        <v>26433.919999999998</v>
      </c>
      <c r="K3348" s="9">
        <v>528.66999999999996</v>
      </c>
      <c r="L3348" s="8">
        <v>0</v>
      </c>
      <c r="M3348" s="14">
        <f t="shared" si="156"/>
        <v>26962.589999999997</v>
      </c>
      <c r="N3348" s="8">
        <v>0</v>
      </c>
      <c r="O3348" s="8">
        <v>0</v>
      </c>
      <c r="P3348" s="8" t="s">
        <v>72</v>
      </c>
      <c r="R3348" s="11">
        <v>2726</v>
      </c>
      <c r="S3348" s="13">
        <f>_xlfn.XLOOKUP(P3348,rif_fee_schedule!$A$2:$A$84,rif_fee_schedule!C$2:C$84, 0)*1.628</f>
        <v>15.918583999999999</v>
      </c>
      <c r="T3348" s="13">
        <f>_xlfn.XLOOKUP(P3348,rif_fee_schedule!$A$2:$A$84,rif_fee_schedule!D$2:D$84, 0)</f>
        <v>9.2460000000000004</v>
      </c>
      <c r="U3348" s="14">
        <f t="shared" si="157"/>
        <v>43394.059984</v>
      </c>
      <c r="V3348" s="14">
        <f t="shared" si="158"/>
        <v>25204.596000000001</v>
      </c>
      <c r="W3348" s="2"/>
      <c r="Y3348" s="3">
        <v>272008405.74000001</v>
      </c>
      <c r="Z3348" s="3">
        <v>5573244.3300000001</v>
      </c>
      <c r="AA3348" s="3">
        <v>0</v>
      </c>
      <c r="AB3348">
        <v>0</v>
      </c>
      <c r="AC3348" s="3">
        <v>0</v>
      </c>
      <c r="AD3348" s="2">
        <v>-7297347.0099999998</v>
      </c>
      <c r="AE3348" s="3">
        <v>599122533.62</v>
      </c>
      <c r="AF3348" s="3">
        <v>12164932.65</v>
      </c>
      <c r="AG3348" s="3">
        <v>2628720.44</v>
      </c>
      <c r="AH3348" s="3">
        <v>103699.7</v>
      </c>
      <c r="AI3348" s="3">
        <v>2074</v>
      </c>
      <c r="AJ3348" s="2">
        <v>-10188946.82</v>
      </c>
    </row>
    <row r="3349" spans="1:36" hidden="1" x14ac:dyDescent="0.25">
      <c r="A3349" s="8">
        <v>2</v>
      </c>
      <c r="B3349" s="8" t="s">
        <v>1545</v>
      </c>
      <c r="C3349" s="8">
        <v>131250390010</v>
      </c>
      <c r="D3349" s="8" t="s">
        <v>1413</v>
      </c>
      <c r="F3349" s="8" t="s">
        <v>1546</v>
      </c>
      <c r="G3349" s="10">
        <v>43600</v>
      </c>
      <c r="H3349" s="8" t="s">
        <v>31</v>
      </c>
      <c r="I3349" s="8" t="s">
        <v>38</v>
      </c>
      <c r="J3349" s="9">
        <v>26433.919999999998</v>
      </c>
      <c r="K3349" s="9">
        <v>528.66999999999996</v>
      </c>
      <c r="L3349" s="8">
        <v>0</v>
      </c>
      <c r="M3349" s="14">
        <f t="shared" si="156"/>
        <v>26962.589999999997</v>
      </c>
      <c r="N3349" s="8">
        <v>0</v>
      </c>
      <c r="O3349" s="8">
        <v>0</v>
      </c>
      <c r="P3349" s="8" t="s">
        <v>43</v>
      </c>
      <c r="R3349" s="11">
        <v>-2726</v>
      </c>
      <c r="S3349" s="13">
        <f>_xlfn.XLOOKUP(P3349,rif_fee_schedule!$A$2:$A$84,rif_fee_schedule!C$2:C$84, 0)*1.628</f>
        <v>5.1216879999999998</v>
      </c>
      <c r="T3349" s="13">
        <f>_xlfn.XLOOKUP(P3349,rif_fee_schedule!$A$2:$A$84,rif_fee_schedule!D$2:D$84, 0)</f>
        <v>2.9740000000000002</v>
      </c>
      <c r="U3349" s="14">
        <f t="shared" si="157"/>
        <v>-13961.721487999999</v>
      </c>
      <c r="V3349" s="14">
        <f t="shared" si="158"/>
        <v>-8107.1240000000007</v>
      </c>
      <c r="W3349" s="2"/>
      <c r="Y3349" s="3">
        <v>272008405.74000001</v>
      </c>
      <c r="Z3349" s="3">
        <v>5573244.3300000001</v>
      </c>
      <c r="AA3349" s="3">
        <v>0</v>
      </c>
      <c r="AB3349">
        <v>0</v>
      </c>
      <c r="AC3349" s="3">
        <v>0</v>
      </c>
      <c r="AD3349" s="2">
        <v>-7297347.0099999998</v>
      </c>
      <c r="AE3349" s="3">
        <v>599122533.62</v>
      </c>
      <c r="AF3349" s="3">
        <v>12164932.65</v>
      </c>
      <c r="AG3349" s="3">
        <v>2628720.44</v>
      </c>
      <c r="AH3349" s="3">
        <v>103699.7</v>
      </c>
      <c r="AI3349" s="3">
        <v>2074</v>
      </c>
      <c r="AJ3349" s="2">
        <v>-10188946.82</v>
      </c>
    </row>
    <row r="3350" spans="1:36" hidden="1" x14ac:dyDescent="0.25">
      <c r="A3350" s="8">
        <v>2</v>
      </c>
      <c r="B3350" s="8" t="s">
        <v>1357</v>
      </c>
      <c r="C3350" s="8">
        <v>131240180410</v>
      </c>
      <c r="D3350" s="8" t="s">
        <v>1358</v>
      </c>
      <c r="G3350" s="10">
        <v>43713</v>
      </c>
      <c r="H3350" s="8" t="s">
        <v>31</v>
      </c>
      <c r="I3350" s="8" t="s">
        <v>32</v>
      </c>
      <c r="J3350" s="9">
        <v>30803.53</v>
      </c>
      <c r="K3350" s="9">
        <v>616.07000000000005</v>
      </c>
      <c r="L3350" s="8">
        <v>0</v>
      </c>
      <c r="M3350" s="14">
        <f t="shared" si="156"/>
        <v>31419.599999999999</v>
      </c>
      <c r="N3350" s="8">
        <v>0</v>
      </c>
      <c r="O3350" s="8">
        <v>0</v>
      </c>
      <c r="P3350" s="8" t="s">
        <v>679</v>
      </c>
      <c r="R3350" s="11">
        <v>-3496</v>
      </c>
      <c r="S3350" s="13">
        <f>_xlfn.XLOOKUP(P3350,rif_fee_schedule!$A$2:$A$84,rif_fee_schedule!C$2:C$84, 0)*1.628</f>
        <v>6.108255999999999</v>
      </c>
      <c r="T3350" s="13">
        <f>_xlfn.XLOOKUP(P3350,rif_fee_schedule!$A$2:$A$84,rif_fee_schedule!D$2:D$84, 0)</f>
        <v>3.5470000000000002</v>
      </c>
      <c r="U3350" s="14">
        <f t="shared" si="157"/>
        <v>-21354.462975999995</v>
      </c>
      <c r="V3350" s="14">
        <f t="shared" si="158"/>
        <v>-12400.312</v>
      </c>
      <c r="W3350" s="2"/>
      <c r="Y3350" s="3">
        <v>272008405.74000001</v>
      </c>
      <c r="Z3350" s="3">
        <v>5573244.3300000001</v>
      </c>
      <c r="AA3350" s="3">
        <v>0</v>
      </c>
      <c r="AB3350">
        <v>0</v>
      </c>
      <c r="AC3350" s="3">
        <v>0</v>
      </c>
      <c r="AD3350" s="2">
        <v>-7297347.0099999998</v>
      </c>
      <c r="AE3350" s="3">
        <v>599122533.62</v>
      </c>
      <c r="AF3350" s="3">
        <v>12164932.65</v>
      </c>
      <c r="AG3350" s="3">
        <v>2628720.44</v>
      </c>
      <c r="AH3350" s="3">
        <v>103699.7</v>
      </c>
      <c r="AI3350" s="3">
        <v>2074</v>
      </c>
      <c r="AJ3350" s="2">
        <v>-10188946.82</v>
      </c>
    </row>
    <row r="3351" spans="1:36" hidden="1" x14ac:dyDescent="0.25">
      <c r="A3351" s="8">
        <v>2</v>
      </c>
      <c r="B3351" s="8" t="s">
        <v>1357</v>
      </c>
      <c r="C3351" s="8">
        <v>131240180410</v>
      </c>
      <c r="D3351" s="8" t="s">
        <v>1358</v>
      </c>
      <c r="G3351" s="10">
        <v>43713</v>
      </c>
      <c r="H3351" s="8" t="s">
        <v>31</v>
      </c>
      <c r="I3351" s="8" t="s">
        <v>32</v>
      </c>
      <c r="J3351" s="9">
        <v>30803.53</v>
      </c>
      <c r="K3351" s="9">
        <v>616.07000000000005</v>
      </c>
      <c r="L3351" s="8">
        <v>0</v>
      </c>
      <c r="M3351" s="14">
        <f t="shared" si="156"/>
        <v>31419.599999999999</v>
      </c>
      <c r="N3351" s="8">
        <v>0</v>
      </c>
      <c r="O3351" s="8">
        <v>0</v>
      </c>
      <c r="P3351" s="8" t="s">
        <v>72</v>
      </c>
      <c r="R3351" s="11">
        <v>3496</v>
      </c>
      <c r="S3351" s="13">
        <f>_xlfn.XLOOKUP(P3351,rif_fee_schedule!$A$2:$A$84,rif_fee_schedule!C$2:C$84, 0)*1.628</f>
        <v>15.918583999999999</v>
      </c>
      <c r="T3351" s="13">
        <f>_xlfn.XLOOKUP(P3351,rif_fee_schedule!$A$2:$A$84,rif_fee_schedule!D$2:D$84, 0)</f>
        <v>9.2460000000000004</v>
      </c>
      <c r="U3351" s="14">
        <f t="shared" si="157"/>
        <v>55651.369663999998</v>
      </c>
      <c r="V3351" s="14">
        <f t="shared" si="158"/>
        <v>32324.016000000003</v>
      </c>
      <c r="W3351" s="2"/>
      <c r="Y3351" s="3">
        <v>272008405.74000001</v>
      </c>
      <c r="Z3351" s="3">
        <v>5573244.3300000001</v>
      </c>
      <c r="AA3351" s="3">
        <v>0</v>
      </c>
      <c r="AB3351">
        <v>0</v>
      </c>
      <c r="AC3351" s="3">
        <v>0</v>
      </c>
      <c r="AD3351" s="2">
        <v>-7297347.0099999998</v>
      </c>
      <c r="AE3351" s="3">
        <v>599122533.62</v>
      </c>
      <c r="AF3351" s="3">
        <v>12164932.65</v>
      </c>
      <c r="AG3351" s="3">
        <v>2628720.44</v>
      </c>
      <c r="AH3351" s="3">
        <v>103699.7</v>
      </c>
      <c r="AI3351" s="3">
        <v>2074</v>
      </c>
      <c r="AJ3351" s="2">
        <v>-10188946.82</v>
      </c>
    </row>
    <row r="3352" spans="1:36" hidden="1" x14ac:dyDescent="0.25">
      <c r="A3352" s="8">
        <v>2</v>
      </c>
      <c r="B3352" s="8" t="s">
        <v>1625</v>
      </c>
      <c r="C3352" s="8">
        <v>131310300010</v>
      </c>
      <c r="D3352" s="8" t="s">
        <v>1626</v>
      </c>
      <c r="F3352" s="8" t="s">
        <v>1627</v>
      </c>
      <c r="G3352" s="10">
        <v>43614</v>
      </c>
      <c r="H3352" s="8" t="s">
        <v>31</v>
      </c>
      <c r="I3352" s="8" t="s">
        <v>38</v>
      </c>
      <c r="J3352" s="9">
        <v>16351.32</v>
      </c>
      <c r="K3352" s="9">
        <v>327.02999999999997</v>
      </c>
      <c r="L3352" s="8">
        <v>0</v>
      </c>
      <c r="M3352" s="14">
        <f t="shared" si="156"/>
        <v>16678.349999999999</v>
      </c>
      <c r="N3352" s="8">
        <v>0</v>
      </c>
      <c r="O3352" s="8">
        <v>0</v>
      </c>
      <c r="P3352" s="8" t="s">
        <v>78</v>
      </c>
      <c r="R3352" s="8">
        <v>2</v>
      </c>
      <c r="S3352" s="13">
        <f>_xlfn.XLOOKUP(P3352,rif_fee_schedule!$A$2:$A$84,rif_fee_schedule!C$2:C$84, 0)*1.628</f>
        <v>9105.4039999999986</v>
      </c>
      <c r="T3352" s="13">
        <f>_xlfn.XLOOKUP(P3352,rif_fee_schedule!$A$2:$A$84,rif_fee_schedule!D$2:D$84, 0)</f>
        <v>5288</v>
      </c>
      <c r="U3352" s="14">
        <f t="shared" si="157"/>
        <v>18210.807999999997</v>
      </c>
      <c r="V3352" s="14">
        <f t="shared" si="158"/>
        <v>10576</v>
      </c>
      <c r="W3352"/>
      <c r="Y3352" s="3">
        <v>272008405.74000001</v>
      </c>
      <c r="Z3352" s="3">
        <v>5573244.3300000001</v>
      </c>
      <c r="AA3352" s="3">
        <v>0</v>
      </c>
      <c r="AB3352">
        <v>0</v>
      </c>
      <c r="AC3352" s="3">
        <v>0</v>
      </c>
      <c r="AD3352" s="2">
        <v>-7297347.0099999998</v>
      </c>
      <c r="AE3352" s="3">
        <v>599122533.62</v>
      </c>
      <c r="AF3352" s="3">
        <v>12164932.65</v>
      </c>
      <c r="AG3352" s="3">
        <v>2628720.44</v>
      </c>
      <c r="AH3352" s="3">
        <v>103699.7</v>
      </c>
      <c r="AI3352" s="3">
        <v>2074</v>
      </c>
      <c r="AJ3352" s="2">
        <v>-10188946.82</v>
      </c>
    </row>
    <row r="3353" spans="1:36" hidden="1" x14ac:dyDescent="0.25">
      <c r="A3353" s="8">
        <v>6</v>
      </c>
      <c r="B3353" s="8" t="s">
        <v>5291</v>
      </c>
      <c r="C3353" s="8">
        <v>1078130090165</v>
      </c>
      <c r="D3353" s="8" t="s">
        <v>5292</v>
      </c>
      <c r="F3353" s="8" t="s">
        <v>5290</v>
      </c>
      <c r="G3353" s="10">
        <v>43579</v>
      </c>
      <c r="H3353" s="8" t="s">
        <v>31</v>
      </c>
      <c r="I3353" s="8" t="s">
        <v>38</v>
      </c>
      <c r="J3353" s="9">
        <v>4639.01</v>
      </c>
      <c r="K3353" s="9">
        <v>92.78</v>
      </c>
      <c r="L3353" s="8">
        <v>0</v>
      </c>
      <c r="M3353" s="14">
        <f t="shared" si="156"/>
        <v>4731.79</v>
      </c>
      <c r="N3353" s="8">
        <v>0</v>
      </c>
      <c r="O3353" s="8">
        <v>0</v>
      </c>
      <c r="P3353" s="8" t="s">
        <v>77</v>
      </c>
      <c r="R3353" s="8">
        <v>-0.5</v>
      </c>
      <c r="S3353" s="13">
        <f>_xlfn.XLOOKUP(P3353,rif_fee_schedule!$A$2:$A$84,rif_fee_schedule!C$2:C$84, 0)*1.628</f>
        <v>9769.6279999999988</v>
      </c>
      <c r="T3353" s="13">
        <f>_xlfn.XLOOKUP(P3353,rif_fee_schedule!$A$2:$A$84,rif_fee_schedule!D$2:D$84, 0)</f>
        <v>5674</v>
      </c>
      <c r="U3353" s="14">
        <f t="shared" si="157"/>
        <v>-4884.8139999999994</v>
      </c>
      <c r="V3353" s="14">
        <f t="shared" si="158"/>
        <v>-2837</v>
      </c>
      <c r="W3353"/>
      <c r="Y3353" s="3">
        <v>43269262.359999999</v>
      </c>
      <c r="Z3353" s="3">
        <v>874367.57</v>
      </c>
      <c r="AA3353" s="3">
        <v>433279.63</v>
      </c>
      <c r="AB3353">
        <v>0</v>
      </c>
      <c r="AC3353" s="3">
        <v>0</v>
      </c>
      <c r="AD3353" s="2">
        <v>374512.67</v>
      </c>
      <c r="AE3353" s="3">
        <v>599122533.62</v>
      </c>
      <c r="AF3353" s="3">
        <v>12164932.65</v>
      </c>
      <c r="AG3353" s="3">
        <v>2628720.44</v>
      </c>
      <c r="AH3353" s="3">
        <v>103699.7</v>
      </c>
      <c r="AI3353" s="3">
        <v>2074</v>
      </c>
      <c r="AJ3353" s="2">
        <v>-10188946.82</v>
      </c>
    </row>
    <row r="3354" spans="1:36" hidden="1" x14ac:dyDescent="0.25">
      <c r="A3354" s="8">
        <v>6</v>
      </c>
      <c r="B3354" s="8" t="s">
        <v>5291</v>
      </c>
      <c r="C3354" s="8">
        <v>1078130090165</v>
      </c>
      <c r="D3354" s="8" t="s">
        <v>5292</v>
      </c>
      <c r="F3354" s="8" t="s">
        <v>5290</v>
      </c>
      <c r="G3354" s="10">
        <v>43579</v>
      </c>
      <c r="H3354" s="8" t="s">
        <v>31</v>
      </c>
      <c r="I3354" s="8" t="s">
        <v>38</v>
      </c>
      <c r="J3354" s="9">
        <v>4639.01</v>
      </c>
      <c r="K3354" s="9">
        <v>92.78</v>
      </c>
      <c r="L3354" s="8">
        <v>0</v>
      </c>
      <c r="M3354" s="14">
        <f t="shared" si="156"/>
        <v>4731.79</v>
      </c>
      <c r="N3354" s="8">
        <v>0</v>
      </c>
      <c r="O3354" s="8">
        <v>0</v>
      </c>
      <c r="P3354" s="8" t="s">
        <v>77</v>
      </c>
      <c r="R3354" s="8">
        <v>1</v>
      </c>
      <c r="S3354" s="13">
        <f>_xlfn.XLOOKUP(P3354,rif_fee_schedule!$A$2:$A$84,rif_fee_schedule!C$2:C$84, 0)*1.628</f>
        <v>9769.6279999999988</v>
      </c>
      <c r="T3354" s="13">
        <f>_xlfn.XLOOKUP(P3354,rif_fee_schedule!$A$2:$A$84,rif_fee_schedule!D$2:D$84, 0)</f>
        <v>5674</v>
      </c>
      <c r="U3354" s="14">
        <f t="shared" si="157"/>
        <v>9769.6279999999988</v>
      </c>
      <c r="V3354" s="14">
        <f t="shared" si="158"/>
        <v>5674</v>
      </c>
      <c r="W3354"/>
      <c r="Y3354" s="3">
        <v>43269262.359999999</v>
      </c>
      <c r="Z3354" s="3">
        <v>874367.57</v>
      </c>
      <c r="AA3354" s="3">
        <v>433279.63</v>
      </c>
      <c r="AB3354">
        <v>0</v>
      </c>
      <c r="AC3354" s="3">
        <v>0</v>
      </c>
      <c r="AD3354" s="2">
        <v>374512.67</v>
      </c>
      <c r="AE3354" s="3">
        <v>599122533.62</v>
      </c>
      <c r="AF3354" s="3">
        <v>12164932.65</v>
      </c>
      <c r="AG3354" s="3">
        <v>2628720.44</v>
      </c>
      <c r="AH3354" s="3">
        <v>103699.7</v>
      </c>
      <c r="AI3354" s="3">
        <v>2074</v>
      </c>
      <c r="AJ3354" s="2">
        <v>-10188946.82</v>
      </c>
    </row>
    <row r="3355" spans="1:36" hidden="1" x14ac:dyDescent="0.25">
      <c r="A3355" s="8">
        <v>2</v>
      </c>
      <c r="B3355" s="8" t="s">
        <v>1484</v>
      </c>
      <c r="C3355" s="8">
        <v>131250291260</v>
      </c>
      <c r="D3355" s="8" t="s">
        <v>1485</v>
      </c>
      <c r="F3355" s="8" t="s">
        <v>1486</v>
      </c>
      <c r="G3355" s="10">
        <v>43584</v>
      </c>
      <c r="H3355" s="8" t="s">
        <v>31</v>
      </c>
      <c r="I3355" s="8" t="s">
        <v>38</v>
      </c>
      <c r="J3355" s="9">
        <v>45616.74</v>
      </c>
      <c r="K3355" s="9">
        <v>912.33</v>
      </c>
      <c r="L3355" s="8">
        <v>0</v>
      </c>
      <c r="M3355" s="14">
        <f t="shared" si="156"/>
        <v>46529.07</v>
      </c>
      <c r="N3355" s="8">
        <v>0</v>
      </c>
      <c r="O3355" s="8">
        <v>0</v>
      </c>
      <c r="P3355" s="8" t="s">
        <v>112</v>
      </c>
      <c r="R3355" s="11">
        <v>1059</v>
      </c>
      <c r="S3355" s="13">
        <f>_xlfn.XLOOKUP(P3355,rif_fee_schedule!$A$2:$A$84,rif_fee_schedule!C$2:C$84, 0)*1.628</f>
        <v>53.092335999999996</v>
      </c>
      <c r="T3355" s="13">
        <f>_xlfn.XLOOKUP(P3355,rif_fee_schedule!$A$2:$A$84,rif_fee_schedule!D$2:D$84, 0)</f>
        <v>30.835000000000001</v>
      </c>
      <c r="U3355" s="14">
        <f t="shared" si="157"/>
        <v>56224.783823999998</v>
      </c>
      <c r="V3355" s="14">
        <f t="shared" si="158"/>
        <v>32654.264999999999</v>
      </c>
      <c r="W3355" s="2"/>
      <c r="Y3355" s="3">
        <v>272008405.74000001</v>
      </c>
      <c r="Z3355" s="3">
        <v>5573244.3300000001</v>
      </c>
      <c r="AA3355" s="3">
        <v>0</v>
      </c>
      <c r="AB3355">
        <v>0</v>
      </c>
      <c r="AC3355" s="3">
        <v>0</v>
      </c>
      <c r="AD3355" s="2">
        <v>-7297347.0099999998</v>
      </c>
      <c r="AE3355" s="3">
        <v>599122533.62</v>
      </c>
      <c r="AF3355" s="3">
        <v>12164932.65</v>
      </c>
      <c r="AG3355" s="3">
        <v>2628720.44</v>
      </c>
      <c r="AH3355" s="3">
        <v>103699.7</v>
      </c>
      <c r="AI3355" s="3">
        <v>2074</v>
      </c>
      <c r="AJ3355" s="2">
        <v>-10188946.82</v>
      </c>
    </row>
    <row r="3356" spans="1:36" hidden="1" x14ac:dyDescent="0.25">
      <c r="A3356" s="8">
        <v>2</v>
      </c>
      <c r="B3356" s="8" t="s">
        <v>1484</v>
      </c>
      <c r="C3356" s="8">
        <v>131250291260</v>
      </c>
      <c r="D3356" s="8" t="s">
        <v>1485</v>
      </c>
      <c r="F3356" s="8" t="s">
        <v>1486</v>
      </c>
      <c r="G3356" s="10">
        <v>43584</v>
      </c>
      <c r="H3356" s="8" t="s">
        <v>31</v>
      </c>
      <c r="I3356" s="8" t="s">
        <v>38</v>
      </c>
      <c r="J3356" s="9">
        <v>45616.74</v>
      </c>
      <c r="K3356" s="9">
        <v>912.33</v>
      </c>
      <c r="L3356" s="8">
        <v>0</v>
      </c>
      <c r="M3356" s="14">
        <f t="shared" si="156"/>
        <v>46529.07</v>
      </c>
      <c r="N3356" s="8">
        <v>0</v>
      </c>
      <c r="O3356" s="8">
        <v>0</v>
      </c>
      <c r="P3356" s="8" t="s">
        <v>43</v>
      </c>
      <c r="R3356" s="11">
        <v>-1059</v>
      </c>
      <c r="S3356" s="13">
        <f>_xlfn.XLOOKUP(P3356,rif_fee_schedule!$A$2:$A$84,rif_fee_schedule!C$2:C$84, 0)*1.628</f>
        <v>5.1216879999999998</v>
      </c>
      <c r="T3356" s="13">
        <f>_xlfn.XLOOKUP(P3356,rif_fee_schedule!$A$2:$A$84,rif_fee_schedule!D$2:D$84, 0)</f>
        <v>2.9740000000000002</v>
      </c>
      <c r="U3356" s="14">
        <f t="shared" si="157"/>
        <v>-5423.8675919999996</v>
      </c>
      <c r="V3356" s="14">
        <f t="shared" si="158"/>
        <v>-3149.4660000000003</v>
      </c>
      <c r="W3356" s="2"/>
      <c r="Y3356" s="3">
        <v>272008405.74000001</v>
      </c>
      <c r="Z3356" s="3">
        <v>5573244.3300000001</v>
      </c>
      <c r="AA3356" s="3">
        <v>0</v>
      </c>
      <c r="AB3356">
        <v>0</v>
      </c>
      <c r="AC3356" s="3">
        <v>0</v>
      </c>
      <c r="AD3356" s="2">
        <v>-7297347.0099999998</v>
      </c>
      <c r="AE3356" s="3">
        <v>599122533.62</v>
      </c>
      <c r="AF3356" s="3">
        <v>12164932.65</v>
      </c>
      <c r="AG3356" s="3">
        <v>2628720.44</v>
      </c>
      <c r="AH3356" s="3">
        <v>103699.7</v>
      </c>
      <c r="AI3356" s="3">
        <v>2074</v>
      </c>
      <c r="AJ3356" s="2">
        <v>-10188946.82</v>
      </c>
    </row>
    <row r="3357" spans="1:36" hidden="1" x14ac:dyDescent="0.25">
      <c r="A3357" s="8">
        <v>2</v>
      </c>
      <c r="B3357" s="8" t="s">
        <v>1735</v>
      </c>
      <c r="C3357" s="8">
        <v>132070380370</v>
      </c>
      <c r="D3357" s="8" t="s">
        <v>1736</v>
      </c>
      <c r="F3357" s="8" t="s">
        <v>1737</v>
      </c>
      <c r="G3357" s="10">
        <v>43574</v>
      </c>
      <c r="H3357" s="8" t="s">
        <v>31</v>
      </c>
      <c r="I3357" s="8" t="s">
        <v>38</v>
      </c>
      <c r="J3357" s="9">
        <v>8772.4500000000007</v>
      </c>
      <c r="K3357" s="9">
        <v>175.45</v>
      </c>
      <c r="L3357" s="8">
        <v>0</v>
      </c>
      <c r="M3357" s="14">
        <f t="shared" si="156"/>
        <v>8947.9000000000015</v>
      </c>
      <c r="N3357" s="8">
        <v>0</v>
      </c>
      <c r="O3357" s="8">
        <v>0</v>
      </c>
      <c r="P3357" s="8" t="s">
        <v>77</v>
      </c>
      <c r="R3357" s="8">
        <v>1</v>
      </c>
      <c r="S3357" s="13">
        <f>_xlfn.XLOOKUP(P3357,rif_fee_schedule!$A$2:$A$84,rif_fee_schedule!C$2:C$84, 0)*1.628</f>
        <v>9769.6279999999988</v>
      </c>
      <c r="T3357" s="13">
        <f>_xlfn.XLOOKUP(P3357,rif_fee_schedule!$A$2:$A$84,rif_fee_schedule!D$2:D$84, 0)</f>
        <v>5674</v>
      </c>
      <c r="U3357" s="14">
        <f t="shared" si="157"/>
        <v>9769.6279999999988</v>
      </c>
      <c r="V3357" s="14">
        <f t="shared" si="158"/>
        <v>5674</v>
      </c>
      <c r="W3357"/>
      <c r="Y3357" s="3">
        <v>272008405.74000001</v>
      </c>
      <c r="Z3357" s="3">
        <v>5573244.3300000001</v>
      </c>
      <c r="AA3357" s="3">
        <v>0</v>
      </c>
      <c r="AB3357">
        <v>0</v>
      </c>
      <c r="AC3357" s="3">
        <v>0</v>
      </c>
      <c r="AD3357" s="2">
        <v>-7297347.0099999998</v>
      </c>
      <c r="AE3357" s="3">
        <v>599122533.62</v>
      </c>
      <c r="AF3357" s="3">
        <v>12164932.65</v>
      </c>
      <c r="AG3357" s="3">
        <v>2628720.44</v>
      </c>
      <c r="AH3357" s="3">
        <v>103699.7</v>
      </c>
      <c r="AI3357" s="3">
        <v>2074</v>
      </c>
      <c r="AJ3357" s="2">
        <v>-10188946.82</v>
      </c>
    </row>
    <row r="3358" spans="1:36" hidden="1" x14ac:dyDescent="0.25">
      <c r="A3358" s="8">
        <v>2</v>
      </c>
      <c r="B3358" s="8" t="s">
        <v>1778</v>
      </c>
      <c r="C3358" s="8">
        <v>132070510700</v>
      </c>
      <c r="D3358" s="8" t="s">
        <v>1779</v>
      </c>
      <c r="F3358" s="8" t="s">
        <v>1780</v>
      </c>
      <c r="G3358" s="10">
        <v>43643</v>
      </c>
      <c r="H3358" s="8" t="s">
        <v>31</v>
      </c>
      <c r="I3358" s="8" t="s">
        <v>38</v>
      </c>
      <c r="J3358" s="9">
        <v>21730.880000000001</v>
      </c>
      <c r="K3358" s="9">
        <v>434.62</v>
      </c>
      <c r="L3358" s="8">
        <v>0</v>
      </c>
      <c r="M3358" s="14">
        <f t="shared" si="156"/>
        <v>22165.5</v>
      </c>
      <c r="N3358" s="8">
        <v>0</v>
      </c>
      <c r="O3358" s="8">
        <v>0</v>
      </c>
      <c r="P3358" s="8" t="s">
        <v>45</v>
      </c>
      <c r="R3358" s="8">
        <v>-715</v>
      </c>
      <c r="S3358" s="13">
        <f>_xlfn.XLOOKUP(P3358,rif_fee_schedule!$A$2:$A$84,rif_fee_schedule!C$2:C$84, 0)*1.628</f>
        <v>19.244587999999997</v>
      </c>
      <c r="T3358" s="13">
        <f>_xlfn.XLOOKUP(P3358,rif_fee_schedule!$A$2:$A$84,rif_fee_schedule!D$2:D$84, 0)</f>
        <v>11.177</v>
      </c>
      <c r="U3358" s="14">
        <f t="shared" si="157"/>
        <v>-13759.880419999998</v>
      </c>
      <c r="V3358" s="14">
        <f t="shared" si="158"/>
        <v>-7991.5549999999994</v>
      </c>
      <c r="W3358"/>
      <c r="Y3358" s="3">
        <v>272008405.74000001</v>
      </c>
      <c r="Z3358" s="3">
        <v>5573244.3300000001</v>
      </c>
      <c r="AA3358" s="3">
        <v>0</v>
      </c>
      <c r="AB3358">
        <v>0</v>
      </c>
      <c r="AC3358" s="3">
        <v>0</v>
      </c>
      <c r="AD3358" s="2">
        <v>-7297347.0099999998</v>
      </c>
      <c r="AE3358" s="3">
        <v>599122533.62</v>
      </c>
      <c r="AF3358" s="3">
        <v>12164932.65</v>
      </c>
      <c r="AG3358" s="3">
        <v>2628720.44</v>
      </c>
      <c r="AH3358" s="3">
        <v>103699.7</v>
      </c>
      <c r="AI3358" s="3">
        <v>2074</v>
      </c>
      <c r="AJ3358" s="2">
        <v>-10188946.82</v>
      </c>
    </row>
    <row r="3359" spans="1:36" hidden="1" x14ac:dyDescent="0.25">
      <c r="A3359" s="8">
        <v>2</v>
      </c>
      <c r="B3359" s="8" t="s">
        <v>1778</v>
      </c>
      <c r="C3359" s="8">
        <v>132070510700</v>
      </c>
      <c r="D3359" s="8" t="s">
        <v>1779</v>
      </c>
      <c r="F3359" s="8" t="s">
        <v>1780</v>
      </c>
      <c r="G3359" s="10">
        <v>43643</v>
      </c>
      <c r="H3359" s="8" t="s">
        <v>31</v>
      </c>
      <c r="I3359" s="8" t="s">
        <v>38</v>
      </c>
      <c r="J3359" s="9">
        <v>21730.880000000001</v>
      </c>
      <c r="K3359" s="9">
        <v>434.62</v>
      </c>
      <c r="L3359" s="8">
        <v>0</v>
      </c>
      <c r="M3359" s="14">
        <f t="shared" si="156"/>
        <v>22165.5</v>
      </c>
      <c r="N3359" s="8">
        <v>0</v>
      </c>
      <c r="O3359" s="8">
        <v>0</v>
      </c>
      <c r="P3359" s="8" t="s">
        <v>112</v>
      </c>
      <c r="R3359" s="8">
        <v>715</v>
      </c>
      <c r="S3359" s="13">
        <f>_xlfn.XLOOKUP(P3359,rif_fee_schedule!$A$2:$A$84,rif_fee_schedule!C$2:C$84, 0)*1.628</f>
        <v>53.092335999999996</v>
      </c>
      <c r="T3359" s="13">
        <f>_xlfn.XLOOKUP(P3359,rif_fee_schedule!$A$2:$A$84,rif_fee_schedule!D$2:D$84, 0)</f>
        <v>30.835000000000001</v>
      </c>
      <c r="U3359" s="14">
        <f t="shared" si="157"/>
        <v>37961.020239999998</v>
      </c>
      <c r="V3359" s="14">
        <f t="shared" si="158"/>
        <v>22047.025000000001</v>
      </c>
      <c r="W3359"/>
      <c r="Y3359" s="3">
        <v>272008405.74000001</v>
      </c>
      <c r="Z3359" s="3">
        <v>5573244.3300000001</v>
      </c>
      <c r="AA3359" s="3">
        <v>0</v>
      </c>
      <c r="AB3359">
        <v>0</v>
      </c>
      <c r="AC3359" s="3">
        <v>0</v>
      </c>
      <c r="AD3359" s="2">
        <v>-7297347.0099999998</v>
      </c>
      <c r="AE3359" s="3">
        <v>599122533.62</v>
      </c>
      <c r="AF3359" s="3">
        <v>12164932.65</v>
      </c>
      <c r="AG3359" s="3">
        <v>2628720.44</v>
      </c>
      <c r="AH3359" s="3">
        <v>103699.7</v>
      </c>
      <c r="AI3359" s="3">
        <v>2074</v>
      </c>
      <c r="AJ3359" s="2">
        <v>-10188946.82</v>
      </c>
    </row>
    <row r="3360" spans="1:36" hidden="1" x14ac:dyDescent="0.25">
      <c r="A3360" s="8">
        <v>3</v>
      </c>
      <c r="B3360" s="8" t="s">
        <v>3892</v>
      </c>
      <c r="C3360" s="8">
        <v>3421080190710</v>
      </c>
      <c r="D3360" s="8" t="s">
        <v>3893</v>
      </c>
      <c r="G3360" s="10">
        <v>43602</v>
      </c>
      <c r="H3360" s="8" t="s">
        <v>31</v>
      </c>
      <c r="I3360" s="8" t="s">
        <v>32</v>
      </c>
      <c r="J3360" s="9">
        <v>34081.75</v>
      </c>
      <c r="K3360" s="9">
        <v>681.64</v>
      </c>
      <c r="L3360" s="8">
        <v>0</v>
      </c>
      <c r="M3360" s="14">
        <f t="shared" si="156"/>
        <v>34763.39</v>
      </c>
      <c r="N3360" s="8">
        <v>0</v>
      </c>
      <c r="O3360" s="8">
        <v>0</v>
      </c>
      <c r="P3360" s="8" t="s">
        <v>376</v>
      </c>
      <c r="R3360" s="8">
        <v>6</v>
      </c>
      <c r="S3360" s="13">
        <f>_xlfn.XLOOKUP(P3360,rif_fee_schedule!$A$2:$A$84,rif_fee_schedule!C$2:C$84, 0)*1.628</f>
        <v>5981.2719999999999</v>
      </c>
      <c r="T3360" s="13">
        <f>_xlfn.XLOOKUP(P3360,rif_fee_schedule!$A$2:$A$84,rif_fee_schedule!D$2:D$84, 0)</f>
        <v>3474</v>
      </c>
      <c r="U3360" s="14">
        <f t="shared" si="157"/>
        <v>35887.631999999998</v>
      </c>
      <c r="V3360" s="14">
        <f t="shared" si="158"/>
        <v>20844</v>
      </c>
      <c r="W3360"/>
      <c r="Y3360" s="3">
        <v>23988344.25</v>
      </c>
      <c r="Z3360" s="3">
        <v>491993.61</v>
      </c>
      <c r="AA3360" s="3">
        <v>633517.25</v>
      </c>
      <c r="AB3360">
        <v>0</v>
      </c>
      <c r="AC3360" s="3">
        <v>0</v>
      </c>
      <c r="AD3360" s="2">
        <v>2811604.2</v>
      </c>
      <c r="AE3360" s="3">
        <v>599122533.62</v>
      </c>
      <c r="AF3360" s="3">
        <v>12164932.65</v>
      </c>
      <c r="AG3360" s="3">
        <v>2628720.44</v>
      </c>
      <c r="AH3360" s="3">
        <v>103699.7</v>
      </c>
      <c r="AI3360" s="3">
        <v>2074</v>
      </c>
      <c r="AJ3360" s="2">
        <v>-10188946.82</v>
      </c>
    </row>
    <row r="3361" spans="1:36" hidden="1" x14ac:dyDescent="0.25">
      <c r="A3361" s="8">
        <v>2</v>
      </c>
      <c r="B3361" s="8" t="s">
        <v>1452</v>
      </c>
      <c r="C3361" s="8">
        <v>131250320170</v>
      </c>
      <c r="D3361" s="8" t="s">
        <v>1453</v>
      </c>
      <c r="F3361" s="8" t="s">
        <v>1454</v>
      </c>
      <c r="G3361" s="10">
        <v>43580</v>
      </c>
      <c r="H3361" s="8" t="s">
        <v>31</v>
      </c>
      <c r="I3361" s="8" t="s">
        <v>38</v>
      </c>
      <c r="J3361" s="9">
        <v>88173.26</v>
      </c>
      <c r="K3361" s="9">
        <v>1763.46</v>
      </c>
      <c r="L3361" s="8">
        <v>0</v>
      </c>
      <c r="M3361" s="14">
        <f t="shared" ref="M3361:M3424" si="159">SUM(J3361:L3361)</f>
        <v>89936.72</v>
      </c>
      <c r="N3361" s="8">
        <v>0</v>
      </c>
      <c r="O3361" s="8">
        <v>0</v>
      </c>
      <c r="P3361" s="8" t="s">
        <v>44</v>
      </c>
      <c r="R3361" s="11">
        <v>-6418</v>
      </c>
      <c r="S3361" s="13">
        <f>_xlfn.XLOOKUP(P3361,rif_fee_schedule!$A$2:$A$84,rif_fee_schedule!C$2:C$84, 0)*1.628</f>
        <v>3.9446439999999998</v>
      </c>
      <c r="T3361" s="13">
        <f>_xlfn.XLOOKUP(P3361,rif_fee_schedule!$A$2:$A$84,rif_fee_schedule!D$2:D$84, 0)</f>
        <v>2.2909999999999999</v>
      </c>
      <c r="U3361" s="14">
        <f t="shared" si="157"/>
        <v>-25316.725191999998</v>
      </c>
      <c r="V3361" s="14">
        <f t="shared" si="158"/>
        <v>-14703.637999999999</v>
      </c>
      <c r="W3361" s="2"/>
      <c r="Y3361" s="3">
        <v>272008405.74000001</v>
      </c>
      <c r="Z3361" s="3">
        <v>5573244.3300000001</v>
      </c>
      <c r="AA3361" s="3">
        <v>0</v>
      </c>
      <c r="AB3361">
        <v>0</v>
      </c>
      <c r="AC3361" s="3">
        <v>0</v>
      </c>
      <c r="AD3361" s="2">
        <v>-7297347.0099999998</v>
      </c>
      <c r="AE3361" s="3">
        <v>599122533.62</v>
      </c>
      <c r="AF3361" s="3">
        <v>12164932.65</v>
      </c>
      <c r="AG3361" s="3">
        <v>2628720.44</v>
      </c>
      <c r="AH3361" s="3">
        <v>103699.7</v>
      </c>
      <c r="AI3361" s="3">
        <v>2074</v>
      </c>
      <c r="AJ3361" s="2">
        <v>-10188946.82</v>
      </c>
    </row>
    <row r="3362" spans="1:36" hidden="1" x14ac:dyDescent="0.25">
      <c r="A3362" s="8">
        <v>2</v>
      </c>
      <c r="B3362" s="8" t="s">
        <v>1452</v>
      </c>
      <c r="C3362" s="8">
        <v>131250320170</v>
      </c>
      <c r="D3362" s="8" t="s">
        <v>1453</v>
      </c>
      <c r="F3362" s="8" t="s">
        <v>1454</v>
      </c>
      <c r="G3362" s="10">
        <v>43580</v>
      </c>
      <c r="H3362" s="8" t="s">
        <v>31</v>
      </c>
      <c r="I3362" s="8" t="s">
        <v>38</v>
      </c>
      <c r="J3362" s="9">
        <v>88173.26</v>
      </c>
      <c r="K3362" s="9">
        <v>1763.46</v>
      </c>
      <c r="L3362" s="8">
        <v>0</v>
      </c>
      <c r="M3362" s="14">
        <f t="shared" si="159"/>
        <v>89936.72</v>
      </c>
      <c r="N3362" s="8">
        <v>0</v>
      </c>
      <c r="O3362" s="8">
        <v>0</v>
      </c>
      <c r="P3362" s="8" t="s">
        <v>45</v>
      </c>
      <c r="R3362" s="11">
        <v>6418</v>
      </c>
      <c r="S3362" s="13">
        <f>_xlfn.XLOOKUP(P3362,rif_fee_schedule!$A$2:$A$84,rif_fee_schedule!C$2:C$84, 0)*1.628</f>
        <v>19.244587999999997</v>
      </c>
      <c r="T3362" s="13">
        <f>_xlfn.XLOOKUP(P3362,rif_fee_schedule!$A$2:$A$84,rif_fee_schedule!D$2:D$84, 0)</f>
        <v>11.177</v>
      </c>
      <c r="U3362" s="14">
        <f t="shared" si="157"/>
        <v>123511.76578399997</v>
      </c>
      <c r="V3362" s="14">
        <f t="shared" si="158"/>
        <v>71733.986000000004</v>
      </c>
      <c r="W3362" s="2"/>
      <c r="Y3362" s="3">
        <v>272008405.74000001</v>
      </c>
      <c r="Z3362" s="3">
        <v>5573244.3300000001</v>
      </c>
      <c r="AA3362" s="3">
        <v>0</v>
      </c>
      <c r="AB3362">
        <v>0</v>
      </c>
      <c r="AC3362" s="3">
        <v>0</v>
      </c>
      <c r="AD3362" s="2">
        <v>-7297347.0099999998</v>
      </c>
      <c r="AE3362" s="3">
        <v>599122533.62</v>
      </c>
      <c r="AF3362" s="3">
        <v>12164932.65</v>
      </c>
      <c r="AG3362" s="3">
        <v>2628720.44</v>
      </c>
      <c r="AH3362" s="3">
        <v>103699.7</v>
      </c>
      <c r="AI3362" s="3">
        <v>2074</v>
      </c>
      <c r="AJ3362" s="2">
        <v>-10188946.82</v>
      </c>
    </row>
    <row r="3363" spans="1:36" hidden="1" x14ac:dyDescent="0.25">
      <c r="A3363" s="8">
        <v>2</v>
      </c>
      <c r="B3363" s="8" t="s">
        <v>1287</v>
      </c>
      <c r="C3363" s="8">
        <v>131230373690</v>
      </c>
      <c r="D3363" s="8" t="s">
        <v>1288</v>
      </c>
      <c r="F3363" s="8" t="s">
        <v>1289</v>
      </c>
      <c r="G3363" s="10">
        <v>43577</v>
      </c>
      <c r="H3363" s="8" t="s">
        <v>31</v>
      </c>
      <c r="I3363" s="8" t="s">
        <v>38</v>
      </c>
      <c r="J3363" s="9">
        <v>1969.71</v>
      </c>
      <c r="K3363" s="9">
        <v>39.39</v>
      </c>
      <c r="L3363" s="8">
        <v>0</v>
      </c>
      <c r="M3363" s="14">
        <f t="shared" si="159"/>
        <v>2009.1000000000001</v>
      </c>
      <c r="N3363" s="8">
        <v>0</v>
      </c>
      <c r="O3363" s="8">
        <v>0</v>
      </c>
      <c r="P3363" s="8" t="s">
        <v>77</v>
      </c>
      <c r="R3363" s="8">
        <v>-1</v>
      </c>
      <c r="S3363" s="13">
        <f>_xlfn.XLOOKUP(P3363,rif_fee_schedule!$A$2:$A$84,rif_fee_schedule!C$2:C$84, 0)*1.628</f>
        <v>9769.6279999999988</v>
      </c>
      <c r="T3363" s="13">
        <f>_xlfn.XLOOKUP(P3363,rif_fee_schedule!$A$2:$A$84,rif_fee_schedule!D$2:D$84, 0)</f>
        <v>5674</v>
      </c>
      <c r="U3363" s="14">
        <f t="shared" si="157"/>
        <v>-9769.6279999999988</v>
      </c>
      <c r="V3363" s="14">
        <f t="shared" si="158"/>
        <v>-5674</v>
      </c>
      <c r="W3363"/>
      <c r="Y3363" s="3">
        <v>272008405.74000001</v>
      </c>
      <c r="Z3363" s="3">
        <v>5573244.3300000001</v>
      </c>
      <c r="AA3363" s="3">
        <v>0</v>
      </c>
      <c r="AB3363">
        <v>0</v>
      </c>
      <c r="AC3363" s="3">
        <v>0</v>
      </c>
      <c r="AD3363" s="2">
        <v>-7297347.0099999998</v>
      </c>
      <c r="AE3363" s="3">
        <v>599122533.62</v>
      </c>
      <c r="AF3363" s="3">
        <v>12164932.65</v>
      </c>
      <c r="AG3363" s="3">
        <v>2628720.44</v>
      </c>
      <c r="AH3363" s="3">
        <v>103699.7</v>
      </c>
      <c r="AI3363" s="3">
        <v>2074</v>
      </c>
      <c r="AJ3363" s="2">
        <v>-10188946.82</v>
      </c>
    </row>
    <row r="3364" spans="1:36" hidden="1" x14ac:dyDescent="0.25">
      <c r="A3364" s="8">
        <v>2</v>
      </c>
      <c r="B3364" s="8" t="s">
        <v>1287</v>
      </c>
      <c r="C3364" s="8">
        <v>131230373690</v>
      </c>
      <c r="D3364" s="8" t="s">
        <v>1288</v>
      </c>
      <c r="F3364" s="8" t="s">
        <v>1289</v>
      </c>
      <c r="G3364" s="10">
        <v>43577</v>
      </c>
      <c r="H3364" s="8" t="s">
        <v>31</v>
      </c>
      <c r="I3364" s="8" t="s">
        <v>38</v>
      </c>
      <c r="J3364" s="9">
        <v>1969.71</v>
      </c>
      <c r="K3364" s="9">
        <v>39.39</v>
      </c>
      <c r="L3364" s="8">
        <v>0</v>
      </c>
      <c r="M3364" s="14">
        <f t="shared" si="159"/>
        <v>2009.1000000000001</v>
      </c>
      <c r="N3364" s="8">
        <v>0</v>
      </c>
      <c r="O3364" s="8">
        <v>0</v>
      </c>
      <c r="P3364" s="8" t="s">
        <v>114</v>
      </c>
      <c r="R3364" s="8">
        <v>2</v>
      </c>
      <c r="S3364" s="13">
        <f>_xlfn.XLOOKUP(P3364,rif_fee_schedule!$A$2:$A$84,rif_fee_schedule!C$2:C$84, 0)*1.628</f>
        <v>4288.152</v>
      </c>
      <c r="T3364" s="13">
        <f>_xlfn.XLOOKUP(P3364,rif_fee_schedule!$A$2:$A$84,rif_fee_schedule!D$2:D$84, 0)</f>
        <v>2490</v>
      </c>
      <c r="U3364" s="14">
        <f t="shared" si="157"/>
        <v>8576.3040000000001</v>
      </c>
      <c r="V3364" s="14">
        <f t="shared" si="158"/>
        <v>4980</v>
      </c>
      <c r="W3364"/>
      <c r="Y3364" s="3">
        <v>272008405.74000001</v>
      </c>
      <c r="Z3364" s="3">
        <v>5573244.3300000001</v>
      </c>
      <c r="AA3364" s="3">
        <v>0</v>
      </c>
      <c r="AB3364">
        <v>0</v>
      </c>
      <c r="AC3364" s="3">
        <v>0</v>
      </c>
      <c r="AD3364" s="2">
        <v>-7297347.0099999998</v>
      </c>
      <c r="AE3364" s="3">
        <v>599122533.62</v>
      </c>
      <c r="AF3364" s="3">
        <v>12164932.65</v>
      </c>
      <c r="AG3364" s="3">
        <v>2628720.44</v>
      </c>
      <c r="AH3364" s="3">
        <v>103699.7</v>
      </c>
      <c r="AI3364" s="3">
        <v>2074</v>
      </c>
      <c r="AJ3364" s="2">
        <v>-10188946.82</v>
      </c>
    </row>
    <row r="3365" spans="1:36" hidden="1" x14ac:dyDescent="0.25">
      <c r="A3365" s="8">
        <v>1</v>
      </c>
      <c r="B3365" s="8" t="s">
        <v>40</v>
      </c>
      <c r="C3365" s="8">
        <v>2220320040301</v>
      </c>
      <c r="D3365" s="8" t="s">
        <v>41</v>
      </c>
      <c r="F3365" s="8" t="s">
        <v>42</v>
      </c>
      <c r="G3365" s="10">
        <v>43614</v>
      </c>
      <c r="H3365" s="8" t="s">
        <v>31</v>
      </c>
      <c r="I3365" s="8" t="s">
        <v>38</v>
      </c>
      <c r="J3365" s="9">
        <v>1079712.76</v>
      </c>
      <c r="K3365" s="9">
        <v>21594.26</v>
      </c>
      <c r="L3365" s="8">
        <v>0</v>
      </c>
      <c r="M3365" s="14">
        <f t="shared" si="159"/>
        <v>1101307.02</v>
      </c>
      <c r="N3365" s="8">
        <v>0</v>
      </c>
      <c r="O3365" s="8">
        <v>0</v>
      </c>
      <c r="P3365" s="8" t="s">
        <v>43</v>
      </c>
      <c r="R3365" s="11">
        <v>221984</v>
      </c>
      <c r="S3365" s="13">
        <f>_xlfn.XLOOKUP(P3365,rif_fee_schedule!$A$2:$A$84,rif_fee_schedule!C$2:C$84, 0)*1.628</f>
        <v>5.1216879999999998</v>
      </c>
      <c r="T3365" s="13">
        <f>_xlfn.XLOOKUP(P3365,rif_fee_schedule!$A$2:$A$84,rif_fee_schedule!D$2:D$84, 0)</f>
        <v>2.9740000000000002</v>
      </c>
      <c r="U3365" s="14">
        <f t="shared" si="157"/>
        <v>1136932.788992</v>
      </c>
      <c r="V3365" s="14">
        <f t="shared" si="158"/>
        <v>660180.41600000008</v>
      </c>
      <c r="W3365" s="2"/>
      <c r="Y3365" s="3">
        <v>74696854.359999999</v>
      </c>
      <c r="Z3365" s="3">
        <v>1494936.99</v>
      </c>
      <c r="AA3365" s="3">
        <v>1189721.74</v>
      </c>
      <c r="AB3365" s="2">
        <v>103699.7</v>
      </c>
      <c r="AC3365" s="3">
        <v>2074</v>
      </c>
      <c r="AD3365" s="2">
        <v>-3422401.68</v>
      </c>
      <c r="AE3365" s="3">
        <v>599122533.62</v>
      </c>
      <c r="AF3365" s="3">
        <v>12164932.65</v>
      </c>
      <c r="AG3365" s="3">
        <v>2628720.44</v>
      </c>
      <c r="AH3365" s="3">
        <v>103699.7</v>
      </c>
      <c r="AI3365" s="3">
        <v>2074</v>
      </c>
      <c r="AJ3365" s="2">
        <v>-10188946.82</v>
      </c>
    </row>
    <row r="3366" spans="1:36" hidden="1" x14ac:dyDescent="0.25">
      <c r="A3366" s="8">
        <v>1</v>
      </c>
      <c r="B3366" s="8" t="s">
        <v>35</v>
      </c>
      <c r="C3366" s="8">
        <v>2220320040301</v>
      </c>
      <c r="D3366" s="8" t="s">
        <v>36</v>
      </c>
      <c r="F3366" s="8" t="s">
        <v>37</v>
      </c>
      <c r="G3366" s="10">
        <v>43794</v>
      </c>
      <c r="H3366" s="8" t="s">
        <v>31</v>
      </c>
      <c r="I3366" s="8" t="s">
        <v>38</v>
      </c>
      <c r="J3366" s="9">
        <v>1021021.45</v>
      </c>
      <c r="K3366" s="9">
        <v>20420.419999999998</v>
      </c>
      <c r="L3366" s="8">
        <v>0</v>
      </c>
      <c r="M3366" s="14">
        <f t="shared" si="159"/>
        <v>1041441.87</v>
      </c>
      <c r="N3366" s="8">
        <v>0</v>
      </c>
      <c r="O3366" s="8">
        <v>0</v>
      </c>
      <c r="P3366" s="8" t="s">
        <v>39</v>
      </c>
      <c r="R3366" s="11">
        <v>-7100</v>
      </c>
      <c r="S3366" s="13">
        <f>_xlfn.XLOOKUP(P3366,rif_fee_schedule!$A$2:$A$84,rif_fee_schedule!C$2:C$84, 0)*1.628</f>
        <v>2.4729319999999997</v>
      </c>
      <c r="T3366" s="13">
        <f>_xlfn.XLOOKUP(P3366,rif_fee_schedule!$A$2:$A$84,rif_fee_schedule!D$2:D$84, 0)</f>
        <v>1.4359999999999999</v>
      </c>
      <c r="U3366" s="14">
        <f t="shared" si="157"/>
        <v>-17557.817199999998</v>
      </c>
      <c r="V3366" s="14">
        <f t="shared" si="158"/>
        <v>-10195.6</v>
      </c>
      <c r="W3366" s="2"/>
      <c r="Y3366" s="3">
        <v>74696854.359999999</v>
      </c>
      <c r="Z3366" s="3">
        <v>1494936.99</v>
      </c>
      <c r="AA3366" s="3">
        <v>1189721.74</v>
      </c>
      <c r="AB3366" s="2">
        <v>103699.7</v>
      </c>
      <c r="AC3366" s="3">
        <v>2074</v>
      </c>
      <c r="AD3366" s="2">
        <v>-3422401.68</v>
      </c>
      <c r="AE3366" s="3">
        <v>599122533.62</v>
      </c>
      <c r="AF3366" s="3">
        <v>12164932.65</v>
      </c>
      <c r="AG3366" s="3">
        <v>2628720.44</v>
      </c>
      <c r="AH3366" s="3">
        <v>103699.7</v>
      </c>
      <c r="AI3366" s="3">
        <v>2074</v>
      </c>
      <c r="AJ3366" s="2">
        <v>-10188946.82</v>
      </c>
    </row>
    <row r="3367" spans="1:36" hidden="1" x14ac:dyDescent="0.25">
      <c r="A3367" s="8">
        <v>1</v>
      </c>
      <c r="B3367" s="8" t="s">
        <v>35</v>
      </c>
      <c r="C3367" s="8">
        <v>2220320040301</v>
      </c>
      <c r="D3367" s="8" t="s">
        <v>36</v>
      </c>
      <c r="F3367" s="8" t="s">
        <v>37</v>
      </c>
      <c r="G3367" s="10">
        <v>43794</v>
      </c>
      <c r="H3367" s="8" t="s">
        <v>31</v>
      </c>
      <c r="I3367" s="8" t="s">
        <v>38</v>
      </c>
      <c r="J3367" s="9">
        <v>1021021.45</v>
      </c>
      <c r="K3367" s="9">
        <v>20420.419999999998</v>
      </c>
      <c r="L3367" s="8">
        <v>0</v>
      </c>
      <c r="M3367" s="14">
        <f t="shared" si="159"/>
        <v>1041441.87</v>
      </c>
      <c r="N3367" s="8">
        <v>0</v>
      </c>
      <c r="O3367" s="8">
        <v>0</v>
      </c>
      <c r="P3367" s="8" t="s">
        <v>44</v>
      </c>
      <c r="R3367" s="11">
        <v>-56000</v>
      </c>
      <c r="S3367" s="13">
        <f>_xlfn.XLOOKUP(P3367,rif_fee_schedule!$A$2:$A$84,rif_fee_schedule!C$2:C$84, 0)*1.628</f>
        <v>3.9446439999999998</v>
      </c>
      <c r="T3367" s="13">
        <f>_xlfn.XLOOKUP(P3367,rif_fee_schedule!$A$2:$A$84,rif_fee_schedule!D$2:D$84, 0)</f>
        <v>2.2909999999999999</v>
      </c>
      <c r="U3367" s="14">
        <f t="shared" si="157"/>
        <v>-220900.06399999998</v>
      </c>
      <c r="V3367" s="14">
        <f t="shared" si="158"/>
        <v>-128296</v>
      </c>
      <c r="W3367" s="2"/>
      <c r="Y3367" s="3">
        <v>74696854.359999999</v>
      </c>
      <c r="Z3367" s="3">
        <v>1494936.99</v>
      </c>
      <c r="AA3367" s="3">
        <v>1189721.74</v>
      </c>
      <c r="AB3367" s="2">
        <v>103699.7</v>
      </c>
      <c r="AC3367" s="3">
        <v>2074</v>
      </c>
      <c r="AD3367" s="2">
        <v>-3422401.68</v>
      </c>
      <c r="AE3367" s="3">
        <v>599122533.62</v>
      </c>
      <c r="AF3367" s="3">
        <v>12164932.65</v>
      </c>
      <c r="AG3367" s="3">
        <v>2628720.44</v>
      </c>
      <c r="AH3367" s="3">
        <v>103699.7</v>
      </c>
      <c r="AI3367" s="3">
        <v>2074</v>
      </c>
      <c r="AJ3367" s="2">
        <v>-10188946.82</v>
      </c>
    </row>
    <row r="3368" spans="1:36" hidden="1" x14ac:dyDescent="0.25">
      <c r="A3368" s="8">
        <v>1</v>
      </c>
      <c r="B3368" s="8" t="s">
        <v>35</v>
      </c>
      <c r="C3368" s="8">
        <v>2220320040301</v>
      </c>
      <c r="D3368" s="8" t="s">
        <v>36</v>
      </c>
      <c r="F3368" s="8" t="s">
        <v>37</v>
      </c>
      <c r="G3368" s="10">
        <v>43794</v>
      </c>
      <c r="H3368" s="8" t="s">
        <v>31</v>
      </c>
      <c r="I3368" s="8" t="s">
        <v>38</v>
      </c>
      <c r="J3368" s="9">
        <v>1021021.45</v>
      </c>
      <c r="K3368" s="9">
        <v>20420.419999999998</v>
      </c>
      <c r="L3368" s="8">
        <v>0</v>
      </c>
      <c r="M3368" s="14">
        <f t="shared" si="159"/>
        <v>1041441.87</v>
      </c>
      <c r="N3368" s="8">
        <v>0</v>
      </c>
      <c r="O3368" s="8">
        <v>0</v>
      </c>
      <c r="P3368" s="8" t="s">
        <v>45</v>
      </c>
      <c r="R3368" s="11">
        <v>-1392</v>
      </c>
      <c r="S3368" s="13">
        <f>_xlfn.XLOOKUP(P3368,rif_fee_schedule!$A$2:$A$84,rif_fee_schedule!C$2:C$84, 0)*1.628</f>
        <v>19.244587999999997</v>
      </c>
      <c r="T3368" s="13">
        <f>_xlfn.XLOOKUP(P3368,rif_fee_schedule!$A$2:$A$84,rif_fee_schedule!D$2:D$84, 0)</f>
        <v>11.177</v>
      </c>
      <c r="U3368" s="14">
        <f t="shared" si="157"/>
        <v>-26788.466495999994</v>
      </c>
      <c r="V3368" s="14">
        <f t="shared" si="158"/>
        <v>-15558.384</v>
      </c>
      <c r="W3368" s="2"/>
      <c r="Y3368" s="3">
        <v>74696854.359999999</v>
      </c>
      <c r="Z3368" s="3">
        <v>1494936.99</v>
      </c>
      <c r="AA3368" s="3">
        <v>1189721.74</v>
      </c>
      <c r="AB3368" s="2">
        <v>103699.7</v>
      </c>
      <c r="AC3368" s="3">
        <v>2074</v>
      </c>
      <c r="AD3368" s="2">
        <v>-3422401.68</v>
      </c>
      <c r="AE3368" s="3">
        <v>599122533.62</v>
      </c>
      <c r="AF3368" s="3">
        <v>12164932.65</v>
      </c>
      <c r="AG3368" s="3">
        <v>2628720.44</v>
      </c>
      <c r="AH3368" s="3">
        <v>103699.7</v>
      </c>
      <c r="AI3368" s="3">
        <v>2074</v>
      </c>
      <c r="AJ3368" s="2">
        <v>-10188946.82</v>
      </c>
    </row>
    <row r="3369" spans="1:36" hidden="1" x14ac:dyDescent="0.25">
      <c r="A3369" s="8">
        <v>1</v>
      </c>
      <c r="B3369" s="8" t="s">
        <v>35</v>
      </c>
      <c r="C3369" s="8">
        <v>2220320040301</v>
      </c>
      <c r="D3369" s="8" t="s">
        <v>36</v>
      </c>
      <c r="F3369" s="8" t="s">
        <v>37</v>
      </c>
      <c r="G3369" s="10">
        <v>43794</v>
      </c>
      <c r="H3369" s="8" t="s">
        <v>31</v>
      </c>
      <c r="I3369" s="8" t="s">
        <v>38</v>
      </c>
      <c r="J3369" s="9">
        <v>1021021.45</v>
      </c>
      <c r="K3369" s="9">
        <v>20420.419999999998</v>
      </c>
      <c r="L3369" s="8">
        <v>0</v>
      </c>
      <c r="M3369" s="14">
        <f t="shared" si="159"/>
        <v>1041441.87</v>
      </c>
      <c r="N3369" s="8">
        <v>0</v>
      </c>
      <c r="O3369" s="8">
        <v>0</v>
      </c>
      <c r="P3369" s="8" t="s">
        <v>43</v>
      </c>
      <c r="R3369" s="11">
        <v>-239517</v>
      </c>
      <c r="S3369" s="13">
        <f>_xlfn.XLOOKUP(P3369,rif_fee_schedule!$A$2:$A$84,rif_fee_schedule!C$2:C$84, 0)*1.628</f>
        <v>5.1216879999999998</v>
      </c>
      <c r="T3369" s="13">
        <f>_xlfn.XLOOKUP(P3369,rif_fee_schedule!$A$2:$A$84,rif_fee_schedule!D$2:D$84, 0)</f>
        <v>2.9740000000000002</v>
      </c>
      <c r="U3369" s="14">
        <f t="shared" si="157"/>
        <v>-1226731.344696</v>
      </c>
      <c r="V3369" s="14">
        <f t="shared" si="158"/>
        <v>-712323.55800000008</v>
      </c>
      <c r="W3369" s="2"/>
      <c r="Y3369" s="3">
        <v>74696854.359999999</v>
      </c>
      <c r="Z3369" s="3">
        <v>1494936.99</v>
      </c>
      <c r="AA3369" s="3">
        <v>1189721.74</v>
      </c>
      <c r="AB3369" s="2">
        <v>103699.7</v>
      </c>
      <c r="AC3369" s="3">
        <v>2074</v>
      </c>
      <c r="AD3369" s="2">
        <v>-3422401.68</v>
      </c>
      <c r="AE3369" s="3">
        <v>599122533.62</v>
      </c>
      <c r="AF3369" s="3">
        <v>12164932.65</v>
      </c>
      <c r="AG3369" s="3">
        <v>2628720.44</v>
      </c>
      <c r="AH3369" s="3">
        <v>103699.7</v>
      </c>
      <c r="AI3369" s="3">
        <v>2074</v>
      </c>
      <c r="AJ3369" s="2">
        <v>-10188946.82</v>
      </c>
    </row>
    <row r="3370" spans="1:36" hidden="1" x14ac:dyDescent="0.25">
      <c r="A3370" s="8">
        <v>1</v>
      </c>
      <c r="B3370" s="8" t="s">
        <v>35</v>
      </c>
      <c r="C3370" s="8">
        <v>2220320040301</v>
      </c>
      <c r="D3370" s="8" t="s">
        <v>36</v>
      </c>
      <c r="F3370" s="8" t="s">
        <v>37</v>
      </c>
      <c r="G3370" s="10">
        <v>43794</v>
      </c>
      <c r="H3370" s="8" t="s">
        <v>31</v>
      </c>
      <c r="I3370" s="8" t="s">
        <v>38</v>
      </c>
      <c r="J3370" s="9">
        <v>1021021.45</v>
      </c>
      <c r="K3370" s="9">
        <v>20420.419999999998</v>
      </c>
      <c r="L3370" s="8">
        <v>0</v>
      </c>
      <c r="M3370" s="14">
        <f t="shared" si="159"/>
        <v>1041441.87</v>
      </c>
      <c r="N3370" s="8">
        <v>0</v>
      </c>
      <c r="O3370" s="8">
        <v>0</v>
      </c>
      <c r="P3370" s="8" t="s">
        <v>43</v>
      </c>
      <c r="R3370" s="11">
        <v>501224</v>
      </c>
      <c r="S3370" s="13">
        <f>_xlfn.XLOOKUP(P3370,rif_fee_schedule!$A$2:$A$84,rif_fee_schedule!C$2:C$84, 0)*1.628</f>
        <v>5.1216879999999998</v>
      </c>
      <c r="T3370" s="13">
        <f>_xlfn.XLOOKUP(P3370,rif_fee_schedule!$A$2:$A$84,rif_fee_schedule!D$2:D$84, 0)</f>
        <v>2.9740000000000002</v>
      </c>
      <c r="U3370" s="14">
        <f t="shared" si="157"/>
        <v>2567112.9461119999</v>
      </c>
      <c r="V3370" s="14">
        <f t="shared" si="158"/>
        <v>1490640.1760000002</v>
      </c>
      <c r="W3370" s="2"/>
      <c r="Y3370" s="3">
        <v>74696854.359999999</v>
      </c>
      <c r="Z3370" s="3">
        <v>1494936.99</v>
      </c>
      <c r="AA3370" s="3">
        <v>1189721.74</v>
      </c>
      <c r="AB3370" s="2">
        <v>103699.7</v>
      </c>
      <c r="AC3370" s="3">
        <v>2074</v>
      </c>
      <c r="AD3370" s="2">
        <v>-3422401.68</v>
      </c>
      <c r="AE3370" s="3">
        <v>599122533.62</v>
      </c>
      <c r="AF3370" s="3">
        <v>12164932.65</v>
      </c>
      <c r="AG3370" s="3">
        <v>2628720.44</v>
      </c>
      <c r="AH3370" s="3">
        <v>103699.7</v>
      </c>
      <c r="AI3370" s="3">
        <v>2074</v>
      </c>
      <c r="AJ3370" s="2">
        <v>-10188946.82</v>
      </c>
    </row>
    <row r="3371" spans="1:36" hidden="1" x14ac:dyDescent="0.25">
      <c r="A3371" s="8">
        <v>3.1</v>
      </c>
      <c r="B3371" s="8" t="s">
        <v>4338</v>
      </c>
      <c r="C3371" s="8">
        <v>3421150036650</v>
      </c>
      <c r="D3371" s="8" t="s">
        <v>4339</v>
      </c>
      <c r="F3371" s="8" t="s">
        <v>4340</v>
      </c>
      <c r="G3371" s="10">
        <v>43586</v>
      </c>
      <c r="H3371" s="8" t="s">
        <v>31</v>
      </c>
      <c r="I3371" s="8" t="s">
        <v>38</v>
      </c>
      <c r="J3371" s="9">
        <v>0</v>
      </c>
      <c r="K3371" s="9">
        <v>0</v>
      </c>
      <c r="L3371" s="8">
        <v>0</v>
      </c>
      <c r="M3371" s="14">
        <f t="shared" si="159"/>
        <v>0</v>
      </c>
      <c r="N3371" s="8">
        <v>0</v>
      </c>
      <c r="O3371" s="8">
        <v>0</v>
      </c>
      <c r="P3371" s="8" t="s">
        <v>77</v>
      </c>
      <c r="R3371" s="8">
        <v>0</v>
      </c>
      <c r="S3371" s="13">
        <f>_xlfn.XLOOKUP(P3371,rif_fee_schedule!$A$2:$A$84,rif_fee_schedule!C$2:C$84, 0)*1.628</f>
        <v>9769.6279999999988</v>
      </c>
      <c r="T3371" s="13">
        <f>_xlfn.XLOOKUP(P3371,rif_fee_schedule!$A$2:$A$84,rif_fee_schedule!D$2:D$84, 0)</f>
        <v>5674</v>
      </c>
      <c r="U3371" s="14">
        <f t="shared" si="157"/>
        <v>0</v>
      </c>
      <c r="V3371" s="14">
        <f t="shared" si="158"/>
        <v>0</v>
      </c>
      <c r="W3371"/>
      <c r="Y3371" s="3">
        <v>34362078.990000002</v>
      </c>
      <c r="Z3371" s="3">
        <v>687512.03</v>
      </c>
      <c r="AA3371" s="3">
        <v>0</v>
      </c>
      <c r="AB3371">
        <v>0</v>
      </c>
      <c r="AC3371" s="3">
        <v>0</v>
      </c>
      <c r="AD3371" s="2">
        <v>-175934.14</v>
      </c>
      <c r="AE3371" s="3">
        <v>599122533.62</v>
      </c>
      <c r="AF3371" s="3">
        <v>12164932.65</v>
      </c>
      <c r="AG3371" s="3">
        <v>2628720.44</v>
      </c>
      <c r="AH3371" s="3">
        <v>103699.7</v>
      </c>
      <c r="AI3371" s="3">
        <v>2074</v>
      </c>
      <c r="AJ3371" s="2">
        <v>-10188946.82</v>
      </c>
    </row>
    <row r="3372" spans="1:36" hidden="1" x14ac:dyDescent="0.25">
      <c r="A3372" s="8">
        <v>2</v>
      </c>
      <c r="B3372" s="8" t="s">
        <v>2240</v>
      </c>
      <c r="C3372" s="8">
        <v>141210010990</v>
      </c>
      <c r="D3372" s="8" t="s">
        <v>2241</v>
      </c>
      <c r="F3372" s="8" t="s">
        <v>2242</v>
      </c>
      <c r="G3372" s="10">
        <v>43579</v>
      </c>
      <c r="H3372" s="8" t="s">
        <v>31</v>
      </c>
      <c r="I3372" s="8" t="s">
        <v>38</v>
      </c>
      <c r="J3372" s="9">
        <v>1969.71</v>
      </c>
      <c r="K3372" s="9">
        <v>39.39</v>
      </c>
      <c r="L3372" s="8">
        <v>0</v>
      </c>
      <c r="M3372" s="14">
        <f t="shared" si="159"/>
        <v>2009.1000000000001</v>
      </c>
      <c r="N3372" s="8">
        <v>0</v>
      </c>
      <c r="O3372" s="8">
        <v>0</v>
      </c>
      <c r="P3372" s="8" t="s">
        <v>114</v>
      </c>
      <c r="R3372" s="8">
        <v>2</v>
      </c>
      <c r="S3372" s="13">
        <f>_xlfn.XLOOKUP(P3372,rif_fee_schedule!$A$2:$A$84,rif_fee_schedule!C$2:C$84, 0)*1.628</f>
        <v>4288.152</v>
      </c>
      <c r="T3372" s="13">
        <f>_xlfn.XLOOKUP(P3372,rif_fee_schedule!$A$2:$A$84,rif_fee_schedule!D$2:D$84, 0)</f>
        <v>2490</v>
      </c>
      <c r="U3372" s="14">
        <f t="shared" si="157"/>
        <v>8576.3040000000001</v>
      </c>
      <c r="V3372" s="14">
        <f t="shared" si="158"/>
        <v>4980</v>
      </c>
      <c r="W3372"/>
      <c r="Y3372" s="3">
        <v>272008405.74000001</v>
      </c>
      <c r="Z3372" s="3">
        <v>5573244.3300000001</v>
      </c>
      <c r="AA3372" s="3">
        <v>0</v>
      </c>
      <c r="AB3372">
        <v>0</v>
      </c>
      <c r="AC3372" s="3">
        <v>0</v>
      </c>
      <c r="AD3372" s="2">
        <v>-7297347.0099999998</v>
      </c>
      <c r="AE3372" s="3">
        <v>599122533.62</v>
      </c>
      <c r="AF3372" s="3">
        <v>12164932.65</v>
      </c>
      <c r="AG3372" s="3">
        <v>2628720.44</v>
      </c>
      <c r="AH3372" s="3">
        <v>103699.7</v>
      </c>
      <c r="AI3372" s="3">
        <v>2074</v>
      </c>
      <c r="AJ3372" s="2">
        <v>-10188946.82</v>
      </c>
    </row>
    <row r="3373" spans="1:36" hidden="1" x14ac:dyDescent="0.25">
      <c r="A3373" s="8">
        <v>2</v>
      </c>
      <c r="B3373" s="8" t="s">
        <v>2240</v>
      </c>
      <c r="C3373" s="8">
        <v>141210010990</v>
      </c>
      <c r="D3373" s="8" t="s">
        <v>2241</v>
      </c>
      <c r="F3373" s="8" t="s">
        <v>2242</v>
      </c>
      <c r="G3373" s="10">
        <v>43579</v>
      </c>
      <c r="H3373" s="8" t="s">
        <v>31</v>
      </c>
      <c r="I3373" s="8" t="s">
        <v>38</v>
      </c>
      <c r="J3373" s="9">
        <v>1969.71</v>
      </c>
      <c r="K3373" s="9">
        <v>39.39</v>
      </c>
      <c r="L3373" s="8">
        <v>0</v>
      </c>
      <c r="M3373" s="14">
        <f t="shared" si="159"/>
        <v>2009.1000000000001</v>
      </c>
      <c r="N3373" s="8">
        <v>0</v>
      </c>
      <c r="O3373" s="8">
        <v>0</v>
      </c>
      <c r="P3373" s="8" t="s">
        <v>77</v>
      </c>
      <c r="R3373" s="8">
        <v>-1</v>
      </c>
      <c r="S3373" s="13">
        <f>_xlfn.XLOOKUP(P3373,rif_fee_schedule!$A$2:$A$84,rif_fee_schedule!C$2:C$84, 0)*1.628</f>
        <v>9769.6279999999988</v>
      </c>
      <c r="T3373" s="13">
        <f>_xlfn.XLOOKUP(P3373,rif_fee_schedule!$A$2:$A$84,rif_fee_schedule!D$2:D$84, 0)</f>
        <v>5674</v>
      </c>
      <c r="U3373" s="14">
        <f t="shared" si="157"/>
        <v>-9769.6279999999988</v>
      </c>
      <c r="V3373" s="14">
        <f t="shared" si="158"/>
        <v>-5674</v>
      </c>
      <c r="W3373"/>
      <c r="Y3373" s="3">
        <v>272008405.74000001</v>
      </c>
      <c r="Z3373" s="3">
        <v>5573244.3300000001</v>
      </c>
      <c r="AA3373" s="3">
        <v>0</v>
      </c>
      <c r="AB3373">
        <v>0</v>
      </c>
      <c r="AC3373" s="3">
        <v>0</v>
      </c>
      <c r="AD3373" s="2">
        <v>-7297347.0099999998</v>
      </c>
      <c r="AE3373" s="3">
        <v>599122533.62</v>
      </c>
      <c r="AF3373" s="3">
        <v>12164932.65</v>
      </c>
      <c r="AG3373" s="3">
        <v>2628720.44</v>
      </c>
      <c r="AH3373" s="3">
        <v>103699.7</v>
      </c>
      <c r="AI3373" s="3">
        <v>2074</v>
      </c>
      <c r="AJ3373" s="2">
        <v>-10188946.82</v>
      </c>
    </row>
    <row r="3374" spans="1:36" hidden="1" x14ac:dyDescent="0.25">
      <c r="A3374" s="8">
        <v>2</v>
      </c>
      <c r="B3374" s="8" t="s">
        <v>1305</v>
      </c>
      <c r="C3374" s="8">
        <v>131240191340</v>
      </c>
      <c r="D3374" s="8" t="s">
        <v>1306</v>
      </c>
      <c r="F3374" s="8" t="s">
        <v>1307</v>
      </c>
      <c r="G3374" s="10">
        <v>43578</v>
      </c>
      <c r="H3374" s="8" t="s">
        <v>31</v>
      </c>
      <c r="I3374" s="8" t="s">
        <v>38</v>
      </c>
      <c r="J3374" s="9">
        <v>0</v>
      </c>
      <c r="K3374" s="9">
        <v>0</v>
      </c>
      <c r="L3374" s="8">
        <v>0</v>
      </c>
      <c r="M3374" s="14">
        <f t="shared" si="159"/>
        <v>0</v>
      </c>
      <c r="N3374" s="8">
        <v>0</v>
      </c>
      <c r="O3374" s="8">
        <v>0</v>
      </c>
      <c r="P3374" s="8" t="s">
        <v>77</v>
      </c>
      <c r="R3374" s="8">
        <v>-1</v>
      </c>
      <c r="S3374" s="13">
        <f>_xlfn.XLOOKUP(P3374,rif_fee_schedule!$A$2:$A$84,rif_fee_schedule!C$2:C$84, 0)*1.628</f>
        <v>9769.6279999999988</v>
      </c>
      <c r="T3374" s="13">
        <f>_xlfn.XLOOKUP(P3374,rif_fee_schedule!$A$2:$A$84,rif_fee_schedule!D$2:D$84, 0)</f>
        <v>5674</v>
      </c>
      <c r="U3374" s="14">
        <f t="shared" si="157"/>
        <v>-9769.6279999999988</v>
      </c>
      <c r="V3374" s="14">
        <f t="shared" si="158"/>
        <v>-5674</v>
      </c>
      <c r="W3374"/>
      <c r="Y3374" s="3">
        <v>272008405.74000001</v>
      </c>
      <c r="Z3374" s="3">
        <v>5573244.3300000001</v>
      </c>
      <c r="AA3374" s="3">
        <v>0</v>
      </c>
      <c r="AB3374">
        <v>0</v>
      </c>
      <c r="AC3374" s="3">
        <v>0</v>
      </c>
      <c r="AD3374" s="2">
        <v>-7297347.0099999998</v>
      </c>
      <c r="AE3374" s="3">
        <v>599122533.62</v>
      </c>
      <c r="AF3374" s="3">
        <v>12164932.65</v>
      </c>
      <c r="AG3374" s="3">
        <v>2628720.44</v>
      </c>
      <c r="AH3374" s="3">
        <v>103699.7</v>
      </c>
      <c r="AI3374" s="3">
        <v>2074</v>
      </c>
      <c r="AJ3374" s="2">
        <v>-10188946.82</v>
      </c>
    </row>
    <row r="3375" spans="1:36" hidden="1" x14ac:dyDescent="0.25">
      <c r="A3375" s="8">
        <v>2</v>
      </c>
      <c r="B3375" s="8" t="s">
        <v>1305</v>
      </c>
      <c r="C3375" s="8">
        <v>131240191340</v>
      </c>
      <c r="D3375" s="8" t="s">
        <v>1306</v>
      </c>
      <c r="F3375" s="8" t="s">
        <v>1307</v>
      </c>
      <c r="G3375" s="10">
        <v>43578</v>
      </c>
      <c r="H3375" s="8" t="s">
        <v>31</v>
      </c>
      <c r="I3375" s="8" t="s">
        <v>38</v>
      </c>
      <c r="J3375" s="9">
        <v>0</v>
      </c>
      <c r="K3375" s="9">
        <v>0</v>
      </c>
      <c r="L3375" s="8">
        <v>0</v>
      </c>
      <c r="M3375" s="14">
        <f t="shared" si="159"/>
        <v>0</v>
      </c>
      <c r="N3375" s="8">
        <v>0</v>
      </c>
      <c r="O3375" s="8">
        <v>0</v>
      </c>
      <c r="P3375" s="8" t="s">
        <v>77</v>
      </c>
      <c r="R3375" s="8">
        <v>1</v>
      </c>
      <c r="S3375" s="13">
        <f>_xlfn.XLOOKUP(P3375,rif_fee_schedule!$A$2:$A$84,rif_fee_schedule!C$2:C$84, 0)*1.628</f>
        <v>9769.6279999999988</v>
      </c>
      <c r="T3375" s="13">
        <f>_xlfn.XLOOKUP(P3375,rif_fee_schedule!$A$2:$A$84,rif_fee_schedule!D$2:D$84, 0)</f>
        <v>5674</v>
      </c>
      <c r="U3375" s="14">
        <f t="shared" si="157"/>
        <v>9769.6279999999988</v>
      </c>
      <c r="V3375" s="14">
        <f t="shared" si="158"/>
        <v>5674</v>
      </c>
      <c r="W3375"/>
      <c r="Y3375" s="3">
        <v>272008405.74000001</v>
      </c>
      <c r="Z3375" s="3">
        <v>5573244.3300000001</v>
      </c>
      <c r="AA3375" s="3">
        <v>0</v>
      </c>
      <c r="AB3375">
        <v>0</v>
      </c>
      <c r="AC3375" s="3">
        <v>0</v>
      </c>
      <c r="AD3375" s="2">
        <v>-7297347.0099999998</v>
      </c>
      <c r="AE3375" s="3">
        <v>599122533.62</v>
      </c>
      <c r="AF3375" s="3">
        <v>12164932.65</v>
      </c>
      <c r="AG3375" s="3">
        <v>2628720.44</v>
      </c>
      <c r="AH3375" s="3">
        <v>103699.7</v>
      </c>
      <c r="AI3375" s="3">
        <v>2074</v>
      </c>
      <c r="AJ3375" s="2">
        <v>-10188946.82</v>
      </c>
    </row>
    <row r="3376" spans="1:36" hidden="1" x14ac:dyDescent="0.25">
      <c r="A3376" s="8">
        <v>2</v>
      </c>
      <c r="B3376" s="8" t="s">
        <v>2324</v>
      </c>
      <c r="C3376" s="8">
        <v>141290250020</v>
      </c>
      <c r="D3376" s="8" t="s">
        <v>2325</v>
      </c>
      <c r="G3376" s="10">
        <v>43584</v>
      </c>
      <c r="H3376" s="8" t="s">
        <v>31</v>
      </c>
      <c r="I3376" s="8" t="s">
        <v>32</v>
      </c>
      <c r="J3376" s="9">
        <v>0</v>
      </c>
      <c r="K3376" s="9">
        <v>0</v>
      </c>
      <c r="L3376" s="8">
        <v>0</v>
      </c>
      <c r="M3376" s="14">
        <f t="shared" si="159"/>
        <v>0</v>
      </c>
      <c r="N3376" s="8">
        <v>0</v>
      </c>
      <c r="O3376" s="8">
        <v>0</v>
      </c>
      <c r="P3376" s="8" t="s">
        <v>77</v>
      </c>
      <c r="R3376" s="8">
        <v>1</v>
      </c>
      <c r="S3376" s="13">
        <f>_xlfn.XLOOKUP(P3376,rif_fee_schedule!$A$2:$A$84,rif_fee_schedule!C$2:C$84, 0)*1.628</f>
        <v>9769.6279999999988</v>
      </c>
      <c r="T3376" s="13">
        <f>_xlfn.XLOOKUP(P3376,rif_fee_schedule!$A$2:$A$84,rif_fee_schedule!D$2:D$84, 0)</f>
        <v>5674</v>
      </c>
      <c r="U3376" s="14">
        <f t="shared" si="157"/>
        <v>9769.6279999999988</v>
      </c>
      <c r="V3376" s="14">
        <f t="shared" si="158"/>
        <v>5674</v>
      </c>
      <c r="W3376"/>
      <c r="Y3376" s="3">
        <v>272008405.74000001</v>
      </c>
      <c r="Z3376" s="3">
        <v>5573244.3300000001</v>
      </c>
      <c r="AA3376" s="3">
        <v>0</v>
      </c>
      <c r="AB3376">
        <v>0</v>
      </c>
      <c r="AC3376" s="3">
        <v>0</v>
      </c>
      <c r="AD3376" s="2">
        <v>-7297347.0099999998</v>
      </c>
      <c r="AE3376" s="3">
        <v>599122533.62</v>
      </c>
      <c r="AF3376" s="3">
        <v>12164932.65</v>
      </c>
      <c r="AG3376" s="3">
        <v>2628720.44</v>
      </c>
      <c r="AH3376" s="3">
        <v>103699.7</v>
      </c>
      <c r="AI3376" s="3">
        <v>2074</v>
      </c>
      <c r="AJ3376" s="2">
        <v>-10188946.82</v>
      </c>
    </row>
    <row r="3377" spans="1:36" hidden="1" x14ac:dyDescent="0.25">
      <c r="A3377" s="8">
        <v>2</v>
      </c>
      <c r="B3377" s="8" t="s">
        <v>2324</v>
      </c>
      <c r="C3377" s="8">
        <v>141290250020</v>
      </c>
      <c r="D3377" s="8" t="s">
        <v>2325</v>
      </c>
      <c r="G3377" s="10">
        <v>43584</v>
      </c>
      <c r="H3377" s="8" t="s">
        <v>31</v>
      </c>
      <c r="I3377" s="8" t="s">
        <v>32</v>
      </c>
      <c r="J3377" s="9">
        <v>0</v>
      </c>
      <c r="K3377" s="9">
        <v>0</v>
      </c>
      <c r="L3377" s="8">
        <v>0</v>
      </c>
      <c r="M3377" s="14">
        <f t="shared" si="159"/>
        <v>0</v>
      </c>
      <c r="N3377" s="8">
        <v>0</v>
      </c>
      <c r="O3377" s="8">
        <v>0</v>
      </c>
      <c r="P3377" s="8" t="s">
        <v>77</v>
      </c>
      <c r="R3377" s="8">
        <v>-1</v>
      </c>
      <c r="S3377" s="13">
        <f>_xlfn.XLOOKUP(P3377,rif_fee_schedule!$A$2:$A$84,rif_fee_schedule!C$2:C$84, 0)*1.628</f>
        <v>9769.6279999999988</v>
      </c>
      <c r="T3377" s="13">
        <f>_xlfn.XLOOKUP(P3377,rif_fee_schedule!$A$2:$A$84,rif_fee_schedule!D$2:D$84, 0)</f>
        <v>5674</v>
      </c>
      <c r="U3377" s="14">
        <f t="shared" si="157"/>
        <v>-9769.6279999999988</v>
      </c>
      <c r="V3377" s="14">
        <f t="shared" si="158"/>
        <v>-5674</v>
      </c>
      <c r="W3377"/>
      <c r="Y3377" s="3">
        <v>272008405.74000001</v>
      </c>
      <c r="Z3377" s="3">
        <v>5573244.3300000001</v>
      </c>
      <c r="AA3377" s="3">
        <v>0</v>
      </c>
      <c r="AB3377">
        <v>0</v>
      </c>
      <c r="AC3377" s="3">
        <v>0</v>
      </c>
      <c r="AD3377" s="2">
        <v>-7297347.0099999998</v>
      </c>
      <c r="AE3377" s="3">
        <v>599122533.62</v>
      </c>
      <c r="AF3377" s="3">
        <v>12164932.65</v>
      </c>
      <c r="AG3377" s="3">
        <v>2628720.44</v>
      </c>
      <c r="AH3377" s="3">
        <v>103699.7</v>
      </c>
      <c r="AI3377" s="3">
        <v>2074</v>
      </c>
      <c r="AJ3377" s="2">
        <v>-10188946.82</v>
      </c>
    </row>
    <row r="3378" spans="1:36" hidden="1" x14ac:dyDescent="0.25">
      <c r="A3378" s="8">
        <v>6</v>
      </c>
      <c r="B3378" s="8" t="s">
        <v>5630</v>
      </c>
      <c r="C3378" s="8">
        <v>1079160221850</v>
      </c>
      <c r="D3378" s="8" t="s">
        <v>5631</v>
      </c>
      <c r="F3378" s="8" t="s">
        <v>5632</v>
      </c>
      <c r="G3378" s="10">
        <v>43587</v>
      </c>
      <c r="H3378" s="8" t="s">
        <v>31</v>
      </c>
      <c r="I3378" s="8" t="s">
        <v>38</v>
      </c>
      <c r="J3378" s="9">
        <v>9278.02</v>
      </c>
      <c r="K3378" s="9">
        <v>185.56</v>
      </c>
      <c r="L3378" s="8">
        <v>0</v>
      </c>
      <c r="M3378" s="14">
        <f t="shared" si="159"/>
        <v>9463.58</v>
      </c>
      <c r="N3378" s="8">
        <v>0</v>
      </c>
      <c r="O3378" s="8">
        <v>0</v>
      </c>
      <c r="P3378" s="8" t="s">
        <v>77</v>
      </c>
      <c r="R3378" s="8">
        <v>1</v>
      </c>
      <c r="S3378" s="13">
        <f>_xlfn.XLOOKUP(P3378,rif_fee_schedule!$A$2:$A$84,rif_fee_schedule!C$2:C$84, 0)*1.628</f>
        <v>9769.6279999999988</v>
      </c>
      <c r="T3378" s="13">
        <f>_xlfn.XLOOKUP(P3378,rif_fee_schedule!$A$2:$A$84,rif_fee_schedule!D$2:D$84, 0)</f>
        <v>5674</v>
      </c>
      <c r="U3378" s="14">
        <f t="shared" si="157"/>
        <v>9769.6279999999988</v>
      </c>
      <c r="V3378" s="14">
        <f t="shared" si="158"/>
        <v>5674</v>
      </c>
      <c r="W3378"/>
      <c r="Y3378" s="3">
        <v>43269262.359999999</v>
      </c>
      <c r="Z3378" s="3">
        <v>874367.57</v>
      </c>
      <c r="AA3378" s="3">
        <v>433279.63</v>
      </c>
      <c r="AB3378">
        <v>0</v>
      </c>
      <c r="AC3378" s="3">
        <v>0</v>
      </c>
      <c r="AD3378" s="2">
        <v>374512.67</v>
      </c>
      <c r="AE3378" s="3">
        <v>599122533.62</v>
      </c>
      <c r="AF3378" s="3">
        <v>12164932.65</v>
      </c>
      <c r="AG3378" s="3">
        <v>2628720.44</v>
      </c>
      <c r="AH3378" s="3">
        <v>103699.7</v>
      </c>
      <c r="AI3378" s="3">
        <v>2074</v>
      </c>
      <c r="AJ3378" s="2">
        <v>-10188946.82</v>
      </c>
    </row>
    <row r="3379" spans="1:36" hidden="1" x14ac:dyDescent="0.25">
      <c r="A3379" s="8">
        <v>2</v>
      </c>
      <c r="B3379" s="8" t="s">
        <v>2467</v>
      </c>
      <c r="C3379" s="8">
        <v>2452050030050</v>
      </c>
      <c r="D3379" s="8" t="s">
        <v>2468</v>
      </c>
      <c r="F3379" s="8" t="s">
        <v>2469</v>
      </c>
      <c r="G3379" s="10">
        <v>43586</v>
      </c>
      <c r="H3379" s="8" t="s">
        <v>31</v>
      </c>
      <c r="I3379" s="8" t="s">
        <v>38</v>
      </c>
      <c r="J3379" s="9">
        <v>0</v>
      </c>
      <c r="K3379" s="9">
        <v>0</v>
      </c>
      <c r="L3379" s="8">
        <v>0</v>
      </c>
      <c r="M3379" s="14">
        <f t="shared" si="159"/>
        <v>0</v>
      </c>
      <c r="N3379" s="8">
        <v>0</v>
      </c>
      <c r="O3379" s="8">
        <v>0</v>
      </c>
      <c r="P3379" s="8" t="s">
        <v>77</v>
      </c>
      <c r="R3379" s="8">
        <v>0</v>
      </c>
      <c r="S3379" s="13">
        <f>_xlfn.XLOOKUP(P3379,rif_fee_schedule!$A$2:$A$84,rif_fee_schedule!C$2:C$84, 0)*1.628</f>
        <v>9769.6279999999988</v>
      </c>
      <c r="T3379" s="13">
        <f>_xlfn.XLOOKUP(P3379,rif_fee_schedule!$A$2:$A$84,rif_fee_schedule!D$2:D$84, 0)</f>
        <v>5674</v>
      </c>
      <c r="U3379" s="14">
        <f t="shared" ref="U3379:U3442" si="160">S3379*R3379</f>
        <v>0</v>
      </c>
      <c r="V3379" s="14">
        <f t="shared" ref="V3379:V3442" si="161">T3379*R3379</f>
        <v>0</v>
      </c>
      <c r="W3379"/>
      <c r="Y3379" s="3">
        <v>272008405.74000001</v>
      </c>
      <c r="Z3379" s="3">
        <v>5573244.3300000001</v>
      </c>
      <c r="AA3379" s="3">
        <v>0</v>
      </c>
      <c r="AB3379">
        <v>0</v>
      </c>
      <c r="AC3379" s="3">
        <v>0</v>
      </c>
      <c r="AD3379" s="2">
        <v>-7297347.0099999998</v>
      </c>
      <c r="AE3379" s="3">
        <v>599122533.62</v>
      </c>
      <c r="AF3379" s="3">
        <v>12164932.65</v>
      </c>
      <c r="AG3379" s="3">
        <v>2628720.44</v>
      </c>
      <c r="AH3379" s="3">
        <v>103699.7</v>
      </c>
      <c r="AI3379" s="3">
        <v>2074</v>
      </c>
      <c r="AJ3379" s="2">
        <v>-10188946.82</v>
      </c>
    </row>
    <row r="3380" spans="1:36" hidden="1" x14ac:dyDescent="0.25">
      <c r="A3380" s="8">
        <v>2</v>
      </c>
      <c r="B3380" s="8" t="s">
        <v>2456</v>
      </c>
      <c r="C3380" s="8">
        <v>2442320062120</v>
      </c>
      <c r="D3380" s="8" t="s">
        <v>2457</v>
      </c>
      <c r="F3380" s="8" t="s">
        <v>2458</v>
      </c>
      <c r="G3380" s="10">
        <v>43586</v>
      </c>
      <c r="H3380" s="8" t="s">
        <v>31</v>
      </c>
      <c r="I3380" s="8" t="s">
        <v>38</v>
      </c>
      <c r="J3380" s="9">
        <v>0</v>
      </c>
      <c r="K3380" s="9">
        <v>0</v>
      </c>
      <c r="L3380" s="8">
        <v>0</v>
      </c>
      <c r="M3380" s="14">
        <f t="shared" si="159"/>
        <v>0</v>
      </c>
      <c r="N3380" s="8">
        <v>0</v>
      </c>
      <c r="O3380" s="8">
        <v>0</v>
      </c>
      <c r="P3380" s="8" t="s">
        <v>77</v>
      </c>
      <c r="R3380" s="8">
        <v>-1</v>
      </c>
      <c r="S3380" s="13">
        <f>_xlfn.XLOOKUP(P3380,rif_fee_schedule!$A$2:$A$84,rif_fee_schedule!C$2:C$84, 0)*1.628</f>
        <v>9769.6279999999988</v>
      </c>
      <c r="T3380" s="13">
        <f>_xlfn.XLOOKUP(P3380,rif_fee_schedule!$A$2:$A$84,rif_fee_schedule!D$2:D$84, 0)</f>
        <v>5674</v>
      </c>
      <c r="U3380" s="14">
        <f t="shared" si="160"/>
        <v>-9769.6279999999988</v>
      </c>
      <c r="V3380" s="14">
        <f t="shared" si="161"/>
        <v>-5674</v>
      </c>
      <c r="W3380"/>
      <c r="Y3380" s="3">
        <v>272008405.74000001</v>
      </c>
      <c r="Z3380" s="3">
        <v>5573244.3300000001</v>
      </c>
      <c r="AA3380" s="3">
        <v>0</v>
      </c>
      <c r="AB3380">
        <v>0</v>
      </c>
      <c r="AC3380" s="3">
        <v>0</v>
      </c>
      <c r="AD3380" s="2">
        <v>-7297347.0099999998</v>
      </c>
      <c r="AE3380" s="3">
        <v>599122533.62</v>
      </c>
      <c r="AF3380" s="3">
        <v>12164932.65</v>
      </c>
      <c r="AG3380" s="3">
        <v>2628720.44</v>
      </c>
      <c r="AH3380" s="3">
        <v>103699.7</v>
      </c>
      <c r="AI3380" s="3">
        <v>2074</v>
      </c>
      <c r="AJ3380" s="2">
        <v>-10188946.82</v>
      </c>
    </row>
    <row r="3381" spans="1:36" hidden="1" x14ac:dyDescent="0.25">
      <c r="A3381" s="8">
        <v>2</v>
      </c>
      <c r="B3381" s="8" t="s">
        <v>2456</v>
      </c>
      <c r="C3381" s="8">
        <v>2442320062120</v>
      </c>
      <c r="D3381" s="8" t="s">
        <v>2457</v>
      </c>
      <c r="F3381" s="8" t="s">
        <v>2458</v>
      </c>
      <c r="G3381" s="10">
        <v>43586</v>
      </c>
      <c r="H3381" s="8" t="s">
        <v>31</v>
      </c>
      <c r="I3381" s="8" t="s">
        <v>38</v>
      </c>
      <c r="J3381" s="9">
        <v>0</v>
      </c>
      <c r="K3381" s="9">
        <v>0</v>
      </c>
      <c r="L3381" s="8">
        <v>0</v>
      </c>
      <c r="M3381" s="14">
        <f t="shared" si="159"/>
        <v>0</v>
      </c>
      <c r="N3381" s="8">
        <v>0</v>
      </c>
      <c r="O3381" s="8">
        <v>0</v>
      </c>
      <c r="P3381" s="8" t="s">
        <v>77</v>
      </c>
      <c r="R3381" s="8">
        <v>1</v>
      </c>
      <c r="S3381" s="13">
        <f>_xlfn.XLOOKUP(P3381,rif_fee_schedule!$A$2:$A$84,rif_fee_schedule!C$2:C$84, 0)*1.628</f>
        <v>9769.6279999999988</v>
      </c>
      <c r="T3381" s="13">
        <f>_xlfn.XLOOKUP(P3381,rif_fee_schedule!$A$2:$A$84,rif_fee_schedule!D$2:D$84, 0)</f>
        <v>5674</v>
      </c>
      <c r="U3381" s="14">
        <f t="shared" si="160"/>
        <v>9769.6279999999988</v>
      </c>
      <c r="V3381" s="14">
        <f t="shared" si="161"/>
        <v>5674</v>
      </c>
      <c r="W3381"/>
      <c r="Y3381" s="3">
        <v>272008405.74000001</v>
      </c>
      <c r="Z3381" s="3">
        <v>5573244.3300000001</v>
      </c>
      <c r="AA3381" s="3">
        <v>0</v>
      </c>
      <c r="AB3381">
        <v>0</v>
      </c>
      <c r="AC3381" s="3">
        <v>0</v>
      </c>
      <c r="AD3381" s="2">
        <v>-7297347.0099999998</v>
      </c>
      <c r="AE3381" s="3">
        <v>599122533.62</v>
      </c>
      <c r="AF3381" s="3">
        <v>12164932.65</v>
      </c>
      <c r="AG3381" s="3">
        <v>2628720.44</v>
      </c>
      <c r="AH3381" s="3">
        <v>103699.7</v>
      </c>
      <c r="AI3381" s="3">
        <v>2074</v>
      </c>
      <c r="AJ3381" s="2">
        <v>-10188946.82</v>
      </c>
    </row>
    <row r="3382" spans="1:36" hidden="1" x14ac:dyDescent="0.25">
      <c r="A3382" s="8">
        <v>2</v>
      </c>
      <c r="B3382" s="8" t="s">
        <v>2476</v>
      </c>
      <c r="C3382" s="8">
        <v>2442320060870</v>
      </c>
      <c r="D3382" s="8" t="s">
        <v>2477</v>
      </c>
      <c r="F3382" s="8" t="s">
        <v>2469</v>
      </c>
      <c r="G3382" s="10">
        <v>43586</v>
      </c>
      <c r="H3382" s="8" t="s">
        <v>31</v>
      </c>
      <c r="I3382" s="8" t="s">
        <v>38</v>
      </c>
      <c r="J3382" s="9">
        <v>1969.71</v>
      </c>
      <c r="K3382" s="9">
        <v>39.39</v>
      </c>
      <c r="L3382" s="8">
        <v>0</v>
      </c>
      <c r="M3382" s="14">
        <f t="shared" si="159"/>
        <v>2009.1000000000001</v>
      </c>
      <c r="N3382" s="8">
        <v>0</v>
      </c>
      <c r="O3382" s="8">
        <v>0</v>
      </c>
      <c r="P3382" s="8" t="s">
        <v>77</v>
      </c>
      <c r="R3382" s="8">
        <v>-1</v>
      </c>
      <c r="S3382" s="13">
        <f>_xlfn.XLOOKUP(P3382,rif_fee_schedule!$A$2:$A$84,rif_fee_schedule!C$2:C$84, 0)*1.628</f>
        <v>9769.6279999999988</v>
      </c>
      <c r="T3382" s="13">
        <f>_xlfn.XLOOKUP(P3382,rif_fee_schedule!$A$2:$A$84,rif_fee_schedule!D$2:D$84, 0)</f>
        <v>5674</v>
      </c>
      <c r="U3382" s="14">
        <f t="shared" si="160"/>
        <v>-9769.6279999999988</v>
      </c>
      <c r="V3382" s="14">
        <f t="shared" si="161"/>
        <v>-5674</v>
      </c>
      <c r="W3382"/>
      <c r="Y3382" s="3">
        <v>272008405.74000001</v>
      </c>
      <c r="Z3382" s="3">
        <v>5573244.3300000001</v>
      </c>
      <c r="AA3382" s="3">
        <v>0</v>
      </c>
      <c r="AB3382">
        <v>0</v>
      </c>
      <c r="AC3382" s="3">
        <v>0</v>
      </c>
      <c r="AD3382" s="2">
        <v>-7297347.0099999998</v>
      </c>
      <c r="AE3382" s="3">
        <v>599122533.62</v>
      </c>
      <c r="AF3382" s="3">
        <v>12164932.65</v>
      </c>
      <c r="AG3382" s="3">
        <v>2628720.44</v>
      </c>
      <c r="AH3382" s="3">
        <v>103699.7</v>
      </c>
      <c r="AI3382" s="3">
        <v>2074</v>
      </c>
      <c r="AJ3382" s="2">
        <v>-10188946.82</v>
      </c>
    </row>
    <row r="3383" spans="1:36" hidden="1" x14ac:dyDescent="0.25">
      <c r="A3383" s="8">
        <v>2</v>
      </c>
      <c r="B3383" s="8" t="s">
        <v>2476</v>
      </c>
      <c r="C3383" s="8">
        <v>2442320060870</v>
      </c>
      <c r="D3383" s="8" t="s">
        <v>2477</v>
      </c>
      <c r="F3383" s="8" t="s">
        <v>2469</v>
      </c>
      <c r="G3383" s="10">
        <v>43586</v>
      </c>
      <c r="H3383" s="8" t="s">
        <v>31</v>
      </c>
      <c r="I3383" s="8" t="s">
        <v>38</v>
      </c>
      <c r="J3383" s="9">
        <v>1969.71</v>
      </c>
      <c r="K3383" s="9">
        <v>39.39</v>
      </c>
      <c r="L3383" s="8">
        <v>0</v>
      </c>
      <c r="M3383" s="14">
        <f t="shared" si="159"/>
        <v>2009.1000000000001</v>
      </c>
      <c r="N3383" s="8">
        <v>0</v>
      </c>
      <c r="O3383" s="8">
        <v>0</v>
      </c>
      <c r="P3383" s="8" t="s">
        <v>114</v>
      </c>
      <c r="R3383" s="8">
        <v>2</v>
      </c>
      <c r="S3383" s="13">
        <f>_xlfn.XLOOKUP(P3383,rif_fee_schedule!$A$2:$A$84,rif_fee_schedule!C$2:C$84, 0)*1.628</f>
        <v>4288.152</v>
      </c>
      <c r="T3383" s="13">
        <f>_xlfn.XLOOKUP(P3383,rif_fee_schedule!$A$2:$A$84,rif_fee_schedule!D$2:D$84, 0)</f>
        <v>2490</v>
      </c>
      <c r="U3383" s="14">
        <f t="shared" si="160"/>
        <v>8576.3040000000001</v>
      </c>
      <c r="V3383" s="14">
        <f t="shared" si="161"/>
        <v>4980</v>
      </c>
      <c r="W3383"/>
      <c r="Y3383" s="3">
        <v>272008405.74000001</v>
      </c>
      <c r="Z3383" s="3">
        <v>5573244.3300000001</v>
      </c>
      <c r="AA3383" s="3">
        <v>0</v>
      </c>
      <c r="AB3383">
        <v>0</v>
      </c>
      <c r="AC3383" s="3">
        <v>0</v>
      </c>
      <c r="AD3383" s="2">
        <v>-7297347.0099999998</v>
      </c>
      <c r="AE3383" s="3">
        <v>599122533.62</v>
      </c>
      <c r="AF3383" s="3">
        <v>12164932.65</v>
      </c>
      <c r="AG3383" s="3">
        <v>2628720.44</v>
      </c>
      <c r="AH3383" s="3">
        <v>103699.7</v>
      </c>
      <c r="AI3383" s="3">
        <v>2074</v>
      </c>
      <c r="AJ3383" s="2">
        <v>-10188946.82</v>
      </c>
    </row>
    <row r="3384" spans="1:36" hidden="1" x14ac:dyDescent="0.25">
      <c r="A3384" s="8">
        <v>1</v>
      </c>
      <c r="B3384" s="8" t="s">
        <v>120</v>
      </c>
      <c r="C3384" s="8">
        <v>2540060010943</v>
      </c>
      <c r="D3384" s="8" t="s">
        <v>121</v>
      </c>
      <c r="G3384" s="10">
        <v>43598</v>
      </c>
      <c r="H3384" s="8" t="s">
        <v>31</v>
      </c>
      <c r="I3384" s="8" t="s">
        <v>32</v>
      </c>
      <c r="J3384" s="9">
        <v>29813.03</v>
      </c>
      <c r="K3384" s="9">
        <v>596.26</v>
      </c>
      <c r="L3384" s="8">
        <v>0</v>
      </c>
      <c r="M3384" s="14">
        <f t="shared" si="159"/>
        <v>30409.289999999997</v>
      </c>
      <c r="N3384" s="8">
        <v>0</v>
      </c>
      <c r="O3384" s="8">
        <v>0</v>
      </c>
      <c r="P3384" s="8" t="s">
        <v>77</v>
      </c>
      <c r="R3384" s="8">
        <v>-1</v>
      </c>
      <c r="S3384" s="13">
        <f>_xlfn.XLOOKUP(P3384,rif_fee_schedule!$A$2:$A$84,rif_fee_schedule!C$2:C$84, 0)*1.628</f>
        <v>9769.6279999999988</v>
      </c>
      <c r="T3384" s="13">
        <f>_xlfn.XLOOKUP(P3384,rif_fee_schedule!$A$2:$A$84,rif_fee_schedule!D$2:D$84, 0)</f>
        <v>5674</v>
      </c>
      <c r="U3384" s="14">
        <f t="shared" si="160"/>
        <v>-9769.6279999999988</v>
      </c>
      <c r="V3384" s="14">
        <f t="shared" si="161"/>
        <v>-5674</v>
      </c>
      <c r="W3384"/>
      <c r="Y3384" s="3">
        <v>74696854.359999999</v>
      </c>
      <c r="Z3384" s="3">
        <v>1494936.99</v>
      </c>
      <c r="AA3384" s="3">
        <v>1189721.74</v>
      </c>
      <c r="AB3384" s="2">
        <v>103699.7</v>
      </c>
      <c r="AC3384" s="3">
        <v>2074</v>
      </c>
      <c r="AD3384" s="2">
        <v>-3422401.68</v>
      </c>
      <c r="AE3384" s="3">
        <v>599122533.62</v>
      </c>
      <c r="AF3384" s="3">
        <v>12164932.65</v>
      </c>
      <c r="AG3384" s="3">
        <v>2628720.44</v>
      </c>
      <c r="AH3384" s="3">
        <v>103699.7</v>
      </c>
      <c r="AI3384" s="3">
        <v>2074</v>
      </c>
      <c r="AJ3384" s="2">
        <v>-10188946.82</v>
      </c>
    </row>
    <row r="3385" spans="1:36" hidden="1" x14ac:dyDescent="0.25">
      <c r="A3385" s="8">
        <v>1</v>
      </c>
      <c r="B3385" s="8" t="s">
        <v>120</v>
      </c>
      <c r="C3385" s="8">
        <v>2540060010943</v>
      </c>
      <c r="D3385" s="8" t="s">
        <v>121</v>
      </c>
      <c r="G3385" s="10">
        <v>43598</v>
      </c>
      <c r="H3385" s="8" t="s">
        <v>31</v>
      </c>
      <c r="I3385" s="8" t="s">
        <v>32</v>
      </c>
      <c r="J3385" s="9">
        <v>29813.03</v>
      </c>
      <c r="K3385" s="9">
        <v>596.26</v>
      </c>
      <c r="L3385" s="8">
        <v>0</v>
      </c>
      <c r="M3385" s="14">
        <f t="shared" si="159"/>
        <v>30409.289999999997</v>
      </c>
      <c r="N3385" s="8">
        <v>0</v>
      </c>
      <c r="O3385" s="8">
        <v>0</v>
      </c>
      <c r="P3385" s="8" t="s">
        <v>113</v>
      </c>
      <c r="R3385" s="8">
        <v>6</v>
      </c>
      <c r="S3385" s="13">
        <f>_xlfn.XLOOKUP(P3385,rif_fee_schedule!$A$2:$A$84,rif_fee_schedule!C$2:C$84, 0)*1.628</f>
        <v>6860.3919999999998</v>
      </c>
      <c r="T3385" s="13">
        <f>_xlfn.XLOOKUP(P3385,rif_fee_schedule!$A$2:$A$84,rif_fee_schedule!D$2:D$84, 0)</f>
        <v>3984</v>
      </c>
      <c r="U3385" s="14">
        <f t="shared" si="160"/>
        <v>41162.351999999999</v>
      </c>
      <c r="V3385" s="14">
        <f t="shared" si="161"/>
        <v>23904</v>
      </c>
      <c r="W3385"/>
      <c r="Y3385" s="3">
        <v>74696854.359999999</v>
      </c>
      <c r="Z3385" s="3">
        <v>1494936.99</v>
      </c>
      <c r="AA3385" s="3">
        <v>1189721.74</v>
      </c>
      <c r="AB3385" s="2">
        <v>103699.7</v>
      </c>
      <c r="AC3385" s="3">
        <v>2074</v>
      </c>
      <c r="AD3385" s="2">
        <v>-3422401.68</v>
      </c>
      <c r="AE3385" s="3">
        <v>599122533.62</v>
      </c>
      <c r="AF3385" s="3">
        <v>12164932.65</v>
      </c>
      <c r="AG3385" s="3">
        <v>2628720.44</v>
      </c>
      <c r="AH3385" s="3">
        <v>103699.7</v>
      </c>
      <c r="AI3385" s="3">
        <v>2074</v>
      </c>
      <c r="AJ3385" s="2">
        <v>-10188946.82</v>
      </c>
    </row>
    <row r="3386" spans="1:36" hidden="1" x14ac:dyDescent="0.25">
      <c r="A3386" s="8">
        <v>7</v>
      </c>
      <c r="B3386" s="8" t="s">
        <v>8389</v>
      </c>
      <c r="C3386" s="8">
        <v>341180031690</v>
      </c>
      <c r="D3386" s="8" t="s">
        <v>8390</v>
      </c>
      <c r="F3386" s="8" t="s">
        <v>8391</v>
      </c>
      <c r="G3386" s="10">
        <v>43592</v>
      </c>
      <c r="H3386" s="8" t="s">
        <v>31</v>
      </c>
      <c r="I3386" s="8" t="s">
        <v>38</v>
      </c>
      <c r="J3386" s="9">
        <v>0</v>
      </c>
      <c r="K3386" s="9">
        <v>0</v>
      </c>
      <c r="L3386" s="8">
        <v>0</v>
      </c>
      <c r="M3386" s="14">
        <f t="shared" si="159"/>
        <v>0</v>
      </c>
      <c r="N3386" s="8">
        <v>0</v>
      </c>
      <c r="O3386" s="8">
        <v>0</v>
      </c>
      <c r="P3386" s="8" t="s">
        <v>77</v>
      </c>
      <c r="R3386" s="8">
        <v>1</v>
      </c>
      <c r="S3386" s="13">
        <f>_xlfn.XLOOKUP(P3386,rif_fee_schedule!$A$2:$A$84,rif_fee_schedule!C$2:C$84, 0)*1.628</f>
        <v>9769.6279999999988</v>
      </c>
      <c r="T3386" s="13">
        <f>_xlfn.XLOOKUP(P3386,rif_fee_schedule!$A$2:$A$84,rif_fee_schedule!D$2:D$84, 0)</f>
        <v>5674</v>
      </c>
      <c r="U3386" s="14">
        <f t="shared" si="160"/>
        <v>9769.6279999999988</v>
      </c>
      <c r="V3386" s="14">
        <f t="shared" si="161"/>
        <v>5674</v>
      </c>
      <c r="W3386"/>
      <c r="Y3386" s="3">
        <v>53911680.950000003</v>
      </c>
      <c r="Z3386" s="3">
        <v>1078233.76</v>
      </c>
      <c r="AA3386" s="3">
        <v>0</v>
      </c>
      <c r="AB3386">
        <v>0</v>
      </c>
      <c r="AC3386" s="3">
        <v>0</v>
      </c>
      <c r="AD3386" s="2">
        <v>-682358.32</v>
      </c>
      <c r="AE3386" s="3">
        <v>599122533.62</v>
      </c>
      <c r="AF3386" s="3">
        <v>12164932.65</v>
      </c>
      <c r="AG3386" s="3">
        <v>2628720.44</v>
      </c>
      <c r="AH3386" s="3">
        <v>103699.7</v>
      </c>
      <c r="AI3386" s="3">
        <v>2074</v>
      </c>
      <c r="AJ3386" s="2">
        <v>-10188946.82</v>
      </c>
    </row>
    <row r="3387" spans="1:36" hidden="1" x14ac:dyDescent="0.25">
      <c r="A3387" s="8">
        <v>7</v>
      </c>
      <c r="B3387" s="8" t="s">
        <v>8389</v>
      </c>
      <c r="C3387" s="8">
        <v>341180031690</v>
      </c>
      <c r="D3387" s="8" t="s">
        <v>8390</v>
      </c>
      <c r="F3387" s="8" t="s">
        <v>8391</v>
      </c>
      <c r="G3387" s="10">
        <v>43592</v>
      </c>
      <c r="H3387" s="8" t="s">
        <v>31</v>
      </c>
      <c r="I3387" s="8" t="s">
        <v>38</v>
      </c>
      <c r="J3387" s="9">
        <v>0</v>
      </c>
      <c r="K3387" s="9">
        <v>0</v>
      </c>
      <c r="L3387" s="8">
        <v>0</v>
      </c>
      <c r="M3387" s="14">
        <f t="shared" si="159"/>
        <v>0</v>
      </c>
      <c r="N3387" s="8">
        <v>0</v>
      </c>
      <c r="O3387" s="8">
        <v>0</v>
      </c>
      <c r="P3387" s="8" t="s">
        <v>77</v>
      </c>
      <c r="R3387" s="8">
        <v>-1</v>
      </c>
      <c r="S3387" s="13">
        <f>_xlfn.XLOOKUP(P3387,rif_fee_schedule!$A$2:$A$84,rif_fee_schedule!C$2:C$84, 0)*1.628</f>
        <v>9769.6279999999988</v>
      </c>
      <c r="T3387" s="13">
        <f>_xlfn.XLOOKUP(P3387,rif_fee_schedule!$A$2:$A$84,rif_fee_schedule!D$2:D$84, 0)</f>
        <v>5674</v>
      </c>
      <c r="U3387" s="14">
        <f t="shared" si="160"/>
        <v>-9769.6279999999988</v>
      </c>
      <c r="V3387" s="14">
        <f t="shared" si="161"/>
        <v>-5674</v>
      </c>
      <c r="W3387"/>
      <c r="Y3387" s="3">
        <v>53911680.950000003</v>
      </c>
      <c r="Z3387" s="3">
        <v>1078233.76</v>
      </c>
      <c r="AA3387" s="3">
        <v>0</v>
      </c>
      <c r="AB3387">
        <v>0</v>
      </c>
      <c r="AC3387" s="3">
        <v>0</v>
      </c>
      <c r="AD3387" s="2">
        <v>-682358.32</v>
      </c>
      <c r="AE3387" s="3">
        <v>599122533.62</v>
      </c>
      <c r="AF3387" s="3">
        <v>12164932.65</v>
      </c>
      <c r="AG3387" s="3">
        <v>2628720.44</v>
      </c>
      <c r="AH3387" s="3">
        <v>103699.7</v>
      </c>
      <c r="AI3387" s="3">
        <v>2074</v>
      </c>
      <c r="AJ3387" s="2">
        <v>-10188946.82</v>
      </c>
    </row>
    <row r="3388" spans="1:36" hidden="1" x14ac:dyDescent="0.25">
      <c r="A3388" s="8">
        <v>6</v>
      </c>
      <c r="B3388" s="8" t="s">
        <v>5288</v>
      </c>
      <c r="C3388" s="8">
        <v>1078130090170</v>
      </c>
      <c r="D3388" s="8" t="s">
        <v>5289</v>
      </c>
      <c r="F3388" s="8" t="s">
        <v>5290</v>
      </c>
      <c r="G3388" s="10">
        <v>43580</v>
      </c>
      <c r="H3388" s="8" t="s">
        <v>31</v>
      </c>
      <c r="I3388" s="8" t="s">
        <v>38</v>
      </c>
      <c r="J3388" s="9">
        <v>4639.01</v>
      </c>
      <c r="K3388" s="9">
        <v>92.78</v>
      </c>
      <c r="L3388" s="8">
        <v>0</v>
      </c>
      <c r="M3388" s="14">
        <f t="shared" si="159"/>
        <v>4731.79</v>
      </c>
      <c r="N3388" s="8">
        <v>0</v>
      </c>
      <c r="O3388" s="8">
        <v>0</v>
      </c>
      <c r="P3388" s="8" t="s">
        <v>77</v>
      </c>
      <c r="R3388" s="8">
        <v>1</v>
      </c>
      <c r="S3388" s="13">
        <f>_xlfn.XLOOKUP(P3388,rif_fee_schedule!$A$2:$A$84,rif_fee_schedule!C$2:C$84, 0)*1.628</f>
        <v>9769.6279999999988</v>
      </c>
      <c r="T3388" s="13">
        <f>_xlfn.XLOOKUP(P3388,rif_fee_schedule!$A$2:$A$84,rif_fee_schedule!D$2:D$84, 0)</f>
        <v>5674</v>
      </c>
      <c r="U3388" s="14">
        <f t="shared" si="160"/>
        <v>9769.6279999999988</v>
      </c>
      <c r="V3388" s="14">
        <f t="shared" si="161"/>
        <v>5674</v>
      </c>
      <c r="W3388"/>
      <c r="Y3388" s="3">
        <v>43269262.359999999</v>
      </c>
      <c r="Z3388" s="3">
        <v>874367.57</v>
      </c>
      <c r="AA3388" s="3">
        <v>433279.63</v>
      </c>
      <c r="AB3388">
        <v>0</v>
      </c>
      <c r="AC3388" s="3">
        <v>0</v>
      </c>
      <c r="AD3388" s="2">
        <v>374512.67</v>
      </c>
      <c r="AE3388" s="3">
        <v>599122533.62</v>
      </c>
      <c r="AF3388" s="3">
        <v>12164932.65</v>
      </c>
      <c r="AG3388" s="3">
        <v>2628720.44</v>
      </c>
      <c r="AH3388" s="3">
        <v>103699.7</v>
      </c>
      <c r="AI3388" s="3">
        <v>2074</v>
      </c>
      <c r="AJ3388" s="2">
        <v>-10188946.82</v>
      </c>
    </row>
    <row r="3389" spans="1:36" hidden="1" x14ac:dyDescent="0.25">
      <c r="A3389" s="8">
        <v>6</v>
      </c>
      <c r="B3389" s="8" t="s">
        <v>5288</v>
      </c>
      <c r="C3389" s="8">
        <v>1078130090170</v>
      </c>
      <c r="D3389" s="8" t="s">
        <v>5289</v>
      </c>
      <c r="F3389" s="8" t="s">
        <v>5290</v>
      </c>
      <c r="G3389" s="10">
        <v>43580</v>
      </c>
      <c r="H3389" s="8" t="s">
        <v>31</v>
      </c>
      <c r="I3389" s="8" t="s">
        <v>38</v>
      </c>
      <c r="J3389" s="9">
        <v>4639.01</v>
      </c>
      <c r="K3389" s="9">
        <v>92.78</v>
      </c>
      <c r="L3389" s="8">
        <v>0</v>
      </c>
      <c r="M3389" s="14">
        <f t="shared" si="159"/>
        <v>4731.79</v>
      </c>
      <c r="N3389" s="8">
        <v>0</v>
      </c>
      <c r="O3389" s="8">
        <v>0</v>
      </c>
      <c r="P3389" s="8" t="s">
        <v>77</v>
      </c>
      <c r="R3389" s="8">
        <v>-0.5</v>
      </c>
      <c r="S3389" s="13">
        <f>_xlfn.XLOOKUP(P3389,rif_fee_schedule!$A$2:$A$84,rif_fee_schedule!C$2:C$84, 0)*1.628</f>
        <v>9769.6279999999988</v>
      </c>
      <c r="T3389" s="13">
        <f>_xlfn.XLOOKUP(P3389,rif_fee_schedule!$A$2:$A$84,rif_fee_schedule!D$2:D$84, 0)</f>
        <v>5674</v>
      </c>
      <c r="U3389" s="14">
        <f t="shared" si="160"/>
        <v>-4884.8139999999994</v>
      </c>
      <c r="V3389" s="14">
        <f t="shared" si="161"/>
        <v>-2837</v>
      </c>
      <c r="W3389"/>
      <c r="Y3389" s="3">
        <v>43269262.359999999</v>
      </c>
      <c r="Z3389" s="3">
        <v>874367.57</v>
      </c>
      <c r="AA3389" s="3">
        <v>433279.63</v>
      </c>
      <c r="AB3389">
        <v>0</v>
      </c>
      <c r="AC3389" s="3">
        <v>0</v>
      </c>
      <c r="AD3389" s="2">
        <v>374512.67</v>
      </c>
      <c r="AE3389" s="3">
        <v>599122533.62</v>
      </c>
      <c r="AF3389" s="3">
        <v>12164932.65</v>
      </c>
      <c r="AG3389" s="3">
        <v>2628720.44</v>
      </c>
      <c r="AH3389" s="3">
        <v>103699.7</v>
      </c>
      <c r="AI3389" s="3">
        <v>2074</v>
      </c>
      <c r="AJ3389" s="2">
        <v>-10188946.82</v>
      </c>
    </row>
    <row r="3390" spans="1:36" hidden="1" x14ac:dyDescent="0.25">
      <c r="A3390" s="8">
        <v>2</v>
      </c>
      <c r="B3390" s="8" t="s">
        <v>1254</v>
      </c>
      <c r="C3390" s="8">
        <v>131230111690</v>
      </c>
      <c r="D3390" s="8" t="s">
        <v>1255</v>
      </c>
      <c r="F3390" s="8" t="s">
        <v>1256</v>
      </c>
      <c r="G3390" s="10">
        <v>43593</v>
      </c>
      <c r="H3390" s="8" t="s">
        <v>31</v>
      </c>
      <c r="I3390" s="8" t="s">
        <v>38</v>
      </c>
      <c r="J3390" s="9">
        <v>0</v>
      </c>
      <c r="K3390" s="9">
        <v>0</v>
      </c>
      <c r="L3390" s="8">
        <v>0</v>
      </c>
      <c r="M3390" s="14">
        <f t="shared" si="159"/>
        <v>0</v>
      </c>
      <c r="N3390" s="8">
        <v>0</v>
      </c>
      <c r="O3390" s="8">
        <v>0</v>
      </c>
      <c r="P3390" s="8" t="s">
        <v>77</v>
      </c>
      <c r="R3390" s="8">
        <v>0</v>
      </c>
      <c r="S3390" s="13">
        <f>_xlfn.XLOOKUP(P3390,rif_fee_schedule!$A$2:$A$84,rif_fee_schedule!C$2:C$84, 0)*1.628</f>
        <v>9769.6279999999988</v>
      </c>
      <c r="T3390" s="13">
        <f>_xlfn.XLOOKUP(P3390,rif_fee_schedule!$A$2:$A$84,rif_fee_schedule!D$2:D$84, 0)</f>
        <v>5674</v>
      </c>
      <c r="U3390" s="14">
        <f t="shared" si="160"/>
        <v>0</v>
      </c>
      <c r="V3390" s="14">
        <f t="shared" si="161"/>
        <v>0</v>
      </c>
      <c r="W3390"/>
      <c r="Y3390" s="3">
        <v>272008405.74000001</v>
      </c>
      <c r="Z3390" s="3">
        <v>5573244.3300000001</v>
      </c>
      <c r="AA3390" s="3">
        <v>0</v>
      </c>
      <c r="AB3390">
        <v>0</v>
      </c>
      <c r="AC3390" s="3">
        <v>0</v>
      </c>
      <c r="AD3390" s="2">
        <v>-7297347.0099999998</v>
      </c>
      <c r="AE3390" s="3">
        <v>599122533.62</v>
      </c>
      <c r="AF3390" s="3">
        <v>12164932.65</v>
      </c>
      <c r="AG3390" s="3">
        <v>2628720.44</v>
      </c>
      <c r="AH3390" s="3">
        <v>103699.7</v>
      </c>
      <c r="AI3390" s="3">
        <v>2074</v>
      </c>
      <c r="AJ3390" s="2">
        <v>-10188946.82</v>
      </c>
    </row>
    <row r="3391" spans="1:36" hidden="1" x14ac:dyDescent="0.25">
      <c r="A3391" s="8">
        <v>8</v>
      </c>
      <c r="B3391" s="8" t="s">
        <v>8761</v>
      </c>
      <c r="C3391" s="8">
        <v>242030096530</v>
      </c>
      <c r="D3391" s="8" t="s">
        <v>8762</v>
      </c>
      <c r="F3391" s="8" t="s">
        <v>8763</v>
      </c>
      <c r="G3391" s="10">
        <v>43581</v>
      </c>
      <c r="H3391" s="8" t="s">
        <v>31</v>
      </c>
      <c r="I3391" s="8" t="s">
        <v>38</v>
      </c>
      <c r="J3391" s="9">
        <v>38528.28</v>
      </c>
      <c r="K3391" s="9">
        <v>770.56</v>
      </c>
      <c r="L3391" s="8">
        <v>0</v>
      </c>
      <c r="M3391" s="14">
        <f t="shared" si="159"/>
        <v>39298.839999999997</v>
      </c>
      <c r="N3391" s="8">
        <v>0</v>
      </c>
      <c r="O3391" s="8">
        <v>0</v>
      </c>
      <c r="P3391" s="8" t="s">
        <v>113</v>
      </c>
      <c r="R3391" s="8">
        <v>-11</v>
      </c>
      <c r="S3391" s="13">
        <f>_xlfn.XLOOKUP(P3391,rif_fee_schedule!$A$2:$A$84,rif_fee_schedule!C$2:C$84, 0)*1.628</f>
        <v>6860.3919999999998</v>
      </c>
      <c r="T3391" s="13">
        <f>_xlfn.XLOOKUP(P3391,rif_fee_schedule!$A$2:$A$84,rif_fee_schedule!D$2:D$84, 0)</f>
        <v>3984</v>
      </c>
      <c r="U3391" s="14">
        <f t="shared" si="160"/>
        <v>-75464.312000000005</v>
      </c>
      <c r="V3391" s="14">
        <f t="shared" si="161"/>
        <v>-43824</v>
      </c>
      <c r="W3391"/>
      <c r="Y3391" s="3">
        <v>38230434.439999998</v>
      </c>
      <c r="Z3391" s="3">
        <v>764608.82</v>
      </c>
      <c r="AA3391" s="3">
        <v>0</v>
      </c>
      <c r="AB3391">
        <v>0</v>
      </c>
      <c r="AC3391" s="3">
        <v>0</v>
      </c>
      <c r="AD3391" s="2">
        <v>-229524.99</v>
      </c>
      <c r="AE3391" s="3">
        <v>599122533.62</v>
      </c>
      <c r="AF3391" s="3">
        <v>12164932.65</v>
      </c>
      <c r="AG3391" s="3">
        <v>2628720.44</v>
      </c>
      <c r="AH3391" s="3">
        <v>103699.7</v>
      </c>
      <c r="AI3391" s="3">
        <v>2074</v>
      </c>
      <c r="AJ3391" s="2">
        <v>-10188946.82</v>
      </c>
    </row>
    <row r="3392" spans="1:36" hidden="1" x14ac:dyDescent="0.25">
      <c r="A3392" s="8">
        <v>8</v>
      </c>
      <c r="B3392" s="8" t="s">
        <v>8761</v>
      </c>
      <c r="C3392" s="8">
        <v>242030096530</v>
      </c>
      <c r="D3392" s="8" t="s">
        <v>8762</v>
      </c>
      <c r="F3392" s="8" t="s">
        <v>8763</v>
      </c>
      <c r="G3392" s="10">
        <v>43581</v>
      </c>
      <c r="H3392" s="8" t="s">
        <v>31</v>
      </c>
      <c r="I3392" s="8" t="s">
        <v>38</v>
      </c>
      <c r="J3392" s="9">
        <v>38528.28</v>
      </c>
      <c r="K3392" s="9">
        <v>770.56</v>
      </c>
      <c r="L3392" s="8">
        <v>0</v>
      </c>
      <c r="M3392" s="14">
        <f t="shared" si="159"/>
        <v>39298.839999999997</v>
      </c>
      <c r="N3392" s="8">
        <v>0</v>
      </c>
      <c r="O3392" s="8">
        <v>0</v>
      </c>
      <c r="P3392" s="8" t="s">
        <v>78</v>
      </c>
      <c r="R3392" s="8">
        <v>13</v>
      </c>
      <c r="S3392" s="13">
        <f>_xlfn.XLOOKUP(P3392,rif_fee_schedule!$A$2:$A$84,rif_fee_schedule!C$2:C$84, 0)*1.628</f>
        <v>9105.4039999999986</v>
      </c>
      <c r="T3392" s="13">
        <f>_xlfn.XLOOKUP(P3392,rif_fee_schedule!$A$2:$A$84,rif_fee_schedule!D$2:D$84, 0)</f>
        <v>5288</v>
      </c>
      <c r="U3392" s="14">
        <f t="shared" si="160"/>
        <v>118370.25199999998</v>
      </c>
      <c r="V3392" s="14">
        <f t="shared" si="161"/>
        <v>68744</v>
      </c>
      <c r="W3392"/>
      <c r="Y3392" s="3">
        <v>38230434.439999998</v>
      </c>
      <c r="Z3392" s="3">
        <v>764608.82</v>
      </c>
      <c r="AA3392" s="3">
        <v>0</v>
      </c>
      <c r="AB3392">
        <v>0</v>
      </c>
      <c r="AC3392" s="3">
        <v>0</v>
      </c>
      <c r="AD3392" s="2">
        <v>-229524.99</v>
      </c>
      <c r="AE3392" s="3">
        <v>599122533.62</v>
      </c>
      <c r="AF3392" s="3">
        <v>12164932.65</v>
      </c>
      <c r="AG3392" s="3">
        <v>2628720.44</v>
      </c>
      <c r="AH3392" s="3">
        <v>103699.7</v>
      </c>
      <c r="AI3392" s="3">
        <v>2074</v>
      </c>
      <c r="AJ3392" s="2">
        <v>-10188946.82</v>
      </c>
    </row>
    <row r="3393" spans="1:36" hidden="1" x14ac:dyDescent="0.25">
      <c r="A3393" s="8">
        <v>3</v>
      </c>
      <c r="B3393" s="8" t="s">
        <v>2971</v>
      </c>
      <c r="C3393" s="8">
        <v>420160000020</v>
      </c>
      <c r="D3393" s="8" t="s">
        <v>2972</v>
      </c>
      <c r="F3393" s="8" t="s">
        <v>2973</v>
      </c>
      <c r="G3393" s="10">
        <v>43591</v>
      </c>
      <c r="H3393" s="8" t="s">
        <v>31</v>
      </c>
      <c r="I3393" s="8" t="s">
        <v>38</v>
      </c>
      <c r="J3393" s="9">
        <v>9278.02</v>
      </c>
      <c r="K3393" s="9">
        <v>185.56</v>
      </c>
      <c r="L3393" s="8">
        <v>0</v>
      </c>
      <c r="M3393" s="14">
        <f t="shared" si="159"/>
        <v>9463.58</v>
      </c>
      <c r="N3393" s="8">
        <v>0</v>
      </c>
      <c r="O3393" s="8">
        <v>0</v>
      </c>
      <c r="P3393" s="8" t="s">
        <v>77</v>
      </c>
      <c r="R3393" s="8">
        <v>1</v>
      </c>
      <c r="S3393" s="13">
        <f>_xlfn.XLOOKUP(P3393,rif_fee_schedule!$A$2:$A$84,rif_fee_schedule!C$2:C$84, 0)*1.628</f>
        <v>9769.6279999999988</v>
      </c>
      <c r="T3393" s="13">
        <f>_xlfn.XLOOKUP(P3393,rif_fee_schedule!$A$2:$A$84,rif_fee_schedule!D$2:D$84, 0)</f>
        <v>5674</v>
      </c>
      <c r="U3393" s="14">
        <f t="shared" si="160"/>
        <v>9769.6279999999988</v>
      </c>
      <c r="V3393" s="14">
        <f t="shared" si="161"/>
        <v>5674</v>
      </c>
      <c r="W3393"/>
      <c r="Y3393" s="3">
        <v>23988344.25</v>
      </c>
      <c r="Z3393" s="3">
        <v>491993.61</v>
      </c>
      <c r="AA3393" s="3">
        <v>633517.25</v>
      </c>
      <c r="AB3393">
        <v>0</v>
      </c>
      <c r="AC3393" s="3">
        <v>0</v>
      </c>
      <c r="AD3393" s="2">
        <v>2811604.2</v>
      </c>
      <c r="AE3393" s="3">
        <v>599122533.62</v>
      </c>
      <c r="AF3393" s="3">
        <v>12164932.65</v>
      </c>
      <c r="AG3393" s="3">
        <v>2628720.44</v>
      </c>
      <c r="AH3393" s="3">
        <v>103699.7</v>
      </c>
      <c r="AI3393" s="3">
        <v>2074</v>
      </c>
      <c r="AJ3393" s="2">
        <v>-10188946.82</v>
      </c>
    </row>
    <row r="3394" spans="1:36" hidden="1" x14ac:dyDescent="0.25">
      <c r="A3394" s="8">
        <v>3</v>
      </c>
      <c r="B3394" s="8" t="s">
        <v>3244</v>
      </c>
      <c r="C3394" s="8">
        <v>420160000020</v>
      </c>
      <c r="D3394" s="8" t="s">
        <v>3245</v>
      </c>
      <c r="F3394" s="8" t="s">
        <v>2940</v>
      </c>
      <c r="G3394" s="10">
        <v>43594</v>
      </c>
      <c r="H3394" s="8" t="s">
        <v>31</v>
      </c>
      <c r="I3394" s="8" t="s">
        <v>38</v>
      </c>
      <c r="J3394" s="9">
        <v>9278.02</v>
      </c>
      <c r="K3394" s="9">
        <v>185.56</v>
      </c>
      <c r="L3394" s="8">
        <v>0</v>
      </c>
      <c r="M3394" s="14">
        <f t="shared" si="159"/>
        <v>9463.58</v>
      </c>
      <c r="N3394" s="8">
        <v>0</v>
      </c>
      <c r="O3394" s="8">
        <v>0</v>
      </c>
      <c r="P3394" s="8" t="s">
        <v>77</v>
      </c>
      <c r="R3394" s="8">
        <v>1</v>
      </c>
      <c r="S3394" s="13">
        <f>_xlfn.XLOOKUP(P3394,rif_fee_schedule!$A$2:$A$84,rif_fee_schedule!C$2:C$84, 0)*1.628</f>
        <v>9769.6279999999988</v>
      </c>
      <c r="T3394" s="13">
        <f>_xlfn.XLOOKUP(P3394,rif_fee_schedule!$A$2:$A$84,rif_fee_schedule!D$2:D$84, 0)</f>
        <v>5674</v>
      </c>
      <c r="U3394" s="14">
        <f t="shared" si="160"/>
        <v>9769.6279999999988</v>
      </c>
      <c r="V3394" s="14">
        <f t="shared" si="161"/>
        <v>5674</v>
      </c>
      <c r="W3394"/>
      <c r="Y3394" s="3">
        <v>23988344.25</v>
      </c>
      <c r="Z3394" s="3">
        <v>491993.61</v>
      </c>
      <c r="AA3394" s="3">
        <v>633517.25</v>
      </c>
      <c r="AB3394">
        <v>0</v>
      </c>
      <c r="AC3394" s="3">
        <v>0</v>
      </c>
      <c r="AD3394" s="2">
        <v>2811604.2</v>
      </c>
      <c r="AE3394" s="3">
        <v>599122533.62</v>
      </c>
      <c r="AF3394" s="3">
        <v>12164932.65</v>
      </c>
      <c r="AG3394" s="3">
        <v>2628720.44</v>
      </c>
      <c r="AH3394" s="3">
        <v>103699.7</v>
      </c>
      <c r="AI3394" s="3">
        <v>2074</v>
      </c>
      <c r="AJ3394" s="2">
        <v>-10188946.82</v>
      </c>
    </row>
    <row r="3395" spans="1:36" hidden="1" x14ac:dyDescent="0.25">
      <c r="A3395" s="8">
        <v>3</v>
      </c>
      <c r="B3395" s="8" t="s">
        <v>2950</v>
      </c>
      <c r="C3395" s="8">
        <v>420160000020</v>
      </c>
      <c r="D3395" s="8" t="s">
        <v>2951</v>
      </c>
      <c r="F3395" s="8" t="s">
        <v>2952</v>
      </c>
      <c r="G3395" s="10">
        <v>43591</v>
      </c>
      <c r="H3395" s="8" t="s">
        <v>31</v>
      </c>
      <c r="I3395" s="8" t="s">
        <v>38</v>
      </c>
      <c r="J3395" s="9">
        <v>9278.02</v>
      </c>
      <c r="K3395" s="9">
        <v>185.56</v>
      </c>
      <c r="L3395" s="8">
        <v>0</v>
      </c>
      <c r="M3395" s="14">
        <f t="shared" si="159"/>
        <v>9463.58</v>
      </c>
      <c r="N3395" s="8">
        <v>0</v>
      </c>
      <c r="O3395" s="8">
        <v>0</v>
      </c>
      <c r="P3395" s="8" t="s">
        <v>77</v>
      </c>
      <c r="R3395" s="8">
        <v>1</v>
      </c>
      <c r="S3395" s="13">
        <f>_xlfn.XLOOKUP(P3395,rif_fee_schedule!$A$2:$A$84,rif_fee_schedule!C$2:C$84, 0)*1.628</f>
        <v>9769.6279999999988</v>
      </c>
      <c r="T3395" s="13">
        <f>_xlfn.XLOOKUP(P3395,rif_fee_schedule!$A$2:$A$84,rif_fee_schedule!D$2:D$84, 0)</f>
        <v>5674</v>
      </c>
      <c r="U3395" s="14">
        <f t="shared" si="160"/>
        <v>9769.6279999999988</v>
      </c>
      <c r="V3395" s="14">
        <f t="shared" si="161"/>
        <v>5674</v>
      </c>
      <c r="W3395"/>
      <c r="Y3395" s="3">
        <v>23988344.25</v>
      </c>
      <c r="Z3395" s="3">
        <v>491993.61</v>
      </c>
      <c r="AA3395" s="3">
        <v>633517.25</v>
      </c>
      <c r="AB3395">
        <v>0</v>
      </c>
      <c r="AC3395" s="3">
        <v>0</v>
      </c>
      <c r="AD3395" s="2">
        <v>2811604.2</v>
      </c>
      <c r="AE3395" s="3">
        <v>599122533.62</v>
      </c>
      <c r="AF3395" s="3">
        <v>12164932.65</v>
      </c>
      <c r="AG3395" s="3">
        <v>2628720.44</v>
      </c>
      <c r="AH3395" s="3">
        <v>103699.7</v>
      </c>
      <c r="AI3395" s="3">
        <v>2074</v>
      </c>
      <c r="AJ3395" s="2">
        <v>-10188946.82</v>
      </c>
    </row>
    <row r="3396" spans="1:36" hidden="1" x14ac:dyDescent="0.25">
      <c r="A3396" s="8">
        <v>3</v>
      </c>
      <c r="B3396" s="8" t="s">
        <v>2974</v>
      </c>
      <c r="C3396" s="8">
        <v>420160000020</v>
      </c>
      <c r="D3396" s="8" t="s">
        <v>2975</v>
      </c>
      <c r="F3396" s="8" t="s">
        <v>2976</v>
      </c>
      <c r="G3396" s="10">
        <v>43591</v>
      </c>
      <c r="H3396" s="8" t="s">
        <v>31</v>
      </c>
      <c r="I3396" s="8" t="s">
        <v>38</v>
      </c>
      <c r="J3396" s="9">
        <v>9278.02</v>
      </c>
      <c r="K3396" s="9">
        <v>185.56</v>
      </c>
      <c r="L3396" s="8">
        <v>0</v>
      </c>
      <c r="M3396" s="14">
        <f t="shared" si="159"/>
        <v>9463.58</v>
      </c>
      <c r="N3396" s="8">
        <v>0</v>
      </c>
      <c r="O3396" s="8">
        <v>0</v>
      </c>
      <c r="P3396" s="8" t="s">
        <v>77</v>
      </c>
      <c r="R3396" s="8">
        <v>1</v>
      </c>
      <c r="S3396" s="13">
        <f>_xlfn.XLOOKUP(P3396,rif_fee_schedule!$A$2:$A$84,rif_fee_schedule!C$2:C$84, 0)*1.628</f>
        <v>9769.6279999999988</v>
      </c>
      <c r="T3396" s="13">
        <f>_xlfn.XLOOKUP(P3396,rif_fee_schedule!$A$2:$A$84,rif_fee_schedule!D$2:D$84, 0)</f>
        <v>5674</v>
      </c>
      <c r="U3396" s="14">
        <f t="shared" si="160"/>
        <v>9769.6279999999988</v>
      </c>
      <c r="V3396" s="14">
        <f t="shared" si="161"/>
        <v>5674</v>
      </c>
      <c r="W3396"/>
      <c r="Y3396" s="3">
        <v>23988344.25</v>
      </c>
      <c r="Z3396" s="3">
        <v>491993.61</v>
      </c>
      <c r="AA3396" s="3">
        <v>633517.25</v>
      </c>
      <c r="AB3396">
        <v>0</v>
      </c>
      <c r="AC3396" s="3">
        <v>0</v>
      </c>
      <c r="AD3396" s="2">
        <v>2811604.2</v>
      </c>
      <c r="AE3396" s="3">
        <v>599122533.62</v>
      </c>
      <c r="AF3396" s="3">
        <v>12164932.65</v>
      </c>
      <c r="AG3396" s="3">
        <v>2628720.44</v>
      </c>
      <c r="AH3396" s="3">
        <v>103699.7</v>
      </c>
      <c r="AI3396" s="3">
        <v>2074</v>
      </c>
      <c r="AJ3396" s="2">
        <v>-10188946.82</v>
      </c>
    </row>
    <row r="3397" spans="1:36" hidden="1" x14ac:dyDescent="0.25">
      <c r="A3397" s="8">
        <v>3</v>
      </c>
      <c r="B3397" s="8" t="s">
        <v>2938</v>
      </c>
      <c r="C3397" s="8">
        <v>420160000020</v>
      </c>
      <c r="D3397" s="8" t="s">
        <v>2939</v>
      </c>
      <c r="F3397" s="8" t="s">
        <v>2940</v>
      </c>
      <c r="G3397" s="10">
        <v>43595</v>
      </c>
      <c r="H3397" s="8" t="s">
        <v>31</v>
      </c>
      <c r="I3397" s="8" t="s">
        <v>38</v>
      </c>
      <c r="J3397" s="9">
        <v>9278.02</v>
      </c>
      <c r="K3397" s="9">
        <v>185.56</v>
      </c>
      <c r="L3397" s="8">
        <v>0</v>
      </c>
      <c r="M3397" s="14">
        <f t="shared" si="159"/>
        <v>9463.58</v>
      </c>
      <c r="N3397" s="8">
        <v>0</v>
      </c>
      <c r="O3397" s="8">
        <v>0</v>
      </c>
      <c r="P3397" s="8" t="s">
        <v>77</v>
      </c>
      <c r="R3397" s="8">
        <v>1</v>
      </c>
      <c r="S3397" s="13">
        <f>_xlfn.XLOOKUP(P3397,rif_fee_schedule!$A$2:$A$84,rif_fee_schedule!C$2:C$84, 0)*1.628</f>
        <v>9769.6279999999988</v>
      </c>
      <c r="T3397" s="13">
        <f>_xlfn.XLOOKUP(P3397,rif_fee_schedule!$A$2:$A$84,rif_fee_schedule!D$2:D$84, 0)</f>
        <v>5674</v>
      </c>
      <c r="U3397" s="14">
        <f t="shared" si="160"/>
        <v>9769.6279999999988</v>
      </c>
      <c r="V3397" s="14">
        <f t="shared" si="161"/>
        <v>5674</v>
      </c>
      <c r="W3397"/>
      <c r="Y3397" s="3">
        <v>23988344.25</v>
      </c>
      <c r="Z3397" s="3">
        <v>491993.61</v>
      </c>
      <c r="AA3397" s="3">
        <v>633517.25</v>
      </c>
      <c r="AB3397">
        <v>0</v>
      </c>
      <c r="AC3397" s="3">
        <v>0</v>
      </c>
      <c r="AD3397" s="2">
        <v>2811604.2</v>
      </c>
      <c r="AE3397" s="3">
        <v>599122533.62</v>
      </c>
      <c r="AF3397" s="3">
        <v>12164932.65</v>
      </c>
      <c r="AG3397" s="3">
        <v>2628720.44</v>
      </c>
      <c r="AH3397" s="3">
        <v>103699.7</v>
      </c>
      <c r="AI3397" s="3">
        <v>2074</v>
      </c>
      <c r="AJ3397" s="2">
        <v>-10188946.82</v>
      </c>
    </row>
    <row r="3398" spans="1:36" hidden="1" x14ac:dyDescent="0.25">
      <c r="A3398" s="8">
        <v>3</v>
      </c>
      <c r="B3398" s="8" t="s">
        <v>3002</v>
      </c>
      <c r="C3398" s="8">
        <v>420160000020</v>
      </c>
      <c r="D3398" s="8" t="s">
        <v>3003</v>
      </c>
      <c r="F3398" s="8" t="s">
        <v>3004</v>
      </c>
      <c r="G3398" s="10">
        <v>43592</v>
      </c>
      <c r="H3398" s="8" t="s">
        <v>31</v>
      </c>
      <c r="I3398" s="8" t="s">
        <v>38</v>
      </c>
      <c r="J3398" s="9">
        <v>9278.02</v>
      </c>
      <c r="K3398" s="9">
        <v>185.56</v>
      </c>
      <c r="L3398" s="8">
        <v>0</v>
      </c>
      <c r="M3398" s="14">
        <f t="shared" si="159"/>
        <v>9463.58</v>
      </c>
      <c r="N3398" s="8">
        <v>0</v>
      </c>
      <c r="O3398" s="8">
        <v>0</v>
      </c>
      <c r="P3398" s="8" t="s">
        <v>77</v>
      </c>
      <c r="R3398" s="8">
        <v>1</v>
      </c>
      <c r="S3398" s="13">
        <f>_xlfn.XLOOKUP(P3398,rif_fee_schedule!$A$2:$A$84,rif_fee_schedule!C$2:C$84, 0)*1.628</f>
        <v>9769.6279999999988</v>
      </c>
      <c r="T3398" s="13">
        <f>_xlfn.XLOOKUP(P3398,rif_fee_schedule!$A$2:$A$84,rif_fee_schedule!D$2:D$84, 0)</f>
        <v>5674</v>
      </c>
      <c r="U3398" s="14">
        <f t="shared" si="160"/>
        <v>9769.6279999999988</v>
      </c>
      <c r="V3398" s="14">
        <f t="shared" si="161"/>
        <v>5674</v>
      </c>
      <c r="W3398"/>
      <c r="Y3398" s="3">
        <v>23988344.25</v>
      </c>
      <c r="Z3398" s="3">
        <v>491993.61</v>
      </c>
      <c r="AA3398" s="3">
        <v>633517.25</v>
      </c>
      <c r="AB3398">
        <v>0</v>
      </c>
      <c r="AC3398" s="3">
        <v>0</v>
      </c>
      <c r="AD3398" s="2">
        <v>2811604.2</v>
      </c>
      <c r="AE3398" s="3">
        <v>599122533.62</v>
      </c>
      <c r="AF3398" s="3">
        <v>12164932.65</v>
      </c>
      <c r="AG3398" s="3">
        <v>2628720.44</v>
      </c>
      <c r="AH3398" s="3">
        <v>103699.7</v>
      </c>
      <c r="AI3398" s="3">
        <v>2074</v>
      </c>
      <c r="AJ3398" s="2">
        <v>-10188946.82</v>
      </c>
    </row>
    <row r="3399" spans="1:36" hidden="1" x14ac:dyDescent="0.25">
      <c r="A3399" s="8">
        <v>3</v>
      </c>
      <c r="B3399" s="8" t="s">
        <v>3185</v>
      </c>
      <c r="C3399" s="8">
        <v>420160000020</v>
      </c>
      <c r="D3399" s="8" t="s">
        <v>3186</v>
      </c>
      <c r="F3399" s="8" t="s">
        <v>3187</v>
      </c>
      <c r="G3399" s="10">
        <v>43598</v>
      </c>
      <c r="H3399" s="8" t="s">
        <v>31</v>
      </c>
      <c r="I3399" s="8" t="s">
        <v>38</v>
      </c>
      <c r="J3399" s="9">
        <v>9278.02</v>
      </c>
      <c r="K3399" s="9">
        <v>185.56</v>
      </c>
      <c r="L3399" s="8">
        <v>0</v>
      </c>
      <c r="M3399" s="14">
        <f t="shared" si="159"/>
        <v>9463.58</v>
      </c>
      <c r="N3399" s="8">
        <v>0</v>
      </c>
      <c r="O3399" s="8">
        <v>0</v>
      </c>
      <c r="P3399" s="8" t="s">
        <v>77</v>
      </c>
      <c r="R3399" s="8">
        <v>1</v>
      </c>
      <c r="S3399" s="13">
        <f>_xlfn.XLOOKUP(P3399,rif_fee_schedule!$A$2:$A$84,rif_fee_schedule!C$2:C$84, 0)*1.628</f>
        <v>9769.6279999999988</v>
      </c>
      <c r="T3399" s="13">
        <f>_xlfn.XLOOKUP(P3399,rif_fee_schedule!$A$2:$A$84,rif_fee_schedule!D$2:D$84, 0)</f>
        <v>5674</v>
      </c>
      <c r="U3399" s="14">
        <f t="shared" si="160"/>
        <v>9769.6279999999988</v>
      </c>
      <c r="V3399" s="14">
        <f t="shared" si="161"/>
        <v>5674</v>
      </c>
      <c r="W3399"/>
      <c r="Y3399" s="3">
        <v>23988344.25</v>
      </c>
      <c r="Z3399" s="3">
        <v>491993.61</v>
      </c>
      <c r="AA3399" s="3">
        <v>633517.25</v>
      </c>
      <c r="AB3399">
        <v>0</v>
      </c>
      <c r="AC3399" s="3">
        <v>0</v>
      </c>
      <c r="AD3399" s="2">
        <v>2811604.2</v>
      </c>
      <c r="AE3399" s="3">
        <v>599122533.62</v>
      </c>
      <c r="AF3399" s="3">
        <v>12164932.65</v>
      </c>
      <c r="AG3399" s="3">
        <v>2628720.44</v>
      </c>
      <c r="AH3399" s="3">
        <v>103699.7</v>
      </c>
      <c r="AI3399" s="3">
        <v>2074</v>
      </c>
      <c r="AJ3399" s="2">
        <v>-10188946.82</v>
      </c>
    </row>
    <row r="3400" spans="1:36" hidden="1" x14ac:dyDescent="0.25">
      <c r="A3400" s="8">
        <v>3</v>
      </c>
      <c r="B3400" s="8" t="s">
        <v>2965</v>
      </c>
      <c r="C3400" s="8">
        <v>420160000020</v>
      </c>
      <c r="D3400" s="8" t="s">
        <v>2966</v>
      </c>
      <c r="F3400" s="8" t="s">
        <v>2967</v>
      </c>
      <c r="G3400" s="10">
        <v>43591</v>
      </c>
      <c r="H3400" s="8" t="s">
        <v>31</v>
      </c>
      <c r="I3400" s="8" t="s">
        <v>38</v>
      </c>
      <c r="J3400" s="9">
        <v>9278.02</v>
      </c>
      <c r="K3400" s="9">
        <v>185.56</v>
      </c>
      <c r="L3400" s="8">
        <v>0</v>
      </c>
      <c r="M3400" s="14">
        <f t="shared" si="159"/>
        <v>9463.58</v>
      </c>
      <c r="N3400" s="8">
        <v>0</v>
      </c>
      <c r="O3400" s="8">
        <v>0</v>
      </c>
      <c r="P3400" s="8" t="s">
        <v>77</v>
      </c>
      <c r="R3400" s="8">
        <v>1</v>
      </c>
      <c r="S3400" s="13">
        <f>_xlfn.XLOOKUP(P3400,rif_fee_schedule!$A$2:$A$84,rif_fee_schedule!C$2:C$84, 0)*1.628</f>
        <v>9769.6279999999988</v>
      </c>
      <c r="T3400" s="13">
        <f>_xlfn.XLOOKUP(P3400,rif_fee_schedule!$A$2:$A$84,rif_fee_schedule!D$2:D$84, 0)</f>
        <v>5674</v>
      </c>
      <c r="U3400" s="14">
        <f t="shared" si="160"/>
        <v>9769.6279999999988</v>
      </c>
      <c r="V3400" s="14">
        <f t="shared" si="161"/>
        <v>5674</v>
      </c>
      <c r="W3400"/>
      <c r="Y3400" s="3">
        <v>23988344.25</v>
      </c>
      <c r="Z3400" s="3">
        <v>491993.61</v>
      </c>
      <c r="AA3400" s="3">
        <v>633517.25</v>
      </c>
      <c r="AB3400">
        <v>0</v>
      </c>
      <c r="AC3400" s="3">
        <v>0</v>
      </c>
      <c r="AD3400" s="2">
        <v>2811604.2</v>
      </c>
      <c r="AE3400" s="3">
        <v>599122533.62</v>
      </c>
      <c r="AF3400" s="3">
        <v>12164932.65</v>
      </c>
      <c r="AG3400" s="3">
        <v>2628720.44</v>
      </c>
      <c r="AH3400" s="3">
        <v>103699.7</v>
      </c>
      <c r="AI3400" s="3">
        <v>2074</v>
      </c>
      <c r="AJ3400" s="2">
        <v>-10188946.82</v>
      </c>
    </row>
    <row r="3401" spans="1:36" hidden="1" x14ac:dyDescent="0.25">
      <c r="A3401" s="8">
        <v>3</v>
      </c>
      <c r="B3401" s="8" t="s">
        <v>3352</v>
      </c>
      <c r="C3401" s="8">
        <v>420160000020</v>
      </c>
      <c r="D3401" s="8" t="s">
        <v>3353</v>
      </c>
      <c r="F3401" s="8" t="s">
        <v>3354</v>
      </c>
      <c r="G3401" s="10">
        <v>43588</v>
      </c>
      <c r="H3401" s="8" t="s">
        <v>31</v>
      </c>
      <c r="I3401" s="8" t="s">
        <v>38</v>
      </c>
      <c r="J3401" s="9">
        <v>9278.02</v>
      </c>
      <c r="K3401" s="9">
        <v>185.56</v>
      </c>
      <c r="L3401" s="8">
        <v>0</v>
      </c>
      <c r="M3401" s="14">
        <f t="shared" si="159"/>
        <v>9463.58</v>
      </c>
      <c r="N3401" s="8">
        <v>0</v>
      </c>
      <c r="O3401" s="8">
        <v>0</v>
      </c>
      <c r="P3401" s="8" t="s">
        <v>77</v>
      </c>
      <c r="R3401" s="8">
        <v>1</v>
      </c>
      <c r="S3401" s="13">
        <f>_xlfn.XLOOKUP(P3401,rif_fee_schedule!$A$2:$A$84,rif_fee_schedule!C$2:C$84, 0)*1.628</f>
        <v>9769.6279999999988</v>
      </c>
      <c r="T3401" s="13">
        <f>_xlfn.XLOOKUP(P3401,rif_fee_schedule!$A$2:$A$84,rif_fee_schedule!D$2:D$84, 0)</f>
        <v>5674</v>
      </c>
      <c r="U3401" s="14">
        <f t="shared" si="160"/>
        <v>9769.6279999999988</v>
      </c>
      <c r="V3401" s="14">
        <f t="shared" si="161"/>
        <v>5674</v>
      </c>
      <c r="W3401"/>
      <c r="Y3401" s="3">
        <v>23988344.25</v>
      </c>
      <c r="Z3401" s="3">
        <v>491993.61</v>
      </c>
      <c r="AA3401" s="3">
        <v>633517.25</v>
      </c>
      <c r="AB3401">
        <v>0</v>
      </c>
      <c r="AC3401" s="3">
        <v>0</v>
      </c>
      <c r="AD3401" s="2">
        <v>2811604.2</v>
      </c>
      <c r="AE3401" s="3">
        <v>599122533.62</v>
      </c>
      <c r="AF3401" s="3">
        <v>12164932.65</v>
      </c>
      <c r="AG3401" s="3">
        <v>2628720.44</v>
      </c>
      <c r="AH3401" s="3">
        <v>103699.7</v>
      </c>
      <c r="AI3401" s="3">
        <v>2074</v>
      </c>
      <c r="AJ3401" s="2">
        <v>-10188946.82</v>
      </c>
    </row>
    <row r="3402" spans="1:36" hidden="1" x14ac:dyDescent="0.25">
      <c r="A3402" s="8">
        <v>3</v>
      </c>
      <c r="B3402" s="8" t="s">
        <v>3268</v>
      </c>
      <c r="C3402" s="8">
        <v>420160000020</v>
      </c>
      <c r="D3402" s="8" t="s">
        <v>3269</v>
      </c>
      <c r="F3402" s="8" t="s">
        <v>3270</v>
      </c>
      <c r="G3402" s="10">
        <v>43588</v>
      </c>
      <c r="H3402" s="8" t="s">
        <v>31</v>
      </c>
      <c r="I3402" s="8" t="s">
        <v>38</v>
      </c>
      <c r="J3402" s="9">
        <v>9278.02</v>
      </c>
      <c r="K3402" s="9">
        <v>185.56</v>
      </c>
      <c r="L3402" s="8">
        <v>0</v>
      </c>
      <c r="M3402" s="14">
        <f t="shared" si="159"/>
        <v>9463.58</v>
      </c>
      <c r="N3402" s="8">
        <v>0</v>
      </c>
      <c r="O3402" s="8">
        <v>0</v>
      </c>
      <c r="P3402" s="8" t="s">
        <v>77</v>
      </c>
      <c r="R3402" s="8">
        <v>1</v>
      </c>
      <c r="S3402" s="13">
        <f>_xlfn.XLOOKUP(P3402,rif_fee_schedule!$A$2:$A$84,rif_fee_schedule!C$2:C$84, 0)*1.628</f>
        <v>9769.6279999999988</v>
      </c>
      <c r="T3402" s="13">
        <f>_xlfn.XLOOKUP(P3402,rif_fee_schedule!$A$2:$A$84,rif_fee_schedule!D$2:D$84, 0)</f>
        <v>5674</v>
      </c>
      <c r="U3402" s="14">
        <f t="shared" si="160"/>
        <v>9769.6279999999988</v>
      </c>
      <c r="V3402" s="14">
        <f t="shared" si="161"/>
        <v>5674</v>
      </c>
      <c r="W3402"/>
      <c r="Y3402" s="3">
        <v>23988344.25</v>
      </c>
      <c r="Z3402" s="3">
        <v>491993.61</v>
      </c>
      <c r="AA3402" s="3">
        <v>633517.25</v>
      </c>
      <c r="AB3402">
        <v>0</v>
      </c>
      <c r="AC3402" s="3">
        <v>0</v>
      </c>
      <c r="AD3402" s="2">
        <v>2811604.2</v>
      </c>
      <c r="AE3402" s="3">
        <v>599122533.62</v>
      </c>
      <c r="AF3402" s="3">
        <v>12164932.65</v>
      </c>
      <c r="AG3402" s="3">
        <v>2628720.44</v>
      </c>
      <c r="AH3402" s="3">
        <v>103699.7</v>
      </c>
      <c r="AI3402" s="3">
        <v>2074</v>
      </c>
      <c r="AJ3402" s="2">
        <v>-10188946.82</v>
      </c>
    </row>
    <row r="3403" spans="1:36" hidden="1" x14ac:dyDescent="0.25">
      <c r="A3403" s="8">
        <v>3</v>
      </c>
      <c r="B3403" s="8" t="s">
        <v>2977</v>
      </c>
      <c r="C3403" s="8">
        <v>420160000020</v>
      </c>
      <c r="D3403" s="8" t="s">
        <v>2978</v>
      </c>
      <c r="F3403" s="8" t="s">
        <v>2979</v>
      </c>
      <c r="G3403" s="10">
        <v>43598</v>
      </c>
      <c r="H3403" s="8" t="s">
        <v>31</v>
      </c>
      <c r="I3403" s="8" t="s">
        <v>38</v>
      </c>
      <c r="J3403" s="9">
        <v>9278.02</v>
      </c>
      <c r="K3403" s="9">
        <v>185.56</v>
      </c>
      <c r="L3403" s="8">
        <v>0</v>
      </c>
      <c r="M3403" s="14">
        <f t="shared" si="159"/>
        <v>9463.58</v>
      </c>
      <c r="N3403" s="8">
        <v>0</v>
      </c>
      <c r="O3403" s="8">
        <v>0</v>
      </c>
      <c r="P3403" s="8" t="s">
        <v>77</v>
      </c>
      <c r="R3403" s="8">
        <v>1</v>
      </c>
      <c r="S3403" s="13">
        <f>_xlfn.XLOOKUP(P3403,rif_fee_schedule!$A$2:$A$84,rif_fee_schedule!C$2:C$84, 0)*1.628</f>
        <v>9769.6279999999988</v>
      </c>
      <c r="T3403" s="13">
        <f>_xlfn.XLOOKUP(P3403,rif_fee_schedule!$A$2:$A$84,rif_fee_schedule!D$2:D$84, 0)</f>
        <v>5674</v>
      </c>
      <c r="U3403" s="14">
        <f t="shared" si="160"/>
        <v>9769.6279999999988</v>
      </c>
      <c r="V3403" s="14">
        <f t="shared" si="161"/>
        <v>5674</v>
      </c>
      <c r="W3403"/>
      <c r="Y3403" s="3">
        <v>23988344.25</v>
      </c>
      <c r="Z3403" s="3">
        <v>491993.61</v>
      </c>
      <c r="AA3403" s="3">
        <v>633517.25</v>
      </c>
      <c r="AB3403">
        <v>0</v>
      </c>
      <c r="AC3403" s="3">
        <v>0</v>
      </c>
      <c r="AD3403" s="2">
        <v>2811604.2</v>
      </c>
      <c r="AE3403" s="3">
        <v>599122533.62</v>
      </c>
      <c r="AF3403" s="3">
        <v>12164932.65</v>
      </c>
      <c r="AG3403" s="3">
        <v>2628720.44</v>
      </c>
      <c r="AH3403" s="3">
        <v>103699.7</v>
      </c>
      <c r="AI3403" s="3">
        <v>2074</v>
      </c>
      <c r="AJ3403" s="2">
        <v>-10188946.82</v>
      </c>
    </row>
    <row r="3404" spans="1:36" hidden="1" x14ac:dyDescent="0.25">
      <c r="A3404" s="8">
        <v>3</v>
      </c>
      <c r="B3404" s="8" t="s">
        <v>3265</v>
      </c>
      <c r="C3404" s="8">
        <v>420160000020</v>
      </c>
      <c r="D3404" s="8" t="s">
        <v>3266</v>
      </c>
      <c r="F3404" s="8" t="s">
        <v>3267</v>
      </c>
      <c r="G3404" s="10">
        <v>43592</v>
      </c>
      <c r="H3404" s="8" t="s">
        <v>31</v>
      </c>
      <c r="I3404" s="8" t="s">
        <v>38</v>
      </c>
      <c r="J3404" s="9">
        <v>9278.02</v>
      </c>
      <c r="K3404" s="9">
        <v>185.56</v>
      </c>
      <c r="L3404" s="8">
        <v>0</v>
      </c>
      <c r="M3404" s="14">
        <f t="shared" si="159"/>
        <v>9463.58</v>
      </c>
      <c r="N3404" s="8">
        <v>0</v>
      </c>
      <c r="O3404" s="8">
        <v>0</v>
      </c>
      <c r="P3404" s="8" t="s">
        <v>77</v>
      </c>
      <c r="R3404" s="8">
        <v>1</v>
      </c>
      <c r="S3404" s="13">
        <f>_xlfn.XLOOKUP(P3404,rif_fee_schedule!$A$2:$A$84,rif_fee_schedule!C$2:C$84, 0)*1.628</f>
        <v>9769.6279999999988</v>
      </c>
      <c r="T3404" s="13">
        <f>_xlfn.XLOOKUP(P3404,rif_fee_schedule!$A$2:$A$84,rif_fee_schedule!D$2:D$84, 0)</f>
        <v>5674</v>
      </c>
      <c r="U3404" s="14">
        <f t="shared" si="160"/>
        <v>9769.6279999999988</v>
      </c>
      <c r="V3404" s="14">
        <f t="shared" si="161"/>
        <v>5674</v>
      </c>
      <c r="W3404"/>
      <c r="Y3404" s="3">
        <v>23988344.25</v>
      </c>
      <c r="Z3404" s="3">
        <v>491993.61</v>
      </c>
      <c r="AA3404" s="3">
        <v>633517.25</v>
      </c>
      <c r="AB3404">
        <v>0</v>
      </c>
      <c r="AC3404" s="3">
        <v>0</v>
      </c>
      <c r="AD3404" s="2">
        <v>2811604.2</v>
      </c>
      <c r="AE3404" s="3">
        <v>599122533.62</v>
      </c>
      <c r="AF3404" s="3">
        <v>12164932.65</v>
      </c>
      <c r="AG3404" s="3">
        <v>2628720.44</v>
      </c>
      <c r="AH3404" s="3">
        <v>103699.7</v>
      </c>
      <c r="AI3404" s="3">
        <v>2074</v>
      </c>
      <c r="AJ3404" s="2">
        <v>-10188946.82</v>
      </c>
    </row>
    <row r="3405" spans="1:36" hidden="1" x14ac:dyDescent="0.25">
      <c r="A3405" s="8">
        <v>3</v>
      </c>
      <c r="B3405" s="8" t="s">
        <v>2968</v>
      </c>
      <c r="C3405" s="8">
        <v>420160000020</v>
      </c>
      <c r="D3405" s="8" t="s">
        <v>2969</v>
      </c>
      <c r="F3405" s="8" t="s">
        <v>2970</v>
      </c>
      <c r="G3405" s="10">
        <v>43591</v>
      </c>
      <c r="H3405" s="8" t="s">
        <v>31</v>
      </c>
      <c r="I3405" s="8" t="s">
        <v>38</v>
      </c>
      <c r="J3405" s="9">
        <v>9278.02</v>
      </c>
      <c r="K3405" s="9">
        <v>185.56</v>
      </c>
      <c r="L3405" s="8">
        <v>0</v>
      </c>
      <c r="M3405" s="14">
        <f t="shared" si="159"/>
        <v>9463.58</v>
      </c>
      <c r="N3405" s="8">
        <v>0</v>
      </c>
      <c r="O3405" s="8">
        <v>0</v>
      </c>
      <c r="P3405" s="8" t="s">
        <v>77</v>
      </c>
      <c r="R3405" s="8">
        <v>1</v>
      </c>
      <c r="S3405" s="13">
        <f>_xlfn.XLOOKUP(P3405,rif_fee_schedule!$A$2:$A$84,rif_fee_schedule!C$2:C$84, 0)*1.628</f>
        <v>9769.6279999999988</v>
      </c>
      <c r="T3405" s="13">
        <f>_xlfn.XLOOKUP(P3405,rif_fee_schedule!$A$2:$A$84,rif_fee_schedule!D$2:D$84, 0)</f>
        <v>5674</v>
      </c>
      <c r="U3405" s="14">
        <f t="shared" si="160"/>
        <v>9769.6279999999988</v>
      </c>
      <c r="V3405" s="14">
        <f t="shared" si="161"/>
        <v>5674</v>
      </c>
      <c r="W3405"/>
      <c r="Y3405" s="3">
        <v>23988344.25</v>
      </c>
      <c r="Z3405" s="3">
        <v>491993.61</v>
      </c>
      <c r="AA3405" s="3">
        <v>633517.25</v>
      </c>
      <c r="AB3405">
        <v>0</v>
      </c>
      <c r="AC3405" s="3">
        <v>0</v>
      </c>
      <c r="AD3405" s="2">
        <v>2811604.2</v>
      </c>
      <c r="AE3405" s="3">
        <v>599122533.62</v>
      </c>
      <c r="AF3405" s="3">
        <v>12164932.65</v>
      </c>
      <c r="AG3405" s="3">
        <v>2628720.44</v>
      </c>
      <c r="AH3405" s="3">
        <v>103699.7</v>
      </c>
      <c r="AI3405" s="3">
        <v>2074</v>
      </c>
      <c r="AJ3405" s="2">
        <v>-10188946.82</v>
      </c>
    </row>
    <row r="3406" spans="1:36" hidden="1" x14ac:dyDescent="0.25">
      <c r="A3406" s="8">
        <v>3</v>
      </c>
      <c r="B3406" s="8" t="s">
        <v>3233</v>
      </c>
      <c r="C3406" s="8">
        <v>420160000020</v>
      </c>
      <c r="D3406" s="8" t="s">
        <v>3234</v>
      </c>
      <c r="F3406" s="8" t="s">
        <v>3235</v>
      </c>
      <c r="G3406" s="10">
        <v>43591</v>
      </c>
      <c r="H3406" s="8" t="s">
        <v>31</v>
      </c>
      <c r="I3406" s="8" t="s">
        <v>38</v>
      </c>
      <c r="J3406" s="9">
        <v>9278.02</v>
      </c>
      <c r="K3406" s="9">
        <v>185.56</v>
      </c>
      <c r="L3406" s="8">
        <v>0</v>
      </c>
      <c r="M3406" s="14">
        <f t="shared" si="159"/>
        <v>9463.58</v>
      </c>
      <c r="N3406" s="8">
        <v>0</v>
      </c>
      <c r="O3406" s="8">
        <v>0</v>
      </c>
      <c r="P3406" s="8" t="s">
        <v>77</v>
      </c>
      <c r="R3406" s="8">
        <v>1</v>
      </c>
      <c r="S3406" s="13">
        <f>_xlfn.XLOOKUP(P3406,rif_fee_schedule!$A$2:$A$84,rif_fee_schedule!C$2:C$84, 0)*1.628</f>
        <v>9769.6279999999988</v>
      </c>
      <c r="T3406" s="13">
        <f>_xlfn.XLOOKUP(P3406,rif_fee_schedule!$A$2:$A$84,rif_fee_schedule!D$2:D$84, 0)</f>
        <v>5674</v>
      </c>
      <c r="U3406" s="14">
        <f t="shared" si="160"/>
        <v>9769.6279999999988</v>
      </c>
      <c r="V3406" s="14">
        <f t="shared" si="161"/>
        <v>5674</v>
      </c>
      <c r="W3406"/>
      <c r="Y3406" s="3">
        <v>23988344.25</v>
      </c>
      <c r="Z3406" s="3">
        <v>491993.61</v>
      </c>
      <c r="AA3406" s="3">
        <v>633517.25</v>
      </c>
      <c r="AB3406">
        <v>0</v>
      </c>
      <c r="AC3406" s="3">
        <v>0</v>
      </c>
      <c r="AD3406" s="2">
        <v>2811604.2</v>
      </c>
      <c r="AE3406" s="3">
        <v>599122533.62</v>
      </c>
      <c r="AF3406" s="3">
        <v>12164932.65</v>
      </c>
      <c r="AG3406" s="3">
        <v>2628720.44</v>
      </c>
      <c r="AH3406" s="3">
        <v>103699.7</v>
      </c>
      <c r="AI3406" s="3">
        <v>2074</v>
      </c>
      <c r="AJ3406" s="2">
        <v>-10188946.82</v>
      </c>
    </row>
    <row r="3407" spans="1:36" hidden="1" x14ac:dyDescent="0.25">
      <c r="A3407" s="8">
        <v>1.1000000000000001</v>
      </c>
      <c r="B3407" s="8" t="s">
        <v>710</v>
      </c>
      <c r="C3407" s="8">
        <v>531190101160</v>
      </c>
      <c r="D3407" s="8" t="s">
        <v>711</v>
      </c>
      <c r="F3407" s="8" t="s">
        <v>712</v>
      </c>
      <c r="G3407" s="10">
        <v>43591</v>
      </c>
      <c r="H3407" s="8" t="s">
        <v>31</v>
      </c>
      <c r="I3407" s="8" t="s">
        <v>38</v>
      </c>
      <c r="J3407" s="9">
        <v>0</v>
      </c>
      <c r="K3407" s="9">
        <v>0</v>
      </c>
      <c r="L3407" s="8">
        <v>0</v>
      </c>
      <c r="M3407" s="14">
        <f t="shared" si="159"/>
        <v>0</v>
      </c>
      <c r="N3407" s="8">
        <v>0</v>
      </c>
      <c r="O3407" s="8">
        <v>0</v>
      </c>
      <c r="P3407" s="8" t="s">
        <v>77</v>
      </c>
      <c r="R3407" s="8">
        <v>0</v>
      </c>
      <c r="S3407" s="13">
        <f>_xlfn.XLOOKUP(P3407,rif_fee_schedule!$A$2:$A$84,rif_fee_schedule!C$2:C$84, 0)*1.628</f>
        <v>9769.6279999999988</v>
      </c>
      <c r="T3407" s="13">
        <f>_xlfn.XLOOKUP(P3407,rif_fee_schedule!$A$2:$A$84,rif_fee_schedule!D$2:D$84, 0)</f>
        <v>5674</v>
      </c>
      <c r="U3407" s="14">
        <f t="shared" si="160"/>
        <v>0</v>
      </c>
      <c r="V3407" s="14">
        <f t="shared" si="161"/>
        <v>0</v>
      </c>
      <c r="W3407"/>
      <c r="Y3407" s="3">
        <v>13538989.02</v>
      </c>
      <c r="Z3407" s="3">
        <v>280635.13</v>
      </c>
      <c r="AA3407" s="3">
        <v>0</v>
      </c>
      <c r="AB3407">
        <v>0</v>
      </c>
      <c r="AC3407" s="3">
        <v>0</v>
      </c>
      <c r="AD3407" s="2">
        <v>-2316507.67</v>
      </c>
      <c r="AE3407" s="3">
        <v>599122533.62</v>
      </c>
      <c r="AF3407" s="3">
        <v>12164932.65</v>
      </c>
      <c r="AG3407" s="3">
        <v>2628720.44</v>
      </c>
      <c r="AH3407" s="3">
        <v>103699.7</v>
      </c>
      <c r="AI3407" s="3">
        <v>2074</v>
      </c>
      <c r="AJ3407" s="2">
        <v>-10188946.82</v>
      </c>
    </row>
    <row r="3408" spans="1:36" hidden="1" x14ac:dyDescent="0.25">
      <c r="A3408" s="8">
        <v>3.1</v>
      </c>
      <c r="B3408" s="8" t="s">
        <v>3950</v>
      </c>
      <c r="C3408" s="8">
        <v>621250180570</v>
      </c>
      <c r="D3408" s="8" t="s">
        <v>3951</v>
      </c>
      <c r="F3408" s="8" t="s">
        <v>3952</v>
      </c>
      <c r="G3408" s="10">
        <v>43602</v>
      </c>
      <c r="H3408" s="8" t="s">
        <v>31</v>
      </c>
      <c r="I3408" s="8" t="s">
        <v>38</v>
      </c>
      <c r="J3408" s="9">
        <v>22764.23</v>
      </c>
      <c r="K3408" s="9">
        <v>455.29</v>
      </c>
      <c r="L3408" s="8">
        <v>0</v>
      </c>
      <c r="M3408" s="14">
        <f t="shared" si="159"/>
        <v>23219.52</v>
      </c>
      <c r="N3408" s="8">
        <v>0</v>
      </c>
      <c r="O3408" s="8">
        <v>0</v>
      </c>
      <c r="P3408" s="8" t="s">
        <v>45</v>
      </c>
      <c r="R3408" s="8">
        <v>-749</v>
      </c>
      <c r="S3408" s="13">
        <f>_xlfn.XLOOKUP(P3408,rif_fee_schedule!$A$2:$A$84,rif_fee_schedule!C$2:C$84, 0)*1.628</f>
        <v>19.244587999999997</v>
      </c>
      <c r="T3408" s="13">
        <f>_xlfn.XLOOKUP(P3408,rif_fee_schedule!$A$2:$A$84,rif_fee_schedule!D$2:D$84, 0)</f>
        <v>11.177</v>
      </c>
      <c r="U3408" s="14">
        <f t="shared" si="160"/>
        <v>-14414.196411999998</v>
      </c>
      <c r="V3408" s="14">
        <f t="shared" si="161"/>
        <v>-8371.5730000000003</v>
      </c>
      <c r="W3408"/>
      <c r="Y3408" s="3">
        <v>34362078.990000002</v>
      </c>
      <c r="Z3408" s="3">
        <v>687512.03</v>
      </c>
      <c r="AA3408" s="3">
        <v>0</v>
      </c>
      <c r="AB3408">
        <v>0</v>
      </c>
      <c r="AC3408" s="3">
        <v>0</v>
      </c>
      <c r="AD3408" s="2">
        <v>-175934.14</v>
      </c>
      <c r="AE3408" s="3">
        <v>599122533.62</v>
      </c>
      <c r="AF3408" s="3">
        <v>12164932.65</v>
      </c>
      <c r="AG3408" s="3">
        <v>2628720.44</v>
      </c>
      <c r="AH3408" s="3">
        <v>103699.7</v>
      </c>
      <c r="AI3408" s="3">
        <v>2074</v>
      </c>
      <c r="AJ3408" s="2">
        <v>-10188946.82</v>
      </c>
    </row>
    <row r="3409" spans="1:36" hidden="1" x14ac:dyDescent="0.25">
      <c r="A3409" s="8">
        <v>3.1</v>
      </c>
      <c r="B3409" s="8" t="s">
        <v>3950</v>
      </c>
      <c r="C3409" s="8">
        <v>621250180570</v>
      </c>
      <c r="D3409" s="8" t="s">
        <v>3951</v>
      </c>
      <c r="F3409" s="8" t="s">
        <v>3952</v>
      </c>
      <c r="G3409" s="10">
        <v>43602</v>
      </c>
      <c r="H3409" s="8" t="s">
        <v>31</v>
      </c>
      <c r="I3409" s="8" t="s">
        <v>38</v>
      </c>
      <c r="J3409" s="9">
        <v>22764.23</v>
      </c>
      <c r="K3409" s="9">
        <v>455.29</v>
      </c>
      <c r="L3409" s="8">
        <v>0</v>
      </c>
      <c r="M3409" s="14">
        <f t="shared" si="159"/>
        <v>23219.52</v>
      </c>
      <c r="N3409" s="8">
        <v>0</v>
      </c>
      <c r="O3409" s="8">
        <v>0</v>
      </c>
      <c r="P3409" s="8" t="s">
        <v>112</v>
      </c>
      <c r="R3409" s="8">
        <v>749</v>
      </c>
      <c r="S3409" s="13">
        <f>_xlfn.XLOOKUP(P3409,rif_fee_schedule!$A$2:$A$84,rif_fee_schedule!C$2:C$84, 0)*1.628</f>
        <v>53.092335999999996</v>
      </c>
      <c r="T3409" s="13">
        <f>_xlfn.XLOOKUP(P3409,rif_fee_schedule!$A$2:$A$84,rif_fee_schedule!D$2:D$84, 0)</f>
        <v>30.835000000000001</v>
      </c>
      <c r="U3409" s="14">
        <f t="shared" si="160"/>
        <v>39766.159663999999</v>
      </c>
      <c r="V3409" s="14">
        <f t="shared" si="161"/>
        <v>23095.415000000001</v>
      </c>
      <c r="W3409"/>
      <c r="Y3409" s="3">
        <v>34362078.990000002</v>
      </c>
      <c r="Z3409" s="3">
        <v>687512.03</v>
      </c>
      <c r="AA3409" s="3">
        <v>0</v>
      </c>
      <c r="AB3409">
        <v>0</v>
      </c>
      <c r="AC3409" s="3">
        <v>0</v>
      </c>
      <c r="AD3409" s="2">
        <v>-175934.14</v>
      </c>
      <c r="AE3409" s="3">
        <v>599122533.62</v>
      </c>
      <c r="AF3409" s="3">
        <v>12164932.65</v>
      </c>
      <c r="AG3409" s="3">
        <v>2628720.44</v>
      </c>
      <c r="AH3409" s="3">
        <v>103699.7</v>
      </c>
      <c r="AI3409" s="3">
        <v>2074</v>
      </c>
      <c r="AJ3409" s="2">
        <v>-10188946.82</v>
      </c>
    </row>
    <row r="3410" spans="1:36" hidden="1" x14ac:dyDescent="0.25">
      <c r="A3410" s="8">
        <v>2</v>
      </c>
      <c r="B3410" s="8" t="s">
        <v>1570</v>
      </c>
      <c r="C3410" s="8">
        <v>131260090520</v>
      </c>
      <c r="D3410" s="8" t="s">
        <v>1571</v>
      </c>
      <c r="G3410" s="10">
        <v>43808</v>
      </c>
      <c r="H3410" s="8" t="s">
        <v>31</v>
      </c>
      <c r="I3410" s="8" t="s">
        <v>32</v>
      </c>
      <c r="J3410" s="9">
        <v>181796.7</v>
      </c>
      <c r="K3410" s="9">
        <v>3635.93</v>
      </c>
      <c r="L3410" s="8">
        <v>0</v>
      </c>
      <c r="M3410" s="14">
        <f t="shared" si="159"/>
        <v>185432.63</v>
      </c>
      <c r="N3410" s="8">
        <v>0</v>
      </c>
      <c r="O3410" s="8">
        <v>0</v>
      </c>
      <c r="P3410" s="8" t="s">
        <v>613</v>
      </c>
      <c r="R3410" s="8">
        <v>150</v>
      </c>
      <c r="S3410" s="13">
        <f>_xlfn.XLOOKUP(P3410,rif_fee_schedule!$A$2:$A$84,rif_fee_schedule!C$2:C$84, 0)*1.628</f>
        <v>1619.86</v>
      </c>
      <c r="T3410" s="13">
        <f>_xlfn.XLOOKUP(P3410,rif_fee_schedule!$A$2:$A$84,rif_fee_schedule!D$2:D$84, 0)</f>
        <v>940</v>
      </c>
      <c r="U3410" s="14">
        <f t="shared" si="160"/>
        <v>242978.99999999997</v>
      </c>
      <c r="V3410" s="14">
        <f t="shared" si="161"/>
        <v>141000</v>
      </c>
      <c r="W3410"/>
      <c r="Y3410" s="3">
        <v>272008405.74000001</v>
      </c>
      <c r="Z3410" s="3">
        <v>5573244.3300000001</v>
      </c>
      <c r="AA3410" s="3">
        <v>0</v>
      </c>
      <c r="AB3410">
        <v>0</v>
      </c>
      <c r="AC3410" s="3">
        <v>0</v>
      </c>
      <c r="AD3410" s="2">
        <v>-7297347.0099999998</v>
      </c>
      <c r="AE3410" s="3">
        <v>599122533.62</v>
      </c>
      <c r="AF3410" s="3">
        <v>12164932.65</v>
      </c>
      <c r="AG3410" s="3">
        <v>2628720.44</v>
      </c>
      <c r="AH3410" s="3">
        <v>103699.7</v>
      </c>
      <c r="AI3410" s="3">
        <v>2074</v>
      </c>
      <c r="AJ3410" s="2">
        <v>-10188946.82</v>
      </c>
    </row>
    <row r="3411" spans="1:36" hidden="1" x14ac:dyDescent="0.25">
      <c r="A3411" s="8">
        <v>2</v>
      </c>
      <c r="B3411" s="8" t="s">
        <v>1570</v>
      </c>
      <c r="C3411" s="8">
        <v>131260090520</v>
      </c>
      <c r="D3411" s="8" t="s">
        <v>1571</v>
      </c>
      <c r="G3411" s="10">
        <v>43808</v>
      </c>
      <c r="H3411" s="8" t="s">
        <v>31</v>
      </c>
      <c r="I3411" s="8" t="s">
        <v>32</v>
      </c>
      <c r="J3411" s="9">
        <v>181796.7</v>
      </c>
      <c r="K3411" s="9">
        <v>3635.93</v>
      </c>
      <c r="L3411" s="8">
        <v>0</v>
      </c>
      <c r="M3411" s="14">
        <f t="shared" si="159"/>
        <v>185432.63</v>
      </c>
      <c r="N3411" s="8">
        <v>0</v>
      </c>
      <c r="O3411" s="8">
        <v>0</v>
      </c>
      <c r="P3411" s="8" t="s">
        <v>43</v>
      </c>
      <c r="R3411" s="11">
        <v>-7873</v>
      </c>
      <c r="S3411" s="13">
        <f>_xlfn.XLOOKUP(P3411,rif_fee_schedule!$A$2:$A$84,rif_fee_schedule!C$2:C$84, 0)*1.628</f>
        <v>5.1216879999999998</v>
      </c>
      <c r="T3411" s="13">
        <f>_xlfn.XLOOKUP(P3411,rif_fee_schedule!$A$2:$A$84,rif_fee_schedule!D$2:D$84, 0)</f>
        <v>2.9740000000000002</v>
      </c>
      <c r="U3411" s="14">
        <f t="shared" si="160"/>
        <v>-40323.049623999999</v>
      </c>
      <c r="V3411" s="14">
        <f t="shared" si="161"/>
        <v>-23414.302000000003</v>
      </c>
      <c r="W3411" s="2"/>
      <c r="Y3411" s="3">
        <v>272008405.74000001</v>
      </c>
      <c r="Z3411" s="3">
        <v>5573244.3300000001</v>
      </c>
      <c r="AA3411" s="3">
        <v>0</v>
      </c>
      <c r="AB3411">
        <v>0</v>
      </c>
      <c r="AC3411" s="3">
        <v>0</v>
      </c>
      <c r="AD3411" s="2">
        <v>-7297347.0099999998</v>
      </c>
      <c r="AE3411" s="3">
        <v>599122533.62</v>
      </c>
      <c r="AF3411" s="3">
        <v>12164932.65</v>
      </c>
      <c r="AG3411" s="3">
        <v>2628720.44</v>
      </c>
      <c r="AH3411" s="3">
        <v>103699.7</v>
      </c>
      <c r="AI3411" s="3">
        <v>2074</v>
      </c>
      <c r="AJ3411" s="2">
        <v>-10188946.82</v>
      </c>
    </row>
    <row r="3412" spans="1:36" hidden="1" x14ac:dyDescent="0.25">
      <c r="A3412" s="8">
        <v>5</v>
      </c>
      <c r="B3412" s="8" t="s">
        <v>5155</v>
      </c>
      <c r="C3412" s="8">
        <v>3350330020250</v>
      </c>
      <c r="D3412" s="8" t="s">
        <v>5156</v>
      </c>
      <c r="F3412" s="8" t="s">
        <v>5157</v>
      </c>
      <c r="G3412" s="10">
        <v>43591</v>
      </c>
      <c r="H3412" s="8" t="s">
        <v>31</v>
      </c>
      <c r="I3412" s="8" t="s">
        <v>38</v>
      </c>
      <c r="J3412" s="9">
        <v>2082.5700000000002</v>
      </c>
      <c r="K3412" s="9">
        <v>41.65</v>
      </c>
      <c r="L3412" s="8">
        <v>0</v>
      </c>
      <c r="M3412" s="14">
        <f t="shared" si="159"/>
        <v>2124.2200000000003</v>
      </c>
      <c r="N3412" s="8">
        <v>0</v>
      </c>
      <c r="O3412" s="8">
        <v>0</v>
      </c>
      <c r="P3412" s="8" t="s">
        <v>77</v>
      </c>
      <c r="R3412" s="8">
        <v>-1</v>
      </c>
      <c r="S3412" s="13">
        <f>_xlfn.XLOOKUP(P3412,rif_fee_schedule!$A$2:$A$84,rif_fee_schedule!C$2:C$84, 0)*1.628</f>
        <v>9769.6279999999988</v>
      </c>
      <c r="T3412" s="13">
        <f>_xlfn.XLOOKUP(P3412,rif_fee_schedule!$A$2:$A$84,rif_fee_schedule!D$2:D$84, 0)</f>
        <v>5674</v>
      </c>
      <c r="U3412" s="14">
        <f t="shared" si="160"/>
        <v>-9769.6279999999988</v>
      </c>
      <c r="V3412" s="14">
        <f t="shared" si="161"/>
        <v>-5674</v>
      </c>
      <c r="W3412"/>
      <c r="Y3412" s="3">
        <v>23913047.239999998</v>
      </c>
      <c r="Z3412" s="3">
        <v>478708.65</v>
      </c>
      <c r="AA3412" s="3">
        <v>0</v>
      </c>
      <c r="AB3412">
        <v>0</v>
      </c>
      <c r="AC3412" s="3">
        <v>0</v>
      </c>
      <c r="AD3412" s="2">
        <v>-227120.25</v>
      </c>
      <c r="AE3412" s="3">
        <v>599122533.62</v>
      </c>
      <c r="AF3412" s="3">
        <v>12164932.65</v>
      </c>
      <c r="AG3412" s="3">
        <v>2628720.44</v>
      </c>
      <c r="AH3412" s="3">
        <v>103699.7</v>
      </c>
      <c r="AI3412" s="3">
        <v>2074</v>
      </c>
      <c r="AJ3412" s="2">
        <v>-10188946.82</v>
      </c>
    </row>
    <row r="3413" spans="1:36" hidden="1" x14ac:dyDescent="0.25">
      <c r="A3413" s="8">
        <v>5</v>
      </c>
      <c r="B3413" s="8" t="s">
        <v>5155</v>
      </c>
      <c r="C3413" s="8">
        <v>3350330020250</v>
      </c>
      <c r="D3413" s="8" t="s">
        <v>5156</v>
      </c>
      <c r="F3413" s="8" t="s">
        <v>5157</v>
      </c>
      <c r="G3413" s="10">
        <v>43591</v>
      </c>
      <c r="H3413" s="8" t="s">
        <v>31</v>
      </c>
      <c r="I3413" s="8" t="s">
        <v>38</v>
      </c>
      <c r="J3413" s="9">
        <v>2082.5700000000002</v>
      </c>
      <c r="K3413" s="9">
        <v>41.65</v>
      </c>
      <c r="L3413" s="8">
        <v>0</v>
      </c>
      <c r="M3413" s="14">
        <f t="shared" si="159"/>
        <v>2124.2200000000003</v>
      </c>
      <c r="N3413" s="8">
        <v>0</v>
      </c>
      <c r="O3413" s="8">
        <v>0</v>
      </c>
      <c r="P3413" s="8" t="s">
        <v>114</v>
      </c>
      <c r="R3413" s="8">
        <v>2</v>
      </c>
      <c r="S3413" s="13">
        <f>_xlfn.XLOOKUP(P3413,rif_fee_schedule!$A$2:$A$84,rif_fee_schedule!C$2:C$84, 0)*1.628</f>
        <v>4288.152</v>
      </c>
      <c r="T3413" s="13">
        <f>_xlfn.XLOOKUP(P3413,rif_fee_schedule!$A$2:$A$84,rif_fee_schedule!D$2:D$84, 0)</f>
        <v>2490</v>
      </c>
      <c r="U3413" s="14">
        <f t="shared" si="160"/>
        <v>8576.3040000000001</v>
      </c>
      <c r="V3413" s="14">
        <f t="shared" si="161"/>
        <v>4980</v>
      </c>
      <c r="W3413"/>
      <c r="Y3413" s="3">
        <v>23913047.239999998</v>
      </c>
      <c r="Z3413" s="3">
        <v>478708.65</v>
      </c>
      <c r="AA3413" s="3">
        <v>0</v>
      </c>
      <c r="AB3413">
        <v>0</v>
      </c>
      <c r="AC3413" s="3">
        <v>0</v>
      </c>
      <c r="AD3413" s="2">
        <v>-227120.25</v>
      </c>
      <c r="AE3413" s="3">
        <v>599122533.62</v>
      </c>
      <c r="AF3413" s="3">
        <v>12164932.65</v>
      </c>
      <c r="AG3413" s="3">
        <v>2628720.44</v>
      </c>
      <c r="AH3413" s="3">
        <v>103699.7</v>
      </c>
      <c r="AI3413" s="3">
        <v>2074</v>
      </c>
      <c r="AJ3413" s="2">
        <v>-10188946.82</v>
      </c>
    </row>
    <row r="3414" spans="1:36" hidden="1" x14ac:dyDescent="0.25">
      <c r="A3414" s="8">
        <v>5.0999999999999996</v>
      </c>
      <c r="B3414" s="8" t="s">
        <v>5251</v>
      </c>
      <c r="C3414" s="8">
        <v>2050140000370</v>
      </c>
      <c r="D3414" s="8" t="s">
        <v>5252</v>
      </c>
      <c r="F3414" s="8" t="s">
        <v>5253</v>
      </c>
      <c r="G3414" s="10">
        <v>43592</v>
      </c>
      <c r="H3414" s="8" t="s">
        <v>31</v>
      </c>
      <c r="I3414" s="8" t="s">
        <v>38</v>
      </c>
      <c r="J3414" s="9">
        <v>0</v>
      </c>
      <c r="K3414" s="9">
        <v>0</v>
      </c>
      <c r="L3414" s="8">
        <v>0</v>
      </c>
      <c r="M3414" s="14">
        <f t="shared" si="159"/>
        <v>0</v>
      </c>
      <c r="N3414" s="8">
        <v>0</v>
      </c>
      <c r="O3414" s="8">
        <v>0</v>
      </c>
      <c r="P3414" s="8" t="s">
        <v>77</v>
      </c>
      <c r="R3414" s="8">
        <v>0</v>
      </c>
      <c r="S3414" s="13">
        <f>_xlfn.XLOOKUP(P3414,rif_fee_schedule!$A$2:$A$84,rif_fee_schedule!C$2:C$84, 0)*1.628</f>
        <v>9769.6279999999988</v>
      </c>
      <c r="T3414" s="13">
        <f>_xlfn.XLOOKUP(P3414,rif_fee_schedule!$A$2:$A$84,rif_fee_schedule!D$2:D$84, 0)</f>
        <v>5674</v>
      </c>
      <c r="U3414" s="14">
        <f t="shared" si="160"/>
        <v>0</v>
      </c>
      <c r="V3414" s="14">
        <f t="shared" si="161"/>
        <v>0</v>
      </c>
      <c r="W3414"/>
      <c r="Y3414" s="3">
        <v>460572.8</v>
      </c>
      <c r="Z3414" s="3">
        <v>9211.4599999999991</v>
      </c>
      <c r="AA3414" s="3">
        <v>0</v>
      </c>
      <c r="AB3414">
        <v>0</v>
      </c>
      <c r="AC3414" s="3">
        <v>0</v>
      </c>
      <c r="AD3414" s="2">
        <v>11471.08</v>
      </c>
      <c r="AE3414" s="3">
        <v>599122533.62</v>
      </c>
      <c r="AF3414" s="3">
        <v>12164932.65</v>
      </c>
      <c r="AG3414" s="3">
        <v>2628720.44</v>
      </c>
      <c r="AH3414" s="3">
        <v>103699.7</v>
      </c>
      <c r="AI3414" s="3">
        <v>2074</v>
      </c>
      <c r="AJ3414" s="2">
        <v>-10188946.82</v>
      </c>
    </row>
    <row r="3415" spans="1:36" hidden="1" x14ac:dyDescent="0.25">
      <c r="A3415" s="8">
        <v>1</v>
      </c>
      <c r="B3415" s="8" t="s">
        <v>423</v>
      </c>
      <c r="C3415" s="8">
        <v>3530210130010</v>
      </c>
      <c r="D3415" s="8" t="s">
        <v>424</v>
      </c>
      <c r="F3415" s="8" t="s">
        <v>425</v>
      </c>
      <c r="G3415" s="10">
        <v>43609</v>
      </c>
      <c r="H3415" s="8" t="s">
        <v>31</v>
      </c>
      <c r="I3415" s="8" t="s">
        <v>38</v>
      </c>
      <c r="J3415" s="9">
        <v>751.11</v>
      </c>
      <c r="K3415" s="9">
        <v>15.02</v>
      </c>
      <c r="L3415" s="8">
        <v>0</v>
      </c>
      <c r="M3415" s="14">
        <f t="shared" si="159"/>
        <v>766.13</v>
      </c>
      <c r="N3415" s="8">
        <v>0</v>
      </c>
      <c r="O3415" s="8">
        <v>0</v>
      </c>
      <c r="P3415" s="8" t="s">
        <v>90</v>
      </c>
      <c r="R3415" s="8">
        <v>55</v>
      </c>
      <c r="S3415" s="13">
        <f>_xlfn.XLOOKUP(P3415,rif_fee_schedule!$A$2:$A$84,rif_fee_schedule!C$2:C$84, 0)*1.628</f>
        <v>14.380123999999999</v>
      </c>
      <c r="T3415" s="13">
        <f>_xlfn.XLOOKUP(P3415,rif_fee_schedule!$A$2:$A$84,rif_fee_schedule!D$2:D$84, 0)</f>
        <v>8.3520000000000003</v>
      </c>
      <c r="U3415" s="14">
        <f t="shared" si="160"/>
        <v>790.90681999999993</v>
      </c>
      <c r="V3415" s="14">
        <f t="shared" si="161"/>
        <v>459.36</v>
      </c>
      <c r="W3415"/>
      <c r="Y3415" s="3">
        <v>74696854.359999999</v>
      </c>
      <c r="Z3415" s="3">
        <v>1494936.99</v>
      </c>
      <c r="AA3415" s="3">
        <v>1189721.74</v>
      </c>
      <c r="AB3415" s="2">
        <v>103699.7</v>
      </c>
      <c r="AC3415" s="3">
        <v>2074</v>
      </c>
      <c r="AD3415" s="2">
        <v>-3422401.68</v>
      </c>
      <c r="AE3415" s="3">
        <v>599122533.62</v>
      </c>
      <c r="AF3415" s="3">
        <v>12164932.65</v>
      </c>
      <c r="AG3415" s="3">
        <v>2628720.44</v>
      </c>
      <c r="AH3415" s="3">
        <v>103699.7</v>
      </c>
      <c r="AI3415" s="3">
        <v>2074</v>
      </c>
      <c r="AJ3415" s="2">
        <v>-10188946.82</v>
      </c>
    </row>
    <row r="3416" spans="1:36" hidden="1" x14ac:dyDescent="0.25">
      <c r="A3416" s="8">
        <v>2</v>
      </c>
      <c r="B3416" s="8" t="s">
        <v>2451</v>
      </c>
      <c r="C3416" s="8">
        <v>2332090000060</v>
      </c>
      <c r="D3416" s="8" t="s">
        <v>2452</v>
      </c>
      <c r="G3416" s="10">
        <v>43608</v>
      </c>
      <c r="H3416" s="8" t="s">
        <v>31</v>
      </c>
      <c r="I3416" s="8" t="s">
        <v>32</v>
      </c>
      <c r="J3416" s="9">
        <v>0</v>
      </c>
      <c r="K3416" s="9">
        <v>0</v>
      </c>
      <c r="L3416" s="8">
        <v>0</v>
      </c>
      <c r="M3416" s="14">
        <f t="shared" si="159"/>
        <v>0</v>
      </c>
      <c r="N3416" s="8">
        <v>0</v>
      </c>
      <c r="O3416" s="8">
        <v>0</v>
      </c>
      <c r="P3416" s="8" t="s">
        <v>112</v>
      </c>
      <c r="R3416" s="11">
        <v>-9215</v>
      </c>
      <c r="S3416" s="13">
        <f>_xlfn.XLOOKUP(P3416,rif_fee_schedule!$A$2:$A$84,rif_fee_schedule!C$2:C$84, 0)*1.628</f>
        <v>53.092335999999996</v>
      </c>
      <c r="T3416" s="13">
        <f>_xlfn.XLOOKUP(P3416,rif_fee_schedule!$A$2:$A$84,rif_fee_schedule!D$2:D$84, 0)</f>
        <v>30.835000000000001</v>
      </c>
      <c r="U3416" s="14">
        <f t="shared" si="160"/>
        <v>-489245.87623999995</v>
      </c>
      <c r="V3416" s="14">
        <f t="shared" si="161"/>
        <v>-284144.52500000002</v>
      </c>
      <c r="W3416" s="2"/>
      <c r="Y3416" s="3">
        <v>272008405.74000001</v>
      </c>
      <c r="Z3416" s="3">
        <v>5573244.3300000001</v>
      </c>
      <c r="AA3416" s="3">
        <v>0</v>
      </c>
      <c r="AB3416">
        <v>0</v>
      </c>
      <c r="AC3416" s="3">
        <v>0</v>
      </c>
      <c r="AD3416" s="2">
        <v>-7297347.0099999998</v>
      </c>
      <c r="AE3416" s="3">
        <v>599122533.62</v>
      </c>
      <c r="AF3416" s="3">
        <v>12164932.65</v>
      </c>
      <c r="AG3416" s="3">
        <v>2628720.44</v>
      </c>
      <c r="AH3416" s="3">
        <v>103699.7</v>
      </c>
      <c r="AI3416" s="3">
        <v>2074</v>
      </c>
      <c r="AJ3416" s="2">
        <v>-10188946.82</v>
      </c>
    </row>
    <row r="3417" spans="1:36" hidden="1" x14ac:dyDescent="0.25">
      <c r="A3417" s="8">
        <v>2</v>
      </c>
      <c r="B3417" s="8" t="s">
        <v>2451</v>
      </c>
      <c r="C3417" s="8">
        <v>2332090000060</v>
      </c>
      <c r="D3417" s="8" t="s">
        <v>2452</v>
      </c>
      <c r="G3417" s="10">
        <v>43608</v>
      </c>
      <c r="H3417" s="8" t="s">
        <v>31</v>
      </c>
      <c r="I3417" s="8" t="s">
        <v>32</v>
      </c>
      <c r="J3417" s="9">
        <v>0</v>
      </c>
      <c r="K3417" s="9">
        <v>0</v>
      </c>
      <c r="L3417" s="8">
        <v>0</v>
      </c>
      <c r="M3417" s="14">
        <f t="shared" si="159"/>
        <v>0</v>
      </c>
      <c r="N3417" s="8">
        <v>0</v>
      </c>
      <c r="O3417" s="8">
        <v>0</v>
      </c>
      <c r="P3417" s="8" t="s">
        <v>112</v>
      </c>
      <c r="R3417" s="11">
        <v>9215</v>
      </c>
      <c r="S3417" s="13">
        <f>_xlfn.XLOOKUP(P3417,rif_fee_schedule!$A$2:$A$84,rif_fee_schedule!C$2:C$84, 0)*1.628</f>
        <v>53.092335999999996</v>
      </c>
      <c r="T3417" s="13">
        <f>_xlfn.XLOOKUP(P3417,rif_fee_schedule!$A$2:$A$84,rif_fee_schedule!D$2:D$84, 0)</f>
        <v>30.835000000000001</v>
      </c>
      <c r="U3417" s="14">
        <f t="shared" si="160"/>
        <v>489245.87623999995</v>
      </c>
      <c r="V3417" s="14">
        <f t="shared" si="161"/>
        <v>284144.52500000002</v>
      </c>
      <c r="W3417" s="2"/>
      <c r="Y3417" s="3">
        <v>272008405.74000001</v>
      </c>
      <c r="Z3417" s="3">
        <v>5573244.3300000001</v>
      </c>
      <c r="AA3417" s="3">
        <v>0</v>
      </c>
      <c r="AB3417">
        <v>0</v>
      </c>
      <c r="AC3417" s="3">
        <v>0</v>
      </c>
      <c r="AD3417" s="2">
        <v>-7297347.0099999998</v>
      </c>
      <c r="AE3417" s="3">
        <v>599122533.62</v>
      </c>
      <c r="AF3417" s="3">
        <v>12164932.65</v>
      </c>
      <c r="AG3417" s="3">
        <v>2628720.44</v>
      </c>
      <c r="AH3417" s="3">
        <v>103699.7</v>
      </c>
      <c r="AI3417" s="3">
        <v>2074</v>
      </c>
      <c r="AJ3417" s="2">
        <v>-10188946.82</v>
      </c>
    </row>
    <row r="3418" spans="1:36" hidden="1" x14ac:dyDescent="0.25">
      <c r="A3418" s="8">
        <v>2</v>
      </c>
      <c r="B3418" s="8" t="s">
        <v>2170</v>
      </c>
      <c r="C3418" s="8">
        <v>141170020150</v>
      </c>
      <c r="D3418" s="8" t="s">
        <v>2171</v>
      </c>
      <c r="F3418" s="8" t="s">
        <v>2172</v>
      </c>
      <c r="G3418" s="10">
        <v>43584</v>
      </c>
      <c r="H3418" s="8" t="s">
        <v>31</v>
      </c>
      <c r="I3418" s="8" t="s">
        <v>38</v>
      </c>
      <c r="J3418" s="9">
        <v>1969.71</v>
      </c>
      <c r="K3418" s="9">
        <v>39.39</v>
      </c>
      <c r="L3418" s="8">
        <v>0</v>
      </c>
      <c r="M3418" s="14">
        <f t="shared" si="159"/>
        <v>2009.1000000000001</v>
      </c>
      <c r="N3418" s="8">
        <v>0</v>
      </c>
      <c r="O3418" s="8">
        <v>0</v>
      </c>
      <c r="P3418" s="8" t="s">
        <v>77</v>
      </c>
      <c r="R3418" s="8">
        <v>-1</v>
      </c>
      <c r="S3418" s="13">
        <f>_xlfn.XLOOKUP(P3418,rif_fee_schedule!$A$2:$A$84,rif_fee_schedule!C$2:C$84, 0)*1.628</f>
        <v>9769.6279999999988</v>
      </c>
      <c r="T3418" s="13">
        <f>_xlfn.XLOOKUP(P3418,rif_fee_schedule!$A$2:$A$84,rif_fee_schedule!D$2:D$84, 0)</f>
        <v>5674</v>
      </c>
      <c r="U3418" s="14">
        <f t="shared" si="160"/>
        <v>-9769.6279999999988</v>
      </c>
      <c r="V3418" s="14">
        <f t="shared" si="161"/>
        <v>-5674</v>
      </c>
      <c r="W3418"/>
      <c r="Y3418" s="3">
        <v>272008405.74000001</v>
      </c>
      <c r="Z3418" s="3">
        <v>5573244.3300000001</v>
      </c>
      <c r="AA3418" s="3">
        <v>0</v>
      </c>
      <c r="AB3418">
        <v>0</v>
      </c>
      <c r="AC3418" s="3">
        <v>0</v>
      </c>
      <c r="AD3418" s="2">
        <v>-7297347.0099999998</v>
      </c>
      <c r="AE3418" s="3">
        <v>599122533.62</v>
      </c>
      <c r="AF3418" s="3">
        <v>12164932.65</v>
      </c>
      <c r="AG3418" s="3">
        <v>2628720.44</v>
      </c>
      <c r="AH3418" s="3">
        <v>103699.7</v>
      </c>
      <c r="AI3418" s="3">
        <v>2074</v>
      </c>
      <c r="AJ3418" s="2">
        <v>-10188946.82</v>
      </c>
    </row>
    <row r="3419" spans="1:36" hidden="1" x14ac:dyDescent="0.25">
      <c r="A3419" s="8">
        <v>2</v>
      </c>
      <c r="B3419" s="8" t="s">
        <v>2170</v>
      </c>
      <c r="C3419" s="8">
        <v>141170020150</v>
      </c>
      <c r="D3419" s="8" t="s">
        <v>2171</v>
      </c>
      <c r="F3419" s="8" t="s">
        <v>2172</v>
      </c>
      <c r="G3419" s="10">
        <v>43584</v>
      </c>
      <c r="H3419" s="8" t="s">
        <v>31</v>
      </c>
      <c r="I3419" s="8" t="s">
        <v>38</v>
      </c>
      <c r="J3419" s="9">
        <v>1969.71</v>
      </c>
      <c r="K3419" s="9">
        <v>39.39</v>
      </c>
      <c r="L3419" s="8">
        <v>0</v>
      </c>
      <c r="M3419" s="14">
        <f t="shared" si="159"/>
        <v>2009.1000000000001</v>
      </c>
      <c r="N3419" s="8">
        <v>0</v>
      </c>
      <c r="O3419" s="8">
        <v>0</v>
      </c>
      <c r="P3419" s="8" t="s">
        <v>114</v>
      </c>
      <c r="R3419" s="8">
        <v>2</v>
      </c>
      <c r="S3419" s="13">
        <f>_xlfn.XLOOKUP(P3419,rif_fee_schedule!$A$2:$A$84,rif_fee_schedule!C$2:C$84, 0)*1.628</f>
        <v>4288.152</v>
      </c>
      <c r="T3419" s="13">
        <f>_xlfn.XLOOKUP(P3419,rif_fee_schedule!$A$2:$A$84,rif_fee_schedule!D$2:D$84, 0)</f>
        <v>2490</v>
      </c>
      <c r="U3419" s="14">
        <f t="shared" si="160"/>
        <v>8576.3040000000001</v>
      </c>
      <c r="V3419" s="14">
        <f t="shared" si="161"/>
        <v>4980</v>
      </c>
      <c r="W3419"/>
      <c r="Y3419" s="3">
        <v>272008405.74000001</v>
      </c>
      <c r="Z3419" s="3">
        <v>5573244.3300000001</v>
      </c>
      <c r="AA3419" s="3">
        <v>0</v>
      </c>
      <c r="AB3419">
        <v>0</v>
      </c>
      <c r="AC3419" s="3">
        <v>0</v>
      </c>
      <c r="AD3419" s="2">
        <v>-7297347.0099999998</v>
      </c>
      <c r="AE3419" s="3">
        <v>599122533.62</v>
      </c>
      <c r="AF3419" s="3">
        <v>12164932.65</v>
      </c>
      <c r="AG3419" s="3">
        <v>2628720.44</v>
      </c>
      <c r="AH3419" s="3">
        <v>103699.7</v>
      </c>
      <c r="AI3419" s="3">
        <v>2074</v>
      </c>
      <c r="AJ3419" s="2">
        <v>-10188946.82</v>
      </c>
    </row>
    <row r="3420" spans="1:36" hidden="1" x14ac:dyDescent="0.25">
      <c r="A3420" s="8">
        <v>2</v>
      </c>
      <c r="B3420" s="8" t="s">
        <v>1970</v>
      </c>
      <c r="C3420" s="8">
        <v>141030370450</v>
      </c>
      <c r="D3420" s="8" t="s">
        <v>1971</v>
      </c>
      <c r="G3420" s="10">
        <v>43585</v>
      </c>
      <c r="H3420" s="8" t="s">
        <v>31</v>
      </c>
      <c r="I3420" s="8" t="s">
        <v>32</v>
      </c>
      <c r="J3420" s="9">
        <v>103636.72</v>
      </c>
      <c r="K3420" s="9">
        <v>2072.7399999999998</v>
      </c>
      <c r="L3420" s="8">
        <v>0</v>
      </c>
      <c r="M3420" s="14">
        <f t="shared" si="159"/>
        <v>105709.46</v>
      </c>
      <c r="N3420" s="8">
        <v>0</v>
      </c>
      <c r="O3420" s="8">
        <v>0</v>
      </c>
      <c r="P3420" s="8" t="s">
        <v>629</v>
      </c>
      <c r="R3420" s="8">
        <v>20</v>
      </c>
      <c r="S3420" s="13">
        <f>_xlfn.XLOOKUP(P3420,rif_fee_schedule!$A$2:$A$84,rif_fee_schedule!C$2:C$84, 0)*1.628</f>
        <v>6370.3639999999996</v>
      </c>
      <c r="T3420" s="13">
        <f>_xlfn.XLOOKUP(P3420,rif_fee_schedule!$A$2:$A$84,rif_fee_schedule!D$2:D$84, 0)</f>
        <v>3699</v>
      </c>
      <c r="U3420" s="14">
        <f t="shared" si="160"/>
        <v>127407.28</v>
      </c>
      <c r="V3420" s="14">
        <f t="shared" si="161"/>
        <v>73980</v>
      </c>
      <c r="W3420"/>
      <c r="Y3420" s="3">
        <v>272008405.74000001</v>
      </c>
      <c r="Z3420" s="3">
        <v>5573244.3300000001</v>
      </c>
      <c r="AA3420" s="3">
        <v>0</v>
      </c>
      <c r="AB3420">
        <v>0</v>
      </c>
      <c r="AC3420" s="3">
        <v>0</v>
      </c>
      <c r="AD3420" s="2">
        <v>-7297347.0099999998</v>
      </c>
      <c r="AE3420" s="3">
        <v>599122533.62</v>
      </c>
      <c r="AF3420" s="3">
        <v>12164932.65</v>
      </c>
      <c r="AG3420" s="3">
        <v>2628720.44</v>
      </c>
      <c r="AH3420" s="3">
        <v>103699.7</v>
      </c>
      <c r="AI3420" s="3">
        <v>2074</v>
      </c>
      <c r="AJ3420" s="2">
        <v>-10188946.82</v>
      </c>
    </row>
    <row r="3421" spans="1:36" hidden="1" x14ac:dyDescent="0.25">
      <c r="A3421" s="8">
        <v>2</v>
      </c>
      <c r="B3421" s="8" t="s">
        <v>1970</v>
      </c>
      <c r="C3421" s="8">
        <v>141030370450</v>
      </c>
      <c r="D3421" s="8" t="s">
        <v>1971</v>
      </c>
      <c r="G3421" s="10">
        <v>43585</v>
      </c>
      <c r="H3421" s="8" t="s">
        <v>31</v>
      </c>
      <c r="I3421" s="8" t="s">
        <v>32</v>
      </c>
      <c r="J3421" s="9">
        <v>103636.72</v>
      </c>
      <c r="K3421" s="9">
        <v>2072.7399999999998</v>
      </c>
      <c r="L3421" s="8">
        <v>0</v>
      </c>
      <c r="M3421" s="14">
        <f t="shared" si="159"/>
        <v>105709.46</v>
      </c>
      <c r="N3421" s="8">
        <v>0</v>
      </c>
      <c r="O3421" s="8">
        <v>0</v>
      </c>
      <c r="P3421" s="8" t="s">
        <v>114</v>
      </c>
      <c r="R3421" s="8">
        <v>-2</v>
      </c>
      <c r="S3421" s="13">
        <f>_xlfn.XLOOKUP(P3421,rif_fee_schedule!$A$2:$A$84,rif_fee_schedule!C$2:C$84, 0)*1.628</f>
        <v>4288.152</v>
      </c>
      <c r="T3421" s="13">
        <f>_xlfn.XLOOKUP(P3421,rif_fee_schedule!$A$2:$A$84,rif_fee_schedule!D$2:D$84, 0)</f>
        <v>2490</v>
      </c>
      <c r="U3421" s="14">
        <f t="shared" si="160"/>
        <v>-8576.3040000000001</v>
      </c>
      <c r="V3421" s="14">
        <f t="shared" si="161"/>
        <v>-4980</v>
      </c>
      <c r="W3421"/>
      <c r="Y3421" s="3">
        <v>272008405.74000001</v>
      </c>
      <c r="Z3421" s="3">
        <v>5573244.3300000001</v>
      </c>
      <c r="AA3421" s="3">
        <v>0</v>
      </c>
      <c r="AB3421">
        <v>0</v>
      </c>
      <c r="AC3421" s="3">
        <v>0</v>
      </c>
      <c r="AD3421" s="2">
        <v>-7297347.0099999998</v>
      </c>
      <c r="AE3421" s="3">
        <v>599122533.62</v>
      </c>
      <c r="AF3421" s="3">
        <v>12164932.65</v>
      </c>
      <c r="AG3421" s="3">
        <v>2628720.44</v>
      </c>
      <c r="AH3421" s="3">
        <v>103699.7</v>
      </c>
      <c r="AI3421" s="3">
        <v>2074</v>
      </c>
      <c r="AJ3421" s="2">
        <v>-10188946.82</v>
      </c>
    </row>
    <row r="3422" spans="1:36" hidden="1" x14ac:dyDescent="0.25">
      <c r="A3422" s="8">
        <v>3</v>
      </c>
      <c r="B3422" s="8" t="s">
        <v>3338</v>
      </c>
      <c r="C3422" s="8">
        <v>420170020012</v>
      </c>
      <c r="D3422" s="8" t="s">
        <v>3339</v>
      </c>
      <c r="F3422" s="8" t="s">
        <v>3340</v>
      </c>
      <c r="G3422" s="10">
        <v>43599</v>
      </c>
      <c r="H3422" s="8" t="s">
        <v>31</v>
      </c>
      <c r="I3422" s="8" t="s">
        <v>38</v>
      </c>
      <c r="J3422" s="9">
        <v>903381.02</v>
      </c>
      <c r="K3422" s="9">
        <v>18067.62</v>
      </c>
      <c r="L3422" s="8">
        <v>0</v>
      </c>
      <c r="M3422" s="14">
        <f t="shared" si="159"/>
        <v>921448.64</v>
      </c>
      <c r="N3422" s="8">
        <v>0</v>
      </c>
      <c r="O3422" s="8">
        <v>0</v>
      </c>
      <c r="P3422" s="8" t="s">
        <v>43</v>
      </c>
      <c r="R3422" s="11">
        <v>185731</v>
      </c>
      <c r="S3422" s="13">
        <f>_xlfn.XLOOKUP(P3422,rif_fee_schedule!$A$2:$A$84,rif_fee_schedule!C$2:C$84, 0)*1.628</f>
        <v>5.1216879999999998</v>
      </c>
      <c r="T3422" s="13">
        <f>_xlfn.XLOOKUP(P3422,rif_fee_schedule!$A$2:$A$84,rif_fee_schedule!D$2:D$84, 0)</f>
        <v>2.9740000000000002</v>
      </c>
      <c r="U3422" s="14">
        <f t="shared" si="160"/>
        <v>951256.23392799997</v>
      </c>
      <c r="V3422" s="14">
        <f t="shared" si="161"/>
        <v>552363.99400000006</v>
      </c>
      <c r="W3422" s="2"/>
      <c r="Y3422" s="3">
        <v>23988344.25</v>
      </c>
      <c r="Z3422" s="3">
        <v>491993.61</v>
      </c>
      <c r="AA3422" s="3">
        <v>633517.25</v>
      </c>
      <c r="AB3422">
        <v>0</v>
      </c>
      <c r="AC3422" s="3">
        <v>0</v>
      </c>
      <c r="AD3422" s="2">
        <v>2811604.2</v>
      </c>
      <c r="AE3422" s="3">
        <v>599122533.62</v>
      </c>
      <c r="AF3422" s="3">
        <v>12164932.65</v>
      </c>
      <c r="AG3422" s="3">
        <v>2628720.44</v>
      </c>
      <c r="AH3422" s="3">
        <v>103699.7</v>
      </c>
      <c r="AI3422" s="3">
        <v>2074</v>
      </c>
      <c r="AJ3422" s="2">
        <v>-10188946.82</v>
      </c>
    </row>
    <row r="3423" spans="1:36" hidden="1" x14ac:dyDescent="0.25">
      <c r="A3423" s="8">
        <v>7</v>
      </c>
      <c r="B3423" s="8" t="s">
        <v>8460</v>
      </c>
      <c r="C3423" s="8">
        <v>341300091040</v>
      </c>
      <c r="D3423" s="8" t="s">
        <v>8461</v>
      </c>
      <c r="F3423" s="8" t="s">
        <v>8462</v>
      </c>
      <c r="G3423" s="10">
        <v>43672</v>
      </c>
      <c r="H3423" s="8" t="s">
        <v>31</v>
      </c>
      <c r="I3423" s="8" t="s">
        <v>38</v>
      </c>
      <c r="J3423" s="9">
        <v>387610.38</v>
      </c>
      <c r="K3423" s="9">
        <v>7752.21</v>
      </c>
      <c r="L3423" s="8">
        <v>0</v>
      </c>
      <c r="M3423" s="14">
        <f t="shared" si="159"/>
        <v>395362.59</v>
      </c>
      <c r="N3423" s="8">
        <v>0</v>
      </c>
      <c r="O3423" s="8">
        <v>0</v>
      </c>
      <c r="P3423" s="8" t="s">
        <v>113</v>
      </c>
      <c r="R3423" s="8">
        <v>-87</v>
      </c>
      <c r="S3423" s="13">
        <f>_xlfn.XLOOKUP(P3423,rif_fee_schedule!$A$2:$A$84,rif_fee_schedule!C$2:C$84, 0)*1.628</f>
        <v>6860.3919999999998</v>
      </c>
      <c r="T3423" s="13">
        <f>_xlfn.XLOOKUP(P3423,rif_fee_schedule!$A$2:$A$84,rif_fee_schedule!D$2:D$84, 0)</f>
        <v>3984</v>
      </c>
      <c r="U3423" s="14">
        <f t="shared" si="160"/>
        <v>-596854.10399999993</v>
      </c>
      <c r="V3423" s="14">
        <f t="shared" si="161"/>
        <v>-346608</v>
      </c>
      <c r="W3423"/>
      <c r="Y3423" s="3">
        <v>53911680.950000003</v>
      </c>
      <c r="Z3423" s="3">
        <v>1078233.76</v>
      </c>
      <c r="AA3423" s="3">
        <v>0</v>
      </c>
      <c r="AB3423">
        <v>0</v>
      </c>
      <c r="AC3423" s="3">
        <v>0</v>
      </c>
      <c r="AD3423" s="2">
        <v>-682358.32</v>
      </c>
      <c r="AE3423" s="3">
        <v>599122533.62</v>
      </c>
      <c r="AF3423" s="3">
        <v>12164932.65</v>
      </c>
      <c r="AG3423" s="3">
        <v>2628720.44</v>
      </c>
      <c r="AH3423" s="3">
        <v>103699.7</v>
      </c>
      <c r="AI3423" s="3">
        <v>2074</v>
      </c>
      <c r="AJ3423" s="2">
        <v>-10188946.82</v>
      </c>
    </row>
    <row r="3424" spans="1:36" hidden="1" x14ac:dyDescent="0.25">
      <c r="A3424" s="8">
        <v>7</v>
      </c>
      <c r="B3424" s="8" t="s">
        <v>8460</v>
      </c>
      <c r="C3424" s="8">
        <v>341300091040</v>
      </c>
      <c r="D3424" s="8" t="s">
        <v>8461</v>
      </c>
      <c r="F3424" s="8" t="s">
        <v>8462</v>
      </c>
      <c r="G3424" s="10">
        <v>43672</v>
      </c>
      <c r="H3424" s="8" t="s">
        <v>31</v>
      </c>
      <c r="I3424" s="8" t="s">
        <v>38</v>
      </c>
      <c r="J3424" s="9">
        <v>387610.38</v>
      </c>
      <c r="K3424" s="9">
        <v>7752.21</v>
      </c>
      <c r="L3424" s="8">
        <v>0</v>
      </c>
      <c r="M3424" s="14">
        <f t="shared" si="159"/>
        <v>395362.59</v>
      </c>
      <c r="N3424" s="8">
        <v>0</v>
      </c>
      <c r="O3424" s="8">
        <v>0</v>
      </c>
      <c r="P3424" s="8" t="s">
        <v>117</v>
      </c>
      <c r="R3424" s="8">
        <v>147</v>
      </c>
      <c r="S3424" s="13">
        <f>_xlfn.XLOOKUP(P3424,rif_fee_schedule!$A$2:$A$84,rif_fee_schedule!C$2:C$84, 0)*1.628</f>
        <v>4288.152</v>
      </c>
      <c r="T3424" s="13">
        <f>_xlfn.XLOOKUP(P3424,rif_fee_schedule!$A$2:$A$84,rif_fee_schedule!D$2:D$84, 0)</f>
        <v>2490</v>
      </c>
      <c r="U3424" s="14">
        <f t="shared" si="160"/>
        <v>630358.34400000004</v>
      </c>
      <c r="V3424" s="14">
        <f t="shared" si="161"/>
        <v>366030</v>
      </c>
      <c r="W3424"/>
      <c r="Y3424" s="3">
        <v>53911680.950000003</v>
      </c>
      <c r="Z3424" s="3">
        <v>1078233.76</v>
      </c>
      <c r="AA3424" s="3">
        <v>0</v>
      </c>
      <c r="AB3424">
        <v>0</v>
      </c>
      <c r="AC3424" s="3">
        <v>0</v>
      </c>
      <c r="AD3424" s="2">
        <v>-682358.32</v>
      </c>
      <c r="AE3424" s="3">
        <v>599122533.62</v>
      </c>
      <c r="AF3424" s="3">
        <v>12164932.65</v>
      </c>
      <c r="AG3424" s="3">
        <v>2628720.44</v>
      </c>
      <c r="AH3424" s="3">
        <v>103699.7</v>
      </c>
      <c r="AI3424" s="3">
        <v>2074</v>
      </c>
      <c r="AJ3424" s="2">
        <v>-10188946.82</v>
      </c>
    </row>
    <row r="3425" spans="1:36" hidden="1" x14ac:dyDescent="0.25">
      <c r="A3425" s="8">
        <v>7</v>
      </c>
      <c r="B3425" s="8" t="s">
        <v>8460</v>
      </c>
      <c r="C3425" s="8">
        <v>341300091040</v>
      </c>
      <c r="D3425" s="8" t="s">
        <v>8461</v>
      </c>
      <c r="F3425" s="8" t="s">
        <v>8462</v>
      </c>
      <c r="G3425" s="10">
        <v>43672</v>
      </c>
      <c r="H3425" s="8" t="s">
        <v>31</v>
      </c>
      <c r="I3425" s="8" t="s">
        <v>38</v>
      </c>
      <c r="J3425" s="9">
        <v>387610.38</v>
      </c>
      <c r="K3425" s="9">
        <v>7752.21</v>
      </c>
      <c r="L3425" s="8">
        <v>0</v>
      </c>
      <c r="M3425" s="14">
        <f t="shared" ref="M3425:M3488" si="162">SUM(J3425:L3425)</f>
        <v>395362.59</v>
      </c>
      <c r="N3425" s="8">
        <v>0</v>
      </c>
      <c r="O3425" s="8">
        <v>0</v>
      </c>
      <c r="P3425" s="8" t="s">
        <v>90</v>
      </c>
      <c r="R3425" s="11">
        <v>27692</v>
      </c>
      <c r="S3425" s="13">
        <f>_xlfn.XLOOKUP(P3425,rif_fee_schedule!$A$2:$A$84,rif_fee_schedule!C$2:C$84, 0)*1.628</f>
        <v>14.380123999999999</v>
      </c>
      <c r="T3425" s="13">
        <f>_xlfn.XLOOKUP(P3425,rif_fee_schedule!$A$2:$A$84,rif_fee_schedule!D$2:D$84, 0)</f>
        <v>8.3520000000000003</v>
      </c>
      <c r="U3425" s="14">
        <f t="shared" si="160"/>
        <v>398214.39380799996</v>
      </c>
      <c r="V3425" s="14">
        <f t="shared" si="161"/>
        <v>231283.584</v>
      </c>
      <c r="W3425" s="2"/>
      <c r="Y3425" s="3">
        <v>53911680.950000003</v>
      </c>
      <c r="Z3425" s="3">
        <v>1078233.76</v>
      </c>
      <c r="AA3425" s="3">
        <v>0</v>
      </c>
      <c r="AB3425">
        <v>0</v>
      </c>
      <c r="AC3425" s="3">
        <v>0</v>
      </c>
      <c r="AD3425" s="2">
        <v>-682358.32</v>
      </c>
      <c r="AE3425" s="3">
        <v>599122533.62</v>
      </c>
      <c r="AF3425" s="3">
        <v>12164932.65</v>
      </c>
      <c r="AG3425" s="3">
        <v>2628720.44</v>
      </c>
      <c r="AH3425" s="3">
        <v>103699.7</v>
      </c>
      <c r="AI3425" s="3">
        <v>2074</v>
      </c>
      <c r="AJ3425" s="2">
        <v>-10188946.82</v>
      </c>
    </row>
    <row r="3426" spans="1:36" hidden="1" x14ac:dyDescent="0.25">
      <c r="A3426" s="8">
        <v>1</v>
      </c>
      <c r="B3426" s="8" t="s">
        <v>636</v>
      </c>
      <c r="C3426" s="8">
        <v>3530270630030</v>
      </c>
      <c r="D3426" s="8" t="s">
        <v>637</v>
      </c>
      <c r="F3426" s="8" t="s">
        <v>638</v>
      </c>
      <c r="G3426" s="10">
        <v>43664</v>
      </c>
      <c r="H3426" s="8" t="s">
        <v>31</v>
      </c>
      <c r="I3426" s="8" t="s">
        <v>38</v>
      </c>
      <c r="J3426" s="9">
        <v>27894.59</v>
      </c>
      <c r="K3426" s="9">
        <v>557.89</v>
      </c>
      <c r="L3426" s="8">
        <v>0</v>
      </c>
      <c r="M3426" s="14">
        <f t="shared" si="162"/>
        <v>28452.48</v>
      </c>
      <c r="N3426" s="8">
        <v>13947.3</v>
      </c>
      <c r="O3426" s="8">
        <v>278.95</v>
      </c>
      <c r="P3426" s="8" t="s">
        <v>180</v>
      </c>
      <c r="R3426" s="11">
        <v>1752</v>
      </c>
      <c r="S3426" s="13">
        <f>_xlfn.XLOOKUP(P3426,rif_fee_schedule!$A$2:$A$84,rif_fee_schedule!C$2:C$84, 0)*1.628</f>
        <v>32.683728000000002</v>
      </c>
      <c r="T3426" s="13">
        <f>_xlfn.XLOOKUP(P3426,rif_fee_schedule!$A$2:$A$84,rif_fee_schedule!D$2:D$84, 0)</f>
        <v>18.981999999999999</v>
      </c>
      <c r="U3426" s="14">
        <f t="shared" si="160"/>
        <v>57261.891456000005</v>
      </c>
      <c r="V3426" s="14">
        <f t="shared" si="161"/>
        <v>33256.464</v>
      </c>
      <c r="W3426" s="2"/>
      <c r="Y3426" s="3">
        <v>74696854.359999999</v>
      </c>
      <c r="Z3426" s="3">
        <v>1494936.99</v>
      </c>
      <c r="AA3426" s="3">
        <v>1189721.74</v>
      </c>
      <c r="AB3426" s="2">
        <v>103699.7</v>
      </c>
      <c r="AC3426" s="3">
        <v>2074</v>
      </c>
      <c r="AD3426" s="2">
        <v>-3422401.68</v>
      </c>
      <c r="AE3426" s="3">
        <v>599122533.62</v>
      </c>
      <c r="AF3426" s="3">
        <v>12164932.65</v>
      </c>
      <c r="AG3426" s="3">
        <v>2628720.44</v>
      </c>
      <c r="AH3426" s="3">
        <v>103699.7</v>
      </c>
      <c r="AI3426" s="3">
        <v>2074</v>
      </c>
      <c r="AJ3426" s="2">
        <v>-10188946.82</v>
      </c>
    </row>
    <row r="3427" spans="1:36" hidden="1" x14ac:dyDescent="0.25">
      <c r="A3427" s="8">
        <v>1</v>
      </c>
      <c r="B3427" s="8" t="s">
        <v>636</v>
      </c>
      <c r="C3427" s="8">
        <v>3530270630030</v>
      </c>
      <c r="D3427" s="8" t="s">
        <v>637</v>
      </c>
      <c r="F3427" s="8" t="s">
        <v>638</v>
      </c>
      <c r="G3427" s="10">
        <v>43664</v>
      </c>
      <c r="H3427" s="8" t="s">
        <v>31</v>
      </c>
      <c r="I3427" s="8" t="s">
        <v>38</v>
      </c>
      <c r="J3427" s="9">
        <v>27894.59</v>
      </c>
      <c r="K3427" s="9">
        <v>557.89</v>
      </c>
      <c r="L3427" s="8">
        <v>0</v>
      </c>
      <c r="M3427" s="14">
        <f t="shared" si="162"/>
        <v>28452.48</v>
      </c>
      <c r="N3427" s="8">
        <v>13947.3</v>
      </c>
      <c r="O3427" s="8">
        <v>278.95</v>
      </c>
      <c r="P3427" s="8" t="s">
        <v>72</v>
      </c>
      <c r="R3427" s="11">
        <v>-1752</v>
      </c>
      <c r="S3427" s="13">
        <f>_xlfn.XLOOKUP(P3427,rif_fee_schedule!$A$2:$A$84,rif_fee_schedule!C$2:C$84, 0)*1.628</f>
        <v>15.918583999999999</v>
      </c>
      <c r="T3427" s="13">
        <f>_xlfn.XLOOKUP(P3427,rif_fee_schedule!$A$2:$A$84,rif_fee_schedule!D$2:D$84, 0)</f>
        <v>9.2460000000000004</v>
      </c>
      <c r="U3427" s="14">
        <f t="shared" si="160"/>
        <v>-27889.359167999999</v>
      </c>
      <c r="V3427" s="14">
        <f t="shared" si="161"/>
        <v>-16198.992</v>
      </c>
      <c r="W3427" s="2"/>
      <c r="Y3427" s="3">
        <v>74696854.359999999</v>
      </c>
      <c r="Z3427" s="3">
        <v>1494936.99</v>
      </c>
      <c r="AA3427" s="3">
        <v>1189721.74</v>
      </c>
      <c r="AB3427" s="2">
        <v>103699.7</v>
      </c>
      <c r="AC3427" s="3">
        <v>2074</v>
      </c>
      <c r="AD3427" s="2">
        <v>-3422401.68</v>
      </c>
      <c r="AE3427" s="3">
        <v>599122533.62</v>
      </c>
      <c r="AF3427" s="3">
        <v>12164932.65</v>
      </c>
      <c r="AG3427" s="3">
        <v>2628720.44</v>
      </c>
      <c r="AH3427" s="3">
        <v>103699.7</v>
      </c>
      <c r="AI3427" s="3">
        <v>2074</v>
      </c>
      <c r="AJ3427" s="2">
        <v>-10188946.82</v>
      </c>
    </row>
    <row r="3428" spans="1:36" hidden="1" x14ac:dyDescent="0.25">
      <c r="A3428" s="8">
        <v>2</v>
      </c>
      <c r="B3428" s="8" t="s">
        <v>2265</v>
      </c>
      <c r="C3428" s="8">
        <v>141210011000</v>
      </c>
      <c r="D3428" s="8" t="s">
        <v>2266</v>
      </c>
      <c r="F3428" s="8" t="s">
        <v>2267</v>
      </c>
      <c r="G3428" s="10">
        <v>43588</v>
      </c>
      <c r="H3428" s="8" t="s">
        <v>31</v>
      </c>
      <c r="I3428" s="8" t="s">
        <v>38</v>
      </c>
      <c r="J3428" s="9">
        <v>0</v>
      </c>
      <c r="K3428" s="9">
        <v>0</v>
      </c>
      <c r="L3428" s="8">
        <v>0</v>
      </c>
      <c r="M3428" s="14">
        <f t="shared" si="162"/>
        <v>0</v>
      </c>
      <c r="N3428" s="8">
        <v>0</v>
      </c>
      <c r="O3428" s="8">
        <v>0</v>
      </c>
      <c r="P3428" s="8" t="s">
        <v>114</v>
      </c>
      <c r="R3428" s="8">
        <v>-2</v>
      </c>
      <c r="S3428" s="13">
        <f>_xlfn.XLOOKUP(P3428,rif_fee_schedule!$A$2:$A$84,rif_fee_schedule!C$2:C$84, 0)*1.628</f>
        <v>4288.152</v>
      </c>
      <c r="T3428" s="13">
        <f>_xlfn.XLOOKUP(P3428,rif_fee_schedule!$A$2:$A$84,rif_fee_schedule!D$2:D$84, 0)</f>
        <v>2490</v>
      </c>
      <c r="U3428" s="14">
        <f t="shared" si="160"/>
        <v>-8576.3040000000001</v>
      </c>
      <c r="V3428" s="14">
        <f t="shared" si="161"/>
        <v>-4980</v>
      </c>
      <c r="W3428"/>
      <c r="Y3428" s="3">
        <v>272008405.74000001</v>
      </c>
      <c r="Z3428" s="3">
        <v>5573244.3300000001</v>
      </c>
      <c r="AA3428" s="3">
        <v>0</v>
      </c>
      <c r="AB3428">
        <v>0</v>
      </c>
      <c r="AC3428" s="3">
        <v>0</v>
      </c>
      <c r="AD3428" s="2">
        <v>-7297347.0099999998</v>
      </c>
      <c r="AE3428" s="3">
        <v>599122533.62</v>
      </c>
      <c r="AF3428" s="3">
        <v>12164932.65</v>
      </c>
      <c r="AG3428" s="3">
        <v>2628720.44</v>
      </c>
      <c r="AH3428" s="3">
        <v>103699.7</v>
      </c>
      <c r="AI3428" s="3">
        <v>2074</v>
      </c>
      <c r="AJ3428" s="2">
        <v>-10188946.82</v>
      </c>
    </row>
    <row r="3429" spans="1:36" hidden="1" x14ac:dyDescent="0.25">
      <c r="A3429" s="8">
        <v>2</v>
      </c>
      <c r="B3429" s="8" t="s">
        <v>2265</v>
      </c>
      <c r="C3429" s="8">
        <v>141210011000</v>
      </c>
      <c r="D3429" s="8" t="s">
        <v>2266</v>
      </c>
      <c r="F3429" s="8" t="s">
        <v>2267</v>
      </c>
      <c r="G3429" s="10">
        <v>43588</v>
      </c>
      <c r="H3429" s="8" t="s">
        <v>31</v>
      </c>
      <c r="I3429" s="8" t="s">
        <v>38</v>
      </c>
      <c r="J3429" s="9">
        <v>0</v>
      </c>
      <c r="K3429" s="9">
        <v>0</v>
      </c>
      <c r="L3429" s="8">
        <v>0</v>
      </c>
      <c r="M3429" s="14">
        <f t="shared" si="162"/>
        <v>0</v>
      </c>
      <c r="N3429" s="8">
        <v>0</v>
      </c>
      <c r="O3429" s="8">
        <v>0</v>
      </c>
      <c r="P3429" s="8" t="s">
        <v>114</v>
      </c>
      <c r="R3429" s="8">
        <v>2</v>
      </c>
      <c r="S3429" s="13">
        <f>_xlfn.XLOOKUP(P3429,rif_fee_schedule!$A$2:$A$84,rif_fee_schedule!C$2:C$84, 0)*1.628</f>
        <v>4288.152</v>
      </c>
      <c r="T3429" s="13">
        <f>_xlfn.XLOOKUP(P3429,rif_fee_schedule!$A$2:$A$84,rif_fee_schedule!D$2:D$84, 0)</f>
        <v>2490</v>
      </c>
      <c r="U3429" s="14">
        <f t="shared" si="160"/>
        <v>8576.3040000000001</v>
      </c>
      <c r="V3429" s="14">
        <f t="shared" si="161"/>
        <v>4980</v>
      </c>
      <c r="W3429"/>
      <c r="Y3429" s="3">
        <v>272008405.74000001</v>
      </c>
      <c r="Z3429" s="3">
        <v>5573244.3300000001</v>
      </c>
      <c r="AA3429" s="3">
        <v>0</v>
      </c>
      <c r="AB3429">
        <v>0</v>
      </c>
      <c r="AC3429" s="3">
        <v>0</v>
      </c>
      <c r="AD3429" s="2">
        <v>-7297347.0099999998</v>
      </c>
      <c r="AE3429" s="3">
        <v>599122533.62</v>
      </c>
      <c r="AF3429" s="3">
        <v>12164932.65</v>
      </c>
      <c r="AG3429" s="3">
        <v>2628720.44</v>
      </c>
      <c r="AH3429" s="3">
        <v>103699.7</v>
      </c>
      <c r="AI3429" s="3">
        <v>2074</v>
      </c>
      <c r="AJ3429" s="2">
        <v>-10188946.82</v>
      </c>
    </row>
    <row r="3430" spans="1:36" hidden="1" x14ac:dyDescent="0.25">
      <c r="A3430" s="8">
        <v>2</v>
      </c>
      <c r="B3430" s="8" t="s">
        <v>1766</v>
      </c>
      <c r="C3430" s="8">
        <v>132070260100</v>
      </c>
      <c r="D3430" s="8" t="s">
        <v>1767</v>
      </c>
      <c r="G3430" s="10">
        <v>43588</v>
      </c>
      <c r="H3430" s="8" t="s">
        <v>31</v>
      </c>
      <c r="I3430" s="8" t="s">
        <v>32</v>
      </c>
      <c r="J3430" s="9">
        <v>25621.17</v>
      </c>
      <c r="K3430" s="9">
        <v>512.41999999999996</v>
      </c>
      <c r="L3430" s="8">
        <v>0</v>
      </c>
      <c r="M3430" s="14">
        <f t="shared" si="162"/>
        <v>26133.589999999997</v>
      </c>
      <c r="N3430" s="8">
        <v>0</v>
      </c>
      <c r="O3430" s="8">
        <v>0</v>
      </c>
      <c r="P3430" s="8" t="s">
        <v>45</v>
      </c>
      <c r="R3430" s="8">
        <v>-843</v>
      </c>
      <c r="S3430" s="13">
        <f>_xlfn.XLOOKUP(P3430,rif_fee_schedule!$A$2:$A$84,rif_fee_schedule!C$2:C$84, 0)*1.628</f>
        <v>19.244587999999997</v>
      </c>
      <c r="T3430" s="13">
        <f>_xlfn.XLOOKUP(P3430,rif_fee_schedule!$A$2:$A$84,rif_fee_schedule!D$2:D$84, 0)</f>
        <v>11.177</v>
      </c>
      <c r="U3430" s="14">
        <f t="shared" si="160"/>
        <v>-16223.187683999997</v>
      </c>
      <c r="V3430" s="14">
        <f t="shared" si="161"/>
        <v>-9422.2109999999993</v>
      </c>
      <c r="W3430"/>
      <c r="Y3430" s="3">
        <v>272008405.74000001</v>
      </c>
      <c r="Z3430" s="3">
        <v>5573244.3300000001</v>
      </c>
      <c r="AA3430" s="3">
        <v>0</v>
      </c>
      <c r="AB3430">
        <v>0</v>
      </c>
      <c r="AC3430" s="3">
        <v>0</v>
      </c>
      <c r="AD3430" s="2">
        <v>-7297347.0099999998</v>
      </c>
      <c r="AE3430" s="3">
        <v>599122533.62</v>
      </c>
      <c r="AF3430" s="3">
        <v>12164932.65</v>
      </c>
      <c r="AG3430" s="3">
        <v>2628720.44</v>
      </c>
      <c r="AH3430" s="3">
        <v>103699.7</v>
      </c>
      <c r="AI3430" s="3">
        <v>2074</v>
      </c>
      <c r="AJ3430" s="2">
        <v>-10188946.82</v>
      </c>
    </row>
    <row r="3431" spans="1:36" hidden="1" x14ac:dyDescent="0.25">
      <c r="A3431" s="8">
        <v>2</v>
      </c>
      <c r="B3431" s="8" t="s">
        <v>1766</v>
      </c>
      <c r="C3431" s="8">
        <v>132070260100</v>
      </c>
      <c r="D3431" s="8" t="s">
        <v>1767</v>
      </c>
      <c r="G3431" s="10">
        <v>43588</v>
      </c>
      <c r="H3431" s="8" t="s">
        <v>31</v>
      </c>
      <c r="I3431" s="8" t="s">
        <v>32</v>
      </c>
      <c r="J3431" s="9">
        <v>25621.17</v>
      </c>
      <c r="K3431" s="9">
        <v>512.41999999999996</v>
      </c>
      <c r="L3431" s="8">
        <v>0</v>
      </c>
      <c r="M3431" s="14">
        <f t="shared" si="162"/>
        <v>26133.589999999997</v>
      </c>
      <c r="N3431" s="8">
        <v>0</v>
      </c>
      <c r="O3431" s="8">
        <v>0</v>
      </c>
      <c r="P3431" s="8" t="s">
        <v>112</v>
      </c>
      <c r="R3431" s="8">
        <v>843</v>
      </c>
      <c r="S3431" s="13">
        <f>_xlfn.XLOOKUP(P3431,rif_fee_schedule!$A$2:$A$84,rif_fee_schedule!C$2:C$84, 0)*1.628</f>
        <v>53.092335999999996</v>
      </c>
      <c r="T3431" s="13">
        <f>_xlfn.XLOOKUP(P3431,rif_fee_schedule!$A$2:$A$84,rif_fee_schedule!D$2:D$84, 0)</f>
        <v>30.835000000000001</v>
      </c>
      <c r="U3431" s="14">
        <f t="shared" si="160"/>
        <v>44756.839247999997</v>
      </c>
      <c r="V3431" s="14">
        <f t="shared" si="161"/>
        <v>25993.905000000002</v>
      </c>
      <c r="W3431"/>
      <c r="Y3431" s="3">
        <v>272008405.74000001</v>
      </c>
      <c r="Z3431" s="3">
        <v>5573244.3300000001</v>
      </c>
      <c r="AA3431" s="3">
        <v>0</v>
      </c>
      <c r="AB3431">
        <v>0</v>
      </c>
      <c r="AC3431" s="3">
        <v>0</v>
      </c>
      <c r="AD3431" s="2">
        <v>-7297347.0099999998</v>
      </c>
      <c r="AE3431" s="3">
        <v>599122533.62</v>
      </c>
      <c r="AF3431" s="3">
        <v>12164932.65</v>
      </c>
      <c r="AG3431" s="3">
        <v>2628720.44</v>
      </c>
      <c r="AH3431" s="3">
        <v>103699.7</v>
      </c>
      <c r="AI3431" s="3">
        <v>2074</v>
      </c>
      <c r="AJ3431" s="2">
        <v>-10188946.82</v>
      </c>
    </row>
    <row r="3432" spans="1:36" hidden="1" x14ac:dyDescent="0.25">
      <c r="A3432" s="8">
        <v>1</v>
      </c>
      <c r="B3432" s="8" t="s">
        <v>370</v>
      </c>
      <c r="C3432" s="8">
        <v>3530170390640</v>
      </c>
      <c r="D3432" s="8" t="s">
        <v>371</v>
      </c>
      <c r="F3432" s="8" t="s">
        <v>372</v>
      </c>
      <c r="G3432" s="10">
        <v>43595</v>
      </c>
      <c r="H3432" s="8" t="s">
        <v>31</v>
      </c>
      <c r="I3432" s="8" t="s">
        <v>38</v>
      </c>
      <c r="J3432" s="9">
        <v>9278.02</v>
      </c>
      <c r="K3432" s="9">
        <v>185.56</v>
      </c>
      <c r="L3432" s="8">
        <v>0</v>
      </c>
      <c r="M3432" s="14">
        <f t="shared" si="162"/>
        <v>9463.58</v>
      </c>
      <c r="N3432" s="8">
        <v>0</v>
      </c>
      <c r="O3432" s="8">
        <v>0</v>
      </c>
      <c r="P3432" s="8" t="s">
        <v>77</v>
      </c>
      <c r="R3432" s="8">
        <v>1</v>
      </c>
      <c r="S3432" s="13">
        <f>_xlfn.XLOOKUP(P3432,rif_fee_schedule!$A$2:$A$84,rif_fee_schedule!C$2:C$84, 0)*1.628</f>
        <v>9769.6279999999988</v>
      </c>
      <c r="T3432" s="13">
        <f>_xlfn.XLOOKUP(P3432,rif_fee_schedule!$A$2:$A$84,rif_fee_schedule!D$2:D$84, 0)</f>
        <v>5674</v>
      </c>
      <c r="U3432" s="14">
        <f t="shared" si="160"/>
        <v>9769.6279999999988</v>
      </c>
      <c r="V3432" s="14">
        <f t="shared" si="161"/>
        <v>5674</v>
      </c>
      <c r="W3432"/>
      <c r="Y3432" s="3">
        <v>74696854.359999999</v>
      </c>
      <c r="Z3432" s="3">
        <v>1494936.99</v>
      </c>
      <c r="AA3432" s="3">
        <v>1189721.74</v>
      </c>
      <c r="AB3432" s="2">
        <v>103699.7</v>
      </c>
      <c r="AC3432" s="3">
        <v>2074</v>
      </c>
      <c r="AD3432" s="2">
        <v>-3422401.68</v>
      </c>
      <c r="AE3432" s="3">
        <v>599122533.62</v>
      </c>
      <c r="AF3432" s="3">
        <v>12164932.65</v>
      </c>
      <c r="AG3432" s="3">
        <v>2628720.44</v>
      </c>
      <c r="AH3432" s="3">
        <v>103699.7</v>
      </c>
      <c r="AI3432" s="3">
        <v>2074</v>
      </c>
      <c r="AJ3432" s="2">
        <v>-10188946.82</v>
      </c>
    </row>
    <row r="3433" spans="1:36" hidden="1" x14ac:dyDescent="0.25">
      <c r="A3433" s="8">
        <v>6</v>
      </c>
      <c r="B3433" s="8" t="s">
        <v>6010</v>
      </c>
      <c r="C3433" s="8">
        <v>1678240071940</v>
      </c>
      <c r="D3433" s="8" t="s">
        <v>6011</v>
      </c>
      <c r="F3433" s="8" t="s">
        <v>6012</v>
      </c>
      <c r="G3433" s="10">
        <v>43607</v>
      </c>
      <c r="H3433" s="8" t="s">
        <v>31</v>
      </c>
      <c r="I3433" s="8" t="s">
        <v>38</v>
      </c>
      <c r="J3433" s="9">
        <v>9686.3700000000008</v>
      </c>
      <c r="K3433" s="9">
        <v>193.73</v>
      </c>
      <c r="L3433" s="8">
        <v>0</v>
      </c>
      <c r="M3433" s="14">
        <f t="shared" si="162"/>
        <v>9880.1</v>
      </c>
      <c r="N3433" s="8">
        <v>0</v>
      </c>
      <c r="O3433" s="8">
        <v>0</v>
      </c>
      <c r="P3433" s="8" t="s">
        <v>45</v>
      </c>
      <c r="R3433" s="8">
        <v>530</v>
      </c>
      <c r="S3433" s="13">
        <f>_xlfn.XLOOKUP(P3433,rif_fee_schedule!$A$2:$A$84,rif_fee_schedule!C$2:C$84, 0)*1.628</f>
        <v>19.244587999999997</v>
      </c>
      <c r="T3433" s="13">
        <f>_xlfn.XLOOKUP(P3433,rif_fee_schedule!$A$2:$A$84,rif_fee_schedule!D$2:D$84, 0)</f>
        <v>11.177</v>
      </c>
      <c r="U3433" s="14">
        <f t="shared" si="160"/>
        <v>10199.631639999998</v>
      </c>
      <c r="V3433" s="14">
        <f t="shared" si="161"/>
        <v>5923.8099999999995</v>
      </c>
      <c r="W3433"/>
      <c r="Y3433" s="3">
        <v>43269262.359999999</v>
      </c>
      <c r="Z3433" s="3">
        <v>874367.57</v>
      </c>
      <c r="AA3433" s="3">
        <v>433279.63</v>
      </c>
      <c r="AB3433">
        <v>0</v>
      </c>
      <c r="AC3433" s="3">
        <v>0</v>
      </c>
      <c r="AD3433" s="2">
        <v>374512.67</v>
      </c>
      <c r="AE3433" s="3">
        <v>599122533.62</v>
      </c>
      <c r="AF3433" s="3">
        <v>12164932.65</v>
      </c>
      <c r="AG3433" s="3">
        <v>2628720.44</v>
      </c>
      <c r="AH3433" s="3">
        <v>103699.7</v>
      </c>
      <c r="AI3433" s="3">
        <v>2074</v>
      </c>
      <c r="AJ3433" s="2">
        <v>-10188946.82</v>
      </c>
    </row>
    <row r="3434" spans="1:36" hidden="1" x14ac:dyDescent="0.25">
      <c r="A3434" s="8">
        <v>3</v>
      </c>
      <c r="B3434" s="8" t="s">
        <v>3349</v>
      </c>
      <c r="C3434" s="8">
        <v>420160073950</v>
      </c>
      <c r="D3434" s="8" t="s">
        <v>3350</v>
      </c>
      <c r="F3434" s="8" t="s">
        <v>3351</v>
      </c>
      <c r="G3434" s="10">
        <v>43592</v>
      </c>
      <c r="H3434" s="8" t="s">
        <v>31</v>
      </c>
      <c r="I3434" s="8" t="s">
        <v>38</v>
      </c>
      <c r="J3434" s="9">
        <v>39762.050000000003</v>
      </c>
      <c r="K3434" s="9">
        <v>795.24</v>
      </c>
      <c r="L3434" s="8">
        <v>0</v>
      </c>
      <c r="M3434" s="14">
        <f t="shared" si="162"/>
        <v>40557.29</v>
      </c>
      <c r="N3434" s="8">
        <v>0</v>
      </c>
      <c r="O3434" s="8">
        <v>0</v>
      </c>
      <c r="P3434" s="8" t="s">
        <v>376</v>
      </c>
      <c r="R3434" s="8">
        <v>7</v>
      </c>
      <c r="S3434" s="13">
        <f>_xlfn.XLOOKUP(P3434,rif_fee_schedule!$A$2:$A$84,rif_fee_schedule!C$2:C$84, 0)*1.628</f>
        <v>5981.2719999999999</v>
      </c>
      <c r="T3434" s="13">
        <f>_xlfn.XLOOKUP(P3434,rif_fee_schedule!$A$2:$A$84,rif_fee_schedule!D$2:D$84, 0)</f>
        <v>3474</v>
      </c>
      <c r="U3434" s="14">
        <f t="shared" si="160"/>
        <v>41868.904000000002</v>
      </c>
      <c r="V3434" s="14">
        <f t="shared" si="161"/>
        <v>24318</v>
      </c>
      <c r="W3434"/>
      <c r="Y3434" s="3">
        <v>23988344.25</v>
      </c>
      <c r="Z3434" s="3">
        <v>491993.61</v>
      </c>
      <c r="AA3434" s="3">
        <v>633517.25</v>
      </c>
      <c r="AB3434">
        <v>0</v>
      </c>
      <c r="AC3434" s="3">
        <v>0</v>
      </c>
      <c r="AD3434" s="2">
        <v>2811604.2</v>
      </c>
      <c r="AE3434" s="3">
        <v>599122533.62</v>
      </c>
      <c r="AF3434" s="3">
        <v>12164932.65</v>
      </c>
      <c r="AG3434" s="3">
        <v>2628720.44</v>
      </c>
      <c r="AH3434" s="3">
        <v>103699.7</v>
      </c>
      <c r="AI3434" s="3">
        <v>2074</v>
      </c>
      <c r="AJ3434" s="2">
        <v>-10188946.82</v>
      </c>
    </row>
    <row r="3435" spans="1:36" hidden="1" x14ac:dyDescent="0.25">
      <c r="A3435" s="8">
        <v>2</v>
      </c>
      <c r="B3435" s="8" t="s">
        <v>2007</v>
      </c>
      <c r="C3435" s="8">
        <v>141050940840</v>
      </c>
      <c r="D3435" s="8" t="s">
        <v>2008</v>
      </c>
      <c r="G3435" s="10">
        <v>43600</v>
      </c>
      <c r="H3435" s="8" t="s">
        <v>31</v>
      </c>
      <c r="I3435" s="8" t="s">
        <v>32</v>
      </c>
      <c r="J3435" s="9">
        <v>37095.53</v>
      </c>
      <c r="K3435" s="9">
        <v>741.91</v>
      </c>
      <c r="L3435" s="8">
        <v>0</v>
      </c>
      <c r="M3435" s="14">
        <f t="shared" si="162"/>
        <v>37837.440000000002</v>
      </c>
      <c r="N3435" s="8">
        <v>0</v>
      </c>
      <c r="O3435" s="8">
        <v>0</v>
      </c>
      <c r="P3435" s="8" t="s">
        <v>72</v>
      </c>
      <c r="R3435" s="11">
        <v>2595</v>
      </c>
      <c r="S3435" s="13">
        <f>_xlfn.XLOOKUP(P3435,rif_fee_schedule!$A$2:$A$84,rif_fee_schedule!C$2:C$84, 0)*1.628</f>
        <v>15.918583999999999</v>
      </c>
      <c r="T3435" s="13">
        <f>_xlfn.XLOOKUP(P3435,rif_fee_schedule!$A$2:$A$84,rif_fee_schedule!D$2:D$84, 0)</f>
        <v>9.2460000000000004</v>
      </c>
      <c r="U3435" s="14">
        <f t="shared" si="160"/>
        <v>41308.725480000001</v>
      </c>
      <c r="V3435" s="14">
        <f t="shared" si="161"/>
        <v>23993.370000000003</v>
      </c>
      <c r="W3435" s="2"/>
      <c r="Y3435" s="3">
        <v>272008405.74000001</v>
      </c>
      <c r="Z3435" s="3">
        <v>5573244.3300000001</v>
      </c>
      <c r="AA3435" s="3">
        <v>0</v>
      </c>
      <c r="AB3435">
        <v>0</v>
      </c>
      <c r="AC3435" s="3">
        <v>0</v>
      </c>
      <c r="AD3435" s="2">
        <v>-7297347.0099999998</v>
      </c>
      <c r="AE3435" s="3">
        <v>599122533.62</v>
      </c>
      <c r="AF3435" s="3">
        <v>12164932.65</v>
      </c>
      <c r="AG3435" s="3">
        <v>2628720.44</v>
      </c>
      <c r="AH3435" s="3">
        <v>103699.7</v>
      </c>
      <c r="AI3435" s="3">
        <v>2074</v>
      </c>
      <c r="AJ3435" s="2">
        <v>-10188946.82</v>
      </c>
    </row>
    <row r="3436" spans="1:36" hidden="1" x14ac:dyDescent="0.25">
      <c r="A3436" s="8">
        <v>2</v>
      </c>
      <c r="B3436" s="8" t="s">
        <v>2211</v>
      </c>
      <c r="C3436" s="8">
        <v>141210072010</v>
      </c>
      <c r="D3436" s="8" t="s">
        <v>2212</v>
      </c>
      <c r="G3436" s="10">
        <v>43601</v>
      </c>
      <c r="H3436" s="8" t="s">
        <v>31</v>
      </c>
      <c r="I3436" s="8" t="s">
        <v>32</v>
      </c>
      <c r="J3436" s="9">
        <v>0</v>
      </c>
      <c r="K3436" s="9">
        <v>0</v>
      </c>
      <c r="L3436" s="8">
        <v>0</v>
      </c>
      <c r="M3436" s="14">
        <f t="shared" si="162"/>
        <v>0</v>
      </c>
      <c r="N3436" s="8">
        <v>0</v>
      </c>
      <c r="O3436" s="8">
        <v>0</v>
      </c>
      <c r="P3436" s="8" t="s">
        <v>77</v>
      </c>
      <c r="R3436" s="8">
        <v>0</v>
      </c>
      <c r="S3436" s="13">
        <f>_xlfn.XLOOKUP(P3436,rif_fee_schedule!$A$2:$A$84,rif_fee_schedule!C$2:C$84, 0)*1.628</f>
        <v>9769.6279999999988</v>
      </c>
      <c r="T3436" s="13">
        <f>_xlfn.XLOOKUP(P3436,rif_fee_schedule!$A$2:$A$84,rif_fee_schedule!D$2:D$84, 0)</f>
        <v>5674</v>
      </c>
      <c r="U3436" s="14">
        <f t="shared" si="160"/>
        <v>0</v>
      </c>
      <c r="V3436" s="14">
        <f t="shared" si="161"/>
        <v>0</v>
      </c>
      <c r="W3436"/>
      <c r="Y3436" s="3">
        <v>272008405.74000001</v>
      </c>
      <c r="Z3436" s="3">
        <v>5573244.3300000001</v>
      </c>
      <c r="AA3436" s="3">
        <v>0</v>
      </c>
      <c r="AB3436">
        <v>0</v>
      </c>
      <c r="AC3436" s="3">
        <v>0</v>
      </c>
      <c r="AD3436" s="2">
        <v>-7297347.0099999998</v>
      </c>
      <c r="AE3436" s="3">
        <v>599122533.62</v>
      </c>
      <c r="AF3436" s="3">
        <v>12164932.65</v>
      </c>
      <c r="AG3436" s="3">
        <v>2628720.44</v>
      </c>
      <c r="AH3436" s="3">
        <v>103699.7</v>
      </c>
      <c r="AI3436" s="3">
        <v>2074</v>
      </c>
      <c r="AJ3436" s="2">
        <v>-10188946.82</v>
      </c>
    </row>
    <row r="3437" spans="1:36" hidden="1" x14ac:dyDescent="0.25">
      <c r="A3437" s="8">
        <v>9.1</v>
      </c>
      <c r="B3437" s="8" t="s">
        <v>8895</v>
      </c>
      <c r="C3437" s="8">
        <v>430110510010</v>
      </c>
      <c r="D3437" s="8" t="s">
        <v>8896</v>
      </c>
      <c r="E3437" s="8" t="s">
        <v>30</v>
      </c>
      <c r="F3437" s="8" t="s">
        <v>8897</v>
      </c>
      <c r="G3437" s="10">
        <v>43602</v>
      </c>
      <c r="H3437" s="8" t="s">
        <v>31</v>
      </c>
      <c r="I3437" s="8" t="s">
        <v>38</v>
      </c>
      <c r="J3437" s="9">
        <v>350325.91</v>
      </c>
      <c r="K3437" s="9">
        <v>7006.52</v>
      </c>
      <c r="L3437" s="8">
        <v>0</v>
      </c>
      <c r="M3437" s="14">
        <f t="shared" si="162"/>
        <v>357332.43</v>
      </c>
      <c r="N3437" s="8">
        <v>0</v>
      </c>
      <c r="O3437" s="8">
        <v>0</v>
      </c>
      <c r="P3437" s="8" t="s">
        <v>117</v>
      </c>
      <c r="R3437" s="8">
        <v>91</v>
      </c>
      <c r="S3437" s="13">
        <f>_xlfn.XLOOKUP(P3437,rif_fee_schedule!$A$2:$A$84,rif_fee_schedule!C$2:C$84, 0)*1.628</f>
        <v>4288.152</v>
      </c>
      <c r="T3437" s="13">
        <f>_xlfn.XLOOKUP(P3437,rif_fee_schedule!$A$2:$A$84,rif_fee_schedule!D$2:D$84, 0)</f>
        <v>2490</v>
      </c>
      <c r="U3437" s="14">
        <f t="shared" si="160"/>
        <v>390221.83199999999</v>
      </c>
      <c r="V3437" s="14">
        <f t="shared" si="161"/>
        <v>226590</v>
      </c>
      <c r="W3437"/>
      <c r="Y3437" s="3">
        <v>13894747.220000001</v>
      </c>
      <c r="Z3437" s="3">
        <v>290518.01</v>
      </c>
      <c r="AA3437" s="3">
        <v>0</v>
      </c>
      <c r="AB3437">
        <v>0</v>
      </c>
      <c r="AC3437" s="3">
        <v>0</v>
      </c>
      <c r="AD3437" s="2">
        <v>-156592.79</v>
      </c>
      <c r="AE3437" s="3">
        <v>599122533.62</v>
      </c>
      <c r="AF3437" s="3">
        <v>12164932.65</v>
      </c>
      <c r="AG3437" s="3">
        <v>2628720.44</v>
      </c>
      <c r="AH3437" s="3">
        <v>103699.7</v>
      </c>
      <c r="AI3437" s="3">
        <v>2074</v>
      </c>
      <c r="AJ3437" s="2">
        <v>-10188946.82</v>
      </c>
    </row>
    <row r="3438" spans="1:36" hidden="1" x14ac:dyDescent="0.25">
      <c r="A3438" s="8">
        <v>6</v>
      </c>
      <c r="B3438" s="8" t="s">
        <v>5804</v>
      </c>
      <c r="C3438" s="8">
        <v>1079190290490</v>
      </c>
      <c r="D3438" s="8" t="s">
        <v>5805</v>
      </c>
      <c r="F3438" s="8" t="s">
        <v>5806</v>
      </c>
      <c r="G3438" s="10">
        <v>43601</v>
      </c>
      <c r="H3438" s="8" t="s">
        <v>31</v>
      </c>
      <c r="I3438" s="8" t="s">
        <v>38</v>
      </c>
      <c r="J3438" s="9">
        <v>11360.59</v>
      </c>
      <c r="K3438" s="9">
        <v>227.21</v>
      </c>
      <c r="L3438" s="8">
        <v>0</v>
      </c>
      <c r="M3438" s="14">
        <f t="shared" si="162"/>
        <v>11587.8</v>
      </c>
      <c r="N3438" s="8">
        <v>0</v>
      </c>
      <c r="O3438" s="8">
        <v>0</v>
      </c>
      <c r="P3438" s="8" t="s">
        <v>376</v>
      </c>
      <c r="R3438" s="8">
        <v>2</v>
      </c>
      <c r="S3438" s="13">
        <f>_xlfn.XLOOKUP(P3438,rif_fee_schedule!$A$2:$A$84,rif_fee_schedule!C$2:C$84, 0)*1.628</f>
        <v>5981.2719999999999</v>
      </c>
      <c r="T3438" s="13">
        <f>_xlfn.XLOOKUP(P3438,rif_fee_schedule!$A$2:$A$84,rif_fee_schedule!D$2:D$84, 0)</f>
        <v>3474</v>
      </c>
      <c r="U3438" s="14">
        <f t="shared" si="160"/>
        <v>11962.544</v>
      </c>
      <c r="V3438" s="14">
        <f t="shared" si="161"/>
        <v>6948</v>
      </c>
      <c r="W3438"/>
      <c r="Y3438" s="3">
        <v>43269262.359999999</v>
      </c>
      <c r="Z3438" s="3">
        <v>874367.57</v>
      </c>
      <c r="AA3438" s="3">
        <v>433279.63</v>
      </c>
      <c r="AB3438">
        <v>0</v>
      </c>
      <c r="AC3438" s="3">
        <v>0</v>
      </c>
      <c r="AD3438" s="2">
        <v>374512.67</v>
      </c>
      <c r="AE3438" s="3">
        <v>599122533.62</v>
      </c>
      <c r="AF3438" s="3">
        <v>12164932.65</v>
      </c>
      <c r="AG3438" s="3">
        <v>2628720.44</v>
      </c>
      <c r="AH3438" s="3">
        <v>103699.7</v>
      </c>
      <c r="AI3438" s="3">
        <v>2074</v>
      </c>
      <c r="AJ3438" s="2">
        <v>-10188946.82</v>
      </c>
    </row>
    <row r="3439" spans="1:36" hidden="1" x14ac:dyDescent="0.25">
      <c r="A3439" s="8">
        <v>6</v>
      </c>
      <c r="B3439" s="8" t="s">
        <v>5891</v>
      </c>
      <c r="C3439" s="8">
        <v>1079190290490</v>
      </c>
      <c r="D3439" s="8" t="s">
        <v>5805</v>
      </c>
      <c r="F3439" s="8" t="s">
        <v>5892</v>
      </c>
      <c r="G3439" s="10">
        <v>43721</v>
      </c>
      <c r="H3439" s="8" t="s">
        <v>31</v>
      </c>
      <c r="I3439" s="8" t="s">
        <v>38</v>
      </c>
      <c r="J3439" s="9">
        <v>0</v>
      </c>
      <c r="K3439" s="9">
        <v>0</v>
      </c>
      <c r="L3439" s="8">
        <v>0</v>
      </c>
      <c r="M3439" s="14">
        <f t="shared" si="162"/>
        <v>0</v>
      </c>
      <c r="N3439" s="8">
        <v>0</v>
      </c>
      <c r="O3439" s="8">
        <v>0</v>
      </c>
      <c r="P3439" s="8" t="s">
        <v>77</v>
      </c>
      <c r="R3439" s="8">
        <v>0</v>
      </c>
      <c r="S3439" s="13">
        <f>_xlfn.XLOOKUP(P3439,rif_fee_schedule!$A$2:$A$84,rif_fee_schedule!C$2:C$84, 0)*1.628</f>
        <v>9769.6279999999988</v>
      </c>
      <c r="T3439" s="13">
        <f>_xlfn.XLOOKUP(P3439,rif_fee_schedule!$A$2:$A$84,rif_fee_schedule!D$2:D$84, 0)</f>
        <v>5674</v>
      </c>
      <c r="U3439" s="14">
        <f t="shared" si="160"/>
        <v>0</v>
      </c>
      <c r="V3439" s="14">
        <f t="shared" si="161"/>
        <v>0</v>
      </c>
      <c r="W3439"/>
      <c r="Y3439" s="3">
        <v>43269262.359999999</v>
      </c>
      <c r="Z3439" s="3">
        <v>874367.57</v>
      </c>
      <c r="AA3439" s="3">
        <v>433279.63</v>
      </c>
      <c r="AB3439">
        <v>0</v>
      </c>
      <c r="AC3439" s="3">
        <v>0</v>
      </c>
      <c r="AD3439" s="2">
        <v>374512.67</v>
      </c>
      <c r="AE3439" s="3">
        <v>599122533.62</v>
      </c>
      <c r="AF3439" s="3">
        <v>12164932.65</v>
      </c>
      <c r="AG3439" s="3">
        <v>2628720.44</v>
      </c>
      <c r="AH3439" s="3">
        <v>103699.7</v>
      </c>
      <c r="AI3439" s="3">
        <v>2074</v>
      </c>
      <c r="AJ3439" s="2">
        <v>-10188946.82</v>
      </c>
    </row>
    <row r="3440" spans="1:36" hidden="1" x14ac:dyDescent="0.25">
      <c r="A3440" s="8">
        <v>6</v>
      </c>
      <c r="B3440" s="8" t="s">
        <v>5865</v>
      </c>
      <c r="C3440" s="8">
        <v>1079190290440</v>
      </c>
      <c r="D3440" s="8" t="s">
        <v>5866</v>
      </c>
      <c r="F3440" s="8" t="s">
        <v>5806</v>
      </c>
      <c r="G3440" s="10">
        <v>43598</v>
      </c>
      <c r="H3440" s="8" t="s">
        <v>31</v>
      </c>
      <c r="I3440" s="8" t="s">
        <v>38</v>
      </c>
      <c r="J3440" s="9">
        <v>11360.59</v>
      </c>
      <c r="K3440" s="9">
        <v>227.21</v>
      </c>
      <c r="L3440" s="8">
        <v>0</v>
      </c>
      <c r="M3440" s="14">
        <f t="shared" si="162"/>
        <v>11587.8</v>
      </c>
      <c r="N3440" s="8">
        <v>0</v>
      </c>
      <c r="O3440" s="8">
        <v>0</v>
      </c>
      <c r="P3440" s="8" t="s">
        <v>376</v>
      </c>
      <c r="R3440" s="8">
        <v>2</v>
      </c>
      <c r="S3440" s="13">
        <f>_xlfn.XLOOKUP(P3440,rif_fee_schedule!$A$2:$A$84,rif_fee_schedule!C$2:C$84, 0)*1.628</f>
        <v>5981.2719999999999</v>
      </c>
      <c r="T3440" s="13">
        <f>_xlfn.XLOOKUP(P3440,rif_fee_schedule!$A$2:$A$84,rif_fee_schedule!D$2:D$84, 0)</f>
        <v>3474</v>
      </c>
      <c r="U3440" s="14">
        <f t="shared" si="160"/>
        <v>11962.544</v>
      </c>
      <c r="V3440" s="14">
        <f t="shared" si="161"/>
        <v>6948</v>
      </c>
      <c r="W3440"/>
      <c r="Y3440" s="3">
        <v>43269262.359999999</v>
      </c>
      <c r="Z3440" s="3">
        <v>874367.57</v>
      </c>
      <c r="AA3440" s="3">
        <v>433279.63</v>
      </c>
      <c r="AB3440">
        <v>0</v>
      </c>
      <c r="AC3440" s="3">
        <v>0</v>
      </c>
      <c r="AD3440" s="2">
        <v>374512.67</v>
      </c>
      <c r="AE3440" s="3">
        <v>599122533.62</v>
      </c>
      <c r="AF3440" s="3">
        <v>12164932.65</v>
      </c>
      <c r="AG3440" s="3">
        <v>2628720.44</v>
      </c>
      <c r="AH3440" s="3">
        <v>103699.7</v>
      </c>
      <c r="AI3440" s="3">
        <v>2074</v>
      </c>
      <c r="AJ3440" s="2">
        <v>-10188946.82</v>
      </c>
    </row>
    <row r="3441" spans="1:36" hidden="1" x14ac:dyDescent="0.25">
      <c r="A3441" s="8">
        <v>6</v>
      </c>
      <c r="B3441" s="8" t="s">
        <v>5885</v>
      </c>
      <c r="C3441" s="8">
        <v>1079190290460</v>
      </c>
      <c r="D3441" s="8" t="s">
        <v>5886</v>
      </c>
      <c r="F3441" s="8" t="s">
        <v>5806</v>
      </c>
      <c r="G3441" s="10">
        <v>43601</v>
      </c>
      <c r="H3441" s="8" t="s">
        <v>31</v>
      </c>
      <c r="I3441" s="8" t="s">
        <v>38</v>
      </c>
      <c r="J3441" s="9">
        <v>11360.59</v>
      </c>
      <c r="K3441" s="9">
        <v>227.21</v>
      </c>
      <c r="L3441" s="8">
        <v>0</v>
      </c>
      <c r="M3441" s="14">
        <f t="shared" si="162"/>
        <v>11587.8</v>
      </c>
      <c r="N3441" s="8">
        <v>0</v>
      </c>
      <c r="O3441" s="8">
        <v>0</v>
      </c>
      <c r="P3441" s="8" t="s">
        <v>376</v>
      </c>
      <c r="R3441" s="8">
        <v>2</v>
      </c>
      <c r="S3441" s="13">
        <f>_xlfn.XLOOKUP(P3441,rif_fee_schedule!$A$2:$A$84,rif_fee_schedule!C$2:C$84, 0)*1.628</f>
        <v>5981.2719999999999</v>
      </c>
      <c r="T3441" s="13">
        <f>_xlfn.XLOOKUP(P3441,rif_fee_schedule!$A$2:$A$84,rif_fee_schedule!D$2:D$84, 0)</f>
        <v>3474</v>
      </c>
      <c r="U3441" s="14">
        <f t="shared" si="160"/>
        <v>11962.544</v>
      </c>
      <c r="V3441" s="14">
        <f t="shared" si="161"/>
        <v>6948</v>
      </c>
      <c r="W3441"/>
      <c r="Y3441" s="3">
        <v>43269262.359999999</v>
      </c>
      <c r="Z3441" s="3">
        <v>874367.57</v>
      </c>
      <c r="AA3441" s="3">
        <v>433279.63</v>
      </c>
      <c r="AB3441">
        <v>0</v>
      </c>
      <c r="AC3441" s="3">
        <v>0</v>
      </c>
      <c r="AD3441" s="2">
        <v>374512.67</v>
      </c>
      <c r="AE3441" s="3">
        <v>599122533.62</v>
      </c>
      <c r="AF3441" s="3">
        <v>12164932.65</v>
      </c>
      <c r="AG3441" s="3">
        <v>2628720.44</v>
      </c>
      <c r="AH3441" s="3">
        <v>103699.7</v>
      </c>
      <c r="AI3441" s="3">
        <v>2074</v>
      </c>
      <c r="AJ3441" s="2">
        <v>-10188946.82</v>
      </c>
    </row>
    <row r="3442" spans="1:36" hidden="1" x14ac:dyDescent="0.25">
      <c r="A3442" s="8">
        <v>6</v>
      </c>
      <c r="B3442" s="8" t="s">
        <v>5855</v>
      </c>
      <c r="C3442" s="8">
        <v>1079190290630</v>
      </c>
      <c r="D3442" s="8" t="s">
        <v>5856</v>
      </c>
      <c r="F3442" s="8" t="s">
        <v>5806</v>
      </c>
      <c r="G3442" s="10">
        <v>43598</v>
      </c>
      <c r="H3442" s="8" t="s">
        <v>31</v>
      </c>
      <c r="I3442" s="8" t="s">
        <v>38</v>
      </c>
      <c r="J3442" s="9">
        <v>11360.59</v>
      </c>
      <c r="K3442" s="9">
        <v>227.21</v>
      </c>
      <c r="L3442" s="8">
        <v>0</v>
      </c>
      <c r="M3442" s="14">
        <f t="shared" si="162"/>
        <v>11587.8</v>
      </c>
      <c r="N3442" s="8">
        <v>0</v>
      </c>
      <c r="O3442" s="8">
        <v>0</v>
      </c>
      <c r="P3442" s="8" t="s">
        <v>376</v>
      </c>
      <c r="R3442" s="8">
        <v>2</v>
      </c>
      <c r="S3442" s="13">
        <f>_xlfn.XLOOKUP(P3442,rif_fee_schedule!$A$2:$A$84,rif_fee_schedule!C$2:C$84, 0)*1.628</f>
        <v>5981.2719999999999</v>
      </c>
      <c r="T3442" s="13">
        <f>_xlfn.XLOOKUP(P3442,rif_fee_schedule!$A$2:$A$84,rif_fee_schedule!D$2:D$84, 0)</f>
        <v>3474</v>
      </c>
      <c r="U3442" s="14">
        <f t="shared" si="160"/>
        <v>11962.544</v>
      </c>
      <c r="V3442" s="14">
        <f t="shared" si="161"/>
        <v>6948</v>
      </c>
      <c r="W3442"/>
      <c r="Y3442" s="3">
        <v>43269262.359999999</v>
      </c>
      <c r="Z3442" s="3">
        <v>874367.57</v>
      </c>
      <c r="AA3442" s="3">
        <v>433279.63</v>
      </c>
      <c r="AB3442">
        <v>0</v>
      </c>
      <c r="AC3442" s="3">
        <v>0</v>
      </c>
      <c r="AD3442" s="2">
        <v>374512.67</v>
      </c>
      <c r="AE3442" s="3">
        <v>599122533.62</v>
      </c>
      <c r="AF3442" s="3">
        <v>12164932.65</v>
      </c>
      <c r="AG3442" s="3">
        <v>2628720.44</v>
      </c>
      <c r="AH3442" s="3">
        <v>103699.7</v>
      </c>
      <c r="AI3442" s="3">
        <v>2074</v>
      </c>
      <c r="AJ3442" s="2">
        <v>-10188946.82</v>
      </c>
    </row>
    <row r="3443" spans="1:36" hidden="1" x14ac:dyDescent="0.25">
      <c r="A3443" s="8">
        <v>6</v>
      </c>
      <c r="B3443" s="8" t="s">
        <v>5883</v>
      </c>
      <c r="C3443" s="8">
        <v>1079190290750</v>
      </c>
      <c r="D3443" s="8" t="s">
        <v>5884</v>
      </c>
      <c r="F3443" s="8" t="s">
        <v>5806</v>
      </c>
      <c r="G3443" s="10">
        <v>43600</v>
      </c>
      <c r="H3443" s="8" t="s">
        <v>31</v>
      </c>
      <c r="I3443" s="8" t="s">
        <v>38</v>
      </c>
      <c r="J3443" s="9">
        <v>11360.59</v>
      </c>
      <c r="K3443" s="9">
        <v>227.21</v>
      </c>
      <c r="L3443" s="8">
        <v>0</v>
      </c>
      <c r="M3443" s="14">
        <f t="shared" si="162"/>
        <v>11587.8</v>
      </c>
      <c r="N3443" s="8">
        <v>0</v>
      </c>
      <c r="O3443" s="8">
        <v>0</v>
      </c>
      <c r="P3443" s="8" t="s">
        <v>376</v>
      </c>
      <c r="R3443" s="8">
        <v>2</v>
      </c>
      <c r="S3443" s="13">
        <f>_xlfn.XLOOKUP(P3443,rif_fee_schedule!$A$2:$A$84,rif_fee_schedule!C$2:C$84, 0)*1.628</f>
        <v>5981.2719999999999</v>
      </c>
      <c r="T3443" s="13">
        <f>_xlfn.XLOOKUP(P3443,rif_fee_schedule!$A$2:$A$84,rif_fee_schedule!D$2:D$84, 0)</f>
        <v>3474</v>
      </c>
      <c r="U3443" s="14">
        <f t="shared" ref="U3443:U3506" si="163">S3443*R3443</f>
        <v>11962.544</v>
      </c>
      <c r="V3443" s="14">
        <f t="shared" ref="V3443:V3506" si="164">T3443*R3443</f>
        <v>6948</v>
      </c>
      <c r="W3443"/>
      <c r="Y3443" s="3">
        <v>43269262.359999999</v>
      </c>
      <c r="Z3443" s="3">
        <v>874367.57</v>
      </c>
      <c r="AA3443" s="3">
        <v>433279.63</v>
      </c>
      <c r="AB3443">
        <v>0</v>
      </c>
      <c r="AC3443" s="3">
        <v>0</v>
      </c>
      <c r="AD3443" s="2">
        <v>374512.67</v>
      </c>
      <c r="AE3443" s="3">
        <v>599122533.62</v>
      </c>
      <c r="AF3443" s="3">
        <v>12164932.65</v>
      </c>
      <c r="AG3443" s="3">
        <v>2628720.44</v>
      </c>
      <c r="AH3443" s="3">
        <v>103699.7</v>
      </c>
      <c r="AI3443" s="3">
        <v>2074</v>
      </c>
      <c r="AJ3443" s="2">
        <v>-10188946.82</v>
      </c>
    </row>
    <row r="3444" spans="1:36" hidden="1" x14ac:dyDescent="0.25">
      <c r="A3444" s="8">
        <v>6</v>
      </c>
      <c r="B3444" s="8" t="s">
        <v>5818</v>
      </c>
      <c r="C3444" s="8">
        <v>1079190290480</v>
      </c>
      <c r="D3444" s="8" t="s">
        <v>5819</v>
      </c>
      <c r="F3444" s="8" t="s">
        <v>5806</v>
      </c>
      <c r="G3444" s="10">
        <v>43602</v>
      </c>
      <c r="H3444" s="8" t="s">
        <v>31</v>
      </c>
      <c r="I3444" s="8" t="s">
        <v>38</v>
      </c>
      <c r="J3444" s="9">
        <v>11360.59</v>
      </c>
      <c r="K3444" s="9">
        <v>227.21</v>
      </c>
      <c r="L3444" s="8">
        <v>0</v>
      </c>
      <c r="M3444" s="14">
        <f t="shared" si="162"/>
        <v>11587.8</v>
      </c>
      <c r="N3444" s="8">
        <v>0</v>
      </c>
      <c r="O3444" s="8">
        <v>0</v>
      </c>
      <c r="P3444" s="8" t="s">
        <v>376</v>
      </c>
      <c r="R3444" s="8">
        <v>2</v>
      </c>
      <c r="S3444" s="13">
        <f>_xlfn.XLOOKUP(P3444,rif_fee_schedule!$A$2:$A$84,rif_fee_schedule!C$2:C$84, 0)*1.628</f>
        <v>5981.2719999999999</v>
      </c>
      <c r="T3444" s="13">
        <f>_xlfn.XLOOKUP(P3444,rif_fee_schedule!$A$2:$A$84,rif_fee_schedule!D$2:D$84, 0)</f>
        <v>3474</v>
      </c>
      <c r="U3444" s="14">
        <f t="shared" si="163"/>
        <v>11962.544</v>
      </c>
      <c r="V3444" s="14">
        <f t="shared" si="164"/>
        <v>6948</v>
      </c>
      <c r="W3444"/>
      <c r="Y3444" s="3">
        <v>43269262.359999999</v>
      </c>
      <c r="Z3444" s="3">
        <v>874367.57</v>
      </c>
      <c r="AA3444" s="3">
        <v>433279.63</v>
      </c>
      <c r="AB3444">
        <v>0</v>
      </c>
      <c r="AC3444" s="3">
        <v>0</v>
      </c>
      <c r="AD3444" s="2">
        <v>374512.67</v>
      </c>
      <c r="AE3444" s="3">
        <v>599122533.62</v>
      </c>
      <c r="AF3444" s="3">
        <v>12164932.65</v>
      </c>
      <c r="AG3444" s="3">
        <v>2628720.44</v>
      </c>
      <c r="AH3444" s="3">
        <v>103699.7</v>
      </c>
      <c r="AI3444" s="3">
        <v>2074</v>
      </c>
      <c r="AJ3444" s="2">
        <v>-10188946.82</v>
      </c>
    </row>
    <row r="3445" spans="1:36" hidden="1" x14ac:dyDescent="0.25">
      <c r="A3445" s="8">
        <v>6</v>
      </c>
      <c r="B3445" s="8" t="s">
        <v>5875</v>
      </c>
      <c r="C3445" s="8">
        <v>1079190290650</v>
      </c>
      <c r="D3445" s="8" t="s">
        <v>5876</v>
      </c>
      <c r="F3445" s="8" t="s">
        <v>5806</v>
      </c>
      <c r="G3445" s="10">
        <v>43599</v>
      </c>
      <c r="H3445" s="8" t="s">
        <v>31</v>
      </c>
      <c r="I3445" s="8" t="s">
        <v>38</v>
      </c>
      <c r="J3445" s="9">
        <v>11360.59</v>
      </c>
      <c r="K3445" s="9">
        <v>227.21</v>
      </c>
      <c r="L3445" s="8">
        <v>0</v>
      </c>
      <c r="M3445" s="14">
        <f t="shared" si="162"/>
        <v>11587.8</v>
      </c>
      <c r="N3445" s="8">
        <v>0</v>
      </c>
      <c r="O3445" s="8">
        <v>0</v>
      </c>
      <c r="P3445" s="8" t="s">
        <v>376</v>
      </c>
      <c r="R3445" s="8">
        <v>2</v>
      </c>
      <c r="S3445" s="13">
        <f>_xlfn.XLOOKUP(P3445,rif_fee_schedule!$A$2:$A$84,rif_fee_schedule!C$2:C$84, 0)*1.628</f>
        <v>5981.2719999999999</v>
      </c>
      <c r="T3445" s="13">
        <f>_xlfn.XLOOKUP(P3445,rif_fee_schedule!$A$2:$A$84,rif_fee_schedule!D$2:D$84, 0)</f>
        <v>3474</v>
      </c>
      <c r="U3445" s="14">
        <f t="shared" si="163"/>
        <v>11962.544</v>
      </c>
      <c r="V3445" s="14">
        <f t="shared" si="164"/>
        <v>6948</v>
      </c>
      <c r="W3445"/>
      <c r="Y3445" s="3">
        <v>43269262.359999999</v>
      </c>
      <c r="Z3445" s="3">
        <v>874367.57</v>
      </c>
      <c r="AA3445" s="3">
        <v>433279.63</v>
      </c>
      <c r="AB3445">
        <v>0</v>
      </c>
      <c r="AC3445" s="3">
        <v>0</v>
      </c>
      <c r="AD3445" s="2">
        <v>374512.67</v>
      </c>
      <c r="AE3445" s="3">
        <v>599122533.62</v>
      </c>
      <c r="AF3445" s="3">
        <v>12164932.65</v>
      </c>
      <c r="AG3445" s="3">
        <v>2628720.44</v>
      </c>
      <c r="AH3445" s="3">
        <v>103699.7</v>
      </c>
      <c r="AI3445" s="3">
        <v>2074</v>
      </c>
      <c r="AJ3445" s="2">
        <v>-10188946.82</v>
      </c>
    </row>
    <row r="3446" spans="1:36" hidden="1" x14ac:dyDescent="0.25">
      <c r="A3446" s="8">
        <v>6</v>
      </c>
      <c r="B3446" s="8" t="s">
        <v>5857</v>
      </c>
      <c r="C3446" s="8">
        <v>1079190290670</v>
      </c>
      <c r="D3446" s="8" t="s">
        <v>5858</v>
      </c>
      <c r="F3446" s="8" t="s">
        <v>5806</v>
      </c>
      <c r="G3446" s="10">
        <v>43598</v>
      </c>
      <c r="H3446" s="8" t="s">
        <v>31</v>
      </c>
      <c r="I3446" s="8" t="s">
        <v>38</v>
      </c>
      <c r="J3446" s="9">
        <v>11360.59</v>
      </c>
      <c r="K3446" s="9">
        <v>227.21</v>
      </c>
      <c r="L3446" s="8">
        <v>0</v>
      </c>
      <c r="M3446" s="14">
        <f t="shared" si="162"/>
        <v>11587.8</v>
      </c>
      <c r="N3446" s="8">
        <v>0</v>
      </c>
      <c r="O3446" s="8">
        <v>0</v>
      </c>
      <c r="P3446" s="8" t="s">
        <v>376</v>
      </c>
      <c r="R3446" s="8">
        <v>2</v>
      </c>
      <c r="S3446" s="13">
        <f>_xlfn.XLOOKUP(P3446,rif_fee_schedule!$A$2:$A$84,rif_fee_schedule!C$2:C$84, 0)*1.628</f>
        <v>5981.2719999999999</v>
      </c>
      <c r="T3446" s="13">
        <f>_xlfn.XLOOKUP(P3446,rif_fee_schedule!$A$2:$A$84,rif_fee_schedule!D$2:D$84, 0)</f>
        <v>3474</v>
      </c>
      <c r="U3446" s="14">
        <f t="shared" si="163"/>
        <v>11962.544</v>
      </c>
      <c r="V3446" s="14">
        <f t="shared" si="164"/>
        <v>6948</v>
      </c>
      <c r="W3446"/>
      <c r="Y3446" s="3">
        <v>43269262.359999999</v>
      </c>
      <c r="Z3446" s="3">
        <v>874367.57</v>
      </c>
      <c r="AA3446" s="3">
        <v>433279.63</v>
      </c>
      <c r="AB3446">
        <v>0</v>
      </c>
      <c r="AC3446" s="3">
        <v>0</v>
      </c>
      <c r="AD3446" s="2">
        <v>374512.67</v>
      </c>
      <c r="AE3446" s="3">
        <v>599122533.62</v>
      </c>
      <c r="AF3446" s="3">
        <v>12164932.65</v>
      </c>
      <c r="AG3446" s="3">
        <v>2628720.44</v>
      </c>
      <c r="AH3446" s="3">
        <v>103699.7</v>
      </c>
      <c r="AI3446" s="3">
        <v>2074</v>
      </c>
      <c r="AJ3446" s="2">
        <v>-10188946.82</v>
      </c>
    </row>
    <row r="3447" spans="1:36" hidden="1" x14ac:dyDescent="0.25">
      <c r="A3447" s="8">
        <v>6</v>
      </c>
      <c r="B3447" s="8" t="s">
        <v>5893</v>
      </c>
      <c r="C3447" s="8">
        <v>1079190290690</v>
      </c>
      <c r="D3447" s="8" t="s">
        <v>5894</v>
      </c>
      <c r="F3447" s="8" t="s">
        <v>5806</v>
      </c>
      <c r="G3447" s="10">
        <v>43598</v>
      </c>
      <c r="H3447" s="8" t="s">
        <v>31</v>
      </c>
      <c r="I3447" s="8" t="s">
        <v>38</v>
      </c>
      <c r="J3447" s="9">
        <v>11360.59</v>
      </c>
      <c r="K3447" s="9">
        <v>227.21</v>
      </c>
      <c r="L3447" s="8">
        <v>0</v>
      </c>
      <c r="M3447" s="14">
        <f t="shared" si="162"/>
        <v>11587.8</v>
      </c>
      <c r="N3447" s="8">
        <v>0</v>
      </c>
      <c r="O3447" s="8">
        <v>0</v>
      </c>
      <c r="P3447" s="8" t="s">
        <v>376</v>
      </c>
      <c r="R3447" s="8">
        <v>2</v>
      </c>
      <c r="S3447" s="13">
        <f>_xlfn.XLOOKUP(P3447,rif_fee_schedule!$A$2:$A$84,rif_fee_schedule!C$2:C$84, 0)*1.628</f>
        <v>5981.2719999999999</v>
      </c>
      <c r="T3447" s="13">
        <f>_xlfn.XLOOKUP(P3447,rif_fee_schedule!$A$2:$A$84,rif_fee_schedule!D$2:D$84, 0)</f>
        <v>3474</v>
      </c>
      <c r="U3447" s="14">
        <f t="shared" si="163"/>
        <v>11962.544</v>
      </c>
      <c r="V3447" s="14">
        <f t="shared" si="164"/>
        <v>6948</v>
      </c>
      <c r="W3447"/>
      <c r="Y3447" s="3">
        <v>43269262.359999999</v>
      </c>
      <c r="Z3447" s="3">
        <v>874367.57</v>
      </c>
      <c r="AA3447" s="3">
        <v>433279.63</v>
      </c>
      <c r="AB3447">
        <v>0</v>
      </c>
      <c r="AC3447" s="3">
        <v>0</v>
      </c>
      <c r="AD3447" s="2">
        <v>374512.67</v>
      </c>
      <c r="AE3447" s="3">
        <v>599122533.62</v>
      </c>
      <c r="AF3447" s="3">
        <v>12164932.65</v>
      </c>
      <c r="AG3447" s="3">
        <v>2628720.44</v>
      </c>
      <c r="AH3447" s="3">
        <v>103699.7</v>
      </c>
      <c r="AI3447" s="3">
        <v>2074</v>
      </c>
      <c r="AJ3447" s="2">
        <v>-10188946.82</v>
      </c>
    </row>
    <row r="3448" spans="1:36" hidden="1" x14ac:dyDescent="0.25">
      <c r="A3448" s="8">
        <v>6</v>
      </c>
      <c r="B3448" s="8" t="s">
        <v>5879</v>
      </c>
      <c r="C3448" s="8">
        <v>1079190290510</v>
      </c>
      <c r="D3448" s="8" t="s">
        <v>5880</v>
      </c>
      <c r="F3448" s="8" t="s">
        <v>5806</v>
      </c>
      <c r="G3448" s="10">
        <v>43598</v>
      </c>
      <c r="H3448" s="8" t="s">
        <v>31</v>
      </c>
      <c r="I3448" s="8" t="s">
        <v>38</v>
      </c>
      <c r="J3448" s="9">
        <v>11360.59</v>
      </c>
      <c r="K3448" s="9">
        <v>227.21</v>
      </c>
      <c r="L3448" s="8">
        <v>0</v>
      </c>
      <c r="M3448" s="14">
        <f t="shared" si="162"/>
        <v>11587.8</v>
      </c>
      <c r="N3448" s="8">
        <v>0</v>
      </c>
      <c r="O3448" s="8">
        <v>0</v>
      </c>
      <c r="P3448" s="8" t="s">
        <v>376</v>
      </c>
      <c r="R3448" s="8">
        <v>2</v>
      </c>
      <c r="S3448" s="13">
        <f>_xlfn.XLOOKUP(P3448,rif_fee_schedule!$A$2:$A$84,rif_fee_schedule!C$2:C$84, 0)*1.628</f>
        <v>5981.2719999999999</v>
      </c>
      <c r="T3448" s="13">
        <f>_xlfn.XLOOKUP(P3448,rif_fee_schedule!$A$2:$A$84,rif_fee_schedule!D$2:D$84, 0)</f>
        <v>3474</v>
      </c>
      <c r="U3448" s="14">
        <f t="shared" si="163"/>
        <v>11962.544</v>
      </c>
      <c r="V3448" s="14">
        <f t="shared" si="164"/>
        <v>6948</v>
      </c>
      <c r="W3448"/>
      <c r="Y3448" s="3">
        <v>43269262.359999999</v>
      </c>
      <c r="Z3448" s="3">
        <v>874367.57</v>
      </c>
      <c r="AA3448" s="3">
        <v>433279.63</v>
      </c>
      <c r="AB3448">
        <v>0</v>
      </c>
      <c r="AC3448" s="3">
        <v>0</v>
      </c>
      <c r="AD3448" s="2">
        <v>374512.67</v>
      </c>
      <c r="AE3448" s="3">
        <v>599122533.62</v>
      </c>
      <c r="AF3448" s="3">
        <v>12164932.65</v>
      </c>
      <c r="AG3448" s="3">
        <v>2628720.44</v>
      </c>
      <c r="AH3448" s="3">
        <v>103699.7</v>
      </c>
      <c r="AI3448" s="3">
        <v>2074</v>
      </c>
      <c r="AJ3448" s="2">
        <v>-10188946.82</v>
      </c>
    </row>
    <row r="3449" spans="1:36" hidden="1" x14ac:dyDescent="0.25">
      <c r="A3449" s="8">
        <v>6</v>
      </c>
      <c r="B3449" s="8" t="s">
        <v>5889</v>
      </c>
      <c r="C3449" s="8">
        <v>1079190290710</v>
      </c>
      <c r="D3449" s="8" t="s">
        <v>5890</v>
      </c>
      <c r="F3449" s="8" t="s">
        <v>5806</v>
      </c>
      <c r="G3449" s="10">
        <v>43600</v>
      </c>
      <c r="H3449" s="8" t="s">
        <v>31</v>
      </c>
      <c r="I3449" s="8" t="s">
        <v>38</v>
      </c>
      <c r="J3449" s="9">
        <v>11360.59</v>
      </c>
      <c r="K3449" s="9">
        <v>227.21</v>
      </c>
      <c r="L3449" s="8">
        <v>0</v>
      </c>
      <c r="M3449" s="14">
        <f t="shared" si="162"/>
        <v>11587.8</v>
      </c>
      <c r="N3449" s="8">
        <v>0</v>
      </c>
      <c r="O3449" s="8">
        <v>0</v>
      </c>
      <c r="P3449" s="8" t="s">
        <v>376</v>
      </c>
      <c r="R3449" s="8">
        <v>2</v>
      </c>
      <c r="S3449" s="13">
        <f>_xlfn.XLOOKUP(P3449,rif_fee_schedule!$A$2:$A$84,rif_fee_schedule!C$2:C$84, 0)*1.628</f>
        <v>5981.2719999999999</v>
      </c>
      <c r="T3449" s="13">
        <f>_xlfn.XLOOKUP(P3449,rif_fee_schedule!$A$2:$A$84,rif_fee_schedule!D$2:D$84, 0)</f>
        <v>3474</v>
      </c>
      <c r="U3449" s="14">
        <f t="shared" si="163"/>
        <v>11962.544</v>
      </c>
      <c r="V3449" s="14">
        <f t="shared" si="164"/>
        <v>6948</v>
      </c>
      <c r="W3449"/>
      <c r="Y3449" s="3">
        <v>43269262.359999999</v>
      </c>
      <c r="Z3449" s="3">
        <v>874367.57</v>
      </c>
      <c r="AA3449" s="3">
        <v>433279.63</v>
      </c>
      <c r="AB3449">
        <v>0</v>
      </c>
      <c r="AC3449" s="3">
        <v>0</v>
      </c>
      <c r="AD3449" s="2">
        <v>374512.67</v>
      </c>
      <c r="AE3449" s="3">
        <v>599122533.62</v>
      </c>
      <c r="AF3449" s="3">
        <v>12164932.65</v>
      </c>
      <c r="AG3449" s="3">
        <v>2628720.44</v>
      </c>
      <c r="AH3449" s="3">
        <v>103699.7</v>
      </c>
      <c r="AI3449" s="3">
        <v>2074</v>
      </c>
      <c r="AJ3449" s="2">
        <v>-10188946.82</v>
      </c>
    </row>
    <row r="3450" spans="1:36" hidden="1" x14ac:dyDescent="0.25">
      <c r="A3450" s="8">
        <v>6</v>
      </c>
      <c r="B3450" s="8" t="s">
        <v>5887</v>
      </c>
      <c r="C3450" s="8">
        <v>1079190290410</v>
      </c>
      <c r="D3450" s="8" t="s">
        <v>5888</v>
      </c>
      <c r="F3450" s="8" t="s">
        <v>5806</v>
      </c>
      <c r="G3450" s="10">
        <v>43601</v>
      </c>
      <c r="H3450" s="8" t="s">
        <v>31</v>
      </c>
      <c r="I3450" s="8" t="s">
        <v>38</v>
      </c>
      <c r="J3450" s="9">
        <v>11360.59</v>
      </c>
      <c r="K3450" s="9">
        <v>227.21</v>
      </c>
      <c r="L3450" s="8">
        <v>0</v>
      </c>
      <c r="M3450" s="14">
        <f t="shared" si="162"/>
        <v>11587.8</v>
      </c>
      <c r="N3450" s="8">
        <v>0</v>
      </c>
      <c r="O3450" s="8">
        <v>0</v>
      </c>
      <c r="P3450" s="8" t="s">
        <v>376</v>
      </c>
      <c r="R3450" s="8">
        <v>2</v>
      </c>
      <c r="S3450" s="13">
        <f>_xlfn.XLOOKUP(P3450,rif_fee_schedule!$A$2:$A$84,rif_fee_schedule!C$2:C$84, 0)*1.628</f>
        <v>5981.2719999999999</v>
      </c>
      <c r="T3450" s="13">
        <f>_xlfn.XLOOKUP(P3450,rif_fee_schedule!$A$2:$A$84,rif_fee_schedule!D$2:D$84, 0)</f>
        <v>3474</v>
      </c>
      <c r="U3450" s="14">
        <f t="shared" si="163"/>
        <v>11962.544</v>
      </c>
      <c r="V3450" s="14">
        <f t="shared" si="164"/>
        <v>6948</v>
      </c>
      <c r="W3450"/>
      <c r="Y3450" s="3">
        <v>43269262.359999999</v>
      </c>
      <c r="Z3450" s="3">
        <v>874367.57</v>
      </c>
      <c r="AA3450" s="3">
        <v>433279.63</v>
      </c>
      <c r="AB3450">
        <v>0</v>
      </c>
      <c r="AC3450" s="3">
        <v>0</v>
      </c>
      <c r="AD3450" s="2">
        <v>374512.67</v>
      </c>
      <c r="AE3450" s="3">
        <v>599122533.62</v>
      </c>
      <c r="AF3450" s="3">
        <v>12164932.65</v>
      </c>
      <c r="AG3450" s="3">
        <v>2628720.44</v>
      </c>
      <c r="AH3450" s="3">
        <v>103699.7</v>
      </c>
      <c r="AI3450" s="3">
        <v>2074</v>
      </c>
      <c r="AJ3450" s="2">
        <v>-10188946.82</v>
      </c>
    </row>
    <row r="3451" spans="1:36" hidden="1" x14ac:dyDescent="0.25">
      <c r="A3451" s="8">
        <v>6</v>
      </c>
      <c r="B3451" s="8" t="s">
        <v>5897</v>
      </c>
      <c r="C3451" s="8">
        <v>1079190290410</v>
      </c>
      <c r="D3451" s="8" t="s">
        <v>5888</v>
      </c>
      <c r="E3451" s="8" t="s">
        <v>30</v>
      </c>
      <c r="F3451" s="8" t="s">
        <v>5806</v>
      </c>
      <c r="G3451" s="10">
        <v>43600</v>
      </c>
      <c r="H3451" s="8" t="s">
        <v>31</v>
      </c>
      <c r="I3451" s="8" t="s">
        <v>38</v>
      </c>
      <c r="J3451" s="9">
        <v>11360.59</v>
      </c>
      <c r="K3451" s="9">
        <v>227.21</v>
      </c>
      <c r="L3451" s="8">
        <v>0</v>
      </c>
      <c r="M3451" s="14">
        <f t="shared" si="162"/>
        <v>11587.8</v>
      </c>
      <c r="N3451" s="8">
        <v>0</v>
      </c>
      <c r="O3451" s="8">
        <v>0</v>
      </c>
      <c r="P3451" s="8" t="s">
        <v>376</v>
      </c>
      <c r="R3451" s="8">
        <v>2</v>
      </c>
      <c r="S3451" s="13">
        <f>_xlfn.XLOOKUP(P3451,rif_fee_schedule!$A$2:$A$84,rif_fee_schedule!C$2:C$84, 0)*1.628</f>
        <v>5981.2719999999999</v>
      </c>
      <c r="T3451" s="13">
        <f>_xlfn.XLOOKUP(P3451,rif_fee_schedule!$A$2:$A$84,rif_fee_schedule!D$2:D$84, 0)</f>
        <v>3474</v>
      </c>
      <c r="U3451" s="14">
        <f t="shared" si="163"/>
        <v>11962.544</v>
      </c>
      <c r="V3451" s="14">
        <f t="shared" si="164"/>
        <v>6948</v>
      </c>
      <c r="W3451"/>
      <c r="Y3451" s="3">
        <v>43269262.359999999</v>
      </c>
      <c r="Z3451" s="3">
        <v>874367.57</v>
      </c>
      <c r="AA3451" s="3">
        <v>433279.63</v>
      </c>
      <c r="AB3451">
        <v>0</v>
      </c>
      <c r="AC3451" s="3">
        <v>0</v>
      </c>
      <c r="AD3451" s="2">
        <v>374512.67</v>
      </c>
      <c r="AE3451" s="3">
        <v>599122533.62</v>
      </c>
      <c r="AF3451" s="3">
        <v>12164932.65</v>
      </c>
      <c r="AG3451" s="3">
        <v>2628720.44</v>
      </c>
      <c r="AH3451" s="3">
        <v>103699.7</v>
      </c>
      <c r="AI3451" s="3">
        <v>2074</v>
      </c>
      <c r="AJ3451" s="2">
        <v>-10188946.82</v>
      </c>
    </row>
    <row r="3452" spans="1:36" hidden="1" x14ac:dyDescent="0.25">
      <c r="A3452" s="8">
        <v>7</v>
      </c>
      <c r="B3452" s="8" t="s">
        <v>8351</v>
      </c>
      <c r="C3452" s="8">
        <v>341170081450</v>
      </c>
      <c r="D3452" s="8" t="s">
        <v>8352</v>
      </c>
      <c r="F3452" s="8" t="s">
        <v>8353</v>
      </c>
      <c r="G3452" s="10">
        <v>43601</v>
      </c>
      <c r="H3452" s="8" t="s">
        <v>31</v>
      </c>
      <c r="I3452" s="8" t="s">
        <v>38</v>
      </c>
      <c r="J3452" s="9">
        <v>0</v>
      </c>
      <c r="K3452" s="9">
        <v>0</v>
      </c>
      <c r="L3452" s="8">
        <v>0</v>
      </c>
      <c r="M3452" s="14">
        <f t="shared" si="162"/>
        <v>0</v>
      </c>
      <c r="N3452" s="8">
        <v>0</v>
      </c>
      <c r="O3452" s="8">
        <v>0</v>
      </c>
      <c r="P3452" s="8" t="s">
        <v>106</v>
      </c>
      <c r="R3452" s="8">
        <v>31.41</v>
      </c>
      <c r="S3452" s="13">
        <f>_xlfn.XLOOKUP(P3452,rif_fee_schedule!$A$2:$A$84,rif_fee_schedule!C$2:C$84, 0)*1.628</f>
        <v>0</v>
      </c>
      <c r="T3452" s="13">
        <f>_xlfn.XLOOKUP(P3452,rif_fee_schedule!$A$2:$A$84,rif_fee_schedule!D$2:D$84, 0)</f>
        <v>0</v>
      </c>
      <c r="U3452" s="14">
        <f t="shared" si="163"/>
        <v>0</v>
      </c>
      <c r="V3452" s="14">
        <f t="shared" si="164"/>
        <v>0</v>
      </c>
      <c r="W3452"/>
      <c r="Y3452" s="3">
        <v>53911680.950000003</v>
      </c>
      <c r="Z3452" s="3">
        <v>1078233.76</v>
      </c>
      <c r="AA3452" s="3">
        <v>0</v>
      </c>
      <c r="AB3452">
        <v>0</v>
      </c>
      <c r="AC3452" s="3">
        <v>0</v>
      </c>
      <c r="AD3452" s="2">
        <v>-682358.32</v>
      </c>
      <c r="AE3452" s="3">
        <v>599122533.62</v>
      </c>
      <c r="AF3452" s="3">
        <v>12164932.65</v>
      </c>
      <c r="AG3452" s="3">
        <v>2628720.44</v>
      </c>
      <c r="AH3452" s="3">
        <v>103699.7</v>
      </c>
      <c r="AI3452" s="3">
        <v>2074</v>
      </c>
      <c r="AJ3452" s="2">
        <v>-10188946.82</v>
      </c>
    </row>
    <row r="3453" spans="1:36" hidden="1" x14ac:dyDescent="0.25">
      <c r="A3453" s="8">
        <v>7</v>
      </c>
      <c r="B3453" s="8" t="s">
        <v>8351</v>
      </c>
      <c r="C3453" s="8">
        <v>341170081450</v>
      </c>
      <c r="D3453" s="8" t="s">
        <v>8352</v>
      </c>
      <c r="F3453" s="8" t="s">
        <v>8353</v>
      </c>
      <c r="G3453" s="10">
        <v>43601</v>
      </c>
      <c r="H3453" s="8" t="s">
        <v>31</v>
      </c>
      <c r="I3453" s="8" t="s">
        <v>38</v>
      </c>
      <c r="J3453" s="9">
        <v>0</v>
      </c>
      <c r="K3453" s="9">
        <v>0</v>
      </c>
      <c r="L3453" s="8">
        <v>0</v>
      </c>
      <c r="M3453" s="14">
        <f t="shared" si="162"/>
        <v>0</v>
      </c>
      <c r="N3453" s="8">
        <v>0</v>
      </c>
      <c r="O3453" s="8">
        <v>0</v>
      </c>
      <c r="P3453" s="8" t="s">
        <v>113</v>
      </c>
      <c r="R3453" s="8">
        <v>-24.38</v>
      </c>
      <c r="S3453" s="13">
        <f>_xlfn.XLOOKUP(P3453,rif_fee_schedule!$A$2:$A$84,rif_fee_schedule!C$2:C$84, 0)*1.628</f>
        <v>6860.3919999999998</v>
      </c>
      <c r="T3453" s="13">
        <f>_xlfn.XLOOKUP(P3453,rif_fee_schedule!$A$2:$A$84,rif_fee_schedule!D$2:D$84, 0)</f>
        <v>3984</v>
      </c>
      <c r="U3453" s="14">
        <f t="shared" si="163"/>
        <v>-167256.35695999998</v>
      </c>
      <c r="V3453" s="14">
        <f t="shared" si="164"/>
        <v>-97129.919999999998</v>
      </c>
      <c r="W3453"/>
      <c r="Y3453" s="3">
        <v>53911680.950000003</v>
      </c>
      <c r="Z3453" s="3">
        <v>1078233.76</v>
      </c>
      <c r="AA3453" s="3">
        <v>0</v>
      </c>
      <c r="AB3453">
        <v>0</v>
      </c>
      <c r="AC3453" s="3">
        <v>0</v>
      </c>
      <c r="AD3453" s="2">
        <v>-682358.32</v>
      </c>
      <c r="AE3453" s="3">
        <v>599122533.62</v>
      </c>
      <c r="AF3453" s="3">
        <v>12164932.65</v>
      </c>
      <c r="AG3453" s="3">
        <v>2628720.44</v>
      </c>
      <c r="AH3453" s="3">
        <v>103699.7</v>
      </c>
      <c r="AI3453" s="3">
        <v>2074</v>
      </c>
      <c r="AJ3453" s="2">
        <v>-10188946.82</v>
      </c>
    </row>
    <row r="3454" spans="1:36" hidden="1" x14ac:dyDescent="0.25">
      <c r="A3454" s="8">
        <v>7</v>
      </c>
      <c r="B3454" s="8" t="s">
        <v>8351</v>
      </c>
      <c r="C3454" s="8">
        <v>341170081450</v>
      </c>
      <c r="D3454" s="8" t="s">
        <v>8352</v>
      </c>
      <c r="F3454" s="8" t="s">
        <v>8353</v>
      </c>
      <c r="G3454" s="10">
        <v>43601</v>
      </c>
      <c r="H3454" s="8" t="s">
        <v>31</v>
      </c>
      <c r="I3454" s="8" t="s">
        <v>38</v>
      </c>
      <c r="J3454" s="9">
        <v>0</v>
      </c>
      <c r="K3454" s="9">
        <v>0</v>
      </c>
      <c r="L3454" s="8">
        <v>0</v>
      </c>
      <c r="M3454" s="14">
        <f t="shared" si="162"/>
        <v>0</v>
      </c>
      <c r="N3454" s="8">
        <v>0</v>
      </c>
      <c r="O3454" s="8">
        <v>0</v>
      </c>
      <c r="P3454" s="8" t="s">
        <v>117</v>
      </c>
      <c r="R3454" s="8">
        <v>39</v>
      </c>
      <c r="S3454" s="13">
        <f>_xlfn.XLOOKUP(P3454,rif_fee_schedule!$A$2:$A$84,rif_fee_schedule!C$2:C$84, 0)*1.628</f>
        <v>4288.152</v>
      </c>
      <c r="T3454" s="13">
        <f>_xlfn.XLOOKUP(P3454,rif_fee_schedule!$A$2:$A$84,rif_fee_schedule!D$2:D$84, 0)</f>
        <v>2490</v>
      </c>
      <c r="U3454" s="14">
        <f t="shared" si="163"/>
        <v>167237.92800000001</v>
      </c>
      <c r="V3454" s="14">
        <f t="shared" si="164"/>
        <v>97110</v>
      </c>
      <c r="W3454"/>
      <c r="Y3454" s="3">
        <v>53911680.950000003</v>
      </c>
      <c r="Z3454" s="3">
        <v>1078233.76</v>
      </c>
      <c r="AA3454" s="3">
        <v>0</v>
      </c>
      <c r="AB3454">
        <v>0</v>
      </c>
      <c r="AC3454" s="3">
        <v>0</v>
      </c>
      <c r="AD3454" s="2">
        <v>-682358.32</v>
      </c>
      <c r="AE3454" s="3">
        <v>599122533.62</v>
      </c>
      <c r="AF3454" s="3">
        <v>12164932.65</v>
      </c>
      <c r="AG3454" s="3">
        <v>2628720.44</v>
      </c>
      <c r="AH3454" s="3">
        <v>103699.7</v>
      </c>
      <c r="AI3454" s="3">
        <v>2074</v>
      </c>
      <c r="AJ3454" s="2">
        <v>-10188946.82</v>
      </c>
    </row>
    <row r="3455" spans="1:36" hidden="1" x14ac:dyDescent="0.25">
      <c r="A3455" s="8">
        <v>8</v>
      </c>
      <c r="B3455" s="8" t="s">
        <v>8710</v>
      </c>
      <c r="C3455" s="8">
        <v>232340190660</v>
      </c>
      <c r="D3455" s="8" t="s">
        <v>8711</v>
      </c>
      <c r="G3455" s="10">
        <v>43595</v>
      </c>
      <c r="H3455" s="8" t="s">
        <v>31</v>
      </c>
      <c r="I3455" s="8" t="s">
        <v>32</v>
      </c>
      <c r="J3455" s="9">
        <v>142248.49</v>
      </c>
      <c r="K3455" s="9">
        <v>2844.97</v>
      </c>
      <c r="L3455" s="8">
        <v>0</v>
      </c>
      <c r="M3455" s="14">
        <f t="shared" si="162"/>
        <v>145093.46</v>
      </c>
      <c r="N3455" s="8">
        <v>0</v>
      </c>
      <c r="O3455" s="8">
        <v>0</v>
      </c>
      <c r="P3455" s="8" t="s">
        <v>78</v>
      </c>
      <c r="R3455" s="8">
        <v>32</v>
      </c>
      <c r="S3455" s="13">
        <f>_xlfn.XLOOKUP(P3455,rif_fee_schedule!$A$2:$A$84,rif_fee_schedule!C$2:C$84, 0)*1.628</f>
        <v>9105.4039999999986</v>
      </c>
      <c r="T3455" s="13">
        <f>_xlfn.XLOOKUP(P3455,rif_fee_schedule!$A$2:$A$84,rif_fee_schedule!D$2:D$84, 0)</f>
        <v>5288</v>
      </c>
      <c r="U3455" s="14">
        <f t="shared" si="163"/>
        <v>291372.92799999996</v>
      </c>
      <c r="V3455" s="14">
        <f t="shared" si="164"/>
        <v>169216</v>
      </c>
      <c r="W3455"/>
      <c r="Y3455" s="3">
        <v>38230434.439999998</v>
      </c>
      <c r="Z3455" s="3">
        <v>764608.82</v>
      </c>
      <c r="AA3455" s="3">
        <v>0</v>
      </c>
      <c r="AB3455">
        <v>0</v>
      </c>
      <c r="AC3455" s="3">
        <v>0</v>
      </c>
      <c r="AD3455" s="2">
        <v>-229524.99</v>
      </c>
      <c r="AE3455" s="3">
        <v>599122533.62</v>
      </c>
      <c r="AF3455" s="3">
        <v>12164932.65</v>
      </c>
      <c r="AG3455" s="3">
        <v>2628720.44</v>
      </c>
      <c r="AH3455" s="3">
        <v>103699.7</v>
      </c>
      <c r="AI3455" s="3">
        <v>2074</v>
      </c>
      <c r="AJ3455" s="2">
        <v>-10188946.82</v>
      </c>
    </row>
    <row r="3456" spans="1:36" hidden="1" x14ac:dyDescent="0.25">
      <c r="A3456" s="8">
        <v>8</v>
      </c>
      <c r="B3456" s="8" t="s">
        <v>8710</v>
      </c>
      <c r="C3456" s="8">
        <v>232340190660</v>
      </c>
      <c r="D3456" s="8" t="s">
        <v>8711</v>
      </c>
      <c r="G3456" s="10">
        <v>43595</v>
      </c>
      <c r="H3456" s="8" t="s">
        <v>31</v>
      </c>
      <c r="I3456" s="8" t="s">
        <v>32</v>
      </c>
      <c r="J3456" s="9">
        <v>142248.49</v>
      </c>
      <c r="K3456" s="9">
        <v>2844.97</v>
      </c>
      <c r="L3456" s="8">
        <v>0</v>
      </c>
      <c r="M3456" s="14">
        <f t="shared" si="162"/>
        <v>145093.46</v>
      </c>
      <c r="N3456" s="8">
        <v>0</v>
      </c>
      <c r="O3456" s="8">
        <v>0</v>
      </c>
      <c r="P3456" s="8" t="s">
        <v>629</v>
      </c>
      <c r="R3456" s="8">
        <v>2</v>
      </c>
      <c r="S3456" s="13">
        <f>_xlfn.XLOOKUP(P3456,rif_fee_schedule!$A$2:$A$84,rif_fee_schedule!C$2:C$84, 0)*1.628</f>
        <v>6370.3639999999996</v>
      </c>
      <c r="T3456" s="13">
        <f>_xlfn.XLOOKUP(P3456,rif_fee_schedule!$A$2:$A$84,rif_fee_schedule!D$2:D$84, 0)</f>
        <v>3699</v>
      </c>
      <c r="U3456" s="14">
        <f t="shared" si="163"/>
        <v>12740.727999999999</v>
      </c>
      <c r="V3456" s="14">
        <f t="shared" si="164"/>
        <v>7398</v>
      </c>
      <c r="W3456"/>
      <c r="Y3456" s="3">
        <v>38230434.439999998</v>
      </c>
      <c r="Z3456" s="3">
        <v>764608.82</v>
      </c>
      <c r="AA3456" s="3">
        <v>0</v>
      </c>
      <c r="AB3456">
        <v>0</v>
      </c>
      <c r="AC3456" s="3">
        <v>0</v>
      </c>
      <c r="AD3456" s="2">
        <v>-229524.99</v>
      </c>
      <c r="AE3456" s="3">
        <v>599122533.62</v>
      </c>
      <c r="AF3456" s="3">
        <v>12164932.65</v>
      </c>
      <c r="AG3456" s="3">
        <v>2628720.44</v>
      </c>
      <c r="AH3456" s="3">
        <v>103699.7</v>
      </c>
      <c r="AI3456" s="3">
        <v>2074</v>
      </c>
      <c r="AJ3456" s="2">
        <v>-10188946.82</v>
      </c>
    </row>
    <row r="3457" spans="1:36" hidden="1" x14ac:dyDescent="0.25">
      <c r="A3457" s="8">
        <v>8</v>
      </c>
      <c r="B3457" s="8" t="s">
        <v>8710</v>
      </c>
      <c r="C3457" s="8">
        <v>232340190660</v>
      </c>
      <c r="D3457" s="8" t="s">
        <v>8711</v>
      </c>
      <c r="G3457" s="10">
        <v>43595</v>
      </c>
      <c r="H3457" s="8" t="s">
        <v>31</v>
      </c>
      <c r="I3457" s="8" t="s">
        <v>32</v>
      </c>
      <c r="J3457" s="9">
        <v>142248.49</v>
      </c>
      <c r="K3457" s="9">
        <v>2844.97</v>
      </c>
      <c r="L3457" s="8">
        <v>0</v>
      </c>
      <c r="M3457" s="14">
        <f t="shared" si="162"/>
        <v>145093.46</v>
      </c>
      <c r="N3457" s="8">
        <v>0</v>
      </c>
      <c r="O3457" s="8">
        <v>0</v>
      </c>
      <c r="P3457" s="8" t="s">
        <v>78</v>
      </c>
      <c r="R3457" s="8">
        <v>-16</v>
      </c>
      <c r="S3457" s="13">
        <f>_xlfn.XLOOKUP(P3457,rif_fee_schedule!$A$2:$A$84,rif_fee_schedule!C$2:C$84, 0)*1.628</f>
        <v>9105.4039999999986</v>
      </c>
      <c r="T3457" s="13">
        <f>_xlfn.XLOOKUP(P3457,rif_fee_schedule!$A$2:$A$84,rif_fee_schedule!D$2:D$84, 0)</f>
        <v>5288</v>
      </c>
      <c r="U3457" s="14">
        <f t="shared" si="163"/>
        <v>-145686.46399999998</v>
      </c>
      <c r="V3457" s="14">
        <f t="shared" si="164"/>
        <v>-84608</v>
      </c>
      <c r="W3457"/>
      <c r="Y3457" s="3">
        <v>38230434.439999998</v>
      </c>
      <c r="Z3457" s="3">
        <v>764608.82</v>
      </c>
      <c r="AA3457" s="3">
        <v>0</v>
      </c>
      <c r="AB3457">
        <v>0</v>
      </c>
      <c r="AC3457" s="3">
        <v>0</v>
      </c>
      <c r="AD3457" s="2">
        <v>-229524.99</v>
      </c>
      <c r="AE3457" s="3">
        <v>599122533.62</v>
      </c>
      <c r="AF3457" s="3">
        <v>12164932.65</v>
      </c>
      <c r="AG3457" s="3">
        <v>2628720.44</v>
      </c>
      <c r="AH3457" s="3">
        <v>103699.7</v>
      </c>
      <c r="AI3457" s="3">
        <v>2074</v>
      </c>
      <c r="AJ3457" s="2">
        <v>-10188946.82</v>
      </c>
    </row>
    <row r="3458" spans="1:36" hidden="1" x14ac:dyDescent="0.25">
      <c r="A3458" s="8">
        <v>8</v>
      </c>
      <c r="B3458" s="8" t="s">
        <v>8634</v>
      </c>
      <c r="C3458" s="8">
        <v>232270060460</v>
      </c>
      <c r="D3458" s="8" t="s">
        <v>8635</v>
      </c>
      <c r="F3458" s="8" t="s">
        <v>8636</v>
      </c>
      <c r="G3458" s="10">
        <v>43593</v>
      </c>
      <c r="H3458" s="8" t="s">
        <v>31</v>
      </c>
      <c r="I3458" s="8" t="s">
        <v>38</v>
      </c>
      <c r="J3458" s="9">
        <v>0</v>
      </c>
      <c r="K3458" s="9">
        <v>0</v>
      </c>
      <c r="L3458" s="8">
        <v>0</v>
      </c>
      <c r="M3458" s="14">
        <f t="shared" si="162"/>
        <v>0</v>
      </c>
      <c r="N3458" s="8">
        <v>0</v>
      </c>
      <c r="O3458" s="8">
        <v>0</v>
      </c>
      <c r="P3458" s="8" t="s">
        <v>77</v>
      </c>
      <c r="R3458" s="8">
        <v>0</v>
      </c>
      <c r="S3458" s="13">
        <f>_xlfn.XLOOKUP(P3458,rif_fee_schedule!$A$2:$A$84,rif_fee_schedule!C$2:C$84, 0)*1.628</f>
        <v>9769.6279999999988</v>
      </c>
      <c r="T3458" s="13">
        <f>_xlfn.XLOOKUP(P3458,rif_fee_schedule!$A$2:$A$84,rif_fee_schedule!D$2:D$84, 0)</f>
        <v>5674</v>
      </c>
      <c r="U3458" s="14">
        <f t="shared" si="163"/>
        <v>0</v>
      </c>
      <c r="V3458" s="14">
        <f t="shared" si="164"/>
        <v>0</v>
      </c>
      <c r="W3458"/>
      <c r="Y3458" s="3">
        <v>38230434.439999998</v>
      </c>
      <c r="Z3458" s="3">
        <v>764608.82</v>
      </c>
      <c r="AA3458" s="3">
        <v>0</v>
      </c>
      <c r="AB3458">
        <v>0</v>
      </c>
      <c r="AC3458" s="3">
        <v>0</v>
      </c>
      <c r="AD3458" s="2">
        <v>-229524.99</v>
      </c>
      <c r="AE3458" s="3">
        <v>599122533.62</v>
      </c>
      <c r="AF3458" s="3">
        <v>12164932.65</v>
      </c>
      <c r="AG3458" s="3">
        <v>2628720.44</v>
      </c>
      <c r="AH3458" s="3">
        <v>103699.7</v>
      </c>
      <c r="AI3458" s="3">
        <v>2074</v>
      </c>
      <c r="AJ3458" s="2">
        <v>-10188946.82</v>
      </c>
    </row>
    <row r="3459" spans="1:36" hidden="1" x14ac:dyDescent="0.25">
      <c r="A3459" s="8">
        <v>2</v>
      </c>
      <c r="B3459" s="8" t="s">
        <v>2215</v>
      </c>
      <c r="C3459" s="8">
        <v>141210071830</v>
      </c>
      <c r="D3459" s="8" t="s">
        <v>2216</v>
      </c>
      <c r="G3459" s="10">
        <v>43591</v>
      </c>
      <c r="H3459" s="8" t="s">
        <v>31</v>
      </c>
      <c r="I3459" s="8" t="s">
        <v>32</v>
      </c>
      <c r="J3459" s="9">
        <v>0</v>
      </c>
      <c r="K3459" s="9">
        <v>0</v>
      </c>
      <c r="L3459" s="8">
        <v>0</v>
      </c>
      <c r="M3459" s="14">
        <f t="shared" si="162"/>
        <v>0</v>
      </c>
      <c r="N3459" s="8">
        <v>0</v>
      </c>
      <c r="O3459" s="8">
        <v>0</v>
      </c>
      <c r="P3459" s="8" t="s">
        <v>77</v>
      </c>
      <c r="R3459" s="8">
        <v>0</v>
      </c>
      <c r="S3459" s="13">
        <f>_xlfn.XLOOKUP(P3459,rif_fee_schedule!$A$2:$A$84,rif_fee_schedule!C$2:C$84, 0)*1.628</f>
        <v>9769.6279999999988</v>
      </c>
      <c r="T3459" s="13">
        <f>_xlfn.XLOOKUP(P3459,rif_fee_schedule!$A$2:$A$84,rif_fee_schedule!D$2:D$84, 0)</f>
        <v>5674</v>
      </c>
      <c r="U3459" s="14">
        <f t="shared" si="163"/>
        <v>0</v>
      </c>
      <c r="V3459" s="14">
        <f t="shared" si="164"/>
        <v>0</v>
      </c>
      <c r="W3459"/>
      <c r="Y3459" s="3">
        <v>272008405.74000001</v>
      </c>
      <c r="Z3459" s="3">
        <v>5573244.3300000001</v>
      </c>
      <c r="AA3459" s="3">
        <v>0</v>
      </c>
      <c r="AB3459">
        <v>0</v>
      </c>
      <c r="AC3459" s="3">
        <v>0</v>
      </c>
      <c r="AD3459" s="2">
        <v>-7297347.0099999998</v>
      </c>
      <c r="AE3459" s="3">
        <v>599122533.62</v>
      </c>
      <c r="AF3459" s="3">
        <v>12164932.65</v>
      </c>
      <c r="AG3459" s="3">
        <v>2628720.44</v>
      </c>
      <c r="AH3459" s="3">
        <v>103699.7</v>
      </c>
      <c r="AI3459" s="3">
        <v>2074</v>
      </c>
      <c r="AJ3459" s="2">
        <v>-10188946.82</v>
      </c>
    </row>
    <row r="3460" spans="1:36" hidden="1" x14ac:dyDescent="0.25">
      <c r="A3460" s="8">
        <v>9.1</v>
      </c>
      <c r="B3460" s="8" t="s">
        <v>8996</v>
      </c>
      <c r="C3460" s="8">
        <v>431180033660</v>
      </c>
      <c r="D3460" s="8" t="s">
        <v>8997</v>
      </c>
      <c r="F3460" s="8" t="s">
        <v>8998</v>
      </c>
      <c r="G3460" s="10">
        <v>43601</v>
      </c>
      <c r="H3460" s="8" t="s">
        <v>31</v>
      </c>
      <c r="I3460" s="8" t="s">
        <v>38</v>
      </c>
      <c r="J3460" s="9">
        <v>1969.71</v>
      </c>
      <c r="K3460" s="9">
        <v>39.39</v>
      </c>
      <c r="L3460" s="8">
        <v>0</v>
      </c>
      <c r="M3460" s="14">
        <f t="shared" si="162"/>
        <v>2009.1000000000001</v>
      </c>
      <c r="N3460" s="8">
        <v>0</v>
      </c>
      <c r="O3460" s="8">
        <v>0</v>
      </c>
      <c r="P3460" s="8" t="s">
        <v>77</v>
      </c>
      <c r="R3460" s="8">
        <v>-1</v>
      </c>
      <c r="S3460" s="13">
        <f>_xlfn.XLOOKUP(P3460,rif_fee_schedule!$A$2:$A$84,rif_fee_schedule!C$2:C$84, 0)*1.628</f>
        <v>9769.6279999999988</v>
      </c>
      <c r="T3460" s="13">
        <f>_xlfn.XLOOKUP(P3460,rif_fee_schedule!$A$2:$A$84,rif_fee_schedule!D$2:D$84, 0)</f>
        <v>5674</v>
      </c>
      <c r="U3460" s="14">
        <f t="shared" si="163"/>
        <v>-9769.6279999999988</v>
      </c>
      <c r="V3460" s="14">
        <f t="shared" si="164"/>
        <v>-5674</v>
      </c>
      <c r="W3460"/>
      <c r="Y3460" s="3">
        <v>13894747.220000001</v>
      </c>
      <c r="Z3460" s="3">
        <v>290518.01</v>
      </c>
      <c r="AA3460" s="3">
        <v>0</v>
      </c>
      <c r="AB3460">
        <v>0</v>
      </c>
      <c r="AC3460" s="3">
        <v>0</v>
      </c>
      <c r="AD3460" s="2">
        <v>-156592.79</v>
      </c>
      <c r="AE3460" s="3">
        <v>599122533.62</v>
      </c>
      <c r="AF3460" s="3">
        <v>12164932.65</v>
      </c>
      <c r="AG3460" s="3">
        <v>2628720.44</v>
      </c>
      <c r="AH3460" s="3">
        <v>103699.7</v>
      </c>
      <c r="AI3460" s="3">
        <v>2074</v>
      </c>
      <c r="AJ3460" s="2">
        <v>-10188946.82</v>
      </c>
    </row>
    <row r="3461" spans="1:36" hidden="1" x14ac:dyDescent="0.25">
      <c r="A3461" s="8">
        <v>9.1</v>
      </c>
      <c r="B3461" s="8" t="s">
        <v>8996</v>
      </c>
      <c r="C3461" s="8">
        <v>431180033660</v>
      </c>
      <c r="D3461" s="8" t="s">
        <v>8997</v>
      </c>
      <c r="F3461" s="8" t="s">
        <v>8998</v>
      </c>
      <c r="G3461" s="10">
        <v>43601</v>
      </c>
      <c r="H3461" s="8" t="s">
        <v>31</v>
      </c>
      <c r="I3461" s="8" t="s">
        <v>38</v>
      </c>
      <c r="J3461" s="9">
        <v>1969.71</v>
      </c>
      <c r="K3461" s="9">
        <v>39.39</v>
      </c>
      <c r="L3461" s="8">
        <v>0</v>
      </c>
      <c r="M3461" s="14">
        <f t="shared" si="162"/>
        <v>2009.1000000000001</v>
      </c>
      <c r="N3461" s="8">
        <v>0</v>
      </c>
      <c r="O3461" s="8">
        <v>0</v>
      </c>
      <c r="P3461" s="8" t="s">
        <v>114</v>
      </c>
      <c r="R3461" s="8">
        <v>2</v>
      </c>
      <c r="S3461" s="13">
        <f>_xlfn.XLOOKUP(P3461,rif_fee_schedule!$A$2:$A$84,rif_fee_schedule!C$2:C$84, 0)*1.628</f>
        <v>4288.152</v>
      </c>
      <c r="T3461" s="13">
        <f>_xlfn.XLOOKUP(P3461,rif_fee_schedule!$A$2:$A$84,rif_fee_schedule!D$2:D$84, 0)</f>
        <v>2490</v>
      </c>
      <c r="U3461" s="14">
        <f t="shared" si="163"/>
        <v>8576.3040000000001</v>
      </c>
      <c r="V3461" s="14">
        <f t="shared" si="164"/>
        <v>4980</v>
      </c>
      <c r="W3461"/>
      <c r="Y3461" s="3">
        <v>13894747.220000001</v>
      </c>
      <c r="Z3461" s="3">
        <v>290518.01</v>
      </c>
      <c r="AA3461" s="3">
        <v>0</v>
      </c>
      <c r="AB3461">
        <v>0</v>
      </c>
      <c r="AC3461" s="3">
        <v>0</v>
      </c>
      <c r="AD3461" s="2">
        <v>-156592.79</v>
      </c>
      <c r="AE3461" s="3">
        <v>599122533.62</v>
      </c>
      <c r="AF3461" s="3">
        <v>12164932.65</v>
      </c>
      <c r="AG3461" s="3">
        <v>2628720.44</v>
      </c>
      <c r="AH3461" s="3">
        <v>103699.7</v>
      </c>
      <c r="AI3461" s="3">
        <v>2074</v>
      </c>
      <c r="AJ3461" s="2">
        <v>-10188946.82</v>
      </c>
    </row>
    <row r="3462" spans="1:36" hidden="1" x14ac:dyDescent="0.25">
      <c r="A3462" s="8">
        <v>3</v>
      </c>
      <c r="B3462" s="8" t="s">
        <v>3826</v>
      </c>
      <c r="C3462" s="8">
        <v>3220220480070</v>
      </c>
      <c r="D3462" s="8" t="s">
        <v>3827</v>
      </c>
      <c r="G3462" s="10">
        <v>43591</v>
      </c>
      <c r="H3462" s="8" t="s">
        <v>31</v>
      </c>
      <c r="I3462" s="8" t="s">
        <v>32</v>
      </c>
      <c r="J3462" s="9">
        <v>5608.73</v>
      </c>
      <c r="K3462" s="9">
        <v>112.18</v>
      </c>
      <c r="L3462" s="8">
        <v>0</v>
      </c>
      <c r="M3462" s="14">
        <f t="shared" si="162"/>
        <v>5720.91</v>
      </c>
      <c r="N3462" s="8">
        <v>0</v>
      </c>
      <c r="O3462" s="8">
        <v>0</v>
      </c>
      <c r="P3462" s="8" t="s">
        <v>43</v>
      </c>
      <c r="R3462" s="8">
        <v>-547</v>
      </c>
      <c r="S3462" s="13">
        <f>_xlfn.XLOOKUP(P3462,rif_fee_schedule!$A$2:$A$84,rif_fee_schedule!C$2:C$84, 0)*1.628</f>
        <v>5.1216879999999998</v>
      </c>
      <c r="T3462" s="13">
        <f>_xlfn.XLOOKUP(P3462,rif_fee_schedule!$A$2:$A$84,rif_fee_schedule!D$2:D$84, 0)</f>
        <v>2.9740000000000002</v>
      </c>
      <c r="U3462" s="14">
        <f t="shared" si="163"/>
        <v>-2801.5633359999997</v>
      </c>
      <c r="V3462" s="14">
        <f t="shared" si="164"/>
        <v>-1626.778</v>
      </c>
      <c r="W3462"/>
      <c r="Y3462" s="3">
        <v>23988344.25</v>
      </c>
      <c r="Z3462" s="3">
        <v>491993.61</v>
      </c>
      <c r="AA3462" s="3">
        <v>633517.25</v>
      </c>
      <c r="AB3462">
        <v>0</v>
      </c>
      <c r="AC3462" s="3">
        <v>0</v>
      </c>
      <c r="AD3462" s="2">
        <v>2811604.2</v>
      </c>
      <c r="AE3462" s="3">
        <v>599122533.62</v>
      </c>
      <c r="AF3462" s="3">
        <v>12164932.65</v>
      </c>
      <c r="AG3462" s="3">
        <v>2628720.44</v>
      </c>
      <c r="AH3462" s="3">
        <v>103699.7</v>
      </c>
      <c r="AI3462" s="3">
        <v>2074</v>
      </c>
      <c r="AJ3462" s="2">
        <v>-10188946.82</v>
      </c>
    </row>
    <row r="3463" spans="1:36" hidden="1" x14ac:dyDescent="0.25">
      <c r="A3463" s="8">
        <v>3</v>
      </c>
      <c r="B3463" s="8" t="s">
        <v>3826</v>
      </c>
      <c r="C3463" s="8">
        <v>3220220480070</v>
      </c>
      <c r="D3463" s="8" t="s">
        <v>3827</v>
      </c>
      <c r="G3463" s="10">
        <v>43591</v>
      </c>
      <c r="H3463" s="8" t="s">
        <v>31</v>
      </c>
      <c r="I3463" s="8" t="s">
        <v>32</v>
      </c>
      <c r="J3463" s="9">
        <v>5608.73</v>
      </c>
      <c r="K3463" s="9">
        <v>112.18</v>
      </c>
      <c r="L3463" s="8">
        <v>0</v>
      </c>
      <c r="M3463" s="14">
        <f t="shared" si="162"/>
        <v>5720.91</v>
      </c>
      <c r="N3463" s="8">
        <v>0</v>
      </c>
      <c r="O3463" s="8">
        <v>0</v>
      </c>
      <c r="P3463" s="8" t="s">
        <v>72</v>
      </c>
      <c r="R3463" s="8">
        <v>547</v>
      </c>
      <c r="S3463" s="13">
        <f>_xlfn.XLOOKUP(P3463,rif_fee_schedule!$A$2:$A$84,rif_fee_schedule!C$2:C$84, 0)*1.628</f>
        <v>15.918583999999999</v>
      </c>
      <c r="T3463" s="13">
        <f>_xlfn.XLOOKUP(P3463,rif_fee_schedule!$A$2:$A$84,rif_fee_schedule!D$2:D$84, 0)</f>
        <v>9.2460000000000004</v>
      </c>
      <c r="U3463" s="14">
        <f t="shared" si="163"/>
        <v>8707.465447999999</v>
      </c>
      <c r="V3463" s="14">
        <f t="shared" si="164"/>
        <v>5057.5619999999999</v>
      </c>
      <c r="W3463"/>
      <c r="Y3463" s="3">
        <v>23988344.25</v>
      </c>
      <c r="Z3463" s="3">
        <v>491993.61</v>
      </c>
      <c r="AA3463" s="3">
        <v>633517.25</v>
      </c>
      <c r="AB3463">
        <v>0</v>
      </c>
      <c r="AC3463" s="3">
        <v>0</v>
      </c>
      <c r="AD3463" s="2">
        <v>2811604.2</v>
      </c>
      <c r="AE3463" s="3">
        <v>599122533.62</v>
      </c>
      <c r="AF3463" s="3">
        <v>12164932.65</v>
      </c>
      <c r="AG3463" s="3">
        <v>2628720.44</v>
      </c>
      <c r="AH3463" s="3">
        <v>103699.7</v>
      </c>
      <c r="AI3463" s="3">
        <v>2074</v>
      </c>
      <c r="AJ3463" s="2">
        <v>-10188946.82</v>
      </c>
    </row>
    <row r="3464" spans="1:36" hidden="1" x14ac:dyDescent="0.25">
      <c r="A3464" s="8">
        <v>3.1</v>
      </c>
      <c r="B3464" s="8" t="s">
        <v>4065</v>
      </c>
      <c r="C3464" s="8">
        <v>722180110010</v>
      </c>
      <c r="D3464" s="8" t="s">
        <v>4066</v>
      </c>
      <c r="F3464" s="8" t="s">
        <v>4067</v>
      </c>
      <c r="G3464" s="10">
        <v>43817</v>
      </c>
      <c r="H3464" s="8" t="s">
        <v>31</v>
      </c>
      <c r="I3464" s="8" t="s">
        <v>38</v>
      </c>
      <c r="J3464" s="9">
        <v>108511.38</v>
      </c>
      <c r="K3464" s="9">
        <v>2170.2199999999998</v>
      </c>
      <c r="L3464" s="8">
        <v>0</v>
      </c>
      <c r="M3464" s="14">
        <f t="shared" si="162"/>
        <v>110681.60000000001</v>
      </c>
      <c r="N3464" s="8">
        <v>0</v>
      </c>
      <c r="O3464" s="8">
        <v>0</v>
      </c>
      <c r="P3464" s="8" t="s">
        <v>3496</v>
      </c>
      <c r="R3464" s="11">
        <v>-2824</v>
      </c>
      <c r="S3464" s="13">
        <f>_xlfn.XLOOKUP(P3464,rif_fee_schedule!$A$2:$A$84,rif_fee_schedule!C$2:C$84, 0)*1.628</f>
        <v>19.218539999999997</v>
      </c>
      <c r="T3464" s="13">
        <f>_xlfn.XLOOKUP(P3464,rif_fee_schedule!$A$2:$A$84,rif_fee_schedule!D$2:D$84, 0)</f>
        <v>11.162000000000001</v>
      </c>
      <c r="U3464" s="14">
        <f t="shared" si="163"/>
        <v>-54273.156959999993</v>
      </c>
      <c r="V3464" s="14">
        <f t="shared" si="164"/>
        <v>-31521.488000000001</v>
      </c>
      <c r="W3464" s="2"/>
      <c r="Y3464" s="3">
        <v>34362078.990000002</v>
      </c>
      <c r="Z3464" s="3">
        <v>687512.03</v>
      </c>
      <c r="AA3464" s="3">
        <v>0</v>
      </c>
      <c r="AB3464">
        <v>0</v>
      </c>
      <c r="AC3464" s="3">
        <v>0</v>
      </c>
      <c r="AD3464" s="2">
        <v>-175934.14</v>
      </c>
      <c r="AE3464" s="3">
        <v>599122533.62</v>
      </c>
      <c r="AF3464" s="3">
        <v>12164932.65</v>
      </c>
      <c r="AG3464" s="3">
        <v>2628720.44</v>
      </c>
      <c r="AH3464" s="3">
        <v>103699.7</v>
      </c>
      <c r="AI3464" s="3">
        <v>2074</v>
      </c>
      <c r="AJ3464" s="2">
        <v>-10188946.82</v>
      </c>
    </row>
    <row r="3465" spans="1:36" hidden="1" x14ac:dyDescent="0.25">
      <c r="A3465" s="8">
        <v>3.1</v>
      </c>
      <c r="B3465" s="8" t="s">
        <v>4065</v>
      </c>
      <c r="C3465" s="8">
        <v>722180110010</v>
      </c>
      <c r="D3465" s="8" t="s">
        <v>4066</v>
      </c>
      <c r="F3465" s="8" t="s">
        <v>4067</v>
      </c>
      <c r="G3465" s="10">
        <v>43817</v>
      </c>
      <c r="H3465" s="8" t="s">
        <v>31</v>
      </c>
      <c r="I3465" s="8" t="s">
        <v>38</v>
      </c>
      <c r="J3465" s="9">
        <v>108511.38</v>
      </c>
      <c r="K3465" s="9">
        <v>2170.2199999999998</v>
      </c>
      <c r="L3465" s="8">
        <v>0</v>
      </c>
      <c r="M3465" s="14">
        <f t="shared" si="162"/>
        <v>110681.60000000001</v>
      </c>
      <c r="N3465" s="8">
        <v>0</v>
      </c>
      <c r="O3465" s="8">
        <v>0</v>
      </c>
      <c r="P3465" s="8" t="s">
        <v>34</v>
      </c>
      <c r="R3465" s="11">
        <v>2824</v>
      </c>
      <c r="S3465" s="13">
        <f>_xlfn.XLOOKUP(P3465,rif_fee_schedule!$A$2:$A$84,rif_fee_schedule!C$2:C$84, 0)*1.628</f>
        <v>62.01052</v>
      </c>
      <c r="T3465" s="13">
        <f>_xlfn.XLOOKUP(P3465,rif_fee_schedule!$A$2:$A$84,rif_fee_schedule!D$2:D$84, 0)</f>
        <v>36.015000000000001</v>
      </c>
      <c r="U3465" s="14">
        <f t="shared" si="163"/>
        <v>175117.70848</v>
      </c>
      <c r="V3465" s="14">
        <f t="shared" si="164"/>
        <v>101706.36</v>
      </c>
      <c r="W3465" s="2"/>
      <c r="Y3465" s="3">
        <v>34362078.990000002</v>
      </c>
      <c r="Z3465" s="3">
        <v>687512.03</v>
      </c>
      <c r="AA3465" s="3">
        <v>0</v>
      </c>
      <c r="AB3465">
        <v>0</v>
      </c>
      <c r="AC3465" s="3">
        <v>0</v>
      </c>
      <c r="AD3465" s="2">
        <v>-175934.14</v>
      </c>
      <c r="AE3465" s="3">
        <v>599122533.62</v>
      </c>
      <c r="AF3465" s="3">
        <v>12164932.65</v>
      </c>
      <c r="AG3465" s="3">
        <v>2628720.44</v>
      </c>
      <c r="AH3465" s="3">
        <v>103699.7</v>
      </c>
      <c r="AI3465" s="3">
        <v>2074</v>
      </c>
      <c r="AJ3465" s="2">
        <v>-10188946.82</v>
      </c>
    </row>
    <row r="3466" spans="1:36" hidden="1" x14ac:dyDescent="0.25">
      <c r="A3466" s="8">
        <v>8</v>
      </c>
      <c r="B3466" s="8" t="s">
        <v>8571</v>
      </c>
      <c r="C3466" s="8">
        <v>232140031680</v>
      </c>
      <c r="D3466" s="8" t="s">
        <v>8572</v>
      </c>
      <c r="F3466" s="8" t="s">
        <v>8573</v>
      </c>
      <c r="G3466" s="10">
        <v>43594</v>
      </c>
      <c r="H3466" s="8" t="s">
        <v>31</v>
      </c>
      <c r="I3466" s="8" t="s">
        <v>38</v>
      </c>
      <c r="J3466" s="9">
        <v>0</v>
      </c>
      <c r="K3466" s="9">
        <v>0</v>
      </c>
      <c r="L3466" s="8">
        <v>0</v>
      </c>
      <c r="M3466" s="14">
        <f t="shared" si="162"/>
        <v>0</v>
      </c>
      <c r="N3466" s="8">
        <v>0</v>
      </c>
      <c r="O3466" s="8">
        <v>0</v>
      </c>
      <c r="P3466" s="8" t="s">
        <v>77</v>
      </c>
      <c r="R3466" s="8">
        <v>0</v>
      </c>
      <c r="S3466" s="13">
        <f>_xlfn.XLOOKUP(P3466,rif_fee_schedule!$A$2:$A$84,rif_fee_schedule!C$2:C$84, 0)*1.628</f>
        <v>9769.6279999999988</v>
      </c>
      <c r="T3466" s="13">
        <f>_xlfn.XLOOKUP(P3466,rif_fee_schedule!$A$2:$A$84,rif_fee_schedule!D$2:D$84, 0)</f>
        <v>5674</v>
      </c>
      <c r="U3466" s="14">
        <f t="shared" si="163"/>
        <v>0</v>
      </c>
      <c r="V3466" s="14">
        <f t="shared" si="164"/>
        <v>0</v>
      </c>
      <c r="W3466"/>
      <c r="Y3466" s="3">
        <v>38230434.439999998</v>
      </c>
      <c r="Z3466" s="3">
        <v>764608.82</v>
      </c>
      <c r="AA3466" s="3">
        <v>0</v>
      </c>
      <c r="AB3466">
        <v>0</v>
      </c>
      <c r="AC3466" s="3">
        <v>0</v>
      </c>
      <c r="AD3466" s="2">
        <v>-229524.99</v>
      </c>
      <c r="AE3466" s="3">
        <v>599122533.62</v>
      </c>
      <c r="AF3466" s="3">
        <v>12164932.65</v>
      </c>
      <c r="AG3466" s="3">
        <v>2628720.44</v>
      </c>
      <c r="AH3466" s="3">
        <v>103699.7</v>
      </c>
      <c r="AI3466" s="3">
        <v>2074</v>
      </c>
      <c r="AJ3466" s="2">
        <v>-10188946.82</v>
      </c>
    </row>
    <row r="3467" spans="1:36" hidden="1" x14ac:dyDescent="0.25">
      <c r="A3467" s="8">
        <v>2</v>
      </c>
      <c r="B3467" s="8" t="s">
        <v>1594</v>
      </c>
      <c r="C3467" s="8">
        <v>131270380190</v>
      </c>
      <c r="D3467" s="8" t="s">
        <v>1595</v>
      </c>
      <c r="F3467" s="8" t="s">
        <v>1596</v>
      </c>
      <c r="G3467" s="10">
        <v>43635</v>
      </c>
      <c r="H3467" s="8" t="s">
        <v>31</v>
      </c>
      <c r="I3467" s="8" t="s">
        <v>38</v>
      </c>
      <c r="J3467" s="9">
        <v>1969.71</v>
      </c>
      <c r="K3467" s="9">
        <v>39.39</v>
      </c>
      <c r="L3467" s="8">
        <v>0</v>
      </c>
      <c r="M3467" s="14">
        <f t="shared" si="162"/>
        <v>2009.1000000000001</v>
      </c>
      <c r="N3467" s="8">
        <v>0</v>
      </c>
      <c r="O3467" s="8">
        <v>0</v>
      </c>
      <c r="P3467" s="8" t="s">
        <v>77</v>
      </c>
      <c r="R3467" s="8">
        <v>-1</v>
      </c>
      <c r="S3467" s="13">
        <f>_xlfn.XLOOKUP(P3467,rif_fee_schedule!$A$2:$A$84,rif_fee_schedule!C$2:C$84, 0)*1.628</f>
        <v>9769.6279999999988</v>
      </c>
      <c r="T3467" s="13">
        <f>_xlfn.XLOOKUP(P3467,rif_fee_schedule!$A$2:$A$84,rif_fee_schedule!D$2:D$84, 0)</f>
        <v>5674</v>
      </c>
      <c r="U3467" s="14">
        <f t="shared" si="163"/>
        <v>-9769.6279999999988</v>
      </c>
      <c r="V3467" s="14">
        <f t="shared" si="164"/>
        <v>-5674</v>
      </c>
      <c r="W3467"/>
      <c r="Y3467" s="3">
        <v>272008405.74000001</v>
      </c>
      <c r="Z3467" s="3">
        <v>5573244.3300000001</v>
      </c>
      <c r="AA3467" s="3">
        <v>0</v>
      </c>
      <c r="AB3467">
        <v>0</v>
      </c>
      <c r="AC3467" s="3">
        <v>0</v>
      </c>
      <c r="AD3467" s="2">
        <v>-7297347.0099999998</v>
      </c>
      <c r="AE3467" s="3">
        <v>599122533.62</v>
      </c>
      <c r="AF3467" s="3">
        <v>12164932.65</v>
      </c>
      <c r="AG3467" s="3">
        <v>2628720.44</v>
      </c>
      <c r="AH3467" s="3">
        <v>103699.7</v>
      </c>
      <c r="AI3467" s="3">
        <v>2074</v>
      </c>
      <c r="AJ3467" s="2">
        <v>-10188946.82</v>
      </c>
    </row>
    <row r="3468" spans="1:36" hidden="1" x14ac:dyDescent="0.25">
      <c r="A3468" s="8">
        <v>2</v>
      </c>
      <c r="B3468" s="8" t="s">
        <v>1594</v>
      </c>
      <c r="C3468" s="8">
        <v>131270380190</v>
      </c>
      <c r="D3468" s="8" t="s">
        <v>1595</v>
      </c>
      <c r="F3468" s="8" t="s">
        <v>1596</v>
      </c>
      <c r="G3468" s="10">
        <v>43635</v>
      </c>
      <c r="H3468" s="8" t="s">
        <v>31</v>
      </c>
      <c r="I3468" s="8" t="s">
        <v>38</v>
      </c>
      <c r="J3468" s="9">
        <v>1969.71</v>
      </c>
      <c r="K3468" s="9">
        <v>39.39</v>
      </c>
      <c r="L3468" s="8">
        <v>0</v>
      </c>
      <c r="M3468" s="14">
        <f t="shared" si="162"/>
        <v>2009.1000000000001</v>
      </c>
      <c r="N3468" s="8">
        <v>0</v>
      </c>
      <c r="O3468" s="8">
        <v>0</v>
      </c>
      <c r="P3468" s="8" t="s">
        <v>114</v>
      </c>
      <c r="R3468" s="8">
        <v>2</v>
      </c>
      <c r="S3468" s="13">
        <f>_xlfn.XLOOKUP(P3468,rif_fee_schedule!$A$2:$A$84,rif_fee_schedule!C$2:C$84, 0)*1.628</f>
        <v>4288.152</v>
      </c>
      <c r="T3468" s="13">
        <f>_xlfn.XLOOKUP(P3468,rif_fee_schedule!$A$2:$A$84,rif_fee_schedule!D$2:D$84, 0)</f>
        <v>2490</v>
      </c>
      <c r="U3468" s="14">
        <f t="shared" si="163"/>
        <v>8576.3040000000001</v>
      </c>
      <c r="V3468" s="14">
        <f t="shared" si="164"/>
        <v>4980</v>
      </c>
      <c r="W3468"/>
      <c r="Y3468" s="3">
        <v>272008405.74000001</v>
      </c>
      <c r="Z3468" s="3">
        <v>5573244.3300000001</v>
      </c>
      <c r="AA3468" s="3">
        <v>0</v>
      </c>
      <c r="AB3468">
        <v>0</v>
      </c>
      <c r="AC3468" s="3">
        <v>0</v>
      </c>
      <c r="AD3468" s="2">
        <v>-7297347.0099999998</v>
      </c>
      <c r="AE3468" s="3">
        <v>599122533.62</v>
      </c>
      <c r="AF3468" s="3">
        <v>12164932.65</v>
      </c>
      <c r="AG3468" s="3">
        <v>2628720.44</v>
      </c>
      <c r="AH3468" s="3">
        <v>103699.7</v>
      </c>
      <c r="AI3468" s="3">
        <v>2074</v>
      </c>
      <c r="AJ3468" s="2">
        <v>-10188946.82</v>
      </c>
    </row>
    <row r="3469" spans="1:36" hidden="1" x14ac:dyDescent="0.25">
      <c r="A3469" s="8">
        <v>2</v>
      </c>
      <c r="B3469" s="8" t="s">
        <v>1463</v>
      </c>
      <c r="C3469" s="8">
        <v>131250360110</v>
      </c>
      <c r="D3469" s="8" t="s">
        <v>1464</v>
      </c>
      <c r="G3469" s="10">
        <v>43592</v>
      </c>
      <c r="H3469" s="8" t="s">
        <v>31</v>
      </c>
      <c r="I3469" s="8" t="s">
        <v>32</v>
      </c>
      <c r="J3469" s="9">
        <v>12183</v>
      </c>
      <c r="K3469" s="9">
        <v>243.66</v>
      </c>
      <c r="L3469" s="8">
        <v>0</v>
      </c>
      <c r="M3469" s="14">
        <f t="shared" si="162"/>
        <v>12426.66</v>
      </c>
      <c r="N3469" s="8">
        <v>0</v>
      </c>
      <c r="O3469" s="8">
        <v>0</v>
      </c>
      <c r="P3469" s="8" t="s">
        <v>613</v>
      </c>
      <c r="R3469" s="8">
        <v>10</v>
      </c>
      <c r="S3469" s="13">
        <f>_xlfn.XLOOKUP(P3469,rif_fee_schedule!$A$2:$A$84,rif_fee_schedule!C$2:C$84, 0)*1.628</f>
        <v>1619.86</v>
      </c>
      <c r="T3469" s="13">
        <f>_xlfn.XLOOKUP(P3469,rif_fee_schedule!$A$2:$A$84,rif_fee_schedule!D$2:D$84, 0)</f>
        <v>940</v>
      </c>
      <c r="U3469" s="14">
        <f t="shared" si="163"/>
        <v>16198.599999999999</v>
      </c>
      <c r="V3469" s="14">
        <f t="shared" si="164"/>
        <v>9400</v>
      </c>
      <c r="W3469"/>
      <c r="Y3469" s="3">
        <v>272008405.74000001</v>
      </c>
      <c r="Z3469" s="3">
        <v>5573244.3300000001</v>
      </c>
      <c r="AA3469" s="3">
        <v>0</v>
      </c>
      <c r="AB3469">
        <v>0</v>
      </c>
      <c r="AC3469" s="3">
        <v>0</v>
      </c>
      <c r="AD3469" s="2">
        <v>-7297347.0099999998</v>
      </c>
      <c r="AE3469" s="3">
        <v>599122533.62</v>
      </c>
      <c r="AF3469" s="3">
        <v>12164932.65</v>
      </c>
      <c r="AG3469" s="3">
        <v>2628720.44</v>
      </c>
      <c r="AH3469" s="3">
        <v>103699.7</v>
      </c>
      <c r="AI3469" s="3">
        <v>2074</v>
      </c>
      <c r="AJ3469" s="2">
        <v>-10188946.82</v>
      </c>
    </row>
    <row r="3470" spans="1:36" hidden="1" x14ac:dyDescent="0.25">
      <c r="A3470" s="8">
        <v>2</v>
      </c>
      <c r="B3470" s="8" t="s">
        <v>1463</v>
      </c>
      <c r="C3470" s="8">
        <v>131250360110</v>
      </c>
      <c r="D3470" s="8" t="s">
        <v>1464</v>
      </c>
      <c r="G3470" s="10">
        <v>43592</v>
      </c>
      <c r="H3470" s="8" t="s">
        <v>31</v>
      </c>
      <c r="I3470" s="8" t="s">
        <v>32</v>
      </c>
      <c r="J3470" s="9">
        <v>12183</v>
      </c>
      <c r="K3470" s="9">
        <v>243.66</v>
      </c>
      <c r="L3470" s="8">
        <v>0</v>
      </c>
      <c r="M3470" s="14">
        <f t="shared" si="162"/>
        <v>12426.66</v>
      </c>
      <c r="N3470" s="8">
        <v>0</v>
      </c>
      <c r="O3470" s="8">
        <v>0</v>
      </c>
      <c r="P3470" s="8" t="s">
        <v>90</v>
      </c>
      <c r="R3470" s="8">
        <v>-182</v>
      </c>
      <c r="S3470" s="13">
        <f>_xlfn.XLOOKUP(P3470,rif_fee_schedule!$A$2:$A$84,rif_fee_schedule!C$2:C$84, 0)*1.628</f>
        <v>14.380123999999999</v>
      </c>
      <c r="T3470" s="13">
        <f>_xlfn.XLOOKUP(P3470,rif_fee_schedule!$A$2:$A$84,rif_fee_schedule!D$2:D$84, 0)</f>
        <v>8.3520000000000003</v>
      </c>
      <c r="U3470" s="14">
        <f t="shared" si="163"/>
        <v>-2617.1825679999997</v>
      </c>
      <c r="V3470" s="14">
        <f t="shared" si="164"/>
        <v>-1520.0640000000001</v>
      </c>
      <c r="W3470"/>
      <c r="Y3470" s="3">
        <v>272008405.74000001</v>
      </c>
      <c r="Z3470" s="3">
        <v>5573244.3300000001</v>
      </c>
      <c r="AA3470" s="3">
        <v>0</v>
      </c>
      <c r="AB3470">
        <v>0</v>
      </c>
      <c r="AC3470" s="3">
        <v>0</v>
      </c>
      <c r="AD3470" s="2">
        <v>-7297347.0099999998</v>
      </c>
      <c r="AE3470" s="3">
        <v>599122533.62</v>
      </c>
      <c r="AF3470" s="3">
        <v>12164932.65</v>
      </c>
      <c r="AG3470" s="3">
        <v>2628720.44</v>
      </c>
      <c r="AH3470" s="3">
        <v>103699.7</v>
      </c>
      <c r="AI3470" s="3">
        <v>2074</v>
      </c>
      <c r="AJ3470" s="2">
        <v>-10188946.82</v>
      </c>
    </row>
    <row r="3471" spans="1:36" hidden="1" x14ac:dyDescent="0.25">
      <c r="A3471" s="8">
        <v>2</v>
      </c>
      <c r="B3471" s="8" t="s">
        <v>1684</v>
      </c>
      <c r="C3471" s="8">
        <v>131350120010</v>
      </c>
      <c r="D3471" s="8" t="s">
        <v>1685</v>
      </c>
      <c r="E3471" s="8" t="s">
        <v>30</v>
      </c>
      <c r="F3471" s="8" t="s">
        <v>1686</v>
      </c>
      <c r="G3471" s="10">
        <v>43791</v>
      </c>
      <c r="H3471" s="8" t="s">
        <v>31</v>
      </c>
      <c r="I3471" s="8" t="s">
        <v>38</v>
      </c>
      <c r="J3471" s="9">
        <v>11238.39</v>
      </c>
      <c r="K3471" s="9">
        <v>224.77</v>
      </c>
      <c r="L3471" s="8">
        <v>0</v>
      </c>
      <c r="M3471" s="14">
        <f t="shared" si="162"/>
        <v>11463.16</v>
      </c>
      <c r="N3471" s="8">
        <v>0</v>
      </c>
      <c r="O3471" s="8">
        <v>0</v>
      </c>
      <c r="P3471" s="8" t="s">
        <v>769</v>
      </c>
      <c r="R3471" s="11">
        <v>-2597</v>
      </c>
      <c r="S3471" s="13">
        <f>_xlfn.XLOOKUP(P3471,rif_fee_schedule!$A$2:$A$84,rif_fee_schedule!C$2:C$84, 0)*1.628</f>
        <v>11.573452</v>
      </c>
      <c r="T3471" s="13">
        <f>_xlfn.XLOOKUP(P3471,rif_fee_schedule!$A$2:$A$84,rif_fee_schedule!D$2:D$84, 0)</f>
        <v>6.7220000000000004</v>
      </c>
      <c r="U3471" s="14">
        <f t="shared" si="163"/>
        <v>-30056.254843999999</v>
      </c>
      <c r="V3471" s="14">
        <f t="shared" si="164"/>
        <v>-17457.034</v>
      </c>
      <c r="W3471" s="2"/>
      <c r="Y3471" s="3">
        <v>272008405.74000001</v>
      </c>
      <c r="Z3471" s="3">
        <v>5573244.3300000001</v>
      </c>
      <c r="AA3471" s="3">
        <v>0</v>
      </c>
      <c r="AB3471">
        <v>0</v>
      </c>
      <c r="AC3471" s="3">
        <v>0</v>
      </c>
      <c r="AD3471" s="2">
        <v>-7297347.0099999998</v>
      </c>
      <c r="AE3471" s="3">
        <v>599122533.62</v>
      </c>
      <c r="AF3471" s="3">
        <v>12164932.65</v>
      </c>
      <c r="AG3471" s="3">
        <v>2628720.44</v>
      </c>
      <c r="AH3471" s="3">
        <v>103699.7</v>
      </c>
      <c r="AI3471" s="3">
        <v>2074</v>
      </c>
      <c r="AJ3471" s="2">
        <v>-10188946.82</v>
      </c>
    </row>
    <row r="3472" spans="1:36" hidden="1" x14ac:dyDescent="0.25">
      <c r="A3472" s="8">
        <v>2</v>
      </c>
      <c r="B3472" s="8" t="s">
        <v>1684</v>
      </c>
      <c r="C3472" s="8">
        <v>131350120010</v>
      </c>
      <c r="D3472" s="8" t="s">
        <v>1685</v>
      </c>
      <c r="E3472" s="8" t="s">
        <v>30</v>
      </c>
      <c r="F3472" s="8" t="s">
        <v>1686</v>
      </c>
      <c r="G3472" s="10">
        <v>43791</v>
      </c>
      <c r="H3472" s="8" t="s">
        <v>31</v>
      </c>
      <c r="I3472" s="8" t="s">
        <v>38</v>
      </c>
      <c r="J3472" s="9">
        <v>11238.39</v>
      </c>
      <c r="K3472" s="9">
        <v>224.77</v>
      </c>
      <c r="L3472" s="8">
        <v>0</v>
      </c>
      <c r="M3472" s="14">
        <f t="shared" si="162"/>
        <v>11463.16</v>
      </c>
      <c r="N3472" s="8">
        <v>0</v>
      </c>
      <c r="O3472" s="8">
        <v>0</v>
      </c>
      <c r="P3472" s="8" t="s">
        <v>865</v>
      </c>
      <c r="R3472" s="11">
        <v>2597</v>
      </c>
      <c r="S3472" s="13">
        <f>_xlfn.XLOOKUP(P3472,rif_fee_schedule!$A$2:$A$84,rif_fee_schedule!C$2:C$84, 0)*1.628</f>
        <v>16.392332</v>
      </c>
      <c r="T3472" s="13">
        <f>_xlfn.XLOOKUP(P3472,rif_fee_schedule!$A$2:$A$84,rif_fee_schedule!D$2:D$84, 0)</f>
        <v>9.5210000000000008</v>
      </c>
      <c r="U3472" s="14">
        <f t="shared" si="163"/>
        <v>42570.886204000002</v>
      </c>
      <c r="V3472" s="14">
        <f t="shared" si="164"/>
        <v>24726.037</v>
      </c>
      <c r="W3472" s="2"/>
      <c r="Y3472" s="3">
        <v>272008405.74000001</v>
      </c>
      <c r="Z3472" s="3">
        <v>5573244.3300000001</v>
      </c>
      <c r="AA3472" s="3">
        <v>0</v>
      </c>
      <c r="AB3472">
        <v>0</v>
      </c>
      <c r="AC3472" s="3">
        <v>0</v>
      </c>
      <c r="AD3472" s="2">
        <v>-7297347.0099999998</v>
      </c>
      <c r="AE3472" s="3">
        <v>599122533.62</v>
      </c>
      <c r="AF3472" s="3">
        <v>12164932.65</v>
      </c>
      <c r="AG3472" s="3">
        <v>2628720.44</v>
      </c>
      <c r="AH3472" s="3">
        <v>103699.7</v>
      </c>
      <c r="AI3472" s="3">
        <v>2074</v>
      </c>
      <c r="AJ3472" s="2">
        <v>-10188946.82</v>
      </c>
    </row>
    <row r="3473" spans="1:36" hidden="1" x14ac:dyDescent="0.25">
      <c r="A3473" s="8">
        <v>2</v>
      </c>
      <c r="B3473" s="8" t="s">
        <v>1310</v>
      </c>
      <c r="C3473" s="8">
        <v>131240133430</v>
      </c>
      <c r="D3473" s="8" t="s">
        <v>1311</v>
      </c>
      <c r="F3473" s="8" t="s">
        <v>1312</v>
      </c>
      <c r="G3473" s="10">
        <v>43703</v>
      </c>
      <c r="H3473" s="8" t="s">
        <v>31</v>
      </c>
      <c r="I3473" s="8" t="s">
        <v>38</v>
      </c>
      <c r="J3473" s="9">
        <v>6355.93</v>
      </c>
      <c r="K3473" s="9">
        <v>127.12</v>
      </c>
      <c r="L3473" s="8">
        <v>0</v>
      </c>
      <c r="M3473" s="14">
        <f t="shared" si="162"/>
        <v>6483.05</v>
      </c>
      <c r="N3473" s="8">
        <v>0</v>
      </c>
      <c r="O3473" s="8">
        <v>0</v>
      </c>
      <c r="P3473" s="8" t="s">
        <v>114</v>
      </c>
      <c r="R3473" s="8">
        <v>2</v>
      </c>
      <c r="S3473" s="13">
        <f>_xlfn.XLOOKUP(P3473,rif_fee_schedule!$A$2:$A$84,rif_fee_schedule!C$2:C$84, 0)*1.628</f>
        <v>4288.152</v>
      </c>
      <c r="T3473" s="13">
        <f>_xlfn.XLOOKUP(P3473,rif_fee_schedule!$A$2:$A$84,rif_fee_schedule!D$2:D$84, 0)</f>
        <v>2490</v>
      </c>
      <c r="U3473" s="14">
        <f t="shared" si="163"/>
        <v>8576.3040000000001</v>
      </c>
      <c r="V3473" s="14">
        <f t="shared" si="164"/>
        <v>4980</v>
      </c>
      <c r="W3473"/>
      <c r="Y3473" s="3">
        <v>272008405.74000001</v>
      </c>
      <c r="Z3473" s="3">
        <v>5573244.3300000001</v>
      </c>
      <c r="AA3473" s="3">
        <v>0</v>
      </c>
      <c r="AB3473">
        <v>0</v>
      </c>
      <c r="AC3473" s="3">
        <v>0</v>
      </c>
      <c r="AD3473" s="2">
        <v>-7297347.0099999998</v>
      </c>
      <c r="AE3473" s="3">
        <v>599122533.62</v>
      </c>
      <c r="AF3473" s="3">
        <v>12164932.65</v>
      </c>
      <c r="AG3473" s="3">
        <v>2628720.44</v>
      </c>
      <c r="AH3473" s="3">
        <v>103699.7</v>
      </c>
      <c r="AI3473" s="3">
        <v>2074</v>
      </c>
      <c r="AJ3473" s="2">
        <v>-10188946.82</v>
      </c>
    </row>
    <row r="3474" spans="1:36" hidden="1" x14ac:dyDescent="0.25">
      <c r="A3474" s="8">
        <v>2</v>
      </c>
      <c r="B3474" s="8" t="s">
        <v>1310</v>
      </c>
      <c r="C3474" s="8">
        <v>131240133430</v>
      </c>
      <c r="D3474" s="8" t="s">
        <v>1311</v>
      </c>
      <c r="F3474" s="8" t="s">
        <v>1312</v>
      </c>
      <c r="G3474" s="10">
        <v>43703</v>
      </c>
      <c r="H3474" s="8" t="s">
        <v>31</v>
      </c>
      <c r="I3474" s="8" t="s">
        <v>38</v>
      </c>
      <c r="J3474" s="9">
        <v>6355.93</v>
      </c>
      <c r="K3474" s="9">
        <v>127.12</v>
      </c>
      <c r="L3474" s="8">
        <v>0</v>
      </c>
      <c r="M3474" s="14">
        <f t="shared" si="162"/>
        <v>6483.05</v>
      </c>
      <c r="N3474" s="8">
        <v>0</v>
      </c>
      <c r="O3474" s="8">
        <v>0</v>
      </c>
      <c r="P3474" s="8" t="s">
        <v>77</v>
      </c>
      <c r="R3474" s="8">
        <v>-0.5</v>
      </c>
      <c r="S3474" s="13">
        <f>_xlfn.XLOOKUP(P3474,rif_fee_schedule!$A$2:$A$84,rif_fee_schedule!C$2:C$84, 0)*1.628</f>
        <v>9769.6279999999988</v>
      </c>
      <c r="T3474" s="13">
        <f>_xlfn.XLOOKUP(P3474,rif_fee_schedule!$A$2:$A$84,rif_fee_schedule!D$2:D$84, 0)</f>
        <v>5674</v>
      </c>
      <c r="U3474" s="14">
        <f t="shared" si="163"/>
        <v>-4884.8139999999994</v>
      </c>
      <c r="V3474" s="14">
        <f t="shared" si="164"/>
        <v>-2837</v>
      </c>
      <c r="W3474"/>
      <c r="Y3474" s="3">
        <v>272008405.74000001</v>
      </c>
      <c r="Z3474" s="3">
        <v>5573244.3300000001</v>
      </c>
      <c r="AA3474" s="3">
        <v>0</v>
      </c>
      <c r="AB3474">
        <v>0</v>
      </c>
      <c r="AC3474" s="3">
        <v>0</v>
      </c>
      <c r="AD3474" s="2">
        <v>-7297347.0099999998</v>
      </c>
      <c r="AE3474" s="3">
        <v>599122533.62</v>
      </c>
      <c r="AF3474" s="3">
        <v>12164932.65</v>
      </c>
      <c r="AG3474" s="3">
        <v>2628720.44</v>
      </c>
      <c r="AH3474" s="3">
        <v>103699.7</v>
      </c>
      <c r="AI3474" s="3">
        <v>2074</v>
      </c>
      <c r="AJ3474" s="2">
        <v>-10188946.82</v>
      </c>
    </row>
    <row r="3475" spans="1:36" hidden="1" x14ac:dyDescent="0.25">
      <c r="A3475" s="8">
        <v>2</v>
      </c>
      <c r="B3475" s="8" t="s">
        <v>2377</v>
      </c>
      <c r="C3475" s="8">
        <v>141391240020</v>
      </c>
      <c r="D3475" s="8" t="s">
        <v>2378</v>
      </c>
      <c r="G3475" s="10">
        <v>43599</v>
      </c>
      <c r="H3475" s="8" t="s">
        <v>31</v>
      </c>
      <c r="I3475" s="8" t="s">
        <v>32</v>
      </c>
      <c r="J3475" s="9">
        <v>10742.16</v>
      </c>
      <c r="K3475" s="9">
        <v>214.84</v>
      </c>
      <c r="L3475" s="8">
        <v>0</v>
      </c>
      <c r="M3475" s="14">
        <f t="shared" si="162"/>
        <v>10957</v>
      </c>
      <c r="N3475" s="8">
        <v>0</v>
      </c>
      <c r="O3475" s="8">
        <v>0</v>
      </c>
      <c r="P3475" s="8" t="s">
        <v>114</v>
      </c>
      <c r="R3475" s="8">
        <v>2</v>
      </c>
      <c r="S3475" s="13">
        <f>_xlfn.XLOOKUP(P3475,rif_fee_schedule!$A$2:$A$84,rif_fee_schedule!C$2:C$84, 0)*1.628</f>
        <v>4288.152</v>
      </c>
      <c r="T3475" s="13">
        <f>_xlfn.XLOOKUP(P3475,rif_fee_schedule!$A$2:$A$84,rif_fee_schedule!D$2:D$84, 0)</f>
        <v>2490</v>
      </c>
      <c r="U3475" s="14">
        <f t="shared" si="163"/>
        <v>8576.3040000000001</v>
      </c>
      <c r="V3475" s="14">
        <f t="shared" si="164"/>
        <v>4980</v>
      </c>
      <c r="W3475"/>
      <c r="Y3475" s="3">
        <v>272008405.74000001</v>
      </c>
      <c r="Z3475" s="3">
        <v>5573244.3300000001</v>
      </c>
      <c r="AA3475" s="3">
        <v>0</v>
      </c>
      <c r="AB3475">
        <v>0</v>
      </c>
      <c r="AC3475" s="3">
        <v>0</v>
      </c>
      <c r="AD3475" s="2">
        <v>-7297347.0099999998</v>
      </c>
      <c r="AE3475" s="3">
        <v>599122533.62</v>
      </c>
      <c r="AF3475" s="3">
        <v>12164932.65</v>
      </c>
      <c r="AG3475" s="3">
        <v>2628720.44</v>
      </c>
      <c r="AH3475" s="3">
        <v>103699.7</v>
      </c>
      <c r="AI3475" s="3">
        <v>2074</v>
      </c>
      <c r="AJ3475" s="2">
        <v>-10188946.82</v>
      </c>
    </row>
    <row r="3476" spans="1:36" hidden="1" x14ac:dyDescent="0.25">
      <c r="A3476" s="8">
        <v>2</v>
      </c>
      <c r="B3476" s="8" t="s">
        <v>2057</v>
      </c>
      <c r="C3476" s="8">
        <v>141090241130</v>
      </c>
      <c r="D3476" s="8" t="s">
        <v>2058</v>
      </c>
      <c r="G3476" s="10">
        <v>43608</v>
      </c>
      <c r="H3476" s="8" t="s">
        <v>31</v>
      </c>
      <c r="I3476" s="8" t="s">
        <v>32</v>
      </c>
      <c r="J3476" s="9">
        <v>0</v>
      </c>
      <c r="K3476" s="9">
        <v>0</v>
      </c>
      <c r="L3476" s="8">
        <v>0</v>
      </c>
      <c r="M3476" s="14">
        <f t="shared" si="162"/>
        <v>0</v>
      </c>
      <c r="N3476" s="8">
        <v>0</v>
      </c>
      <c r="O3476" s="8">
        <v>0</v>
      </c>
      <c r="P3476" s="8" t="s">
        <v>83</v>
      </c>
      <c r="R3476" s="11">
        <v>-9085.64</v>
      </c>
      <c r="S3476" s="13">
        <f>_xlfn.XLOOKUP(P3476,rif_fee_schedule!$A$2:$A$84,rif_fee_schedule!C$2:C$84, 0)*1.628</f>
        <v>13.572635999999999</v>
      </c>
      <c r="T3476" s="13">
        <f>_xlfn.XLOOKUP(P3476,rif_fee_schedule!$A$2:$A$84,rif_fee_schedule!D$2:D$84, 0)</f>
        <v>7.883</v>
      </c>
      <c r="U3476" s="14">
        <f t="shared" si="163"/>
        <v>-123316.08454703998</v>
      </c>
      <c r="V3476" s="14">
        <f t="shared" si="164"/>
        <v>-71622.100119999988</v>
      </c>
      <c r="W3476" s="2"/>
      <c r="Y3476" s="3">
        <v>272008405.74000001</v>
      </c>
      <c r="Z3476" s="3">
        <v>5573244.3300000001</v>
      </c>
      <c r="AA3476" s="3">
        <v>0</v>
      </c>
      <c r="AB3476">
        <v>0</v>
      </c>
      <c r="AC3476" s="3">
        <v>0</v>
      </c>
      <c r="AD3476" s="2">
        <v>-7297347.0099999998</v>
      </c>
      <c r="AE3476" s="3">
        <v>599122533.62</v>
      </c>
      <c r="AF3476" s="3">
        <v>12164932.65</v>
      </c>
      <c r="AG3476" s="3">
        <v>2628720.44</v>
      </c>
      <c r="AH3476" s="3">
        <v>103699.7</v>
      </c>
      <c r="AI3476" s="3">
        <v>2074</v>
      </c>
      <c r="AJ3476" s="2">
        <v>-10188946.82</v>
      </c>
    </row>
    <row r="3477" spans="1:36" hidden="1" x14ac:dyDescent="0.25">
      <c r="A3477" s="8">
        <v>2</v>
      </c>
      <c r="B3477" s="8" t="s">
        <v>2057</v>
      </c>
      <c r="C3477" s="8">
        <v>141090241130</v>
      </c>
      <c r="D3477" s="8" t="s">
        <v>2058</v>
      </c>
      <c r="G3477" s="10">
        <v>43608</v>
      </c>
      <c r="H3477" s="8" t="s">
        <v>31</v>
      </c>
      <c r="I3477" s="8" t="s">
        <v>32</v>
      </c>
      <c r="J3477" s="9">
        <v>0</v>
      </c>
      <c r="K3477" s="9">
        <v>0</v>
      </c>
      <c r="L3477" s="8">
        <v>0</v>
      </c>
      <c r="M3477" s="14">
        <f t="shared" si="162"/>
        <v>0</v>
      </c>
      <c r="N3477" s="8">
        <v>0</v>
      </c>
      <c r="O3477" s="8">
        <v>0</v>
      </c>
      <c r="P3477" s="8" t="s">
        <v>45</v>
      </c>
      <c r="R3477" s="11">
        <v>6408</v>
      </c>
      <c r="S3477" s="13">
        <f>_xlfn.XLOOKUP(P3477,rif_fee_schedule!$A$2:$A$84,rif_fee_schedule!C$2:C$84, 0)*1.628</f>
        <v>19.244587999999997</v>
      </c>
      <c r="T3477" s="13">
        <f>_xlfn.XLOOKUP(P3477,rif_fee_schedule!$A$2:$A$84,rif_fee_schedule!D$2:D$84, 0)</f>
        <v>11.177</v>
      </c>
      <c r="U3477" s="14">
        <f t="shared" si="163"/>
        <v>123319.31990399997</v>
      </c>
      <c r="V3477" s="14">
        <f t="shared" si="164"/>
        <v>71622.216</v>
      </c>
      <c r="W3477" s="2"/>
      <c r="Y3477" s="3">
        <v>272008405.74000001</v>
      </c>
      <c r="Z3477" s="3">
        <v>5573244.3300000001</v>
      </c>
      <c r="AA3477" s="3">
        <v>0</v>
      </c>
      <c r="AB3477">
        <v>0</v>
      </c>
      <c r="AC3477" s="3">
        <v>0</v>
      </c>
      <c r="AD3477" s="2">
        <v>-7297347.0099999998</v>
      </c>
      <c r="AE3477" s="3">
        <v>599122533.62</v>
      </c>
      <c r="AF3477" s="3">
        <v>12164932.65</v>
      </c>
      <c r="AG3477" s="3">
        <v>2628720.44</v>
      </c>
      <c r="AH3477" s="3">
        <v>103699.7</v>
      </c>
      <c r="AI3477" s="3">
        <v>2074</v>
      </c>
      <c r="AJ3477" s="2">
        <v>-10188946.82</v>
      </c>
    </row>
    <row r="3478" spans="1:36" hidden="1" x14ac:dyDescent="0.25">
      <c r="A3478" s="8">
        <v>2</v>
      </c>
      <c r="B3478" s="8" t="s">
        <v>2057</v>
      </c>
      <c r="C3478" s="8">
        <v>141090241130</v>
      </c>
      <c r="D3478" s="8" t="s">
        <v>2058</v>
      </c>
      <c r="G3478" s="10">
        <v>43608</v>
      </c>
      <c r="H3478" s="8" t="s">
        <v>31</v>
      </c>
      <c r="I3478" s="8" t="s">
        <v>32</v>
      </c>
      <c r="J3478" s="9">
        <v>0</v>
      </c>
      <c r="K3478" s="9">
        <v>0</v>
      </c>
      <c r="L3478" s="8">
        <v>0</v>
      </c>
      <c r="M3478" s="14">
        <f t="shared" si="162"/>
        <v>0</v>
      </c>
      <c r="N3478" s="8">
        <v>0</v>
      </c>
      <c r="O3478" s="8">
        <v>0</v>
      </c>
      <c r="P3478" s="8" t="s">
        <v>106</v>
      </c>
      <c r="R3478" s="8">
        <v>0.08</v>
      </c>
      <c r="S3478" s="13">
        <f>_xlfn.XLOOKUP(P3478,rif_fee_schedule!$A$2:$A$84,rif_fee_schedule!C$2:C$84, 0)*1.628</f>
        <v>0</v>
      </c>
      <c r="T3478" s="13">
        <f>_xlfn.XLOOKUP(P3478,rif_fee_schedule!$A$2:$A$84,rif_fee_schedule!D$2:D$84, 0)</f>
        <v>0</v>
      </c>
      <c r="U3478" s="14">
        <f t="shared" si="163"/>
        <v>0</v>
      </c>
      <c r="V3478" s="14">
        <f t="shared" si="164"/>
        <v>0</v>
      </c>
      <c r="W3478"/>
      <c r="Y3478" s="3">
        <v>272008405.74000001</v>
      </c>
      <c r="Z3478" s="3">
        <v>5573244.3300000001</v>
      </c>
      <c r="AA3478" s="3">
        <v>0</v>
      </c>
      <c r="AB3478">
        <v>0</v>
      </c>
      <c r="AC3478" s="3">
        <v>0</v>
      </c>
      <c r="AD3478" s="2">
        <v>-7297347.0099999998</v>
      </c>
      <c r="AE3478" s="3">
        <v>599122533.62</v>
      </c>
      <c r="AF3478" s="3">
        <v>12164932.65</v>
      </c>
      <c r="AG3478" s="3">
        <v>2628720.44</v>
      </c>
      <c r="AH3478" s="3">
        <v>103699.7</v>
      </c>
      <c r="AI3478" s="3">
        <v>2074</v>
      </c>
      <c r="AJ3478" s="2">
        <v>-10188946.82</v>
      </c>
    </row>
    <row r="3479" spans="1:36" hidden="1" x14ac:dyDescent="0.25">
      <c r="A3479" s="8">
        <v>8</v>
      </c>
      <c r="B3479" s="8" t="s">
        <v>8715</v>
      </c>
      <c r="C3479" s="8">
        <v>232340190580</v>
      </c>
      <c r="D3479" s="8" t="s">
        <v>8716</v>
      </c>
      <c r="F3479" s="8" t="s">
        <v>8717</v>
      </c>
      <c r="G3479" s="10">
        <v>43609</v>
      </c>
      <c r="H3479" s="8" t="s">
        <v>31</v>
      </c>
      <c r="I3479" s="8" t="s">
        <v>38</v>
      </c>
      <c r="J3479" s="9">
        <v>11626.51</v>
      </c>
      <c r="K3479" s="9">
        <v>232.53</v>
      </c>
      <c r="L3479" s="8">
        <v>0</v>
      </c>
      <c r="M3479" s="14">
        <f t="shared" si="162"/>
        <v>11859.04</v>
      </c>
      <c r="N3479" s="8">
        <v>0</v>
      </c>
      <c r="O3479" s="8">
        <v>0</v>
      </c>
      <c r="P3479" s="8" t="s">
        <v>613</v>
      </c>
      <c r="R3479" s="8">
        <v>8</v>
      </c>
      <c r="S3479" s="13">
        <f>_xlfn.XLOOKUP(P3479,rif_fee_schedule!$A$2:$A$84,rif_fee_schedule!C$2:C$84, 0)*1.628</f>
        <v>1619.86</v>
      </c>
      <c r="T3479" s="13">
        <f>_xlfn.XLOOKUP(P3479,rif_fee_schedule!$A$2:$A$84,rif_fee_schedule!D$2:D$84, 0)</f>
        <v>940</v>
      </c>
      <c r="U3479" s="14">
        <f t="shared" si="163"/>
        <v>12958.88</v>
      </c>
      <c r="V3479" s="14">
        <f t="shared" si="164"/>
        <v>7520</v>
      </c>
      <c r="W3479"/>
      <c r="Y3479" s="3">
        <v>38230434.439999998</v>
      </c>
      <c r="Z3479" s="3">
        <v>764608.82</v>
      </c>
      <c r="AA3479" s="3">
        <v>0</v>
      </c>
      <c r="AB3479">
        <v>0</v>
      </c>
      <c r="AC3479" s="3">
        <v>0</v>
      </c>
      <c r="AD3479" s="2">
        <v>-229524.99</v>
      </c>
      <c r="AE3479" s="3">
        <v>599122533.62</v>
      </c>
      <c r="AF3479" s="3">
        <v>12164932.65</v>
      </c>
      <c r="AG3479" s="3">
        <v>2628720.44</v>
      </c>
      <c r="AH3479" s="3">
        <v>103699.7</v>
      </c>
      <c r="AI3479" s="3">
        <v>2074</v>
      </c>
      <c r="AJ3479" s="2">
        <v>-10188946.82</v>
      </c>
    </row>
    <row r="3480" spans="1:36" hidden="1" x14ac:dyDescent="0.25">
      <c r="A3480" s="8">
        <v>1</v>
      </c>
      <c r="B3480" s="8" t="s">
        <v>91</v>
      </c>
      <c r="C3480" s="8">
        <v>2530310450040</v>
      </c>
      <c r="D3480" s="8" t="s">
        <v>92</v>
      </c>
      <c r="F3480" s="8" t="s">
        <v>93</v>
      </c>
      <c r="G3480" s="10">
        <v>43628</v>
      </c>
      <c r="H3480" s="8" t="s">
        <v>31</v>
      </c>
      <c r="I3480" s="8" t="s">
        <v>38</v>
      </c>
      <c r="J3480" s="9">
        <v>4737.9399999999996</v>
      </c>
      <c r="K3480" s="9">
        <v>94.76</v>
      </c>
      <c r="L3480" s="8">
        <v>0</v>
      </c>
      <c r="M3480" s="14">
        <f t="shared" si="162"/>
        <v>4832.7</v>
      </c>
      <c r="N3480" s="8">
        <v>0</v>
      </c>
      <c r="O3480" s="8">
        <v>0</v>
      </c>
      <c r="P3480" s="8" t="s">
        <v>45</v>
      </c>
      <c r="R3480" s="11">
        <v>1500</v>
      </c>
      <c r="S3480" s="13">
        <f>_xlfn.XLOOKUP(P3480,rif_fee_schedule!$A$2:$A$84,rif_fee_schedule!C$2:C$84, 0)*1.628</f>
        <v>19.244587999999997</v>
      </c>
      <c r="T3480" s="13">
        <f>_xlfn.XLOOKUP(P3480,rif_fee_schedule!$A$2:$A$84,rif_fee_schedule!D$2:D$84, 0)</f>
        <v>11.177</v>
      </c>
      <c r="U3480" s="14">
        <f t="shared" si="163"/>
        <v>28866.881999999994</v>
      </c>
      <c r="V3480" s="14">
        <f t="shared" si="164"/>
        <v>16765.5</v>
      </c>
      <c r="W3480" s="2"/>
      <c r="Y3480" s="3">
        <v>74696854.359999999</v>
      </c>
      <c r="Z3480" s="3">
        <v>1494936.99</v>
      </c>
      <c r="AA3480" s="3">
        <v>1189721.74</v>
      </c>
      <c r="AB3480" s="2">
        <v>103699.7</v>
      </c>
      <c r="AC3480" s="3">
        <v>2074</v>
      </c>
      <c r="AD3480" s="2">
        <v>-3422401.68</v>
      </c>
      <c r="AE3480" s="3">
        <v>599122533.62</v>
      </c>
      <c r="AF3480" s="3">
        <v>12164932.65</v>
      </c>
      <c r="AG3480" s="3">
        <v>2628720.44</v>
      </c>
      <c r="AH3480" s="3">
        <v>103699.7</v>
      </c>
      <c r="AI3480" s="3">
        <v>2074</v>
      </c>
      <c r="AJ3480" s="2">
        <v>-10188946.82</v>
      </c>
    </row>
    <row r="3481" spans="1:36" hidden="1" x14ac:dyDescent="0.25">
      <c r="A3481" s="8">
        <v>1</v>
      </c>
      <c r="B3481" s="8" t="s">
        <v>91</v>
      </c>
      <c r="C3481" s="8">
        <v>2530310450040</v>
      </c>
      <c r="D3481" s="8" t="s">
        <v>92</v>
      </c>
      <c r="F3481" s="8" t="s">
        <v>93</v>
      </c>
      <c r="G3481" s="10">
        <v>43628</v>
      </c>
      <c r="H3481" s="8" t="s">
        <v>31</v>
      </c>
      <c r="I3481" s="8" t="s">
        <v>38</v>
      </c>
      <c r="J3481" s="9">
        <v>4737.9399999999996</v>
      </c>
      <c r="K3481" s="9">
        <v>94.76</v>
      </c>
      <c r="L3481" s="8">
        <v>0</v>
      </c>
      <c r="M3481" s="14">
        <f t="shared" si="162"/>
        <v>4832.7</v>
      </c>
      <c r="N3481" s="8">
        <v>0</v>
      </c>
      <c r="O3481" s="8">
        <v>0</v>
      </c>
      <c r="P3481" s="8" t="s">
        <v>72</v>
      </c>
      <c r="R3481" s="11">
        <v>-1500</v>
      </c>
      <c r="S3481" s="13">
        <f>_xlfn.XLOOKUP(P3481,rif_fee_schedule!$A$2:$A$84,rif_fee_schedule!C$2:C$84, 0)*1.628</f>
        <v>15.918583999999999</v>
      </c>
      <c r="T3481" s="13">
        <f>_xlfn.XLOOKUP(P3481,rif_fee_schedule!$A$2:$A$84,rif_fee_schedule!D$2:D$84, 0)</f>
        <v>9.2460000000000004</v>
      </c>
      <c r="U3481" s="14">
        <f t="shared" si="163"/>
        <v>-23877.876</v>
      </c>
      <c r="V3481" s="14">
        <f t="shared" si="164"/>
        <v>-13869</v>
      </c>
      <c r="W3481" s="2"/>
      <c r="Y3481" s="3">
        <v>74696854.359999999</v>
      </c>
      <c r="Z3481" s="3">
        <v>1494936.99</v>
      </c>
      <c r="AA3481" s="3">
        <v>1189721.74</v>
      </c>
      <c r="AB3481" s="2">
        <v>103699.7</v>
      </c>
      <c r="AC3481" s="3">
        <v>2074</v>
      </c>
      <c r="AD3481" s="2">
        <v>-3422401.68</v>
      </c>
      <c r="AE3481" s="3">
        <v>599122533.62</v>
      </c>
      <c r="AF3481" s="3">
        <v>12164932.65</v>
      </c>
      <c r="AG3481" s="3">
        <v>2628720.44</v>
      </c>
      <c r="AH3481" s="3">
        <v>103699.7</v>
      </c>
      <c r="AI3481" s="3">
        <v>2074</v>
      </c>
      <c r="AJ3481" s="2">
        <v>-10188946.82</v>
      </c>
    </row>
    <row r="3482" spans="1:36" hidden="1" x14ac:dyDescent="0.25">
      <c r="A3482" s="8">
        <v>6</v>
      </c>
      <c r="B3482" s="8" t="s">
        <v>5947</v>
      </c>
      <c r="C3482" s="8">
        <v>1079220010190</v>
      </c>
      <c r="D3482" s="8" t="s">
        <v>5948</v>
      </c>
      <c r="F3482" s="8" t="s">
        <v>5949</v>
      </c>
      <c r="G3482" s="10">
        <v>43622</v>
      </c>
      <c r="H3482" s="8" t="s">
        <v>31</v>
      </c>
      <c r="I3482" s="8" t="s">
        <v>38</v>
      </c>
      <c r="J3482" s="9">
        <v>31746.85</v>
      </c>
      <c r="K3482" s="9">
        <v>634.94000000000005</v>
      </c>
      <c r="L3482" s="8">
        <v>0</v>
      </c>
      <c r="M3482" s="14">
        <f t="shared" si="162"/>
        <v>32381.789999999997</v>
      </c>
      <c r="N3482" s="8">
        <v>0</v>
      </c>
      <c r="O3482" s="8">
        <v>0</v>
      </c>
      <c r="P3482" s="8" t="s">
        <v>72</v>
      </c>
      <c r="R3482" s="11">
        <v>2100</v>
      </c>
      <c r="S3482" s="13">
        <f>_xlfn.XLOOKUP(P3482,rif_fee_schedule!$A$2:$A$84,rif_fee_schedule!C$2:C$84, 0)*1.628</f>
        <v>15.918583999999999</v>
      </c>
      <c r="T3482" s="13">
        <f>_xlfn.XLOOKUP(P3482,rif_fee_schedule!$A$2:$A$84,rif_fee_schedule!D$2:D$84, 0)</f>
        <v>9.2460000000000004</v>
      </c>
      <c r="U3482" s="14">
        <f t="shared" si="163"/>
        <v>33429.026399999995</v>
      </c>
      <c r="V3482" s="14">
        <f t="shared" si="164"/>
        <v>19416.600000000002</v>
      </c>
      <c r="W3482" s="2"/>
      <c r="Y3482" s="3">
        <v>43269262.359999999</v>
      </c>
      <c r="Z3482" s="3">
        <v>874367.57</v>
      </c>
      <c r="AA3482" s="3">
        <v>433279.63</v>
      </c>
      <c r="AB3482">
        <v>0</v>
      </c>
      <c r="AC3482" s="3">
        <v>0</v>
      </c>
      <c r="AD3482" s="2">
        <v>374512.67</v>
      </c>
      <c r="AE3482" s="3">
        <v>599122533.62</v>
      </c>
      <c r="AF3482" s="3">
        <v>12164932.65</v>
      </c>
      <c r="AG3482" s="3">
        <v>2628720.44</v>
      </c>
      <c r="AH3482" s="3">
        <v>103699.7</v>
      </c>
      <c r="AI3482" s="3">
        <v>2074</v>
      </c>
      <c r="AJ3482" s="2">
        <v>-10188946.82</v>
      </c>
    </row>
    <row r="3483" spans="1:36" hidden="1" x14ac:dyDescent="0.25">
      <c r="A3483" s="8">
        <v>3.1</v>
      </c>
      <c r="B3483" s="8" t="s">
        <v>4125</v>
      </c>
      <c r="C3483" s="8">
        <v>821280040391</v>
      </c>
      <c r="D3483" s="8" t="s">
        <v>4126</v>
      </c>
      <c r="G3483" s="10">
        <v>43620</v>
      </c>
      <c r="H3483" s="8" t="s">
        <v>31</v>
      </c>
      <c r="I3483" s="8" t="s">
        <v>32</v>
      </c>
      <c r="J3483" s="9">
        <v>4519.88</v>
      </c>
      <c r="K3483" s="9">
        <v>90.39</v>
      </c>
      <c r="L3483" s="8">
        <v>0</v>
      </c>
      <c r="M3483" s="14">
        <f t="shared" si="162"/>
        <v>4610.2700000000004</v>
      </c>
      <c r="N3483" s="8">
        <v>0</v>
      </c>
      <c r="O3483" s="8">
        <v>0</v>
      </c>
      <c r="P3483" s="8" t="s">
        <v>43</v>
      </c>
      <c r="R3483" s="11">
        <v>-6088</v>
      </c>
      <c r="S3483" s="13">
        <f>_xlfn.XLOOKUP(P3483,rif_fee_schedule!$A$2:$A$84,rif_fee_schedule!C$2:C$84, 0)*1.628</f>
        <v>5.1216879999999998</v>
      </c>
      <c r="T3483" s="13">
        <f>_xlfn.XLOOKUP(P3483,rif_fee_schedule!$A$2:$A$84,rif_fee_schedule!D$2:D$84, 0)</f>
        <v>2.9740000000000002</v>
      </c>
      <c r="U3483" s="14">
        <f t="shared" si="163"/>
        <v>-31180.836543999998</v>
      </c>
      <c r="V3483" s="14">
        <f t="shared" si="164"/>
        <v>-18105.712</v>
      </c>
      <c r="Y3483" s="3">
        <v>34362078.990000002</v>
      </c>
      <c r="Z3483" s="3">
        <v>687512.03</v>
      </c>
      <c r="AA3483" s="3">
        <v>0</v>
      </c>
      <c r="AB3483">
        <v>0</v>
      </c>
      <c r="AC3483" s="3">
        <v>0</v>
      </c>
      <c r="AD3483" s="2">
        <v>-175934.14</v>
      </c>
      <c r="AE3483" s="3">
        <v>599122533.62</v>
      </c>
      <c r="AF3483" s="3">
        <v>12164932.65</v>
      </c>
      <c r="AG3483" s="3">
        <v>2628720.44</v>
      </c>
      <c r="AH3483" s="3">
        <v>103699.7</v>
      </c>
      <c r="AI3483" s="3">
        <v>2074</v>
      </c>
      <c r="AJ3483" s="2">
        <v>-10188946.82</v>
      </c>
    </row>
    <row r="3484" spans="1:36" hidden="1" x14ac:dyDescent="0.25">
      <c r="A3484" s="8">
        <v>3.1</v>
      </c>
      <c r="B3484" s="8" t="s">
        <v>4125</v>
      </c>
      <c r="C3484" s="8">
        <v>821280040391</v>
      </c>
      <c r="D3484" s="8" t="s">
        <v>4126</v>
      </c>
      <c r="G3484" s="10">
        <v>43620</v>
      </c>
      <c r="H3484" s="8" t="s">
        <v>31</v>
      </c>
      <c r="I3484" s="8" t="s">
        <v>32</v>
      </c>
      <c r="J3484" s="9">
        <v>4519.88</v>
      </c>
      <c r="K3484" s="9">
        <v>90.39</v>
      </c>
      <c r="L3484" s="8">
        <v>0</v>
      </c>
      <c r="M3484" s="14">
        <f t="shared" si="162"/>
        <v>4610.2700000000004</v>
      </c>
      <c r="N3484" s="8">
        <v>0</v>
      </c>
      <c r="O3484" s="8">
        <v>0</v>
      </c>
      <c r="P3484" s="8" t="s">
        <v>72</v>
      </c>
      <c r="R3484" s="11">
        <v>1214</v>
      </c>
      <c r="S3484" s="13">
        <f>_xlfn.XLOOKUP(P3484,rif_fee_schedule!$A$2:$A$84,rif_fee_schedule!C$2:C$84, 0)*1.628</f>
        <v>15.918583999999999</v>
      </c>
      <c r="T3484" s="13">
        <f>_xlfn.XLOOKUP(P3484,rif_fee_schedule!$A$2:$A$84,rif_fee_schedule!D$2:D$84, 0)</f>
        <v>9.2460000000000004</v>
      </c>
      <c r="U3484" s="14">
        <f t="shared" si="163"/>
        <v>19325.160975999999</v>
      </c>
      <c r="V3484" s="14">
        <f t="shared" si="164"/>
        <v>11224.644</v>
      </c>
      <c r="Y3484" s="3">
        <v>34362078.990000002</v>
      </c>
      <c r="Z3484" s="3">
        <v>687512.03</v>
      </c>
      <c r="AA3484" s="3">
        <v>0</v>
      </c>
      <c r="AB3484">
        <v>0</v>
      </c>
      <c r="AC3484" s="3">
        <v>0</v>
      </c>
      <c r="AD3484" s="2">
        <v>-175934.14</v>
      </c>
      <c r="AE3484" s="3">
        <v>599122533.62</v>
      </c>
      <c r="AF3484" s="3">
        <v>12164932.65</v>
      </c>
      <c r="AG3484" s="3">
        <v>2628720.44</v>
      </c>
      <c r="AH3484" s="3">
        <v>103699.7</v>
      </c>
      <c r="AI3484" s="3">
        <v>2074</v>
      </c>
      <c r="AJ3484" s="2">
        <v>-10188946.82</v>
      </c>
    </row>
    <row r="3485" spans="1:36" hidden="1" x14ac:dyDescent="0.25">
      <c r="A3485" s="8">
        <v>3.1</v>
      </c>
      <c r="B3485" s="8" t="s">
        <v>4125</v>
      </c>
      <c r="C3485" s="8">
        <v>821280040391</v>
      </c>
      <c r="D3485" s="8" t="s">
        <v>4126</v>
      </c>
      <c r="G3485" s="10">
        <v>43620</v>
      </c>
      <c r="H3485" s="8" t="s">
        <v>31</v>
      </c>
      <c r="I3485" s="8" t="s">
        <v>32</v>
      </c>
      <c r="J3485" s="9">
        <v>4519.88</v>
      </c>
      <c r="K3485" s="9">
        <v>90.39</v>
      </c>
      <c r="L3485" s="8">
        <v>0</v>
      </c>
      <c r="M3485" s="14">
        <f t="shared" si="162"/>
        <v>4610.2700000000004</v>
      </c>
      <c r="N3485" s="8">
        <v>0</v>
      </c>
      <c r="O3485" s="8">
        <v>0</v>
      </c>
      <c r="P3485" s="8" t="s">
        <v>43</v>
      </c>
      <c r="R3485" s="11">
        <v>7071</v>
      </c>
      <c r="S3485" s="13">
        <f>_xlfn.XLOOKUP(P3485,rif_fee_schedule!$A$2:$A$84,rif_fee_schedule!C$2:C$84, 0)*1.628</f>
        <v>5.1216879999999998</v>
      </c>
      <c r="T3485" s="13">
        <f>_xlfn.XLOOKUP(P3485,rif_fee_schedule!$A$2:$A$84,rif_fee_schedule!D$2:D$84, 0)</f>
        <v>2.9740000000000002</v>
      </c>
      <c r="U3485" s="14">
        <f t="shared" si="163"/>
        <v>36215.455847999998</v>
      </c>
      <c r="V3485" s="14">
        <f t="shared" si="164"/>
        <v>21029.154000000002</v>
      </c>
      <c r="Y3485" s="3">
        <v>34362078.990000002</v>
      </c>
      <c r="Z3485" s="3">
        <v>687512.03</v>
      </c>
      <c r="AA3485" s="3">
        <v>0</v>
      </c>
      <c r="AB3485">
        <v>0</v>
      </c>
      <c r="AC3485" s="3">
        <v>0</v>
      </c>
      <c r="AD3485" s="2">
        <v>-175934.14</v>
      </c>
      <c r="AE3485" s="3">
        <v>599122533.62</v>
      </c>
      <c r="AF3485" s="3">
        <v>12164932.65</v>
      </c>
      <c r="AG3485" s="3">
        <v>2628720.44</v>
      </c>
      <c r="AH3485" s="3">
        <v>103699.7</v>
      </c>
      <c r="AI3485" s="3">
        <v>2074</v>
      </c>
      <c r="AJ3485" s="2">
        <v>-10188946.82</v>
      </c>
    </row>
    <row r="3486" spans="1:36" hidden="1" x14ac:dyDescent="0.25">
      <c r="A3486" s="8">
        <v>3.1</v>
      </c>
      <c r="B3486" s="8" t="s">
        <v>4125</v>
      </c>
      <c r="C3486" s="8">
        <v>821280040391</v>
      </c>
      <c r="D3486" s="8" t="s">
        <v>4126</v>
      </c>
      <c r="G3486" s="10">
        <v>43620</v>
      </c>
      <c r="H3486" s="8" t="s">
        <v>31</v>
      </c>
      <c r="I3486" s="8" t="s">
        <v>32</v>
      </c>
      <c r="J3486" s="9">
        <v>4519.88</v>
      </c>
      <c r="K3486" s="9">
        <v>90.39</v>
      </c>
      <c r="L3486" s="8">
        <v>0</v>
      </c>
      <c r="M3486" s="14">
        <f t="shared" si="162"/>
        <v>4610.2700000000004</v>
      </c>
      <c r="N3486" s="8">
        <v>0</v>
      </c>
      <c r="O3486" s="8">
        <v>0</v>
      </c>
      <c r="P3486" s="8" t="s">
        <v>72</v>
      </c>
      <c r="R3486" s="11">
        <v>-1214</v>
      </c>
      <c r="S3486" s="13">
        <f>_xlfn.XLOOKUP(P3486,rif_fee_schedule!$A$2:$A$84,rif_fee_schedule!C$2:C$84, 0)*1.628</f>
        <v>15.918583999999999</v>
      </c>
      <c r="T3486" s="13">
        <f>_xlfn.XLOOKUP(P3486,rif_fee_schedule!$A$2:$A$84,rif_fee_schedule!D$2:D$84, 0)</f>
        <v>9.2460000000000004</v>
      </c>
      <c r="U3486" s="14">
        <f t="shared" si="163"/>
        <v>-19325.160975999999</v>
      </c>
      <c r="V3486" s="14">
        <f t="shared" si="164"/>
        <v>-11224.644</v>
      </c>
      <c r="Y3486" s="3">
        <v>34362078.990000002</v>
      </c>
      <c r="Z3486" s="3">
        <v>687512.03</v>
      </c>
      <c r="AA3486" s="3">
        <v>0</v>
      </c>
      <c r="AB3486">
        <v>0</v>
      </c>
      <c r="AC3486" s="3">
        <v>0</v>
      </c>
      <c r="AD3486" s="2">
        <v>-175934.14</v>
      </c>
      <c r="AE3486" s="3">
        <v>599122533.62</v>
      </c>
      <c r="AF3486" s="3">
        <v>12164932.65</v>
      </c>
      <c r="AG3486" s="3">
        <v>2628720.44</v>
      </c>
      <c r="AH3486" s="3">
        <v>103699.7</v>
      </c>
      <c r="AI3486" s="3">
        <v>2074</v>
      </c>
      <c r="AJ3486" s="2">
        <v>-10188946.82</v>
      </c>
    </row>
    <row r="3487" spans="1:36" hidden="1" x14ac:dyDescent="0.25">
      <c r="A3487" s="8">
        <v>1</v>
      </c>
      <c r="B3487" s="8" t="s">
        <v>515</v>
      </c>
      <c r="C3487" s="8">
        <v>3530220000018</v>
      </c>
      <c r="D3487" s="8" t="s">
        <v>516</v>
      </c>
      <c r="F3487" s="8" t="s">
        <v>517</v>
      </c>
      <c r="G3487" s="10">
        <v>43605</v>
      </c>
      <c r="H3487" s="8" t="s">
        <v>31</v>
      </c>
      <c r="I3487" s="8" t="s">
        <v>38</v>
      </c>
      <c r="J3487" s="9">
        <v>39762.050000000003</v>
      </c>
      <c r="K3487" s="9">
        <v>795.24</v>
      </c>
      <c r="L3487" s="8">
        <v>0</v>
      </c>
      <c r="M3487" s="14">
        <f t="shared" si="162"/>
        <v>40557.29</v>
      </c>
      <c r="N3487" s="8">
        <v>0</v>
      </c>
      <c r="O3487" s="8">
        <v>0</v>
      </c>
      <c r="P3487" s="8" t="s">
        <v>376</v>
      </c>
      <c r="R3487" s="8">
        <v>7</v>
      </c>
      <c r="S3487" s="13">
        <f>_xlfn.XLOOKUP(P3487,rif_fee_schedule!$A$2:$A$84,rif_fee_schedule!C$2:C$84, 0)*1.628</f>
        <v>5981.2719999999999</v>
      </c>
      <c r="T3487" s="13">
        <f>_xlfn.XLOOKUP(P3487,rif_fee_schedule!$A$2:$A$84,rif_fee_schedule!D$2:D$84, 0)</f>
        <v>3474</v>
      </c>
      <c r="U3487" s="14">
        <f t="shared" si="163"/>
        <v>41868.904000000002</v>
      </c>
      <c r="V3487" s="14">
        <f t="shared" si="164"/>
        <v>24318</v>
      </c>
      <c r="W3487"/>
      <c r="Y3487" s="3">
        <v>74696854.359999999</v>
      </c>
      <c r="Z3487" s="3">
        <v>1494936.99</v>
      </c>
      <c r="AA3487" s="3">
        <v>1189721.74</v>
      </c>
      <c r="AB3487" s="2">
        <v>103699.7</v>
      </c>
      <c r="AC3487" s="3">
        <v>2074</v>
      </c>
      <c r="AD3487" s="2">
        <v>-3422401.68</v>
      </c>
      <c r="AE3487" s="3">
        <v>599122533.62</v>
      </c>
      <c r="AF3487" s="3">
        <v>12164932.65</v>
      </c>
      <c r="AG3487" s="3">
        <v>2628720.44</v>
      </c>
      <c r="AH3487" s="3">
        <v>103699.7</v>
      </c>
      <c r="AI3487" s="3">
        <v>2074</v>
      </c>
      <c r="AJ3487" s="2">
        <v>-10188946.82</v>
      </c>
    </row>
    <row r="3488" spans="1:36" hidden="1" x14ac:dyDescent="0.25">
      <c r="A3488" s="8">
        <v>3</v>
      </c>
      <c r="B3488" s="8" t="s">
        <v>3090</v>
      </c>
      <c r="C3488" s="8">
        <v>420160074790</v>
      </c>
      <c r="D3488" s="8" t="s">
        <v>3091</v>
      </c>
      <c r="F3488" s="8" t="s">
        <v>3092</v>
      </c>
      <c r="G3488" s="10">
        <v>43602</v>
      </c>
      <c r="H3488" s="8" t="s">
        <v>31</v>
      </c>
      <c r="I3488" s="8" t="s">
        <v>38</v>
      </c>
      <c r="J3488" s="9">
        <v>68163.509999999995</v>
      </c>
      <c r="K3488" s="9">
        <v>1363.27</v>
      </c>
      <c r="L3488" s="8">
        <v>0</v>
      </c>
      <c r="M3488" s="14">
        <f t="shared" si="162"/>
        <v>69526.78</v>
      </c>
      <c r="N3488" s="8">
        <v>0</v>
      </c>
      <c r="O3488" s="8">
        <v>0</v>
      </c>
      <c r="P3488" s="8" t="s">
        <v>376</v>
      </c>
      <c r="R3488" s="8">
        <v>12</v>
      </c>
      <c r="S3488" s="13">
        <f>_xlfn.XLOOKUP(P3488,rif_fee_schedule!$A$2:$A$84,rif_fee_schedule!C$2:C$84, 0)*1.628</f>
        <v>5981.2719999999999</v>
      </c>
      <c r="T3488" s="13">
        <f>_xlfn.XLOOKUP(P3488,rif_fee_schedule!$A$2:$A$84,rif_fee_schedule!D$2:D$84, 0)</f>
        <v>3474</v>
      </c>
      <c r="U3488" s="14">
        <f t="shared" si="163"/>
        <v>71775.263999999996</v>
      </c>
      <c r="V3488" s="14">
        <f t="shared" si="164"/>
        <v>41688</v>
      </c>
      <c r="W3488"/>
      <c r="Y3488" s="3">
        <v>23988344.25</v>
      </c>
      <c r="Z3488" s="3">
        <v>491993.61</v>
      </c>
      <c r="AA3488" s="3">
        <v>633517.25</v>
      </c>
      <c r="AB3488">
        <v>0</v>
      </c>
      <c r="AC3488" s="3">
        <v>0</v>
      </c>
      <c r="AD3488" s="2">
        <v>2811604.2</v>
      </c>
      <c r="AE3488" s="3">
        <v>599122533.62</v>
      </c>
      <c r="AF3488" s="3">
        <v>12164932.65</v>
      </c>
      <c r="AG3488" s="3">
        <v>2628720.44</v>
      </c>
      <c r="AH3488" s="3">
        <v>103699.7</v>
      </c>
      <c r="AI3488" s="3">
        <v>2074</v>
      </c>
      <c r="AJ3488" s="2">
        <v>-10188946.82</v>
      </c>
    </row>
    <row r="3489" spans="1:36" hidden="1" x14ac:dyDescent="0.25">
      <c r="A3489" s="8">
        <v>1</v>
      </c>
      <c r="B3489" s="8" t="s">
        <v>580</v>
      </c>
      <c r="C3489" s="8">
        <v>3530220000015</v>
      </c>
      <c r="D3489" s="8" t="s">
        <v>581</v>
      </c>
      <c r="F3489" s="8" t="s">
        <v>582</v>
      </c>
      <c r="G3489" s="10">
        <v>43608</v>
      </c>
      <c r="H3489" s="8" t="s">
        <v>31</v>
      </c>
      <c r="I3489" s="8" t="s">
        <v>38</v>
      </c>
      <c r="J3489" s="9">
        <v>9278.02</v>
      </c>
      <c r="K3489" s="9">
        <v>185.56</v>
      </c>
      <c r="L3489" s="8">
        <v>0</v>
      </c>
      <c r="M3489" s="14">
        <f t="shared" ref="M3489:M3552" si="165">SUM(J3489:L3489)</f>
        <v>9463.58</v>
      </c>
      <c r="N3489" s="8">
        <v>0</v>
      </c>
      <c r="O3489" s="8">
        <v>0</v>
      </c>
      <c r="P3489" s="8" t="s">
        <v>77</v>
      </c>
      <c r="R3489" s="8">
        <v>1</v>
      </c>
      <c r="S3489" s="13">
        <f>_xlfn.XLOOKUP(P3489,rif_fee_schedule!$A$2:$A$84,rif_fee_schedule!C$2:C$84, 0)*1.628</f>
        <v>9769.6279999999988</v>
      </c>
      <c r="T3489" s="13">
        <f>_xlfn.XLOOKUP(P3489,rif_fee_schedule!$A$2:$A$84,rif_fee_schedule!D$2:D$84, 0)</f>
        <v>5674</v>
      </c>
      <c r="U3489" s="14">
        <f t="shared" si="163"/>
        <v>9769.6279999999988</v>
      </c>
      <c r="V3489" s="14">
        <f t="shared" si="164"/>
        <v>5674</v>
      </c>
      <c r="W3489"/>
      <c r="Y3489" s="3">
        <v>74696854.359999999</v>
      </c>
      <c r="Z3489" s="3">
        <v>1494936.99</v>
      </c>
      <c r="AA3489" s="3">
        <v>1189721.74</v>
      </c>
      <c r="AB3489" s="2">
        <v>103699.7</v>
      </c>
      <c r="AC3489" s="3">
        <v>2074</v>
      </c>
      <c r="AD3489" s="2">
        <v>-3422401.68</v>
      </c>
      <c r="AE3489" s="3">
        <v>599122533.62</v>
      </c>
      <c r="AF3489" s="3">
        <v>12164932.65</v>
      </c>
      <c r="AG3489" s="3">
        <v>2628720.44</v>
      </c>
      <c r="AH3489" s="3">
        <v>103699.7</v>
      </c>
      <c r="AI3489" s="3">
        <v>2074</v>
      </c>
      <c r="AJ3489" s="2">
        <v>-10188946.82</v>
      </c>
    </row>
    <row r="3490" spans="1:36" hidden="1" x14ac:dyDescent="0.25">
      <c r="A3490" s="8">
        <v>3</v>
      </c>
      <c r="B3490" s="8" t="s">
        <v>3320</v>
      </c>
      <c r="C3490" s="8">
        <v>420160000020</v>
      </c>
      <c r="D3490" s="8" t="s">
        <v>3321</v>
      </c>
      <c r="F3490" s="8" t="s">
        <v>3322</v>
      </c>
      <c r="G3490" s="10">
        <v>43613</v>
      </c>
      <c r="H3490" s="8" t="s">
        <v>31</v>
      </c>
      <c r="I3490" s="8" t="s">
        <v>38</v>
      </c>
      <c r="J3490" s="9">
        <v>33863.31</v>
      </c>
      <c r="K3490" s="9">
        <v>677.27</v>
      </c>
      <c r="L3490" s="8">
        <v>0</v>
      </c>
      <c r="M3490" s="14">
        <f t="shared" si="165"/>
        <v>34540.579999999994</v>
      </c>
      <c r="N3490" s="8">
        <v>0</v>
      </c>
      <c r="O3490" s="8">
        <v>0</v>
      </c>
      <c r="P3490" s="8" t="s">
        <v>72</v>
      </c>
      <c r="R3490" s="11">
        <v>2240</v>
      </c>
      <c r="S3490" s="13">
        <f>_xlfn.XLOOKUP(P3490,rif_fee_schedule!$A$2:$A$84,rif_fee_schedule!C$2:C$84, 0)*1.628</f>
        <v>15.918583999999999</v>
      </c>
      <c r="T3490" s="13">
        <f>_xlfn.XLOOKUP(P3490,rif_fee_schedule!$A$2:$A$84,rif_fee_schedule!D$2:D$84, 0)</f>
        <v>9.2460000000000004</v>
      </c>
      <c r="U3490" s="14">
        <f t="shared" si="163"/>
        <v>35657.62816</v>
      </c>
      <c r="V3490" s="14">
        <f t="shared" si="164"/>
        <v>20711.04</v>
      </c>
      <c r="W3490" s="2"/>
      <c r="Y3490" s="3">
        <v>23988344.25</v>
      </c>
      <c r="Z3490" s="3">
        <v>491993.61</v>
      </c>
      <c r="AA3490" s="3">
        <v>633517.25</v>
      </c>
      <c r="AB3490">
        <v>0</v>
      </c>
      <c r="AC3490" s="3">
        <v>0</v>
      </c>
      <c r="AD3490" s="2">
        <v>2811604.2</v>
      </c>
      <c r="AE3490" s="3">
        <v>599122533.62</v>
      </c>
      <c r="AF3490" s="3">
        <v>12164932.65</v>
      </c>
      <c r="AG3490" s="3">
        <v>2628720.44</v>
      </c>
      <c r="AH3490" s="3">
        <v>103699.7</v>
      </c>
      <c r="AI3490" s="3">
        <v>2074</v>
      </c>
      <c r="AJ3490" s="2">
        <v>-10188946.82</v>
      </c>
    </row>
    <row r="3491" spans="1:36" hidden="1" x14ac:dyDescent="0.25">
      <c r="A3491" s="8">
        <v>3.1</v>
      </c>
      <c r="B3491" s="8" t="s">
        <v>4347</v>
      </c>
      <c r="C3491" s="8">
        <v>3421160011410</v>
      </c>
      <c r="D3491" s="8" t="s">
        <v>4348</v>
      </c>
      <c r="F3491" s="8" t="s">
        <v>4349</v>
      </c>
      <c r="G3491" s="10">
        <v>43600</v>
      </c>
      <c r="H3491" s="8" t="s">
        <v>31</v>
      </c>
      <c r="I3491" s="8" t="s">
        <v>38</v>
      </c>
      <c r="J3491" s="9">
        <v>0</v>
      </c>
      <c r="K3491" s="9">
        <v>0</v>
      </c>
      <c r="L3491" s="8">
        <v>0</v>
      </c>
      <c r="M3491" s="14">
        <f t="shared" si="165"/>
        <v>0</v>
      </c>
      <c r="N3491" s="8">
        <v>0</v>
      </c>
      <c r="O3491" s="8">
        <v>0</v>
      </c>
      <c r="P3491" s="8" t="s">
        <v>77</v>
      </c>
      <c r="R3491" s="8">
        <v>0</v>
      </c>
      <c r="S3491" s="13">
        <f>_xlfn.XLOOKUP(P3491,rif_fee_schedule!$A$2:$A$84,rif_fee_schedule!C$2:C$84, 0)*1.628</f>
        <v>9769.6279999999988</v>
      </c>
      <c r="T3491" s="13">
        <f>_xlfn.XLOOKUP(P3491,rif_fee_schedule!$A$2:$A$84,rif_fee_schedule!D$2:D$84, 0)</f>
        <v>5674</v>
      </c>
      <c r="U3491" s="14">
        <f t="shared" si="163"/>
        <v>0</v>
      </c>
      <c r="V3491" s="14">
        <f t="shared" si="164"/>
        <v>0</v>
      </c>
      <c r="W3491"/>
      <c r="Y3491" s="3">
        <v>34362078.990000002</v>
      </c>
      <c r="Z3491" s="3">
        <v>687512.03</v>
      </c>
      <c r="AA3491" s="3">
        <v>0</v>
      </c>
      <c r="AB3491">
        <v>0</v>
      </c>
      <c r="AC3491" s="3">
        <v>0</v>
      </c>
      <c r="AD3491" s="2">
        <v>-175934.14</v>
      </c>
      <c r="AE3491" s="3">
        <v>599122533.62</v>
      </c>
      <c r="AF3491" s="3">
        <v>12164932.65</v>
      </c>
      <c r="AG3491" s="3">
        <v>2628720.44</v>
      </c>
      <c r="AH3491" s="3">
        <v>103699.7</v>
      </c>
      <c r="AI3491" s="3">
        <v>2074</v>
      </c>
      <c r="AJ3491" s="2">
        <v>-10188946.82</v>
      </c>
    </row>
    <row r="3492" spans="1:36" hidden="1" x14ac:dyDescent="0.25">
      <c r="A3492" s="8">
        <v>7</v>
      </c>
      <c r="B3492" s="8" t="s">
        <v>8451</v>
      </c>
      <c r="C3492" s="8">
        <v>341300090130</v>
      </c>
      <c r="D3492" s="8" t="s">
        <v>8452</v>
      </c>
      <c r="F3492" s="8" t="s">
        <v>8453</v>
      </c>
      <c r="G3492" s="10">
        <v>43607</v>
      </c>
      <c r="H3492" s="8" t="s">
        <v>31</v>
      </c>
      <c r="I3492" s="8" t="s">
        <v>38</v>
      </c>
      <c r="J3492" s="9">
        <v>18990.25</v>
      </c>
      <c r="K3492" s="9">
        <v>379.8</v>
      </c>
      <c r="L3492" s="8">
        <v>0</v>
      </c>
      <c r="M3492" s="14">
        <f t="shared" si="165"/>
        <v>19370.05</v>
      </c>
      <c r="N3492" s="8">
        <v>0</v>
      </c>
      <c r="O3492" s="8">
        <v>0</v>
      </c>
      <c r="P3492" s="8" t="s">
        <v>613</v>
      </c>
      <c r="R3492" s="8">
        <v>29</v>
      </c>
      <c r="S3492" s="13">
        <f>_xlfn.XLOOKUP(P3492,rif_fee_schedule!$A$2:$A$84,rif_fee_schedule!C$2:C$84, 0)*1.628</f>
        <v>1619.86</v>
      </c>
      <c r="T3492" s="13">
        <f>_xlfn.XLOOKUP(P3492,rif_fee_schedule!$A$2:$A$84,rif_fee_schedule!D$2:D$84, 0)</f>
        <v>940</v>
      </c>
      <c r="U3492" s="14">
        <f t="shared" si="163"/>
        <v>46975.939999999995</v>
      </c>
      <c r="V3492" s="14">
        <f t="shared" si="164"/>
        <v>27260</v>
      </c>
      <c r="W3492"/>
      <c r="Y3492" s="3">
        <v>53911680.950000003</v>
      </c>
      <c r="Z3492" s="3">
        <v>1078233.76</v>
      </c>
      <c r="AA3492" s="3">
        <v>0</v>
      </c>
      <c r="AB3492">
        <v>0</v>
      </c>
      <c r="AC3492" s="3">
        <v>0</v>
      </c>
      <c r="AD3492" s="2">
        <v>-682358.32</v>
      </c>
      <c r="AE3492" s="3">
        <v>599122533.62</v>
      </c>
      <c r="AF3492" s="3">
        <v>12164932.65</v>
      </c>
      <c r="AG3492" s="3">
        <v>2628720.44</v>
      </c>
      <c r="AH3492" s="3">
        <v>103699.7</v>
      </c>
      <c r="AI3492" s="3">
        <v>2074</v>
      </c>
      <c r="AJ3492" s="2">
        <v>-10188946.82</v>
      </c>
    </row>
    <row r="3493" spans="1:36" hidden="1" x14ac:dyDescent="0.25">
      <c r="A3493" s="8">
        <v>7</v>
      </c>
      <c r="B3493" s="8" t="s">
        <v>8451</v>
      </c>
      <c r="C3493" s="8">
        <v>341300090130</v>
      </c>
      <c r="D3493" s="8" t="s">
        <v>8452</v>
      </c>
      <c r="F3493" s="8" t="s">
        <v>8453</v>
      </c>
      <c r="G3493" s="10">
        <v>43607</v>
      </c>
      <c r="H3493" s="8" t="s">
        <v>31</v>
      </c>
      <c r="I3493" s="8" t="s">
        <v>38</v>
      </c>
      <c r="J3493" s="9">
        <v>18990.25</v>
      </c>
      <c r="K3493" s="9">
        <v>379.8</v>
      </c>
      <c r="L3493" s="8">
        <v>0</v>
      </c>
      <c r="M3493" s="14">
        <f t="shared" si="165"/>
        <v>19370.05</v>
      </c>
      <c r="N3493" s="8">
        <v>0</v>
      </c>
      <c r="O3493" s="8">
        <v>0</v>
      </c>
      <c r="P3493" s="8" t="s">
        <v>45</v>
      </c>
      <c r="R3493" s="11">
        <v>-1340</v>
      </c>
      <c r="S3493" s="13">
        <f>_xlfn.XLOOKUP(P3493,rif_fee_schedule!$A$2:$A$84,rif_fee_schedule!C$2:C$84, 0)*1.628</f>
        <v>19.244587999999997</v>
      </c>
      <c r="T3493" s="13">
        <f>_xlfn.XLOOKUP(P3493,rif_fee_schedule!$A$2:$A$84,rif_fee_schedule!D$2:D$84, 0)</f>
        <v>11.177</v>
      </c>
      <c r="U3493" s="14">
        <f t="shared" si="163"/>
        <v>-25787.747919999994</v>
      </c>
      <c r="V3493" s="14">
        <f t="shared" si="164"/>
        <v>-14977.18</v>
      </c>
      <c r="W3493" s="2"/>
      <c r="Y3493" s="3">
        <v>53911680.950000003</v>
      </c>
      <c r="Z3493" s="3">
        <v>1078233.76</v>
      </c>
      <c r="AA3493" s="3">
        <v>0</v>
      </c>
      <c r="AB3493">
        <v>0</v>
      </c>
      <c r="AC3493" s="3">
        <v>0</v>
      </c>
      <c r="AD3493" s="2">
        <v>-682358.32</v>
      </c>
      <c r="AE3493" s="3">
        <v>599122533.62</v>
      </c>
      <c r="AF3493" s="3">
        <v>12164932.65</v>
      </c>
      <c r="AG3493" s="3">
        <v>2628720.44</v>
      </c>
      <c r="AH3493" s="3">
        <v>103699.7</v>
      </c>
      <c r="AI3493" s="3">
        <v>2074</v>
      </c>
      <c r="AJ3493" s="2">
        <v>-10188946.82</v>
      </c>
    </row>
    <row r="3494" spans="1:36" hidden="1" x14ac:dyDescent="0.25">
      <c r="A3494" s="8">
        <v>2</v>
      </c>
      <c r="B3494" s="8" t="s">
        <v>1535</v>
      </c>
      <c r="C3494" s="8">
        <v>131250080130</v>
      </c>
      <c r="D3494" s="8" t="s">
        <v>1536</v>
      </c>
      <c r="F3494" s="8" t="s">
        <v>1537</v>
      </c>
      <c r="G3494" s="10">
        <v>43600</v>
      </c>
      <c r="H3494" s="8" t="s">
        <v>31</v>
      </c>
      <c r="I3494" s="8" t="s">
        <v>38</v>
      </c>
      <c r="J3494" s="9">
        <v>68852.490000000005</v>
      </c>
      <c r="K3494" s="9">
        <v>1377.05</v>
      </c>
      <c r="L3494" s="8">
        <v>0</v>
      </c>
      <c r="M3494" s="14">
        <f t="shared" si="165"/>
        <v>70229.540000000008</v>
      </c>
      <c r="N3494" s="8">
        <v>0</v>
      </c>
      <c r="O3494" s="8">
        <v>0</v>
      </c>
      <c r="P3494" s="8" t="s">
        <v>43</v>
      </c>
      <c r="R3494" s="11">
        <v>-5041</v>
      </c>
      <c r="S3494" s="13">
        <f>_xlfn.XLOOKUP(P3494,rif_fee_schedule!$A$2:$A$84,rif_fee_schedule!C$2:C$84, 0)*1.628</f>
        <v>5.1216879999999998</v>
      </c>
      <c r="T3494" s="13">
        <f>_xlfn.XLOOKUP(P3494,rif_fee_schedule!$A$2:$A$84,rif_fee_schedule!D$2:D$84, 0)</f>
        <v>2.9740000000000002</v>
      </c>
      <c r="U3494" s="14">
        <f t="shared" si="163"/>
        <v>-25818.429207999998</v>
      </c>
      <c r="V3494" s="14">
        <f t="shared" si="164"/>
        <v>-14991.934000000001</v>
      </c>
      <c r="W3494" s="2"/>
      <c r="Y3494" s="3">
        <v>272008405.74000001</v>
      </c>
      <c r="Z3494" s="3">
        <v>5573244.3300000001</v>
      </c>
      <c r="AA3494" s="3">
        <v>0</v>
      </c>
      <c r="AB3494">
        <v>0</v>
      </c>
      <c r="AC3494" s="3">
        <v>0</v>
      </c>
      <c r="AD3494" s="2">
        <v>-7297347.0099999998</v>
      </c>
      <c r="AE3494" s="3">
        <v>599122533.62</v>
      </c>
      <c r="AF3494" s="3">
        <v>12164932.65</v>
      </c>
      <c r="AG3494" s="3">
        <v>2628720.44</v>
      </c>
      <c r="AH3494" s="3">
        <v>103699.7</v>
      </c>
      <c r="AI3494" s="3">
        <v>2074</v>
      </c>
      <c r="AJ3494" s="2">
        <v>-10188946.82</v>
      </c>
    </row>
    <row r="3495" spans="1:36" hidden="1" x14ac:dyDescent="0.25">
      <c r="A3495" s="8">
        <v>2</v>
      </c>
      <c r="B3495" s="8" t="s">
        <v>1535</v>
      </c>
      <c r="C3495" s="8">
        <v>131250080130</v>
      </c>
      <c r="D3495" s="8" t="s">
        <v>1536</v>
      </c>
      <c r="F3495" s="8" t="s">
        <v>1537</v>
      </c>
      <c r="G3495" s="10">
        <v>43600</v>
      </c>
      <c r="H3495" s="8" t="s">
        <v>31</v>
      </c>
      <c r="I3495" s="8" t="s">
        <v>38</v>
      </c>
      <c r="J3495" s="9">
        <v>68852.490000000005</v>
      </c>
      <c r="K3495" s="9">
        <v>1377.05</v>
      </c>
      <c r="L3495" s="8">
        <v>0</v>
      </c>
      <c r="M3495" s="14">
        <f t="shared" si="165"/>
        <v>70229.540000000008</v>
      </c>
      <c r="N3495" s="8">
        <v>0</v>
      </c>
      <c r="O3495" s="8">
        <v>0</v>
      </c>
      <c r="P3495" s="8" t="s">
        <v>72</v>
      </c>
      <c r="R3495" s="11">
        <v>6438</v>
      </c>
      <c r="S3495" s="13">
        <f>_xlfn.XLOOKUP(P3495,rif_fee_schedule!$A$2:$A$84,rif_fee_schedule!C$2:C$84, 0)*1.628</f>
        <v>15.918583999999999</v>
      </c>
      <c r="T3495" s="13">
        <f>_xlfn.XLOOKUP(P3495,rif_fee_schedule!$A$2:$A$84,rif_fee_schedule!D$2:D$84, 0)</f>
        <v>9.2460000000000004</v>
      </c>
      <c r="U3495" s="14">
        <f t="shared" si="163"/>
        <v>102483.843792</v>
      </c>
      <c r="V3495" s="14">
        <f t="shared" si="164"/>
        <v>59525.748</v>
      </c>
      <c r="W3495" s="2"/>
      <c r="Y3495" s="3">
        <v>272008405.74000001</v>
      </c>
      <c r="Z3495" s="3">
        <v>5573244.3300000001</v>
      </c>
      <c r="AA3495" s="3">
        <v>0</v>
      </c>
      <c r="AB3495">
        <v>0</v>
      </c>
      <c r="AC3495" s="3">
        <v>0</v>
      </c>
      <c r="AD3495" s="2">
        <v>-7297347.0099999998</v>
      </c>
      <c r="AE3495" s="3">
        <v>599122533.62</v>
      </c>
      <c r="AF3495" s="3">
        <v>12164932.65</v>
      </c>
      <c r="AG3495" s="3">
        <v>2628720.44</v>
      </c>
      <c r="AH3495" s="3">
        <v>103699.7</v>
      </c>
      <c r="AI3495" s="3">
        <v>2074</v>
      </c>
      <c r="AJ3495" s="2">
        <v>-10188946.82</v>
      </c>
    </row>
    <row r="3496" spans="1:36" hidden="1" x14ac:dyDescent="0.25">
      <c r="A3496" s="8">
        <v>2</v>
      </c>
      <c r="B3496" s="8" t="s">
        <v>1732</v>
      </c>
      <c r="C3496" s="8">
        <v>132070310225</v>
      </c>
      <c r="D3496" s="8" t="s">
        <v>1733</v>
      </c>
      <c r="F3496" s="8" t="s">
        <v>1734</v>
      </c>
      <c r="G3496" s="10">
        <v>43598</v>
      </c>
      <c r="H3496" s="8" t="s">
        <v>31</v>
      </c>
      <c r="I3496" s="8" t="s">
        <v>38</v>
      </c>
      <c r="J3496" s="9">
        <v>8772.4500000000007</v>
      </c>
      <c r="K3496" s="9">
        <v>175.45</v>
      </c>
      <c r="L3496" s="8">
        <v>0</v>
      </c>
      <c r="M3496" s="14">
        <f t="shared" si="165"/>
        <v>8947.9000000000015</v>
      </c>
      <c r="N3496" s="8">
        <v>0</v>
      </c>
      <c r="O3496" s="8">
        <v>0</v>
      </c>
      <c r="P3496" s="8" t="s">
        <v>77</v>
      </c>
      <c r="R3496" s="8">
        <v>1</v>
      </c>
      <c r="S3496" s="13">
        <f>_xlfn.XLOOKUP(P3496,rif_fee_schedule!$A$2:$A$84,rif_fee_schedule!C$2:C$84, 0)*1.628</f>
        <v>9769.6279999999988</v>
      </c>
      <c r="T3496" s="13">
        <f>_xlfn.XLOOKUP(P3496,rif_fee_schedule!$A$2:$A$84,rif_fee_schedule!D$2:D$84, 0)</f>
        <v>5674</v>
      </c>
      <c r="U3496" s="14">
        <f t="shared" si="163"/>
        <v>9769.6279999999988</v>
      </c>
      <c r="V3496" s="14">
        <f t="shared" si="164"/>
        <v>5674</v>
      </c>
      <c r="W3496"/>
      <c r="Y3496" s="3">
        <v>272008405.74000001</v>
      </c>
      <c r="Z3496" s="3">
        <v>5573244.3300000001</v>
      </c>
      <c r="AA3496" s="3">
        <v>0</v>
      </c>
      <c r="AB3496">
        <v>0</v>
      </c>
      <c r="AC3496" s="3">
        <v>0</v>
      </c>
      <c r="AD3496" s="2">
        <v>-7297347.0099999998</v>
      </c>
      <c r="AE3496" s="3">
        <v>599122533.62</v>
      </c>
      <c r="AF3496" s="3">
        <v>12164932.65</v>
      </c>
      <c r="AG3496" s="3">
        <v>2628720.44</v>
      </c>
      <c r="AH3496" s="3">
        <v>103699.7</v>
      </c>
      <c r="AI3496" s="3">
        <v>2074</v>
      </c>
      <c r="AJ3496" s="2">
        <v>-10188946.82</v>
      </c>
    </row>
    <row r="3497" spans="1:36" hidden="1" x14ac:dyDescent="0.25">
      <c r="A3497" s="8">
        <v>8</v>
      </c>
      <c r="B3497" s="8" t="s">
        <v>8557</v>
      </c>
      <c r="C3497" s="8">
        <v>232110750170</v>
      </c>
      <c r="D3497" s="8" t="s">
        <v>8558</v>
      </c>
      <c r="G3497" s="10">
        <v>43599</v>
      </c>
      <c r="H3497" s="8" t="s">
        <v>31</v>
      </c>
      <c r="I3497" s="8" t="s">
        <v>32</v>
      </c>
      <c r="J3497" s="9">
        <v>12319.16</v>
      </c>
      <c r="K3497" s="9">
        <v>246.38</v>
      </c>
      <c r="L3497" s="8">
        <v>0</v>
      </c>
      <c r="M3497" s="14">
        <f t="shared" si="165"/>
        <v>12565.539999999999</v>
      </c>
      <c r="N3497" s="8">
        <v>0</v>
      </c>
      <c r="O3497" s="8">
        <v>0</v>
      </c>
      <c r="P3497" s="8" t="s">
        <v>113</v>
      </c>
      <c r="R3497" s="8">
        <v>2</v>
      </c>
      <c r="S3497" s="13">
        <f>_xlfn.XLOOKUP(P3497,rif_fee_schedule!$A$2:$A$84,rif_fee_schedule!C$2:C$84, 0)*1.628</f>
        <v>6860.3919999999998</v>
      </c>
      <c r="T3497" s="13">
        <f>_xlfn.XLOOKUP(P3497,rif_fee_schedule!$A$2:$A$84,rif_fee_schedule!D$2:D$84, 0)</f>
        <v>3984</v>
      </c>
      <c r="U3497" s="14">
        <f t="shared" si="163"/>
        <v>13720.784</v>
      </c>
      <c r="V3497" s="14">
        <f t="shared" si="164"/>
        <v>7968</v>
      </c>
      <c r="W3497"/>
      <c r="Y3497" s="3">
        <v>38230434.439999998</v>
      </c>
      <c r="Z3497" s="3">
        <v>764608.82</v>
      </c>
      <c r="AA3497" s="3">
        <v>0</v>
      </c>
      <c r="AB3497">
        <v>0</v>
      </c>
      <c r="AC3497" s="3">
        <v>0</v>
      </c>
      <c r="AD3497" s="2">
        <v>-229524.99</v>
      </c>
      <c r="AE3497" s="3">
        <v>599122533.62</v>
      </c>
      <c r="AF3497" s="3">
        <v>12164932.65</v>
      </c>
      <c r="AG3497" s="3">
        <v>2628720.44</v>
      </c>
      <c r="AH3497" s="3">
        <v>103699.7</v>
      </c>
      <c r="AI3497" s="3">
        <v>2074</v>
      </c>
      <c r="AJ3497" s="2">
        <v>-10188946.82</v>
      </c>
    </row>
    <row r="3498" spans="1:36" hidden="1" x14ac:dyDescent="0.25">
      <c r="A3498" s="8">
        <v>2</v>
      </c>
      <c r="B3498" s="8" t="s">
        <v>2113</v>
      </c>
      <c r="C3498" s="8">
        <v>141150410570</v>
      </c>
      <c r="D3498" s="8" t="s">
        <v>2114</v>
      </c>
      <c r="F3498" s="8" t="s">
        <v>2115</v>
      </c>
      <c r="G3498" s="10">
        <v>43599</v>
      </c>
      <c r="H3498" s="8" t="s">
        <v>31</v>
      </c>
      <c r="I3498" s="8" t="s">
        <v>38</v>
      </c>
      <c r="J3498" s="9">
        <v>23363.23</v>
      </c>
      <c r="K3498" s="9">
        <v>467.26</v>
      </c>
      <c r="L3498" s="8">
        <v>0</v>
      </c>
      <c r="M3498" s="14">
        <f t="shared" si="165"/>
        <v>23830.489999999998</v>
      </c>
      <c r="N3498" s="8">
        <v>0</v>
      </c>
      <c r="O3498" s="8">
        <v>0</v>
      </c>
      <c r="P3498" s="8" t="s">
        <v>45</v>
      </c>
      <c r="R3498" s="11">
        <v>1352</v>
      </c>
      <c r="S3498" s="13">
        <f>_xlfn.XLOOKUP(P3498,rif_fee_schedule!$A$2:$A$84,rif_fee_schedule!C$2:C$84, 0)*1.628</f>
        <v>19.244587999999997</v>
      </c>
      <c r="T3498" s="13">
        <f>_xlfn.XLOOKUP(P3498,rif_fee_schedule!$A$2:$A$84,rif_fee_schedule!D$2:D$84, 0)</f>
        <v>11.177</v>
      </c>
      <c r="U3498" s="14">
        <f t="shared" si="163"/>
        <v>26018.682975999996</v>
      </c>
      <c r="V3498" s="14">
        <f t="shared" si="164"/>
        <v>15111.304</v>
      </c>
      <c r="W3498" s="2"/>
      <c r="Y3498" s="3">
        <v>272008405.74000001</v>
      </c>
      <c r="Z3498" s="3">
        <v>5573244.3300000001</v>
      </c>
      <c r="AA3498" s="3">
        <v>0</v>
      </c>
      <c r="AB3498">
        <v>0</v>
      </c>
      <c r="AC3498" s="3">
        <v>0</v>
      </c>
      <c r="AD3498" s="2">
        <v>-7297347.0099999998</v>
      </c>
      <c r="AE3498" s="3">
        <v>599122533.62</v>
      </c>
      <c r="AF3498" s="3">
        <v>12164932.65</v>
      </c>
      <c r="AG3498" s="3">
        <v>2628720.44</v>
      </c>
      <c r="AH3498" s="3">
        <v>103699.7</v>
      </c>
      <c r="AI3498" s="3">
        <v>2074</v>
      </c>
      <c r="AJ3498" s="2">
        <v>-10188946.82</v>
      </c>
    </row>
    <row r="3499" spans="1:36" hidden="1" x14ac:dyDescent="0.25">
      <c r="A3499" s="8">
        <v>2</v>
      </c>
      <c r="B3499" s="8" t="s">
        <v>1117</v>
      </c>
      <c r="C3499" s="8">
        <v>131130350090</v>
      </c>
      <c r="D3499" s="8" t="s">
        <v>1118</v>
      </c>
      <c r="F3499" s="8" t="s">
        <v>1119</v>
      </c>
      <c r="G3499" s="10">
        <v>43600</v>
      </c>
      <c r="H3499" s="8" t="s">
        <v>31</v>
      </c>
      <c r="I3499" s="8" t="s">
        <v>38</v>
      </c>
      <c r="J3499" s="9">
        <v>32374.880000000001</v>
      </c>
      <c r="K3499" s="9">
        <v>647.5</v>
      </c>
      <c r="L3499" s="8">
        <v>0</v>
      </c>
      <c r="M3499" s="14">
        <f t="shared" si="165"/>
        <v>33022.380000000005</v>
      </c>
      <c r="N3499" s="8">
        <v>0</v>
      </c>
      <c r="O3499" s="8">
        <v>0</v>
      </c>
      <c r="P3499" s="8" t="s">
        <v>113</v>
      </c>
      <c r="R3499" s="8">
        <v>7</v>
      </c>
      <c r="S3499" s="13">
        <f>_xlfn.XLOOKUP(P3499,rif_fee_schedule!$A$2:$A$84,rif_fee_schedule!C$2:C$84, 0)*1.628</f>
        <v>6860.3919999999998</v>
      </c>
      <c r="T3499" s="13">
        <f>_xlfn.XLOOKUP(P3499,rif_fee_schedule!$A$2:$A$84,rif_fee_schedule!D$2:D$84, 0)</f>
        <v>3984</v>
      </c>
      <c r="U3499" s="14">
        <f t="shared" si="163"/>
        <v>48022.743999999999</v>
      </c>
      <c r="V3499" s="14">
        <f t="shared" si="164"/>
        <v>27888</v>
      </c>
      <c r="W3499"/>
      <c r="Y3499" s="3">
        <v>272008405.74000001</v>
      </c>
      <c r="Z3499" s="3">
        <v>5573244.3300000001</v>
      </c>
      <c r="AA3499" s="3">
        <v>0</v>
      </c>
      <c r="AB3499">
        <v>0</v>
      </c>
      <c r="AC3499" s="3">
        <v>0</v>
      </c>
      <c r="AD3499" s="2">
        <v>-7297347.0099999998</v>
      </c>
      <c r="AE3499" s="3">
        <v>599122533.62</v>
      </c>
      <c r="AF3499" s="3">
        <v>12164932.65</v>
      </c>
      <c r="AG3499" s="3">
        <v>2628720.44</v>
      </c>
      <c r="AH3499" s="3">
        <v>103699.7</v>
      </c>
      <c r="AI3499" s="3">
        <v>2074</v>
      </c>
      <c r="AJ3499" s="2">
        <v>-10188946.82</v>
      </c>
    </row>
    <row r="3500" spans="1:36" hidden="1" x14ac:dyDescent="0.25">
      <c r="A3500" s="8">
        <v>2</v>
      </c>
      <c r="B3500" s="8" t="s">
        <v>1117</v>
      </c>
      <c r="C3500" s="8">
        <v>131130350090</v>
      </c>
      <c r="D3500" s="8" t="s">
        <v>1118</v>
      </c>
      <c r="F3500" s="8" t="s">
        <v>1119</v>
      </c>
      <c r="G3500" s="10">
        <v>43600</v>
      </c>
      <c r="H3500" s="8" t="s">
        <v>31</v>
      </c>
      <c r="I3500" s="8" t="s">
        <v>38</v>
      </c>
      <c r="J3500" s="9">
        <v>32374.880000000001</v>
      </c>
      <c r="K3500" s="9">
        <v>647.5</v>
      </c>
      <c r="L3500" s="8">
        <v>0</v>
      </c>
      <c r="M3500" s="14">
        <f t="shared" si="165"/>
        <v>33022.380000000005</v>
      </c>
      <c r="N3500" s="8">
        <v>0</v>
      </c>
      <c r="O3500" s="8">
        <v>0</v>
      </c>
      <c r="P3500" s="8" t="s">
        <v>114</v>
      </c>
      <c r="R3500" s="8">
        <v>-2</v>
      </c>
      <c r="S3500" s="13">
        <f>_xlfn.XLOOKUP(P3500,rif_fee_schedule!$A$2:$A$84,rif_fee_schedule!C$2:C$84, 0)*1.628</f>
        <v>4288.152</v>
      </c>
      <c r="T3500" s="13">
        <f>_xlfn.XLOOKUP(P3500,rif_fee_schedule!$A$2:$A$84,rif_fee_schedule!D$2:D$84, 0)</f>
        <v>2490</v>
      </c>
      <c r="U3500" s="14">
        <f t="shared" si="163"/>
        <v>-8576.3040000000001</v>
      </c>
      <c r="V3500" s="14">
        <f t="shared" si="164"/>
        <v>-4980</v>
      </c>
      <c r="W3500"/>
      <c r="Y3500" s="3">
        <v>272008405.74000001</v>
      </c>
      <c r="Z3500" s="3">
        <v>5573244.3300000001</v>
      </c>
      <c r="AA3500" s="3">
        <v>0</v>
      </c>
      <c r="AB3500">
        <v>0</v>
      </c>
      <c r="AC3500" s="3">
        <v>0</v>
      </c>
      <c r="AD3500" s="2">
        <v>-7297347.0099999998</v>
      </c>
      <c r="AE3500" s="3">
        <v>599122533.62</v>
      </c>
      <c r="AF3500" s="3">
        <v>12164932.65</v>
      </c>
      <c r="AG3500" s="3">
        <v>2628720.44</v>
      </c>
      <c r="AH3500" s="3">
        <v>103699.7</v>
      </c>
      <c r="AI3500" s="3">
        <v>2074</v>
      </c>
      <c r="AJ3500" s="2">
        <v>-10188946.82</v>
      </c>
    </row>
    <row r="3501" spans="1:36" hidden="1" x14ac:dyDescent="0.25">
      <c r="A3501" s="8">
        <v>6</v>
      </c>
      <c r="B3501" s="8" t="s">
        <v>5494</v>
      </c>
      <c r="C3501" s="8">
        <v>1079160222020</v>
      </c>
      <c r="D3501" s="8" t="s">
        <v>5495</v>
      </c>
      <c r="F3501" s="8" t="s">
        <v>5496</v>
      </c>
      <c r="G3501" s="10">
        <v>43620</v>
      </c>
      <c r="H3501" s="8" t="s">
        <v>31</v>
      </c>
      <c r="I3501" s="8" t="s">
        <v>38</v>
      </c>
      <c r="J3501" s="9">
        <v>9278.02</v>
      </c>
      <c r="K3501" s="9">
        <v>185.56</v>
      </c>
      <c r="L3501" s="8">
        <v>0</v>
      </c>
      <c r="M3501" s="14">
        <f t="shared" si="165"/>
        <v>9463.58</v>
      </c>
      <c r="N3501" s="8">
        <v>0</v>
      </c>
      <c r="O3501" s="8">
        <v>0</v>
      </c>
      <c r="P3501" s="8" t="s">
        <v>77</v>
      </c>
      <c r="R3501" s="8">
        <v>1</v>
      </c>
      <c r="S3501" s="13">
        <f>_xlfn.XLOOKUP(P3501,rif_fee_schedule!$A$2:$A$84,rif_fee_schedule!C$2:C$84, 0)*1.628</f>
        <v>9769.6279999999988</v>
      </c>
      <c r="T3501" s="13">
        <f>_xlfn.XLOOKUP(P3501,rif_fee_schedule!$A$2:$A$84,rif_fee_schedule!D$2:D$84, 0)</f>
        <v>5674</v>
      </c>
      <c r="U3501" s="14">
        <f t="shared" si="163"/>
        <v>9769.6279999999988</v>
      </c>
      <c r="V3501" s="14">
        <f t="shared" si="164"/>
        <v>5674</v>
      </c>
      <c r="W3501"/>
      <c r="Y3501" s="3">
        <v>43269262.359999999</v>
      </c>
      <c r="Z3501" s="3">
        <v>874367.57</v>
      </c>
      <c r="AA3501" s="3">
        <v>433279.63</v>
      </c>
      <c r="AB3501">
        <v>0</v>
      </c>
      <c r="AC3501" s="3">
        <v>0</v>
      </c>
      <c r="AD3501" s="2">
        <v>374512.67</v>
      </c>
      <c r="AE3501" s="3">
        <v>599122533.62</v>
      </c>
      <c r="AF3501" s="3">
        <v>12164932.65</v>
      </c>
      <c r="AG3501" s="3">
        <v>2628720.44</v>
      </c>
      <c r="AH3501" s="3">
        <v>103699.7</v>
      </c>
      <c r="AI3501" s="3">
        <v>2074</v>
      </c>
      <c r="AJ3501" s="2">
        <v>-10188946.82</v>
      </c>
    </row>
    <row r="3502" spans="1:36" hidden="1" x14ac:dyDescent="0.25">
      <c r="A3502" s="8">
        <v>2</v>
      </c>
      <c r="B3502" s="8" t="s">
        <v>1687</v>
      </c>
      <c r="C3502" s="8">
        <v>131350050120</v>
      </c>
      <c r="D3502" s="8" t="s">
        <v>1688</v>
      </c>
      <c r="F3502" s="8" t="s">
        <v>1689</v>
      </c>
      <c r="G3502" s="10">
        <v>43600</v>
      </c>
      <c r="H3502" s="8" t="s">
        <v>31</v>
      </c>
      <c r="I3502" s="8" t="s">
        <v>38</v>
      </c>
      <c r="J3502" s="9">
        <v>30892.37</v>
      </c>
      <c r="K3502" s="9">
        <v>617.85</v>
      </c>
      <c r="L3502" s="8">
        <v>0</v>
      </c>
      <c r="M3502" s="14">
        <f t="shared" si="165"/>
        <v>31510.219999999998</v>
      </c>
      <c r="N3502" s="8">
        <v>0</v>
      </c>
      <c r="O3502" s="8">
        <v>0</v>
      </c>
      <c r="P3502" s="8" t="s">
        <v>45</v>
      </c>
      <c r="R3502" s="11">
        <v>-3200</v>
      </c>
      <c r="S3502" s="13">
        <f>_xlfn.XLOOKUP(P3502,rif_fee_schedule!$A$2:$A$84,rif_fee_schedule!C$2:C$84, 0)*1.628</f>
        <v>19.244587999999997</v>
      </c>
      <c r="T3502" s="13">
        <f>_xlfn.XLOOKUP(P3502,rif_fee_schedule!$A$2:$A$84,rif_fee_schedule!D$2:D$84, 0)</f>
        <v>11.177</v>
      </c>
      <c r="U3502" s="14">
        <f t="shared" si="163"/>
        <v>-61582.681599999989</v>
      </c>
      <c r="V3502" s="14">
        <f t="shared" si="164"/>
        <v>-35766.400000000001</v>
      </c>
      <c r="W3502" s="2"/>
      <c r="Y3502" s="3">
        <v>272008405.74000001</v>
      </c>
      <c r="Z3502" s="3">
        <v>5573244.3300000001</v>
      </c>
      <c r="AA3502" s="3">
        <v>0</v>
      </c>
      <c r="AB3502">
        <v>0</v>
      </c>
      <c r="AC3502" s="3">
        <v>0</v>
      </c>
      <c r="AD3502" s="2">
        <v>-7297347.0099999998</v>
      </c>
      <c r="AE3502" s="3">
        <v>599122533.62</v>
      </c>
      <c r="AF3502" s="3">
        <v>12164932.65</v>
      </c>
      <c r="AG3502" s="3">
        <v>2628720.44</v>
      </c>
      <c r="AH3502" s="3">
        <v>103699.7</v>
      </c>
      <c r="AI3502" s="3">
        <v>2074</v>
      </c>
      <c r="AJ3502" s="2">
        <v>-10188946.82</v>
      </c>
    </row>
    <row r="3503" spans="1:36" hidden="1" x14ac:dyDescent="0.25">
      <c r="A3503" s="8">
        <v>2</v>
      </c>
      <c r="B3503" s="8" t="s">
        <v>1687</v>
      </c>
      <c r="C3503" s="8">
        <v>131350050120</v>
      </c>
      <c r="D3503" s="8" t="s">
        <v>1688</v>
      </c>
      <c r="F3503" s="8" t="s">
        <v>1689</v>
      </c>
      <c r="G3503" s="10">
        <v>43600</v>
      </c>
      <c r="H3503" s="8" t="s">
        <v>31</v>
      </c>
      <c r="I3503" s="8" t="s">
        <v>38</v>
      </c>
      <c r="J3503" s="9">
        <v>30892.37</v>
      </c>
      <c r="K3503" s="9">
        <v>617.85</v>
      </c>
      <c r="L3503" s="8">
        <v>0</v>
      </c>
      <c r="M3503" s="14">
        <f t="shared" si="165"/>
        <v>31510.219999999998</v>
      </c>
      <c r="N3503" s="8">
        <v>0</v>
      </c>
      <c r="O3503" s="8">
        <v>0</v>
      </c>
      <c r="P3503" s="8" t="s">
        <v>33</v>
      </c>
      <c r="R3503" s="11">
        <v>3717</v>
      </c>
      <c r="S3503" s="13">
        <f>_xlfn.XLOOKUP(P3503,rif_fee_schedule!$A$2:$A$84,rif_fee_schedule!C$2:C$84, 0)*1.628</f>
        <v>25.823335999999998</v>
      </c>
      <c r="T3503" s="13">
        <f>_xlfn.XLOOKUP(P3503,rif_fee_schedule!$A$2:$A$84,rif_fee_schedule!D$2:D$84, 0)</f>
        <v>14.997999999999999</v>
      </c>
      <c r="U3503" s="14">
        <f t="shared" si="163"/>
        <v>95985.339911999996</v>
      </c>
      <c r="V3503" s="14">
        <f t="shared" si="164"/>
        <v>55747.565999999999</v>
      </c>
      <c r="W3503" s="2"/>
      <c r="Y3503" s="3">
        <v>272008405.74000001</v>
      </c>
      <c r="Z3503" s="3">
        <v>5573244.3300000001</v>
      </c>
      <c r="AA3503" s="3">
        <v>0</v>
      </c>
      <c r="AB3503">
        <v>0</v>
      </c>
      <c r="AC3503" s="3">
        <v>0</v>
      </c>
      <c r="AD3503" s="2">
        <v>-7297347.0099999998</v>
      </c>
      <c r="AE3503" s="3">
        <v>599122533.62</v>
      </c>
      <c r="AF3503" s="3">
        <v>12164932.65</v>
      </c>
      <c r="AG3503" s="3">
        <v>2628720.44</v>
      </c>
      <c r="AH3503" s="3">
        <v>103699.7</v>
      </c>
      <c r="AI3503" s="3">
        <v>2074</v>
      </c>
      <c r="AJ3503" s="2">
        <v>-10188946.82</v>
      </c>
    </row>
    <row r="3504" spans="1:36" hidden="1" x14ac:dyDescent="0.25">
      <c r="A3504" s="8">
        <v>6</v>
      </c>
      <c r="B3504" s="8" t="s">
        <v>5728</v>
      </c>
      <c r="C3504" s="8">
        <v>1079160221640</v>
      </c>
      <c r="D3504" s="8" t="s">
        <v>5729</v>
      </c>
      <c r="F3504" s="8" t="s">
        <v>5730</v>
      </c>
      <c r="G3504" s="10">
        <v>43606</v>
      </c>
      <c r="H3504" s="8" t="s">
        <v>31</v>
      </c>
      <c r="I3504" s="8" t="s">
        <v>38</v>
      </c>
      <c r="J3504" s="9">
        <v>9278.02</v>
      </c>
      <c r="K3504" s="9">
        <v>185.56</v>
      </c>
      <c r="L3504" s="8">
        <v>0</v>
      </c>
      <c r="M3504" s="14">
        <f t="shared" si="165"/>
        <v>9463.58</v>
      </c>
      <c r="N3504" s="8">
        <v>0</v>
      </c>
      <c r="O3504" s="8">
        <v>0</v>
      </c>
      <c r="P3504" s="8" t="s">
        <v>77</v>
      </c>
      <c r="R3504" s="8">
        <v>1</v>
      </c>
      <c r="S3504" s="13">
        <f>_xlfn.XLOOKUP(P3504,rif_fee_schedule!$A$2:$A$84,rif_fee_schedule!C$2:C$84, 0)*1.628</f>
        <v>9769.6279999999988</v>
      </c>
      <c r="T3504" s="13">
        <f>_xlfn.XLOOKUP(P3504,rif_fee_schedule!$A$2:$A$84,rif_fee_schedule!D$2:D$84, 0)</f>
        <v>5674</v>
      </c>
      <c r="U3504" s="14">
        <f t="shared" si="163"/>
        <v>9769.6279999999988</v>
      </c>
      <c r="V3504" s="14">
        <f t="shared" si="164"/>
        <v>5674</v>
      </c>
      <c r="W3504"/>
      <c r="Y3504" s="3">
        <v>43269262.359999999</v>
      </c>
      <c r="Z3504" s="3">
        <v>874367.57</v>
      </c>
      <c r="AA3504" s="3">
        <v>433279.63</v>
      </c>
      <c r="AB3504">
        <v>0</v>
      </c>
      <c r="AC3504" s="3">
        <v>0</v>
      </c>
      <c r="AD3504" s="2">
        <v>374512.67</v>
      </c>
      <c r="AE3504" s="3">
        <v>599122533.62</v>
      </c>
      <c r="AF3504" s="3">
        <v>12164932.65</v>
      </c>
      <c r="AG3504" s="3">
        <v>2628720.44</v>
      </c>
      <c r="AH3504" s="3">
        <v>103699.7</v>
      </c>
      <c r="AI3504" s="3">
        <v>2074</v>
      </c>
      <c r="AJ3504" s="2">
        <v>-10188946.82</v>
      </c>
    </row>
    <row r="3505" spans="1:36" hidden="1" x14ac:dyDescent="0.25">
      <c r="A3505" s="8">
        <v>6</v>
      </c>
      <c r="B3505" s="8" t="s">
        <v>5512</v>
      </c>
      <c r="C3505" s="8">
        <v>1079160221860</v>
      </c>
      <c r="D3505" s="8" t="s">
        <v>5513</v>
      </c>
      <c r="F3505" s="8" t="s">
        <v>5514</v>
      </c>
      <c r="G3505" s="10">
        <v>43609</v>
      </c>
      <c r="H3505" s="8" t="s">
        <v>31</v>
      </c>
      <c r="I3505" s="8" t="s">
        <v>38</v>
      </c>
      <c r="J3505" s="9">
        <v>9278.02</v>
      </c>
      <c r="K3505" s="9">
        <v>185.56</v>
      </c>
      <c r="L3505" s="8">
        <v>0</v>
      </c>
      <c r="M3505" s="14">
        <f t="shared" si="165"/>
        <v>9463.58</v>
      </c>
      <c r="N3505" s="8">
        <v>0</v>
      </c>
      <c r="O3505" s="8">
        <v>0</v>
      </c>
      <c r="P3505" s="8" t="s">
        <v>77</v>
      </c>
      <c r="R3505" s="8">
        <v>1</v>
      </c>
      <c r="S3505" s="13">
        <f>_xlfn.XLOOKUP(P3505,rif_fee_schedule!$A$2:$A$84,rif_fee_schedule!C$2:C$84, 0)*1.628</f>
        <v>9769.6279999999988</v>
      </c>
      <c r="T3505" s="13">
        <f>_xlfn.XLOOKUP(P3505,rif_fee_schedule!$A$2:$A$84,rif_fee_schedule!D$2:D$84, 0)</f>
        <v>5674</v>
      </c>
      <c r="U3505" s="14">
        <f t="shared" si="163"/>
        <v>9769.6279999999988</v>
      </c>
      <c r="V3505" s="14">
        <f t="shared" si="164"/>
        <v>5674</v>
      </c>
      <c r="W3505"/>
      <c r="Y3505" s="3">
        <v>43269262.359999999</v>
      </c>
      <c r="Z3505" s="3">
        <v>874367.57</v>
      </c>
      <c r="AA3505" s="3">
        <v>433279.63</v>
      </c>
      <c r="AB3505">
        <v>0</v>
      </c>
      <c r="AC3505" s="3">
        <v>0</v>
      </c>
      <c r="AD3505" s="2">
        <v>374512.67</v>
      </c>
      <c r="AE3505" s="3">
        <v>599122533.62</v>
      </c>
      <c r="AF3505" s="3">
        <v>12164932.65</v>
      </c>
      <c r="AG3505" s="3">
        <v>2628720.44</v>
      </c>
      <c r="AH3505" s="3">
        <v>103699.7</v>
      </c>
      <c r="AI3505" s="3">
        <v>2074</v>
      </c>
      <c r="AJ3505" s="2">
        <v>-10188946.82</v>
      </c>
    </row>
    <row r="3506" spans="1:36" hidden="1" x14ac:dyDescent="0.25">
      <c r="A3506" s="8">
        <v>6</v>
      </c>
      <c r="B3506" s="8" t="s">
        <v>5429</v>
      </c>
      <c r="C3506" s="8">
        <v>1079160222010</v>
      </c>
      <c r="D3506" s="8" t="s">
        <v>5430</v>
      </c>
      <c r="F3506" s="8" t="s">
        <v>5431</v>
      </c>
      <c r="G3506" s="10">
        <v>43613</v>
      </c>
      <c r="H3506" s="8" t="s">
        <v>31</v>
      </c>
      <c r="I3506" s="8" t="s">
        <v>38</v>
      </c>
      <c r="J3506" s="9">
        <v>9278.02</v>
      </c>
      <c r="K3506" s="9">
        <v>185.56</v>
      </c>
      <c r="L3506" s="8">
        <v>0</v>
      </c>
      <c r="M3506" s="14">
        <f t="shared" si="165"/>
        <v>9463.58</v>
      </c>
      <c r="N3506" s="8">
        <v>0</v>
      </c>
      <c r="O3506" s="8">
        <v>0</v>
      </c>
      <c r="P3506" s="8" t="s">
        <v>77</v>
      </c>
      <c r="R3506" s="8">
        <v>1</v>
      </c>
      <c r="S3506" s="13">
        <f>_xlfn.XLOOKUP(P3506,rif_fee_schedule!$A$2:$A$84,rif_fee_schedule!C$2:C$84, 0)*1.628</f>
        <v>9769.6279999999988</v>
      </c>
      <c r="T3506" s="13">
        <f>_xlfn.XLOOKUP(P3506,rif_fee_schedule!$A$2:$A$84,rif_fee_schedule!D$2:D$84, 0)</f>
        <v>5674</v>
      </c>
      <c r="U3506" s="14">
        <f t="shared" si="163"/>
        <v>9769.6279999999988</v>
      </c>
      <c r="V3506" s="14">
        <f t="shared" si="164"/>
        <v>5674</v>
      </c>
      <c r="W3506"/>
      <c r="Y3506" s="3">
        <v>43269262.359999999</v>
      </c>
      <c r="Z3506" s="3">
        <v>874367.57</v>
      </c>
      <c r="AA3506" s="3">
        <v>433279.63</v>
      </c>
      <c r="AB3506">
        <v>0</v>
      </c>
      <c r="AC3506" s="3">
        <v>0</v>
      </c>
      <c r="AD3506" s="2">
        <v>374512.67</v>
      </c>
      <c r="AE3506" s="3">
        <v>599122533.62</v>
      </c>
      <c r="AF3506" s="3">
        <v>12164932.65</v>
      </c>
      <c r="AG3506" s="3">
        <v>2628720.44</v>
      </c>
      <c r="AH3506" s="3">
        <v>103699.7</v>
      </c>
      <c r="AI3506" s="3">
        <v>2074</v>
      </c>
      <c r="AJ3506" s="2">
        <v>-10188946.82</v>
      </c>
    </row>
    <row r="3507" spans="1:36" hidden="1" x14ac:dyDescent="0.25">
      <c r="A3507" s="8">
        <v>6</v>
      </c>
      <c r="B3507" s="8" t="s">
        <v>5525</v>
      </c>
      <c r="C3507" s="8">
        <v>1079160222060</v>
      </c>
      <c r="D3507" s="8" t="s">
        <v>5526</v>
      </c>
      <c r="F3507" s="8" t="s">
        <v>5527</v>
      </c>
      <c r="G3507" s="10">
        <v>43608</v>
      </c>
      <c r="H3507" s="8" t="s">
        <v>31</v>
      </c>
      <c r="I3507" s="8" t="s">
        <v>38</v>
      </c>
      <c r="J3507" s="9">
        <v>9278.02</v>
      </c>
      <c r="K3507" s="9">
        <v>185.56</v>
      </c>
      <c r="L3507" s="8">
        <v>0</v>
      </c>
      <c r="M3507" s="14">
        <f t="shared" si="165"/>
        <v>9463.58</v>
      </c>
      <c r="N3507" s="8">
        <v>0</v>
      </c>
      <c r="O3507" s="8">
        <v>0</v>
      </c>
      <c r="P3507" s="8" t="s">
        <v>77</v>
      </c>
      <c r="R3507" s="8">
        <v>1</v>
      </c>
      <c r="S3507" s="13">
        <f>_xlfn.XLOOKUP(P3507,rif_fee_schedule!$A$2:$A$84,rif_fee_schedule!C$2:C$84, 0)*1.628</f>
        <v>9769.6279999999988</v>
      </c>
      <c r="T3507" s="13">
        <f>_xlfn.XLOOKUP(P3507,rif_fee_schedule!$A$2:$A$84,rif_fee_schedule!D$2:D$84, 0)</f>
        <v>5674</v>
      </c>
      <c r="U3507" s="14">
        <f t="shared" ref="U3507:U3570" si="166">S3507*R3507</f>
        <v>9769.6279999999988</v>
      </c>
      <c r="V3507" s="14">
        <f t="shared" ref="V3507:V3570" si="167">T3507*R3507</f>
        <v>5674</v>
      </c>
      <c r="W3507"/>
      <c r="Y3507" s="3">
        <v>43269262.359999999</v>
      </c>
      <c r="Z3507" s="3">
        <v>874367.57</v>
      </c>
      <c r="AA3507" s="3">
        <v>433279.63</v>
      </c>
      <c r="AB3507">
        <v>0</v>
      </c>
      <c r="AC3507" s="3">
        <v>0</v>
      </c>
      <c r="AD3507" s="2">
        <v>374512.67</v>
      </c>
      <c r="AE3507" s="3">
        <v>599122533.62</v>
      </c>
      <c r="AF3507" s="3">
        <v>12164932.65</v>
      </c>
      <c r="AG3507" s="3">
        <v>2628720.44</v>
      </c>
      <c r="AH3507" s="3">
        <v>103699.7</v>
      </c>
      <c r="AI3507" s="3">
        <v>2074</v>
      </c>
      <c r="AJ3507" s="2">
        <v>-10188946.82</v>
      </c>
    </row>
    <row r="3508" spans="1:36" hidden="1" x14ac:dyDescent="0.25">
      <c r="A3508" s="8">
        <v>8</v>
      </c>
      <c r="B3508" s="8" t="s">
        <v>8538</v>
      </c>
      <c r="C3508" s="8">
        <v>232020030060</v>
      </c>
      <c r="D3508" s="8" t="s">
        <v>8539</v>
      </c>
      <c r="G3508" s="10">
        <v>43615</v>
      </c>
      <c r="H3508" s="8" t="s">
        <v>31</v>
      </c>
      <c r="I3508" s="8" t="s">
        <v>32</v>
      </c>
      <c r="J3508" s="9">
        <v>39582.85</v>
      </c>
      <c r="K3508" s="9">
        <v>791.66</v>
      </c>
      <c r="L3508" s="8">
        <v>0</v>
      </c>
      <c r="M3508" s="14">
        <f t="shared" si="165"/>
        <v>40374.51</v>
      </c>
      <c r="N3508" s="8">
        <v>0</v>
      </c>
      <c r="O3508" s="8">
        <v>0</v>
      </c>
      <c r="P3508" s="8" t="s">
        <v>72</v>
      </c>
      <c r="R3508" s="11">
        <v>2769</v>
      </c>
      <c r="S3508" s="13">
        <f>_xlfn.XLOOKUP(P3508,rif_fee_schedule!$A$2:$A$84,rif_fee_schedule!C$2:C$84, 0)*1.628</f>
        <v>15.918583999999999</v>
      </c>
      <c r="T3508" s="13">
        <f>_xlfn.XLOOKUP(P3508,rif_fee_schedule!$A$2:$A$84,rif_fee_schedule!D$2:D$84, 0)</f>
        <v>9.2460000000000004</v>
      </c>
      <c r="U3508" s="14">
        <f t="shared" si="166"/>
        <v>44078.559095999997</v>
      </c>
      <c r="V3508" s="14">
        <f t="shared" si="167"/>
        <v>25602.174000000003</v>
      </c>
      <c r="W3508" s="2"/>
      <c r="Y3508" s="3">
        <v>38230434.439999998</v>
      </c>
      <c r="Z3508" s="3">
        <v>764608.82</v>
      </c>
      <c r="AA3508" s="3">
        <v>0</v>
      </c>
      <c r="AB3508">
        <v>0</v>
      </c>
      <c r="AC3508" s="3">
        <v>0</v>
      </c>
      <c r="AD3508" s="2">
        <v>-229524.99</v>
      </c>
      <c r="AE3508" s="3">
        <v>599122533.62</v>
      </c>
      <c r="AF3508" s="3">
        <v>12164932.65</v>
      </c>
      <c r="AG3508" s="3">
        <v>2628720.44</v>
      </c>
      <c r="AH3508" s="3">
        <v>103699.7</v>
      </c>
      <c r="AI3508" s="3">
        <v>2074</v>
      </c>
      <c r="AJ3508" s="2">
        <v>-10188946.82</v>
      </c>
    </row>
    <row r="3509" spans="1:36" hidden="1" x14ac:dyDescent="0.25">
      <c r="A3509" s="8">
        <v>6</v>
      </c>
      <c r="B3509" s="8" t="s">
        <v>5327</v>
      </c>
      <c r="C3509" s="8">
        <v>1079070190052</v>
      </c>
      <c r="D3509" s="8" t="s">
        <v>5328</v>
      </c>
      <c r="F3509" s="8" t="s">
        <v>5329</v>
      </c>
      <c r="G3509" s="10">
        <v>43606</v>
      </c>
      <c r="H3509" s="8" t="s">
        <v>31</v>
      </c>
      <c r="I3509" s="8" t="s">
        <v>38</v>
      </c>
      <c r="J3509" s="9">
        <v>9278.02</v>
      </c>
      <c r="K3509" s="9">
        <v>185.56</v>
      </c>
      <c r="L3509" s="8">
        <v>0</v>
      </c>
      <c r="M3509" s="14">
        <f t="shared" si="165"/>
        <v>9463.58</v>
      </c>
      <c r="N3509" s="8">
        <v>0</v>
      </c>
      <c r="O3509" s="8">
        <v>0</v>
      </c>
      <c r="P3509" s="8" t="s">
        <v>77</v>
      </c>
      <c r="R3509" s="8">
        <v>1</v>
      </c>
      <c r="S3509" s="13">
        <f>_xlfn.XLOOKUP(P3509,rif_fee_schedule!$A$2:$A$84,rif_fee_schedule!C$2:C$84, 0)*1.628</f>
        <v>9769.6279999999988</v>
      </c>
      <c r="T3509" s="13">
        <f>_xlfn.XLOOKUP(P3509,rif_fee_schedule!$A$2:$A$84,rif_fee_schedule!D$2:D$84, 0)</f>
        <v>5674</v>
      </c>
      <c r="U3509" s="14">
        <f t="shared" si="166"/>
        <v>9769.6279999999988</v>
      </c>
      <c r="V3509" s="14">
        <f t="shared" si="167"/>
        <v>5674</v>
      </c>
      <c r="W3509"/>
      <c r="Y3509" s="3">
        <v>43269262.359999999</v>
      </c>
      <c r="Z3509" s="3">
        <v>874367.57</v>
      </c>
      <c r="AA3509" s="3">
        <v>433279.63</v>
      </c>
      <c r="AB3509">
        <v>0</v>
      </c>
      <c r="AC3509" s="3">
        <v>0</v>
      </c>
      <c r="AD3509" s="2">
        <v>374512.67</v>
      </c>
      <c r="AE3509" s="3">
        <v>599122533.62</v>
      </c>
      <c r="AF3509" s="3">
        <v>12164932.65</v>
      </c>
      <c r="AG3509" s="3">
        <v>2628720.44</v>
      </c>
      <c r="AH3509" s="3">
        <v>103699.7</v>
      </c>
      <c r="AI3509" s="3">
        <v>2074</v>
      </c>
      <c r="AJ3509" s="2">
        <v>-10188946.82</v>
      </c>
    </row>
    <row r="3510" spans="1:36" hidden="1" x14ac:dyDescent="0.25">
      <c r="A3510" s="8">
        <v>6</v>
      </c>
      <c r="B3510" s="8" t="s">
        <v>5324</v>
      </c>
      <c r="C3510" s="8">
        <v>1079070190053</v>
      </c>
      <c r="D3510" s="8" t="s">
        <v>5325</v>
      </c>
      <c r="F3510" s="8" t="s">
        <v>5326</v>
      </c>
      <c r="G3510" s="10">
        <v>43629</v>
      </c>
      <c r="H3510" s="8" t="s">
        <v>31</v>
      </c>
      <c r="I3510" s="8" t="s">
        <v>38</v>
      </c>
      <c r="J3510" s="9">
        <v>9278.02</v>
      </c>
      <c r="K3510" s="9">
        <v>185.56</v>
      </c>
      <c r="L3510" s="8">
        <v>0</v>
      </c>
      <c r="M3510" s="14">
        <f t="shared" si="165"/>
        <v>9463.58</v>
      </c>
      <c r="N3510" s="8">
        <v>0</v>
      </c>
      <c r="O3510" s="8">
        <v>0</v>
      </c>
      <c r="P3510" s="8" t="s">
        <v>77</v>
      </c>
      <c r="R3510" s="8">
        <v>1</v>
      </c>
      <c r="S3510" s="13">
        <f>_xlfn.XLOOKUP(P3510,rif_fee_schedule!$A$2:$A$84,rif_fee_schedule!C$2:C$84, 0)*1.628</f>
        <v>9769.6279999999988</v>
      </c>
      <c r="T3510" s="13">
        <f>_xlfn.XLOOKUP(P3510,rif_fee_schedule!$A$2:$A$84,rif_fee_schedule!D$2:D$84, 0)</f>
        <v>5674</v>
      </c>
      <c r="U3510" s="14">
        <f t="shared" si="166"/>
        <v>9769.6279999999988</v>
      </c>
      <c r="V3510" s="14">
        <f t="shared" si="167"/>
        <v>5674</v>
      </c>
      <c r="W3510"/>
      <c r="Y3510" s="3">
        <v>43269262.359999999</v>
      </c>
      <c r="Z3510" s="3">
        <v>874367.57</v>
      </c>
      <c r="AA3510" s="3">
        <v>433279.63</v>
      </c>
      <c r="AB3510">
        <v>0</v>
      </c>
      <c r="AC3510" s="3">
        <v>0</v>
      </c>
      <c r="AD3510" s="2">
        <v>374512.67</v>
      </c>
      <c r="AE3510" s="3">
        <v>599122533.62</v>
      </c>
      <c r="AF3510" s="3">
        <v>12164932.65</v>
      </c>
      <c r="AG3510" s="3">
        <v>2628720.44</v>
      </c>
      <c r="AH3510" s="3">
        <v>103699.7</v>
      </c>
      <c r="AI3510" s="3">
        <v>2074</v>
      </c>
      <c r="AJ3510" s="2">
        <v>-10188946.82</v>
      </c>
    </row>
    <row r="3511" spans="1:36" hidden="1" x14ac:dyDescent="0.25">
      <c r="A3511" s="8">
        <v>2</v>
      </c>
      <c r="B3511" s="8" t="s">
        <v>1223</v>
      </c>
      <c r="C3511" s="8">
        <v>131150050970</v>
      </c>
      <c r="D3511" s="8" t="s">
        <v>1224</v>
      </c>
      <c r="F3511" s="8" t="s">
        <v>1225</v>
      </c>
      <c r="G3511" s="10">
        <v>43755</v>
      </c>
      <c r="H3511" s="8" t="s">
        <v>31</v>
      </c>
      <c r="I3511" s="8" t="s">
        <v>38</v>
      </c>
      <c r="J3511" s="9">
        <v>0</v>
      </c>
      <c r="K3511" s="9">
        <v>0</v>
      </c>
      <c r="L3511" s="8">
        <v>0</v>
      </c>
      <c r="M3511" s="14">
        <f t="shared" si="165"/>
        <v>0</v>
      </c>
      <c r="N3511" s="8">
        <v>0</v>
      </c>
      <c r="O3511" s="8">
        <v>0</v>
      </c>
      <c r="P3511" s="8" t="s">
        <v>77</v>
      </c>
      <c r="R3511" s="8">
        <v>1</v>
      </c>
      <c r="S3511" s="13">
        <f>_xlfn.XLOOKUP(P3511,rif_fee_schedule!$A$2:$A$84,rif_fee_schedule!C$2:C$84, 0)*1.628</f>
        <v>9769.6279999999988</v>
      </c>
      <c r="T3511" s="13">
        <f>_xlfn.XLOOKUP(P3511,rif_fee_schedule!$A$2:$A$84,rif_fee_schedule!D$2:D$84, 0)</f>
        <v>5674</v>
      </c>
      <c r="U3511" s="14">
        <f t="shared" si="166"/>
        <v>9769.6279999999988</v>
      </c>
      <c r="V3511" s="14">
        <f t="shared" si="167"/>
        <v>5674</v>
      </c>
      <c r="W3511"/>
      <c r="Y3511" s="3">
        <v>272008405.74000001</v>
      </c>
      <c r="Z3511" s="3">
        <v>5573244.3300000001</v>
      </c>
      <c r="AA3511" s="3">
        <v>0</v>
      </c>
      <c r="AB3511">
        <v>0</v>
      </c>
      <c r="AC3511" s="3">
        <v>0</v>
      </c>
      <c r="AD3511" s="2">
        <v>-7297347.0099999998</v>
      </c>
      <c r="AE3511" s="3">
        <v>599122533.62</v>
      </c>
      <c r="AF3511" s="3">
        <v>12164932.65</v>
      </c>
      <c r="AG3511" s="3">
        <v>2628720.44</v>
      </c>
      <c r="AH3511" s="3">
        <v>103699.7</v>
      </c>
      <c r="AI3511" s="3">
        <v>2074</v>
      </c>
      <c r="AJ3511" s="2">
        <v>-10188946.82</v>
      </c>
    </row>
    <row r="3512" spans="1:36" hidden="1" x14ac:dyDescent="0.25">
      <c r="A3512" s="8">
        <v>2</v>
      </c>
      <c r="B3512" s="8" t="s">
        <v>1223</v>
      </c>
      <c r="C3512" s="8">
        <v>131150050970</v>
      </c>
      <c r="D3512" s="8" t="s">
        <v>1224</v>
      </c>
      <c r="F3512" s="8" t="s">
        <v>1225</v>
      </c>
      <c r="G3512" s="10">
        <v>43755</v>
      </c>
      <c r="H3512" s="8" t="s">
        <v>31</v>
      </c>
      <c r="I3512" s="8" t="s">
        <v>38</v>
      </c>
      <c r="J3512" s="9">
        <v>0</v>
      </c>
      <c r="K3512" s="9">
        <v>0</v>
      </c>
      <c r="L3512" s="8">
        <v>0</v>
      </c>
      <c r="M3512" s="14">
        <f t="shared" si="165"/>
        <v>0</v>
      </c>
      <c r="N3512" s="8">
        <v>0</v>
      </c>
      <c r="O3512" s="8">
        <v>0</v>
      </c>
      <c r="P3512" s="8" t="s">
        <v>77</v>
      </c>
      <c r="R3512" s="8">
        <v>-1</v>
      </c>
      <c r="S3512" s="13">
        <f>_xlfn.XLOOKUP(P3512,rif_fee_schedule!$A$2:$A$84,rif_fee_schedule!C$2:C$84, 0)*1.628</f>
        <v>9769.6279999999988</v>
      </c>
      <c r="T3512" s="13">
        <f>_xlfn.XLOOKUP(P3512,rif_fee_schedule!$A$2:$A$84,rif_fee_schedule!D$2:D$84, 0)</f>
        <v>5674</v>
      </c>
      <c r="U3512" s="14">
        <f t="shared" si="166"/>
        <v>-9769.6279999999988</v>
      </c>
      <c r="V3512" s="14">
        <f t="shared" si="167"/>
        <v>-5674</v>
      </c>
      <c r="W3512"/>
      <c r="Y3512" s="3">
        <v>272008405.74000001</v>
      </c>
      <c r="Z3512" s="3">
        <v>5573244.3300000001</v>
      </c>
      <c r="AA3512" s="3">
        <v>0</v>
      </c>
      <c r="AB3512">
        <v>0</v>
      </c>
      <c r="AC3512" s="3">
        <v>0</v>
      </c>
      <c r="AD3512" s="2">
        <v>-7297347.0099999998</v>
      </c>
      <c r="AE3512" s="3">
        <v>599122533.62</v>
      </c>
      <c r="AF3512" s="3">
        <v>12164932.65</v>
      </c>
      <c r="AG3512" s="3">
        <v>2628720.44</v>
      </c>
      <c r="AH3512" s="3">
        <v>103699.7</v>
      </c>
      <c r="AI3512" s="3">
        <v>2074</v>
      </c>
      <c r="AJ3512" s="2">
        <v>-10188946.82</v>
      </c>
    </row>
    <row r="3513" spans="1:36" hidden="1" x14ac:dyDescent="0.25">
      <c r="A3513" s="8">
        <v>9.1</v>
      </c>
      <c r="B3513" s="8" t="s">
        <v>8985</v>
      </c>
      <c r="C3513" s="8">
        <v>431080022790</v>
      </c>
      <c r="D3513" s="8" t="s">
        <v>8986</v>
      </c>
      <c r="F3513" s="8" t="s">
        <v>8987</v>
      </c>
      <c r="G3513" s="10">
        <v>43735</v>
      </c>
      <c r="H3513" s="8" t="s">
        <v>31</v>
      </c>
      <c r="I3513" s="8" t="s">
        <v>32</v>
      </c>
      <c r="J3513" s="9">
        <v>0</v>
      </c>
      <c r="K3513" s="9">
        <v>0</v>
      </c>
      <c r="L3513" s="8">
        <v>0</v>
      </c>
      <c r="M3513" s="14">
        <f t="shared" si="165"/>
        <v>0</v>
      </c>
      <c r="N3513" s="8">
        <v>0</v>
      </c>
      <c r="O3513" s="8">
        <v>0</v>
      </c>
      <c r="P3513" s="8" t="s">
        <v>43</v>
      </c>
      <c r="R3513" s="11">
        <v>6656</v>
      </c>
      <c r="S3513" s="13">
        <f>_xlfn.XLOOKUP(P3513,rif_fee_schedule!$A$2:$A$84,rif_fee_schedule!C$2:C$84, 0)*1.628</f>
        <v>5.1216879999999998</v>
      </c>
      <c r="T3513" s="13">
        <f>_xlfn.XLOOKUP(P3513,rif_fee_schedule!$A$2:$A$84,rif_fee_schedule!D$2:D$84, 0)</f>
        <v>2.9740000000000002</v>
      </c>
      <c r="U3513" s="14">
        <f t="shared" si="166"/>
        <v>34089.955327999996</v>
      </c>
      <c r="V3513" s="14">
        <f t="shared" si="167"/>
        <v>19794.944000000003</v>
      </c>
      <c r="Y3513" s="3">
        <v>13894747.220000001</v>
      </c>
      <c r="Z3513" s="3">
        <v>290518.01</v>
      </c>
      <c r="AA3513" s="3">
        <v>0</v>
      </c>
      <c r="AB3513">
        <v>0</v>
      </c>
      <c r="AC3513" s="3">
        <v>0</v>
      </c>
      <c r="AD3513" s="2">
        <v>-156592.79</v>
      </c>
      <c r="AE3513" s="3">
        <v>599122533.62</v>
      </c>
      <c r="AF3513" s="3">
        <v>12164932.65</v>
      </c>
      <c r="AG3513" s="3">
        <v>2628720.44</v>
      </c>
      <c r="AH3513" s="3">
        <v>103699.7</v>
      </c>
      <c r="AI3513" s="3">
        <v>2074</v>
      </c>
      <c r="AJ3513" s="2">
        <v>-10188946.82</v>
      </c>
    </row>
    <row r="3514" spans="1:36" hidden="1" x14ac:dyDescent="0.25">
      <c r="A3514" s="8">
        <v>9.1</v>
      </c>
      <c r="B3514" s="8" t="s">
        <v>8985</v>
      </c>
      <c r="C3514" s="8">
        <v>431080022790</v>
      </c>
      <c r="D3514" s="8" t="s">
        <v>8986</v>
      </c>
      <c r="F3514" s="8" t="s">
        <v>8987</v>
      </c>
      <c r="G3514" s="10">
        <v>43735</v>
      </c>
      <c r="H3514" s="8" t="s">
        <v>31</v>
      </c>
      <c r="I3514" s="8" t="s">
        <v>32</v>
      </c>
      <c r="J3514" s="9">
        <v>0</v>
      </c>
      <c r="K3514" s="9">
        <v>0</v>
      </c>
      <c r="L3514" s="8">
        <v>0</v>
      </c>
      <c r="M3514" s="14">
        <f t="shared" si="165"/>
        <v>0</v>
      </c>
      <c r="N3514" s="8">
        <v>0</v>
      </c>
      <c r="O3514" s="8">
        <v>0</v>
      </c>
      <c r="P3514" s="8" t="s">
        <v>43</v>
      </c>
      <c r="R3514" s="11">
        <v>-6656</v>
      </c>
      <c r="S3514" s="13">
        <f>_xlfn.XLOOKUP(P3514,rif_fee_schedule!$A$2:$A$84,rif_fee_schedule!C$2:C$84, 0)*1.628</f>
        <v>5.1216879999999998</v>
      </c>
      <c r="T3514" s="13">
        <f>_xlfn.XLOOKUP(P3514,rif_fee_schedule!$A$2:$A$84,rif_fee_schedule!D$2:D$84, 0)</f>
        <v>2.9740000000000002</v>
      </c>
      <c r="U3514" s="14">
        <f t="shared" si="166"/>
        <v>-34089.955327999996</v>
      </c>
      <c r="V3514" s="14">
        <f t="shared" si="167"/>
        <v>-19794.944000000003</v>
      </c>
      <c r="Y3514" s="3">
        <v>13894747.220000001</v>
      </c>
      <c r="Z3514" s="3">
        <v>290518.01</v>
      </c>
      <c r="AA3514" s="3">
        <v>0</v>
      </c>
      <c r="AB3514">
        <v>0</v>
      </c>
      <c r="AC3514" s="3">
        <v>0</v>
      </c>
      <c r="AD3514" s="2">
        <v>-156592.79</v>
      </c>
      <c r="AE3514" s="3">
        <v>599122533.62</v>
      </c>
      <c r="AF3514" s="3">
        <v>12164932.65</v>
      </c>
      <c r="AG3514" s="3">
        <v>2628720.44</v>
      </c>
      <c r="AH3514" s="3">
        <v>103699.7</v>
      </c>
      <c r="AI3514" s="3">
        <v>2074</v>
      </c>
      <c r="AJ3514" s="2">
        <v>-10188946.82</v>
      </c>
    </row>
    <row r="3515" spans="1:36" hidden="1" x14ac:dyDescent="0.25">
      <c r="A3515" s="8">
        <v>6</v>
      </c>
      <c r="B3515" s="8" t="s">
        <v>5765</v>
      </c>
      <c r="C3515" s="8">
        <v>1079160010010</v>
      </c>
      <c r="D3515" s="8" t="s">
        <v>5766</v>
      </c>
      <c r="G3515" s="10">
        <v>43628</v>
      </c>
      <c r="H3515" s="8" t="s">
        <v>31</v>
      </c>
      <c r="I3515" s="8" t="s">
        <v>32</v>
      </c>
      <c r="J3515" s="9">
        <v>183089.31</v>
      </c>
      <c r="K3515" s="9">
        <v>3661.79</v>
      </c>
      <c r="L3515" s="8">
        <v>0</v>
      </c>
      <c r="M3515" s="14">
        <f t="shared" si="165"/>
        <v>186751.1</v>
      </c>
      <c r="N3515" s="8">
        <v>0</v>
      </c>
      <c r="O3515" s="8">
        <v>0</v>
      </c>
      <c r="P3515" s="8" t="s">
        <v>34</v>
      </c>
      <c r="R3515" s="11">
        <v>3109</v>
      </c>
      <c r="S3515" s="13">
        <f>_xlfn.XLOOKUP(P3515,rif_fee_schedule!$A$2:$A$84,rif_fee_schedule!C$2:C$84, 0)*1.628</f>
        <v>62.01052</v>
      </c>
      <c r="T3515" s="13">
        <f>_xlfn.XLOOKUP(P3515,rif_fee_schedule!$A$2:$A$84,rif_fee_schedule!D$2:D$84, 0)</f>
        <v>36.015000000000001</v>
      </c>
      <c r="U3515" s="14">
        <f t="shared" si="166"/>
        <v>192790.70668</v>
      </c>
      <c r="V3515" s="14">
        <f t="shared" si="167"/>
        <v>111970.63499999999</v>
      </c>
      <c r="W3515" s="2"/>
      <c r="Y3515" s="3">
        <v>43269262.359999999</v>
      </c>
      <c r="Z3515" s="3">
        <v>874367.57</v>
      </c>
      <c r="AA3515" s="3">
        <v>433279.63</v>
      </c>
      <c r="AB3515">
        <v>0</v>
      </c>
      <c r="AC3515" s="3">
        <v>0</v>
      </c>
      <c r="AD3515" s="2">
        <v>374512.67</v>
      </c>
      <c r="AE3515" s="3">
        <v>599122533.62</v>
      </c>
      <c r="AF3515" s="3">
        <v>12164932.65</v>
      </c>
      <c r="AG3515" s="3">
        <v>2628720.44</v>
      </c>
      <c r="AH3515" s="3">
        <v>103699.7</v>
      </c>
      <c r="AI3515" s="3">
        <v>2074</v>
      </c>
      <c r="AJ3515" s="2">
        <v>-10188946.82</v>
      </c>
    </row>
    <row r="3516" spans="1:36" hidden="1" x14ac:dyDescent="0.25">
      <c r="A3516" s="8">
        <v>3.1</v>
      </c>
      <c r="B3516" s="8" t="s">
        <v>4011</v>
      </c>
      <c r="C3516" s="8">
        <v>622300050440</v>
      </c>
      <c r="D3516" s="8" t="s">
        <v>4012</v>
      </c>
      <c r="F3516" s="8" t="s">
        <v>4013</v>
      </c>
      <c r="G3516" s="10">
        <v>43602</v>
      </c>
      <c r="H3516" s="8" t="s">
        <v>31</v>
      </c>
      <c r="I3516" s="8" t="s">
        <v>38</v>
      </c>
      <c r="J3516" s="9">
        <v>0</v>
      </c>
      <c r="K3516" s="9">
        <v>0</v>
      </c>
      <c r="L3516" s="8">
        <v>0</v>
      </c>
      <c r="M3516" s="14">
        <f t="shared" si="165"/>
        <v>0</v>
      </c>
      <c r="N3516" s="8">
        <v>0</v>
      </c>
      <c r="O3516" s="8">
        <v>0</v>
      </c>
      <c r="P3516" s="8" t="s">
        <v>77</v>
      </c>
      <c r="R3516" s="8">
        <v>0</v>
      </c>
      <c r="S3516" s="13">
        <f>_xlfn.XLOOKUP(P3516,rif_fee_schedule!$A$2:$A$84,rif_fee_schedule!C$2:C$84, 0)*1.628</f>
        <v>9769.6279999999988</v>
      </c>
      <c r="T3516" s="13">
        <f>_xlfn.XLOOKUP(P3516,rif_fee_schedule!$A$2:$A$84,rif_fee_schedule!D$2:D$84, 0)</f>
        <v>5674</v>
      </c>
      <c r="U3516" s="14">
        <f t="shared" si="166"/>
        <v>0</v>
      </c>
      <c r="V3516" s="14">
        <f t="shared" si="167"/>
        <v>0</v>
      </c>
      <c r="W3516"/>
      <c r="Y3516" s="3">
        <v>34362078.990000002</v>
      </c>
      <c r="Z3516" s="3">
        <v>687512.03</v>
      </c>
      <c r="AA3516" s="3">
        <v>0</v>
      </c>
      <c r="AB3516">
        <v>0</v>
      </c>
      <c r="AC3516" s="3">
        <v>0</v>
      </c>
      <c r="AD3516" s="2">
        <v>-175934.14</v>
      </c>
      <c r="AE3516" s="3">
        <v>599122533.62</v>
      </c>
      <c r="AF3516" s="3">
        <v>12164932.65</v>
      </c>
      <c r="AG3516" s="3">
        <v>2628720.44</v>
      </c>
      <c r="AH3516" s="3">
        <v>103699.7</v>
      </c>
      <c r="AI3516" s="3">
        <v>2074</v>
      </c>
      <c r="AJ3516" s="2">
        <v>-10188946.82</v>
      </c>
    </row>
    <row r="3517" spans="1:36" hidden="1" x14ac:dyDescent="0.25">
      <c r="A3517" s="8">
        <v>7</v>
      </c>
      <c r="B3517" s="8" t="s">
        <v>8445</v>
      </c>
      <c r="C3517" s="8">
        <v>341300350001</v>
      </c>
      <c r="D3517" s="8" t="s">
        <v>8446</v>
      </c>
      <c r="F3517" s="8" t="s">
        <v>8447</v>
      </c>
      <c r="G3517" s="10">
        <v>43616</v>
      </c>
      <c r="H3517" s="8" t="s">
        <v>31</v>
      </c>
      <c r="I3517" s="8" t="s">
        <v>38</v>
      </c>
      <c r="J3517" s="9">
        <v>23410.99</v>
      </c>
      <c r="K3517" s="9">
        <v>468.22</v>
      </c>
      <c r="L3517" s="8">
        <v>0</v>
      </c>
      <c r="M3517" s="14">
        <f t="shared" si="165"/>
        <v>23879.210000000003</v>
      </c>
      <c r="N3517" s="8">
        <v>0</v>
      </c>
      <c r="O3517" s="8">
        <v>0</v>
      </c>
      <c r="P3517" s="8" t="s">
        <v>72</v>
      </c>
      <c r="R3517" s="11">
        <v>-1251</v>
      </c>
      <c r="S3517" s="13">
        <f>_xlfn.XLOOKUP(P3517,rif_fee_schedule!$A$2:$A$84,rif_fee_schedule!C$2:C$84, 0)*1.628</f>
        <v>15.918583999999999</v>
      </c>
      <c r="T3517" s="13">
        <f>_xlfn.XLOOKUP(P3517,rif_fee_schedule!$A$2:$A$84,rif_fee_schedule!D$2:D$84, 0)</f>
        <v>9.2460000000000004</v>
      </c>
      <c r="U3517" s="14">
        <f t="shared" si="166"/>
        <v>-19914.148583999999</v>
      </c>
      <c r="V3517" s="14">
        <f t="shared" si="167"/>
        <v>-11566.746000000001</v>
      </c>
      <c r="W3517" s="2"/>
      <c r="Y3517" s="3">
        <v>53911680.950000003</v>
      </c>
      <c r="Z3517" s="3">
        <v>1078233.76</v>
      </c>
      <c r="AA3517" s="3">
        <v>0</v>
      </c>
      <c r="AB3517">
        <v>0</v>
      </c>
      <c r="AC3517" s="3">
        <v>0</v>
      </c>
      <c r="AD3517" s="2">
        <v>-682358.32</v>
      </c>
      <c r="AE3517" s="3">
        <v>599122533.62</v>
      </c>
      <c r="AF3517" s="3">
        <v>12164932.65</v>
      </c>
      <c r="AG3517" s="3">
        <v>2628720.44</v>
      </c>
      <c r="AH3517" s="3">
        <v>103699.7</v>
      </c>
      <c r="AI3517" s="3">
        <v>2074</v>
      </c>
      <c r="AJ3517" s="2">
        <v>-10188946.82</v>
      </c>
    </row>
    <row r="3518" spans="1:36" hidden="1" x14ac:dyDescent="0.25">
      <c r="A3518" s="8">
        <v>7</v>
      </c>
      <c r="B3518" s="8" t="s">
        <v>8445</v>
      </c>
      <c r="C3518" s="8">
        <v>341300350001</v>
      </c>
      <c r="D3518" s="8" t="s">
        <v>8446</v>
      </c>
      <c r="F3518" s="8" t="s">
        <v>8447</v>
      </c>
      <c r="G3518" s="10">
        <v>43616</v>
      </c>
      <c r="H3518" s="8" t="s">
        <v>31</v>
      </c>
      <c r="I3518" s="8" t="s">
        <v>38</v>
      </c>
      <c r="J3518" s="9">
        <v>23410.99</v>
      </c>
      <c r="K3518" s="9">
        <v>468.22</v>
      </c>
      <c r="L3518" s="8">
        <v>0</v>
      </c>
      <c r="M3518" s="14">
        <f t="shared" si="165"/>
        <v>23879.210000000003</v>
      </c>
      <c r="N3518" s="8">
        <v>0</v>
      </c>
      <c r="O3518" s="8">
        <v>0</v>
      </c>
      <c r="P3518" s="8" t="s">
        <v>82</v>
      </c>
      <c r="R3518" s="11">
        <v>1251</v>
      </c>
      <c r="S3518" s="13">
        <f>_xlfn.XLOOKUP(P3518,rif_fee_schedule!$A$2:$A$84,rif_fee_schedule!C$2:C$84, 0)*1.628</f>
        <v>36.760239999999996</v>
      </c>
      <c r="T3518" s="13">
        <f>_xlfn.XLOOKUP(P3518,rif_fee_schedule!$A$2:$A$84,rif_fee_schedule!D$2:D$84, 0)</f>
        <v>21.35</v>
      </c>
      <c r="U3518" s="14">
        <f t="shared" si="166"/>
        <v>45987.060239999992</v>
      </c>
      <c r="V3518" s="14">
        <f t="shared" si="167"/>
        <v>26708.850000000002</v>
      </c>
      <c r="W3518" s="2"/>
      <c r="Y3518" s="3">
        <v>53911680.950000003</v>
      </c>
      <c r="Z3518" s="3">
        <v>1078233.76</v>
      </c>
      <c r="AA3518" s="3">
        <v>0</v>
      </c>
      <c r="AB3518">
        <v>0</v>
      </c>
      <c r="AC3518" s="3">
        <v>0</v>
      </c>
      <c r="AD3518" s="2">
        <v>-682358.32</v>
      </c>
      <c r="AE3518" s="3">
        <v>599122533.62</v>
      </c>
      <c r="AF3518" s="3">
        <v>12164932.65</v>
      </c>
      <c r="AG3518" s="3">
        <v>2628720.44</v>
      </c>
      <c r="AH3518" s="3">
        <v>103699.7</v>
      </c>
      <c r="AI3518" s="3">
        <v>2074</v>
      </c>
      <c r="AJ3518" s="2">
        <v>-10188946.82</v>
      </c>
    </row>
    <row r="3519" spans="1:36" hidden="1" x14ac:dyDescent="0.25">
      <c r="A3519" s="8">
        <v>1</v>
      </c>
      <c r="B3519" s="8" t="s">
        <v>418</v>
      </c>
      <c r="C3519" s="8">
        <v>3530200540010</v>
      </c>
      <c r="D3519" s="8" t="s">
        <v>419</v>
      </c>
      <c r="F3519" s="8" t="s">
        <v>420</v>
      </c>
      <c r="G3519" s="10">
        <v>43644</v>
      </c>
      <c r="H3519" s="8" t="s">
        <v>31</v>
      </c>
      <c r="I3519" s="8" t="s">
        <v>38</v>
      </c>
      <c r="J3519" s="9">
        <v>139902.49</v>
      </c>
      <c r="K3519" s="9">
        <v>2798.05</v>
      </c>
      <c r="L3519" s="8">
        <v>0</v>
      </c>
      <c r="M3519" s="14">
        <f t="shared" si="165"/>
        <v>142700.53999999998</v>
      </c>
      <c r="N3519" s="8">
        <v>0</v>
      </c>
      <c r="O3519" s="8">
        <v>0</v>
      </c>
      <c r="P3519" s="8" t="s">
        <v>349</v>
      </c>
      <c r="R3519" s="11">
        <v>10752</v>
      </c>
      <c r="S3519" s="13">
        <f>_xlfn.XLOOKUP(P3519,rif_fee_schedule!$A$2:$A$84,rif_fee_schedule!C$2:C$84, 0)*1.628</f>
        <v>13.701248</v>
      </c>
      <c r="T3519" s="13">
        <f>_xlfn.XLOOKUP(P3519,rif_fee_schedule!$A$2:$A$84,rif_fee_schedule!D$2:D$84, 0)</f>
        <v>7.9569999999999999</v>
      </c>
      <c r="U3519" s="14">
        <f t="shared" si="166"/>
        <v>147315.81849599999</v>
      </c>
      <c r="V3519" s="14">
        <f t="shared" si="167"/>
        <v>85553.664000000004</v>
      </c>
      <c r="W3519" s="2"/>
      <c r="Y3519" s="3">
        <v>74696854.359999999</v>
      </c>
      <c r="Z3519" s="3">
        <v>1494936.99</v>
      </c>
      <c r="AA3519" s="3">
        <v>1189721.74</v>
      </c>
      <c r="AB3519" s="2">
        <v>103699.7</v>
      </c>
      <c r="AC3519" s="3">
        <v>2074</v>
      </c>
      <c r="AD3519" s="2">
        <v>-3422401.68</v>
      </c>
      <c r="AE3519" s="3">
        <v>599122533.62</v>
      </c>
      <c r="AF3519" s="3">
        <v>12164932.65</v>
      </c>
      <c r="AG3519" s="3">
        <v>2628720.44</v>
      </c>
      <c r="AH3519" s="3">
        <v>103699.7</v>
      </c>
      <c r="AI3519" s="3">
        <v>2074</v>
      </c>
      <c r="AJ3519" s="2">
        <v>-10188946.82</v>
      </c>
    </row>
    <row r="3520" spans="1:36" hidden="1" x14ac:dyDescent="0.25">
      <c r="A3520" s="8">
        <v>3.1</v>
      </c>
      <c r="B3520" s="8" t="s">
        <v>3970</v>
      </c>
      <c r="C3520" s="8">
        <v>622280211060</v>
      </c>
      <c r="D3520" s="8" t="s">
        <v>3971</v>
      </c>
      <c r="F3520" s="8" t="s">
        <v>3972</v>
      </c>
      <c r="G3520" s="10">
        <v>43607</v>
      </c>
      <c r="H3520" s="8" t="s">
        <v>31</v>
      </c>
      <c r="I3520" s="8" t="s">
        <v>38</v>
      </c>
      <c r="J3520" s="9">
        <v>0</v>
      </c>
      <c r="K3520" s="9">
        <v>0</v>
      </c>
      <c r="L3520" s="8">
        <v>0</v>
      </c>
      <c r="M3520" s="14">
        <f t="shared" si="165"/>
        <v>0</v>
      </c>
      <c r="N3520" s="8">
        <v>0</v>
      </c>
      <c r="O3520" s="8">
        <v>0</v>
      </c>
      <c r="P3520" s="8" t="s">
        <v>77</v>
      </c>
      <c r="R3520" s="8">
        <v>0</v>
      </c>
      <c r="S3520" s="13">
        <f>_xlfn.XLOOKUP(P3520,rif_fee_schedule!$A$2:$A$84,rif_fee_schedule!C$2:C$84, 0)*1.628</f>
        <v>9769.6279999999988</v>
      </c>
      <c r="T3520" s="13">
        <f>_xlfn.XLOOKUP(P3520,rif_fee_schedule!$A$2:$A$84,rif_fee_schedule!D$2:D$84, 0)</f>
        <v>5674</v>
      </c>
      <c r="U3520" s="14">
        <f t="shared" si="166"/>
        <v>0</v>
      </c>
      <c r="V3520" s="14">
        <f t="shared" si="167"/>
        <v>0</v>
      </c>
      <c r="W3520"/>
      <c r="Y3520" s="3">
        <v>34362078.990000002</v>
      </c>
      <c r="Z3520" s="3">
        <v>687512.03</v>
      </c>
      <c r="AA3520" s="3">
        <v>0</v>
      </c>
      <c r="AB3520">
        <v>0</v>
      </c>
      <c r="AC3520" s="3">
        <v>0</v>
      </c>
      <c r="AD3520" s="2">
        <v>-175934.14</v>
      </c>
      <c r="AE3520" s="3">
        <v>599122533.62</v>
      </c>
      <c r="AF3520" s="3">
        <v>12164932.65</v>
      </c>
      <c r="AG3520" s="3">
        <v>2628720.44</v>
      </c>
      <c r="AH3520" s="3">
        <v>103699.7</v>
      </c>
      <c r="AI3520" s="3">
        <v>2074</v>
      </c>
      <c r="AJ3520" s="2">
        <v>-10188946.82</v>
      </c>
    </row>
    <row r="3521" spans="1:36" hidden="1" x14ac:dyDescent="0.25">
      <c r="A3521" s="8">
        <v>6</v>
      </c>
      <c r="B3521" s="8" t="s">
        <v>5456</v>
      </c>
      <c r="C3521" s="8">
        <v>1079160221660</v>
      </c>
      <c r="D3521" s="8" t="s">
        <v>5457</v>
      </c>
      <c r="F3521" s="8" t="s">
        <v>5458</v>
      </c>
      <c r="G3521" s="10">
        <v>43609</v>
      </c>
      <c r="H3521" s="8" t="s">
        <v>31</v>
      </c>
      <c r="I3521" s="8" t="s">
        <v>38</v>
      </c>
      <c r="J3521" s="9">
        <v>9278.02</v>
      </c>
      <c r="K3521" s="9">
        <v>185.56</v>
      </c>
      <c r="L3521" s="8">
        <v>0</v>
      </c>
      <c r="M3521" s="14">
        <f t="shared" si="165"/>
        <v>9463.58</v>
      </c>
      <c r="N3521" s="8">
        <v>0</v>
      </c>
      <c r="O3521" s="8">
        <v>0</v>
      </c>
      <c r="P3521" s="8" t="s">
        <v>77</v>
      </c>
      <c r="R3521" s="8">
        <v>1</v>
      </c>
      <c r="S3521" s="13">
        <f>_xlfn.XLOOKUP(P3521,rif_fee_schedule!$A$2:$A$84,rif_fee_schedule!C$2:C$84, 0)*1.628</f>
        <v>9769.6279999999988</v>
      </c>
      <c r="T3521" s="13">
        <f>_xlfn.XLOOKUP(P3521,rif_fee_schedule!$A$2:$A$84,rif_fee_schedule!D$2:D$84, 0)</f>
        <v>5674</v>
      </c>
      <c r="U3521" s="14">
        <f t="shared" si="166"/>
        <v>9769.6279999999988</v>
      </c>
      <c r="V3521" s="14">
        <f t="shared" si="167"/>
        <v>5674</v>
      </c>
      <c r="W3521"/>
      <c r="Y3521" s="3">
        <v>43269262.359999999</v>
      </c>
      <c r="Z3521" s="3">
        <v>874367.57</v>
      </c>
      <c r="AA3521" s="3">
        <v>433279.63</v>
      </c>
      <c r="AB3521">
        <v>0</v>
      </c>
      <c r="AC3521" s="3">
        <v>0</v>
      </c>
      <c r="AD3521" s="2">
        <v>374512.67</v>
      </c>
      <c r="AE3521" s="3">
        <v>599122533.62</v>
      </c>
      <c r="AF3521" s="3">
        <v>12164932.65</v>
      </c>
      <c r="AG3521" s="3">
        <v>2628720.44</v>
      </c>
      <c r="AH3521" s="3">
        <v>103699.7</v>
      </c>
      <c r="AI3521" s="3">
        <v>2074</v>
      </c>
      <c r="AJ3521" s="2">
        <v>-10188946.82</v>
      </c>
    </row>
    <row r="3522" spans="1:36" hidden="1" x14ac:dyDescent="0.25">
      <c r="A3522" s="8">
        <v>1</v>
      </c>
      <c r="B3522" s="8" t="s">
        <v>383</v>
      </c>
      <c r="C3522" s="8">
        <v>3530170470720</v>
      </c>
      <c r="D3522" s="8" t="s">
        <v>384</v>
      </c>
      <c r="F3522" s="8" t="s">
        <v>385</v>
      </c>
      <c r="G3522" s="10">
        <v>43609</v>
      </c>
      <c r="H3522" s="8" t="s">
        <v>31</v>
      </c>
      <c r="I3522" s="8" t="s">
        <v>38</v>
      </c>
      <c r="J3522" s="9">
        <v>45442.33</v>
      </c>
      <c r="K3522" s="9">
        <v>908.85</v>
      </c>
      <c r="L3522" s="8">
        <v>0</v>
      </c>
      <c r="M3522" s="14">
        <f t="shared" si="165"/>
        <v>46351.18</v>
      </c>
      <c r="N3522" s="8">
        <v>0</v>
      </c>
      <c r="O3522" s="8">
        <v>0</v>
      </c>
      <c r="P3522" s="8" t="s">
        <v>376</v>
      </c>
      <c r="R3522" s="8">
        <v>8</v>
      </c>
      <c r="S3522" s="13">
        <f>_xlfn.XLOOKUP(P3522,rif_fee_schedule!$A$2:$A$84,rif_fee_schedule!C$2:C$84, 0)*1.628</f>
        <v>5981.2719999999999</v>
      </c>
      <c r="T3522" s="13">
        <f>_xlfn.XLOOKUP(P3522,rif_fee_schedule!$A$2:$A$84,rif_fee_schedule!D$2:D$84, 0)</f>
        <v>3474</v>
      </c>
      <c r="U3522" s="14">
        <f t="shared" si="166"/>
        <v>47850.175999999999</v>
      </c>
      <c r="V3522" s="14">
        <f t="shared" si="167"/>
        <v>27792</v>
      </c>
      <c r="W3522"/>
      <c r="Y3522" s="3">
        <v>74696854.359999999</v>
      </c>
      <c r="Z3522" s="3">
        <v>1494936.99</v>
      </c>
      <c r="AA3522" s="3">
        <v>1189721.74</v>
      </c>
      <c r="AB3522" s="2">
        <v>103699.7</v>
      </c>
      <c r="AC3522" s="3">
        <v>2074</v>
      </c>
      <c r="AD3522" s="2">
        <v>-3422401.68</v>
      </c>
      <c r="AE3522" s="3">
        <v>599122533.62</v>
      </c>
      <c r="AF3522" s="3">
        <v>12164932.65</v>
      </c>
      <c r="AG3522" s="3">
        <v>2628720.44</v>
      </c>
      <c r="AH3522" s="3">
        <v>103699.7</v>
      </c>
      <c r="AI3522" s="3">
        <v>2074</v>
      </c>
      <c r="AJ3522" s="2">
        <v>-10188946.82</v>
      </c>
    </row>
    <row r="3523" spans="1:36" hidden="1" x14ac:dyDescent="0.25">
      <c r="A3523" s="8">
        <v>1</v>
      </c>
      <c r="B3523" s="8" t="s">
        <v>392</v>
      </c>
      <c r="C3523" s="8">
        <v>3530170470930</v>
      </c>
      <c r="D3523" s="8" t="s">
        <v>393</v>
      </c>
      <c r="F3523" s="8" t="s">
        <v>394</v>
      </c>
      <c r="G3523" s="10">
        <v>43607</v>
      </c>
      <c r="H3523" s="8" t="s">
        <v>31</v>
      </c>
      <c r="I3523" s="8" t="s">
        <v>38</v>
      </c>
      <c r="J3523" s="9">
        <v>28401.46</v>
      </c>
      <c r="K3523" s="9">
        <v>568.03</v>
      </c>
      <c r="L3523" s="8">
        <v>0</v>
      </c>
      <c r="M3523" s="14">
        <f t="shared" si="165"/>
        <v>28969.489999999998</v>
      </c>
      <c r="N3523" s="8">
        <v>0</v>
      </c>
      <c r="O3523" s="8">
        <v>0</v>
      </c>
      <c r="P3523" s="8" t="s">
        <v>376</v>
      </c>
      <c r="R3523" s="8">
        <v>5</v>
      </c>
      <c r="S3523" s="13">
        <f>_xlfn.XLOOKUP(P3523,rif_fee_schedule!$A$2:$A$84,rif_fee_schedule!C$2:C$84, 0)*1.628</f>
        <v>5981.2719999999999</v>
      </c>
      <c r="T3523" s="13">
        <f>_xlfn.XLOOKUP(P3523,rif_fee_schedule!$A$2:$A$84,rif_fee_schedule!D$2:D$84, 0)</f>
        <v>3474</v>
      </c>
      <c r="U3523" s="14">
        <f t="shared" si="166"/>
        <v>29906.36</v>
      </c>
      <c r="V3523" s="14">
        <f t="shared" si="167"/>
        <v>17370</v>
      </c>
      <c r="W3523"/>
      <c r="Y3523" s="3">
        <v>74696854.359999999</v>
      </c>
      <c r="Z3523" s="3">
        <v>1494936.99</v>
      </c>
      <c r="AA3523" s="3">
        <v>1189721.74</v>
      </c>
      <c r="AB3523" s="2">
        <v>103699.7</v>
      </c>
      <c r="AC3523" s="3">
        <v>2074</v>
      </c>
      <c r="AD3523" s="2">
        <v>-3422401.68</v>
      </c>
      <c r="AE3523" s="3">
        <v>599122533.62</v>
      </c>
      <c r="AF3523" s="3">
        <v>12164932.65</v>
      </c>
      <c r="AG3523" s="3">
        <v>2628720.44</v>
      </c>
      <c r="AH3523" s="3">
        <v>103699.7</v>
      </c>
      <c r="AI3523" s="3">
        <v>2074</v>
      </c>
      <c r="AJ3523" s="2">
        <v>-10188946.82</v>
      </c>
    </row>
    <row r="3524" spans="1:36" hidden="1" x14ac:dyDescent="0.25">
      <c r="A3524" s="8">
        <v>1</v>
      </c>
      <c r="B3524" s="8" t="s">
        <v>386</v>
      </c>
      <c r="C3524" s="8">
        <v>3530170470850</v>
      </c>
      <c r="D3524" s="8" t="s">
        <v>387</v>
      </c>
      <c r="F3524" s="8" t="s">
        <v>388</v>
      </c>
      <c r="G3524" s="10">
        <v>43613</v>
      </c>
      <c r="H3524" s="8" t="s">
        <v>31</v>
      </c>
      <c r="I3524" s="8" t="s">
        <v>38</v>
      </c>
      <c r="J3524" s="9">
        <v>22721.17</v>
      </c>
      <c r="K3524" s="9">
        <v>454.42</v>
      </c>
      <c r="L3524" s="8">
        <v>0</v>
      </c>
      <c r="M3524" s="14">
        <f t="shared" si="165"/>
        <v>23175.589999999997</v>
      </c>
      <c r="N3524" s="8">
        <v>0</v>
      </c>
      <c r="O3524" s="8">
        <v>0</v>
      </c>
      <c r="P3524" s="8" t="s">
        <v>376</v>
      </c>
      <c r="R3524" s="8">
        <v>4</v>
      </c>
      <c r="S3524" s="13">
        <f>_xlfn.XLOOKUP(P3524,rif_fee_schedule!$A$2:$A$84,rif_fee_schedule!C$2:C$84, 0)*1.628</f>
        <v>5981.2719999999999</v>
      </c>
      <c r="T3524" s="13">
        <f>_xlfn.XLOOKUP(P3524,rif_fee_schedule!$A$2:$A$84,rif_fee_schedule!D$2:D$84, 0)</f>
        <v>3474</v>
      </c>
      <c r="U3524" s="14">
        <f t="shared" si="166"/>
        <v>23925.088</v>
      </c>
      <c r="V3524" s="14">
        <f t="shared" si="167"/>
        <v>13896</v>
      </c>
      <c r="W3524"/>
      <c r="Y3524" s="3">
        <v>74696854.359999999</v>
      </c>
      <c r="Z3524" s="3">
        <v>1494936.99</v>
      </c>
      <c r="AA3524" s="3">
        <v>1189721.74</v>
      </c>
      <c r="AB3524" s="2">
        <v>103699.7</v>
      </c>
      <c r="AC3524" s="3">
        <v>2074</v>
      </c>
      <c r="AD3524" s="2">
        <v>-3422401.68</v>
      </c>
      <c r="AE3524" s="3">
        <v>599122533.62</v>
      </c>
      <c r="AF3524" s="3">
        <v>12164932.65</v>
      </c>
      <c r="AG3524" s="3">
        <v>2628720.44</v>
      </c>
      <c r="AH3524" s="3">
        <v>103699.7</v>
      </c>
      <c r="AI3524" s="3">
        <v>2074</v>
      </c>
      <c r="AJ3524" s="2">
        <v>-10188946.82</v>
      </c>
    </row>
    <row r="3525" spans="1:36" hidden="1" x14ac:dyDescent="0.25">
      <c r="A3525" s="8">
        <v>8</v>
      </c>
      <c r="B3525" s="8" t="s">
        <v>8531</v>
      </c>
      <c r="C3525" s="8">
        <v>232020070710</v>
      </c>
      <c r="D3525" s="8" t="s">
        <v>8532</v>
      </c>
      <c r="G3525" s="10">
        <v>43607</v>
      </c>
      <c r="H3525" s="8" t="s">
        <v>31</v>
      </c>
      <c r="I3525" s="8" t="s">
        <v>32</v>
      </c>
      <c r="J3525" s="9">
        <v>32374.880000000001</v>
      </c>
      <c r="K3525" s="9">
        <v>647.5</v>
      </c>
      <c r="L3525" s="8">
        <v>0</v>
      </c>
      <c r="M3525" s="14">
        <f t="shared" si="165"/>
        <v>33022.380000000005</v>
      </c>
      <c r="N3525" s="8">
        <v>0</v>
      </c>
      <c r="O3525" s="8">
        <v>0</v>
      </c>
      <c r="P3525" s="8" t="s">
        <v>113</v>
      </c>
      <c r="R3525" s="8">
        <v>7</v>
      </c>
      <c r="S3525" s="13">
        <f>_xlfn.XLOOKUP(P3525,rif_fee_schedule!$A$2:$A$84,rif_fee_schedule!C$2:C$84, 0)*1.628</f>
        <v>6860.3919999999998</v>
      </c>
      <c r="T3525" s="13">
        <f>_xlfn.XLOOKUP(P3525,rif_fee_schedule!$A$2:$A$84,rif_fee_schedule!D$2:D$84, 0)</f>
        <v>3984</v>
      </c>
      <c r="U3525" s="14">
        <f t="shared" si="166"/>
        <v>48022.743999999999</v>
      </c>
      <c r="V3525" s="14">
        <f t="shared" si="167"/>
        <v>27888</v>
      </c>
      <c r="W3525"/>
      <c r="Y3525" s="3">
        <v>38230434.439999998</v>
      </c>
      <c r="Z3525" s="3">
        <v>764608.82</v>
      </c>
      <c r="AA3525" s="3">
        <v>0</v>
      </c>
      <c r="AB3525">
        <v>0</v>
      </c>
      <c r="AC3525" s="3">
        <v>0</v>
      </c>
      <c r="AD3525" s="2">
        <v>-229524.99</v>
      </c>
      <c r="AE3525" s="3">
        <v>599122533.62</v>
      </c>
      <c r="AF3525" s="3">
        <v>12164932.65</v>
      </c>
      <c r="AG3525" s="3">
        <v>2628720.44</v>
      </c>
      <c r="AH3525" s="3">
        <v>103699.7</v>
      </c>
      <c r="AI3525" s="3">
        <v>2074</v>
      </c>
      <c r="AJ3525" s="2">
        <v>-10188946.82</v>
      </c>
    </row>
    <row r="3526" spans="1:36" hidden="1" x14ac:dyDescent="0.25">
      <c r="A3526" s="8">
        <v>8</v>
      </c>
      <c r="B3526" s="8" t="s">
        <v>8531</v>
      </c>
      <c r="C3526" s="8">
        <v>232020070710</v>
      </c>
      <c r="D3526" s="8" t="s">
        <v>8532</v>
      </c>
      <c r="G3526" s="10">
        <v>43607</v>
      </c>
      <c r="H3526" s="8" t="s">
        <v>31</v>
      </c>
      <c r="I3526" s="8" t="s">
        <v>32</v>
      </c>
      <c r="J3526" s="9">
        <v>32374.880000000001</v>
      </c>
      <c r="K3526" s="9">
        <v>647.5</v>
      </c>
      <c r="L3526" s="8">
        <v>0</v>
      </c>
      <c r="M3526" s="14">
        <f t="shared" si="165"/>
        <v>33022.380000000005</v>
      </c>
      <c r="N3526" s="8">
        <v>0</v>
      </c>
      <c r="O3526" s="8">
        <v>0</v>
      </c>
      <c r="P3526" s="8" t="s">
        <v>114</v>
      </c>
      <c r="R3526" s="8">
        <v>-2</v>
      </c>
      <c r="S3526" s="13">
        <f>_xlfn.XLOOKUP(P3526,rif_fee_schedule!$A$2:$A$84,rif_fee_schedule!C$2:C$84, 0)*1.628</f>
        <v>4288.152</v>
      </c>
      <c r="T3526" s="13">
        <f>_xlfn.XLOOKUP(P3526,rif_fee_schedule!$A$2:$A$84,rif_fee_schedule!D$2:D$84, 0)</f>
        <v>2490</v>
      </c>
      <c r="U3526" s="14">
        <f t="shared" si="166"/>
        <v>-8576.3040000000001</v>
      </c>
      <c r="V3526" s="14">
        <f t="shared" si="167"/>
        <v>-4980</v>
      </c>
      <c r="W3526"/>
      <c r="Y3526" s="3">
        <v>38230434.439999998</v>
      </c>
      <c r="Z3526" s="3">
        <v>764608.82</v>
      </c>
      <c r="AA3526" s="3">
        <v>0</v>
      </c>
      <c r="AB3526">
        <v>0</v>
      </c>
      <c r="AC3526" s="3">
        <v>0</v>
      </c>
      <c r="AD3526" s="2">
        <v>-229524.99</v>
      </c>
      <c r="AE3526" s="3">
        <v>599122533.62</v>
      </c>
      <c r="AF3526" s="3">
        <v>12164932.65</v>
      </c>
      <c r="AG3526" s="3">
        <v>2628720.44</v>
      </c>
      <c r="AH3526" s="3">
        <v>103699.7</v>
      </c>
      <c r="AI3526" s="3">
        <v>2074</v>
      </c>
      <c r="AJ3526" s="2">
        <v>-10188946.82</v>
      </c>
    </row>
    <row r="3527" spans="1:36" hidden="1" x14ac:dyDescent="0.25">
      <c r="A3527" s="8">
        <v>2</v>
      </c>
      <c r="B3527" s="8" t="s">
        <v>1975</v>
      </c>
      <c r="C3527" s="8">
        <v>141030370620</v>
      </c>
      <c r="D3527" s="8" t="s">
        <v>1976</v>
      </c>
      <c r="F3527" s="8" t="s">
        <v>1977</v>
      </c>
      <c r="G3527" s="10">
        <v>43665</v>
      </c>
      <c r="H3527" s="8" t="s">
        <v>31</v>
      </c>
      <c r="I3527" s="8" t="s">
        <v>38</v>
      </c>
      <c r="J3527" s="9">
        <v>41740.94</v>
      </c>
      <c r="K3527" s="9">
        <v>834.82</v>
      </c>
      <c r="L3527" s="8">
        <v>0</v>
      </c>
      <c r="M3527" s="14">
        <f t="shared" si="165"/>
        <v>42575.76</v>
      </c>
      <c r="N3527" s="8">
        <v>0</v>
      </c>
      <c r="O3527" s="8">
        <v>0</v>
      </c>
      <c r="P3527" s="8" t="s">
        <v>72</v>
      </c>
      <c r="R3527" s="11">
        <v>9154</v>
      </c>
      <c r="S3527" s="13">
        <f>_xlfn.XLOOKUP(P3527,rif_fee_schedule!$A$2:$A$84,rif_fee_schedule!C$2:C$84, 0)*1.628</f>
        <v>15.918583999999999</v>
      </c>
      <c r="T3527" s="13">
        <f>_xlfn.XLOOKUP(P3527,rif_fee_schedule!$A$2:$A$84,rif_fee_schedule!D$2:D$84, 0)</f>
        <v>9.2460000000000004</v>
      </c>
      <c r="U3527" s="14">
        <f t="shared" si="166"/>
        <v>145718.717936</v>
      </c>
      <c r="V3527" s="14">
        <f t="shared" si="167"/>
        <v>84637.884000000005</v>
      </c>
      <c r="W3527" s="2"/>
      <c r="Y3527" s="3">
        <v>272008405.74000001</v>
      </c>
      <c r="Z3527" s="3">
        <v>5573244.3300000001</v>
      </c>
      <c r="AA3527" s="3">
        <v>0</v>
      </c>
      <c r="AB3527">
        <v>0</v>
      </c>
      <c r="AC3527" s="3">
        <v>0</v>
      </c>
      <c r="AD3527" s="2">
        <v>-7297347.0099999998</v>
      </c>
      <c r="AE3527" s="3">
        <v>599122533.62</v>
      </c>
      <c r="AF3527" s="3">
        <v>12164932.65</v>
      </c>
      <c r="AG3527" s="3">
        <v>2628720.44</v>
      </c>
      <c r="AH3527" s="3">
        <v>103699.7</v>
      </c>
      <c r="AI3527" s="3">
        <v>2074</v>
      </c>
      <c r="AJ3527" s="2">
        <v>-10188946.82</v>
      </c>
    </row>
    <row r="3528" spans="1:36" hidden="1" x14ac:dyDescent="0.25">
      <c r="A3528" s="8">
        <v>2</v>
      </c>
      <c r="B3528" s="8" t="s">
        <v>1975</v>
      </c>
      <c r="C3528" s="8">
        <v>141030370620</v>
      </c>
      <c r="D3528" s="8" t="s">
        <v>1976</v>
      </c>
      <c r="F3528" s="8" t="s">
        <v>1977</v>
      </c>
      <c r="G3528" s="10">
        <v>43665</v>
      </c>
      <c r="H3528" s="8" t="s">
        <v>31</v>
      </c>
      <c r="I3528" s="8" t="s">
        <v>38</v>
      </c>
      <c r="J3528" s="9">
        <v>41740.94</v>
      </c>
      <c r="K3528" s="9">
        <v>834.82</v>
      </c>
      <c r="L3528" s="8">
        <v>0</v>
      </c>
      <c r="M3528" s="14">
        <f t="shared" si="165"/>
        <v>42575.76</v>
      </c>
      <c r="N3528" s="8">
        <v>0</v>
      </c>
      <c r="O3528" s="8">
        <v>0</v>
      </c>
      <c r="P3528" s="8" t="s">
        <v>45</v>
      </c>
      <c r="R3528" s="11">
        <v>-5157</v>
      </c>
      <c r="S3528" s="13">
        <f>_xlfn.XLOOKUP(P3528,rif_fee_schedule!$A$2:$A$84,rif_fee_schedule!C$2:C$84, 0)*1.628</f>
        <v>19.244587999999997</v>
      </c>
      <c r="T3528" s="13">
        <f>_xlfn.XLOOKUP(P3528,rif_fee_schedule!$A$2:$A$84,rif_fee_schedule!D$2:D$84, 0)</f>
        <v>11.177</v>
      </c>
      <c r="U3528" s="14">
        <f t="shared" si="166"/>
        <v>-99244.340315999987</v>
      </c>
      <c r="V3528" s="14">
        <f t="shared" si="167"/>
        <v>-57639.788999999997</v>
      </c>
      <c r="W3528" s="2"/>
      <c r="Y3528" s="3">
        <v>272008405.74000001</v>
      </c>
      <c r="Z3528" s="3">
        <v>5573244.3300000001</v>
      </c>
      <c r="AA3528" s="3">
        <v>0</v>
      </c>
      <c r="AB3528">
        <v>0</v>
      </c>
      <c r="AC3528" s="3">
        <v>0</v>
      </c>
      <c r="AD3528" s="2">
        <v>-7297347.0099999998</v>
      </c>
      <c r="AE3528" s="3">
        <v>599122533.62</v>
      </c>
      <c r="AF3528" s="3">
        <v>12164932.65</v>
      </c>
      <c r="AG3528" s="3">
        <v>2628720.44</v>
      </c>
      <c r="AH3528" s="3">
        <v>103699.7</v>
      </c>
      <c r="AI3528" s="3">
        <v>2074</v>
      </c>
      <c r="AJ3528" s="2">
        <v>-10188946.82</v>
      </c>
    </row>
    <row r="3529" spans="1:36" hidden="1" x14ac:dyDescent="0.25">
      <c r="A3529" s="8">
        <v>3</v>
      </c>
      <c r="B3529" s="8" t="s">
        <v>3362</v>
      </c>
      <c r="C3529" s="8">
        <v>2720190010660</v>
      </c>
      <c r="D3529" s="8" t="s">
        <v>3356</v>
      </c>
      <c r="F3529" s="8" t="s">
        <v>3363</v>
      </c>
      <c r="G3529" s="10">
        <v>43664</v>
      </c>
      <c r="H3529" s="8" t="s">
        <v>31</v>
      </c>
      <c r="I3529" s="8" t="s">
        <v>38</v>
      </c>
      <c r="J3529" s="9">
        <v>1896.93</v>
      </c>
      <c r="K3529" s="9">
        <v>37.94</v>
      </c>
      <c r="L3529" s="8">
        <v>0</v>
      </c>
      <c r="M3529" s="14">
        <f t="shared" si="165"/>
        <v>1934.8700000000001</v>
      </c>
      <c r="N3529" s="8">
        <v>0</v>
      </c>
      <c r="O3529" s="8">
        <v>0</v>
      </c>
      <c r="P3529" s="8" t="s">
        <v>43</v>
      </c>
      <c r="R3529" s="8">
        <v>390</v>
      </c>
      <c r="S3529" s="13">
        <f>_xlfn.XLOOKUP(P3529,rif_fee_schedule!$A$2:$A$84,rif_fee_schedule!C$2:C$84, 0)*1.628</f>
        <v>5.1216879999999998</v>
      </c>
      <c r="T3529" s="13">
        <f>_xlfn.XLOOKUP(P3529,rif_fee_schedule!$A$2:$A$84,rif_fee_schedule!D$2:D$84, 0)</f>
        <v>2.9740000000000002</v>
      </c>
      <c r="U3529" s="14">
        <f t="shared" si="166"/>
        <v>1997.45832</v>
      </c>
      <c r="V3529" s="14">
        <f t="shared" si="167"/>
        <v>1159.8600000000001</v>
      </c>
      <c r="W3529"/>
      <c r="Y3529" s="3">
        <v>23988344.25</v>
      </c>
      <c r="Z3529" s="3">
        <v>491993.61</v>
      </c>
      <c r="AA3529" s="3">
        <v>633517.25</v>
      </c>
      <c r="AB3529">
        <v>0</v>
      </c>
      <c r="AC3529" s="3">
        <v>0</v>
      </c>
      <c r="AD3529" s="2">
        <v>2811604.2</v>
      </c>
      <c r="AE3529" s="3">
        <v>599122533.62</v>
      </c>
      <c r="AF3529" s="3">
        <v>12164932.65</v>
      </c>
      <c r="AG3529" s="3">
        <v>2628720.44</v>
      </c>
      <c r="AH3529" s="3">
        <v>103699.7</v>
      </c>
      <c r="AI3529" s="3">
        <v>2074</v>
      </c>
      <c r="AJ3529" s="2">
        <v>-10188946.82</v>
      </c>
    </row>
    <row r="3530" spans="1:36" hidden="1" x14ac:dyDescent="0.25">
      <c r="A3530" s="8">
        <v>9.1</v>
      </c>
      <c r="B3530" s="8" t="s">
        <v>9008</v>
      </c>
      <c r="C3530" s="8">
        <v>431200000320</v>
      </c>
      <c r="D3530" s="8" t="s">
        <v>9009</v>
      </c>
      <c r="G3530" s="10">
        <v>43614</v>
      </c>
      <c r="H3530" s="8" t="s">
        <v>31</v>
      </c>
      <c r="I3530" s="8" t="s">
        <v>32</v>
      </c>
      <c r="J3530" s="9">
        <v>0</v>
      </c>
      <c r="K3530" s="9">
        <v>0</v>
      </c>
      <c r="L3530" s="8">
        <v>0</v>
      </c>
      <c r="M3530" s="14">
        <f t="shared" si="165"/>
        <v>0</v>
      </c>
      <c r="N3530" s="8">
        <v>0</v>
      </c>
      <c r="O3530" s="8">
        <v>0</v>
      </c>
      <c r="P3530" s="8" t="s">
        <v>43</v>
      </c>
      <c r="R3530" s="11">
        <v>212760</v>
      </c>
      <c r="S3530" s="13">
        <f>_xlfn.XLOOKUP(P3530,rif_fee_schedule!$A$2:$A$84,rif_fee_schedule!C$2:C$84, 0)*1.628</f>
        <v>5.1216879999999998</v>
      </c>
      <c r="T3530" s="13">
        <f>_xlfn.XLOOKUP(P3530,rif_fee_schedule!$A$2:$A$84,rif_fee_schedule!D$2:D$84, 0)</f>
        <v>2.9740000000000002</v>
      </c>
      <c r="U3530" s="14">
        <f t="shared" si="166"/>
        <v>1089690.3388799999</v>
      </c>
      <c r="V3530" s="14">
        <f t="shared" si="167"/>
        <v>632748.24</v>
      </c>
      <c r="Y3530" s="3">
        <v>13894747.220000001</v>
      </c>
      <c r="Z3530" s="3">
        <v>290518.01</v>
      </c>
      <c r="AA3530" s="3">
        <v>0</v>
      </c>
      <c r="AB3530">
        <v>0</v>
      </c>
      <c r="AC3530" s="3">
        <v>0</v>
      </c>
      <c r="AD3530" s="2">
        <v>-156592.79</v>
      </c>
      <c r="AE3530" s="3">
        <v>599122533.62</v>
      </c>
      <c r="AF3530" s="3">
        <v>12164932.65</v>
      </c>
      <c r="AG3530" s="3">
        <v>2628720.44</v>
      </c>
      <c r="AH3530" s="3">
        <v>103699.7</v>
      </c>
      <c r="AI3530" s="3">
        <v>2074</v>
      </c>
      <c r="AJ3530" s="2">
        <v>-10188946.82</v>
      </c>
    </row>
    <row r="3531" spans="1:36" hidden="1" x14ac:dyDescent="0.25">
      <c r="A3531" s="8">
        <v>9.1</v>
      </c>
      <c r="B3531" s="8" t="s">
        <v>9008</v>
      </c>
      <c r="C3531" s="8">
        <v>431200000320</v>
      </c>
      <c r="D3531" s="8" t="s">
        <v>9009</v>
      </c>
      <c r="G3531" s="10">
        <v>43614</v>
      </c>
      <c r="H3531" s="8" t="s">
        <v>31</v>
      </c>
      <c r="I3531" s="8" t="s">
        <v>32</v>
      </c>
      <c r="J3531" s="9">
        <v>0</v>
      </c>
      <c r="K3531" s="9">
        <v>0</v>
      </c>
      <c r="L3531" s="8">
        <v>0</v>
      </c>
      <c r="M3531" s="14">
        <f t="shared" si="165"/>
        <v>0</v>
      </c>
      <c r="N3531" s="8">
        <v>0</v>
      </c>
      <c r="O3531" s="8">
        <v>0</v>
      </c>
      <c r="P3531" s="8" t="s">
        <v>43</v>
      </c>
      <c r="R3531" s="11">
        <v>-212760</v>
      </c>
      <c r="S3531" s="13">
        <f>_xlfn.XLOOKUP(P3531,rif_fee_schedule!$A$2:$A$84,rif_fee_schedule!C$2:C$84, 0)*1.628</f>
        <v>5.1216879999999998</v>
      </c>
      <c r="T3531" s="13">
        <f>_xlfn.XLOOKUP(P3531,rif_fee_schedule!$A$2:$A$84,rif_fee_schedule!D$2:D$84, 0)</f>
        <v>2.9740000000000002</v>
      </c>
      <c r="U3531" s="14">
        <f t="shared" si="166"/>
        <v>-1089690.3388799999</v>
      </c>
      <c r="V3531" s="14">
        <f t="shared" si="167"/>
        <v>-632748.24</v>
      </c>
      <c r="Y3531" s="3">
        <v>13894747.220000001</v>
      </c>
      <c r="Z3531" s="3">
        <v>290518.01</v>
      </c>
      <c r="AA3531" s="3">
        <v>0</v>
      </c>
      <c r="AB3531">
        <v>0</v>
      </c>
      <c r="AC3531" s="3">
        <v>0</v>
      </c>
      <c r="AD3531" s="2">
        <v>-156592.79</v>
      </c>
      <c r="AE3531" s="3">
        <v>599122533.62</v>
      </c>
      <c r="AF3531" s="3">
        <v>12164932.65</v>
      </c>
      <c r="AG3531" s="3">
        <v>2628720.44</v>
      </c>
      <c r="AH3531" s="3">
        <v>103699.7</v>
      </c>
      <c r="AI3531" s="3">
        <v>2074</v>
      </c>
      <c r="AJ3531" s="2">
        <v>-10188946.82</v>
      </c>
    </row>
    <row r="3532" spans="1:36" hidden="1" x14ac:dyDescent="0.25">
      <c r="A3532" s="8">
        <v>9.1</v>
      </c>
      <c r="B3532" s="8" t="s">
        <v>9010</v>
      </c>
      <c r="C3532" s="8">
        <v>431200000320</v>
      </c>
      <c r="D3532" s="8" t="s">
        <v>9011</v>
      </c>
      <c r="G3532" s="10">
        <v>43613</v>
      </c>
      <c r="H3532" s="8" t="s">
        <v>31</v>
      </c>
      <c r="I3532" s="8" t="s">
        <v>32</v>
      </c>
      <c r="J3532" s="9">
        <v>0</v>
      </c>
      <c r="K3532" s="9">
        <v>0</v>
      </c>
      <c r="L3532" s="8">
        <v>0</v>
      </c>
      <c r="M3532" s="14">
        <f t="shared" si="165"/>
        <v>0</v>
      </c>
      <c r="N3532" s="8">
        <v>0</v>
      </c>
      <c r="O3532" s="8">
        <v>0</v>
      </c>
      <c r="P3532" s="8" t="s">
        <v>43</v>
      </c>
      <c r="R3532" s="11">
        <v>-96540</v>
      </c>
      <c r="S3532" s="13">
        <f>_xlfn.XLOOKUP(P3532,rif_fee_schedule!$A$2:$A$84,rif_fee_schedule!C$2:C$84, 0)*1.628</f>
        <v>5.1216879999999998</v>
      </c>
      <c r="T3532" s="13">
        <f>_xlfn.XLOOKUP(P3532,rif_fee_schedule!$A$2:$A$84,rif_fee_schedule!D$2:D$84, 0)</f>
        <v>2.9740000000000002</v>
      </c>
      <c r="U3532" s="14">
        <f t="shared" si="166"/>
        <v>-494447.75951999996</v>
      </c>
      <c r="V3532" s="14">
        <f t="shared" si="167"/>
        <v>-287109.96000000002</v>
      </c>
      <c r="Y3532" s="3">
        <v>13894747.220000001</v>
      </c>
      <c r="Z3532" s="3">
        <v>290518.01</v>
      </c>
      <c r="AA3532" s="3">
        <v>0</v>
      </c>
      <c r="AB3532">
        <v>0</v>
      </c>
      <c r="AC3532" s="3">
        <v>0</v>
      </c>
      <c r="AD3532" s="2">
        <v>-156592.79</v>
      </c>
      <c r="AE3532" s="3">
        <v>599122533.62</v>
      </c>
      <c r="AF3532" s="3">
        <v>12164932.65</v>
      </c>
      <c r="AG3532" s="3">
        <v>2628720.44</v>
      </c>
      <c r="AH3532" s="3">
        <v>103699.7</v>
      </c>
      <c r="AI3532" s="3">
        <v>2074</v>
      </c>
      <c r="AJ3532" s="2">
        <v>-10188946.82</v>
      </c>
    </row>
    <row r="3533" spans="1:36" hidden="1" x14ac:dyDescent="0.25">
      <c r="A3533" s="8">
        <v>9.1</v>
      </c>
      <c r="B3533" s="8" t="s">
        <v>9010</v>
      </c>
      <c r="C3533" s="8">
        <v>431200000320</v>
      </c>
      <c r="D3533" s="8" t="s">
        <v>9011</v>
      </c>
      <c r="G3533" s="10">
        <v>43613</v>
      </c>
      <c r="H3533" s="8" t="s">
        <v>31</v>
      </c>
      <c r="I3533" s="8" t="s">
        <v>32</v>
      </c>
      <c r="J3533" s="9">
        <v>0</v>
      </c>
      <c r="K3533" s="9">
        <v>0</v>
      </c>
      <c r="L3533" s="8">
        <v>0</v>
      </c>
      <c r="M3533" s="14">
        <f t="shared" si="165"/>
        <v>0</v>
      </c>
      <c r="N3533" s="8">
        <v>0</v>
      </c>
      <c r="O3533" s="8">
        <v>0</v>
      </c>
      <c r="P3533" s="8" t="s">
        <v>43</v>
      </c>
      <c r="R3533" s="11">
        <v>96540</v>
      </c>
      <c r="S3533" s="13">
        <f>_xlfn.XLOOKUP(P3533,rif_fee_schedule!$A$2:$A$84,rif_fee_schedule!C$2:C$84, 0)*1.628</f>
        <v>5.1216879999999998</v>
      </c>
      <c r="T3533" s="13">
        <f>_xlfn.XLOOKUP(P3533,rif_fee_schedule!$A$2:$A$84,rif_fee_schedule!D$2:D$84, 0)</f>
        <v>2.9740000000000002</v>
      </c>
      <c r="U3533" s="14">
        <f t="shared" si="166"/>
        <v>494447.75951999996</v>
      </c>
      <c r="V3533" s="14">
        <f t="shared" si="167"/>
        <v>287109.96000000002</v>
      </c>
      <c r="Y3533" s="3">
        <v>13894747.220000001</v>
      </c>
      <c r="Z3533" s="3">
        <v>290518.01</v>
      </c>
      <c r="AA3533" s="3">
        <v>0</v>
      </c>
      <c r="AB3533">
        <v>0</v>
      </c>
      <c r="AC3533" s="3">
        <v>0</v>
      </c>
      <c r="AD3533" s="2">
        <v>-156592.79</v>
      </c>
      <c r="AE3533" s="3">
        <v>599122533.62</v>
      </c>
      <c r="AF3533" s="3">
        <v>12164932.65</v>
      </c>
      <c r="AG3533" s="3">
        <v>2628720.44</v>
      </c>
      <c r="AH3533" s="3">
        <v>103699.7</v>
      </c>
      <c r="AI3533" s="3">
        <v>2074</v>
      </c>
      <c r="AJ3533" s="2">
        <v>-10188946.82</v>
      </c>
    </row>
    <row r="3534" spans="1:36" hidden="1" x14ac:dyDescent="0.25">
      <c r="A3534" s="8">
        <v>9.1</v>
      </c>
      <c r="B3534" s="8" t="s">
        <v>9006</v>
      </c>
      <c r="C3534" s="8">
        <v>431200000320</v>
      </c>
      <c r="D3534" s="8" t="s">
        <v>9007</v>
      </c>
      <c r="G3534" s="10">
        <v>43614</v>
      </c>
      <c r="H3534" s="8" t="s">
        <v>31</v>
      </c>
      <c r="I3534" s="8" t="s">
        <v>32</v>
      </c>
      <c r="J3534" s="9">
        <v>0</v>
      </c>
      <c r="K3534" s="9">
        <v>0</v>
      </c>
      <c r="L3534" s="8">
        <v>0</v>
      </c>
      <c r="M3534" s="14">
        <f t="shared" si="165"/>
        <v>0</v>
      </c>
      <c r="N3534" s="8">
        <v>0</v>
      </c>
      <c r="O3534" s="8">
        <v>0</v>
      </c>
      <c r="P3534" s="8" t="s">
        <v>43</v>
      </c>
      <c r="R3534" s="11">
        <v>106160</v>
      </c>
      <c r="S3534" s="13">
        <f>_xlfn.XLOOKUP(P3534,rif_fee_schedule!$A$2:$A$84,rif_fee_schedule!C$2:C$84, 0)*1.628</f>
        <v>5.1216879999999998</v>
      </c>
      <c r="T3534" s="13">
        <f>_xlfn.XLOOKUP(P3534,rif_fee_schedule!$A$2:$A$84,rif_fee_schedule!D$2:D$84, 0)</f>
        <v>2.9740000000000002</v>
      </c>
      <c r="U3534" s="14">
        <f t="shared" si="166"/>
        <v>543718.39807999996</v>
      </c>
      <c r="V3534" s="14">
        <f t="shared" si="167"/>
        <v>315719.84000000003</v>
      </c>
      <c r="Y3534" s="3">
        <v>13894747.220000001</v>
      </c>
      <c r="Z3534" s="3">
        <v>290518.01</v>
      </c>
      <c r="AA3534" s="3">
        <v>0</v>
      </c>
      <c r="AB3534">
        <v>0</v>
      </c>
      <c r="AC3534" s="3">
        <v>0</v>
      </c>
      <c r="AD3534" s="2">
        <v>-156592.79</v>
      </c>
      <c r="AE3534" s="3">
        <v>599122533.62</v>
      </c>
      <c r="AF3534" s="3">
        <v>12164932.65</v>
      </c>
      <c r="AG3534" s="3">
        <v>2628720.44</v>
      </c>
      <c r="AH3534" s="3">
        <v>103699.7</v>
      </c>
      <c r="AI3534" s="3">
        <v>2074</v>
      </c>
      <c r="AJ3534" s="2">
        <v>-10188946.82</v>
      </c>
    </row>
    <row r="3535" spans="1:36" hidden="1" x14ac:dyDescent="0.25">
      <c r="A3535" s="8">
        <v>9.1</v>
      </c>
      <c r="B3535" s="8" t="s">
        <v>9006</v>
      </c>
      <c r="C3535" s="8">
        <v>431200000320</v>
      </c>
      <c r="D3535" s="8" t="s">
        <v>9007</v>
      </c>
      <c r="G3535" s="10">
        <v>43614</v>
      </c>
      <c r="H3535" s="8" t="s">
        <v>31</v>
      </c>
      <c r="I3535" s="8" t="s">
        <v>32</v>
      </c>
      <c r="J3535" s="9">
        <v>0</v>
      </c>
      <c r="K3535" s="9">
        <v>0</v>
      </c>
      <c r="L3535" s="8">
        <v>0</v>
      </c>
      <c r="M3535" s="14">
        <f t="shared" si="165"/>
        <v>0</v>
      </c>
      <c r="N3535" s="8">
        <v>0</v>
      </c>
      <c r="O3535" s="8">
        <v>0</v>
      </c>
      <c r="P3535" s="8" t="s">
        <v>43</v>
      </c>
      <c r="R3535" s="11">
        <v>-106160</v>
      </c>
      <c r="S3535" s="13">
        <f>_xlfn.XLOOKUP(P3535,rif_fee_schedule!$A$2:$A$84,rif_fee_schedule!C$2:C$84, 0)*1.628</f>
        <v>5.1216879999999998</v>
      </c>
      <c r="T3535" s="13">
        <f>_xlfn.XLOOKUP(P3535,rif_fee_schedule!$A$2:$A$84,rif_fee_schedule!D$2:D$84, 0)</f>
        <v>2.9740000000000002</v>
      </c>
      <c r="U3535" s="14">
        <f t="shared" si="166"/>
        <v>-543718.39807999996</v>
      </c>
      <c r="V3535" s="14">
        <f t="shared" si="167"/>
        <v>-315719.84000000003</v>
      </c>
      <c r="Y3535" s="3">
        <v>13894747.220000001</v>
      </c>
      <c r="Z3535" s="3">
        <v>290518.01</v>
      </c>
      <c r="AA3535" s="3">
        <v>0</v>
      </c>
      <c r="AB3535">
        <v>0</v>
      </c>
      <c r="AC3535" s="3">
        <v>0</v>
      </c>
      <c r="AD3535" s="2">
        <v>-156592.79</v>
      </c>
      <c r="AE3535" s="3">
        <v>599122533.62</v>
      </c>
      <c r="AF3535" s="3">
        <v>12164932.65</v>
      </c>
      <c r="AG3535" s="3">
        <v>2628720.44</v>
      </c>
      <c r="AH3535" s="3">
        <v>103699.7</v>
      </c>
      <c r="AI3535" s="3">
        <v>2074</v>
      </c>
      <c r="AJ3535" s="2">
        <v>-10188946.82</v>
      </c>
    </row>
    <row r="3536" spans="1:36" hidden="1" x14ac:dyDescent="0.25">
      <c r="A3536" s="8">
        <v>9.1</v>
      </c>
      <c r="B3536" s="8" t="s">
        <v>8931</v>
      </c>
      <c r="C3536" s="8">
        <v>430130340140</v>
      </c>
      <c r="D3536" s="8" t="s">
        <v>8932</v>
      </c>
      <c r="F3536" s="8" t="s">
        <v>8933</v>
      </c>
      <c r="G3536" s="10">
        <v>43623</v>
      </c>
      <c r="H3536" s="8" t="s">
        <v>31</v>
      </c>
      <c r="I3536" s="8" t="s">
        <v>38</v>
      </c>
      <c r="J3536" s="9">
        <v>27310.9</v>
      </c>
      <c r="K3536" s="9">
        <v>546.22</v>
      </c>
      <c r="L3536" s="8">
        <v>0</v>
      </c>
      <c r="M3536" s="14">
        <f t="shared" si="165"/>
        <v>27857.120000000003</v>
      </c>
      <c r="N3536" s="8">
        <v>0</v>
      </c>
      <c r="O3536" s="8">
        <v>0</v>
      </c>
      <c r="P3536" s="8" t="s">
        <v>113</v>
      </c>
      <c r="R3536" s="8">
        <v>1</v>
      </c>
      <c r="S3536" s="13">
        <f>_xlfn.XLOOKUP(P3536,rif_fee_schedule!$A$2:$A$84,rif_fee_schedule!C$2:C$84, 0)*1.628</f>
        <v>6860.3919999999998</v>
      </c>
      <c r="T3536" s="13">
        <f>_xlfn.XLOOKUP(P3536,rif_fee_schedule!$A$2:$A$84,rif_fee_schedule!D$2:D$84, 0)</f>
        <v>3984</v>
      </c>
      <c r="U3536" s="14">
        <f t="shared" si="166"/>
        <v>6860.3919999999998</v>
      </c>
      <c r="V3536" s="14">
        <f t="shared" si="167"/>
        <v>3984</v>
      </c>
      <c r="W3536"/>
      <c r="Y3536" s="3">
        <v>13894747.220000001</v>
      </c>
      <c r="Z3536" s="3">
        <v>290518.01</v>
      </c>
      <c r="AA3536" s="3">
        <v>0</v>
      </c>
      <c r="AB3536">
        <v>0</v>
      </c>
      <c r="AC3536" s="3">
        <v>0</v>
      </c>
      <c r="AD3536" s="2">
        <v>-156592.79</v>
      </c>
      <c r="AE3536" s="3">
        <v>599122533.62</v>
      </c>
      <c r="AF3536" s="3">
        <v>12164932.65</v>
      </c>
      <c r="AG3536" s="3">
        <v>2628720.44</v>
      </c>
      <c r="AH3536" s="3">
        <v>103699.7</v>
      </c>
      <c r="AI3536" s="3">
        <v>2074</v>
      </c>
      <c r="AJ3536" s="2">
        <v>-10188946.82</v>
      </c>
    </row>
    <row r="3537" spans="1:36" hidden="1" x14ac:dyDescent="0.25">
      <c r="A3537" s="8">
        <v>9.1</v>
      </c>
      <c r="B3537" s="8" t="s">
        <v>8931</v>
      </c>
      <c r="C3537" s="8">
        <v>430130340140</v>
      </c>
      <c r="D3537" s="8" t="s">
        <v>8932</v>
      </c>
      <c r="F3537" s="8" t="s">
        <v>8933</v>
      </c>
      <c r="G3537" s="10">
        <v>43623</v>
      </c>
      <c r="H3537" s="8" t="s">
        <v>31</v>
      </c>
      <c r="I3537" s="8" t="s">
        <v>38</v>
      </c>
      <c r="J3537" s="9">
        <v>27310.9</v>
      </c>
      <c r="K3537" s="9">
        <v>546.22</v>
      </c>
      <c r="L3537" s="8">
        <v>0</v>
      </c>
      <c r="M3537" s="14">
        <f t="shared" si="165"/>
        <v>27857.120000000003</v>
      </c>
      <c r="N3537" s="8">
        <v>0</v>
      </c>
      <c r="O3537" s="8">
        <v>0</v>
      </c>
      <c r="P3537" s="8" t="s">
        <v>45</v>
      </c>
      <c r="R3537" s="11">
        <v>1224</v>
      </c>
      <c r="S3537" s="13">
        <f>_xlfn.XLOOKUP(P3537,rif_fee_schedule!$A$2:$A$84,rif_fee_schedule!C$2:C$84, 0)*1.628</f>
        <v>19.244587999999997</v>
      </c>
      <c r="T3537" s="13">
        <f>_xlfn.XLOOKUP(P3537,rif_fee_schedule!$A$2:$A$84,rif_fee_schedule!D$2:D$84, 0)</f>
        <v>11.177</v>
      </c>
      <c r="U3537" s="14">
        <f t="shared" si="166"/>
        <v>23555.375711999997</v>
      </c>
      <c r="V3537" s="14">
        <f t="shared" si="167"/>
        <v>13680.647999999999</v>
      </c>
      <c r="W3537" s="2"/>
      <c r="Y3537" s="3">
        <v>13894747.220000001</v>
      </c>
      <c r="Z3537" s="3">
        <v>290518.01</v>
      </c>
      <c r="AA3537" s="3">
        <v>0</v>
      </c>
      <c r="AB3537">
        <v>0</v>
      </c>
      <c r="AC3537" s="3">
        <v>0</v>
      </c>
      <c r="AD3537" s="2">
        <v>-156592.79</v>
      </c>
      <c r="AE3537" s="3">
        <v>599122533.62</v>
      </c>
      <c r="AF3537" s="3">
        <v>12164932.65</v>
      </c>
      <c r="AG3537" s="3">
        <v>2628720.44</v>
      </c>
      <c r="AH3537" s="3">
        <v>103699.7</v>
      </c>
      <c r="AI3537" s="3">
        <v>2074</v>
      </c>
      <c r="AJ3537" s="2">
        <v>-10188946.82</v>
      </c>
    </row>
    <row r="3538" spans="1:36" hidden="1" x14ac:dyDescent="0.25">
      <c r="A3538" s="8">
        <v>1</v>
      </c>
      <c r="B3538" s="8" t="s">
        <v>572</v>
      </c>
      <c r="C3538" s="8">
        <v>3530220000015</v>
      </c>
      <c r="D3538" s="8" t="s">
        <v>573</v>
      </c>
      <c r="F3538" s="8" t="s">
        <v>574</v>
      </c>
      <c r="G3538" s="10">
        <v>43615</v>
      </c>
      <c r="H3538" s="8" t="s">
        <v>31</v>
      </c>
      <c r="I3538" s="8" t="s">
        <v>38</v>
      </c>
      <c r="J3538" s="9">
        <v>9278.02</v>
      </c>
      <c r="K3538" s="9">
        <v>185.56</v>
      </c>
      <c r="L3538" s="8">
        <v>0</v>
      </c>
      <c r="M3538" s="14">
        <f t="shared" si="165"/>
        <v>9463.58</v>
      </c>
      <c r="N3538" s="8">
        <v>0</v>
      </c>
      <c r="O3538" s="8">
        <v>0</v>
      </c>
      <c r="P3538" s="8" t="s">
        <v>77</v>
      </c>
      <c r="R3538" s="8">
        <v>1</v>
      </c>
      <c r="S3538" s="13">
        <f>_xlfn.XLOOKUP(P3538,rif_fee_schedule!$A$2:$A$84,rif_fee_schedule!C$2:C$84, 0)*1.628</f>
        <v>9769.6279999999988</v>
      </c>
      <c r="T3538" s="13">
        <f>_xlfn.XLOOKUP(P3538,rif_fee_schedule!$A$2:$A$84,rif_fee_schedule!D$2:D$84, 0)</f>
        <v>5674</v>
      </c>
      <c r="U3538" s="14">
        <f t="shared" si="166"/>
        <v>9769.6279999999988</v>
      </c>
      <c r="V3538" s="14">
        <f t="shared" si="167"/>
        <v>5674</v>
      </c>
      <c r="W3538"/>
      <c r="Y3538" s="3">
        <v>74696854.359999999</v>
      </c>
      <c r="Z3538" s="3">
        <v>1494936.99</v>
      </c>
      <c r="AA3538" s="3">
        <v>1189721.74</v>
      </c>
      <c r="AB3538" s="2">
        <v>103699.7</v>
      </c>
      <c r="AC3538" s="3">
        <v>2074</v>
      </c>
      <c r="AD3538" s="2">
        <v>-3422401.68</v>
      </c>
      <c r="AE3538" s="3">
        <v>599122533.62</v>
      </c>
      <c r="AF3538" s="3">
        <v>12164932.65</v>
      </c>
      <c r="AG3538" s="3">
        <v>2628720.44</v>
      </c>
      <c r="AH3538" s="3">
        <v>103699.7</v>
      </c>
      <c r="AI3538" s="3">
        <v>2074</v>
      </c>
      <c r="AJ3538" s="2">
        <v>-10188946.82</v>
      </c>
    </row>
    <row r="3539" spans="1:36" hidden="1" x14ac:dyDescent="0.25">
      <c r="A3539" s="8">
        <v>1</v>
      </c>
      <c r="B3539" s="8" t="s">
        <v>578</v>
      </c>
      <c r="C3539" s="8">
        <v>3530220000015</v>
      </c>
      <c r="D3539" s="8" t="s">
        <v>579</v>
      </c>
      <c r="F3539" s="8" t="s">
        <v>568</v>
      </c>
      <c r="G3539" s="10">
        <v>43607</v>
      </c>
      <c r="H3539" s="8" t="s">
        <v>31</v>
      </c>
      <c r="I3539" s="8" t="s">
        <v>38</v>
      </c>
      <c r="J3539" s="9">
        <v>9278.02</v>
      </c>
      <c r="K3539" s="9">
        <v>185.56</v>
      </c>
      <c r="L3539" s="8">
        <v>0</v>
      </c>
      <c r="M3539" s="14">
        <f t="shared" si="165"/>
        <v>9463.58</v>
      </c>
      <c r="N3539" s="8">
        <v>0</v>
      </c>
      <c r="O3539" s="8">
        <v>0</v>
      </c>
      <c r="P3539" s="8" t="s">
        <v>77</v>
      </c>
      <c r="R3539" s="8">
        <v>1</v>
      </c>
      <c r="S3539" s="13">
        <f>_xlfn.XLOOKUP(P3539,rif_fee_schedule!$A$2:$A$84,rif_fee_schedule!C$2:C$84, 0)*1.628</f>
        <v>9769.6279999999988</v>
      </c>
      <c r="T3539" s="13">
        <f>_xlfn.XLOOKUP(P3539,rif_fee_schedule!$A$2:$A$84,rif_fee_schedule!D$2:D$84, 0)</f>
        <v>5674</v>
      </c>
      <c r="U3539" s="14">
        <f t="shared" si="166"/>
        <v>9769.6279999999988</v>
      </c>
      <c r="V3539" s="14">
        <f t="shared" si="167"/>
        <v>5674</v>
      </c>
      <c r="W3539"/>
      <c r="Y3539" s="3">
        <v>74696854.359999999</v>
      </c>
      <c r="Z3539" s="3">
        <v>1494936.99</v>
      </c>
      <c r="AA3539" s="3">
        <v>1189721.74</v>
      </c>
      <c r="AB3539" s="2">
        <v>103699.7</v>
      </c>
      <c r="AC3539" s="3">
        <v>2074</v>
      </c>
      <c r="AD3539" s="2">
        <v>-3422401.68</v>
      </c>
      <c r="AE3539" s="3">
        <v>599122533.62</v>
      </c>
      <c r="AF3539" s="3">
        <v>12164932.65</v>
      </c>
      <c r="AG3539" s="3">
        <v>2628720.44</v>
      </c>
      <c r="AH3539" s="3">
        <v>103699.7</v>
      </c>
      <c r="AI3539" s="3">
        <v>2074</v>
      </c>
      <c r="AJ3539" s="2">
        <v>-10188946.82</v>
      </c>
    </row>
    <row r="3540" spans="1:36" hidden="1" x14ac:dyDescent="0.25">
      <c r="A3540" s="8">
        <v>7</v>
      </c>
      <c r="B3540" s="8" t="s">
        <v>8395</v>
      </c>
      <c r="C3540" s="8">
        <v>341180061530</v>
      </c>
      <c r="D3540" s="8" t="s">
        <v>8396</v>
      </c>
      <c r="F3540" s="8" t="s">
        <v>8397</v>
      </c>
      <c r="G3540" s="10">
        <v>43619</v>
      </c>
      <c r="H3540" s="8" t="s">
        <v>31</v>
      </c>
      <c r="I3540" s="8" t="s">
        <v>38</v>
      </c>
      <c r="J3540" s="9">
        <v>0</v>
      </c>
      <c r="K3540" s="9">
        <v>0</v>
      </c>
      <c r="L3540" s="8">
        <v>0</v>
      </c>
      <c r="M3540" s="14">
        <f t="shared" si="165"/>
        <v>0</v>
      </c>
      <c r="N3540" s="8">
        <v>0</v>
      </c>
      <c r="O3540" s="8">
        <v>0</v>
      </c>
      <c r="P3540" s="8" t="s">
        <v>77</v>
      </c>
      <c r="R3540" s="8">
        <v>1</v>
      </c>
      <c r="S3540" s="13">
        <f>_xlfn.XLOOKUP(P3540,rif_fee_schedule!$A$2:$A$84,rif_fee_schedule!C$2:C$84, 0)*1.628</f>
        <v>9769.6279999999988</v>
      </c>
      <c r="T3540" s="13">
        <f>_xlfn.XLOOKUP(P3540,rif_fee_schedule!$A$2:$A$84,rif_fee_schedule!D$2:D$84, 0)</f>
        <v>5674</v>
      </c>
      <c r="U3540" s="14">
        <f t="shared" si="166"/>
        <v>9769.6279999999988</v>
      </c>
      <c r="V3540" s="14">
        <f t="shared" si="167"/>
        <v>5674</v>
      </c>
      <c r="W3540"/>
      <c r="Y3540" s="3">
        <v>53911680.950000003</v>
      </c>
      <c r="Z3540" s="3">
        <v>1078233.76</v>
      </c>
      <c r="AA3540" s="3">
        <v>0</v>
      </c>
      <c r="AB3540">
        <v>0</v>
      </c>
      <c r="AC3540" s="3">
        <v>0</v>
      </c>
      <c r="AD3540" s="2">
        <v>-682358.32</v>
      </c>
      <c r="AE3540" s="3">
        <v>599122533.62</v>
      </c>
      <c r="AF3540" s="3">
        <v>12164932.65</v>
      </c>
      <c r="AG3540" s="3">
        <v>2628720.44</v>
      </c>
      <c r="AH3540" s="3">
        <v>103699.7</v>
      </c>
      <c r="AI3540" s="3">
        <v>2074</v>
      </c>
      <c r="AJ3540" s="2">
        <v>-10188946.82</v>
      </c>
    </row>
    <row r="3541" spans="1:36" hidden="1" x14ac:dyDescent="0.25">
      <c r="A3541" s="8">
        <v>7</v>
      </c>
      <c r="B3541" s="8" t="s">
        <v>8395</v>
      </c>
      <c r="C3541" s="8">
        <v>341180061530</v>
      </c>
      <c r="D3541" s="8" t="s">
        <v>8396</v>
      </c>
      <c r="F3541" s="8" t="s">
        <v>8397</v>
      </c>
      <c r="G3541" s="10">
        <v>43619</v>
      </c>
      <c r="H3541" s="8" t="s">
        <v>31</v>
      </c>
      <c r="I3541" s="8" t="s">
        <v>38</v>
      </c>
      <c r="J3541" s="9">
        <v>0</v>
      </c>
      <c r="K3541" s="9">
        <v>0</v>
      </c>
      <c r="L3541" s="8">
        <v>0</v>
      </c>
      <c r="M3541" s="14">
        <f t="shared" si="165"/>
        <v>0</v>
      </c>
      <c r="N3541" s="8">
        <v>0</v>
      </c>
      <c r="O3541" s="8">
        <v>0</v>
      </c>
      <c r="P3541" s="8" t="s">
        <v>77</v>
      </c>
      <c r="R3541" s="8">
        <v>-1</v>
      </c>
      <c r="S3541" s="13">
        <f>_xlfn.XLOOKUP(P3541,rif_fee_schedule!$A$2:$A$84,rif_fee_schedule!C$2:C$84, 0)*1.628</f>
        <v>9769.6279999999988</v>
      </c>
      <c r="T3541" s="13">
        <f>_xlfn.XLOOKUP(P3541,rif_fee_schedule!$A$2:$A$84,rif_fee_schedule!D$2:D$84, 0)</f>
        <v>5674</v>
      </c>
      <c r="U3541" s="14">
        <f t="shared" si="166"/>
        <v>-9769.6279999999988</v>
      </c>
      <c r="V3541" s="14">
        <f t="shared" si="167"/>
        <v>-5674</v>
      </c>
      <c r="W3541"/>
      <c r="Y3541" s="3">
        <v>53911680.950000003</v>
      </c>
      <c r="Z3541" s="3">
        <v>1078233.76</v>
      </c>
      <c r="AA3541" s="3">
        <v>0</v>
      </c>
      <c r="AB3541">
        <v>0</v>
      </c>
      <c r="AC3541" s="3">
        <v>0</v>
      </c>
      <c r="AD3541" s="2">
        <v>-682358.32</v>
      </c>
      <c r="AE3541" s="3">
        <v>599122533.62</v>
      </c>
      <c r="AF3541" s="3">
        <v>12164932.65</v>
      </c>
      <c r="AG3541" s="3">
        <v>2628720.44</v>
      </c>
      <c r="AH3541" s="3">
        <v>103699.7</v>
      </c>
      <c r="AI3541" s="3">
        <v>2074</v>
      </c>
      <c r="AJ3541" s="2">
        <v>-10188946.82</v>
      </c>
    </row>
    <row r="3542" spans="1:36" hidden="1" x14ac:dyDescent="0.25">
      <c r="A3542" s="8">
        <v>1</v>
      </c>
      <c r="B3542" s="8" t="s">
        <v>566</v>
      </c>
      <c r="C3542" s="8">
        <v>3530220000015</v>
      </c>
      <c r="D3542" s="8" t="s">
        <v>567</v>
      </c>
      <c r="F3542" s="8" t="s">
        <v>568</v>
      </c>
      <c r="G3542" s="10">
        <v>43607</v>
      </c>
      <c r="H3542" s="8" t="s">
        <v>31</v>
      </c>
      <c r="I3542" s="8" t="s">
        <v>38</v>
      </c>
      <c r="J3542" s="9">
        <v>9278.02</v>
      </c>
      <c r="K3542" s="9">
        <v>185.56</v>
      </c>
      <c r="L3542" s="8">
        <v>0</v>
      </c>
      <c r="M3542" s="14">
        <f t="shared" si="165"/>
        <v>9463.58</v>
      </c>
      <c r="N3542" s="8">
        <v>0</v>
      </c>
      <c r="O3542" s="8">
        <v>0</v>
      </c>
      <c r="P3542" s="8" t="s">
        <v>77</v>
      </c>
      <c r="R3542" s="8">
        <v>1</v>
      </c>
      <c r="S3542" s="13">
        <f>_xlfn.XLOOKUP(P3542,rif_fee_schedule!$A$2:$A$84,rif_fee_schedule!C$2:C$84, 0)*1.628</f>
        <v>9769.6279999999988</v>
      </c>
      <c r="T3542" s="13">
        <f>_xlfn.XLOOKUP(P3542,rif_fee_schedule!$A$2:$A$84,rif_fee_schedule!D$2:D$84, 0)</f>
        <v>5674</v>
      </c>
      <c r="U3542" s="14">
        <f t="shared" si="166"/>
        <v>9769.6279999999988</v>
      </c>
      <c r="V3542" s="14">
        <f t="shared" si="167"/>
        <v>5674</v>
      </c>
      <c r="W3542"/>
      <c r="Y3542" s="3">
        <v>74696854.359999999</v>
      </c>
      <c r="Z3542" s="3">
        <v>1494936.99</v>
      </c>
      <c r="AA3542" s="3">
        <v>1189721.74</v>
      </c>
      <c r="AB3542" s="2">
        <v>103699.7</v>
      </c>
      <c r="AC3542" s="3">
        <v>2074</v>
      </c>
      <c r="AD3542" s="2">
        <v>-3422401.68</v>
      </c>
      <c r="AE3542" s="3">
        <v>599122533.62</v>
      </c>
      <c r="AF3542" s="3">
        <v>12164932.65</v>
      </c>
      <c r="AG3542" s="3">
        <v>2628720.44</v>
      </c>
      <c r="AH3542" s="3">
        <v>103699.7</v>
      </c>
      <c r="AI3542" s="3">
        <v>2074</v>
      </c>
      <c r="AJ3542" s="2">
        <v>-10188946.82</v>
      </c>
    </row>
    <row r="3543" spans="1:36" hidden="1" x14ac:dyDescent="0.25">
      <c r="A3543" s="8">
        <v>5.0999999999999996</v>
      </c>
      <c r="B3543" s="8" t="s">
        <v>5194</v>
      </c>
      <c r="C3543" s="8">
        <v>2050010010010</v>
      </c>
      <c r="D3543" s="8" t="s">
        <v>5195</v>
      </c>
      <c r="F3543" s="8" t="s">
        <v>5196</v>
      </c>
      <c r="G3543" s="10">
        <v>43641</v>
      </c>
      <c r="H3543" s="8" t="s">
        <v>31</v>
      </c>
      <c r="I3543" s="8" t="s">
        <v>38</v>
      </c>
      <c r="J3543" s="9">
        <v>170170.92</v>
      </c>
      <c r="K3543" s="9">
        <v>3403.42</v>
      </c>
      <c r="L3543" s="8">
        <v>0</v>
      </c>
      <c r="M3543" s="14">
        <f t="shared" si="165"/>
        <v>173574.34000000003</v>
      </c>
      <c r="N3543" s="8">
        <v>0</v>
      </c>
      <c r="O3543" s="8">
        <v>0</v>
      </c>
      <c r="P3543" s="8" t="s">
        <v>170</v>
      </c>
      <c r="R3543" s="11">
        <v>10955</v>
      </c>
      <c r="S3543" s="13">
        <f>_xlfn.XLOOKUP(P3543,rif_fee_schedule!$A$2:$A$84,rif_fee_schedule!C$2:C$84, 0)*1.628</f>
        <v>8.3027999999999995</v>
      </c>
      <c r="T3543" s="13">
        <f>_xlfn.XLOOKUP(P3543,rif_fee_schedule!$A$2:$A$84,rif_fee_schedule!D$2:D$84, 0)</f>
        <v>4.8230000000000004</v>
      </c>
      <c r="U3543" s="14">
        <f t="shared" si="166"/>
        <v>90957.173999999999</v>
      </c>
      <c r="V3543" s="14">
        <f t="shared" si="167"/>
        <v>52835.965000000004</v>
      </c>
      <c r="W3543" s="2"/>
      <c r="Y3543" s="3">
        <v>460572.8</v>
      </c>
      <c r="Z3543" s="3">
        <v>9211.4599999999991</v>
      </c>
      <c r="AA3543" s="3">
        <v>0</v>
      </c>
      <c r="AB3543">
        <v>0</v>
      </c>
      <c r="AC3543" s="3">
        <v>0</v>
      </c>
      <c r="AD3543" s="2">
        <v>11471.08</v>
      </c>
      <c r="AE3543" s="3">
        <v>599122533.62</v>
      </c>
      <c r="AF3543" s="3">
        <v>12164932.65</v>
      </c>
      <c r="AG3543" s="3">
        <v>2628720.44</v>
      </c>
      <c r="AH3543" s="3">
        <v>103699.7</v>
      </c>
      <c r="AI3543" s="3">
        <v>2074</v>
      </c>
      <c r="AJ3543" s="2">
        <v>-10188946.82</v>
      </c>
    </row>
    <row r="3544" spans="1:36" hidden="1" x14ac:dyDescent="0.25">
      <c r="A3544" s="8">
        <v>5.0999999999999996</v>
      </c>
      <c r="B3544" s="8" t="s">
        <v>5194</v>
      </c>
      <c r="C3544" s="8">
        <v>2050010010010</v>
      </c>
      <c r="D3544" s="8" t="s">
        <v>5195</v>
      </c>
      <c r="F3544" s="8" t="s">
        <v>5196</v>
      </c>
      <c r="G3544" s="10">
        <v>43641</v>
      </c>
      <c r="H3544" s="8" t="s">
        <v>31</v>
      </c>
      <c r="I3544" s="8" t="s">
        <v>38</v>
      </c>
      <c r="J3544" s="9">
        <v>170170.92</v>
      </c>
      <c r="K3544" s="9">
        <v>3403.42</v>
      </c>
      <c r="L3544" s="8">
        <v>0</v>
      </c>
      <c r="M3544" s="14">
        <f t="shared" si="165"/>
        <v>173574.34000000003</v>
      </c>
      <c r="N3544" s="8">
        <v>0</v>
      </c>
      <c r="O3544" s="8">
        <v>0</v>
      </c>
      <c r="P3544" s="8" t="s">
        <v>983</v>
      </c>
      <c r="R3544" s="8">
        <v>485</v>
      </c>
      <c r="S3544" s="13">
        <f>_xlfn.XLOOKUP(P3544,rif_fee_schedule!$A$2:$A$84,rif_fee_schedule!C$2:C$84, 0)*1.628</f>
        <v>203.5</v>
      </c>
      <c r="T3544" s="13">
        <f>_xlfn.XLOOKUP(P3544,rif_fee_schedule!$A$2:$A$84,rif_fee_schedule!D$2:D$84, 0)</f>
        <v>118</v>
      </c>
      <c r="U3544" s="14">
        <f t="shared" si="166"/>
        <v>98697.5</v>
      </c>
      <c r="V3544" s="14">
        <f t="shared" si="167"/>
        <v>57230</v>
      </c>
      <c r="W3544"/>
      <c r="Y3544" s="3">
        <v>460572.8</v>
      </c>
      <c r="Z3544" s="3">
        <v>9211.4599999999991</v>
      </c>
      <c r="AA3544" s="3">
        <v>0</v>
      </c>
      <c r="AB3544">
        <v>0</v>
      </c>
      <c r="AC3544" s="3">
        <v>0</v>
      </c>
      <c r="AD3544" s="2">
        <v>11471.08</v>
      </c>
      <c r="AE3544" s="3">
        <v>599122533.62</v>
      </c>
      <c r="AF3544" s="3">
        <v>12164932.65</v>
      </c>
      <c r="AG3544" s="3">
        <v>2628720.44</v>
      </c>
      <c r="AH3544" s="3">
        <v>103699.7</v>
      </c>
      <c r="AI3544" s="3">
        <v>2074</v>
      </c>
      <c r="AJ3544" s="2">
        <v>-10188946.82</v>
      </c>
    </row>
    <row r="3545" spans="1:36" hidden="1" x14ac:dyDescent="0.25">
      <c r="A3545" s="8">
        <v>2</v>
      </c>
      <c r="B3545" s="8" t="s">
        <v>2358</v>
      </c>
      <c r="C3545" s="8">
        <v>141380070040</v>
      </c>
      <c r="D3545" s="8" t="s">
        <v>2359</v>
      </c>
      <c r="G3545" s="10">
        <v>43606</v>
      </c>
      <c r="H3545" s="8" t="s">
        <v>31</v>
      </c>
      <c r="I3545" s="8" t="s">
        <v>32</v>
      </c>
      <c r="J3545" s="9">
        <v>109306.09</v>
      </c>
      <c r="K3545" s="9">
        <v>2186.12</v>
      </c>
      <c r="L3545" s="8">
        <v>0</v>
      </c>
      <c r="M3545" s="14">
        <f t="shared" si="165"/>
        <v>111492.20999999999</v>
      </c>
      <c r="N3545" s="8">
        <v>0</v>
      </c>
      <c r="O3545" s="8">
        <v>0</v>
      </c>
      <c r="P3545" s="8" t="s">
        <v>72</v>
      </c>
      <c r="R3545" s="11">
        <v>7860</v>
      </c>
      <c r="S3545" s="13">
        <f>_xlfn.XLOOKUP(P3545,rif_fee_schedule!$A$2:$A$84,rif_fee_schedule!C$2:C$84, 0)*1.628</f>
        <v>15.918583999999999</v>
      </c>
      <c r="T3545" s="13">
        <f>_xlfn.XLOOKUP(P3545,rif_fee_schedule!$A$2:$A$84,rif_fee_schedule!D$2:D$84, 0)</f>
        <v>9.2460000000000004</v>
      </c>
      <c r="U3545" s="14">
        <f t="shared" si="166"/>
        <v>125120.07023999999</v>
      </c>
      <c r="V3545" s="14">
        <f t="shared" si="167"/>
        <v>72673.56</v>
      </c>
      <c r="W3545" s="2"/>
      <c r="Y3545" s="3">
        <v>272008405.74000001</v>
      </c>
      <c r="Z3545" s="3">
        <v>5573244.3300000001</v>
      </c>
      <c r="AA3545" s="3">
        <v>0</v>
      </c>
      <c r="AB3545">
        <v>0</v>
      </c>
      <c r="AC3545" s="3">
        <v>0</v>
      </c>
      <c r="AD3545" s="2">
        <v>-7297347.0099999998</v>
      </c>
      <c r="AE3545" s="3">
        <v>599122533.62</v>
      </c>
      <c r="AF3545" s="3">
        <v>12164932.65</v>
      </c>
      <c r="AG3545" s="3">
        <v>2628720.44</v>
      </c>
      <c r="AH3545" s="3">
        <v>103699.7</v>
      </c>
      <c r="AI3545" s="3">
        <v>2074</v>
      </c>
      <c r="AJ3545" s="2">
        <v>-10188946.82</v>
      </c>
    </row>
    <row r="3546" spans="1:36" hidden="1" x14ac:dyDescent="0.25">
      <c r="A3546" s="8">
        <v>2</v>
      </c>
      <c r="B3546" s="8" t="s">
        <v>2358</v>
      </c>
      <c r="C3546" s="8">
        <v>141380070040</v>
      </c>
      <c r="D3546" s="8" t="s">
        <v>2359</v>
      </c>
      <c r="G3546" s="10">
        <v>43606</v>
      </c>
      <c r="H3546" s="8" t="s">
        <v>31</v>
      </c>
      <c r="I3546" s="8" t="s">
        <v>32</v>
      </c>
      <c r="J3546" s="9">
        <v>109306.09</v>
      </c>
      <c r="K3546" s="9">
        <v>2186.12</v>
      </c>
      <c r="L3546" s="8">
        <v>0</v>
      </c>
      <c r="M3546" s="14">
        <f t="shared" si="165"/>
        <v>111492.20999999999</v>
      </c>
      <c r="N3546" s="8">
        <v>0</v>
      </c>
      <c r="O3546" s="8">
        <v>0</v>
      </c>
      <c r="P3546" s="8" t="s">
        <v>77</v>
      </c>
      <c r="R3546" s="8">
        <v>-1</v>
      </c>
      <c r="S3546" s="13">
        <f>_xlfn.XLOOKUP(P3546,rif_fee_schedule!$A$2:$A$84,rif_fee_schedule!C$2:C$84, 0)*1.628</f>
        <v>9769.6279999999988</v>
      </c>
      <c r="T3546" s="13">
        <f>_xlfn.XLOOKUP(P3546,rif_fee_schedule!$A$2:$A$84,rif_fee_schedule!D$2:D$84, 0)</f>
        <v>5674</v>
      </c>
      <c r="U3546" s="14">
        <f t="shared" si="166"/>
        <v>-9769.6279999999988</v>
      </c>
      <c r="V3546" s="14">
        <f t="shared" si="167"/>
        <v>-5674</v>
      </c>
      <c r="W3546"/>
      <c r="Y3546" s="3">
        <v>272008405.74000001</v>
      </c>
      <c r="Z3546" s="3">
        <v>5573244.3300000001</v>
      </c>
      <c r="AA3546" s="3">
        <v>0</v>
      </c>
      <c r="AB3546">
        <v>0</v>
      </c>
      <c r="AC3546" s="3">
        <v>0</v>
      </c>
      <c r="AD3546" s="2">
        <v>-7297347.0099999998</v>
      </c>
      <c r="AE3546" s="3">
        <v>599122533.62</v>
      </c>
      <c r="AF3546" s="3">
        <v>12164932.65</v>
      </c>
      <c r="AG3546" s="3">
        <v>2628720.44</v>
      </c>
      <c r="AH3546" s="3">
        <v>103699.7</v>
      </c>
      <c r="AI3546" s="3">
        <v>2074</v>
      </c>
      <c r="AJ3546" s="2">
        <v>-10188946.82</v>
      </c>
    </row>
    <row r="3547" spans="1:36" hidden="1" x14ac:dyDescent="0.25">
      <c r="A3547" s="8">
        <v>2</v>
      </c>
      <c r="B3547" s="8" t="s">
        <v>2358</v>
      </c>
      <c r="C3547" s="8">
        <v>141380070040</v>
      </c>
      <c r="D3547" s="8" t="s">
        <v>2359</v>
      </c>
      <c r="G3547" s="10">
        <v>43606</v>
      </c>
      <c r="H3547" s="8" t="s">
        <v>31</v>
      </c>
      <c r="I3547" s="8" t="s">
        <v>32</v>
      </c>
      <c r="J3547" s="9">
        <v>109306.09</v>
      </c>
      <c r="K3547" s="9">
        <v>2186.12</v>
      </c>
      <c r="L3547" s="8">
        <v>0</v>
      </c>
      <c r="M3547" s="14">
        <f t="shared" si="165"/>
        <v>111492.20999999999</v>
      </c>
      <c r="N3547" s="8">
        <v>0</v>
      </c>
      <c r="O3547" s="8">
        <v>0</v>
      </c>
      <c r="P3547" s="8" t="s">
        <v>45</v>
      </c>
      <c r="R3547" s="8">
        <v>331</v>
      </c>
      <c r="S3547" s="13">
        <f>_xlfn.XLOOKUP(P3547,rif_fee_schedule!$A$2:$A$84,rif_fee_schedule!C$2:C$84, 0)*1.628</f>
        <v>19.244587999999997</v>
      </c>
      <c r="T3547" s="13">
        <f>_xlfn.XLOOKUP(P3547,rif_fee_schedule!$A$2:$A$84,rif_fee_schedule!D$2:D$84, 0)</f>
        <v>11.177</v>
      </c>
      <c r="U3547" s="14">
        <f t="shared" si="166"/>
        <v>6369.9586279999985</v>
      </c>
      <c r="V3547" s="14">
        <f t="shared" si="167"/>
        <v>3699.587</v>
      </c>
      <c r="W3547"/>
      <c r="Y3547" s="3">
        <v>272008405.74000001</v>
      </c>
      <c r="Z3547" s="3">
        <v>5573244.3300000001</v>
      </c>
      <c r="AA3547" s="3">
        <v>0</v>
      </c>
      <c r="AB3547">
        <v>0</v>
      </c>
      <c r="AC3547" s="3">
        <v>0</v>
      </c>
      <c r="AD3547" s="2">
        <v>-7297347.0099999998</v>
      </c>
      <c r="AE3547" s="3">
        <v>599122533.62</v>
      </c>
      <c r="AF3547" s="3">
        <v>12164932.65</v>
      </c>
      <c r="AG3547" s="3">
        <v>2628720.44</v>
      </c>
      <c r="AH3547" s="3">
        <v>103699.7</v>
      </c>
      <c r="AI3547" s="3">
        <v>2074</v>
      </c>
      <c r="AJ3547" s="2">
        <v>-10188946.82</v>
      </c>
    </row>
    <row r="3548" spans="1:36" hidden="1" x14ac:dyDescent="0.25">
      <c r="A3548" s="8">
        <v>2</v>
      </c>
      <c r="B3548" s="8" t="s">
        <v>1715</v>
      </c>
      <c r="C3548" s="8">
        <v>131370360040</v>
      </c>
      <c r="D3548" s="8" t="s">
        <v>1716</v>
      </c>
      <c r="G3548" s="10">
        <v>43691</v>
      </c>
      <c r="H3548" s="8" t="s">
        <v>31</v>
      </c>
      <c r="I3548" s="8" t="s">
        <v>32</v>
      </c>
      <c r="J3548" s="9">
        <v>0</v>
      </c>
      <c r="K3548" s="9">
        <v>0</v>
      </c>
      <c r="L3548" s="8">
        <v>0</v>
      </c>
      <c r="M3548" s="14">
        <f t="shared" si="165"/>
        <v>0</v>
      </c>
      <c r="N3548" s="8">
        <v>0</v>
      </c>
      <c r="O3548" s="8">
        <v>0</v>
      </c>
      <c r="P3548" s="8" t="s">
        <v>106</v>
      </c>
      <c r="R3548" s="11">
        <v>-2927050.78</v>
      </c>
      <c r="S3548" s="13">
        <f>_xlfn.XLOOKUP(P3548,rif_fee_schedule!$A$2:$A$84,rif_fee_schedule!C$2:C$84, 0)*1.628</f>
        <v>0</v>
      </c>
      <c r="T3548" s="13">
        <f>_xlfn.XLOOKUP(P3548,rif_fee_schedule!$A$2:$A$84,rif_fee_schedule!D$2:D$84, 0)</f>
        <v>0</v>
      </c>
      <c r="U3548" s="14">
        <f t="shared" si="166"/>
        <v>0</v>
      </c>
      <c r="V3548" s="14">
        <f t="shared" si="167"/>
        <v>0</v>
      </c>
      <c r="W3548" s="2"/>
      <c r="Y3548" s="3">
        <v>272008405.74000001</v>
      </c>
      <c r="Z3548" s="3">
        <v>5573244.3300000001</v>
      </c>
      <c r="AA3548" s="3">
        <v>0</v>
      </c>
      <c r="AB3548">
        <v>0</v>
      </c>
      <c r="AC3548" s="3">
        <v>0</v>
      </c>
      <c r="AD3548" s="2">
        <v>-7297347.0099999998</v>
      </c>
      <c r="AE3548" s="3">
        <v>599122533.62</v>
      </c>
      <c r="AF3548" s="3">
        <v>12164932.65</v>
      </c>
      <c r="AG3548" s="3">
        <v>2628720.44</v>
      </c>
      <c r="AH3548" s="3">
        <v>103699.7</v>
      </c>
      <c r="AI3548" s="3">
        <v>2074</v>
      </c>
      <c r="AJ3548" s="2">
        <v>-10188946.82</v>
      </c>
    </row>
    <row r="3549" spans="1:36" hidden="1" x14ac:dyDescent="0.25">
      <c r="A3549" s="8">
        <v>2</v>
      </c>
      <c r="B3549" s="8" t="s">
        <v>1715</v>
      </c>
      <c r="C3549" s="8">
        <v>131370360040</v>
      </c>
      <c r="D3549" s="8" t="s">
        <v>1716</v>
      </c>
      <c r="G3549" s="10">
        <v>43691</v>
      </c>
      <c r="H3549" s="8" t="s">
        <v>31</v>
      </c>
      <c r="I3549" s="8" t="s">
        <v>32</v>
      </c>
      <c r="J3549" s="9">
        <v>0</v>
      </c>
      <c r="K3549" s="9">
        <v>0</v>
      </c>
      <c r="L3549" s="8">
        <v>0</v>
      </c>
      <c r="M3549" s="14">
        <f t="shared" si="165"/>
        <v>0</v>
      </c>
      <c r="N3549" s="8">
        <v>0</v>
      </c>
      <c r="O3549" s="8">
        <v>0</v>
      </c>
      <c r="P3549" s="8" t="s">
        <v>78</v>
      </c>
      <c r="R3549" s="8">
        <v>351</v>
      </c>
      <c r="S3549" s="13">
        <f>_xlfn.XLOOKUP(P3549,rif_fee_schedule!$A$2:$A$84,rif_fee_schedule!C$2:C$84, 0)*1.628</f>
        <v>9105.4039999999986</v>
      </c>
      <c r="T3549" s="13">
        <f>_xlfn.XLOOKUP(P3549,rif_fee_schedule!$A$2:$A$84,rif_fee_schedule!D$2:D$84, 0)</f>
        <v>5288</v>
      </c>
      <c r="U3549" s="14">
        <f t="shared" si="166"/>
        <v>3195996.8039999995</v>
      </c>
      <c r="V3549" s="14">
        <f t="shared" si="167"/>
        <v>1856088</v>
      </c>
      <c r="W3549"/>
      <c r="Y3549" s="3">
        <v>272008405.74000001</v>
      </c>
      <c r="Z3549" s="3">
        <v>5573244.3300000001</v>
      </c>
      <c r="AA3549" s="3">
        <v>0</v>
      </c>
      <c r="AB3549">
        <v>0</v>
      </c>
      <c r="AC3549" s="3">
        <v>0</v>
      </c>
      <c r="AD3549" s="2">
        <v>-7297347.0099999998</v>
      </c>
      <c r="AE3549" s="3">
        <v>599122533.62</v>
      </c>
      <c r="AF3549" s="3">
        <v>12164932.65</v>
      </c>
      <c r="AG3549" s="3">
        <v>2628720.44</v>
      </c>
      <c r="AH3549" s="3">
        <v>103699.7</v>
      </c>
      <c r="AI3549" s="3">
        <v>2074</v>
      </c>
      <c r="AJ3549" s="2">
        <v>-10188946.82</v>
      </c>
    </row>
    <row r="3550" spans="1:36" hidden="1" x14ac:dyDescent="0.25">
      <c r="A3550" s="8">
        <v>7</v>
      </c>
      <c r="B3550" s="8" t="s">
        <v>8487</v>
      </c>
      <c r="C3550" s="8">
        <v>351180061000</v>
      </c>
      <c r="D3550" s="8" t="s">
        <v>8488</v>
      </c>
      <c r="F3550" s="8" t="s">
        <v>8489</v>
      </c>
      <c r="G3550" s="10">
        <v>43615</v>
      </c>
      <c r="H3550" s="8" t="s">
        <v>31</v>
      </c>
      <c r="I3550" s="8" t="s">
        <v>38</v>
      </c>
      <c r="J3550" s="9">
        <v>0</v>
      </c>
      <c r="K3550" s="9">
        <v>0</v>
      </c>
      <c r="L3550" s="8">
        <v>0</v>
      </c>
      <c r="M3550" s="14">
        <f t="shared" si="165"/>
        <v>0</v>
      </c>
      <c r="N3550" s="8">
        <v>0</v>
      </c>
      <c r="O3550" s="8">
        <v>0</v>
      </c>
      <c r="P3550" s="8" t="s">
        <v>77</v>
      </c>
      <c r="R3550" s="8">
        <v>1</v>
      </c>
      <c r="S3550" s="13">
        <f>_xlfn.XLOOKUP(P3550,rif_fee_schedule!$A$2:$A$84,rif_fee_schedule!C$2:C$84, 0)*1.628</f>
        <v>9769.6279999999988</v>
      </c>
      <c r="T3550" s="13">
        <f>_xlfn.XLOOKUP(P3550,rif_fee_schedule!$A$2:$A$84,rif_fee_schedule!D$2:D$84, 0)</f>
        <v>5674</v>
      </c>
      <c r="U3550" s="14">
        <f t="shared" si="166"/>
        <v>9769.6279999999988</v>
      </c>
      <c r="V3550" s="14">
        <f t="shared" si="167"/>
        <v>5674</v>
      </c>
      <c r="W3550"/>
      <c r="Y3550" s="3">
        <v>53911680.950000003</v>
      </c>
      <c r="Z3550" s="3">
        <v>1078233.76</v>
      </c>
      <c r="AA3550" s="3">
        <v>0</v>
      </c>
      <c r="AB3550">
        <v>0</v>
      </c>
      <c r="AC3550" s="3">
        <v>0</v>
      </c>
      <c r="AD3550" s="2">
        <v>-682358.32</v>
      </c>
      <c r="AE3550" s="3">
        <v>599122533.62</v>
      </c>
      <c r="AF3550" s="3">
        <v>12164932.65</v>
      </c>
      <c r="AG3550" s="3">
        <v>2628720.44</v>
      </c>
      <c r="AH3550" s="3">
        <v>103699.7</v>
      </c>
      <c r="AI3550" s="3">
        <v>2074</v>
      </c>
      <c r="AJ3550" s="2">
        <v>-10188946.82</v>
      </c>
    </row>
    <row r="3551" spans="1:36" hidden="1" x14ac:dyDescent="0.25">
      <c r="A3551" s="8">
        <v>7</v>
      </c>
      <c r="B3551" s="8" t="s">
        <v>8487</v>
      </c>
      <c r="C3551" s="8">
        <v>351180061000</v>
      </c>
      <c r="D3551" s="8" t="s">
        <v>8488</v>
      </c>
      <c r="F3551" s="8" t="s">
        <v>8489</v>
      </c>
      <c r="G3551" s="10">
        <v>43615</v>
      </c>
      <c r="H3551" s="8" t="s">
        <v>31</v>
      </c>
      <c r="I3551" s="8" t="s">
        <v>38</v>
      </c>
      <c r="J3551" s="9">
        <v>0</v>
      </c>
      <c r="K3551" s="9">
        <v>0</v>
      </c>
      <c r="L3551" s="8">
        <v>0</v>
      </c>
      <c r="M3551" s="14">
        <f t="shared" si="165"/>
        <v>0</v>
      </c>
      <c r="N3551" s="8">
        <v>0</v>
      </c>
      <c r="O3551" s="8">
        <v>0</v>
      </c>
      <c r="P3551" s="8" t="s">
        <v>77</v>
      </c>
      <c r="R3551" s="8">
        <v>-1</v>
      </c>
      <c r="S3551" s="13">
        <f>_xlfn.XLOOKUP(P3551,rif_fee_schedule!$A$2:$A$84,rif_fee_schedule!C$2:C$84, 0)*1.628</f>
        <v>9769.6279999999988</v>
      </c>
      <c r="T3551" s="13">
        <f>_xlfn.XLOOKUP(P3551,rif_fee_schedule!$A$2:$A$84,rif_fee_schedule!D$2:D$84, 0)</f>
        <v>5674</v>
      </c>
      <c r="U3551" s="14">
        <f t="shared" si="166"/>
        <v>-9769.6279999999988</v>
      </c>
      <c r="V3551" s="14">
        <f t="shared" si="167"/>
        <v>-5674</v>
      </c>
      <c r="W3551"/>
      <c r="Y3551" s="3">
        <v>53911680.950000003</v>
      </c>
      <c r="Z3551" s="3">
        <v>1078233.76</v>
      </c>
      <c r="AA3551" s="3">
        <v>0</v>
      </c>
      <c r="AB3551">
        <v>0</v>
      </c>
      <c r="AC3551" s="3">
        <v>0</v>
      </c>
      <c r="AD3551" s="2">
        <v>-682358.32</v>
      </c>
      <c r="AE3551" s="3">
        <v>599122533.62</v>
      </c>
      <c r="AF3551" s="3">
        <v>12164932.65</v>
      </c>
      <c r="AG3551" s="3">
        <v>2628720.44</v>
      </c>
      <c r="AH3551" s="3">
        <v>103699.7</v>
      </c>
      <c r="AI3551" s="3">
        <v>2074</v>
      </c>
      <c r="AJ3551" s="2">
        <v>-10188946.82</v>
      </c>
    </row>
    <row r="3552" spans="1:36" hidden="1" x14ac:dyDescent="0.25">
      <c r="A3552" s="8">
        <v>3.1</v>
      </c>
      <c r="B3552" s="8" t="s">
        <v>4371</v>
      </c>
      <c r="C3552" s="8">
        <v>3421170031260</v>
      </c>
      <c r="D3552" s="8" t="s">
        <v>4372</v>
      </c>
      <c r="G3552" s="10">
        <v>43616</v>
      </c>
      <c r="H3552" s="8" t="s">
        <v>31</v>
      </c>
      <c r="I3552" s="8" t="s">
        <v>32</v>
      </c>
      <c r="J3552" s="9">
        <v>10742.16</v>
      </c>
      <c r="K3552" s="9">
        <v>214.84</v>
      </c>
      <c r="L3552" s="8">
        <v>0</v>
      </c>
      <c r="M3552" s="14">
        <f t="shared" si="165"/>
        <v>10957</v>
      </c>
      <c r="N3552" s="8">
        <v>0</v>
      </c>
      <c r="O3552" s="8">
        <v>0</v>
      </c>
      <c r="P3552" s="8" t="s">
        <v>114</v>
      </c>
      <c r="R3552" s="8">
        <v>2</v>
      </c>
      <c r="S3552" s="13">
        <f>_xlfn.XLOOKUP(P3552,rif_fee_schedule!$A$2:$A$84,rif_fee_schedule!C$2:C$84, 0)*1.628</f>
        <v>4288.152</v>
      </c>
      <c r="T3552" s="13">
        <f>_xlfn.XLOOKUP(P3552,rif_fee_schedule!$A$2:$A$84,rif_fee_schedule!D$2:D$84, 0)</f>
        <v>2490</v>
      </c>
      <c r="U3552" s="14">
        <f t="shared" si="166"/>
        <v>8576.3040000000001</v>
      </c>
      <c r="V3552" s="14">
        <f t="shared" si="167"/>
        <v>4980</v>
      </c>
      <c r="Y3552" s="3">
        <v>34362078.990000002</v>
      </c>
      <c r="Z3552" s="3">
        <v>687512.03</v>
      </c>
      <c r="AA3552" s="3">
        <v>0</v>
      </c>
      <c r="AB3552">
        <v>0</v>
      </c>
      <c r="AC3552" s="3">
        <v>0</v>
      </c>
      <c r="AD3552" s="2">
        <v>-175934.14</v>
      </c>
      <c r="AE3552" s="3">
        <v>599122533.62</v>
      </c>
      <c r="AF3552" s="3">
        <v>12164932.65</v>
      </c>
      <c r="AG3552" s="3">
        <v>2628720.44</v>
      </c>
      <c r="AH3552" s="3">
        <v>103699.7</v>
      </c>
      <c r="AI3552" s="3">
        <v>2074</v>
      </c>
      <c r="AJ3552" s="2">
        <v>-10188946.82</v>
      </c>
    </row>
    <row r="3553" spans="1:36" hidden="1" x14ac:dyDescent="0.25">
      <c r="A3553" s="8">
        <v>2</v>
      </c>
      <c r="B3553" s="8" t="s">
        <v>2262</v>
      </c>
      <c r="C3553" s="8">
        <v>141210075660</v>
      </c>
      <c r="D3553" s="8" t="s">
        <v>2263</v>
      </c>
      <c r="F3553" s="8" t="s">
        <v>2264</v>
      </c>
      <c r="G3553" s="10">
        <v>43608</v>
      </c>
      <c r="H3553" s="8" t="s">
        <v>31</v>
      </c>
      <c r="I3553" s="8" t="s">
        <v>38</v>
      </c>
      <c r="J3553" s="9">
        <v>1969.71</v>
      </c>
      <c r="K3553" s="9">
        <v>39.39</v>
      </c>
      <c r="L3553" s="8">
        <v>0</v>
      </c>
      <c r="M3553" s="14">
        <f t="shared" ref="M3553:M3616" si="168">SUM(J3553:L3553)</f>
        <v>2009.1000000000001</v>
      </c>
      <c r="N3553" s="8">
        <v>0</v>
      </c>
      <c r="O3553" s="8">
        <v>0</v>
      </c>
      <c r="P3553" s="8" t="s">
        <v>77</v>
      </c>
      <c r="R3553" s="8">
        <v>-1</v>
      </c>
      <c r="S3553" s="13">
        <f>_xlfn.XLOOKUP(P3553,rif_fee_schedule!$A$2:$A$84,rif_fee_schedule!C$2:C$84, 0)*1.628</f>
        <v>9769.6279999999988</v>
      </c>
      <c r="T3553" s="13">
        <f>_xlfn.XLOOKUP(P3553,rif_fee_schedule!$A$2:$A$84,rif_fee_schedule!D$2:D$84, 0)</f>
        <v>5674</v>
      </c>
      <c r="U3553" s="14">
        <f t="shared" si="166"/>
        <v>-9769.6279999999988</v>
      </c>
      <c r="V3553" s="14">
        <f t="shared" si="167"/>
        <v>-5674</v>
      </c>
      <c r="W3553"/>
      <c r="Y3553" s="3">
        <v>272008405.74000001</v>
      </c>
      <c r="Z3553" s="3">
        <v>5573244.3300000001</v>
      </c>
      <c r="AA3553" s="3">
        <v>0</v>
      </c>
      <c r="AB3553">
        <v>0</v>
      </c>
      <c r="AC3553" s="3">
        <v>0</v>
      </c>
      <c r="AD3553" s="2">
        <v>-7297347.0099999998</v>
      </c>
      <c r="AE3553" s="3">
        <v>599122533.62</v>
      </c>
      <c r="AF3553" s="3">
        <v>12164932.65</v>
      </c>
      <c r="AG3553" s="3">
        <v>2628720.44</v>
      </c>
      <c r="AH3553" s="3">
        <v>103699.7</v>
      </c>
      <c r="AI3553" s="3">
        <v>2074</v>
      </c>
      <c r="AJ3553" s="2">
        <v>-10188946.82</v>
      </c>
    </row>
    <row r="3554" spans="1:36" hidden="1" x14ac:dyDescent="0.25">
      <c r="A3554" s="8">
        <v>2</v>
      </c>
      <c r="B3554" s="8" t="s">
        <v>2262</v>
      </c>
      <c r="C3554" s="8">
        <v>141210075660</v>
      </c>
      <c r="D3554" s="8" t="s">
        <v>2263</v>
      </c>
      <c r="F3554" s="8" t="s">
        <v>2264</v>
      </c>
      <c r="G3554" s="10">
        <v>43608</v>
      </c>
      <c r="H3554" s="8" t="s">
        <v>31</v>
      </c>
      <c r="I3554" s="8" t="s">
        <v>38</v>
      </c>
      <c r="J3554" s="9">
        <v>1969.71</v>
      </c>
      <c r="K3554" s="9">
        <v>39.39</v>
      </c>
      <c r="L3554" s="8">
        <v>0</v>
      </c>
      <c r="M3554" s="14">
        <f t="shared" si="168"/>
        <v>2009.1000000000001</v>
      </c>
      <c r="N3554" s="8">
        <v>0</v>
      </c>
      <c r="O3554" s="8">
        <v>0</v>
      </c>
      <c r="P3554" s="8" t="s">
        <v>114</v>
      </c>
      <c r="R3554" s="8">
        <v>2</v>
      </c>
      <c r="S3554" s="13">
        <f>_xlfn.XLOOKUP(P3554,rif_fee_schedule!$A$2:$A$84,rif_fee_schedule!C$2:C$84, 0)*1.628</f>
        <v>4288.152</v>
      </c>
      <c r="T3554" s="13">
        <f>_xlfn.XLOOKUP(P3554,rif_fee_schedule!$A$2:$A$84,rif_fee_schedule!D$2:D$84, 0)</f>
        <v>2490</v>
      </c>
      <c r="U3554" s="14">
        <f t="shared" si="166"/>
        <v>8576.3040000000001</v>
      </c>
      <c r="V3554" s="14">
        <f t="shared" si="167"/>
        <v>4980</v>
      </c>
      <c r="W3554"/>
      <c r="Y3554" s="3">
        <v>272008405.74000001</v>
      </c>
      <c r="Z3554" s="3">
        <v>5573244.3300000001</v>
      </c>
      <c r="AA3554" s="3">
        <v>0</v>
      </c>
      <c r="AB3554">
        <v>0</v>
      </c>
      <c r="AC3554" s="3">
        <v>0</v>
      </c>
      <c r="AD3554" s="2">
        <v>-7297347.0099999998</v>
      </c>
      <c r="AE3554" s="3">
        <v>599122533.62</v>
      </c>
      <c r="AF3554" s="3">
        <v>12164932.65</v>
      </c>
      <c r="AG3554" s="3">
        <v>2628720.44</v>
      </c>
      <c r="AH3554" s="3">
        <v>103699.7</v>
      </c>
      <c r="AI3554" s="3">
        <v>2074</v>
      </c>
      <c r="AJ3554" s="2">
        <v>-10188946.82</v>
      </c>
    </row>
    <row r="3555" spans="1:36" hidden="1" x14ac:dyDescent="0.25">
      <c r="A3555" s="8">
        <v>1</v>
      </c>
      <c r="B3555" s="8" t="s">
        <v>421</v>
      </c>
      <c r="C3555" s="8">
        <v>3530210010311</v>
      </c>
      <c r="D3555" s="8" t="s">
        <v>422</v>
      </c>
      <c r="G3555" s="10">
        <v>43642</v>
      </c>
      <c r="H3555" s="8" t="s">
        <v>31</v>
      </c>
      <c r="I3555" s="8" t="s">
        <v>32</v>
      </c>
      <c r="J3555" s="9">
        <v>57220.61</v>
      </c>
      <c r="K3555" s="9">
        <v>1144.4100000000001</v>
      </c>
      <c r="L3555" s="8">
        <v>0</v>
      </c>
      <c r="M3555" s="14">
        <f t="shared" si="168"/>
        <v>58365.020000000004</v>
      </c>
      <c r="N3555" s="8">
        <v>0</v>
      </c>
      <c r="O3555" s="8">
        <v>0</v>
      </c>
      <c r="P3555" s="8" t="s">
        <v>90</v>
      </c>
      <c r="R3555" s="11">
        <v>4190</v>
      </c>
      <c r="S3555" s="13">
        <f>_xlfn.XLOOKUP(P3555,rif_fee_schedule!$A$2:$A$84,rif_fee_schedule!C$2:C$84, 0)*1.628</f>
        <v>14.380123999999999</v>
      </c>
      <c r="T3555" s="13">
        <f>_xlfn.XLOOKUP(P3555,rif_fee_schedule!$A$2:$A$84,rif_fee_schedule!D$2:D$84, 0)</f>
        <v>8.3520000000000003</v>
      </c>
      <c r="U3555" s="14">
        <f t="shared" si="166"/>
        <v>60252.71955999999</v>
      </c>
      <c r="V3555" s="14">
        <f t="shared" si="167"/>
        <v>34994.880000000005</v>
      </c>
      <c r="W3555" s="2"/>
      <c r="Y3555" s="3">
        <v>74696854.359999999</v>
      </c>
      <c r="Z3555" s="3">
        <v>1494936.99</v>
      </c>
      <c r="AA3555" s="3">
        <v>1189721.74</v>
      </c>
      <c r="AB3555" s="2">
        <v>103699.7</v>
      </c>
      <c r="AC3555" s="3">
        <v>2074</v>
      </c>
      <c r="AD3555" s="2">
        <v>-3422401.68</v>
      </c>
      <c r="AE3555" s="3">
        <v>599122533.62</v>
      </c>
      <c r="AF3555" s="3">
        <v>12164932.65</v>
      </c>
      <c r="AG3555" s="3">
        <v>2628720.44</v>
      </c>
      <c r="AH3555" s="3">
        <v>103699.7</v>
      </c>
      <c r="AI3555" s="3">
        <v>2074</v>
      </c>
      <c r="AJ3555" s="2">
        <v>-10188946.82</v>
      </c>
    </row>
    <row r="3556" spans="1:36" hidden="1" x14ac:dyDescent="0.25">
      <c r="A3556" s="8">
        <v>1</v>
      </c>
      <c r="B3556" s="8" t="s">
        <v>426</v>
      </c>
      <c r="C3556" s="8">
        <v>3530210010311</v>
      </c>
      <c r="D3556" s="8" t="s">
        <v>427</v>
      </c>
      <c r="G3556" s="10">
        <v>43642</v>
      </c>
      <c r="H3556" s="8" t="s">
        <v>31</v>
      </c>
      <c r="I3556" s="8" t="s">
        <v>32</v>
      </c>
      <c r="J3556" s="9">
        <v>41092.32</v>
      </c>
      <c r="K3556" s="9">
        <v>821.85</v>
      </c>
      <c r="L3556" s="8">
        <v>0</v>
      </c>
      <c r="M3556" s="14">
        <f t="shared" si="168"/>
        <v>41914.17</v>
      </c>
      <c r="N3556" s="8">
        <v>0</v>
      </c>
      <c r="O3556" s="8">
        <v>0</v>
      </c>
      <c r="P3556" s="8" t="s">
        <v>90</v>
      </c>
      <c r="R3556" s="11">
        <v>3009</v>
      </c>
      <c r="S3556" s="13">
        <f>_xlfn.XLOOKUP(P3556,rif_fee_schedule!$A$2:$A$84,rif_fee_schedule!C$2:C$84, 0)*1.628</f>
        <v>14.380123999999999</v>
      </c>
      <c r="T3556" s="13">
        <f>_xlfn.XLOOKUP(P3556,rif_fee_schedule!$A$2:$A$84,rif_fee_schedule!D$2:D$84, 0)</f>
        <v>8.3520000000000003</v>
      </c>
      <c r="U3556" s="14">
        <f t="shared" si="166"/>
        <v>43269.793115999993</v>
      </c>
      <c r="V3556" s="14">
        <f t="shared" si="167"/>
        <v>25131.168000000001</v>
      </c>
      <c r="W3556" s="2"/>
      <c r="Y3556" s="3">
        <v>74696854.359999999</v>
      </c>
      <c r="Z3556" s="3">
        <v>1494936.99</v>
      </c>
      <c r="AA3556" s="3">
        <v>1189721.74</v>
      </c>
      <c r="AB3556" s="2">
        <v>103699.7</v>
      </c>
      <c r="AC3556" s="3">
        <v>2074</v>
      </c>
      <c r="AD3556" s="2">
        <v>-3422401.68</v>
      </c>
      <c r="AE3556" s="3">
        <v>599122533.62</v>
      </c>
      <c r="AF3556" s="3">
        <v>12164932.65</v>
      </c>
      <c r="AG3556" s="3">
        <v>2628720.44</v>
      </c>
      <c r="AH3556" s="3">
        <v>103699.7</v>
      </c>
      <c r="AI3556" s="3">
        <v>2074</v>
      </c>
      <c r="AJ3556" s="2">
        <v>-10188946.82</v>
      </c>
    </row>
    <row r="3557" spans="1:36" hidden="1" x14ac:dyDescent="0.25">
      <c r="A3557" s="8">
        <v>1</v>
      </c>
      <c r="B3557" s="8" t="s">
        <v>428</v>
      </c>
      <c r="C3557" s="8">
        <v>3530210010311</v>
      </c>
      <c r="D3557" s="8" t="s">
        <v>429</v>
      </c>
      <c r="G3557" s="10">
        <v>43642</v>
      </c>
      <c r="H3557" s="8" t="s">
        <v>31</v>
      </c>
      <c r="I3557" s="8" t="s">
        <v>32</v>
      </c>
      <c r="J3557" s="9">
        <v>357458.12</v>
      </c>
      <c r="K3557" s="9">
        <v>7149.16</v>
      </c>
      <c r="L3557" s="8">
        <v>0</v>
      </c>
      <c r="M3557" s="14">
        <f t="shared" si="168"/>
        <v>364607.27999999997</v>
      </c>
      <c r="N3557" s="8">
        <v>0</v>
      </c>
      <c r="O3557" s="8">
        <v>0</v>
      </c>
      <c r="P3557" s="8" t="s">
        <v>90</v>
      </c>
      <c r="R3557" s="11">
        <v>26175</v>
      </c>
      <c r="S3557" s="13">
        <f>_xlfn.XLOOKUP(P3557,rif_fee_schedule!$A$2:$A$84,rif_fee_schedule!C$2:C$84, 0)*1.628</f>
        <v>14.380123999999999</v>
      </c>
      <c r="T3557" s="13">
        <f>_xlfn.XLOOKUP(P3557,rif_fee_schedule!$A$2:$A$84,rif_fee_schedule!D$2:D$84, 0)</f>
        <v>8.3520000000000003</v>
      </c>
      <c r="U3557" s="14">
        <f t="shared" si="166"/>
        <v>376399.74569999997</v>
      </c>
      <c r="V3557" s="14">
        <f t="shared" si="167"/>
        <v>218613.6</v>
      </c>
      <c r="W3557" s="2"/>
      <c r="Y3557" s="3">
        <v>74696854.359999999</v>
      </c>
      <c r="Z3557" s="3">
        <v>1494936.99</v>
      </c>
      <c r="AA3557" s="3">
        <v>1189721.74</v>
      </c>
      <c r="AB3557" s="2">
        <v>103699.7</v>
      </c>
      <c r="AC3557" s="3">
        <v>2074</v>
      </c>
      <c r="AD3557" s="2">
        <v>-3422401.68</v>
      </c>
      <c r="AE3557" s="3">
        <v>599122533.62</v>
      </c>
      <c r="AF3557" s="3">
        <v>12164932.65</v>
      </c>
      <c r="AG3557" s="3">
        <v>2628720.44</v>
      </c>
      <c r="AH3557" s="3">
        <v>103699.7</v>
      </c>
      <c r="AI3557" s="3">
        <v>2074</v>
      </c>
      <c r="AJ3557" s="2">
        <v>-10188946.82</v>
      </c>
    </row>
    <row r="3558" spans="1:36" hidden="1" x14ac:dyDescent="0.25">
      <c r="A3558" s="8">
        <v>1</v>
      </c>
      <c r="B3558" s="8" t="s">
        <v>430</v>
      </c>
      <c r="C3558" s="8">
        <v>3530210010311</v>
      </c>
      <c r="D3558" s="8" t="s">
        <v>431</v>
      </c>
      <c r="G3558" s="10">
        <v>43642</v>
      </c>
      <c r="H3558" s="8" t="s">
        <v>31</v>
      </c>
      <c r="I3558" s="8" t="s">
        <v>32</v>
      </c>
      <c r="J3558" s="9">
        <v>60402.57</v>
      </c>
      <c r="K3558" s="9">
        <v>1208.05</v>
      </c>
      <c r="L3558" s="8">
        <v>0</v>
      </c>
      <c r="M3558" s="14">
        <f t="shared" si="168"/>
        <v>61610.62</v>
      </c>
      <c r="N3558" s="8">
        <v>0</v>
      </c>
      <c r="O3558" s="8">
        <v>0</v>
      </c>
      <c r="P3558" s="8" t="s">
        <v>90</v>
      </c>
      <c r="R3558" s="11">
        <v>4423</v>
      </c>
      <c r="S3558" s="13">
        <f>_xlfn.XLOOKUP(P3558,rif_fee_schedule!$A$2:$A$84,rif_fee_schedule!C$2:C$84, 0)*1.628</f>
        <v>14.380123999999999</v>
      </c>
      <c r="T3558" s="13">
        <f>_xlfn.XLOOKUP(P3558,rif_fee_schedule!$A$2:$A$84,rif_fee_schedule!D$2:D$84, 0)</f>
        <v>8.3520000000000003</v>
      </c>
      <c r="U3558" s="14">
        <f t="shared" si="166"/>
        <v>63603.288451999993</v>
      </c>
      <c r="V3558" s="14">
        <f t="shared" si="167"/>
        <v>36940.896000000001</v>
      </c>
      <c r="W3558" s="2"/>
      <c r="Y3558" s="3">
        <v>74696854.359999999</v>
      </c>
      <c r="Z3558" s="3">
        <v>1494936.99</v>
      </c>
      <c r="AA3558" s="3">
        <v>1189721.74</v>
      </c>
      <c r="AB3558" s="2">
        <v>103699.7</v>
      </c>
      <c r="AC3558" s="3">
        <v>2074</v>
      </c>
      <c r="AD3558" s="2">
        <v>-3422401.68</v>
      </c>
      <c r="AE3558" s="3">
        <v>599122533.62</v>
      </c>
      <c r="AF3558" s="3">
        <v>12164932.65</v>
      </c>
      <c r="AG3558" s="3">
        <v>2628720.44</v>
      </c>
      <c r="AH3558" s="3">
        <v>103699.7</v>
      </c>
      <c r="AI3558" s="3">
        <v>2074</v>
      </c>
      <c r="AJ3558" s="2">
        <v>-10188946.82</v>
      </c>
    </row>
    <row r="3559" spans="1:36" hidden="1" x14ac:dyDescent="0.25">
      <c r="A3559" s="8">
        <v>2</v>
      </c>
      <c r="B3559" s="8" t="s">
        <v>1099</v>
      </c>
      <c r="C3559" s="8">
        <v>131130420810</v>
      </c>
      <c r="D3559" s="8" t="s">
        <v>1100</v>
      </c>
      <c r="G3559" s="10">
        <v>43608</v>
      </c>
      <c r="H3559" s="8" t="s">
        <v>31</v>
      </c>
      <c r="I3559" s="8" t="s">
        <v>32</v>
      </c>
      <c r="J3559" s="9">
        <v>1969.71</v>
      </c>
      <c r="K3559" s="9">
        <v>39.39</v>
      </c>
      <c r="L3559" s="8">
        <v>0</v>
      </c>
      <c r="M3559" s="14">
        <f t="shared" si="168"/>
        <v>2009.1000000000001</v>
      </c>
      <c r="N3559" s="8">
        <v>0</v>
      </c>
      <c r="O3559" s="8">
        <v>0</v>
      </c>
      <c r="P3559" s="8" t="s">
        <v>114</v>
      </c>
      <c r="R3559" s="8">
        <v>2</v>
      </c>
      <c r="S3559" s="13">
        <f>_xlfn.XLOOKUP(P3559,rif_fee_schedule!$A$2:$A$84,rif_fee_schedule!C$2:C$84, 0)*1.628</f>
        <v>4288.152</v>
      </c>
      <c r="T3559" s="13">
        <f>_xlfn.XLOOKUP(P3559,rif_fee_schedule!$A$2:$A$84,rif_fee_schedule!D$2:D$84, 0)</f>
        <v>2490</v>
      </c>
      <c r="U3559" s="14">
        <f t="shared" si="166"/>
        <v>8576.3040000000001</v>
      </c>
      <c r="V3559" s="14">
        <f t="shared" si="167"/>
        <v>4980</v>
      </c>
      <c r="W3559"/>
      <c r="Y3559" s="3">
        <v>272008405.74000001</v>
      </c>
      <c r="Z3559" s="3">
        <v>5573244.3300000001</v>
      </c>
      <c r="AA3559" s="3">
        <v>0</v>
      </c>
      <c r="AB3559">
        <v>0</v>
      </c>
      <c r="AC3559" s="3">
        <v>0</v>
      </c>
      <c r="AD3559" s="2">
        <v>-7297347.0099999998</v>
      </c>
      <c r="AE3559" s="3">
        <v>599122533.62</v>
      </c>
      <c r="AF3559" s="3">
        <v>12164932.65</v>
      </c>
      <c r="AG3559" s="3">
        <v>2628720.44</v>
      </c>
      <c r="AH3559" s="3">
        <v>103699.7</v>
      </c>
      <c r="AI3559" s="3">
        <v>2074</v>
      </c>
      <c r="AJ3559" s="2">
        <v>-10188946.82</v>
      </c>
    </row>
    <row r="3560" spans="1:36" hidden="1" x14ac:dyDescent="0.25">
      <c r="A3560" s="8">
        <v>2</v>
      </c>
      <c r="B3560" s="8" t="s">
        <v>1099</v>
      </c>
      <c r="C3560" s="8">
        <v>131130420810</v>
      </c>
      <c r="D3560" s="8" t="s">
        <v>1100</v>
      </c>
      <c r="G3560" s="10">
        <v>43608</v>
      </c>
      <c r="H3560" s="8" t="s">
        <v>31</v>
      </c>
      <c r="I3560" s="8" t="s">
        <v>32</v>
      </c>
      <c r="J3560" s="9">
        <v>1969.71</v>
      </c>
      <c r="K3560" s="9">
        <v>39.39</v>
      </c>
      <c r="L3560" s="8">
        <v>0</v>
      </c>
      <c r="M3560" s="14">
        <f t="shared" si="168"/>
        <v>2009.1000000000001</v>
      </c>
      <c r="N3560" s="8">
        <v>0</v>
      </c>
      <c r="O3560" s="8">
        <v>0</v>
      </c>
      <c r="P3560" s="8" t="s">
        <v>77</v>
      </c>
      <c r="R3560" s="8">
        <v>-1</v>
      </c>
      <c r="S3560" s="13">
        <f>_xlfn.XLOOKUP(P3560,rif_fee_schedule!$A$2:$A$84,rif_fee_schedule!C$2:C$84, 0)*1.628</f>
        <v>9769.6279999999988</v>
      </c>
      <c r="T3560" s="13">
        <f>_xlfn.XLOOKUP(P3560,rif_fee_schedule!$A$2:$A$84,rif_fee_schedule!D$2:D$84, 0)</f>
        <v>5674</v>
      </c>
      <c r="U3560" s="14">
        <f t="shared" si="166"/>
        <v>-9769.6279999999988</v>
      </c>
      <c r="V3560" s="14">
        <f t="shared" si="167"/>
        <v>-5674</v>
      </c>
      <c r="W3560"/>
      <c r="Y3560" s="3">
        <v>272008405.74000001</v>
      </c>
      <c r="Z3560" s="3">
        <v>5573244.3300000001</v>
      </c>
      <c r="AA3560" s="3">
        <v>0</v>
      </c>
      <c r="AB3560">
        <v>0</v>
      </c>
      <c r="AC3560" s="3">
        <v>0</v>
      </c>
      <c r="AD3560" s="2">
        <v>-7297347.0099999998</v>
      </c>
      <c r="AE3560" s="3">
        <v>599122533.62</v>
      </c>
      <c r="AF3560" s="3">
        <v>12164932.65</v>
      </c>
      <c r="AG3560" s="3">
        <v>2628720.44</v>
      </c>
      <c r="AH3560" s="3">
        <v>103699.7</v>
      </c>
      <c r="AI3560" s="3">
        <v>2074</v>
      </c>
      <c r="AJ3560" s="2">
        <v>-10188946.82</v>
      </c>
    </row>
    <row r="3561" spans="1:36" hidden="1" x14ac:dyDescent="0.25">
      <c r="A3561" s="8">
        <v>6</v>
      </c>
      <c r="B3561" s="8" t="s">
        <v>5636</v>
      </c>
      <c r="C3561" s="8">
        <v>1079160222070</v>
      </c>
      <c r="D3561" s="8" t="s">
        <v>5637</v>
      </c>
      <c r="F3561" s="8" t="s">
        <v>5638</v>
      </c>
      <c r="G3561" s="10">
        <v>43609</v>
      </c>
      <c r="H3561" s="8" t="s">
        <v>31</v>
      </c>
      <c r="I3561" s="8" t="s">
        <v>38</v>
      </c>
      <c r="J3561" s="9">
        <v>9278.02</v>
      </c>
      <c r="K3561" s="9">
        <v>185.56</v>
      </c>
      <c r="L3561" s="8">
        <v>0</v>
      </c>
      <c r="M3561" s="14">
        <f t="shared" si="168"/>
        <v>9463.58</v>
      </c>
      <c r="N3561" s="8">
        <v>0</v>
      </c>
      <c r="O3561" s="8">
        <v>0</v>
      </c>
      <c r="P3561" s="8" t="s">
        <v>77</v>
      </c>
      <c r="R3561" s="8">
        <v>1</v>
      </c>
      <c r="S3561" s="13">
        <f>_xlfn.XLOOKUP(P3561,rif_fee_schedule!$A$2:$A$84,rif_fee_schedule!C$2:C$84, 0)*1.628</f>
        <v>9769.6279999999988</v>
      </c>
      <c r="T3561" s="13">
        <f>_xlfn.XLOOKUP(P3561,rif_fee_schedule!$A$2:$A$84,rif_fee_schedule!D$2:D$84, 0)</f>
        <v>5674</v>
      </c>
      <c r="U3561" s="14">
        <f t="shared" si="166"/>
        <v>9769.6279999999988</v>
      </c>
      <c r="V3561" s="14">
        <f t="shared" si="167"/>
        <v>5674</v>
      </c>
      <c r="W3561"/>
      <c r="Y3561" s="3">
        <v>43269262.359999999</v>
      </c>
      <c r="Z3561" s="3">
        <v>874367.57</v>
      </c>
      <c r="AA3561" s="3">
        <v>433279.63</v>
      </c>
      <c r="AB3561">
        <v>0</v>
      </c>
      <c r="AC3561" s="3">
        <v>0</v>
      </c>
      <c r="AD3561" s="2">
        <v>374512.67</v>
      </c>
      <c r="AE3561" s="3">
        <v>599122533.62</v>
      </c>
      <c r="AF3561" s="3">
        <v>12164932.65</v>
      </c>
      <c r="AG3561" s="3">
        <v>2628720.44</v>
      </c>
      <c r="AH3561" s="3">
        <v>103699.7</v>
      </c>
      <c r="AI3561" s="3">
        <v>2074</v>
      </c>
      <c r="AJ3561" s="2">
        <v>-10188946.82</v>
      </c>
    </row>
    <row r="3562" spans="1:36" hidden="1" x14ac:dyDescent="0.25">
      <c r="A3562" s="8">
        <v>6</v>
      </c>
      <c r="B3562" s="8" t="s">
        <v>5639</v>
      </c>
      <c r="C3562" s="8">
        <v>1079160221870</v>
      </c>
      <c r="D3562" s="8" t="s">
        <v>5640</v>
      </c>
      <c r="F3562" s="8" t="s">
        <v>5641</v>
      </c>
      <c r="G3562" s="10">
        <v>43609</v>
      </c>
      <c r="H3562" s="8" t="s">
        <v>31</v>
      </c>
      <c r="I3562" s="8" t="s">
        <v>38</v>
      </c>
      <c r="J3562" s="9">
        <v>9278.02</v>
      </c>
      <c r="K3562" s="9">
        <v>185.56</v>
      </c>
      <c r="L3562" s="8">
        <v>0</v>
      </c>
      <c r="M3562" s="14">
        <f t="shared" si="168"/>
        <v>9463.58</v>
      </c>
      <c r="N3562" s="8">
        <v>0</v>
      </c>
      <c r="O3562" s="8">
        <v>0</v>
      </c>
      <c r="P3562" s="8" t="s">
        <v>77</v>
      </c>
      <c r="R3562" s="8">
        <v>1</v>
      </c>
      <c r="S3562" s="13">
        <f>_xlfn.XLOOKUP(P3562,rif_fee_schedule!$A$2:$A$84,rif_fee_schedule!C$2:C$84, 0)*1.628</f>
        <v>9769.6279999999988</v>
      </c>
      <c r="T3562" s="13">
        <f>_xlfn.XLOOKUP(P3562,rif_fee_schedule!$A$2:$A$84,rif_fee_schedule!D$2:D$84, 0)</f>
        <v>5674</v>
      </c>
      <c r="U3562" s="14">
        <f t="shared" si="166"/>
        <v>9769.6279999999988</v>
      </c>
      <c r="V3562" s="14">
        <f t="shared" si="167"/>
        <v>5674</v>
      </c>
      <c r="W3562"/>
      <c r="Y3562" s="3">
        <v>43269262.359999999</v>
      </c>
      <c r="Z3562" s="3">
        <v>874367.57</v>
      </c>
      <c r="AA3562" s="3">
        <v>433279.63</v>
      </c>
      <c r="AB3562">
        <v>0</v>
      </c>
      <c r="AC3562" s="3">
        <v>0</v>
      </c>
      <c r="AD3562" s="2">
        <v>374512.67</v>
      </c>
      <c r="AE3562" s="3">
        <v>599122533.62</v>
      </c>
      <c r="AF3562" s="3">
        <v>12164932.65</v>
      </c>
      <c r="AG3562" s="3">
        <v>2628720.44</v>
      </c>
      <c r="AH3562" s="3">
        <v>103699.7</v>
      </c>
      <c r="AI3562" s="3">
        <v>2074</v>
      </c>
      <c r="AJ3562" s="2">
        <v>-10188946.82</v>
      </c>
    </row>
    <row r="3563" spans="1:36" hidden="1" x14ac:dyDescent="0.25">
      <c r="A3563" s="8">
        <v>6</v>
      </c>
      <c r="B3563" s="8" t="s">
        <v>5503</v>
      </c>
      <c r="C3563" s="8">
        <v>1079160221630</v>
      </c>
      <c r="D3563" s="8" t="s">
        <v>5504</v>
      </c>
      <c r="F3563" s="8" t="s">
        <v>5505</v>
      </c>
      <c r="G3563" s="10">
        <v>43615</v>
      </c>
      <c r="H3563" s="8" t="s">
        <v>31</v>
      </c>
      <c r="I3563" s="8" t="s">
        <v>38</v>
      </c>
      <c r="J3563" s="9">
        <v>9278.02</v>
      </c>
      <c r="K3563" s="9">
        <v>185.56</v>
      </c>
      <c r="L3563" s="8">
        <v>0</v>
      </c>
      <c r="M3563" s="14">
        <f t="shared" si="168"/>
        <v>9463.58</v>
      </c>
      <c r="N3563" s="8">
        <v>0</v>
      </c>
      <c r="O3563" s="8">
        <v>0</v>
      </c>
      <c r="P3563" s="8" t="s">
        <v>77</v>
      </c>
      <c r="R3563" s="8">
        <v>1</v>
      </c>
      <c r="S3563" s="13">
        <f>_xlfn.XLOOKUP(P3563,rif_fee_schedule!$A$2:$A$84,rif_fee_schedule!C$2:C$84, 0)*1.628</f>
        <v>9769.6279999999988</v>
      </c>
      <c r="T3563" s="13">
        <f>_xlfn.XLOOKUP(P3563,rif_fee_schedule!$A$2:$A$84,rif_fee_schedule!D$2:D$84, 0)</f>
        <v>5674</v>
      </c>
      <c r="U3563" s="14">
        <f t="shared" si="166"/>
        <v>9769.6279999999988</v>
      </c>
      <c r="V3563" s="14">
        <f t="shared" si="167"/>
        <v>5674</v>
      </c>
      <c r="W3563"/>
      <c r="Y3563" s="3">
        <v>43269262.359999999</v>
      </c>
      <c r="Z3563" s="3">
        <v>874367.57</v>
      </c>
      <c r="AA3563" s="3">
        <v>433279.63</v>
      </c>
      <c r="AB3563">
        <v>0</v>
      </c>
      <c r="AC3563" s="3">
        <v>0</v>
      </c>
      <c r="AD3563" s="2">
        <v>374512.67</v>
      </c>
      <c r="AE3563" s="3">
        <v>599122533.62</v>
      </c>
      <c r="AF3563" s="3">
        <v>12164932.65</v>
      </c>
      <c r="AG3563" s="3">
        <v>2628720.44</v>
      </c>
      <c r="AH3563" s="3">
        <v>103699.7</v>
      </c>
      <c r="AI3563" s="3">
        <v>2074</v>
      </c>
      <c r="AJ3563" s="2">
        <v>-10188946.82</v>
      </c>
    </row>
    <row r="3564" spans="1:36" hidden="1" x14ac:dyDescent="0.25">
      <c r="A3564" s="8">
        <v>2</v>
      </c>
      <c r="B3564" s="8" t="s">
        <v>2072</v>
      </c>
      <c r="C3564" s="8">
        <v>141100090140</v>
      </c>
      <c r="D3564" s="8" t="s">
        <v>2073</v>
      </c>
      <c r="G3564" s="10">
        <v>43609</v>
      </c>
      <c r="H3564" s="8" t="s">
        <v>31</v>
      </c>
      <c r="I3564" s="8" t="s">
        <v>32</v>
      </c>
      <c r="J3564" s="9">
        <v>31731.71</v>
      </c>
      <c r="K3564" s="9">
        <v>634.63</v>
      </c>
      <c r="L3564" s="8">
        <v>0</v>
      </c>
      <c r="M3564" s="14">
        <f t="shared" si="168"/>
        <v>32366.34</v>
      </c>
      <c r="N3564" s="8">
        <v>0</v>
      </c>
      <c r="O3564" s="8">
        <v>0</v>
      </c>
      <c r="P3564" s="8" t="s">
        <v>113</v>
      </c>
      <c r="R3564" s="8">
        <v>8</v>
      </c>
      <c r="S3564" s="13">
        <f>_xlfn.XLOOKUP(P3564,rif_fee_schedule!$A$2:$A$84,rif_fee_schedule!C$2:C$84, 0)*1.628</f>
        <v>6860.3919999999998</v>
      </c>
      <c r="T3564" s="13">
        <f>_xlfn.XLOOKUP(P3564,rif_fee_schedule!$A$2:$A$84,rif_fee_schedule!D$2:D$84, 0)</f>
        <v>3984</v>
      </c>
      <c r="U3564" s="14">
        <f t="shared" si="166"/>
        <v>54883.135999999999</v>
      </c>
      <c r="V3564" s="14">
        <f t="shared" si="167"/>
        <v>31872</v>
      </c>
      <c r="W3564"/>
      <c r="Y3564" s="3">
        <v>272008405.74000001</v>
      </c>
      <c r="Z3564" s="3">
        <v>5573244.3300000001</v>
      </c>
      <c r="AA3564" s="3">
        <v>0</v>
      </c>
      <c r="AB3564">
        <v>0</v>
      </c>
      <c r="AC3564" s="3">
        <v>0</v>
      </c>
      <c r="AD3564" s="2">
        <v>-7297347.0099999998</v>
      </c>
      <c r="AE3564" s="3">
        <v>599122533.62</v>
      </c>
      <c r="AF3564" s="3">
        <v>12164932.65</v>
      </c>
      <c r="AG3564" s="3">
        <v>2628720.44</v>
      </c>
      <c r="AH3564" s="3">
        <v>103699.7</v>
      </c>
      <c r="AI3564" s="3">
        <v>2074</v>
      </c>
      <c r="AJ3564" s="2">
        <v>-10188946.82</v>
      </c>
    </row>
    <row r="3565" spans="1:36" hidden="1" x14ac:dyDescent="0.25">
      <c r="A3565" s="8">
        <v>2</v>
      </c>
      <c r="B3565" s="8" t="s">
        <v>2072</v>
      </c>
      <c r="C3565" s="8">
        <v>141100090140</v>
      </c>
      <c r="D3565" s="8" t="s">
        <v>2073</v>
      </c>
      <c r="G3565" s="10">
        <v>43609</v>
      </c>
      <c r="H3565" s="8" t="s">
        <v>31</v>
      </c>
      <c r="I3565" s="8" t="s">
        <v>32</v>
      </c>
      <c r="J3565" s="9">
        <v>31731.71</v>
      </c>
      <c r="K3565" s="9">
        <v>634.63</v>
      </c>
      <c r="L3565" s="8">
        <v>0</v>
      </c>
      <c r="M3565" s="14">
        <f t="shared" si="168"/>
        <v>32366.34</v>
      </c>
      <c r="N3565" s="8">
        <v>0</v>
      </c>
      <c r="O3565" s="8">
        <v>0</v>
      </c>
      <c r="P3565" s="8" t="s">
        <v>77</v>
      </c>
      <c r="R3565" s="8">
        <v>-2</v>
      </c>
      <c r="S3565" s="13">
        <f>_xlfn.XLOOKUP(P3565,rif_fee_schedule!$A$2:$A$84,rif_fee_schedule!C$2:C$84, 0)*1.628</f>
        <v>9769.6279999999988</v>
      </c>
      <c r="T3565" s="13">
        <f>_xlfn.XLOOKUP(P3565,rif_fee_schedule!$A$2:$A$84,rif_fee_schedule!D$2:D$84, 0)</f>
        <v>5674</v>
      </c>
      <c r="U3565" s="14">
        <f t="shared" si="166"/>
        <v>-19539.255999999998</v>
      </c>
      <c r="V3565" s="14">
        <f t="shared" si="167"/>
        <v>-11348</v>
      </c>
      <c r="W3565"/>
      <c r="Y3565" s="3">
        <v>272008405.74000001</v>
      </c>
      <c r="Z3565" s="3">
        <v>5573244.3300000001</v>
      </c>
      <c r="AA3565" s="3">
        <v>0</v>
      </c>
      <c r="AB3565">
        <v>0</v>
      </c>
      <c r="AC3565" s="3">
        <v>0</v>
      </c>
      <c r="AD3565" s="2">
        <v>-7297347.0099999998</v>
      </c>
      <c r="AE3565" s="3">
        <v>599122533.62</v>
      </c>
      <c r="AF3565" s="3">
        <v>12164932.65</v>
      </c>
      <c r="AG3565" s="3">
        <v>2628720.44</v>
      </c>
      <c r="AH3565" s="3">
        <v>103699.7</v>
      </c>
      <c r="AI3565" s="3">
        <v>2074</v>
      </c>
      <c r="AJ3565" s="2">
        <v>-10188946.82</v>
      </c>
    </row>
    <row r="3566" spans="1:36" hidden="1" x14ac:dyDescent="0.25">
      <c r="A3566" s="8">
        <v>3.1</v>
      </c>
      <c r="B3566" s="8" t="s">
        <v>3994</v>
      </c>
      <c r="C3566" s="8">
        <v>622280113190</v>
      </c>
      <c r="D3566" s="8" t="s">
        <v>3995</v>
      </c>
      <c r="F3566" s="8" t="s">
        <v>3996</v>
      </c>
      <c r="G3566" s="10">
        <v>43613</v>
      </c>
      <c r="H3566" s="8" t="s">
        <v>31</v>
      </c>
      <c r="I3566" s="8" t="s">
        <v>38</v>
      </c>
      <c r="J3566" s="9">
        <v>0</v>
      </c>
      <c r="K3566" s="9">
        <v>0</v>
      </c>
      <c r="L3566" s="8">
        <v>0</v>
      </c>
      <c r="M3566" s="14">
        <f t="shared" si="168"/>
        <v>0</v>
      </c>
      <c r="N3566" s="8">
        <v>0</v>
      </c>
      <c r="O3566" s="8">
        <v>0</v>
      </c>
      <c r="P3566" s="8" t="s">
        <v>77</v>
      </c>
      <c r="R3566" s="8">
        <v>-1</v>
      </c>
      <c r="S3566" s="13">
        <f>_xlfn.XLOOKUP(P3566,rif_fee_schedule!$A$2:$A$84,rif_fee_schedule!C$2:C$84, 0)*1.628</f>
        <v>9769.6279999999988</v>
      </c>
      <c r="T3566" s="13">
        <f>_xlfn.XLOOKUP(P3566,rif_fee_schedule!$A$2:$A$84,rif_fee_schedule!D$2:D$84, 0)</f>
        <v>5674</v>
      </c>
      <c r="U3566" s="14">
        <f t="shared" si="166"/>
        <v>-9769.6279999999988</v>
      </c>
      <c r="V3566" s="14">
        <f t="shared" si="167"/>
        <v>-5674</v>
      </c>
      <c r="W3566"/>
      <c r="Y3566" s="3">
        <v>34362078.990000002</v>
      </c>
      <c r="Z3566" s="3">
        <v>687512.03</v>
      </c>
      <c r="AA3566" s="3">
        <v>0</v>
      </c>
      <c r="AB3566">
        <v>0</v>
      </c>
      <c r="AC3566" s="3">
        <v>0</v>
      </c>
      <c r="AD3566" s="2">
        <v>-175934.14</v>
      </c>
      <c r="AE3566" s="3">
        <v>599122533.62</v>
      </c>
      <c r="AF3566" s="3">
        <v>12164932.65</v>
      </c>
      <c r="AG3566" s="3">
        <v>2628720.44</v>
      </c>
      <c r="AH3566" s="3">
        <v>103699.7</v>
      </c>
      <c r="AI3566" s="3">
        <v>2074</v>
      </c>
      <c r="AJ3566" s="2">
        <v>-10188946.82</v>
      </c>
    </row>
    <row r="3567" spans="1:36" hidden="1" x14ac:dyDescent="0.25">
      <c r="A3567" s="8">
        <v>3.1</v>
      </c>
      <c r="B3567" s="8" t="s">
        <v>3994</v>
      </c>
      <c r="C3567" s="8">
        <v>622280113190</v>
      </c>
      <c r="D3567" s="8" t="s">
        <v>3995</v>
      </c>
      <c r="F3567" s="8" t="s">
        <v>3996</v>
      </c>
      <c r="G3567" s="10">
        <v>43613</v>
      </c>
      <c r="H3567" s="8" t="s">
        <v>31</v>
      </c>
      <c r="I3567" s="8" t="s">
        <v>38</v>
      </c>
      <c r="J3567" s="9">
        <v>0</v>
      </c>
      <c r="K3567" s="9">
        <v>0</v>
      </c>
      <c r="L3567" s="8">
        <v>0</v>
      </c>
      <c r="M3567" s="14">
        <f t="shared" si="168"/>
        <v>0</v>
      </c>
      <c r="N3567" s="8">
        <v>0</v>
      </c>
      <c r="O3567" s="8">
        <v>0</v>
      </c>
      <c r="P3567" s="8" t="s">
        <v>77</v>
      </c>
      <c r="R3567" s="8">
        <v>1</v>
      </c>
      <c r="S3567" s="13">
        <f>_xlfn.XLOOKUP(P3567,rif_fee_schedule!$A$2:$A$84,rif_fee_schedule!C$2:C$84, 0)*1.628</f>
        <v>9769.6279999999988</v>
      </c>
      <c r="T3567" s="13">
        <f>_xlfn.XLOOKUP(P3567,rif_fee_schedule!$A$2:$A$84,rif_fee_schedule!D$2:D$84, 0)</f>
        <v>5674</v>
      </c>
      <c r="U3567" s="14">
        <f t="shared" si="166"/>
        <v>9769.6279999999988</v>
      </c>
      <c r="V3567" s="14">
        <f t="shared" si="167"/>
        <v>5674</v>
      </c>
      <c r="W3567"/>
      <c r="Y3567" s="3">
        <v>34362078.990000002</v>
      </c>
      <c r="Z3567" s="3">
        <v>687512.03</v>
      </c>
      <c r="AA3567" s="3">
        <v>0</v>
      </c>
      <c r="AB3567">
        <v>0</v>
      </c>
      <c r="AC3567" s="3">
        <v>0</v>
      </c>
      <c r="AD3567" s="2">
        <v>-175934.14</v>
      </c>
      <c r="AE3567" s="3">
        <v>599122533.62</v>
      </c>
      <c r="AF3567" s="3">
        <v>12164932.65</v>
      </c>
      <c r="AG3567" s="3">
        <v>2628720.44</v>
      </c>
      <c r="AH3567" s="3">
        <v>103699.7</v>
      </c>
      <c r="AI3567" s="3">
        <v>2074</v>
      </c>
      <c r="AJ3567" s="2">
        <v>-10188946.82</v>
      </c>
    </row>
    <row r="3568" spans="1:36" hidden="1" x14ac:dyDescent="0.25">
      <c r="A3568" s="8">
        <v>1</v>
      </c>
      <c r="B3568" s="8" t="s">
        <v>671</v>
      </c>
      <c r="C3568" s="8">
        <v>3530320340020</v>
      </c>
      <c r="D3568" s="8" t="s">
        <v>672</v>
      </c>
      <c r="F3568" s="8" t="s">
        <v>673</v>
      </c>
      <c r="G3568" s="10">
        <v>43635</v>
      </c>
      <c r="H3568" s="8" t="s">
        <v>31</v>
      </c>
      <c r="I3568" s="8" t="s">
        <v>38</v>
      </c>
      <c r="J3568" s="9">
        <v>0</v>
      </c>
      <c r="K3568" s="9">
        <v>1000</v>
      </c>
      <c r="L3568" s="8">
        <v>1189721.74</v>
      </c>
      <c r="M3568" s="14">
        <f t="shared" si="168"/>
        <v>1190721.74</v>
      </c>
      <c r="N3568" s="8">
        <v>0</v>
      </c>
      <c r="O3568" s="8">
        <v>0</v>
      </c>
      <c r="P3568" s="8" t="s">
        <v>78</v>
      </c>
      <c r="R3568" s="8">
        <v>135</v>
      </c>
      <c r="S3568" s="13">
        <f>_xlfn.XLOOKUP(P3568,rif_fee_schedule!$A$2:$A$84,rif_fee_schedule!C$2:C$84, 0)*1.628</f>
        <v>9105.4039999999986</v>
      </c>
      <c r="T3568" s="13">
        <f>_xlfn.XLOOKUP(P3568,rif_fee_schedule!$A$2:$A$84,rif_fee_schedule!D$2:D$84, 0)</f>
        <v>5288</v>
      </c>
      <c r="U3568" s="14">
        <f t="shared" si="166"/>
        <v>1229229.5399999998</v>
      </c>
      <c r="V3568" s="14">
        <f t="shared" si="167"/>
        <v>713880</v>
      </c>
      <c r="W3568"/>
      <c r="Y3568" s="3">
        <v>74696854.359999999</v>
      </c>
      <c r="Z3568" s="3">
        <v>1494936.99</v>
      </c>
      <c r="AA3568" s="3">
        <v>1189721.74</v>
      </c>
      <c r="AB3568" s="2">
        <v>103699.7</v>
      </c>
      <c r="AC3568" s="3">
        <v>2074</v>
      </c>
      <c r="AD3568" s="2">
        <v>-3422401.68</v>
      </c>
      <c r="AE3568" s="3">
        <v>599122533.62</v>
      </c>
      <c r="AF3568" s="3">
        <v>12164932.65</v>
      </c>
      <c r="AG3568" s="3">
        <v>2628720.44</v>
      </c>
      <c r="AH3568" s="3">
        <v>103699.7</v>
      </c>
      <c r="AI3568" s="3">
        <v>2074</v>
      </c>
      <c r="AJ3568" s="2">
        <v>-10188946.82</v>
      </c>
    </row>
    <row r="3569" spans="1:36" hidden="1" x14ac:dyDescent="0.25">
      <c r="A3569" s="8">
        <v>2</v>
      </c>
      <c r="B3569" s="8" t="s">
        <v>2312</v>
      </c>
      <c r="C3569" s="8">
        <v>141290170550</v>
      </c>
      <c r="D3569" s="8" t="s">
        <v>2313</v>
      </c>
      <c r="F3569" s="8" t="s">
        <v>2314</v>
      </c>
      <c r="G3569" s="10">
        <v>43621</v>
      </c>
      <c r="H3569" s="8" t="s">
        <v>31</v>
      </c>
      <c r="I3569" s="8" t="s">
        <v>38</v>
      </c>
      <c r="J3569" s="9">
        <v>0</v>
      </c>
      <c r="K3569" s="9">
        <v>0</v>
      </c>
      <c r="L3569" s="8">
        <v>0</v>
      </c>
      <c r="M3569" s="14">
        <f t="shared" si="168"/>
        <v>0</v>
      </c>
      <c r="N3569" s="8">
        <v>0</v>
      </c>
      <c r="O3569" s="8">
        <v>0</v>
      </c>
      <c r="P3569" s="8" t="s">
        <v>77</v>
      </c>
      <c r="R3569" s="8">
        <v>0</v>
      </c>
      <c r="S3569" s="13">
        <f>_xlfn.XLOOKUP(P3569,rif_fee_schedule!$A$2:$A$84,rif_fee_schedule!C$2:C$84, 0)*1.628</f>
        <v>9769.6279999999988</v>
      </c>
      <c r="T3569" s="13">
        <f>_xlfn.XLOOKUP(P3569,rif_fee_schedule!$A$2:$A$84,rif_fee_schedule!D$2:D$84, 0)</f>
        <v>5674</v>
      </c>
      <c r="U3569" s="14">
        <f t="shared" si="166"/>
        <v>0</v>
      </c>
      <c r="V3569" s="14">
        <f t="shared" si="167"/>
        <v>0</v>
      </c>
      <c r="W3569"/>
      <c r="Y3569" s="3">
        <v>272008405.74000001</v>
      </c>
      <c r="Z3569" s="3">
        <v>5573244.3300000001</v>
      </c>
      <c r="AA3569" s="3">
        <v>0</v>
      </c>
      <c r="AB3569">
        <v>0</v>
      </c>
      <c r="AC3569" s="3">
        <v>0</v>
      </c>
      <c r="AD3569" s="2">
        <v>-7297347.0099999998</v>
      </c>
      <c r="AE3569" s="3">
        <v>599122533.62</v>
      </c>
      <c r="AF3569" s="3">
        <v>12164932.65</v>
      </c>
      <c r="AG3569" s="3">
        <v>2628720.44</v>
      </c>
      <c r="AH3569" s="3">
        <v>103699.7</v>
      </c>
      <c r="AI3569" s="3">
        <v>2074</v>
      </c>
      <c r="AJ3569" s="2">
        <v>-10188946.82</v>
      </c>
    </row>
    <row r="3570" spans="1:36" hidden="1" x14ac:dyDescent="0.25">
      <c r="A3570" s="8">
        <v>9.1</v>
      </c>
      <c r="B3570" s="8" t="s">
        <v>8913</v>
      </c>
      <c r="C3570" s="8">
        <v>430120100810</v>
      </c>
      <c r="D3570" s="8" t="s">
        <v>8914</v>
      </c>
      <c r="F3570" s="8" t="s">
        <v>8915</v>
      </c>
      <c r="G3570" s="10">
        <v>43627</v>
      </c>
      <c r="H3570" s="8" t="s">
        <v>31</v>
      </c>
      <c r="I3570" s="8" t="s">
        <v>38</v>
      </c>
      <c r="J3570" s="9">
        <v>15865.85</v>
      </c>
      <c r="K3570" s="9">
        <v>317.32</v>
      </c>
      <c r="L3570" s="8">
        <v>0</v>
      </c>
      <c r="M3570" s="14">
        <f t="shared" si="168"/>
        <v>16183.17</v>
      </c>
      <c r="N3570" s="8">
        <v>0</v>
      </c>
      <c r="O3570" s="8">
        <v>0</v>
      </c>
      <c r="P3570" s="8" t="s">
        <v>113</v>
      </c>
      <c r="R3570" s="8">
        <v>4</v>
      </c>
      <c r="S3570" s="13">
        <f>_xlfn.XLOOKUP(P3570,rif_fee_schedule!$A$2:$A$84,rif_fee_schedule!C$2:C$84, 0)*1.628</f>
        <v>6860.3919999999998</v>
      </c>
      <c r="T3570" s="13">
        <f>_xlfn.XLOOKUP(P3570,rif_fee_schedule!$A$2:$A$84,rif_fee_schedule!D$2:D$84, 0)</f>
        <v>3984</v>
      </c>
      <c r="U3570" s="14">
        <f t="shared" si="166"/>
        <v>27441.567999999999</v>
      </c>
      <c r="V3570" s="14">
        <f t="shared" si="167"/>
        <v>15936</v>
      </c>
      <c r="W3570"/>
      <c r="Y3570" s="3">
        <v>13894747.220000001</v>
      </c>
      <c r="Z3570" s="3">
        <v>290518.01</v>
      </c>
      <c r="AA3570" s="3">
        <v>0</v>
      </c>
      <c r="AB3570">
        <v>0</v>
      </c>
      <c r="AC3570" s="3">
        <v>0</v>
      </c>
      <c r="AD3570" s="2">
        <v>-156592.79</v>
      </c>
      <c r="AE3570" s="3">
        <v>599122533.62</v>
      </c>
      <c r="AF3570" s="3">
        <v>12164932.65</v>
      </c>
      <c r="AG3570" s="3">
        <v>2628720.44</v>
      </c>
      <c r="AH3570" s="3">
        <v>103699.7</v>
      </c>
      <c r="AI3570" s="3">
        <v>2074</v>
      </c>
      <c r="AJ3570" s="2">
        <v>-10188946.82</v>
      </c>
    </row>
    <row r="3571" spans="1:36" hidden="1" x14ac:dyDescent="0.25">
      <c r="A3571" s="8">
        <v>9.1</v>
      </c>
      <c r="B3571" s="8" t="s">
        <v>8913</v>
      </c>
      <c r="C3571" s="8">
        <v>430120100810</v>
      </c>
      <c r="D3571" s="8" t="s">
        <v>8914</v>
      </c>
      <c r="F3571" s="8" t="s">
        <v>8915</v>
      </c>
      <c r="G3571" s="10">
        <v>43627</v>
      </c>
      <c r="H3571" s="8" t="s">
        <v>31</v>
      </c>
      <c r="I3571" s="8" t="s">
        <v>38</v>
      </c>
      <c r="J3571" s="9">
        <v>15865.85</v>
      </c>
      <c r="K3571" s="9">
        <v>317.32</v>
      </c>
      <c r="L3571" s="8">
        <v>0</v>
      </c>
      <c r="M3571" s="14">
        <f t="shared" si="168"/>
        <v>16183.17</v>
      </c>
      <c r="N3571" s="8">
        <v>0</v>
      </c>
      <c r="O3571" s="8">
        <v>0</v>
      </c>
      <c r="P3571" s="8" t="s">
        <v>77</v>
      </c>
      <c r="R3571" s="8">
        <v>-1</v>
      </c>
      <c r="S3571" s="13">
        <f>_xlfn.XLOOKUP(P3571,rif_fee_schedule!$A$2:$A$84,rif_fee_schedule!C$2:C$84, 0)*1.628</f>
        <v>9769.6279999999988</v>
      </c>
      <c r="T3571" s="13">
        <f>_xlfn.XLOOKUP(P3571,rif_fee_schedule!$A$2:$A$84,rif_fee_schedule!D$2:D$84, 0)</f>
        <v>5674</v>
      </c>
      <c r="U3571" s="14">
        <f t="shared" ref="U3571:U3634" si="169">S3571*R3571</f>
        <v>-9769.6279999999988</v>
      </c>
      <c r="V3571" s="14">
        <f t="shared" ref="V3571:V3634" si="170">T3571*R3571</f>
        <v>-5674</v>
      </c>
      <c r="W3571"/>
      <c r="Y3571" s="3">
        <v>13894747.220000001</v>
      </c>
      <c r="Z3571" s="3">
        <v>290518.01</v>
      </c>
      <c r="AA3571" s="3">
        <v>0</v>
      </c>
      <c r="AB3571">
        <v>0</v>
      </c>
      <c r="AC3571" s="3">
        <v>0</v>
      </c>
      <c r="AD3571" s="2">
        <v>-156592.79</v>
      </c>
      <c r="AE3571" s="3">
        <v>599122533.62</v>
      </c>
      <c r="AF3571" s="3">
        <v>12164932.65</v>
      </c>
      <c r="AG3571" s="3">
        <v>2628720.44</v>
      </c>
      <c r="AH3571" s="3">
        <v>103699.7</v>
      </c>
      <c r="AI3571" s="3">
        <v>2074</v>
      </c>
      <c r="AJ3571" s="2">
        <v>-10188946.82</v>
      </c>
    </row>
    <row r="3572" spans="1:36" hidden="1" x14ac:dyDescent="0.25">
      <c r="A3572" s="8">
        <v>2</v>
      </c>
      <c r="B3572" s="8" t="s">
        <v>1112</v>
      </c>
      <c r="C3572" s="8">
        <v>131130600190</v>
      </c>
      <c r="D3572" s="8" t="s">
        <v>1113</v>
      </c>
      <c r="G3572" s="10">
        <v>43607</v>
      </c>
      <c r="H3572" s="8" t="s">
        <v>31</v>
      </c>
      <c r="I3572" s="8" t="s">
        <v>32</v>
      </c>
      <c r="J3572" s="9">
        <v>0</v>
      </c>
      <c r="K3572" s="9">
        <v>0</v>
      </c>
      <c r="L3572" s="8">
        <v>0</v>
      </c>
      <c r="M3572" s="14">
        <f t="shared" si="168"/>
        <v>0</v>
      </c>
      <c r="N3572" s="8">
        <v>0</v>
      </c>
      <c r="O3572" s="8">
        <v>0</v>
      </c>
      <c r="P3572" s="8" t="s">
        <v>114</v>
      </c>
      <c r="R3572" s="8">
        <v>-2</v>
      </c>
      <c r="S3572" s="13">
        <f>_xlfn.XLOOKUP(P3572,rif_fee_schedule!$A$2:$A$84,rif_fee_schedule!C$2:C$84, 0)*1.628</f>
        <v>4288.152</v>
      </c>
      <c r="T3572" s="13">
        <f>_xlfn.XLOOKUP(P3572,rif_fee_schedule!$A$2:$A$84,rif_fee_schedule!D$2:D$84, 0)</f>
        <v>2490</v>
      </c>
      <c r="U3572" s="14">
        <f t="shared" si="169"/>
        <v>-8576.3040000000001</v>
      </c>
      <c r="V3572" s="14">
        <f t="shared" si="170"/>
        <v>-4980</v>
      </c>
      <c r="W3572"/>
      <c r="Y3572" s="3">
        <v>272008405.74000001</v>
      </c>
      <c r="Z3572" s="3">
        <v>5573244.3300000001</v>
      </c>
      <c r="AA3572" s="3">
        <v>0</v>
      </c>
      <c r="AB3572">
        <v>0</v>
      </c>
      <c r="AC3572" s="3">
        <v>0</v>
      </c>
      <c r="AD3572" s="2">
        <v>-7297347.0099999998</v>
      </c>
      <c r="AE3572" s="3">
        <v>599122533.62</v>
      </c>
      <c r="AF3572" s="3">
        <v>12164932.65</v>
      </c>
      <c r="AG3572" s="3">
        <v>2628720.44</v>
      </c>
      <c r="AH3572" s="3">
        <v>103699.7</v>
      </c>
      <c r="AI3572" s="3">
        <v>2074</v>
      </c>
      <c r="AJ3572" s="2">
        <v>-10188946.82</v>
      </c>
    </row>
    <row r="3573" spans="1:36" hidden="1" x14ac:dyDescent="0.25">
      <c r="A3573" s="8">
        <v>2</v>
      </c>
      <c r="B3573" s="8" t="s">
        <v>1112</v>
      </c>
      <c r="C3573" s="8">
        <v>131130600190</v>
      </c>
      <c r="D3573" s="8" t="s">
        <v>1113</v>
      </c>
      <c r="G3573" s="10">
        <v>43607</v>
      </c>
      <c r="H3573" s="8" t="s">
        <v>31</v>
      </c>
      <c r="I3573" s="8" t="s">
        <v>32</v>
      </c>
      <c r="J3573" s="9">
        <v>0</v>
      </c>
      <c r="K3573" s="9">
        <v>0</v>
      </c>
      <c r="L3573" s="8">
        <v>0</v>
      </c>
      <c r="M3573" s="14">
        <f t="shared" si="168"/>
        <v>0</v>
      </c>
      <c r="N3573" s="8">
        <v>0</v>
      </c>
      <c r="O3573" s="8">
        <v>0</v>
      </c>
      <c r="P3573" s="8" t="s">
        <v>114</v>
      </c>
      <c r="R3573" s="8">
        <v>2</v>
      </c>
      <c r="S3573" s="13">
        <f>_xlfn.XLOOKUP(P3573,rif_fee_schedule!$A$2:$A$84,rif_fee_schedule!C$2:C$84, 0)*1.628</f>
        <v>4288.152</v>
      </c>
      <c r="T3573" s="13">
        <f>_xlfn.XLOOKUP(P3573,rif_fee_schedule!$A$2:$A$84,rif_fee_schedule!D$2:D$84, 0)</f>
        <v>2490</v>
      </c>
      <c r="U3573" s="14">
        <f t="shared" si="169"/>
        <v>8576.3040000000001</v>
      </c>
      <c r="V3573" s="14">
        <f t="shared" si="170"/>
        <v>4980</v>
      </c>
      <c r="W3573"/>
      <c r="Y3573" s="3">
        <v>272008405.74000001</v>
      </c>
      <c r="Z3573" s="3">
        <v>5573244.3300000001</v>
      </c>
      <c r="AA3573" s="3">
        <v>0</v>
      </c>
      <c r="AB3573">
        <v>0</v>
      </c>
      <c r="AC3573" s="3">
        <v>0</v>
      </c>
      <c r="AD3573" s="2">
        <v>-7297347.0099999998</v>
      </c>
      <c r="AE3573" s="3">
        <v>599122533.62</v>
      </c>
      <c r="AF3573" s="3">
        <v>12164932.65</v>
      </c>
      <c r="AG3573" s="3">
        <v>2628720.44</v>
      </c>
      <c r="AH3573" s="3">
        <v>103699.7</v>
      </c>
      <c r="AI3573" s="3">
        <v>2074</v>
      </c>
      <c r="AJ3573" s="2">
        <v>-10188946.82</v>
      </c>
    </row>
    <row r="3574" spans="1:36" hidden="1" x14ac:dyDescent="0.25">
      <c r="A3574" s="8">
        <v>5.0999999999999996</v>
      </c>
      <c r="B3574" s="8" t="s">
        <v>5224</v>
      </c>
      <c r="C3574" s="8">
        <v>2050120390010</v>
      </c>
      <c r="D3574" s="8" t="s">
        <v>5225</v>
      </c>
      <c r="G3574" s="10">
        <v>43613</v>
      </c>
      <c r="H3574" s="8" t="s">
        <v>31</v>
      </c>
      <c r="I3574" s="8" t="s">
        <v>32</v>
      </c>
      <c r="J3574" s="9">
        <v>8772.4500000000007</v>
      </c>
      <c r="K3574" s="9">
        <v>175.45</v>
      </c>
      <c r="L3574" s="8">
        <v>0</v>
      </c>
      <c r="M3574" s="14">
        <f t="shared" si="168"/>
        <v>8947.9000000000015</v>
      </c>
      <c r="N3574" s="8">
        <v>0</v>
      </c>
      <c r="O3574" s="8">
        <v>0</v>
      </c>
      <c r="P3574" s="8" t="s">
        <v>77</v>
      </c>
      <c r="R3574" s="8">
        <v>1</v>
      </c>
      <c r="S3574" s="13">
        <f>_xlfn.XLOOKUP(P3574,rif_fee_schedule!$A$2:$A$84,rif_fee_schedule!C$2:C$84, 0)*1.628</f>
        <v>9769.6279999999988</v>
      </c>
      <c r="T3574" s="13">
        <f>_xlfn.XLOOKUP(P3574,rif_fee_schedule!$A$2:$A$84,rif_fee_schedule!D$2:D$84, 0)</f>
        <v>5674</v>
      </c>
      <c r="U3574" s="14">
        <f t="shared" si="169"/>
        <v>9769.6279999999988</v>
      </c>
      <c r="V3574" s="14">
        <f t="shared" si="170"/>
        <v>5674</v>
      </c>
      <c r="Y3574" s="3">
        <v>460572.8</v>
      </c>
      <c r="Z3574" s="3">
        <v>9211.4599999999991</v>
      </c>
      <c r="AA3574" s="3">
        <v>0</v>
      </c>
      <c r="AB3574">
        <v>0</v>
      </c>
      <c r="AC3574" s="3">
        <v>0</v>
      </c>
      <c r="AD3574" s="2">
        <v>11471.08</v>
      </c>
      <c r="AE3574" s="3">
        <v>599122533.62</v>
      </c>
      <c r="AF3574" s="3">
        <v>12164932.65</v>
      </c>
      <c r="AG3574" s="3">
        <v>2628720.44</v>
      </c>
      <c r="AH3574" s="3">
        <v>103699.7</v>
      </c>
      <c r="AI3574" s="3">
        <v>2074</v>
      </c>
      <c r="AJ3574" s="2">
        <v>-10188946.82</v>
      </c>
    </row>
    <row r="3575" spans="1:36" hidden="1" x14ac:dyDescent="0.25">
      <c r="A3575" s="8">
        <v>2</v>
      </c>
      <c r="B3575" s="8" t="s">
        <v>1498</v>
      </c>
      <c r="C3575" s="8">
        <v>131250281090</v>
      </c>
      <c r="D3575" s="8" t="s">
        <v>1499</v>
      </c>
      <c r="F3575" s="8" t="s">
        <v>1500</v>
      </c>
      <c r="G3575" s="10">
        <v>43684</v>
      </c>
      <c r="H3575" s="8" t="s">
        <v>31</v>
      </c>
      <c r="I3575" s="8" t="s">
        <v>38</v>
      </c>
      <c r="J3575" s="9">
        <v>40941.49</v>
      </c>
      <c r="K3575" s="9">
        <v>818.84</v>
      </c>
      <c r="L3575" s="8">
        <v>0</v>
      </c>
      <c r="M3575" s="14">
        <f t="shared" si="168"/>
        <v>41760.329999999994</v>
      </c>
      <c r="N3575" s="8">
        <v>0</v>
      </c>
      <c r="O3575" s="8">
        <v>0</v>
      </c>
      <c r="P3575" s="8" t="s">
        <v>112</v>
      </c>
      <c r="R3575" s="11">
        <v>3161</v>
      </c>
      <c r="S3575" s="13">
        <f>_xlfn.XLOOKUP(P3575,rif_fee_schedule!$A$2:$A$84,rif_fee_schedule!C$2:C$84, 0)*1.628</f>
        <v>53.092335999999996</v>
      </c>
      <c r="T3575" s="13">
        <f>_xlfn.XLOOKUP(P3575,rif_fee_schedule!$A$2:$A$84,rif_fee_schedule!D$2:D$84, 0)</f>
        <v>30.835000000000001</v>
      </c>
      <c r="U3575" s="14">
        <f t="shared" si="169"/>
        <v>167824.87409599999</v>
      </c>
      <c r="V3575" s="14">
        <f t="shared" si="170"/>
        <v>97469.434999999998</v>
      </c>
      <c r="W3575" s="2"/>
      <c r="Y3575" s="3">
        <v>272008405.74000001</v>
      </c>
      <c r="Z3575" s="3">
        <v>5573244.3300000001</v>
      </c>
      <c r="AA3575" s="3">
        <v>0</v>
      </c>
      <c r="AB3575">
        <v>0</v>
      </c>
      <c r="AC3575" s="3">
        <v>0</v>
      </c>
      <c r="AD3575" s="2">
        <v>-7297347.0099999998</v>
      </c>
      <c r="AE3575" s="3">
        <v>599122533.62</v>
      </c>
      <c r="AF3575" s="3">
        <v>12164932.65</v>
      </c>
      <c r="AG3575" s="3">
        <v>2628720.44</v>
      </c>
      <c r="AH3575" s="3">
        <v>103699.7</v>
      </c>
      <c r="AI3575" s="3">
        <v>2074</v>
      </c>
      <c r="AJ3575" s="2">
        <v>-10188946.82</v>
      </c>
    </row>
    <row r="3576" spans="1:36" hidden="1" x14ac:dyDescent="0.25">
      <c r="A3576" s="8">
        <v>2</v>
      </c>
      <c r="B3576" s="8" t="s">
        <v>1498</v>
      </c>
      <c r="C3576" s="8">
        <v>131250281090</v>
      </c>
      <c r="D3576" s="8" t="s">
        <v>1499</v>
      </c>
      <c r="F3576" s="8" t="s">
        <v>1500</v>
      </c>
      <c r="G3576" s="10">
        <v>43684</v>
      </c>
      <c r="H3576" s="8" t="s">
        <v>31</v>
      </c>
      <c r="I3576" s="8" t="s">
        <v>38</v>
      </c>
      <c r="J3576" s="9">
        <v>40941.49</v>
      </c>
      <c r="K3576" s="9">
        <v>818.84</v>
      </c>
      <c r="L3576" s="8">
        <v>0</v>
      </c>
      <c r="M3576" s="14">
        <f t="shared" si="168"/>
        <v>41760.329999999994</v>
      </c>
      <c r="N3576" s="8">
        <v>0</v>
      </c>
      <c r="O3576" s="8">
        <v>0</v>
      </c>
      <c r="P3576" s="8" t="s">
        <v>112</v>
      </c>
      <c r="R3576" s="11">
        <v>-1827</v>
      </c>
      <c r="S3576" s="13">
        <f>_xlfn.XLOOKUP(P3576,rif_fee_schedule!$A$2:$A$84,rif_fee_schedule!C$2:C$84, 0)*1.628</f>
        <v>53.092335999999996</v>
      </c>
      <c r="T3576" s="13">
        <f>_xlfn.XLOOKUP(P3576,rif_fee_schedule!$A$2:$A$84,rif_fee_schedule!D$2:D$84, 0)</f>
        <v>30.835000000000001</v>
      </c>
      <c r="U3576" s="14">
        <f t="shared" si="169"/>
        <v>-96999.69787199999</v>
      </c>
      <c r="V3576" s="14">
        <f t="shared" si="170"/>
        <v>-56335.544999999998</v>
      </c>
      <c r="W3576" s="2"/>
      <c r="Y3576" s="3">
        <v>272008405.74000001</v>
      </c>
      <c r="Z3576" s="3">
        <v>5573244.3300000001</v>
      </c>
      <c r="AA3576" s="3">
        <v>0</v>
      </c>
      <c r="AB3576">
        <v>0</v>
      </c>
      <c r="AC3576" s="3">
        <v>0</v>
      </c>
      <c r="AD3576" s="2">
        <v>-7297347.0099999998</v>
      </c>
      <c r="AE3576" s="3">
        <v>599122533.62</v>
      </c>
      <c r="AF3576" s="3">
        <v>12164932.65</v>
      </c>
      <c r="AG3576" s="3">
        <v>2628720.44</v>
      </c>
      <c r="AH3576" s="3">
        <v>103699.7</v>
      </c>
      <c r="AI3576" s="3">
        <v>2074</v>
      </c>
      <c r="AJ3576" s="2">
        <v>-10188946.82</v>
      </c>
    </row>
    <row r="3577" spans="1:36" hidden="1" x14ac:dyDescent="0.25">
      <c r="A3577" s="8">
        <v>2</v>
      </c>
      <c r="B3577" s="8" t="s">
        <v>1498</v>
      </c>
      <c r="C3577" s="8">
        <v>131250281090</v>
      </c>
      <c r="D3577" s="8" t="s">
        <v>1499</v>
      </c>
      <c r="F3577" s="8" t="s">
        <v>1500</v>
      </c>
      <c r="G3577" s="10">
        <v>43684</v>
      </c>
      <c r="H3577" s="8" t="s">
        <v>31</v>
      </c>
      <c r="I3577" s="8" t="s">
        <v>38</v>
      </c>
      <c r="J3577" s="9">
        <v>40941.49</v>
      </c>
      <c r="K3577" s="9">
        <v>818.84</v>
      </c>
      <c r="L3577" s="8">
        <v>0</v>
      </c>
      <c r="M3577" s="14">
        <f t="shared" si="168"/>
        <v>41760.329999999994</v>
      </c>
      <c r="N3577" s="8">
        <v>0</v>
      </c>
      <c r="O3577" s="8">
        <v>0</v>
      </c>
      <c r="P3577" s="8" t="s">
        <v>45</v>
      </c>
      <c r="R3577" s="11">
        <v>-1311</v>
      </c>
      <c r="S3577" s="13">
        <f>_xlfn.XLOOKUP(P3577,rif_fee_schedule!$A$2:$A$84,rif_fee_schedule!C$2:C$84, 0)*1.628</f>
        <v>19.244587999999997</v>
      </c>
      <c r="T3577" s="13">
        <f>_xlfn.XLOOKUP(P3577,rif_fee_schedule!$A$2:$A$84,rif_fee_schedule!D$2:D$84, 0)</f>
        <v>11.177</v>
      </c>
      <c r="U3577" s="14">
        <f t="shared" si="169"/>
        <v>-25229.654867999994</v>
      </c>
      <c r="V3577" s="14">
        <f t="shared" si="170"/>
        <v>-14653.046999999999</v>
      </c>
      <c r="W3577" s="2"/>
      <c r="Y3577" s="3">
        <v>272008405.74000001</v>
      </c>
      <c r="Z3577" s="3">
        <v>5573244.3300000001</v>
      </c>
      <c r="AA3577" s="3">
        <v>0</v>
      </c>
      <c r="AB3577">
        <v>0</v>
      </c>
      <c r="AC3577" s="3">
        <v>0</v>
      </c>
      <c r="AD3577" s="2">
        <v>-7297347.0099999998</v>
      </c>
      <c r="AE3577" s="3">
        <v>599122533.62</v>
      </c>
      <c r="AF3577" s="3">
        <v>12164932.65</v>
      </c>
      <c r="AG3577" s="3">
        <v>2628720.44</v>
      </c>
      <c r="AH3577" s="3">
        <v>103699.7</v>
      </c>
      <c r="AI3577" s="3">
        <v>2074</v>
      </c>
      <c r="AJ3577" s="2">
        <v>-10188946.82</v>
      </c>
    </row>
    <row r="3578" spans="1:36" hidden="1" x14ac:dyDescent="0.25">
      <c r="A3578" s="8">
        <v>3</v>
      </c>
      <c r="B3578" s="8" t="s">
        <v>3887</v>
      </c>
      <c r="C3578" s="8">
        <v>3421080103540</v>
      </c>
      <c r="D3578" s="8" t="s">
        <v>3888</v>
      </c>
      <c r="F3578" s="8" t="s">
        <v>104</v>
      </c>
      <c r="G3578" s="10">
        <v>43616</v>
      </c>
      <c r="H3578" s="8" t="s">
        <v>31</v>
      </c>
      <c r="I3578" s="8" t="s">
        <v>32</v>
      </c>
      <c r="J3578" s="9">
        <v>0</v>
      </c>
      <c r="K3578" s="9">
        <v>0</v>
      </c>
      <c r="L3578" s="8">
        <v>0</v>
      </c>
      <c r="M3578" s="14">
        <f t="shared" si="168"/>
        <v>0</v>
      </c>
      <c r="N3578" s="8">
        <v>0</v>
      </c>
      <c r="O3578" s="8">
        <v>0</v>
      </c>
      <c r="P3578" s="8" t="s">
        <v>77</v>
      </c>
      <c r="R3578" s="8">
        <v>0</v>
      </c>
      <c r="S3578" s="13">
        <f>_xlfn.XLOOKUP(P3578,rif_fee_schedule!$A$2:$A$84,rif_fee_schedule!C$2:C$84, 0)*1.628</f>
        <v>9769.6279999999988</v>
      </c>
      <c r="T3578" s="13">
        <f>_xlfn.XLOOKUP(P3578,rif_fee_schedule!$A$2:$A$84,rif_fee_schedule!D$2:D$84, 0)</f>
        <v>5674</v>
      </c>
      <c r="U3578" s="14">
        <f t="shared" si="169"/>
        <v>0</v>
      </c>
      <c r="V3578" s="14">
        <f t="shared" si="170"/>
        <v>0</v>
      </c>
      <c r="W3578"/>
      <c r="Y3578" s="3">
        <v>23988344.25</v>
      </c>
      <c r="Z3578" s="3">
        <v>491993.61</v>
      </c>
      <c r="AA3578" s="3">
        <v>633517.25</v>
      </c>
      <c r="AB3578">
        <v>0</v>
      </c>
      <c r="AC3578" s="3">
        <v>0</v>
      </c>
      <c r="AD3578" s="2">
        <v>2811604.2</v>
      </c>
      <c r="AE3578" s="3">
        <v>599122533.62</v>
      </c>
      <c r="AF3578" s="3">
        <v>12164932.65</v>
      </c>
      <c r="AG3578" s="3">
        <v>2628720.44</v>
      </c>
      <c r="AH3578" s="3">
        <v>103699.7</v>
      </c>
      <c r="AI3578" s="3">
        <v>2074</v>
      </c>
      <c r="AJ3578" s="2">
        <v>-10188946.82</v>
      </c>
    </row>
    <row r="3579" spans="1:36" hidden="1" x14ac:dyDescent="0.25">
      <c r="A3579" s="8">
        <v>2</v>
      </c>
      <c r="B3579" s="8" t="s">
        <v>1834</v>
      </c>
      <c r="C3579" s="8">
        <v>132180770010</v>
      </c>
      <c r="D3579" s="8" t="s">
        <v>1835</v>
      </c>
      <c r="F3579" s="8" t="s">
        <v>1836</v>
      </c>
      <c r="G3579" s="10">
        <v>43629</v>
      </c>
      <c r="H3579" s="8" t="s">
        <v>31</v>
      </c>
      <c r="I3579" s="8" t="s">
        <v>38</v>
      </c>
      <c r="J3579" s="9">
        <v>40960.370000000003</v>
      </c>
      <c r="K3579" s="9">
        <v>819.21</v>
      </c>
      <c r="L3579" s="8">
        <v>0</v>
      </c>
      <c r="M3579" s="14">
        <f t="shared" si="168"/>
        <v>41779.58</v>
      </c>
      <c r="N3579" s="8">
        <v>0</v>
      </c>
      <c r="O3579" s="8">
        <v>0</v>
      </c>
      <c r="P3579" s="8" t="s">
        <v>1837</v>
      </c>
      <c r="R3579" s="11">
        <v>5055</v>
      </c>
      <c r="S3579" s="13">
        <f>_xlfn.XLOOKUP(P3579,rif_fee_schedule!$A$2:$A$84,rif_fee_schedule!C$2:C$84, 0)*1.628</f>
        <v>0</v>
      </c>
      <c r="T3579" s="13">
        <f>_xlfn.XLOOKUP(P3579,rif_fee_schedule!$A$2:$A$84,rif_fee_schedule!D$2:D$84, 0)</f>
        <v>0</v>
      </c>
      <c r="U3579" s="14">
        <f t="shared" si="169"/>
        <v>0</v>
      </c>
      <c r="V3579" s="14">
        <f t="shared" si="170"/>
        <v>0</v>
      </c>
      <c r="W3579" s="2"/>
      <c r="Y3579" s="3">
        <v>272008405.74000001</v>
      </c>
      <c r="Z3579" s="3">
        <v>5573244.3300000001</v>
      </c>
      <c r="AA3579" s="3">
        <v>0</v>
      </c>
      <c r="AB3579">
        <v>0</v>
      </c>
      <c r="AC3579" s="3">
        <v>0</v>
      </c>
      <c r="AD3579" s="2">
        <v>-7297347.0099999998</v>
      </c>
      <c r="AE3579" s="3">
        <v>599122533.62</v>
      </c>
      <c r="AF3579" s="3">
        <v>12164932.65</v>
      </c>
      <c r="AG3579" s="3">
        <v>2628720.44</v>
      </c>
      <c r="AH3579" s="3">
        <v>103699.7</v>
      </c>
      <c r="AI3579" s="3">
        <v>2074</v>
      </c>
      <c r="AJ3579" s="2">
        <v>-10188946.82</v>
      </c>
    </row>
    <row r="3580" spans="1:36" hidden="1" x14ac:dyDescent="0.25">
      <c r="A3580" s="8">
        <v>2</v>
      </c>
      <c r="B3580" s="8" t="s">
        <v>1834</v>
      </c>
      <c r="C3580" s="8">
        <v>132180770010</v>
      </c>
      <c r="D3580" s="8" t="s">
        <v>1835</v>
      </c>
      <c r="F3580" s="8" t="s">
        <v>1836</v>
      </c>
      <c r="G3580" s="10">
        <v>43629</v>
      </c>
      <c r="H3580" s="8" t="s">
        <v>31</v>
      </c>
      <c r="I3580" s="8" t="s">
        <v>38</v>
      </c>
      <c r="J3580" s="9">
        <v>40960.370000000003</v>
      </c>
      <c r="K3580" s="9">
        <v>819.21</v>
      </c>
      <c r="L3580" s="8">
        <v>0</v>
      </c>
      <c r="M3580" s="14">
        <f t="shared" si="168"/>
        <v>41779.58</v>
      </c>
      <c r="N3580" s="8">
        <v>0</v>
      </c>
      <c r="O3580" s="8">
        <v>0</v>
      </c>
      <c r="P3580" s="8" t="s">
        <v>43</v>
      </c>
      <c r="R3580" s="11">
        <v>-5055</v>
      </c>
      <c r="S3580" s="13">
        <f>_xlfn.XLOOKUP(P3580,rif_fee_schedule!$A$2:$A$84,rif_fee_schedule!C$2:C$84, 0)*1.628</f>
        <v>5.1216879999999998</v>
      </c>
      <c r="T3580" s="13">
        <f>_xlfn.XLOOKUP(P3580,rif_fee_schedule!$A$2:$A$84,rif_fee_schedule!D$2:D$84, 0)</f>
        <v>2.9740000000000002</v>
      </c>
      <c r="U3580" s="14">
        <f t="shared" si="169"/>
        <v>-25890.132839999998</v>
      </c>
      <c r="V3580" s="14">
        <f t="shared" si="170"/>
        <v>-15033.570000000002</v>
      </c>
      <c r="W3580" s="2"/>
      <c r="Y3580" s="3">
        <v>272008405.74000001</v>
      </c>
      <c r="Z3580" s="3">
        <v>5573244.3300000001</v>
      </c>
      <c r="AA3580" s="3">
        <v>0</v>
      </c>
      <c r="AB3580">
        <v>0</v>
      </c>
      <c r="AC3580" s="3">
        <v>0</v>
      </c>
      <c r="AD3580" s="2">
        <v>-7297347.0099999998</v>
      </c>
      <c r="AE3580" s="3">
        <v>599122533.62</v>
      </c>
      <c r="AF3580" s="3">
        <v>12164932.65</v>
      </c>
      <c r="AG3580" s="3">
        <v>2628720.44</v>
      </c>
      <c r="AH3580" s="3">
        <v>103699.7</v>
      </c>
      <c r="AI3580" s="3">
        <v>2074</v>
      </c>
      <c r="AJ3580" s="2">
        <v>-10188946.82</v>
      </c>
    </row>
    <row r="3581" spans="1:36" hidden="1" x14ac:dyDescent="0.25">
      <c r="A3581" s="8">
        <v>1</v>
      </c>
      <c r="B3581" s="8" t="s">
        <v>59</v>
      </c>
      <c r="C3581" s="8">
        <v>2230030330053</v>
      </c>
      <c r="D3581" s="8" t="s">
        <v>60</v>
      </c>
      <c r="F3581" s="8" t="s">
        <v>61</v>
      </c>
      <c r="G3581" s="10">
        <v>43629</v>
      </c>
      <c r="H3581" s="8" t="s">
        <v>31</v>
      </c>
      <c r="I3581" s="8" t="s">
        <v>38</v>
      </c>
      <c r="J3581" s="9">
        <v>137293.91</v>
      </c>
      <c r="K3581" s="9">
        <v>2745.88</v>
      </c>
      <c r="L3581" s="8">
        <v>0</v>
      </c>
      <c r="M3581" s="14">
        <f t="shared" si="168"/>
        <v>140039.79</v>
      </c>
      <c r="N3581" s="8">
        <v>0</v>
      </c>
      <c r="O3581" s="8">
        <v>0</v>
      </c>
      <c r="P3581" s="8" t="s">
        <v>43</v>
      </c>
      <c r="R3581" s="11">
        <v>28227</v>
      </c>
      <c r="S3581" s="13">
        <f>_xlfn.XLOOKUP(P3581,rif_fee_schedule!$A$2:$A$84,rif_fee_schedule!C$2:C$84, 0)*1.628</f>
        <v>5.1216879999999998</v>
      </c>
      <c r="T3581" s="13">
        <f>_xlfn.XLOOKUP(P3581,rif_fee_schedule!$A$2:$A$84,rif_fee_schedule!D$2:D$84, 0)</f>
        <v>2.9740000000000002</v>
      </c>
      <c r="U3581" s="14">
        <f t="shared" si="169"/>
        <v>144569.88717599999</v>
      </c>
      <c r="V3581" s="14">
        <f t="shared" si="170"/>
        <v>83947.098000000013</v>
      </c>
      <c r="W3581" s="2"/>
      <c r="Y3581" s="3">
        <v>74696854.359999999</v>
      </c>
      <c r="Z3581" s="3">
        <v>1494936.99</v>
      </c>
      <c r="AA3581" s="3">
        <v>1189721.74</v>
      </c>
      <c r="AB3581" s="2">
        <v>103699.7</v>
      </c>
      <c r="AC3581" s="3">
        <v>2074</v>
      </c>
      <c r="AD3581" s="2">
        <v>-3422401.68</v>
      </c>
      <c r="AE3581" s="3">
        <v>599122533.62</v>
      </c>
      <c r="AF3581" s="3">
        <v>12164932.65</v>
      </c>
      <c r="AG3581" s="3">
        <v>2628720.44</v>
      </c>
      <c r="AH3581" s="3">
        <v>103699.7</v>
      </c>
      <c r="AI3581" s="3">
        <v>2074</v>
      </c>
      <c r="AJ3581" s="2">
        <v>-10188946.82</v>
      </c>
    </row>
    <row r="3582" spans="1:36" hidden="1" x14ac:dyDescent="0.25">
      <c r="A3582" s="8">
        <v>3.1</v>
      </c>
      <c r="B3582" s="8" t="s">
        <v>4024</v>
      </c>
      <c r="C3582" s="8">
        <v>622300070600</v>
      </c>
      <c r="D3582" s="8" t="s">
        <v>4025</v>
      </c>
      <c r="F3582" s="8" t="s">
        <v>4026</v>
      </c>
      <c r="G3582" s="10">
        <v>43630</v>
      </c>
      <c r="H3582" s="8" t="s">
        <v>31</v>
      </c>
      <c r="I3582" s="8" t="s">
        <v>38</v>
      </c>
      <c r="J3582" s="9">
        <v>21956.74</v>
      </c>
      <c r="K3582" s="9">
        <v>439.14</v>
      </c>
      <c r="L3582" s="8">
        <v>0</v>
      </c>
      <c r="M3582" s="14">
        <f t="shared" si="168"/>
        <v>22395.88</v>
      </c>
      <c r="N3582" s="8">
        <v>0</v>
      </c>
      <c r="O3582" s="8">
        <v>0</v>
      </c>
      <c r="P3582" s="8" t="s">
        <v>45</v>
      </c>
      <c r="R3582" s="11">
        <v>-1396</v>
      </c>
      <c r="S3582" s="13">
        <f>_xlfn.XLOOKUP(P3582,rif_fee_schedule!$A$2:$A$84,rif_fee_schedule!C$2:C$84, 0)*1.628</f>
        <v>19.244587999999997</v>
      </c>
      <c r="T3582" s="13">
        <f>_xlfn.XLOOKUP(P3582,rif_fee_schedule!$A$2:$A$84,rif_fee_schedule!D$2:D$84, 0)</f>
        <v>11.177</v>
      </c>
      <c r="U3582" s="14">
        <f t="shared" si="169"/>
        <v>-26865.444847999996</v>
      </c>
      <c r="V3582" s="14">
        <f t="shared" si="170"/>
        <v>-15603.091999999999</v>
      </c>
      <c r="W3582" s="2"/>
      <c r="Y3582" s="3">
        <v>34362078.990000002</v>
      </c>
      <c r="Z3582" s="3">
        <v>687512.03</v>
      </c>
      <c r="AA3582" s="3">
        <v>0</v>
      </c>
      <c r="AB3582">
        <v>0</v>
      </c>
      <c r="AC3582" s="3">
        <v>0</v>
      </c>
      <c r="AD3582" s="2">
        <v>-175934.14</v>
      </c>
      <c r="AE3582" s="3">
        <v>599122533.62</v>
      </c>
      <c r="AF3582" s="3">
        <v>12164932.65</v>
      </c>
      <c r="AG3582" s="3">
        <v>2628720.44</v>
      </c>
      <c r="AH3582" s="3">
        <v>103699.7</v>
      </c>
      <c r="AI3582" s="3">
        <v>2074</v>
      </c>
      <c r="AJ3582" s="2">
        <v>-10188946.82</v>
      </c>
    </row>
    <row r="3583" spans="1:36" hidden="1" x14ac:dyDescent="0.25">
      <c r="A3583" s="8">
        <v>3.1</v>
      </c>
      <c r="B3583" s="8" t="s">
        <v>4024</v>
      </c>
      <c r="C3583" s="8">
        <v>622300070600</v>
      </c>
      <c r="D3583" s="8" t="s">
        <v>4025</v>
      </c>
      <c r="F3583" s="8" t="s">
        <v>4026</v>
      </c>
      <c r="G3583" s="10">
        <v>43630</v>
      </c>
      <c r="H3583" s="8" t="s">
        <v>31</v>
      </c>
      <c r="I3583" s="8" t="s">
        <v>38</v>
      </c>
      <c r="J3583" s="9">
        <v>21956.74</v>
      </c>
      <c r="K3583" s="9">
        <v>439.14</v>
      </c>
      <c r="L3583" s="8">
        <v>0</v>
      </c>
      <c r="M3583" s="14">
        <f t="shared" si="168"/>
        <v>22395.88</v>
      </c>
      <c r="N3583" s="8">
        <v>0</v>
      </c>
      <c r="O3583" s="8">
        <v>0</v>
      </c>
      <c r="P3583" s="8" t="s">
        <v>82</v>
      </c>
      <c r="R3583" s="11">
        <v>1396</v>
      </c>
      <c r="S3583" s="13">
        <f>_xlfn.XLOOKUP(P3583,rif_fee_schedule!$A$2:$A$84,rif_fee_schedule!C$2:C$84, 0)*1.628</f>
        <v>36.760239999999996</v>
      </c>
      <c r="T3583" s="13">
        <f>_xlfn.XLOOKUP(P3583,rif_fee_schedule!$A$2:$A$84,rif_fee_schedule!D$2:D$84, 0)</f>
        <v>21.35</v>
      </c>
      <c r="U3583" s="14">
        <f t="shared" si="169"/>
        <v>51317.295039999997</v>
      </c>
      <c r="V3583" s="14">
        <f t="shared" si="170"/>
        <v>29804.600000000002</v>
      </c>
      <c r="W3583" s="2"/>
      <c r="Y3583" s="3">
        <v>34362078.990000002</v>
      </c>
      <c r="Z3583" s="3">
        <v>687512.03</v>
      </c>
      <c r="AA3583" s="3">
        <v>0</v>
      </c>
      <c r="AB3583">
        <v>0</v>
      </c>
      <c r="AC3583" s="3">
        <v>0</v>
      </c>
      <c r="AD3583" s="2">
        <v>-175934.14</v>
      </c>
      <c r="AE3583" s="3">
        <v>599122533.62</v>
      </c>
      <c r="AF3583" s="3">
        <v>12164932.65</v>
      </c>
      <c r="AG3583" s="3">
        <v>2628720.44</v>
      </c>
      <c r="AH3583" s="3">
        <v>103699.7</v>
      </c>
      <c r="AI3583" s="3">
        <v>2074</v>
      </c>
      <c r="AJ3583" s="2">
        <v>-10188946.82</v>
      </c>
    </row>
    <row r="3584" spans="1:36" hidden="1" x14ac:dyDescent="0.25">
      <c r="A3584" s="8">
        <v>3.1</v>
      </c>
      <c r="B3584" s="8" t="s">
        <v>4323</v>
      </c>
      <c r="C3584" s="8">
        <v>3220140040920</v>
      </c>
      <c r="D3584" s="8" t="s">
        <v>4324</v>
      </c>
      <c r="F3584" s="8" t="s">
        <v>4325</v>
      </c>
      <c r="G3584" s="10">
        <v>43613</v>
      </c>
      <c r="H3584" s="8" t="s">
        <v>31</v>
      </c>
      <c r="I3584" s="8" t="s">
        <v>38</v>
      </c>
      <c r="J3584" s="9">
        <v>0</v>
      </c>
      <c r="K3584" s="9">
        <v>0</v>
      </c>
      <c r="L3584" s="8">
        <v>0</v>
      </c>
      <c r="M3584" s="14">
        <f t="shared" si="168"/>
        <v>0</v>
      </c>
      <c r="N3584" s="8">
        <v>0</v>
      </c>
      <c r="O3584" s="8">
        <v>0</v>
      </c>
      <c r="P3584" s="8" t="s">
        <v>77</v>
      </c>
      <c r="R3584" s="8">
        <v>0</v>
      </c>
      <c r="S3584" s="13">
        <f>_xlfn.XLOOKUP(P3584,rif_fee_schedule!$A$2:$A$84,rif_fee_schedule!C$2:C$84, 0)*1.628</f>
        <v>9769.6279999999988</v>
      </c>
      <c r="T3584" s="13">
        <f>_xlfn.XLOOKUP(P3584,rif_fee_schedule!$A$2:$A$84,rif_fee_schedule!D$2:D$84, 0)</f>
        <v>5674</v>
      </c>
      <c r="U3584" s="14">
        <f t="shared" si="169"/>
        <v>0</v>
      </c>
      <c r="V3584" s="14">
        <f t="shared" si="170"/>
        <v>0</v>
      </c>
      <c r="W3584"/>
      <c r="Y3584" s="3">
        <v>34362078.990000002</v>
      </c>
      <c r="Z3584" s="3">
        <v>687512.03</v>
      </c>
      <c r="AA3584" s="3">
        <v>0</v>
      </c>
      <c r="AB3584">
        <v>0</v>
      </c>
      <c r="AC3584" s="3">
        <v>0</v>
      </c>
      <c r="AD3584" s="2">
        <v>-175934.14</v>
      </c>
      <c r="AE3584" s="3">
        <v>599122533.62</v>
      </c>
      <c r="AF3584" s="3">
        <v>12164932.65</v>
      </c>
      <c r="AG3584" s="3">
        <v>2628720.44</v>
      </c>
      <c r="AH3584" s="3">
        <v>103699.7</v>
      </c>
      <c r="AI3584" s="3">
        <v>2074</v>
      </c>
      <c r="AJ3584" s="2">
        <v>-10188946.82</v>
      </c>
    </row>
    <row r="3585" spans="1:36" hidden="1" x14ac:dyDescent="0.25">
      <c r="A3585" s="8">
        <v>2</v>
      </c>
      <c r="B3585" s="8" t="s">
        <v>1880</v>
      </c>
      <c r="C3585" s="8">
        <v>132300220240</v>
      </c>
      <c r="D3585" s="8" t="s">
        <v>1881</v>
      </c>
      <c r="F3585" s="8" t="s">
        <v>1882</v>
      </c>
      <c r="G3585" s="10">
        <v>43634</v>
      </c>
      <c r="H3585" s="8" t="s">
        <v>31</v>
      </c>
      <c r="I3585" s="8" t="s">
        <v>38</v>
      </c>
      <c r="J3585" s="9">
        <v>29242.9</v>
      </c>
      <c r="K3585" s="9">
        <v>584.86</v>
      </c>
      <c r="L3585" s="8">
        <v>0</v>
      </c>
      <c r="M3585" s="14">
        <f t="shared" si="168"/>
        <v>29827.760000000002</v>
      </c>
      <c r="N3585" s="8">
        <v>0</v>
      </c>
      <c r="O3585" s="8">
        <v>0</v>
      </c>
      <c r="P3585" s="8" t="s">
        <v>1813</v>
      </c>
      <c r="R3585" s="8">
        <v>646</v>
      </c>
      <c r="S3585" s="13">
        <f>_xlfn.XLOOKUP(P3585,rif_fee_schedule!$A$2:$A$84,rif_fee_schedule!C$2:C$84, 0)*1.628</f>
        <v>69.657235999999997</v>
      </c>
      <c r="T3585" s="13">
        <f>_xlfn.XLOOKUP(P3585,rif_fee_schedule!$A$2:$A$84,rif_fee_schedule!D$2:D$84, 0)</f>
        <v>40.456000000000003</v>
      </c>
      <c r="U3585" s="14">
        <f t="shared" si="169"/>
        <v>44998.574455999995</v>
      </c>
      <c r="V3585" s="14">
        <f t="shared" si="170"/>
        <v>26134.576000000001</v>
      </c>
      <c r="W3585"/>
      <c r="Y3585" s="3">
        <v>272008405.74000001</v>
      </c>
      <c r="Z3585" s="3">
        <v>5573244.3300000001</v>
      </c>
      <c r="AA3585" s="3">
        <v>0</v>
      </c>
      <c r="AB3585">
        <v>0</v>
      </c>
      <c r="AC3585" s="3">
        <v>0</v>
      </c>
      <c r="AD3585" s="2">
        <v>-7297347.0099999998</v>
      </c>
      <c r="AE3585" s="3">
        <v>599122533.62</v>
      </c>
      <c r="AF3585" s="3">
        <v>12164932.65</v>
      </c>
      <c r="AG3585" s="3">
        <v>2628720.44</v>
      </c>
      <c r="AH3585" s="3">
        <v>103699.7</v>
      </c>
      <c r="AI3585" s="3">
        <v>2074</v>
      </c>
      <c r="AJ3585" s="2">
        <v>-10188946.82</v>
      </c>
    </row>
    <row r="3586" spans="1:36" hidden="1" x14ac:dyDescent="0.25">
      <c r="A3586" s="8">
        <v>2</v>
      </c>
      <c r="B3586" s="8" t="s">
        <v>1880</v>
      </c>
      <c r="C3586" s="8">
        <v>132300220240</v>
      </c>
      <c r="D3586" s="8" t="s">
        <v>1881</v>
      </c>
      <c r="F3586" s="8" t="s">
        <v>1882</v>
      </c>
      <c r="G3586" s="10">
        <v>43634</v>
      </c>
      <c r="H3586" s="8" t="s">
        <v>31</v>
      </c>
      <c r="I3586" s="8" t="s">
        <v>38</v>
      </c>
      <c r="J3586" s="9">
        <v>29242.9</v>
      </c>
      <c r="K3586" s="9">
        <v>584.86</v>
      </c>
      <c r="L3586" s="8">
        <v>0</v>
      </c>
      <c r="M3586" s="14">
        <f t="shared" si="168"/>
        <v>29827.760000000002</v>
      </c>
      <c r="N3586" s="8">
        <v>0</v>
      </c>
      <c r="O3586" s="8">
        <v>0</v>
      </c>
      <c r="P3586" s="8" t="s">
        <v>45</v>
      </c>
      <c r="R3586" s="8">
        <v>-646</v>
      </c>
      <c r="S3586" s="13">
        <f>_xlfn.XLOOKUP(P3586,rif_fee_schedule!$A$2:$A$84,rif_fee_schedule!C$2:C$84, 0)*1.628</f>
        <v>19.244587999999997</v>
      </c>
      <c r="T3586" s="13">
        <f>_xlfn.XLOOKUP(P3586,rif_fee_schedule!$A$2:$A$84,rif_fee_schedule!D$2:D$84, 0)</f>
        <v>11.177</v>
      </c>
      <c r="U3586" s="14">
        <f t="shared" si="169"/>
        <v>-12432.003847999998</v>
      </c>
      <c r="V3586" s="14">
        <f t="shared" si="170"/>
        <v>-7220.3419999999996</v>
      </c>
      <c r="W3586"/>
      <c r="Y3586" s="3">
        <v>272008405.74000001</v>
      </c>
      <c r="Z3586" s="3">
        <v>5573244.3300000001</v>
      </c>
      <c r="AA3586" s="3">
        <v>0</v>
      </c>
      <c r="AB3586">
        <v>0</v>
      </c>
      <c r="AC3586" s="3">
        <v>0</v>
      </c>
      <c r="AD3586" s="2">
        <v>-7297347.0099999998</v>
      </c>
      <c r="AE3586" s="3">
        <v>599122533.62</v>
      </c>
      <c r="AF3586" s="3">
        <v>12164932.65</v>
      </c>
      <c r="AG3586" s="3">
        <v>2628720.44</v>
      </c>
      <c r="AH3586" s="3">
        <v>103699.7</v>
      </c>
      <c r="AI3586" s="3">
        <v>2074</v>
      </c>
      <c r="AJ3586" s="2">
        <v>-10188946.82</v>
      </c>
    </row>
    <row r="3587" spans="1:36" hidden="1" x14ac:dyDescent="0.25">
      <c r="A3587" s="8">
        <v>2</v>
      </c>
      <c r="B3587" s="8" t="s">
        <v>2367</v>
      </c>
      <c r="C3587" s="8">
        <v>141391240030</v>
      </c>
      <c r="D3587" s="8" t="s">
        <v>2368</v>
      </c>
      <c r="F3587" s="8" t="s">
        <v>104</v>
      </c>
      <c r="G3587" s="10">
        <v>43620</v>
      </c>
      <c r="H3587" s="8" t="s">
        <v>31</v>
      </c>
      <c r="I3587" s="8" t="s">
        <v>32</v>
      </c>
      <c r="J3587" s="9">
        <v>0</v>
      </c>
      <c r="K3587" s="9">
        <v>0</v>
      </c>
      <c r="L3587" s="8">
        <v>0</v>
      </c>
      <c r="M3587" s="14">
        <f t="shared" si="168"/>
        <v>0</v>
      </c>
      <c r="N3587" s="8">
        <v>0</v>
      </c>
      <c r="O3587" s="8">
        <v>0</v>
      </c>
      <c r="P3587" s="8" t="s">
        <v>77</v>
      </c>
      <c r="R3587" s="8">
        <v>0</v>
      </c>
      <c r="S3587" s="13">
        <f>_xlfn.XLOOKUP(P3587,rif_fee_schedule!$A$2:$A$84,rif_fee_schedule!C$2:C$84, 0)*1.628</f>
        <v>9769.6279999999988</v>
      </c>
      <c r="T3587" s="13">
        <f>_xlfn.XLOOKUP(P3587,rif_fee_schedule!$A$2:$A$84,rif_fee_schedule!D$2:D$84, 0)</f>
        <v>5674</v>
      </c>
      <c r="U3587" s="14">
        <f t="shared" si="169"/>
        <v>0</v>
      </c>
      <c r="V3587" s="14">
        <f t="shared" si="170"/>
        <v>0</v>
      </c>
      <c r="W3587"/>
      <c r="Y3587" s="3">
        <v>272008405.74000001</v>
      </c>
      <c r="Z3587" s="3">
        <v>5573244.3300000001</v>
      </c>
      <c r="AA3587" s="3">
        <v>0</v>
      </c>
      <c r="AB3587">
        <v>0</v>
      </c>
      <c r="AC3587" s="3">
        <v>0</v>
      </c>
      <c r="AD3587" s="2">
        <v>-7297347.0099999998</v>
      </c>
      <c r="AE3587" s="3">
        <v>599122533.62</v>
      </c>
      <c r="AF3587" s="3">
        <v>12164932.65</v>
      </c>
      <c r="AG3587" s="3">
        <v>2628720.44</v>
      </c>
      <c r="AH3587" s="3">
        <v>103699.7</v>
      </c>
      <c r="AI3587" s="3">
        <v>2074</v>
      </c>
      <c r="AJ3587" s="2">
        <v>-10188946.82</v>
      </c>
    </row>
    <row r="3588" spans="1:36" hidden="1" x14ac:dyDescent="0.25">
      <c r="A3588" s="8">
        <v>1</v>
      </c>
      <c r="B3588" s="8" t="s">
        <v>560</v>
      </c>
      <c r="C3588" s="8">
        <v>3530220000015</v>
      </c>
      <c r="D3588" s="8" t="s">
        <v>561</v>
      </c>
      <c r="F3588" s="8" t="s">
        <v>562</v>
      </c>
      <c r="G3588" s="10">
        <v>43622</v>
      </c>
      <c r="H3588" s="8" t="s">
        <v>31</v>
      </c>
      <c r="I3588" s="8" t="s">
        <v>38</v>
      </c>
      <c r="J3588" s="9">
        <v>9278.02</v>
      </c>
      <c r="K3588" s="9">
        <v>185.56</v>
      </c>
      <c r="L3588" s="8">
        <v>0</v>
      </c>
      <c r="M3588" s="14">
        <f t="shared" si="168"/>
        <v>9463.58</v>
      </c>
      <c r="N3588" s="8">
        <v>0</v>
      </c>
      <c r="O3588" s="8">
        <v>0</v>
      </c>
      <c r="P3588" s="8" t="s">
        <v>77</v>
      </c>
      <c r="R3588" s="8">
        <v>1</v>
      </c>
      <c r="S3588" s="13">
        <f>_xlfn.XLOOKUP(P3588,rif_fee_schedule!$A$2:$A$84,rif_fee_schedule!C$2:C$84, 0)*1.628</f>
        <v>9769.6279999999988</v>
      </c>
      <c r="T3588" s="13">
        <f>_xlfn.XLOOKUP(P3588,rif_fee_schedule!$A$2:$A$84,rif_fee_schedule!D$2:D$84, 0)</f>
        <v>5674</v>
      </c>
      <c r="U3588" s="14">
        <f t="shared" si="169"/>
        <v>9769.6279999999988</v>
      </c>
      <c r="V3588" s="14">
        <f t="shared" si="170"/>
        <v>5674</v>
      </c>
      <c r="W3588"/>
      <c r="Y3588" s="3">
        <v>74696854.359999999</v>
      </c>
      <c r="Z3588" s="3">
        <v>1494936.99</v>
      </c>
      <c r="AA3588" s="3">
        <v>1189721.74</v>
      </c>
      <c r="AB3588" s="2">
        <v>103699.7</v>
      </c>
      <c r="AC3588" s="3">
        <v>2074</v>
      </c>
      <c r="AD3588" s="2">
        <v>-3422401.68</v>
      </c>
      <c r="AE3588" s="3">
        <v>599122533.62</v>
      </c>
      <c r="AF3588" s="3">
        <v>12164932.65</v>
      </c>
      <c r="AG3588" s="3">
        <v>2628720.44</v>
      </c>
      <c r="AH3588" s="3">
        <v>103699.7</v>
      </c>
      <c r="AI3588" s="3">
        <v>2074</v>
      </c>
      <c r="AJ3588" s="2">
        <v>-10188946.82</v>
      </c>
    </row>
    <row r="3589" spans="1:36" hidden="1" x14ac:dyDescent="0.25">
      <c r="A3589" s="8">
        <v>9.1</v>
      </c>
      <c r="B3589" s="8" t="s">
        <v>8901</v>
      </c>
      <c r="C3589" s="8">
        <v>430110020344</v>
      </c>
      <c r="D3589" s="8" t="s">
        <v>8902</v>
      </c>
      <c r="G3589" s="10">
        <v>43636</v>
      </c>
      <c r="H3589" s="8" t="s">
        <v>31</v>
      </c>
      <c r="I3589" s="8" t="s">
        <v>32</v>
      </c>
      <c r="J3589" s="9">
        <v>708.41</v>
      </c>
      <c r="K3589" s="9">
        <v>14.17</v>
      </c>
      <c r="L3589" s="8">
        <v>0</v>
      </c>
      <c r="M3589" s="14">
        <f t="shared" si="168"/>
        <v>722.57999999999993</v>
      </c>
      <c r="N3589" s="8">
        <v>0</v>
      </c>
      <c r="O3589" s="8">
        <v>0</v>
      </c>
      <c r="P3589" s="8" t="s">
        <v>44</v>
      </c>
      <c r="R3589" s="8">
        <v>200</v>
      </c>
      <c r="S3589" s="13">
        <f>_xlfn.XLOOKUP(P3589,rif_fee_schedule!$A$2:$A$84,rif_fee_schedule!C$2:C$84, 0)*1.628</f>
        <v>3.9446439999999998</v>
      </c>
      <c r="T3589" s="13">
        <f>_xlfn.XLOOKUP(P3589,rif_fee_schedule!$A$2:$A$84,rif_fee_schedule!D$2:D$84, 0)</f>
        <v>2.2909999999999999</v>
      </c>
      <c r="U3589" s="14">
        <f t="shared" si="169"/>
        <v>788.92879999999991</v>
      </c>
      <c r="V3589" s="14">
        <f t="shared" si="170"/>
        <v>458.2</v>
      </c>
      <c r="Y3589" s="3">
        <v>13894747.220000001</v>
      </c>
      <c r="Z3589" s="3">
        <v>290518.01</v>
      </c>
      <c r="AA3589" s="3">
        <v>0</v>
      </c>
      <c r="AB3589">
        <v>0</v>
      </c>
      <c r="AC3589" s="3">
        <v>0</v>
      </c>
      <c r="AD3589" s="2">
        <v>-156592.79</v>
      </c>
      <c r="AE3589" s="3">
        <v>599122533.62</v>
      </c>
      <c r="AF3589" s="3">
        <v>12164932.65</v>
      </c>
      <c r="AG3589" s="3">
        <v>2628720.44</v>
      </c>
      <c r="AH3589" s="3">
        <v>103699.7</v>
      </c>
      <c r="AI3589" s="3">
        <v>2074</v>
      </c>
      <c r="AJ3589" s="2">
        <v>-10188946.82</v>
      </c>
    </row>
    <row r="3590" spans="1:36" hidden="1" x14ac:dyDescent="0.25">
      <c r="A3590" s="8">
        <v>2</v>
      </c>
      <c r="B3590" s="8" t="s">
        <v>1690</v>
      </c>
      <c r="C3590" s="8">
        <v>131350310010</v>
      </c>
      <c r="D3590" s="8" t="s">
        <v>1691</v>
      </c>
      <c r="G3590" s="10">
        <v>43620</v>
      </c>
      <c r="H3590" s="8" t="s">
        <v>31</v>
      </c>
      <c r="I3590" s="8" t="s">
        <v>32</v>
      </c>
      <c r="J3590" s="9">
        <v>585330.04</v>
      </c>
      <c r="K3590" s="9">
        <v>11706.59</v>
      </c>
      <c r="L3590" s="8">
        <v>0</v>
      </c>
      <c r="M3590" s="14">
        <f t="shared" si="168"/>
        <v>597036.63</v>
      </c>
      <c r="N3590" s="8">
        <v>0</v>
      </c>
      <c r="O3590" s="8">
        <v>0</v>
      </c>
      <c r="P3590" s="8" t="s">
        <v>83</v>
      </c>
      <c r="R3590" s="11">
        <v>71971</v>
      </c>
      <c r="S3590" s="13">
        <f>_xlfn.XLOOKUP(P3590,rif_fee_schedule!$A$2:$A$84,rif_fee_schedule!C$2:C$84, 0)*1.628</f>
        <v>13.572635999999999</v>
      </c>
      <c r="T3590" s="13">
        <f>_xlfn.XLOOKUP(P3590,rif_fee_schedule!$A$2:$A$84,rif_fee_schedule!D$2:D$84, 0)</f>
        <v>7.883</v>
      </c>
      <c r="U3590" s="14">
        <f t="shared" si="169"/>
        <v>976836.18555599998</v>
      </c>
      <c r="V3590" s="14">
        <f t="shared" si="170"/>
        <v>567347.39300000004</v>
      </c>
      <c r="W3590" s="2"/>
      <c r="Y3590" s="3">
        <v>272008405.74000001</v>
      </c>
      <c r="Z3590" s="3">
        <v>5573244.3300000001</v>
      </c>
      <c r="AA3590" s="3">
        <v>0</v>
      </c>
      <c r="AB3590">
        <v>0</v>
      </c>
      <c r="AC3590" s="3">
        <v>0</v>
      </c>
      <c r="AD3590" s="2">
        <v>-7297347.0099999998</v>
      </c>
      <c r="AE3590" s="3">
        <v>599122533.62</v>
      </c>
      <c r="AF3590" s="3">
        <v>12164932.65</v>
      </c>
      <c r="AG3590" s="3">
        <v>2628720.44</v>
      </c>
      <c r="AH3590" s="3">
        <v>103699.7</v>
      </c>
      <c r="AI3590" s="3">
        <v>2074</v>
      </c>
      <c r="AJ3590" s="2">
        <v>-10188946.82</v>
      </c>
    </row>
    <row r="3591" spans="1:36" hidden="1" x14ac:dyDescent="0.25">
      <c r="A3591" s="8">
        <v>2</v>
      </c>
      <c r="B3591" s="8" t="s">
        <v>1690</v>
      </c>
      <c r="C3591" s="8">
        <v>131350310010</v>
      </c>
      <c r="D3591" s="8" t="s">
        <v>1691</v>
      </c>
      <c r="G3591" s="10">
        <v>43620</v>
      </c>
      <c r="H3591" s="8" t="s">
        <v>31</v>
      </c>
      <c r="I3591" s="8" t="s">
        <v>32</v>
      </c>
      <c r="J3591" s="9">
        <v>585330.04</v>
      </c>
      <c r="K3591" s="9">
        <v>11706.59</v>
      </c>
      <c r="L3591" s="8">
        <v>0</v>
      </c>
      <c r="M3591" s="14">
        <f t="shared" si="168"/>
        <v>597036.63</v>
      </c>
      <c r="N3591" s="8">
        <v>0</v>
      </c>
      <c r="O3591" s="8">
        <v>0</v>
      </c>
      <c r="P3591" s="8" t="s">
        <v>44</v>
      </c>
      <c r="R3591" s="11">
        <v>11332</v>
      </c>
      <c r="S3591" s="13">
        <f>_xlfn.XLOOKUP(P3591,rif_fee_schedule!$A$2:$A$84,rif_fee_schedule!C$2:C$84, 0)*1.628</f>
        <v>3.9446439999999998</v>
      </c>
      <c r="T3591" s="13">
        <f>_xlfn.XLOOKUP(P3591,rif_fee_schedule!$A$2:$A$84,rif_fee_schedule!D$2:D$84, 0)</f>
        <v>2.2909999999999999</v>
      </c>
      <c r="U3591" s="14">
        <f t="shared" si="169"/>
        <v>44700.705807999999</v>
      </c>
      <c r="V3591" s="14">
        <f t="shared" si="170"/>
        <v>25961.611999999997</v>
      </c>
      <c r="W3591" s="2"/>
      <c r="Y3591" s="3">
        <v>272008405.74000001</v>
      </c>
      <c r="Z3591" s="3">
        <v>5573244.3300000001</v>
      </c>
      <c r="AA3591" s="3">
        <v>0</v>
      </c>
      <c r="AB3591">
        <v>0</v>
      </c>
      <c r="AC3591" s="3">
        <v>0</v>
      </c>
      <c r="AD3591" s="2">
        <v>-7297347.0099999998</v>
      </c>
      <c r="AE3591" s="3">
        <v>599122533.62</v>
      </c>
      <c r="AF3591" s="3">
        <v>12164932.65</v>
      </c>
      <c r="AG3591" s="3">
        <v>2628720.44</v>
      </c>
      <c r="AH3591" s="3">
        <v>103699.7</v>
      </c>
      <c r="AI3591" s="3">
        <v>2074</v>
      </c>
      <c r="AJ3591" s="2">
        <v>-10188946.82</v>
      </c>
    </row>
    <row r="3592" spans="1:36" hidden="1" x14ac:dyDescent="0.25">
      <c r="A3592" s="8">
        <v>2</v>
      </c>
      <c r="B3592" s="8" t="s">
        <v>1690</v>
      </c>
      <c r="C3592" s="8">
        <v>131350310010</v>
      </c>
      <c r="D3592" s="8" t="s">
        <v>1691</v>
      </c>
      <c r="G3592" s="10">
        <v>43620</v>
      </c>
      <c r="H3592" s="8" t="s">
        <v>31</v>
      </c>
      <c r="I3592" s="8" t="s">
        <v>32</v>
      </c>
      <c r="J3592" s="9">
        <v>585330.04</v>
      </c>
      <c r="K3592" s="9">
        <v>11706.59</v>
      </c>
      <c r="L3592" s="8">
        <v>0</v>
      </c>
      <c r="M3592" s="14">
        <f t="shared" si="168"/>
        <v>597036.63</v>
      </c>
      <c r="N3592" s="8">
        <v>0</v>
      </c>
      <c r="O3592" s="8">
        <v>0</v>
      </c>
      <c r="P3592" s="8" t="s">
        <v>72</v>
      </c>
      <c r="R3592" s="11">
        <v>-23223</v>
      </c>
      <c r="S3592" s="13">
        <f>_xlfn.XLOOKUP(P3592,rif_fee_schedule!$A$2:$A$84,rif_fee_schedule!C$2:C$84, 0)*1.628</f>
        <v>15.918583999999999</v>
      </c>
      <c r="T3592" s="13">
        <f>_xlfn.XLOOKUP(P3592,rif_fee_schedule!$A$2:$A$84,rif_fee_schedule!D$2:D$84, 0)</f>
        <v>9.2460000000000004</v>
      </c>
      <c r="U3592" s="14">
        <f t="shared" si="169"/>
        <v>-369677.27623199997</v>
      </c>
      <c r="V3592" s="14">
        <f t="shared" si="170"/>
        <v>-214719.85800000001</v>
      </c>
      <c r="W3592" s="2"/>
      <c r="Y3592" s="3">
        <v>272008405.74000001</v>
      </c>
      <c r="Z3592" s="3">
        <v>5573244.3300000001</v>
      </c>
      <c r="AA3592" s="3">
        <v>0</v>
      </c>
      <c r="AB3592">
        <v>0</v>
      </c>
      <c r="AC3592" s="3">
        <v>0</v>
      </c>
      <c r="AD3592" s="2">
        <v>-7297347.0099999998</v>
      </c>
      <c r="AE3592" s="3">
        <v>599122533.62</v>
      </c>
      <c r="AF3592" s="3">
        <v>12164932.65</v>
      </c>
      <c r="AG3592" s="3">
        <v>2628720.44</v>
      </c>
      <c r="AH3592" s="3">
        <v>103699.7</v>
      </c>
      <c r="AI3592" s="3">
        <v>2074</v>
      </c>
      <c r="AJ3592" s="2">
        <v>-10188946.82</v>
      </c>
    </row>
    <row r="3593" spans="1:36" hidden="1" x14ac:dyDescent="0.25">
      <c r="A3593" s="8">
        <v>5</v>
      </c>
      <c r="B3593" s="8" t="s">
        <v>5158</v>
      </c>
      <c r="C3593" s="8">
        <v>3350330000490</v>
      </c>
      <c r="D3593" s="8" t="s">
        <v>5159</v>
      </c>
      <c r="F3593" s="8" t="s">
        <v>5160</v>
      </c>
      <c r="G3593" s="10">
        <v>43635</v>
      </c>
      <c r="H3593" s="8" t="s">
        <v>31</v>
      </c>
      <c r="I3593" s="8" t="s">
        <v>38</v>
      </c>
      <c r="J3593" s="9">
        <v>1131.4100000000001</v>
      </c>
      <c r="K3593" s="9">
        <v>22.63</v>
      </c>
      <c r="L3593" s="8">
        <v>0</v>
      </c>
      <c r="M3593" s="14">
        <f t="shared" si="168"/>
        <v>1154.0400000000002</v>
      </c>
      <c r="N3593" s="8">
        <v>0</v>
      </c>
      <c r="O3593" s="8">
        <v>0</v>
      </c>
      <c r="P3593" s="8" t="s">
        <v>184</v>
      </c>
      <c r="R3593" s="8">
        <v>-417</v>
      </c>
      <c r="S3593" s="13">
        <f>_xlfn.XLOOKUP(P3593,rif_fee_schedule!$A$2:$A$84,rif_fee_schedule!C$2:C$84, 0)*1.628</f>
        <v>0</v>
      </c>
      <c r="T3593" s="13">
        <f>_xlfn.XLOOKUP(P3593,rif_fee_schedule!$A$2:$A$84,rif_fee_schedule!D$2:D$84, 0)</f>
        <v>0</v>
      </c>
      <c r="U3593" s="14">
        <f t="shared" si="169"/>
        <v>0</v>
      </c>
      <c r="V3593" s="14">
        <f t="shared" si="170"/>
        <v>0</v>
      </c>
      <c r="W3593"/>
      <c r="Y3593" s="3">
        <v>23913047.239999998</v>
      </c>
      <c r="Z3593" s="3">
        <v>478708.65</v>
      </c>
      <c r="AA3593" s="3">
        <v>0</v>
      </c>
      <c r="AB3593">
        <v>0</v>
      </c>
      <c r="AC3593" s="3">
        <v>0</v>
      </c>
      <c r="AD3593" s="2">
        <v>-227120.25</v>
      </c>
      <c r="AE3593" s="3">
        <v>599122533.62</v>
      </c>
      <c r="AF3593" s="3">
        <v>12164932.65</v>
      </c>
      <c r="AG3593" s="3">
        <v>2628720.44</v>
      </c>
      <c r="AH3593" s="3">
        <v>103699.7</v>
      </c>
      <c r="AI3593" s="3">
        <v>2074</v>
      </c>
      <c r="AJ3593" s="2">
        <v>-10188946.82</v>
      </c>
    </row>
    <row r="3594" spans="1:36" hidden="1" x14ac:dyDescent="0.25">
      <c r="A3594" s="8">
        <v>5</v>
      </c>
      <c r="B3594" s="8" t="s">
        <v>5158</v>
      </c>
      <c r="C3594" s="8">
        <v>3350330000490</v>
      </c>
      <c r="D3594" s="8" t="s">
        <v>5159</v>
      </c>
      <c r="F3594" s="8" t="s">
        <v>5160</v>
      </c>
      <c r="G3594" s="10">
        <v>43635</v>
      </c>
      <c r="H3594" s="8" t="s">
        <v>31</v>
      </c>
      <c r="I3594" s="8" t="s">
        <v>38</v>
      </c>
      <c r="J3594" s="9">
        <v>1131.4100000000001</v>
      </c>
      <c r="K3594" s="9">
        <v>22.63</v>
      </c>
      <c r="L3594" s="8">
        <v>0</v>
      </c>
      <c r="M3594" s="14">
        <f t="shared" si="168"/>
        <v>1154.0400000000002</v>
      </c>
      <c r="N3594" s="8">
        <v>0</v>
      </c>
      <c r="O3594" s="8">
        <v>0</v>
      </c>
      <c r="P3594" s="8" t="s">
        <v>185</v>
      </c>
      <c r="R3594" s="8">
        <v>417</v>
      </c>
      <c r="S3594" s="13">
        <f>_xlfn.XLOOKUP(P3594,rif_fee_schedule!$A$2:$A$84,rif_fee_schedule!C$2:C$84, 0)*1.628</f>
        <v>0</v>
      </c>
      <c r="T3594" s="13">
        <f>_xlfn.XLOOKUP(P3594,rif_fee_schedule!$A$2:$A$84,rif_fee_schedule!D$2:D$84, 0)</f>
        <v>0</v>
      </c>
      <c r="U3594" s="14">
        <f t="shared" si="169"/>
        <v>0</v>
      </c>
      <c r="V3594" s="14">
        <f t="shared" si="170"/>
        <v>0</v>
      </c>
      <c r="W3594"/>
      <c r="Y3594" s="3">
        <v>23913047.239999998</v>
      </c>
      <c r="Z3594" s="3">
        <v>478708.65</v>
      </c>
      <c r="AA3594" s="3">
        <v>0</v>
      </c>
      <c r="AB3594">
        <v>0</v>
      </c>
      <c r="AC3594" s="3">
        <v>0</v>
      </c>
      <c r="AD3594" s="2">
        <v>-227120.25</v>
      </c>
      <c r="AE3594" s="3">
        <v>599122533.62</v>
      </c>
      <c r="AF3594" s="3">
        <v>12164932.65</v>
      </c>
      <c r="AG3594" s="3">
        <v>2628720.44</v>
      </c>
      <c r="AH3594" s="3">
        <v>103699.7</v>
      </c>
      <c r="AI3594" s="3">
        <v>2074</v>
      </c>
      <c r="AJ3594" s="2">
        <v>-10188946.82</v>
      </c>
    </row>
    <row r="3595" spans="1:36" hidden="1" x14ac:dyDescent="0.25">
      <c r="A3595" s="8">
        <v>2</v>
      </c>
      <c r="B3595" s="8" t="s">
        <v>1308</v>
      </c>
      <c r="C3595" s="8">
        <v>131240160370</v>
      </c>
      <c r="D3595" s="8" t="s">
        <v>1303</v>
      </c>
      <c r="F3595" s="8" t="s">
        <v>1309</v>
      </c>
      <c r="G3595" s="10">
        <v>43619</v>
      </c>
      <c r="H3595" s="8" t="s">
        <v>31</v>
      </c>
      <c r="I3595" s="8" t="s">
        <v>38</v>
      </c>
      <c r="J3595" s="9">
        <v>4386.22</v>
      </c>
      <c r="K3595" s="9">
        <v>87.73</v>
      </c>
      <c r="L3595" s="8">
        <v>0</v>
      </c>
      <c r="M3595" s="14">
        <f t="shared" si="168"/>
        <v>4473.95</v>
      </c>
      <c r="N3595" s="8">
        <v>0</v>
      </c>
      <c r="O3595" s="8">
        <v>0</v>
      </c>
      <c r="P3595" s="8" t="s">
        <v>77</v>
      </c>
      <c r="R3595" s="8">
        <v>1</v>
      </c>
      <c r="S3595" s="13">
        <f>_xlfn.XLOOKUP(P3595,rif_fee_schedule!$A$2:$A$84,rif_fee_schedule!C$2:C$84, 0)*1.628</f>
        <v>9769.6279999999988</v>
      </c>
      <c r="T3595" s="13">
        <f>_xlfn.XLOOKUP(P3595,rif_fee_schedule!$A$2:$A$84,rif_fee_schedule!D$2:D$84, 0)</f>
        <v>5674</v>
      </c>
      <c r="U3595" s="14">
        <f t="shared" si="169"/>
        <v>9769.6279999999988</v>
      </c>
      <c r="V3595" s="14">
        <f t="shared" si="170"/>
        <v>5674</v>
      </c>
      <c r="W3595"/>
      <c r="Y3595" s="3">
        <v>272008405.74000001</v>
      </c>
      <c r="Z3595" s="3">
        <v>5573244.3300000001</v>
      </c>
      <c r="AA3595" s="3">
        <v>0</v>
      </c>
      <c r="AB3595">
        <v>0</v>
      </c>
      <c r="AC3595" s="3">
        <v>0</v>
      </c>
      <c r="AD3595" s="2">
        <v>-7297347.0099999998</v>
      </c>
      <c r="AE3595" s="3">
        <v>599122533.62</v>
      </c>
      <c r="AF3595" s="3">
        <v>12164932.65</v>
      </c>
      <c r="AG3595" s="3">
        <v>2628720.44</v>
      </c>
      <c r="AH3595" s="3">
        <v>103699.7</v>
      </c>
      <c r="AI3595" s="3">
        <v>2074</v>
      </c>
      <c r="AJ3595" s="2">
        <v>-10188946.82</v>
      </c>
    </row>
    <row r="3596" spans="1:36" hidden="1" x14ac:dyDescent="0.25">
      <c r="A3596" s="8">
        <v>2</v>
      </c>
      <c r="B3596" s="8" t="s">
        <v>1308</v>
      </c>
      <c r="C3596" s="8">
        <v>131240160370</v>
      </c>
      <c r="D3596" s="8" t="s">
        <v>1303</v>
      </c>
      <c r="F3596" s="8" t="s">
        <v>1309</v>
      </c>
      <c r="G3596" s="10">
        <v>43619</v>
      </c>
      <c r="H3596" s="8" t="s">
        <v>31</v>
      </c>
      <c r="I3596" s="8" t="s">
        <v>38</v>
      </c>
      <c r="J3596" s="9">
        <v>4386.22</v>
      </c>
      <c r="K3596" s="9">
        <v>87.73</v>
      </c>
      <c r="L3596" s="8">
        <v>0</v>
      </c>
      <c r="M3596" s="14">
        <f t="shared" si="168"/>
        <v>4473.95</v>
      </c>
      <c r="N3596" s="8">
        <v>0</v>
      </c>
      <c r="O3596" s="8">
        <v>0</v>
      </c>
      <c r="P3596" s="8" t="s">
        <v>77</v>
      </c>
      <c r="R3596" s="8">
        <v>-0.5</v>
      </c>
      <c r="S3596" s="13">
        <f>_xlfn.XLOOKUP(P3596,rif_fee_schedule!$A$2:$A$84,rif_fee_schedule!C$2:C$84, 0)*1.628</f>
        <v>9769.6279999999988</v>
      </c>
      <c r="T3596" s="13">
        <f>_xlfn.XLOOKUP(P3596,rif_fee_schedule!$A$2:$A$84,rif_fee_schedule!D$2:D$84, 0)</f>
        <v>5674</v>
      </c>
      <c r="U3596" s="14">
        <f t="shared" si="169"/>
        <v>-4884.8139999999994</v>
      </c>
      <c r="V3596" s="14">
        <f t="shared" si="170"/>
        <v>-2837</v>
      </c>
      <c r="W3596"/>
      <c r="Y3596" s="3">
        <v>272008405.74000001</v>
      </c>
      <c r="Z3596" s="3">
        <v>5573244.3300000001</v>
      </c>
      <c r="AA3596" s="3">
        <v>0</v>
      </c>
      <c r="AB3596">
        <v>0</v>
      </c>
      <c r="AC3596" s="3">
        <v>0</v>
      </c>
      <c r="AD3596" s="2">
        <v>-7297347.0099999998</v>
      </c>
      <c r="AE3596" s="3">
        <v>599122533.62</v>
      </c>
      <c r="AF3596" s="3">
        <v>12164932.65</v>
      </c>
      <c r="AG3596" s="3">
        <v>2628720.44</v>
      </c>
      <c r="AH3596" s="3">
        <v>103699.7</v>
      </c>
      <c r="AI3596" s="3">
        <v>2074</v>
      </c>
      <c r="AJ3596" s="2">
        <v>-10188946.82</v>
      </c>
    </row>
    <row r="3597" spans="1:36" hidden="1" x14ac:dyDescent="0.25">
      <c r="A3597" s="8">
        <v>2</v>
      </c>
      <c r="B3597" s="8" t="s">
        <v>2005</v>
      </c>
      <c r="C3597" s="8">
        <v>141050620010</v>
      </c>
      <c r="D3597" s="8" t="s">
        <v>2006</v>
      </c>
      <c r="G3597" s="10">
        <v>43623</v>
      </c>
      <c r="H3597" s="8" t="s">
        <v>31</v>
      </c>
      <c r="I3597" s="8" t="s">
        <v>32</v>
      </c>
      <c r="J3597" s="9">
        <v>134379.62</v>
      </c>
      <c r="K3597" s="9">
        <v>2687.59</v>
      </c>
      <c r="L3597" s="8">
        <v>0</v>
      </c>
      <c r="M3597" s="14">
        <f t="shared" si="168"/>
        <v>137067.21</v>
      </c>
      <c r="N3597" s="8">
        <v>0</v>
      </c>
      <c r="O3597" s="8">
        <v>0</v>
      </c>
      <c r="P3597" s="8" t="s">
        <v>117</v>
      </c>
      <c r="R3597" s="8">
        <v>96</v>
      </c>
      <c r="S3597" s="13">
        <f>_xlfn.XLOOKUP(P3597,rif_fee_schedule!$A$2:$A$84,rif_fee_schedule!C$2:C$84, 0)*1.628</f>
        <v>4288.152</v>
      </c>
      <c r="T3597" s="13">
        <f>_xlfn.XLOOKUP(P3597,rif_fee_schedule!$A$2:$A$84,rif_fee_schedule!D$2:D$84, 0)</f>
        <v>2490</v>
      </c>
      <c r="U3597" s="14">
        <f t="shared" si="169"/>
        <v>411662.592</v>
      </c>
      <c r="V3597" s="14">
        <f t="shared" si="170"/>
        <v>239040</v>
      </c>
      <c r="W3597"/>
      <c r="Y3597" s="3">
        <v>272008405.74000001</v>
      </c>
      <c r="Z3597" s="3">
        <v>5573244.3300000001</v>
      </c>
      <c r="AA3597" s="3">
        <v>0</v>
      </c>
      <c r="AB3597">
        <v>0</v>
      </c>
      <c r="AC3597" s="3">
        <v>0</v>
      </c>
      <c r="AD3597" s="2">
        <v>-7297347.0099999998</v>
      </c>
      <c r="AE3597" s="3">
        <v>599122533.62</v>
      </c>
      <c r="AF3597" s="3">
        <v>12164932.65</v>
      </c>
      <c r="AG3597" s="3">
        <v>2628720.44</v>
      </c>
      <c r="AH3597" s="3">
        <v>103699.7</v>
      </c>
      <c r="AI3597" s="3">
        <v>2074</v>
      </c>
      <c r="AJ3597" s="2">
        <v>-10188946.82</v>
      </c>
    </row>
    <row r="3598" spans="1:36" hidden="1" x14ac:dyDescent="0.25">
      <c r="A3598" s="8">
        <v>2</v>
      </c>
      <c r="B3598" s="8" t="s">
        <v>2005</v>
      </c>
      <c r="C3598" s="8">
        <v>141050620010</v>
      </c>
      <c r="D3598" s="8" t="s">
        <v>2006</v>
      </c>
      <c r="G3598" s="10">
        <v>43623</v>
      </c>
      <c r="H3598" s="8" t="s">
        <v>31</v>
      </c>
      <c r="I3598" s="8" t="s">
        <v>32</v>
      </c>
      <c r="J3598" s="9">
        <v>134379.62</v>
      </c>
      <c r="K3598" s="9">
        <v>2687.59</v>
      </c>
      <c r="L3598" s="8">
        <v>0</v>
      </c>
      <c r="M3598" s="14">
        <f t="shared" si="168"/>
        <v>137067.21</v>
      </c>
      <c r="N3598" s="8">
        <v>0</v>
      </c>
      <c r="O3598" s="8">
        <v>0</v>
      </c>
      <c r="P3598" s="8" t="s">
        <v>45</v>
      </c>
      <c r="R3598" s="11">
        <v>2336</v>
      </c>
      <c r="S3598" s="13">
        <f>_xlfn.XLOOKUP(P3598,rif_fee_schedule!$A$2:$A$84,rif_fee_schedule!C$2:C$84, 0)*1.628</f>
        <v>19.244587999999997</v>
      </c>
      <c r="T3598" s="13">
        <f>_xlfn.XLOOKUP(P3598,rif_fee_schedule!$A$2:$A$84,rif_fee_schedule!D$2:D$84, 0)</f>
        <v>11.177</v>
      </c>
      <c r="U3598" s="14">
        <f t="shared" si="169"/>
        <v>44955.357567999992</v>
      </c>
      <c r="V3598" s="14">
        <f t="shared" si="170"/>
        <v>26109.471999999998</v>
      </c>
      <c r="W3598" s="2"/>
      <c r="Y3598" s="3">
        <v>272008405.74000001</v>
      </c>
      <c r="Z3598" s="3">
        <v>5573244.3300000001</v>
      </c>
      <c r="AA3598" s="3">
        <v>0</v>
      </c>
      <c r="AB3598">
        <v>0</v>
      </c>
      <c r="AC3598" s="3">
        <v>0</v>
      </c>
      <c r="AD3598" s="2">
        <v>-7297347.0099999998</v>
      </c>
      <c r="AE3598" s="3">
        <v>599122533.62</v>
      </c>
      <c r="AF3598" s="3">
        <v>12164932.65</v>
      </c>
      <c r="AG3598" s="3">
        <v>2628720.44</v>
      </c>
      <c r="AH3598" s="3">
        <v>103699.7</v>
      </c>
      <c r="AI3598" s="3">
        <v>2074</v>
      </c>
      <c r="AJ3598" s="2">
        <v>-10188946.82</v>
      </c>
    </row>
    <row r="3599" spans="1:36" hidden="1" x14ac:dyDescent="0.25">
      <c r="A3599" s="8">
        <v>2</v>
      </c>
      <c r="B3599" s="8" t="s">
        <v>2005</v>
      </c>
      <c r="C3599" s="8">
        <v>141050620010</v>
      </c>
      <c r="D3599" s="8" t="s">
        <v>2006</v>
      </c>
      <c r="G3599" s="10">
        <v>43623</v>
      </c>
      <c r="H3599" s="8" t="s">
        <v>31</v>
      </c>
      <c r="I3599" s="8" t="s">
        <v>32</v>
      </c>
      <c r="J3599" s="9">
        <v>134379.62</v>
      </c>
      <c r="K3599" s="9">
        <v>2687.59</v>
      </c>
      <c r="L3599" s="8">
        <v>0</v>
      </c>
      <c r="M3599" s="14">
        <f t="shared" si="168"/>
        <v>137067.21</v>
      </c>
      <c r="N3599" s="8">
        <v>0</v>
      </c>
      <c r="O3599" s="8">
        <v>0</v>
      </c>
      <c r="P3599" s="8" t="s">
        <v>838</v>
      </c>
      <c r="R3599" s="8">
        <v>-33</v>
      </c>
      <c r="S3599" s="13">
        <f>_xlfn.XLOOKUP(P3599,rif_fee_schedule!$A$2:$A$84,rif_fee_schedule!C$2:C$84, 0)*1.628</f>
        <v>9299.1359999999986</v>
      </c>
      <c r="T3599" s="13">
        <f>_xlfn.XLOOKUP(P3599,rif_fee_schedule!$A$2:$A$84,rif_fee_schedule!D$2:D$84, 0)</f>
        <v>5401</v>
      </c>
      <c r="U3599" s="14">
        <f t="shared" si="169"/>
        <v>-306871.48799999995</v>
      </c>
      <c r="V3599" s="14">
        <f t="shared" si="170"/>
        <v>-178233</v>
      </c>
      <c r="W3599"/>
      <c r="Y3599" s="3">
        <v>272008405.74000001</v>
      </c>
      <c r="Z3599" s="3">
        <v>5573244.3300000001</v>
      </c>
      <c r="AA3599" s="3">
        <v>0</v>
      </c>
      <c r="AB3599">
        <v>0</v>
      </c>
      <c r="AC3599" s="3">
        <v>0</v>
      </c>
      <c r="AD3599" s="2">
        <v>-7297347.0099999998</v>
      </c>
      <c r="AE3599" s="3">
        <v>599122533.62</v>
      </c>
      <c r="AF3599" s="3">
        <v>12164932.65</v>
      </c>
      <c r="AG3599" s="3">
        <v>2628720.44</v>
      </c>
      <c r="AH3599" s="3">
        <v>103699.7</v>
      </c>
      <c r="AI3599" s="3">
        <v>2074</v>
      </c>
      <c r="AJ3599" s="2">
        <v>-10188946.82</v>
      </c>
    </row>
    <row r="3600" spans="1:36" hidden="1" x14ac:dyDescent="0.25">
      <c r="A3600" s="8">
        <v>2</v>
      </c>
      <c r="B3600" s="8" t="s">
        <v>1803</v>
      </c>
      <c r="C3600" s="8">
        <v>132180200330</v>
      </c>
      <c r="D3600" s="8" t="s">
        <v>1804</v>
      </c>
      <c r="G3600" s="10">
        <v>43620</v>
      </c>
      <c r="H3600" s="8" t="s">
        <v>31</v>
      </c>
      <c r="I3600" s="8" t="s">
        <v>32</v>
      </c>
      <c r="J3600" s="9">
        <v>93309.68</v>
      </c>
      <c r="K3600" s="9">
        <v>1866.2</v>
      </c>
      <c r="L3600" s="8">
        <v>0</v>
      </c>
      <c r="M3600" s="14">
        <f t="shared" si="168"/>
        <v>95175.87999999999</v>
      </c>
      <c r="N3600" s="8">
        <v>0</v>
      </c>
      <c r="O3600" s="8">
        <v>0</v>
      </c>
      <c r="P3600" s="8" t="s">
        <v>43</v>
      </c>
      <c r="R3600" s="11">
        <v>1488</v>
      </c>
      <c r="S3600" s="13">
        <f>_xlfn.XLOOKUP(P3600,rif_fee_schedule!$A$2:$A$84,rif_fee_schedule!C$2:C$84, 0)*1.628</f>
        <v>5.1216879999999998</v>
      </c>
      <c r="T3600" s="13">
        <f>_xlfn.XLOOKUP(P3600,rif_fee_schedule!$A$2:$A$84,rif_fee_schedule!D$2:D$84, 0)</f>
        <v>2.9740000000000002</v>
      </c>
      <c r="U3600" s="14">
        <f t="shared" si="169"/>
        <v>7621.0717439999999</v>
      </c>
      <c r="V3600" s="14">
        <f t="shared" si="170"/>
        <v>4425.3119999999999</v>
      </c>
      <c r="W3600" s="2"/>
      <c r="Y3600" s="3">
        <v>272008405.74000001</v>
      </c>
      <c r="Z3600" s="3">
        <v>5573244.3300000001</v>
      </c>
      <c r="AA3600" s="3">
        <v>0</v>
      </c>
      <c r="AB3600">
        <v>0</v>
      </c>
      <c r="AC3600" s="3">
        <v>0</v>
      </c>
      <c r="AD3600" s="2">
        <v>-7297347.0099999998</v>
      </c>
      <c r="AE3600" s="3">
        <v>599122533.62</v>
      </c>
      <c r="AF3600" s="3">
        <v>12164932.65</v>
      </c>
      <c r="AG3600" s="3">
        <v>2628720.44</v>
      </c>
      <c r="AH3600" s="3">
        <v>103699.7</v>
      </c>
      <c r="AI3600" s="3">
        <v>2074</v>
      </c>
      <c r="AJ3600" s="2">
        <v>-10188946.82</v>
      </c>
    </row>
    <row r="3601" spans="1:36" hidden="1" x14ac:dyDescent="0.25">
      <c r="A3601" s="8">
        <v>2</v>
      </c>
      <c r="B3601" s="8" t="s">
        <v>1803</v>
      </c>
      <c r="C3601" s="8">
        <v>132180200330</v>
      </c>
      <c r="D3601" s="8" t="s">
        <v>1804</v>
      </c>
      <c r="G3601" s="10">
        <v>43620</v>
      </c>
      <c r="H3601" s="8" t="s">
        <v>31</v>
      </c>
      <c r="I3601" s="8" t="s">
        <v>32</v>
      </c>
      <c r="J3601" s="9">
        <v>93309.68</v>
      </c>
      <c r="K3601" s="9">
        <v>1866.2</v>
      </c>
      <c r="L3601" s="8">
        <v>0</v>
      </c>
      <c r="M3601" s="14">
        <f t="shared" si="168"/>
        <v>95175.87999999999</v>
      </c>
      <c r="N3601" s="8">
        <v>0</v>
      </c>
      <c r="O3601" s="8">
        <v>0</v>
      </c>
      <c r="P3601" s="8" t="s">
        <v>43</v>
      </c>
      <c r="R3601" s="11">
        <v>-8917</v>
      </c>
      <c r="S3601" s="13">
        <f>_xlfn.XLOOKUP(P3601,rif_fee_schedule!$A$2:$A$84,rif_fee_schedule!C$2:C$84, 0)*1.628</f>
        <v>5.1216879999999998</v>
      </c>
      <c r="T3601" s="13">
        <f>_xlfn.XLOOKUP(P3601,rif_fee_schedule!$A$2:$A$84,rif_fee_schedule!D$2:D$84, 0)</f>
        <v>2.9740000000000002</v>
      </c>
      <c r="U3601" s="14">
        <f t="shared" si="169"/>
        <v>-45670.091895999998</v>
      </c>
      <c r="V3601" s="14">
        <f t="shared" si="170"/>
        <v>-26519.158000000003</v>
      </c>
      <c r="W3601" s="2"/>
      <c r="Y3601" s="3">
        <v>272008405.74000001</v>
      </c>
      <c r="Z3601" s="3">
        <v>5573244.3300000001</v>
      </c>
      <c r="AA3601" s="3">
        <v>0</v>
      </c>
      <c r="AB3601">
        <v>0</v>
      </c>
      <c r="AC3601" s="3">
        <v>0</v>
      </c>
      <c r="AD3601" s="2">
        <v>-7297347.0099999998</v>
      </c>
      <c r="AE3601" s="3">
        <v>599122533.62</v>
      </c>
      <c r="AF3601" s="3">
        <v>12164932.65</v>
      </c>
      <c r="AG3601" s="3">
        <v>2628720.44</v>
      </c>
      <c r="AH3601" s="3">
        <v>103699.7</v>
      </c>
      <c r="AI3601" s="3">
        <v>2074</v>
      </c>
      <c r="AJ3601" s="2">
        <v>-10188946.82</v>
      </c>
    </row>
    <row r="3602" spans="1:36" hidden="1" x14ac:dyDescent="0.25">
      <c r="A3602" s="8">
        <v>2</v>
      </c>
      <c r="B3602" s="8" t="s">
        <v>1803</v>
      </c>
      <c r="C3602" s="8">
        <v>132180200330</v>
      </c>
      <c r="D3602" s="8" t="s">
        <v>1804</v>
      </c>
      <c r="G3602" s="10">
        <v>43620</v>
      </c>
      <c r="H3602" s="8" t="s">
        <v>31</v>
      </c>
      <c r="I3602" s="8" t="s">
        <v>32</v>
      </c>
      <c r="J3602" s="9">
        <v>93309.68</v>
      </c>
      <c r="K3602" s="9">
        <v>1866.2</v>
      </c>
      <c r="L3602" s="8">
        <v>0</v>
      </c>
      <c r="M3602" s="14">
        <f t="shared" si="168"/>
        <v>95175.87999999999</v>
      </c>
      <c r="N3602" s="8">
        <v>0</v>
      </c>
      <c r="O3602" s="8">
        <v>0</v>
      </c>
      <c r="P3602" s="8" t="s">
        <v>72</v>
      </c>
      <c r="R3602" s="11">
        <v>8917</v>
      </c>
      <c r="S3602" s="13">
        <f>_xlfn.XLOOKUP(P3602,rif_fee_schedule!$A$2:$A$84,rif_fee_schedule!C$2:C$84, 0)*1.628</f>
        <v>15.918583999999999</v>
      </c>
      <c r="T3602" s="13">
        <f>_xlfn.XLOOKUP(P3602,rif_fee_schedule!$A$2:$A$84,rif_fee_schedule!D$2:D$84, 0)</f>
        <v>9.2460000000000004</v>
      </c>
      <c r="U3602" s="14">
        <f t="shared" si="169"/>
        <v>141946.01352799998</v>
      </c>
      <c r="V3602" s="14">
        <f t="shared" si="170"/>
        <v>82446.582000000009</v>
      </c>
      <c r="W3602" s="2"/>
      <c r="Y3602" s="3">
        <v>272008405.74000001</v>
      </c>
      <c r="Z3602" s="3">
        <v>5573244.3300000001</v>
      </c>
      <c r="AA3602" s="3">
        <v>0</v>
      </c>
      <c r="AB3602">
        <v>0</v>
      </c>
      <c r="AC3602" s="3">
        <v>0</v>
      </c>
      <c r="AD3602" s="2">
        <v>-7297347.0099999998</v>
      </c>
      <c r="AE3602" s="3">
        <v>599122533.62</v>
      </c>
      <c r="AF3602" s="3">
        <v>12164932.65</v>
      </c>
      <c r="AG3602" s="3">
        <v>2628720.44</v>
      </c>
      <c r="AH3602" s="3">
        <v>103699.7</v>
      </c>
      <c r="AI3602" s="3">
        <v>2074</v>
      </c>
      <c r="AJ3602" s="2">
        <v>-10188946.82</v>
      </c>
    </row>
    <row r="3603" spans="1:36" hidden="1" x14ac:dyDescent="0.25">
      <c r="A3603" s="8">
        <v>2</v>
      </c>
      <c r="B3603" s="8" t="s">
        <v>1239</v>
      </c>
      <c r="C3603" s="8">
        <v>131220510140</v>
      </c>
      <c r="D3603" s="8" t="s">
        <v>1240</v>
      </c>
      <c r="F3603" s="8" t="s">
        <v>1241</v>
      </c>
      <c r="G3603" s="10">
        <v>43619</v>
      </c>
      <c r="H3603" s="8" t="s">
        <v>31</v>
      </c>
      <c r="I3603" s="8" t="s">
        <v>38</v>
      </c>
      <c r="J3603" s="9">
        <v>0</v>
      </c>
      <c r="K3603" s="9">
        <v>0</v>
      </c>
      <c r="L3603" s="8">
        <v>0</v>
      </c>
      <c r="M3603" s="14">
        <f t="shared" si="168"/>
        <v>0</v>
      </c>
      <c r="N3603" s="8">
        <v>0</v>
      </c>
      <c r="O3603" s="8">
        <v>0</v>
      </c>
      <c r="P3603" s="8" t="s">
        <v>77</v>
      </c>
      <c r="R3603" s="8">
        <v>1</v>
      </c>
      <c r="S3603" s="13">
        <f>_xlfn.XLOOKUP(P3603,rif_fee_schedule!$A$2:$A$84,rif_fee_schedule!C$2:C$84, 0)*1.628</f>
        <v>9769.6279999999988</v>
      </c>
      <c r="T3603" s="13">
        <f>_xlfn.XLOOKUP(P3603,rif_fee_schedule!$A$2:$A$84,rif_fee_schedule!D$2:D$84, 0)</f>
        <v>5674</v>
      </c>
      <c r="U3603" s="14">
        <f t="shared" si="169"/>
        <v>9769.6279999999988</v>
      </c>
      <c r="V3603" s="14">
        <f t="shared" si="170"/>
        <v>5674</v>
      </c>
      <c r="W3603"/>
      <c r="Y3603" s="3">
        <v>272008405.74000001</v>
      </c>
      <c r="Z3603" s="3">
        <v>5573244.3300000001</v>
      </c>
      <c r="AA3603" s="3">
        <v>0</v>
      </c>
      <c r="AB3603">
        <v>0</v>
      </c>
      <c r="AC3603" s="3">
        <v>0</v>
      </c>
      <c r="AD3603" s="2">
        <v>-7297347.0099999998</v>
      </c>
      <c r="AE3603" s="3">
        <v>599122533.62</v>
      </c>
      <c r="AF3603" s="3">
        <v>12164932.65</v>
      </c>
      <c r="AG3603" s="3">
        <v>2628720.44</v>
      </c>
      <c r="AH3603" s="3">
        <v>103699.7</v>
      </c>
      <c r="AI3603" s="3">
        <v>2074</v>
      </c>
      <c r="AJ3603" s="2">
        <v>-10188946.82</v>
      </c>
    </row>
    <row r="3604" spans="1:36" hidden="1" x14ac:dyDescent="0.25">
      <c r="A3604" s="8">
        <v>2</v>
      </c>
      <c r="B3604" s="8" t="s">
        <v>1239</v>
      </c>
      <c r="C3604" s="8">
        <v>131220510140</v>
      </c>
      <c r="D3604" s="8" t="s">
        <v>1240</v>
      </c>
      <c r="F3604" s="8" t="s">
        <v>1241</v>
      </c>
      <c r="G3604" s="10">
        <v>43619</v>
      </c>
      <c r="H3604" s="8" t="s">
        <v>31</v>
      </c>
      <c r="I3604" s="8" t="s">
        <v>38</v>
      </c>
      <c r="J3604" s="9">
        <v>0</v>
      </c>
      <c r="K3604" s="9">
        <v>0</v>
      </c>
      <c r="L3604" s="8">
        <v>0</v>
      </c>
      <c r="M3604" s="14">
        <f t="shared" si="168"/>
        <v>0</v>
      </c>
      <c r="N3604" s="8">
        <v>0</v>
      </c>
      <c r="O3604" s="8">
        <v>0</v>
      </c>
      <c r="P3604" s="8" t="s">
        <v>77</v>
      </c>
      <c r="R3604" s="8">
        <v>-1</v>
      </c>
      <c r="S3604" s="13">
        <f>_xlfn.XLOOKUP(P3604,rif_fee_schedule!$A$2:$A$84,rif_fee_schedule!C$2:C$84, 0)*1.628</f>
        <v>9769.6279999999988</v>
      </c>
      <c r="T3604" s="13">
        <f>_xlfn.XLOOKUP(P3604,rif_fee_schedule!$A$2:$A$84,rif_fee_schedule!D$2:D$84, 0)</f>
        <v>5674</v>
      </c>
      <c r="U3604" s="14">
        <f t="shared" si="169"/>
        <v>-9769.6279999999988</v>
      </c>
      <c r="V3604" s="14">
        <f t="shared" si="170"/>
        <v>-5674</v>
      </c>
      <c r="W3604"/>
      <c r="Y3604" s="3">
        <v>272008405.74000001</v>
      </c>
      <c r="Z3604" s="3">
        <v>5573244.3300000001</v>
      </c>
      <c r="AA3604" s="3">
        <v>0</v>
      </c>
      <c r="AB3604">
        <v>0</v>
      </c>
      <c r="AC3604" s="3">
        <v>0</v>
      </c>
      <c r="AD3604" s="2">
        <v>-7297347.0099999998</v>
      </c>
      <c r="AE3604" s="3">
        <v>599122533.62</v>
      </c>
      <c r="AF3604" s="3">
        <v>12164932.65</v>
      </c>
      <c r="AG3604" s="3">
        <v>2628720.44</v>
      </c>
      <c r="AH3604" s="3">
        <v>103699.7</v>
      </c>
      <c r="AI3604" s="3">
        <v>2074</v>
      </c>
      <c r="AJ3604" s="2">
        <v>-10188946.82</v>
      </c>
    </row>
    <row r="3605" spans="1:36" hidden="1" x14ac:dyDescent="0.25">
      <c r="A3605" s="8">
        <v>2</v>
      </c>
      <c r="B3605" s="8" t="s">
        <v>1559</v>
      </c>
      <c r="C3605" s="8">
        <v>131260310050</v>
      </c>
      <c r="D3605" s="8" t="s">
        <v>1560</v>
      </c>
      <c r="F3605" s="8" t="s">
        <v>1561</v>
      </c>
      <c r="G3605" s="10">
        <v>43620</v>
      </c>
      <c r="H3605" s="8" t="s">
        <v>31</v>
      </c>
      <c r="I3605" s="8" t="s">
        <v>38</v>
      </c>
      <c r="J3605" s="9">
        <v>1969.71</v>
      </c>
      <c r="K3605" s="9">
        <v>39.39</v>
      </c>
      <c r="L3605" s="8">
        <v>0</v>
      </c>
      <c r="M3605" s="14">
        <f t="shared" si="168"/>
        <v>2009.1000000000001</v>
      </c>
      <c r="N3605" s="8">
        <v>0</v>
      </c>
      <c r="O3605" s="8">
        <v>0</v>
      </c>
      <c r="P3605" s="8" t="s">
        <v>77</v>
      </c>
      <c r="R3605" s="8">
        <v>-1</v>
      </c>
      <c r="S3605" s="13">
        <f>_xlfn.XLOOKUP(P3605,rif_fee_schedule!$A$2:$A$84,rif_fee_schedule!C$2:C$84, 0)*1.628</f>
        <v>9769.6279999999988</v>
      </c>
      <c r="T3605" s="13">
        <f>_xlfn.XLOOKUP(P3605,rif_fee_schedule!$A$2:$A$84,rif_fee_schedule!D$2:D$84, 0)</f>
        <v>5674</v>
      </c>
      <c r="U3605" s="14">
        <f t="shared" si="169"/>
        <v>-9769.6279999999988</v>
      </c>
      <c r="V3605" s="14">
        <f t="shared" si="170"/>
        <v>-5674</v>
      </c>
      <c r="W3605"/>
      <c r="Y3605" s="3">
        <v>272008405.74000001</v>
      </c>
      <c r="Z3605" s="3">
        <v>5573244.3300000001</v>
      </c>
      <c r="AA3605" s="3">
        <v>0</v>
      </c>
      <c r="AB3605">
        <v>0</v>
      </c>
      <c r="AC3605" s="3">
        <v>0</v>
      </c>
      <c r="AD3605" s="2">
        <v>-7297347.0099999998</v>
      </c>
      <c r="AE3605" s="3">
        <v>599122533.62</v>
      </c>
      <c r="AF3605" s="3">
        <v>12164932.65</v>
      </c>
      <c r="AG3605" s="3">
        <v>2628720.44</v>
      </c>
      <c r="AH3605" s="3">
        <v>103699.7</v>
      </c>
      <c r="AI3605" s="3">
        <v>2074</v>
      </c>
      <c r="AJ3605" s="2">
        <v>-10188946.82</v>
      </c>
    </row>
    <row r="3606" spans="1:36" hidden="1" x14ac:dyDescent="0.25">
      <c r="A3606" s="8">
        <v>2</v>
      </c>
      <c r="B3606" s="8" t="s">
        <v>1559</v>
      </c>
      <c r="C3606" s="8">
        <v>131260310050</v>
      </c>
      <c r="D3606" s="8" t="s">
        <v>1560</v>
      </c>
      <c r="F3606" s="8" t="s">
        <v>1561</v>
      </c>
      <c r="G3606" s="10">
        <v>43620</v>
      </c>
      <c r="H3606" s="8" t="s">
        <v>31</v>
      </c>
      <c r="I3606" s="8" t="s">
        <v>38</v>
      </c>
      <c r="J3606" s="9">
        <v>1969.71</v>
      </c>
      <c r="K3606" s="9">
        <v>39.39</v>
      </c>
      <c r="L3606" s="8">
        <v>0</v>
      </c>
      <c r="M3606" s="14">
        <f t="shared" si="168"/>
        <v>2009.1000000000001</v>
      </c>
      <c r="N3606" s="8">
        <v>0</v>
      </c>
      <c r="O3606" s="8">
        <v>0</v>
      </c>
      <c r="P3606" s="8" t="s">
        <v>114</v>
      </c>
      <c r="R3606" s="8">
        <v>2</v>
      </c>
      <c r="S3606" s="13">
        <f>_xlfn.XLOOKUP(P3606,rif_fee_schedule!$A$2:$A$84,rif_fee_schedule!C$2:C$84, 0)*1.628</f>
        <v>4288.152</v>
      </c>
      <c r="T3606" s="13">
        <f>_xlfn.XLOOKUP(P3606,rif_fee_schedule!$A$2:$A$84,rif_fee_schedule!D$2:D$84, 0)</f>
        <v>2490</v>
      </c>
      <c r="U3606" s="14">
        <f t="shared" si="169"/>
        <v>8576.3040000000001</v>
      </c>
      <c r="V3606" s="14">
        <f t="shared" si="170"/>
        <v>4980</v>
      </c>
      <c r="W3606"/>
      <c r="Y3606" s="3">
        <v>272008405.74000001</v>
      </c>
      <c r="Z3606" s="3">
        <v>5573244.3300000001</v>
      </c>
      <c r="AA3606" s="3">
        <v>0</v>
      </c>
      <c r="AB3606">
        <v>0</v>
      </c>
      <c r="AC3606" s="3">
        <v>0</v>
      </c>
      <c r="AD3606" s="2">
        <v>-7297347.0099999998</v>
      </c>
      <c r="AE3606" s="3">
        <v>599122533.62</v>
      </c>
      <c r="AF3606" s="3">
        <v>12164932.65</v>
      </c>
      <c r="AG3606" s="3">
        <v>2628720.44</v>
      </c>
      <c r="AH3606" s="3">
        <v>103699.7</v>
      </c>
      <c r="AI3606" s="3">
        <v>2074</v>
      </c>
      <c r="AJ3606" s="2">
        <v>-10188946.82</v>
      </c>
    </row>
    <row r="3607" spans="1:36" hidden="1" x14ac:dyDescent="0.25">
      <c r="A3607" s="8">
        <v>2</v>
      </c>
      <c r="B3607" s="8" t="s">
        <v>1956</v>
      </c>
      <c r="C3607" s="8">
        <v>141020066210</v>
      </c>
      <c r="D3607" s="8" t="s">
        <v>1957</v>
      </c>
      <c r="F3607" s="8" t="s">
        <v>1958</v>
      </c>
      <c r="G3607" s="10">
        <v>43616</v>
      </c>
      <c r="H3607" s="8" t="s">
        <v>31</v>
      </c>
      <c r="I3607" s="8" t="s">
        <v>38</v>
      </c>
      <c r="J3607" s="9">
        <v>100177.3</v>
      </c>
      <c r="K3607" s="9">
        <v>2003.55</v>
      </c>
      <c r="L3607" s="8">
        <v>0</v>
      </c>
      <c r="M3607" s="14">
        <f t="shared" si="168"/>
        <v>102180.85</v>
      </c>
      <c r="N3607" s="8">
        <v>0</v>
      </c>
      <c r="O3607" s="8">
        <v>0</v>
      </c>
      <c r="P3607" s="8" t="s">
        <v>1813</v>
      </c>
      <c r="R3607" s="11">
        <v>2213</v>
      </c>
      <c r="S3607" s="13">
        <f>_xlfn.XLOOKUP(P3607,rif_fee_schedule!$A$2:$A$84,rif_fee_schedule!C$2:C$84, 0)*1.628</f>
        <v>69.657235999999997</v>
      </c>
      <c r="T3607" s="13">
        <f>_xlfn.XLOOKUP(P3607,rif_fee_schedule!$A$2:$A$84,rif_fee_schedule!D$2:D$84, 0)</f>
        <v>40.456000000000003</v>
      </c>
      <c r="U3607" s="14">
        <f t="shared" si="169"/>
        <v>154151.46326799999</v>
      </c>
      <c r="V3607" s="14">
        <f t="shared" si="170"/>
        <v>89529.128000000012</v>
      </c>
      <c r="W3607" s="2"/>
      <c r="Y3607" s="3">
        <v>272008405.74000001</v>
      </c>
      <c r="Z3607" s="3">
        <v>5573244.3300000001</v>
      </c>
      <c r="AA3607" s="3">
        <v>0</v>
      </c>
      <c r="AB3607">
        <v>0</v>
      </c>
      <c r="AC3607" s="3">
        <v>0</v>
      </c>
      <c r="AD3607" s="2">
        <v>-7297347.0099999998</v>
      </c>
      <c r="AE3607" s="3">
        <v>599122533.62</v>
      </c>
      <c r="AF3607" s="3">
        <v>12164932.65</v>
      </c>
      <c r="AG3607" s="3">
        <v>2628720.44</v>
      </c>
      <c r="AH3607" s="3">
        <v>103699.7</v>
      </c>
      <c r="AI3607" s="3">
        <v>2074</v>
      </c>
      <c r="AJ3607" s="2">
        <v>-10188946.82</v>
      </c>
    </row>
    <row r="3608" spans="1:36" hidden="1" x14ac:dyDescent="0.25">
      <c r="A3608" s="8">
        <v>2</v>
      </c>
      <c r="B3608" s="8" t="s">
        <v>1956</v>
      </c>
      <c r="C3608" s="8">
        <v>141020066210</v>
      </c>
      <c r="D3608" s="8" t="s">
        <v>1957</v>
      </c>
      <c r="F3608" s="8" t="s">
        <v>1958</v>
      </c>
      <c r="G3608" s="10">
        <v>43616</v>
      </c>
      <c r="H3608" s="8" t="s">
        <v>31</v>
      </c>
      <c r="I3608" s="8" t="s">
        <v>38</v>
      </c>
      <c r="J3608" s="9">
        <v>100177.3</v>
      </c>
      <c r="K3608" s="9">
        <v>2003.55</v>
      </c>
      <c r="L3608" s="8">
        <v>0</v>
      </c>
      <c r="M3608" s="14">
        <f t="shared" si="168"/>
        <v>102180.85</v>
      </c>
      <c r="N3608" s="8">
        <v>0</v>
      </c>
      <c r="O3608" s="8">
        <v>0</v>
      </c>
      <c r="P3608" s="8" t="s">
        <v>45</v>
      </c>
      <c r="R3608" s="11">
        <v>-2213</v>
      </c>
      <c r="S3608" s="13">
        <f>_xlfn.XLOOKUP(P3608,rif_fee_schedule!$A$2:$A$84,rif_fee_schedule!C$2:C$84, 0)*1.628</f>
        <v>19.244587999999997</v>
      </c>
      <c r="T3608" s="13">
        <f>_xlfn.XLOOKUP(P3608,rif_fee_schedule!$A$2:$A$84,rif_fee_schedule!D$2:D$84, 0)</f>
        <v>11.177</v>
      </c>
      <c r="U3608" s="14">
        <f t="shared" si="169"/>
        <v>-42588.273243999989</v>
      </c>
      <c r="V3608" s="14">
        <f t="shared" si="170"/>
        <v>-24734.701000000001</v>
      </c>
      <c r="W3608" s="2"/>
      <c r="Y3608" s="3">
        <v>272008405.74000001</v>
      </c>
      <c r="Z3608" s="3">
        <v>5573244.3300000001</v>
      </c>
      <c r="AA3608" s="3">
        <v>0</v>
      </c>
      <c r="AB3608">
        <v>0</v>
      </c>
      <c r="AC3608" s="3">
        <v>0</v>
      </c>
      <c r="AD3608" s="2">
        <v>-7297347.0099999998</v>
      </c>
      <c r="AE3608" s="3">
        <v>599122533.62</v>
      </c>
      <c r="AF3608" s="3">
        <v>12164932.65</v>
      </c>
      <c r="AG3608" s="3">
        <v>2628720.44</v>
      </c>
      <c r="AH3608" s="3">
        <v>103699.7</v>
      </c>
      <c r="AI3608" s="3">
        <v>2074</v>
      </c>
      <c r="AJ3608" s="2">
        <v>-10188946.82</v>
      </c>
    </row>
    <row r="3609" spans="1:36" hidden="1" x14ac:dyDescent="0.25">
      <c r="A3609" s="8">
        <v>8</v>
      </c>
      <c r="B3609" s="8" t="s">
        <v>8562</v>
      </c>
      <c r="C3609" s="8">
        <v>232110223630</v>
      </c>
      <c r="D3609" s="8" t="s">
        <v>8563</v>
      </c>
      <c r="F3609" s="8" t="s">
        <v>8564</v>
      </c>
      <c r="G3609" s="10">
        <v>43616</v>
      </c>
      <c r="H3609" s="8" t="s">
        <v>31</v>
      </c>
      <c r="I3609" s="8" t="s">
        <v>38</v>
      </c>
      <c r="J3609" s="9">
        <v>2221.21</v>
      </c>
      <c r="K3609" s="9">
        <v>44.42</v>
      </c>
      <c r="L3609" s="8">
        <v>0</v>
      </c>
      <c r="M3609" s="14">
        <f t="shared" si="168"/>
        <v>2265.63</v>
      </c>
      <c r="N3609" s="8">
        <v>0</v>
      </c>
      <c r="O3609" s="8">
        <v>0</v>
      </c>
      <c r="P3609" s="8" t="s">
        <v>45</v>
      </c>
      <c r="R3609" s="8">
        <v>744</v>
      </c>
      <c r="S3609" s="13">
        <f>_xlfn.XLOOKUP(P3609,rif_fee_schedule!$A$2:$A$84,rif_fee_schedule!C$2:C$84, 0)*1.628</f>
        <v>19.244587999999997</v>
      </c>
      <c r="T3609" s="13">
        <f>_xlfn.XLOOKUP(P3609,rif_fee_schedule!$A$2:$A$84,rif_fee_schedule!D$2:D$84, 0)</f>
        <v>11.177</v>
      </c>
      <c r="U3609" s="14">
        <f t="shared" si="169"/>
        <v>14317.973471999998</v>
      </c>
      <c r="V3609" s="14">
        <f t="shared" si="170"/>
        <v>8315.6880000000001</v>
      </c>
      <c r="W3609"/>
      <c r="Y3609" s="3">
        <v>38230434.439999998</v>
      </c>
      <c r="Z3609" s="3">
        <v>764608.82</v>
      </c>
      <c r="AA3609" s="3">
        <v>0</v>
      </c>
      <c r="AB3609">
        <v>0</v>
      </c>
      <c r="AC3609" s="3">
        <v>0</v>
      </c>
      <c r="AD3609" s="2">
        <v>-229524.99</v>
      </c>
      <c r="AE3609" s="3">
        <v>599122533.62</v>
      </c>
      <c r="AF3609" s="3">
        <v>12164932.65</v>
      </c>
      <c r="AG3609" s="3">
        <v>2628720.44</v>
      </c>
      <c r="AH3609" s="3">
        <v>103699.7</v>
      </c>
      <c r="AI3609" s="3">
        <v>2074</v>
      </c>
      <c r="AJ3609" s="2">
        <v>-10188946.82</v>
      </c>
    </row>
    <row r="3610" spans="1:36" hidden="1" x14ac:dyDescent="0.25">
      <c r="A3610" s="8">
        <v>8</v>
      </c>
      <c r="B3610" s="8" t="s">
        <v>8562</v>
      </c>
      <c r="C3610" s="8">
        <v>232110223630</v>
      </c>
      <c r="D3610" s="8" t="s">
        <v>8563</v>
      </c>
      <c r="F3610" s="8" t="s">
        <v>8564</v>
      </c>
      <c r="G3610" s="10">
        <v>43616</v>
      </c>
      <c r="H3610" s="8" t="s">
        <v>31</v>
      </c>
      <c r="I3610" s="8" t="s">
        <v>38</v>
      </c>
      <c r="J3610" s="9">
        <v>2221.21</v>
      </c>
      <c r="K3610" s="9">
        <v>44.42</v>
      </c>
      <c r="L3610" s="8">
        <v>0</v>
      </c>
      <c r="M3610" s="14">
        <f t="shared" si="168"/>
        <v>2265.63</v>
      </c>
      <c r="N3610" s="8">
        <v>0</v>
      </c>
      <c r="O3610" s="8">
        <v>0</v>
      </c>
      <c r="P3610" s="8" t="s">
        <v>72</v>
      </c>
      <c r="R3610" s="8">
        <v>-744</v>
      </c>
      <c r="S3610" s="13">
        <f>_xlfn.XLOOKUP(P3610,rif_fee_schedule!$A$2:$A$84,rif_fee_schedule!C$2:C$84, 0)*1.628</f>
        <v>15.918583999999999</v>
      </c>
      <c r="T3610" s="13">
        <f>_xlfn.XLOOKUP(P3610,rif_fee_schedule!$A$2:$A$84,rif_fee_schedule!D$2:D$84, 0)</f>
        <v>9.2460000000000004</v>
      </c>
      <c r="U3610" s="14">
        <f t="shared" si="169"/>
        <v>-11843.426496</v>
      </c>
      <c r="V3610" s="14">
        <f t="shared" si="170"/>
        <v>-6879.0240000000003</v>
      </c>
      <c r="W3610"/>
      <c r="Y3610" s="3">
        <v>38230434.439999998</v>
      </c>
      <c r="Z3610" s="3">
        <v>764608.82</v>
      </c>
      <c r="AA3610" s="3">
        <v>0</v>
      </c>
      <c r="AB3610">
        <v>0</v>
      </c>
      <c r="AC3610" s="3">
        <v>0</v>
      </c>
      <c r="AD3610" s="2">
        <v>-229524.99</v>
      </c>
      <c r="AE3610" s="3">
        <v>599122533.62</v>
      </c>
      <c r="AF3610" s="3">
        <v>12164932.65</v>
      </c>
      <c r="AG3610" s="3">
        <v>2628720.44</v>
      </c>
      <c r="AH3610" s="3">
        <v>103699.7</v>
      </c>
      <c r="AI3610" s="3">
        <v>2074</v>
      </c>
      <c r="AJ3610" s="2">
        <v>-10188946.82</v>
      </c>
    </row>
    <row r="3611" spans="1:36" hidden="1" x14ac:dyDescent="0.25">
      <c r="A3611" s="8">
        <v>2</v>
      </c>
      <c r="B3611" s="8" t="s">
        <v>2156</v>
      </c>
      <c r="C3611" s="8">
        <v>141160090660</v>
      </c>
      <c r="D3611" s="8" t="s">
        <v>2157</v>
      </c>
      <c r="F3611" s="8" t="s">
        <v>2158</v>
      </c>
      <c r="G3611" s="10">
        <v>43616</v>
      </c>
      <c r="H3611" s="8" t="s">
        <v>31</v>
      </c>
      <c r="I3611" s="8" t="s">
        <v>38</v>
      </c>
      <c r="J3611" s="9">
        <v>26970.1</v>
      </c>
      <c r="K3611" s="9">
        <v>539.4</v>
      </c>
      <c r="L3611" s="8">
        <v>0</v>
      </c>
      <c r="M3611" s="14">
        <f t="shared" si="168"/>
        <v>27509.5</v>
      </c>
      <c r="N3611" s="8">
        <v>0</v>
      </c>
      <c r="O3611" s="8">
        <v>0</v>
      </c>
      <c r="P3611" s="8" t="s">
        <v>180</v>
      </c>
      <c r="R3611" s="11">
        <v>2235</v>
      </c>
      <c r="S3611" s="13">
        <f>_xlfn.XLOOKUP(P3611,rif_fee_schedule!$A$2:$A$84,rif_fee_schedule!C$2:C$84, 0)*1.628</f>
        <v>32.683728000000002</v>
      </c>
      <c r="T3611" s="13">
        <f>_xlfn.XLOOKUP(P3611,rif_fee_schedule!$A$2:$A$84,rif_fee_schedule!D$2:D$84, 0)</f>
        <v>18.981999999999999</v>
      </c>
      <c r="U3611" s="14">
        <f t="shared" si="169"/>
        <v>73048.13208000001</v>
      </c>
      <c r="V3611" s="14">
        <f t="shared" si="170"/>
        <v>42424.77</v>
      </c>
      <c r="W3611" s="2"/>
      <c r="Y3611" s="3">
        <v>272008405.74000001</v>
      </c>
      <c r="Z3611" s="3">
        <v>5573244.3300000001</v>
      </c>
      <c r="AA3611" s="3">
        <v>0</v>
      </c>
      <c r="AB3611">
        <v>0</v>
      </c>
      <c r="AC3611" s="3">
        <v>0</v>
      </c>
      <c r="AD3611" s="2">
        <v>-7297347.0099999998</v>
      </c>
      <c r="AE3611" s="3">
        <v>599122533.62</v>
      </c>
      <c r="AF3611" s="3">
        <v>12164932.65</v>
      </c>
      <c r="AG3611" s="3">
        <v>2628720.44</v>
      </c>
      <c r="AH3611" s="3">
        <v>103699.7</v>
      </c>
      <c r="AI3611" s="3">
        <v>2074</v>
      </c>
      <c r="AJ3611" s="2">
        <v>-10188946.82</v>
      </c>
    </row>
    <row r="3612" spans="1:36" hidden="1" x14ac:dyDescent="0.25">
      <c r="A3612" s="8">
        <v>2</v>
      </c>
      <c r="B3612" s="8" t="s">
        <v>2156</v>
      </c>
      <c r="C3612" s="8">
        <v>141160090660</v>
      </c>
      <c r="D3612" s="8" t="s">
        <v>2157</v>
      </c>
      <c r="F3612" s="8" t="s">
        <v>2158</v>
      </c>
      <c r="G3612" s="10">
        <v>43616</v>
      </c>
      <c r="H3612" s="8" t="s">
        <v>31</v>
      </c>
      <c r="I3612" s="8" t="s">
        <v>38</v>
      </c>
      <c r="J3612" s="9">
        <v>26970.1</v>
      </c>
      <c r="K3612" s="9">
        <v>539.4</v>
      </c>
      <c r="L3612" s="8">
        <v>0</v>
      </c>
      <c r="M3612" s="14">
        <f t="shared" si="168"/>
        <v>27509.5</v>
      </c>
      <c r="N3612" s="8">
        <v>0</v>
      </c>
      <c r="O3612" s="8">
        <v>0</v>
      </c>
      <c r="P3612" s="8" t="s">
        <v>45</v>
      </c>
      <c r="R3612" s="11">
        <v>-2235</v>
      </c>
      <c r="S3612" s="13">
        <f>_xlfn.XLOOKUP(P3612,rif_fee_schedule!$A$2:$A$84,rif_fee_schedule!C$2:C$84, 0)*1.628</f>
        <v>19.244587999999997</v>
      </c>
      <c r="T3612" s="13">
        <f>_xlfn.XLOOKUP(P3612,rif_fee_schedule!$A$2:$A$84,rif_fee_schedule!D$2:D$84, 0)</f>
        <v>11.177</v>
      </c>
      <c r="U3612" s="14">
        <f t="shared" si="169"/>
        <v>-43011.65417999999</v>
      </c>
      <c r="V3612" s="14">
        <f t="shared" si="170"/>
        <v>-24980.594999999998</v>
      </c>
      <c r="W3612" s="2"/>
      <c r="Y3612" s="3">
        <v>272008405.74000001</v>
      </c>
      <c r="Z3612" s="3">
        <v>5573244.3300000001</v>
      </c>
      <c r="AA3612" s="3">
        <v>0</v>
      </c>
      <c r="AB3612">
        <v>0</v>
      </c>
      <c r="AC3612" s="3">
        <v>0</v>
      </c>
      <c r="AD3612" s="2">
        <v>-7297347.0099999998</v>
      </c>
      <c r="AE3612" s="3">
        <v>599122533.62</v>
      </c>
      <c r="AF3612" s="3">
        <v>12164932.65</v>
      </c>
      <c r="AG3612" s="3">
        <v>2628720.44</v>
      </c>
      <c r="AH3612" s="3">
        <v>103699.7</v>
      </c>
      <c r="AI3612" s="3">
        <v>2074</v>
      </c>
      <c r="AJ3612" s="2">
        <v>-10188946.82</v>
      </c>
    </row>
    <row r="3613" spans="1:36" hidden="1" x14ac:dyDescent="0.25">
      <c r="A3613" s="8">
        <v>8</v>
      </c>
      <c r="B3613" s="8" t="s">
        <v>8543</v>
      </c>
      <c r="C3613" s="8">
        <v>232030013040</v>
      </c>
      <c r="D3613" s="8" t="s">
        <v>8544</v>
      </c>
      <c r="F3613" s="8" t="s">
        <v>8545</v>
      </c>
      <c r="G3613" s="10">
        <v>43619</v>
      </c>
      <c r="H3613" s="8" t="s">
        <v>31</v>
      </c>
      <c r="I3613" s="8" t="s">
        <v>38</v>
      </c>
      <c r="J3613" s="9">
        <v>0</v>
      </c>
      <c r="K3613" s="9">
        <v>0</v>
      </c>
      <c r="L3613" s="8">
        <v>0</v>
      </c>
      <c r="M3613" s="14">
        <f t="shared" si="168"/>
        <v>0</v>
      </c>
      <c r="N3613" s="8">
        <v>0</v>
      </c>
      <c r="O3613" s="8">
        <v>0</v>
      </c>
      <c r="P3613" s="8" t="s">
        <v>77</v>
      </c>
      <c r="R3613" s="8">
        <v>0</v>
      </c>
      <c r="S3613" s="13">
        <f>_xlfn.XLOOKUP(P3613,rif_fee_schedule!$A$2:$A$84,rif_fee_schedule!C$2:C$84, 0)*1.628</f>
        <v>9769.6279999999988</v>
      </c>
      <c r="T3613" s="13">
        <f>_xlfn.XLOOKUP(P3613,rif_fee_schedule!$A$2:$A$84,rif_fee_schedule!D$2:D$84, 0)</f>
        <v>5674</v>
      </c>
      <c r="U3613" s="14">
        <f t="shared" si="169"/>
        <v>0</v>
      </c>
      <c r="V3613" s="14">
        <f t="shared" si="170"/>
        <v>0</v>
      </c>
      <c r="W3613"/>
      <c r="Y3613" s="3">
        <v>38230434.439999998</v>
      </c>
      <c r="Z3613" s="3">
        <v>764608.82</v>
      </c>
      <c r="AA3613" s="3">
        <v>0</v>
      </c>
      <c r="AB3613">
        <v>0</v>
      </c>
      <c r="AC3613" s="3">
        <v>0</v>
      </c>
      <c r="AD3613" s="2">
        <v>-229524.99</v>
      </c>
      <c r="AE3613" s="3">
        <v>599122533.62</v>
      </c>
      <c r="AF3613" s="3">
        <v>12164932.65</v>
      </c>
      <c r="AG3613" s="3">
        <v>2628720.44</v>
      </c>
      <c r="AH3613" s="3">
        <v>103699.7</v>
      </c>
      <c r="AI3613" s="3">
        <v>2074</v>
      </c>
      <c r="AJ3613" s="2">
        <v>-10188946.82</v>
      </c>
    </row>
    <row r="3614" spans="1:36" hidden="1" x14ac:dyDescent="0.25">
      <c r="A3614" s="8">
        <v>2</v>
      </c>
      <c r="B3614" s="8" t="s">
        <v>1863</v>
      </c>
      <c r="C3614" s="8">
        <v>132300260010</v>
      </c>
      <c r="D3614" s="8" t="s">
        <v>1864</v>
      </c>
      <c r="F3614" s="8" t="s">
        <v>1865</v>
      </c>
      <c r="G3614" s="10">
        <v>43628</v>
      </c>
      <c r="H3614" s="8" t="s">
        <v>31</v>
      </c>
      <c r="I3614" s="8" t="s">
        <v>38</v>
      </c>
      <c r="J3614" s="9">
        <v>149879.37</v>
      </c>
      <c r="K3614" s="9">
        <v>2997.59</v>
      </c>
      <c r="L3614" s="8">
        <v>0</v>
      </c>
      <c r="M3614" s="14">
        <f t="shared" si="168"/>
        <v>152876.96</v>
      </c>
      <c r="N3614" s="8">
        <v>0</v>
      </c>
      <c r="O3614" s="8">
        <v>0</v>
      </c>
      <c r="P3614" s="8" t="s">
        <v>90</v>
      </c>
      <c r="R3614" s="11">
        <v>11607</v>
      </c>
      <c r="S3614" s="13">
        <f>_xlfn.XLOOKUP(P3614,rif_fee_schedule!$A$2:$A$84,rif_fee_schedule!C$2:C$84, 0)*1.628</f>
        <v>14.380123999999999</v>
      </c>
      <c r="T3614" s="13">
        <f>_xlfn.XLOOKUP(P3614,rif_fee_schedule!$A$2:$A$84,rif_fee_schedule!D$2:D$84, 0)</f>
        <v>8.3520000000000003</v>
      </c>
      <c r="U3614" s="14">
        <f t="shared" si="169"/>
        <v>166910.09926799999</v>
      </c>
      <c r="V3614" s="14">
        <f t="shared" si="170"/>
        <v>96941.664000000004</v>
      </c>
      <c r="W3614" s="2"/>
      <c r="Y3614" s="3">
        <v>272008405.74000001</v>
      </c>
      <c r="Z3614" s="3">
        <v>5573244.3300000001</v>
      </c>
      <c r="AA3614" s="3">
        <v>0</v>
      </c>
      <c r="AB3614">
        <v>0</v>
      </c>
      <c r="AC3614" s="3">
        <v>0</v>
      </c>
      <c r="AD3614" s="2">
        <v>-7297347.0099999998</v>
      </c>
      <c r="AE3614" s="3">
        <v>599122533.62</v>
      </c>
      <c r="AF3614" s="3">
        <v>12164932.65</v>
      </c>
      <c r="AG3614" s="3">
        <v>2628720.44</v>
      </c>
      <c r="AH3614" s="3">
        <v>103699.7</v>
      </c>
      <c r="AI3614" s="3">
        <v>2074</v>
      </c>
      <c r="AJ3614" s="2">
        <v>-10188946.82</v>
      </c>
    </row>
    <row r="3615" spans="1:36" hidden="1" x14ac:dyDescent="0.25">
      <c r="A3615" s="8">
        <v>2</v>
      </c>
      <c r="B3615" s="8" t="s">
        <v>2344</v>
      </c>
      <c r="C3615" s="8">
        <v>141380012010</v>
      </c>
      <c r="D3615" s="8" t="s">
        <v>2345</v>
      </c>
      <c r="F3615" s="8" t="s">
        <v>2346</v>
      </c>
      <c r="G3615" s="10">
        <v>43615</v>
      </c>
      <c r="H3615" s="8" t="s">
        <v>31</v>
      </c>
      <c r="I3615" s="8" t="s">
        <v>38</v>
      </c>
      <c r="J3615" s="9">
        <v>0</v>
      </c>
      <c r="K3615" s="9">
        <v>0</v>
      </c>
      <c r="L3615" s="8">
        <v>0</v>
      </c>
      <c r="M3615" s="14">
        <f t="shared" si="168"/>
        <v>0</v>
      </c>
      <c r="N3615" s="8">
        <v>0</v>
      </c>
      <c r="O3615" s="8">
        <v>0</v>
      </c>
      <c r="P3615" s="8" t="s">
        <v>114</v>
      </c>
      <c r="R3615" s="8">
        <v>2</v>
      </c>
      <c r="S3615" s="13">
        <f>_xlfn.XLOOKUP(P3615,rif_fee_schedule!$A$2:$A$84,rif_fee_schedule!C$2:C$84, 0)*1.628</f>
        <v>4288.152</v>
      </c>
      <c r="T3615" s="13">
        <f>_xlfn.XLOOKUP(P3615,rif_fee_schedule!$A$2:$A$84,rif_fee_schedule!D$2:D$84, 0)</f>
        <v>2490</v>
      </c>
      <c r="U3615" s="14">
        <f t="shared" si="169"/>
        <v>8576.3040000000001</v>
      </c>
      <c r="V3615" s="14">
        <f t="shared" si="170"/>
        <v>4980</v>
      </c>
      <c r="W3615"/>
      <c r="Y3615" s="3">
        <v>272008405.74000001</v>
      </c>
      <c r="Z3615" s="3">
        <v>5573244.3300000001</v>
      </c>
      <c r="AA3615" s="3">
        <v>0</v>
      </c>
      <c r="AB3615">
        <v>0</v>
      </c>
      <c r="AC3615" s="3">
        <v>0</v>
      </c>
      <c r="AD3615" s="2">
        <v>-7297347.0099999998</v>
      </c>
      <c r="AE3615" s="3">
        <v>599122533.62</v>
      </c>
      <c r="AF3615" s="3">
        <v>12164932.65</v>
      </c>
      <c r="AG3615" s="3">
        <v>2628720.44</v>
      </c>
      <c r="AH3615" s="3">
        <v>103699.7</v>
      </c>
      <c r="AI3615" s="3">
        <v>2074</v>
      </c>
      <c r="AJ3615" s="2">
        <v>-10188946.82</v>
      </c>
    </row>
    <row r="3616" spans="1:36" hidden="1" x14ac:dyDescent="0.25">
      <c r="A3616" s="8">
        <v>2</v>
      </c>
      <c r="B3616" s="8" t="s">
        <v>2344</v>
      </c>
      <c r="C3616" s="8">
        <v>141380012010</v>
      </c>
      <c r="D3616" s="8" t="s">
        <v>2345</v>
      </c>
      <c r="F3616" s="8" t="s">
        <v>2346</v>
      </c>
      <c r="G3616" s="10">
        <v>43615</v>
      </c>
      <c r="H3616" s="8" t="s">
        <v>31</v>
      </c>
      <c r="I3616" s="8" t="s">
        <v>38</v>
      </c>
      <c r="J3616" s="9">
        <v>0</v>
      </c>
      <c r="K3616" s="9">
        <v>0</v>
      </c>
      <c r="L3616" s="8">
        <v>0</v>
      </c>
      <c r="M3616" s="14">
        <f t="shared" si="168"/>
        <v>0</v>
      </c>
      <c r="N3616" s="8">
        <v>0</v>
      </c>
      <c r="O3616" s="8">
        <v>0</v>
      </c>
      <c r="P3616" s="8" t="s">
        <v>114</v>
      </c>
      <c r="R3616" s="8">
        <v>-2</v>
      </c>
      <c r="S3616" s="13">
        <f>_xlfn.XLOOKUP(P3616,rif_fee_schedule!$A$2:$A$84,rif_fee_schedule!C$2:C$84, 0)*1.628</f>
        <v>4288.152</v>
      </c>
      <c r="T3616" s="13">
        <f>_xlfn.XLOOKUP(P3616,rif_fee_schedule!$A$2:$A$84,rif_fee_schedule!D$2:D$84, 0)</f>
        <v>2490</v>
      </c>
      <c r="U3616" s="14">
        <f t="shared" si="169"/>
        <v>-8576.3040000000001</v>
      </c>
      <c r="V3616" s="14">
        <f t="shared" si="170"/>
        <v>-4980</v>
      </c>
      <c r="W3616"/>
      <c r="Y3616" s="3">
        <v>272008405.74000001</v>
      </c>
      <c r="Z3616" s="3">
        <v>5573244.3300000001</v>
      </c>
      <c r="AA3616" s="3">
        <v>0</v>
      </c>
      <c r="AB3616">
        <v>0</v>
      </c>
      <c r="AC3616" s="3">
        <v>0</v>
      </c>
      <c r="AD3616" s="2">
        <v>-7297347.0099999998</v>
      </c>
      <c r="AE3616" s="3">
        <v>599122533.62</v>
      </c>
      <c r="AF3616" s="3">
        <v>12164932.65</v>
      </c>
      <c r="AG3616" s="3">
        <v>2628720.44</v>
      </c>
      <c r="AH3616" s="3">
        <v>103699.7</v>
      </c>
      <c r="AI3616" s="3">
        <v>2074</v>
      </c>
      <c r="AJ3616" s="2">
        <v>-10188946.82</v>
      </c>
    </row>
    <row r="3617" spans="1:36" hidden="1" x14ac:dyDescent="0.25">
      <c r="A3617" s="8">
        <v>2</v>
      </c>
      <c r="B3617" s="8" t="s">
        <v>2173</v>
      </c>
      <c r="C3617" s="8">
        <v>141200080270</v>
      </c>
      <c r="D3617" s="8" t="s">
        <v>2174</v>
      </c>
      <c r="F3617" s="8" t="s">
        <v>2175</v>
      </c>
      <c r="G3617" s="10">
        <v>43621</v>
      </c>
      <c r="H3617" s="8" t="s">
        <v>31</v>
      </c>
      <c r="I3617" s="8" t="s">
        <v>38</v>
      </c>
      <c r="J3617" s="9">
        <v>0</v>
      </c>
      <c r="K3617" s="9">
        <v>0</v>
      </c>
      <c r="L3617" s="8">
        <v>0</v>
      </c>
      <c r="M3617" s="14">
        <f t="shared" ref="M3617:M3680" si="171">SUM(J3617:L3617)</f>
        <v>0</v>
      </c>
      <c r="N3617" s="8">
        <v>0</v>
      </c>
      <c r="O3617" s="8">
        <v>0</v>
      </c>
      <c r="P3617" s="8" t="s">
        <v>77</v>
      </c>
      <c r="R3617" s="8">
        <v>0</v>
      </c>
      <c r="S3617" s="13">
        <f>_xlfn.XLOOKUP(P3617,rif_fee_schedule!$A$2:$A$84,rif_fee_schedule!C$2:C$84, 0)*1.628</f>
        <v>9769.6279999999988</v>
      </c>
      <c r="T3617" s="13">
        <f>_xlfn.XLOOKUP(P3617,rif_fee_schedule!$A$2:$A$84,rif_fee_schedule!D$2:D$84, 0)</f>
        <v>5674</v>
      </c>
      <c r="U3617" s="14">
        <f t="shared" si="169"/>
        <v>0</v>
      </c>
      <c r="V3617" s="14">
        <f t="shared" si="170"/>
        <v>0</v>
      </c>
      <c r="W3617"/>
      <c r="Y3617" s="3">
        <v>272008405.74000001</v>
      </c>
      <c r="Z3617" s="3">
        <v>5573244.3300000001</v>
      </c>
      <c r="AA3617" s="3">
        <v>0</v>
      </c>
      <c r="AB3617">
        <v>0</v>
      </c>
      <c r="AC3617" s="3">
        <v>0</v>
      </c>
      <c r="AD3617" s="2">
        <v>-7297347.0099999998</v>
      </c>
      <c r="AE3617" s="3">
        <v>599122533.62</v>
      </c>
      <c r="AF3617" s="3">
        <v>12164932.65</v>
      </c>
      <c r="AG3617" s="3">
        <v>2628720.44</v>
      </c>
      <c r="AH3617" s="3">
        <v>103699.7</v>
      </c>
      <c r="AI3617" s="3">
        <v>2074</v>
      </c>
      <c r="AJ3617" s="2">
        <v>-10188946.82</v>
      </c>
    </row>
    <row r="3618" spans="1:36" hidden="1" x14ac:dyDescent="0.25">
      <c r="A3618" s="8">
        <v>7</v>
      </c>
      <c r="B3618" s="8" t="s">
        <v>8329</v>
      </c>
      <c r="C3618" s="8">
        <v>341080072330</v>
      </c>
      <c r="D3618" s="8" t="s">
        <v>8330</v>
      </c>
      <c r="G3618" s="10">
        <v>43640</v>
      </c>
      <c r="H3618" s="8" t="s">
        <v>31</v>
      </c>
      <c r="I3618" s="8" t="s">
        <v>32</v>
      </c>
      <c r="J3618" s="9">
        <v>39835.53</v>
      </c>
      <c r="K3618" s="9">
        <v>796.71</v>
      </c>
      <c r="L3618" s="8">
        <v>0</v>
      </c>
      <c r="M3618" s="14">
        <f t="shared" si="171"/>
        <v>40632.239999999998</v>
      </c>
      <c r="N3618" s="8">
        <v>0</v>
      </c>
      <c r="O3618" s="8">
        <v>0</v>
      </c>
      <c r="P3618" s="8" t="s">
        <v>45</v>
      </c>
      <c r="R3618" s="8">
        <v>-880</v>
      </c>
      <c r="S3618" s="13">
        <f>_xlfn.XLOOKUP(P3618,rif_fee_schedule!$A$2:$A$84,rif_fee_schedule!C$2:C$84, 0)*1.628</f>
        <v>19.244587999999997</v>
      </c>
      <c r="T3618" s="13">
        <f>_xlfn.XLOOKUP(P3618,rif_fee_schedule!$A$2:$A$84,rif_fee_schedule!D$2:D$84, 0)</f>
        <v>11.177</v>
      </c>
      <c r="U3618" s="14">
        <f t="shared" si="169"/>
        <v>-16935.237439999997</v>
      </c>
      <c r="V3618" s="14">
        <f t="shared" si="170"/>
        <v>-9835.76</v>
      </c>
      <c r="W3618"/>
      <c r="Y3618" s="3">
        <v>53911680.950000003</v>
      </c>
      <c r="Z3618" s="3">
        <v>1078233.76</v>
      </c>
      <c r="AA3618" s="3">
        <v>0</v>
      </c>
      <c r="AB3618">
        <v>0</v>
      </c>
      <c r="AC3618" s="3">
        <v>0</v>
      </c>
      <c r="AD3618" s="2">
        <v>-682358.32</v>
      </c>
      <c r="AE3618" s="3">
        <v>599122533.62</v>
      </c>
      <c r="AF3618" s="3">
        <v>12164932.65</v>
      </c>
      <c r="AG3618" s="3">
        <v>2628720.44</v>
      </c>
      <c r="AH3618" s="3">
        <v>103699.7</v>
      </c>
      <c r="AI3618" s="3">
        <v>2074</v>
      </c>
      <c r="AJ3618" s="2">
        <v>-10188946.82</v>
      </c>
    </row>
    <row r="3619" spans="1:36" hidden="1" x14ac:dyDescent="0.25">
      <c r="A3619" s="8">
        <v>7</v>
      </c>
      <c r="B3619" s="8" t="s">
        <v>8329</v>
      </c>
      <c r="C3619" s="8">
        <v>341080072330</v>
      </c>
      <c r="D3619" s="8" t="s">
        <v>8330</v>
      </c>
      <c r="G3619" s="10">
        <v>43640</v>
      </c>
      <c r="H3619" s="8" t="s">
        <v>31</v>
      </c>
      <c r="I3619" s="8" t="s">
        <v>32</v>
      </c>
      <c r="J3619" s="9">
        <v>39835.53</v>
      </c>
      <c r="K3619" s="9">
        <v>796.71</v>
      </c>
      <c r="L3619" s="8">
        <v>0</v>
      </c>
      <c r="M3619" s="14">
        <f t="shared" si="171"/>
        <v>40632.239999999998</v>
      </c>
      <c r="N3619" s="8">
        <v>0</v>
      </c>
      <c r="O3619" s="8">
        <v>0</v>
      </c>
      <c r="P3619" s="8" t="s">
        <v>1813</v>
      </c>
      <c r="R3619" s="8">
        <v>880</v>
      </c>
      <c r="S3619" s="13">
        <f>_xlfn.XLOOKUP(P3619,rif_fee_schedule!$A$2:$A$84,rif_fee_schedule!C$2:C$84, 0)*1.628</f>
        <v>69.657235999999997</v>
      </c>
      <c r="T3619" s="13">
        <f>_xlfn.XLOOKUP(P3619,rif_fee_schedule!$A$2:$A$84,rif_fee_schedule!D$2:D$84, 0)</f>
        <v>40.456000000000003</v>
      </c>
      <c r="U3619" s="14">
        <f t="shared" si="169"/>
        <v>61298.367679999996</v>
      </c>
      <c r="V3619" s="14">
        <f t="shared" si="170"/>
        <v>35601.280000000006</v>
      </c>
      <c r="W3619"/>
      <c r="Y3619" s="3">
        <v>53911680.950000003</v>
      </c>
      <c r="Z3619" s="3">
        <v>1078233.76</v>
      </c>
      <c r="AA3619" s="3">
        <v>0</v>
      </c>
      <c r="AB3619">
        <v>0</v>
      </c>
      <c r="AC3619" s="3">
        <v>0</v>
      </c>
      <c r="AD3619" s="2">
        <v>-682358.32</v>
      </c>
      <c r="AE3619" s="3">
        <v>599122533.62</v>
      </c>
      <c r="AF3619" s="3">
        <v>12164932.65</v>
      </c>
      <c r="AG3619" s="3">
        <v>2628720.44</v>
      </c>
      <c r="AH3619" s="3">
        <v>103699.7</v>
      </c>
      <c r="AI3619" s="3">
        <v>2074</v>
      </c>
      <c r="AJ3619" s="2">
        <v>-10188946.82</v>
      </c>
    </row>
    <row r="3620" spans="1:36" hidden="1" x14ac:dyDescent="0.25">
      <c r="A3620" s="8">
        <v>2</v>
      </c>
      <c r="B3620" s="8" t="s">
        <v>1553</v>
      </c>
      <c r="C3620" s="8">
        <v>131260200440</v>
      </c>
      <c r="D3620" s="8" t="s">
        <v>1554</v>
      </c>
      <c r="F3620" s="8" t="s">
        <v>1555</v>
      </c>
      <c r="G3620" s="10">
        <v>43626</v>
      </c>
      <c r="H3620" s="8" t="s">
        <v>31</v>
      </c>
      <c r="I3620" s="8" t="s">
        <v>38</v>
      </c>
      <c r="J3620" s="9">
        <v>1969.71</v>
      </c>
      <c r="K3620" s="9">
        <v>39.39</v>
      </c>
      <c r="L3620" s="8">
        <v>0</v>
      </c>
      <c r="M3620" s="14">
        <f t="shared" si="171"/>
        <v>2009.1000000000001</v>
      </c>
      <c r="N3620" s="8">
        <v>0</v>
      </c>
      <c r="O3620" s="8">
        <v>0</v>
      </c>
      <c r="P3620" s="8" t="s">
        <v>114</v>
      </c>
      <c r="R3620" s="8">
        <v>2</v>
      </c>
      <c r="S3620" s="13">
        <f>_xlfn.XLOOKUP(P3620,rif_fee_schedule!$A$2:$A$84,rif_fee_schedule!C$2:C$84, 0)*1.628</f>
        <v>4288.152</v>
      </c>
      <c r="T3620" s="13">
        <f>_xlfn.XLOOKUP(P3620,rif_fee_schedule!$A$2:$A$84,rif_fee_schedule!D$2:D$84, 0)</f>
        <v>2490</v>
      </c>
      <c r="U3620" s="14">
        <f t="shared" si="169"/>
        <v>8576.3040000000001</v>
      </c>
      <c r="V3620" s="14">
        <f t="shared" si="170"/>
        <v>4980</v>
      </c>
      <c r="W3620"/>
      <c r="Y3620" s="3">
        <v>272008405.74000001</v>
      </c>
      <c r="Z3620" s="3">
        <v>5573244.3300000001</v>
      </c>
      <c r="AA3620" s="3">
        <v>0</v>
      </c>
      <c r="AB3620">
        <v>0</v>
      </c>
      <c r="AC3620" s="3">
        <v>0</v>
      </c>
      <c r="AD3620" s="2">
        <v>-7297347.0099999998</v>
      </c>
      <c r="AE3620" s="3">
        <v>599122533.62</v>
      </c>
      <c r="AF3620" s="3">
        <v>12164932.65</v>
      </c>
      <c r="AG3620" s="3">
        <v>2628720.44</v>
      </c>
      <c r="AH3620" s="3">
        <v>103699.7</v>
      </c>
      <c r="AI3620" s="3">
        <v>2074</v>
      </c>
      <c r="AJ3620" s="2">
        <v>-10188946.82</v>
      </c>
    </row>
    <row r="3621" spans="1:36" hidden="1" x14ac:dyDescent="0.25">
      <c r="A3621" s="8">
        <v>2</v>
      </c>
      <c r="B3621" s="8" t="s">
        <v>1553</v>
      </c>
      <c r="C3621" s="8">
        <v>131260200440</v>
      </c>
      <c r="D3621" s="8" t="s">
        <v>1554</v>
      </c>
      <c r="F3621" s="8" t="s">
        <v>1555</v>
      </c>
      <c r="G3621" s="10">
        <v>43626</v>
      </c>
      <c r="H3621" s="8" t="s">
        <v>31</v>
      </c>
      <c r="I3621" s="8" t="s">
        <v>38</v>
      </c>
      <c r="J3621" s="9">
        <v>1969.71</v>
      </c>
      <c r="K3621" s="9">
        <v>39.39</v>
      </c>
      <c r="L3621" s="8">
        <v>0</v>
      </c>
      <c r="M3621" s="14">
        <f t="shared" si="171"/>
        <v>2009.1000000000001</v>
      </c>
      <c r="N3621" s="8">
        <v>0</v>
      </c>
      <c r="O3621" s="8">
        <v>0</v>
      </c>
      <c r="P3621" s="8" t="s">
        <v>77</v>
      </c>
      <c r="R3621" s="8">
        <v>-1</v>
      </c>
      <c r="S3621" s="13">
        <f>_xlfn.XLOOKUP(P3621,rif_fee_schedule!$A$2:$A$84,rif_fee_schedule!C$2:C$84, 0)*1.628</f>
        <v>9769.6279999999988</v>
      </c>
      <c r="T3621" s="13">
        <f>_xlfn.XLOOKUP(P3621,rif_fee_schedule!$A$2:$A$84,rif_fee_schedule!D$2:D$84, 0)</f>
        <v>5674</v>
      </c>
      <c r="U3621" s="14">
        <f t="shared" si="169"/>
        <v>-9769.6279999999988</v>
      </c>
      <c r="V3621" s="14">
        <f t="shared" si="170"/>
        <v>-5674</v>
      </c>
      <c r="W3621"/>
      <c r="Y3621" s="3">
        <v>272008405.74000001</v>
      </c>
      <c r="Z3621" s="3">
        <v>5573244.3300000001</v>
      </c>
      <c r="AA3621" s="3">
        <v>0</v>
      </c>
      <c r="AB3621">
        <v>0</v>
      </c>
      <c r="AC3621" s="3">
        <v>0</v>
      </c>
      <c r="AD3621" s="2">
        <v>-7297347.0099999998</v>
      </c>
      <c r="AE3621" s="3">
        <v>599122533.62</v>
      </c>
      <c r="AF3621" s="3">
        <v>12164932.65</v>
      </c>
      <c r="AG3621" s="3">
        <v>2628720.44</v>
      </c>
      <c r="AH3621" s="3">
        <v>103699.7</v>
      </c>
      <c r="AI3621" s="3">
        <v>2074</v>
      </c>
      <c r="AJ3621" s="2">
        <v>-10188946.82</v>
      </c>
    </row>
    <row r="3622" spans="1:36" hidden="1" x14ac:dyDescent="0.25">
      <c r="A3622" s="8">
        <v>2</v>
      </c>
      <c r="B3622" s="8" t="s">
        <v>1471</v>
      </c>
      <c r="C3622" s="8">
        <v>131250291050</v>
      </c>
      <c r="D3622" s="8" t="s">
        <v>1472</v>
      </c>
      <c r="F3622" s="8" t="s">
        <v>1473</v>
      </c>
      <c r="G3622" s="10">
        <v>43703</v>
      </c>
      <c r="H3622" s="8" t="s">
        <v>31</v>
      </c>
      <c r="I3622" s="8" t="s">
        <v>38</v>
      </c>
      <c r="J3622" s="9">
        <v>38173.42</v>
      </c>
      <c r="K3622" s="9">
        <v>763.46</v>
      </c>
      <c r="L3622" s="8">
        <v>0</v>
      </c>
      <c r="M3622" s="14">
        <f t="shared" si="171"/>
        <v>38936.879999999997</v>
      </c>
      <c r="N3622" s="8">
        <v>0</v>
      </c>
      <c r="O3622" s="8">
        <v>0</v>
      </c>
      <c r="P3622" s="8" t="s">
        <v>112</v>
      </c>
      <c r="R3622" s="11">
        <v>1256</v>
      </c>
      <c r="S3622" s="13">
        <f>_xlfn.XLOOKUP(P3622,rif_fee_schedule!$A$2:$A$84,rif_fee_schedule!C$2:C$84, 0)*1.628</f>
        <v>53.092335999999996</v>
      </c>
      <c r="T3622" s="13">
        <f>_xlfn.XLOOKUP(P3622,rif_fee_schedule!$A$2:$A$84,rif_fee_schedule!D$2:D$84, 0)</f>
        <v>30.835000000000001</v>
      </c>
      <c r="U3622" s="14">
        <f t="shared" si="169"/>
        <v>66683.974015999993</v>
      </c>
      <c r="V3622" s="14">
        <f t="shared" si="170"/>
        <v>38728.76</v>
      </c>
      <c r="W3622" s="2"/>
      <c r="Y3622" s="3">
        <v>272008405.74000001</v>
      </c>
      <c r="Z3622" s="3">
        <v>5573244.3300000001</v>
      </c>
      <c r="AA3622" s="3">
        <v>0</v>
      </c>
      <c r="AB3622">
        <v>0</v>
      </c>
      <c r="AC3622" s="3">
        <v>0</v>
      </c>
      <c r="AD3622" s="2">
        <v>-7297347.0099999998</v>
      </c>
      <c r="AE3622" s="3">
        <v>599122533.62</v>
      </c>
      <c r="AF3622" s="3">
        <v>12164932.65</v>
      </c>
      <c r="AG3622" s="3">
        <v>2628720.44</v>
      </c>
      <c r="AH3622" s="3">
        <v>103699.7</v>
      </c>
      <c r="AI3622" s="3">
        <v>2074</v>
      </c>
      <c r="AJ3622" s="2">
        <v>-10188946.82</v>
      </c>
    </row>
    <row r="3623" spans="1:36" hidden="1" x14ac:dyDescent="0.25">
      <c r="A3623" s="8">
        <v>2</v>
      </c>
      <c r="B3623" s="8" t="s">
        <v>1471</v>
      </c>
      <c r="C3623" s="8">
        <v>131250291050</v>
      </c>
      <c r="D3623" s="8" t="s">
        <v>1472</v>
      </c>
      <c r="F3623" s="8" t="s">
        <v>1473</v>
      </c>
      <c r="G3623" s="10">
        <v>43703</v>
      </c>
      <c r="H3623" s="8" t="s">
        <v>31</v>
      </c>
      <c r="I3623" s="8" t="s">
        <v>38</v>
      </c>
      <c r="J3623" s="9">
        <v>38173.42</v>
      </c>
      <c r="K3623" s="9">
        <v>763.46</v>
      </c>
      <c r="L3623" s="8">
        <v>0</v>
      </c>
      <c r="M3623" s="14">
        <f t="shared" si="171"/>
        <v>38936.879999999997</v>
      </c>
      <c r="N3623" s="8">
        <v>0</v>
      </c>
      <c r="O3623" s="8">
        <v>0</v>
      </c>
      <c r="P3623" s="8" t="s">
        <v>45</v>
      </c>
      <c r="R3623" s="11">
        <v>-1256</v>
      </c>
      <c r="S3623" s="13">
        <f>_xlfn.XLOOKUP(P3623,rif_fee_schedule!$A$2:$A$84,rif_fee_schedule!C$2:C$84, 0)*1.628</f>
        <v>19.244587999999997</v>
      </c>
      <c r="T3623" s="13">
        <f>_xlfn.XLOOKUP(P3623,rif_fee_schedule!$A$2:$A$84,rif_fee_schedule!D$2:D$84, 0)</f>
        <v>11.177</v>
      </c>
      <c r="U3623" s="14">
        <f t="shared" si="169"/>
        <v>-24171.202527999994</v>
      </c>
      <c r="V3623" s="14">
        <f t="shared" si="170"/>
        <v>-14038.312</v>
      </c>
      <c r="W3623" s="2"/>
      <c r="Y3623" s="3">
        <v>272008405.74000001</v>
      </c>
      <c r="Z3623" s="3">
        <v>5573244.3300000001</v>
      </c>
      <c r="AA3623" s="3">
        <v>0</v>
      </c>
      <c r="AB3623">
        <v>0</v>
      </c>
      <c r="AC3623" s="3">
        <v>0</v>
      </c>
      <c r="AD3623" s="2">
        <v>-7297347.0099999998</v>
      </c>
      <c r="AE3623" s="3">
        <v>599122533.62</v>
      </c>
      <c r="AF3623" s="3">
        <v>12164932.65</v>
      </c>
      <c r="AG3623" s="3">
        <v>2628720.44</v>
      </c>
      <c r="AH3623" s="3">
        <v>103699.7</v>
      </c>
      <c r="AI3623" s="3">
        <v>2074</v>
      </c>
      <c r="AJ3623" s="2">
        <v>-10188946.82</v>
      </c>
    </row>
    <row r="3624" spans="1:36" hidden="1" x14ac:dyDescent="0.25">
      <c r="A3624" s="8">
        <v>8</v>
      </c>
      <c r="B3624" s="8" t="s">
        <v>8733</v>
      </c>
      <c r="C3624" s="8">
        <v>232340180410</v>
      </c>
      <c r="D3624" s="8" t="s">
        <v>8734</v>
      </c>
      <c r="F3624" s="8" t="s">
        <v>8735</v>
      </c>
      <c r="G3624" s="10">
        <v>43742</v>
      </c>
      <c r="H3624" s="8" t="s">
        <v>31</v>
      </c>
      <c r="I3624" s="8" t="s">
        <v>38</v>
      </c>
      <c r="J3624" s="9">
        <v>119890.98</v>
      </c>
      <c r="K3624" s="9">
        <v>2397.83</v>
      </c>
      <c r="L3624" s="8">
        <v>0</v>
      </c>
      <c r="M3624" s="14">
        <f t="shared" si="171"/>
        <v>122288.81</v>
      </c>
      <c r="N3624" s="8">
        <v>0</v>
      </c>
      <c r="O3624" s="8">
        <v>0</v>
      </c>
      <c r="P3624" s="8" t="s">
        <v>45</v>
      </c>
      <c r="R3624" s="8">
        <v>770</v>
      </c>
      <c r="S3624" s="13">
        <f>_xlfn.XLOOKUP(P3624,rif_fee_schedule!$A$2:$A$84,rif_fee_schedule!C$2:C$84, 0)*1.628</f>
        <v>19.244587999999997</v>
      </c>
      <c r="T3624" s="13">
        <f>_xlfn.XLOOKUP(P3624,rif_fee_schedule!$A$2:$A$84,rif_fee_schedule!D$2:D$84, 0)</f>
        <v>11.177</v>
      </c>
      <c r="U3624" s="14">
        <f t="shared" si="169"/>
        <v>14818.332759999998</v>
      </c>
      <c r="V3624" s="14">
        <f t="shared" si="170"/>
        <v>8606.2899999999991</v>
      </c>
      <c r="W3624"/>
      <c r="Y3624" s="3">
        <v>38230434.439999998</v>
      </c>
      <c r="Z3624" s="3">
        <v>764608.82</v>
      </c>
      <c r="AA3624" s="3">
        <v>0</v>
      </c>
      <c r="AB3624">
        <v>0</v>
      </c>
      <c r="AC3624" s="3">
        <v>0</v>
      </c>
      <c r="AD3624" s="2">
        <v>-229524.99</v>
      </c>
      <c r="AE3624" s="3">
        <v>599122533.62</v>
      </c>
      <c r="AF3624" s="3">
        <v>12164932.65</v>
      </c>
      <c r="AG3624" s="3">
        <v>2628720.44</v>
      </c>
      <c r="AH3624" s="3">
        <v>103699.7</v>
      </c>
      <c r="AI3624" s="3">
        <v>2074</v>
      </c>
      <c r="AJ3624" s="2">
        <v>-10188946.82</v>
      </c>
    </row>
    <row r="3625" spans="1:36" hidden="1" x14ac:dyDescent="0.25">
      <c r="A3625" s="8">
        <v>8</v>
      </c>
      <c r="B3625" s="8" t="s">
        <v>8733</v>
      </c>
      <c r="C3625" s="8">
        <v>232340180410</v>
      </c>
      <c r="D3625" s="8" t="s">
        <v>8734</v>
      </c>
      <c r="F3625" s="8" t="s">
        <v>8735</v>
      </c>
      <c r="G3625" s="10">
        <v>43742</v>
      </c>
      <c r="H3625" s="8" t="s">
        <v>31</v>
      </c>
      <c r="I3625" s="8" t="s">
        <v>38</v>
      </c>
      <c r="J3625" s="9">
        <v>119890.98</v>
      </c>
      <c r="K3625" s="9">
        <v>2397.83</v>
      </c>
      <c r="L3625" s="8">
        <v>0</v>
      </c>
      <c r="M3625" s="14">
        <f t="shared" si="171"/>
        <v>122288.81</v>
      </c>
      <c r="N3625" s="8">
        <v>0</v>
      </c>
      <c r="O3625" s="8">
        <v>0</v>
      </c>
      <c r="P3625" s="8" t="s">
        <v>613</v>
      </c>
      <c r="R3625" s="8">
        <v>-211</v>
      </c>
      <c r="S3625" s="13">
        <f>_xlfn.XLOOKUP(P3625,rif_fee_schedule!$A$2:$A$84,rif_fee_schedule!C$2:C$84, 0)*1.628</f>
        <v>1619.86</v>
      </c>
      <c r="T3625" s="13">
        <f>_xlfn.XLOOKUP(P3625,rif_fee_schedule!$A$2:$A$84,rif_fee_schedule!D$2:D$84, 0)</f>
        <v>940</v>
      </c>
      <c r="U3625" s="14">
        <f t="shared" si="169"/>
        <v>-341790.45999999996</v>
      </c>
      <c r="V3625" s="14">
        <f t="shared" si="170"/>
        <v>-198340</v>
      </c>
      <c r="W3625"/>
      <c r="Y3625" s="3">
        <v>38230434.439999998</v>
      </c>
      <c r="Z3625" s="3">
        <v>764608.82</v>
      </c>
      <c r="AA3625" s="3">
        <v>0</v>
      </c>
      <c r="AB3625">
        <v>0</v>
      </c>
      <c r="AC3625" s="3">
        <v>0</v>
      </c>
      <c r="AD3625" s="2">
        <v>-229524.99</v>
      </c>
      <c r="AE3625" s="3">
        <v>599122533.62</v>
      </c>
      <c r="AF3625" s="3">
        <v>12164932.65</v>
      </c>
      <c r="AG3625" s="3">
        <v>2628720.44</v>
      </c>
      <c r="AH3625" s="3">
        <v>103699.7</v>
      </c>
      <c r="AI3625" s="3">
        <v>2074</v>
      </c>
      <c r="AJ3625" s="2">
        <v>-10188946.82</v>
      </c>
    </row>
    <row r="3626" spans="1:36" hidden="1" x14ac:dyDescent="0.25">
      <c r="A3626" s="8">
        <v>8</v>
      </c>
      <c r="B3626" s="8" t="s">
        <v>8733</v>
      </c>
      <c r="C3626" s="8">
        <v>232340180410</v>
      </c>
      <c r="D3626" s="8" t="s">
        <v>8734</v>
      </c>
      <c r="F3626" s="8" t="s">
        <v>8735</v>
      </c>
      <c r="G3626" s="10">
        <v>43742</v>
      </c>
      <c r="H3626" s="8" t="s">
        <v>31</v>
      </c>
      <c r="I3626" s="8" t="s">
        <v>38</v>
      </c>
      <c r="J3626" s="9">
        <v>119890.98</v>
      </c>
      <c r="K3626" s="9">
        <v>2397.83</v>
      </c>
      <c r="L3626" s="8">
        <v>0</v>
      </c>
      <c r="M3626" s="14">
        <f t="shared" si="171"/>
        <v>122288.81</v>
      </c>
      <c r="N3626" s="8">
        <v>0</v>
      </c>
      <c r="O3626" s="8">
        <v>0</v>
      </c>
      <c r="P3626" s="8" t="s">
        <v>45</v>
      </c>
      <c r="R3626" s="11">
        <v>-2074</v>
      </c>
      <c r="S3626" s="13">
        <f>_xlfn.XLOOKUP(P3626,rif_fee_schedule!$A$2:$A$84,rif_fee_schedule!C$2:C$84, 0)*1.628</f>
        <v>19.244587999999997</v>
      </c>
      <c r="T3626" s="13">
        <f>_xlfn.XLOOKUP(P3626,rif_fee_schedule!$A$2:$A$84,rif_fee_schedule!D$2:D$84, 0)</f>
        <v>11.177</v>
      </c>
      <c r="U3626" s="14">
        <f t="shared" si="169"/>
        <v>-39913.275511999993</v>
      </c>
      <c r="V3626" s="14">
        <f t="shared" si="170"/>
        <v>-23181.097999999998</v>
      </c>
      <c r="W3626" s="2"/>
      <c r="Y3626" s="3">
        <v>38230434.439999998</v>
      </c>
      <c r="Z3626" s="3">
        <v>764608.82</v>
      </c>
      <c r="AA3626" s="3">
        <v>0</v>
      </c>
      <c r="AB3626">
        <v>0</v>
      </c>
      <c r="AC3626" s="3">
        <v>0</v>
      </c>
      <c r="AD3626" s="2">
        <v>-229524.99</v>
      </c>
      <c r="AE3626" s="3">
        <v>599122533.62</v>
      </c>
      <c r="AF3626" s="3">
        <v>12164932.65</v>
      </c>
      <c r="AG3626" s="3">
        <v>2628720.44</v>
      </c>
      <c r="AH3626" s="3">
        <v>103699.7</v>
      </c>
      <c r="AI3626" s="3">
        <v>2074</v>
      </c>
      <c r="AJ3626" s="2">
        <v>-10188946.82</v>
      </c>
    </row>
    <row r="3627" spans="1:36" hidden="1" x14ac:dyDescent="0.25">
      <c r="A3627" s="8">
        <v>8</v>
      </c>
      <c r="B3627" s="8" t="s">
        <v>8733</v>
      </c>
      <c r="C3627" s="8">
        <v>232340180410</v>
      </c>
      <c r="D3627" s="8" t="s">
        <v>8734</v>
      </c>
      <c r="F3627" s="8" t="s">
        <v>8735</v>
      </c>
      <c r="G3627" s="10">
        <v>43742</v>
      </c>
      <c r="H3627" s="8" t="s">
        <v>31</v>
      </c>
      <c r="I3627" s="8" t="s">
        <v>38</v>
      </c>
      <c r="J3627" s="9">
        <v>119890.98</v>
      </c>
      <c r="K3627" s="9">
        <v>2397.83</v>
      </c>
      <c r="L3627" s="8">
        <v>0</v>
      </c>
      <c r="M3627" s="14">
        <f t="shared" si="171"/>
        <v>122288.81</v>
      </c>
      <c r="N3627" s="8">
        <v>0</v>
      </c>
      <c r="O3627" s="8">
        <v>0</v>
      </c>
      <c r="P3627" s="8" t="s">
        <v>613</v>
      </c>
      <c r="R3627" s="8">
        <v>309</v>
      </c>
      <c r="S3627" s="13">
        <f>_xlfn.XLOOKUP(P3627,rif_fee_schedule!$A$2:$A$84,rif_fee_schedule!C$2:C$84, 0)*1.628</f>
        <v>1619.86</v>
      </c>
      <c r="T3627" s="13">
        <f>_xlfn.XLOOKUP(P3627,rif_fee_schedule!$A$2:$A$84,rif_fee_schedule!D$2:D$84, 0)</f>
        <v>940</v>
      </c>
      <c r="U3627" s="14">
        <f t="shared" si="169"/>
        <v>500536.74</v>
      </c>
      <c r="V3627" s="14">
        <f t="shared" si="170"/>
        <v>290460</v>
      </c>
      <c r="W3627"/>
      <c r="Y3627" s="3">
        <v>38230434.439999998</v>
      </c>
      <c r="Z3627" s="3">
        <v>764608.82</v>
      </c>
      <c r="AA3627" s="3">
        <v>0</v>
      </c>
      <c r="AB3627">
        <v>0</v>
      </c>
      <c r="AC3627" s="3">
        <v>0</v>
      </c>
      <c r="AD3627" s="2">
        <v>-229524.99</v>
      </c>
      <c r="AE3627" s="3">
        <v>599122533.62</v>
      </c>
      <c r="AF3627" s="3">
        <v>12164932.65</v>
      </c>
      <c r="AG3627" s="3">
        <v>2628720.44</v>
      </c>
      <c r="AH3627" s="3">
        <v>103699.7</v>
      </c>
      <c r="AI3627" s="3">
        <v>2074</v>
      </c>
      <c r="AJ3627" s="2">
        <v>-10188946.82</v>
      </c>
    </row>
    <row r="3628" spans="1:36" hidden="1" x14ac:dyDescent="0.25">
      <c r="A3628" s="8">
        <v>2</v>
      </c>
      <c r="B3628" s="8" t="s">
        <v>2432</v>
      </c>
      <c r="C3628" s="8">
        <v>1132060132240</v>
      </c>
      <c r="D3628" s="8" t="s">
        <v>2433</v>
      </c>
      <c r="F3628" s="8" t="s">
        <v>2434</v>
      </c>
      <c r="G3628" s="10">
        <v>43642</v>
      </c>
      <c r="H3628" s="8" t="s">
        <v>31</v>
      </c>
      <c r="I3628" s="8" t="s">
        <v>38</v>
      </c>
      <c r="J3628" s="9">
        <v>13190.49</v>
      </c>
      <c r="K3628" s="9">
        <v>263.81</v>
      </c>
      <c r="L3628" s="8">
        <v>0</v>
      </c>
      <c r="M3628" s="14">
        <f t="shared" si="171"/>
        <v>13454.3</v>
      </c>
      <c r="N3628" s="8">
        <v>0</v>
      </c>
      <c r="O3628" s="8">
        <v>0</v>
      </c>
      <c r="P3628" s="8" t="s">
        <v>45</v>
      </c>
      <c r="R3628" s="8">
        <v>-434</v>
      </c>
      <c r="S3628" s="13">
        <f>_xlfn.XLOOKUP(P3628,rif_fee_schedule!$A$2:$A$84,rif_fee_schedule!C$2:C$84, 0)*1.628</f>
        <v>19.244587999999997</v>
      </c>
      <c r="T3628" s="13">
        <f>_xlfn.XLOOKUP(P3628,rif_fee_schedule!$A$2:$A$84,rif_fee_schedule!D$2:D$84, 0)</f>
        <v>11.177</v>
      </c>
      <c r="U3628" s="14">
        <f t="shared" si="169"/>
        <v>-8352.1511919999994</v>
      </c>
      <c r="V3628" s="14">
        <f t="shared" si="170"/>
        <v>-4850.8180000000002</v>
      </c>
      <c r="W3628"/>
      <c r="Y3628" s="3">
        <v>272008405.74000001</v>
      </c>
      <c r="Z3628" s="3">
        <v>5573244.3300000001</v>
      </c>
      <c r="AA3628" s="3">
        <v>0</v>
      </c>
      <c r="AB3628">
        <v>0</v>
      </c>
      <c r="AC3628" s="3">
        <v>0</v>
      </c>
      <c r="AD3628" s="2">
        <v>-7297347.0099999998</v>
      </c>
      <c r="AE3628" s="3">
        <v>599122533.62</v>
      </c>
      <c r="AF3628" s="3">
        <v>12164932.65</v>
      </c>
      <c r="AG3628" s="3">
        <v>2628720.44</v>
      </c>
      <c r="AH3628" s="3">
        <v>103699.7</v>
      </c>
      <c r="AI3628" s="3">
        <v>2074</v>
      </c>
      <c r="AJ3628" s="2">
        <v>-10188946.82</v>
      </c>
    </row>
    <row r="3629" spans="1:36" hidden="1" x14ac:dyDescent="0.25">
      <c r="A3629" s="8">
        <v>2</v>
      </c>
      <c r="B3629" s="8" t="s">
        <v>2432</v>
      </c>
      <c r="C3629" s="8">
        <v>1132060132240</v>
      </c>
      <c r="D3629" s="8" t="s">
        <v>2433</v>
      </c>
      <c r="F3629" s="8" t="s">
        <v>2434</v>
      </c>
      <c r="G3629" s="10">
        <v>43642</v>
      </c>
      <c r="H3629" s="8" t="s">
        <v>31</v>
      </c>
      <c r="I3629" s="8" t="s">
        <v>38</v>
      </c>
      <c r="J3629" s="9">
        <v>13190.49</v>
      </c>
      <c r="K3629" s="9">
        <v>263.81</v>
      </c>
      <c r="L3629" s="8">
        <v>0</v>
      </c>
      <c r="M3629" s="14">
        <f t="shared" si="171"/>
        <v>13454.3</v>
      </c>
      <c r="N3629" s="8">
        <v>0</v>
      </c>
      <c r="O3629" s="8">
        <v>0</v>
      </c>
      <c r="P3629" s="8" t="s">
        <v>112</v>
      </c>
      <c r="R3629" s="8">
        <v>434</v>
      </c>
      <c r="S3629" s="13">
        <f>_xlfn.XLOOKUP(P3629,rif_fee_schedule!$A$2:$A$84,rif_fee_schedule!C$2:C$84, 0)*1.628</f>
        <v>53.092335999999996</v>
      </c>
      <c r="T3629" s="13">
        <f>_xlfn.XLOOKUP(P3629,rif_fee_schedule!$A$2:$A$84,rif_fee_schedule!D$2:D$84, 0)</f>
        <v>30.835000000000001</v>
      </c>
      <c r="U3629" s="14">
        <f t="shared" si="169"/>
        <v>23042.073823999999</v>
      </c>
      <c r="V3629" s="14">
        <f t="shared" si="170"/>
        <v>13382.390000000001</v>
      </c>
      <c r="W3629"/>
      <c r="Y3629" s="3">
        <v>272008405.74000001</v>
      </c>
      <c r="Z3629" s="3">
        <v>5573244.3300000001</v>
      </c>
      <c r="AA3629" s="3">
        <v>0</v>
      </c>
      <c r="AB3629">
        <v>0</v>
      </c>
      <c r="AC3629" s="3">
        <v>0</v>
      </c>
      <c r="AD3629" s="2">
        <v>-7297347.0099999998</v>
      </c>
      <c r="AE3629" s="3">
        <v>599122533.62</v>
      </c>
      <c r="AF3629" s="3">
        <v>12164932.65</v>
      </c>
      <c r="AG3629" s="3">
        <v>2628720.44</v>
      </c>
      <c r="AH3629" s="3">
        <v>103699.7</v>
      </c>
      <c r="AI3629" s="3">
        <v>2074</v>
      </c>
      <c r="AJ3629" s="2">
        <v>-10188946.82</v>
      </c>
    </row>
    <row r="3630" spans="1:36" hidden="1" x14ac:dyDescent="0.25">
      <c r="A3630" s="8">
        <v>8</v>
      </c>
      <c r="B3630" s="8" t="s">
        <v>8613</v>
      </c>
      <c r="C3630" s="8">
        <v>232260010580</v>
      </c>
      <c r="D3630" s="8" t="s">
        <v>8614</v>
      </c>
      <c r="F3630" s="8" t="s">
        <v>8615</v>
      </c>
      <c r="G3630" s="10">
        <v>43740</v>
      </c>
      <c r="H3630" s="8" t="s">
        <v>31</v>
      </c>
      <c r="I3630" s="8" t="s">
        <v>38</v>
      </c>
      <c r="J3630" s="9">
        <v>1521106.58</v>
      </c>
      <c r="K3630" s="9">
        <v>30422.13</v>
      </c>
      <c r="L3630" s="8">
        <v>0</v>
      </c>
      <c r="M3630" s="14">
        <f t="shared" si="171"/>
        <v>1551528.71</v>
      </c>
      <c r="N3630" s="8">
        <v>0</v>
      </c>
      <c r="O3630" s="8">
        <v>0</v>
      </c>
      <c r="P3630" s="8" t="s">
        <v>769</v>
      </c>
      <c r="R3630" s="11">
        <v>134306</v>
      </c>
      <c r="S3630" s="13">
        <f>_xlfn.XLOOKUP(P3630,rif_fee_schedule!$A$2:$A$84,rif_fee_schedule!C$2:C$84, 0)*1.628</f>
        <v>11.573452</v>
      </c>
      <c r="T3630" s="13">
        <f>_xlfn.XLOOKUP(P3630,rif_fee_schedule!$A$2:$A$84,rif_fee_schedule!D$2:D$84, 0)</f>
        <v>6.7220000000000004</v>
      </c>
      <c r="U3630" s="14">
        <f t="shared" si="169"/>
        <v>1554384.044312</v>
      </c>
      <c r="V3630" s="14">
        <f t="shared" si="170"/>
        <v>902804.93200000003</v>
      </c>
      <c r="W3630" s="2"/>
      <c r="Y3630" s="3">
        <v>38230434.439999998</v>
      </c>
      <c r="Z3630" s="3">
        <v>764608.82</v>
      </c>
      <c r="AA3630" s="3">
        <v>0</v>
      </c>
      <c r="AB3630">
        <v>0</v>
      </c>
      <c r="AC3630" s="3">
        <v>0</v>
      </c>
      <c r="AD3630" s="2">
        <v>-229524.99</v>
      </c>
      <c r="AE3630" s="3">
        <v>599122533.62</v>
      </c>
      <c r="AF3630" s="3">
        <v>12164932.65</v>
      </c>
      <c r="AG3630" s="3">
        <v>2628720.44</v>
      </c>
      <c r="AH3630" s="3">
        <v>103699.7</v>
      </c>
      <c r="AI3630" s="3">
        <v>2074</v>
      </c>
      <c r="AJ3630" s="2">
        <v>-10188946.82</v>
      </c>
    </row>
    <row r="3631" spans="1:36" hidden="1" x14ac:dyDescent="0.25">
      <c r="A3631" s="8">
        <v>8</v>
      </c>
      <c r="B3631" s="8" t="s">
        <v>8613</v>
      </c>
      <c r="C3631" s="8">
        <v>232260010580</v>
      </c>
      <c r="D3631" s="8" t="s">
        <v>8614</v>
      </c>
      <c r="F3631" s="8" t="s">
        <v>8615</v>
      </c>
      <c r="G3631" s="10">
        <v>43740</v>
      </c>
      <c r="H3631" s="8" t="s">
        <v>31</v>
      </c>
      <c r="I3631" s="8" t="s">
        <v>38</v>
      </c>
      <c r="J3631" s="9">
        <v>1521106.58</v>
      </c>
      <c r="K3631" s="9">
        <v>30422.13</v>
      </c>
      <c r="L3631" s="8">
        <v>0</v>
      </c>
      <c r="M3631" s="14">
        <f t="shared" si="171"/>
        <v>1551528.71</v>
      </c>
      <c r="N3631" s="8">
        <v>0</v>
      </c>
      <c r="O3631" s="8">
        <v>0</v>
      </c>
      <c r="P3631" s="8" t="s">
        <v>769</v>
      </c>
      <c r="R3631" s="11">
        <v>-2072</v>
      </c>
      <c r="S3631" s="13">
        <f>_xlfn.XLOOKUP(P3631,rif_fee_schedule!$A$2:$A$84,rif_fee_schedule!C$2:C$84, 0)*1.628</f>
        <v>11.573452</v>
      </c>
      <c r="T3631" s="13">
        <f>_xlfn.XLOOKUP(P3631,rif_fee_schedule!$A$2:$A$84,rif_fee_schedule!D$2:D$84, 0)</f>
        <v>6.7220000000000004</v>
      </c>
      <c r="U3631" s="14">
        <f t="shared" si="169"/>
        <v>-23980.192543999998</v>
      </c>
      <c r="V3631" s="14">
        <f t="shared" si="170"/>
        <v>-13927.984</v>
      </c>
      <c r="W3631" s="2"/>
      <c r="Y3631" s="3">
        <v>38230434.439999998</v>
      </c>
      <c r="Z3631" s="3">
        <v>764608.82</v>
      </c>
      <c r="AA3631" s="3">
        <v>0</v>
      </c>
      <c r="AB3631">
        <v>0</v>
      </c>
      <c r="AC3631" s="3">
        <v>0</v>
      </c>
      <c r="AD3631" s="2">
        <v>-229524.99</v>
      </c>
      <c r="AE3631" s="3">
        <v>599122533.62</v>
      </c>
      <c r="AF3631" s="3">
        <v>12164932.65</v>
      </c>
      <c r="AG3631" s="3">
        <v>2628720.44</v>
      </c>
      <c r="AH3631" s="3">
        <v>103699.7</v>
      </c>
      <c r="AI3631" s="3">
        <v>2074</v>
      </c>
      <c r="AJ3631" s="2">
        <v>-10188946.82</v>
      </c>
    </row>
    <row r="3632" spans="1:36" hidden="1" x14ac:dyDescent="0.25">
      <c r="A3632" s="8">
        <v>8</v>
      </c>
      <c r="B3632" s="8" t="s">
        <v>8613</v>
      </c>
      <c r="C3632" s="8">
        <v>232260010580</v>
      </c>
      <c r="D3632" s="8" t="s">
        <v>8614</v>
      </c>
      <c r="F3632" s="8" t="s">
        <v>8615</v>
      </c>
      <c r="G3632" s="10">
        <v>43740</v>
      </c>
      <c r="H3632" s="8" t="s">
        <v>31</v>
      </c>
      <c r="I3632" s="8" t="s">
        <v>38</v>
      </c>
      <c r="J3632" s="9">
        <v>1521106.58</v>
      </c>
      <c r="K3632" s="9">
        <v>30422.13</v>
      </c>
      <c r="L3632" s="8">
        <v>0</v>
      </c>
      <c r="M3632" s="14">
        <f t="shared" si="171"/>
        <v>1551528.71</v>
      </c>
      <c r="N3632" s="8">
        <v>0</v>
      </c>
      <c r="O3632" s="8">
        <v>0</v>
      </c>
      <c r="P3632" s="8" t="s">
        <v>45</v>
      </c>
      <c r="R3632" s="11">
        <v>8497</v>
      </c>
      <c r="S3632" s="13">
        <f>_xlfn.XLOOKUP(P3632,rif_fee_schedule!$A$2:$A$84,rif_fee_schedule!C$2:C$84, 0)*1.628</f>
        <v>19.244587999999997</v>
      </c>
      <c r="T3632" s="13">
        <f>_xlfn.XLOOKUP(P3632,rif_fee_schedule!$A$2:$A$84,rif_fee_schedule!D$2:D$84, 0)</f>
        <v>11.177</v>
      </c>
      <c r="U3632" s="14">
        <f t="shared" si="169"/>
        <v>163521.26423599996</v>
      </c>
      <c r="V3632" s="14">
        <f t="shared" si="170"/>
        <v>94970.968999999997</v>
      </c>
      <c r="W3632" s="2"/>
      <c r="Y3632" s="3">
        <v>38230434.439999998</v>
      </c>
      <c r="Z3632" s="3">
        <v>764608.82</v>
      </c>
      <c r="AA3632" s="3">
        <v>0</v>
      </c>
      <c r="AB3632">
        <v>0</v>
      </c>
      <c r="AC3632" s="3">
        <v>0</v>
      </c>
      <c r="AD3632" s="2">
        <v>-229524.99</v>
      </c>
      <c r="AE3632" s="3">
        <v>599122533.62</v>
      </c>
      <c r="AF3632" s="3">
        <v>12164932.65</v>
      </c>
      <c r="AG3632" s="3">
        <v>2628720.44</v>
      </c>
      <c r="AH3632" s="3">
        <v>103699.7</v>
      </c>
      <c r="AI3632" s="3">
        <v>2074</v>
      </c>
      <c r="AJ3632" s="2">
        <v>-10188946.82</v>
      </c>
    </row>
    <row r="3633" spans="1:36" hidden="1" x14ac:dyDescent="0.25">
      <c r="A3633" s="8">
        <v>8</v>
      </c>
      <c r="B3633" s="8" t="s">
        <v>8549</v>
      </c>
      <c r="C3633" s="8">
        <v>232030010920</v>
      </c>
      <c r="D3633" s="8" t="s">
        <v>8550</v>
      </c>
      <c r="G3633" s="10">
        <v>43621</v>
      </c>
      <c r="H3633" s="8" t="s">
        <v>31</v>
      </c>
      <c r="I3633" s="8" t="s">
        <v>32</v>
      </c>
      <c r="J3633" s="9">
        <v>0</v>
      </c>
      <c r="K3633" s="9">
        <v>0</v>
      </c>
      <c r="L3633" s="8">
        <v>0</v>
      </c>
      <c r="M3633" s="14">
        <f t="shared" si="171"/>
        <v>0</v>
      </c>
      <c r="N3633" s="8">
        <v>0</v>
      </c>
      <c r="O3633" s="8">
        <v>0</v>
      </c>
      <c r="P3633" s="8" t="s">
        <v>77</v>
      </c>
      <c r="R3633" s="8">
        <v>-1</v>
      </c>
      <c r="S3633" s="13">
        <f>_xlfn.XLOOKUP(P3633,rif_fee_schedule!$A$2:$A$84,rif_fee_schedule!C$2:C$84, 0)*1.628</f>
        <v>9769.6279999999988</v>
      </c>
      <c r="T3633" s="13">
        <f>_xlfn.XLOOKUP(P3633,rif_fee_schedule!$A$2:$A$84,rif_fee_schedule!D$2:D$84, 0)</f>
        <v>5674</v>
      </c>
      <c r="U3633" s="14">
        <f t="shared" si="169"/>
        <v>-9769.6279999999988</v>
      </c>
      <c r="V3633" s="14">
        <f t="shared" si="170"/>
        <v>-5674</v>
      </c>
      <c r="W3633"/>
      <c r="Y3633" s="3">
        <v>38230434.439999998</v>
      </c>
      <c r="Z3633" s="3">
        <v>764608.82</v>
      </c>
      <c r="AA3633" s="3">
        <v>0</v>
      </c>
      <c r="AB3633">
        <v>0</v>
      </c>
      <c r="AC3633" s="3">
        <v>0</v>
      </c>
      <c r="AD3633" s="2">
        <v>-229524.99</v>
      </c>
      <c r="AE3633" s="3">
        <v>599122533.62</v>
      </c>
      <c r="AF3633" s="3">
        <v>12164932.65</v>
      </c>
      <c r="AG3633" s="3">
        <v>2628720.44</v>
      </c>
      <c r="AH3633" s="3">
        <v>103699.7</v>
      </c>
      <c r="AI3633" s="3">
        <v>2074</v>
      </c>
      <c r="AJ3633" s="2">
        <v>-10188946.82</v>
      </c>
    </row>
    <row r="3634" spans="1:36" hidden="1" x14ac:dyDescent="0.25">
      <c r="A3634" s="8">
        <v>8</v>
      </c>
      <c r="B3634" s="8" t="s">
        <v>8549</v>
      </c>
      <c r="C3634" s="8">
        <v>232030010920</v>
      </c>
      <c r="D3634" s="8" t="s">
        <v>8550</v>
      </c>
      <c r="G3634" s="10">
        <v>43621</v>
      </c>
      <c r="H3634" s="8" t="s">
        <v>31</v>
      </c>
      <c r="I3634" s="8" t="s">
        <v>32</v>
      </c>
      <c r="J3634" s="9">
        <v>0</v>
      </c>
      <c r="K3634" s="9">
        <v>0</v>
      </c>
      <c r="L3634" s="8">
        <v>0</v>
      </c>
      <c r="M3634" s="14">
        <f t="shared" si="171"/>
        <v>0</v>
      </c>
      <c r="N3634" s="8">
        <v>0</v>
      </c>
      <c r="O3634" s="8">
        <v>0</v>
      </c>
      <c r="P3634" s="8" t="s">
        <v>77</v>
      </c>
      <c r="R3634" s="8">
        <v>1</v>
      </c>
      <c r="S3634" s="13">
        <f>_xlfn.XLOOKUP(P3634,rif_fee_schedule!$A$2:$A$84,rif_fee_schedule!C$2:C$84, 0)*1.628</f>
        <v>9769.6279999999988</v>
      </c>
      <c r="T3634" s="13">
        <f>_xlfn.XLOOKUP(P3634,rif_fee_schedule!$A$2:$A$84,rif_fee_schedule!D$2:D$84, 0)</f>
        <v>5674</v>
      </c>
      <c r="U3634" s="14">
        <f t="shared" si="169"/>
        <v>9769.6279999999988</v>
      </c>
      <c r="V3634" s="14">
        <f t="shared" si="170"/>
        <v>5674</v>
      </c>
      <c r="W3634"/>
      <c r="Y3634" s="3">
        <v>38230434.439999998</v>
      </c>
      <c r="Z3634" s="3">
        <v>764608.82</v>
      </c>
      <c r="AA3634" s="3">
        <v>0</v>
      </c>
      <c r="AB3634">
        <v>0</v>
      </c>
      <c r="AC3634" s="3">
        <v>0</v>
      </c>
      <c r="AD3634" s="2">
        <v>-229524.99</v>
      </c>
      <c r="AE3634" s="3">
        <v>599122533.62</v>
      </c>
      <c r="AF3634" s="3">
        <v>12164932.65</v>
      </c>
      <c r="AG3634" s="3">
        <v>2628720.44</v>
      </c>
      <c r="AH3634" s="3">
        <v>103699.7</v>
      </c>
      <c r="AI3634" s="3">
        <v>2074</v>
      </c>
      <c r="AJ3634" s="2">
        <v>-10188946.82</v>
      </c>
    </row>
    <row r="3635" spans="1:36" hidden="1" x14ac:dyDescent="0.25">
      <c r="A3635" s="8">
        <v>7</v>
      </c>
      <c r="B3635" s="8" t="s">
        <v>8493</v>
      </c>
      <c r="C3635" s="8">
        <v>341070183240</v>
      </c>
      <c r="D3635" s="8" t="s">
        <v>8494</v>
      </c>
      <c r="F3635" s="8" t="s">
        <v>8495</v>
      </c>
      <c r="G3635" s="10">
        <v>43621</v>
      </c>
      <c r="H3635" s="8" t="s">
        <v>31</v>
      </c>
      <c r="I3635" s="8" t="s">
        <v>38</v>
      </c>
      <c r="J3635" s="9">
        <v>0</v>
      </c>
      <c r="K3635" s="9">
        <v>0</v>
      </c>
      <c r="L3635" s="8">
        <v>0</v>
      </c>
      <c r="M3635" s="14">
        <f t="shared" si="171"/>
        <v>0</v>
      </c>
      <c r="N3635" s="8">
        <v>0</v>
      </c>
      <c r="O3635" s="8">
        <v>0</v>
      </c>
      <c r="P3635" s="8" t="s">
        <v>77</v>
      </c>
      <c r="R3635" s="8">
        <v>0</v>
      </c>
      <c r="S3635" s="13">
        <f>_xlfn.XLOOKUP(P3635,rif_fee_schedule!$A$2:$A$84,rif_fee_schedule!C$2:C$84, 0)*1.628</f>
        <v>9769.6279999999988</v>
      </c>
      <c r="T3635" s="13">
        <f>_xlfn.XLOOKUP(P3635,rif_fee_schedule!$A$2:$A$84,rif_fee_schedule!D$2:D$84, 0)</f>
        <v>5674</v>
      </c>
      <c r="U3635" s="14">
        <f t="shared" ref="U3635:U3698" si="172">S3635*R3635</f>
        <v>0</v>
      </c>
      <c r="V3635" s="14">
        <f t="shared" ref="V3635:V3698" si="173">T3635*R3635</f>
        <v>0</v>
      </c>
      <c r="W3635"/>
      <c r="Y3635" s="3">
        <v>53911680.950000003</v>
      </c>
      <c r="Z3635" s="3">
        <v>1078233.76</v>
      </c>
      <c r="AA3635" s="3">
        <v>0</v>
      </c>
      <c r="AB3635">
        <v>0</v>
      </c>
      <c r="AC3635" s="3">
        <v>0</v>
      </c>
      <c r="AD3635" s="2">
        <v>-682358.32</v>
      </c>
      <c r="AE3635" s="3">
        <v>599122533.62</v>
      </c>
      <c r="AF3635" s="3">
        <v>12164932.65</v>
      </c>
      <c r="AG3635" s="3">
        <v>2628720.44</v>
      </c>
      <c r="AH3635" s="3">
        <v>103699.7</v>
      </c>
      <c r="AI3635" s="3">
        <v>2074</v>
      </c>
      <c r="AJ3635" s="2">
        <v>-10188946.82</v>
      </c>
    </row>
    <row r="3636" spans="1:36" hidden="1" x14ac:dyDescent="0.25">
      <c r="A3636" s="8">
        <v>2</v>
      </c>
      <c r="B3636" s="8" t="s">
        <v>1580</v>
      </c>
      <c r="C3636" s="8">
        <v>131260391880</v>
      </c>
      <c r="D3636" s="8" t="s">
        <v>1581</v>
      </c>
      <c r="F3636" s="8" t="s">
        <v>1582</v>
      </c>
      <c r="G3636" s="10">
        <v>43619</v>
      </c>
      <c r="H3636" s="8" t="s">
        <v>31</v>
      </c>
      <c r="I3636" s="8" t="s">
        <v>38</v>
      </c>
      <c r="J3636" s="9">
        <v>15950.32</v>
      </c>
      <c r="K3636" s="9">
        <v>319</v>
      </c>
      <c r="L3636" s="8">
        <v>0</v>
      </c>
      <c r="M3636" s="14">
        <f t="shared" si="171"/>
        <v>16269.32</v>
      </c>
      <c r="N3636" s="8">
        <v>0</v>
      </c>
      <c r="O3636" s="8">
        <v>0</v>
      </c>
      <c r="P3636" s="8" t="s">
        <v>44</v>
      </c>
      <c r="R3636" s="11">
        <v>-1161</v>
      </c>
      <c r="S3636" s="13">
        <f>_xlfn.XLOOKUP(P3636,rif_fee_schedule!$A$2:$A$84,rif_fee_schedule!C$2:C$84, 0)*1.628</f>
        <v>3.9446439999999998</v>
      </c>
      <c r="T3636" s="13">
        <f>_xlfn.XLOOKUP(P3636,rif_fee_schedule!$A$2:$A$84,rif_fee_schedule!D$2:D$84, 0)</f>
        <v>2.2909999999999999</v>
      </c>
      <c r="U3636" s="14">
        <f t="shared" si="172"/>
        <v>-4579.7316839999994</v>
      </c>
      <c r="V3636" s="14">
        <f t="shared" si="173"/>
        <v>-2659.8510000000001</v>
      </c>
      <c r="W3636" s="2"/>
      <c r="Y3636" s="3">
        <v>272008405.74000001</v>
      </c>
      <c r="Z3636" s="3">
        <v>5573244.3300000001</v>
      </c>
      <c r="AA3636" s="3">
        <v>0</v>
      </c>
      <c r="AB3636">
        <v>0</v>
      </c>
      <c r="AC3636" s="3">
        <v>0</v>
      </c>
      <c r="AD3636" s="2">
        <v>-7297347.0099999998</v>
      </c>
      <c r="AE3636" s="3">
        <v>599122533.62</v>
      </c>
      <c r="AF3636" s="3">
        <v>12164932.65</v>
      </c>
      <c r="AG3636" s="3">
        <v>2628720.44</v>
      </c>
      <c r="AH3636" s="3">
        <v>103699.7</v>
      </c>
      <c r="AI3636" s="3">
        <v>2074</v>
      </c>
      <c r="AJ3636" s="2">
        <v>-10188946.82</v>
      </c>
    </row>
    <row r="3637" spans="1:36" hidden="1" x14ac:dyDescent="0.25">
      <c r="A3637" s="8">
        <v>2</v>
      </c>
      <c r="B3637" s="8" t="s">
        <v>1580</v>
      </c>
      <c r="C3637" s="8">
        <v>131260391880</v>
      </c>
      <c r="D3637" s="8" t="s">
        <v>1581</v>
      </c>
      <c r="F3637" s="8" t="s">
        <v>1582</v>
      </c>
      <c r="G3637" s="10">
        <v>43619</v>
      </c>
      <c r="H3637" s="8" t="s">
        <v>31</v>
      </c>
      <c r="I3637" s="8" t="s">
        <v>38</v>
      </c>
      <c r="J3637" s="9">
        <v>15950.32</v>
      </c>
      <c r="K3637" s="9">
        <v>319</v>
      </c>
      <c r="L3637" s="8">
        <v>0</v>
      </c>
      <c r="M3637" s="14">
        <f t="shared" si="171"/>
        <v>16269.32</v>
      </c>
      <c r="N3637" s="8">
        <v>0</v>
      </c>
      <c r="O3637" s="8">
        <v>0</v>
      </c>
      <c r="P3637" s="8" t="s">
        <v>45</v>
      </c>
      <c r="R3637" s="11">
        <v>1161</v>
      </c>
      <c r="S3637" s="13">
        <f>_xlfn.XLOOKUP(P3637,rif_fee_schedule!$A$2:$A$84,rif_fee_schedule!C$2:C$84, 0)*1.628</f>
        <v>19.244587999999997</v>
      </c>
      <c r="T3637" s="13">
        <f>_xlfn.XLOOKUP(P3637,rif_fee_schedule!$A$2:$A$84,rif_fee_schedule!D$2:D$84, 0)</f>
        <v>11.177</v>
      </c>
      <c r="U3637" s="14">
        <f t="shared" si="172"/>
        <v>22342.966667999997</v>
      </c>
      <c r="V3637" s="14">
        <f t="shared" si="173"/>
        <v>12976.496999999999</v>
      </c>
      <c r="W3637" s="2"/>
      <c r="Y3637" s="3">
        <v>272008405.74000001</v>
      </c>
      <c r="Z3637" s="3">
        <v>5573244.3300000001</v>
      </c>
      <c r="AA3637" s="3">
        <v>0</v>
      </c>
      <c r="AB3637">
        <v>0</v>
      </c>
      <c r="AC3637" s="3">
        <v>0</v>
      </c>
      <c r="AD3637" s="2">
        <v>-7297347.0099999998</v>
      </c>
      <c r="AE3637" s="3">
        <v>599122533.62</v>
      </c>
      <c r="AF3637" s="3">
        <v>12164932.65</v>
      </c>
      <c r="AG3637" s="3">
        <v>2628720.44</v>
      </c>
      <c r="AH3637" s="3">
        <v>103699.7</v>
      </c>
      <c r="AI3637" s="3">
        <v>2074</v>
      </c>
      <c r="AJ3637" s="2">
        <v>-10188946.82</v>
      </c>
    </row>
    <row r="3638" spans="1:36" hidden="1" x14ac:dyDescent="0.25">
      <c r="A3638" s="8">
        <v>2</v>
      </c>
      <c r="B3638" s="8" t="s">
        <v>1818</v>
      </c>
      <c r="C3638" s="8">
        <v>132180150771</v>
      </c>
      <c r="D3638" s="8" t="s">
        <v>1819</v>
      </c>
      <c r="G3638" s="10">
        <v>43621</v>
      </c>
      <c r="H3638" s="8" t="s">
        <v>31</v>
      </c>
      <c r="I3638" s="8" t="s">
        <v>32</v>
      </c>
      <c r="J3638" s="9">
        <v>47124.38</v>
      </c>
      <c r="K3638" s="9">
        <v>942.48</v>
      </c>
      <c r="L3638" s="8">
        <v>0</v>
      </c>
      <c r="M3638" s="14">
        <f t="shared" si="171"/>
        <v>48066.86</v>
      </c>
      <c r="N3638" s="8">
        <v>0</v>
      </c>
      <c r="O3638" s="8">
        <v>0</v>
      </c>
      <c r="P3638" s="8" t="s">
        <v>43</v>
      </c>
      <c r="R3638" s="11">
        <v>-1094</v>
      </c>
      <c r="S3638" s="13">
        <f>_xlfn.XLOOKUP(P3638,rif_fee_schedule!$A$2:$A$84,rif_fee_schedule!C$2:C$84, 0)*1.628</f>
        <v>5.1216879999999998</v>
      </c>
      <c r="T3638" s="13">
        <f>_xlfn.XLOOKUP(P3638,rif_fee_schedule!$A$2:$A$84,rif_fee_schedule!D$2:D$84, 0)</f>
        <v>2.9740000000000002</v>
      </c>
      <c r="U3638" s="14">
        <f t="shared" si="172"/>
        <v>-5603.1266719999994</v>
      </c>
      <c r="V3638" s="14">
        <f t="shared" si="173"/>
        <v>-3253.556</v>
      </c>
      <c r="W3638" s="2"/>
      <c r="Y3638" s="3">
        <v>272008405.74000001</v>
      </c>
      <c r="Z3638" s="3">
        <v>5573244.3300000001</v>
      </c>
      <c r="AA3638" s="3">
        <v>0</v>
      </c>
      <c r="AB3638">
        <v>0</v>
      </c>
      <c r="AC3638" s="3">
        <v>0</v>
      </c>
      <c r="AD3638" s="2">
        <v>-7297347.0099999998</v>
      </c>
      <c r="AE3638" s="3">
        <v>599122533.62</v>
      </c>
      <c r="AF3638" s="3">
        <v>12164932.65</v>
      </c>
      <c r="AG3638" s="3">
        <v>2628720.44</v>
      </c>
      <c r="AH3638" s="3">
        <v>103699.7</v>
      </c>
      <c r="AI3638" s="3">
        <v>2074</v>
      </c>
      <c r="AJ3638" s="2">
        <v>-10188946.82</v>
      </c>
    </row>
    <row r="3639" spans="1:36" hidden="1" x14ac:dyDescent="0.25">
      <c r="A3639" s="8">
        <v>2</v>
      </c>
      <c r="B3639" s="8" t="s">
        <v>1818</v>
      </c>
      <c r="C3639" s="8">
        <v>132180150771</v>
      </c>
      <c r="D3639" s="8" t="s">
        <v>1819</v>
      </c>
      <c r="G3639" s="10">
        <v>43621</v>
      </c>
      <c r="H3639" s="8" t="s">
        <v>31</v>
      </c>
      <c r="I3639" s="8" t="s">
        <v>32</v>
      </c>
      <c r="J3639" s="9">
        <v>47124.38</v>
      </c>
      <c r="K3639" s="9">
        <v>942.48</v>
      </c>
      <c r="L3639" s="8">
        <v>0</v>
      </c>
      <c r="M3639" s="14">
        <f t="shared" si="171"/>
        <v>48066.86</v>
      </c>
      <c r="N3639" s="8">
        <v>0</v>
      </c>
      <c r="O3639" s="8">
        <v>0</v>
      </c>
      <c r="P3639" s="8" t="s">
        <v>112</v>
      </c>
      <c r="R3639" s="11">
        <v>1094</v>
      </c>
      <c r="S3639" s="13">
        <f>_xlfn.XLOOKUP(P3639,rif_fee_schedule!$A$2:$A$84,rif_fee_schedule!C$2:C$84, 0)*1.628</f>
        <v>53.092335999999996</v>
      </c>
      <c r="T3639" s="13">
        <f>_xlfn.XLOOKUP(P3639,rif_fee_schedule!$A$2:$A$84,rif_fee_schedule!D$2:D$84, 0)</f>
        <v>30.835000000000001</v>
      </c>
      <c r="U3639" s="14">
        <f t="shared" si="172"/>
        <v>58083.015583999993</v>
      </c>
      <c r="V3639" s="14">
        <f t="shared" si="173"/>
        <v>33733.49</v>
      </c>
      <c r="W3639" s="2"/>
      <c r="Y3639" s="3">
        <v>272008405.74000001</v>
      </c>
      <c r="Z3639" s="3">
        <v>5573244.3300000001</v>
      </c>
      <c r="AA3639" s="3">
        <v>0</v>
      </c>
      <c r="AB3639">
        <v>0</v>
      </c>
      <c r="AC3639" s="3">
        <v>0</v>
      </c>
      <c r="AD3639" s="2">
        <v>-7297347.0099999998</v>
      </c>
      <c r="AE3639" s="3">
        <v>599122533.62</v>
      </c>
      <c r="AF3639" s="3">
        <v>12164932.65</v>
      </c>
      <c r="AG3639" s="3">
        <v>2628720.44</v>
      </c>
      <c r="AH3639" s="3">
        <v>103699.7</v>
      </c>
      <c r="AI3639" s="3">
        <v>2074</v>
      </c>
      <c r="AJ3639" s="2">
        <v>-10188946.82</v>
      </c>
    </row>
    <row r="3640" spans="1:36" hidden="1" x14ac:dyDescent="0.25">
      <c r="A3640" s="8">
        <v>3</v>
      </c>
      <c r="B3640" s="8" t="s">
        <v>3923</v>
      </c>
      <c r="C3640" s="8">
        <v>3421090260180</v>
      </c>
      <c r="D3640" s="8" t="s">
        <v>3924</v>
      </c>
      <c r="F3640" s="8" t="s">
        <v>3925</v>
      </c>
      <c r="G3640" s="10">
        <v>43630</v>
      </c>
      <c r="H3640" s="8" t="s">
        <v>31</v>
      </c>
      <c r="I3640" s="8" t="s">
        <v>38</v>
      </c>
      <c r="J3640" s="9">
        <v>56802.92</v>
      </c>
      <c r="K3640" s="9">
        <v>1136.06</v>
      </c>
      <c r="L3640" s="8">
        <v>0</v>
      </c>
      <c r="M3640" s="14">
        <f t="shared" si="171"/>
        <v>57938.979999999996</v>
      </c>
      <c r="N3640" s="8">
        <v>0</v>
      </c>
      <c r="O3640" s="8">
        <v>0</v>
      </c>
      <c r="P3640" s="8" t="s">
        <v>376</v>
      </c>
      <c r="R3640" s="8">
        <v>10</v>
      </c>
      <c r="S3640" s="13">
        <f>_xlfn.XLOOKUP(P3640,rif_fee_schedule!$A$2:$A$84,rif_fee_schedule!C$2:C$84, 0)*1.628</f>
        <v>5981.2719999999999</v>
      </c>
      <c r="T3640" s="13">
        <f>_xlfn.XLOOKUP(P3640,rif_fee_schedule!$A$2:$A$84,rif_fee_schedule!D$2:D$84, 0)</f>
        <v>3474</v>
      </c>
      <c r="U3640" s="14">
        <f t="shared" si="172"/>
        <v>59812.72</v>
      </c>
      <c r="V3640" s="14">
        <f t="shared" si="173"/>
        <v>34740</v>
      </c>
      <c r="W3640"/>
      <c r="Y3640" s="3">
        <v>23988344.25</v>
      </c>
      <c r="Z3640" s="3">
        <v>491993.61</v>
      </c>
      <c r="AA3640" s="3">
        <v>633517.25</v>
      </c>
      <c r="AB3640">
        <v>0</v>
      </c>
      <c r="AC3640" s="3">
        <v>0</v>
      </c>
      <c r="AD3640" s="2">
        <v>2811604.2</v>
      </c>
      <c r="AE3640" s="3">
        <v>599122533.62</v>
      </c>
      <c r="AF3640" s="3">
        <v>12164932.65</v>
      </c>
      <c r="AG3640" s="3">
        <v>2628720.44</v>
      </c>
      <c r="AH3640" s="3">
        <v>103699.7</v>
      </c>
      <c r="AI3640" s="3">
        <v>2074</v>
      </c>
      <c r="AJ3640" s="2">
        <v>-10188946.82</v>
      </c>
    </row>
    <row r="3641" spans="1:36" hidden="1" x14ac:dyDescent="0.25">
      <c r="A3641" s="8">
        <v>3</v>
      </c>
      <c r="B3641" s="8" t="s">
        <v>3900</v>
      </c>
      <c r="C3641" s="8">
        <v>3421090260340</v>
      </c>
      <c r="D3641" s="8" t="s">
        <v>3901</v>
      </c>
      <c r="F3641" s="8" t="s">
        <v>3902</v>
      </c>
      <c r="G3641" s="10">
        <v>43626</v>
      </c>
      <c r="H3641" s="8" t="s">
        <v>31</v>
      </c>
      <c r="I3641" s="8" t="s">
        <v>38</v>
      </c>
      <c r="J3641" s="9">
        <v>39762.050000000003</v>
      </c>
      <c r="K3641" s="9">
        <v>795.24</v>
      </c>
      <c r="L3641" s="8">
        <v>0</v>
      </c>
      <c r="M3641" s="14">
        <f t="shared" si="171"/>
        <v>40557.29</v>
      </c>
      <c r="N3641" s="8">
        <v>0</v>
      </c>
      <c r="O3641" s="8">
        <v>0</v>
      </c>
      <c r="P3641" s="8" t="s">
        <v>376</v>
      </c>
      <c r="R3641" s="8">
        <v>7</v>
      </c>
      <c r="S3641" s="13">
        <f>_xlfn.XLOOKUP(P3641,rif_fee_schedule!$A$2:$A$84,rif_fee_schedule!C$2:C$84, 0)*1.628</f>
        <v>5981.2719999999999</v>
      </c>
      <c r="T3641" s="13">
        <f>_xlfn.XLOOKUP(P3641,rif_fee_schedule!$A$2:$A$84,rif_fee_schedule!D$2:D$84, 0)</f>
        <v>3474</v>
      </c>
      <c r="U3641" s="14">
        <f t="shared" si="172"/>
        <v>41868.904000000002</v>
      </c>
      <c r="V3641" s="14">
        <f t="shared" si="173"/>
        <v>24318</v>
      </c>
      <c r="W3641"/>
      <c r="Y3641" s="3">
        <v>23988344.25</v>
      </c>
      <c r="Z3641" s="3">
        <v>491993.61</v>
      </c>
      <c r="AA3641" s="3">
        <v>633517.25</v>
      </c>
      <c r="AB3641">
        <v>0</v>
      </c>
      <c r="AC3641" s="3">
        <v>0</v>
      </c>
      <c r="AD3641" s="2">
        <v>2811604.2</v>
      </c>
      <c r="AE3641" s="3">
        <v>599122533.62</v>
      </c>
      <c r="AF3641" s="3">
        <v>12164932.65</v>
      </c>
      <c r="AG3641" s="3">
        <v>2628720.44</v>
      </c>
      <c r="AH3641" s="3">
        <v>103699.7</v>
      </c>
      <c r="AI3641" s="3">
        <v>2074</v>
      </c>
      <c r="AJ3641" s="2">
        <v>-10188946.82</v>
      </c>
    </row>
    <row r="3642" spans="1:36" hidden="1" x14ac:dyDescent="0.25">
      <c r="A3642" s="8">
        <v>3.1</v>
      </c>
      <c r="B3642" s="8" t="s">
        <v>4019</v>
      </c>
      <c r="C3642" s="8">
        <v>622300320350</v>
      </c>
      <c r="D3642" s="8" t="s">
        <v>4020</v>
      </c>
      <c r="F3642" s="8" t="s">
        <v>4021</v>
      </c>
      <c r="G3642" s="10">
        <v>43642</v>
      </c>
      <c r="H3642" s="8" t="s">
        <v>31</v>
      </c>
      <c r="I3642" s="8" t="s">
        <v>38</v>
      </c>
      <c r="J3642" s="9">
        <v>0</v>
      </c>
      <c r="K3642" s="9">
        <v>0</v>
      </c>
      <c r="L3642" s="8">
        <v>0</v>
      </c>
      <c r="M3642" s="14">
        <f t="shared" si="171"/>
        <v>0</v>
      </c>
      <c r="N3642" s="8">
        <v>0</v>
      </c>
      <c r="O3642" s="8">
        <v>0</v>
      </c>
      <c r="P3642" s="8" t="s">
        <v>679</v>
      </c>
      <c r="R3642" s="8">
        <v>0</v>
      </c>
      <c r="S3642" s="13">
        <f>_xlfn.XLOOKUP(P3642,rif_fee_schedule!$A$2:$A$84,rif_fee_schedule!C$2:C$84, 0)*1.628</f>
        <v>6.108255999999999</v>
      </c>
      <c r="T3642" s="13">
        <f>_xlfn.XLOOKUP(P3642,rif_fee_schedule!$A$2:$A$84,rif_fee_schedule!D$2:D$84, 0)</f>
        <v>3.5470000000000002</v>
      </c>
      <c r="U3642" s="14">
        <f t="shared" si="172"/>
        <v>0</v>
      </c>
      <c r="V3642" s="14">
        <f t="shared" si="173"/>
        <v>0</v>
      </c>
      <c r="W3642"/>
      <c r="Y3642" s="3">
        <v>34362078.990000002</v>
      </c>
      <c r="Z3642" s="3">
        <v>687512.03</v>
      </c>
      <c r="AA3642" s="3">
        <v>0</v>
      </c>
      <c r="AB3642">
        <v>0</v>
      </c>
      <c r="AC3642" s="3">
        <v>0</v>
      </c>
      <c r="AD3642" s="2">
        <v>-175934.14</v>
      </c>
      <c r="AE3642" s="3">
        <v>599122533.62</v>
      </c>
      <c r="AF3642" s="3">
        <v>12164932.65</v>
      </c>
      <c r="AG3642" s="3">
        <v>2628720.44</v>
      </c>
      <c r="AH3642" s="3">
        <v>103699.7</v>
      </c>
      <c r="AI3642" s="3">
        <v>2074</v>
      </c>
      <c r="AJ3642" s="2">
        <v>-10188946.82</v>
      </c>
    </row>
    <row r="3643" spans="1:36" hidden="1" x14ac:dyDescent="0.25">
      <c r="A3643" s="8">
        <v>2</v>
      </c>
      <c r="B3643" s="8" t="s">
        <v>1171</v>
      </c>
      <c r="C3643" s="8">
        <v>131140200800</v>
      </c>
      <c r="D3643" s="8" t="s">
        <v>1172</v>
      </c>
      <c r="G3643" s="10">
        <v>43619</v>
      </c>
      <c r="H3643" s="8" t="s">
        <v>31</v>
      </c>
      <c r="I3643" s="8" t="s">
        <v>32</v>
      </c>
      <c r="J3643" s="9">
        <v>0</v>
      </c>
      <c r="K3643" s="9">
        <v>0</v>
      </c>
      <c r="L3643" s="8">
        <v>0</v>
      </c>
      <c r="M3643" s="14">
        <f t="shared" si="171"/>
        <v>0</v>
      </c>
      <c r="N3643" s="8">
        <v>0</v>
      </c>
      <c r="O3643" s="8">
        <v>0</v>
      </c>
      <c r="P3643" s="8" t="s">
        <v>77</v>
      </c>
      <c r="R3643" s="8">
        <v>1</v>
      </c>
      <c r="S3643" s="13">
        <f>_xlfn.XLOOKUP(P3643,rif_fee_schedule!$A$2:$A$84,rif_fee_schedule!C$2:C$84, 0)*1.628</f>
        <v>9769.6279999999988</v>
      </c>
      <c r="T3643" s="13">
        <f>_xlfn.XLOOKUP(P3643,rif_fee_schedule!$A$2:$A$84,rif_fee_schedule!D$2:D$84, 0)</f>
        <v>5674</v>
      </c>
      <c r="U3643" s="14">
        <f t="shared" si="172"/>
        <v>9769.6279999999988</v>
      </c>
      <c r="V3643" s="14">
        <f t="shared" si="173"/>
        <v>5674</v>
      </c>
      <c r="W3643"/>
      <c r="Y3643" s="3">
        <v>272008405.74000001</v>
      </c>
      <c r="Z3643" s="3">
        <v>5573244.3300000001</v>
      </c>
      <c r="AA3643" s="3">
        <v>0</v>
      </c>
      <c r="AB3643">
        <v>0</v>
      </c>
      <c r="AC3643" s="3">
        <v>0</v>
      </c>
      <c r="AD3643" s="2">
        <v>-7297347.0099999998</v>
      </c>
      <c r="AE3643" s="3">
        <v>599122533.62</v>
      </c>
      <c r="AF3643" s="3">
        <v>12164932.65</v>
      </c>
      <c r="AG3643" s="3">
        <v>2628720.44</v>
      </c>
      <c r="AH3643" s="3">
        <v>103699.7</v>
      </c>
      <c r="AI3643" s="3">
        <v>2074</v>
      </c>
      <c r="AJ3643" s="2">
        <v>-10188946.82</v>
      </c>
    </row>
    <row r="3644" spans="1:36" hidden="1" x14ac:dyDescent="0.25">
      <c r="A3644" s="8">
        <v>2</v>
      </c>
      <c r="B3644" s="8" t="s">
        <v>1171</v>
      </c>
      <c r="C3644" s="8">
        <v>131140200800</v>
      </c>
      <c r="D3644" s="8" t="s">
        <v>1172</v>
      </c>
      <c r="G3644" s="10">
        <v>43619</v>
      </c>
      <c r="H3644" s="8" t="s">
        <v>31</v>
      </c>
      <c r="I3644" s="8" t="s">
        <v>32</v>
      </c>
      <c r="J3644" s="9">
        <v>0</v>
      </c>
      <c r="K3644" s="9">
        <v>0</v>
      </c>
      <c r="L3644" s="8">
        <v>0</v>
      </c>
      <c r="M3644" s="14">
        <f t="shared" si="171"/>
        <v>0</v>
      </c>
      <c r="N3644" s="8">
        <v>0</v>
      </c>
      <c r="O3644" s="8">
        <v>0</v>
      </c>
      <c r="P3644" s="8" t="s">
        <v>77</v>
      </c>
      <c r="R3644" s="8">
        <v>-1</v>
      </c>
      <c r="S3644" s="13">
        <f>_xlfn.XLOOKUP(P3644,rif_fee_schedule!$A$2:$A$84,rif_fee_schedule!C$2:C$84, 0)*1.628</f>
        <v>9769.6279999999988</v>
      </c>
      <c r="T3644" s="13">
        <f>_xlfn.XLOOKUP(P3644,rif_fee_schedule!$A$2:$A$84,rif_fee_schedule!D$2:D$84, 0)</f>
        <v>5674</v>
      </c>
      <c r="U3644" s="14">
        <f t="shared" si="172"/>
        <v>-9769.6279999999988</v>
      </c>
      <c r="V3644" s="14">
        <f t="shared" si="173"/>
        <v>-5674</v>
      </c>
      <c r="W3644"/>
      <c r="Y3644" s="3">
        <v>272008405.74000001</v>
      </c>
      <c r="Z3644" s="3">
        <v>5573244.3300000001</v>
      </c>
      <c r="AA3644" s="3">
        <v>0</v>
      </c>
      <c r="AB3644">
        <v>0</v>
      </c>
      <c r="AC3644" s="3">
        <v>0</v>
      </c>
      <c r="AD3644" s="2">
        <v>-7297347.0099999998</v>
      </c>
      <c r="AE3644" s="3">
        <v>599122533.62</v>
      </c>
      <c r="AF3644" s="3">
        <v>12164932.65</v>
      </c>
      <c r="AG3644" s="3">
        <v>2628720.44</v>
      </c>
      <c r="AH3644" s="3">
        <v>103699.7</v>
      </c>
      <c r="AI3644" s="3">
        <v>2074</v>
      </c>
      <c r="AJ3644" s="2">
        <v>-10188946.82</v>
      </c>
    </row>
    <row r="3645" spans="1:36" hidden="1" x14ac:dyDescent="0.25">
      <c r="A3645" s="8">
        <v>2</v>
      </c>
      <c r="B3645" s="8" t="s">
        <v>1233</v>
      </c>
      <c r="C3645" s="8">
        <v>131220140080</v>
      </c>
      <c r="D3645" s="8" t="s">
        <v>1234</v>
      </c>
      <c r="F3645" s="8" t="s">
        <v>1235</v>
      </c>
      <c r="G3645" s="10">
        <v>43619</v>
      </c>
      <c r="H3645" s="8" t="s">
        <v>31</v>
      </c>
      <c r="I3645" s="8" t="s">
        <v>38</v>
      </c>
      <c r="J3645" s="9">
        <v>0</v>
      </c>
      <c r="K3645" s="9">
        <v>0</v>
      </c>
      <c r="L3645" s="8">
        <v>0</v>
      </c>
      <c r="M3645" s="14">
        <f t="shared" si="171"/>
        <v>0</v>
      </c>
      <c r="N3645" s="8">
        <v>0</v>
      </c>
      <c r="O3645" s="8">
        <v>0</v>
      </c>
      <c r="P3645" s="8" t="s">
        <v>77</v>
      </c>
      <c r="R3645" s="8">
        <v>0</v>
      </c>
      <c r="S3645" s="13">
        <f>_xlfn.XLOOKUP(P3645,rif_fee_schedule!$A$2:$A$84,rif_fee_schedule!C$2:C$84, 0)*1.628</f>
        <v>9769.6279999999988</v>
      </c>
      <c r="T3645" s="13">
        <f>_xlfn.XLOOKUP(P3645,rif_fee_schedule!$A$2:$A$84,rif_fee_schedule!D$2:D$84, 0)</f>
        <v>5674</v>
      </c>
      <c r="U3645" s="14">
        <f t="shared" si="172"/>
        <v>0</v>
      </c>
      <c r="V3645" s="14">
        <f t="shared" si="173"/>
        <v>0</v>
      </c>
      <c r="W3645"/>
      <c r="Y3645" s="3">
        <v>272008405.74000001</v>
      </c>
      <c r="Z3645" s="3">
        <v>5573244.3300000001</v>
      </c>
      <c r="AA3645" s="3">
        <v>0</v>
      </c>
      <c r="AB3645">
        <v>0</v>
      </c>
      <c r="AC3645" s="3">
        <v>0</v>
      </c>
      <c r="AD3645" s="2">
        <v>-7297347.0099999998</v>
      </c>
      <c r="AE3645" s="3">
        <v>599122533.62</v>
      </c>
      <c r="AF3645" s="3">
        <v>12164932.65</v>
      </c>
      <c r="AG3645" s="3">
        <v>2628720.44</v>
      </c>
      <c r="AH3645" s="3">
        <v>103699.7</v>
      </c>
      <c r="AI3645" s="3">
        <v>2074</v>
      </c>
      <c r="AJ3645" s="2">
        <v>-10188946.82</v>
      </c>
    </row>
    <row r="3646" spans="1:36" hidden="1" x14ac:dyDescent="0.25">
      <c r="A3646" s="8">
        <v>3.1</v>
      </c>
      <c r="B3646" s="8" t="s">
        <v>4363</v>
      </c>
      <c r="C3646" s="8">
        <v>3421170044310</v>
      </c>
      <c r="D3646" s="8" t="s">
        <v>4364</v>
      </c>
      <c r="F3646" s="8" t="s">
        <v>4365</v>
      </c>
      <c r="G3646" s="10">
        <v>43627</v>
      </c>
      <c r="H3646" s="8" t="s">
        <v>31</v>
      </c>
      <c r="I3646" s="8" t="s">
        <v>38</v>
      </c>
      <c r="J3646" s="9">
        <v>0</v>
      </c>
      <c r="K3646" s="9">
        <v>0</v>
      </c>
      <c r="L3646" s="8">
        <v>0</v>
      </c>
      <c r="M3646" s="14">
        <f t="shared" si="171"/>
        <v>0</v>
      </c>
      <c r="N3646" s="8">
        <v>0</v>
      </c>
      <c r="O3646" s="8">
        <v>0</v>
      </c>
      <c r="P3646" s="8" t="s">
        <v>77</v>
      </c>
      <c r="R3646" s="8">
        <v>0</v>
      </c>
      <c r="S3646" s="13">
        <f>_xlfn.XLOOKUP(P3646,rif_fee_schedule!$A$2:$A$84,rif_fee_schedule!C$2:C$84, 0)*1.628</f>
        <v>9769.6279999999988</v>
      </c>
      <c r="T3646" s="13">
        <f>_xlfn.XLOOKUP(P3646,rif_fee_schedule!$A$2:$A$84,rif_fee_schedule!D$2:D$84, 0)</f>
        <v>5674</v>
      </c>
      <c r="U3646" s="14">
        <f t="shared" si="172"/>
        <v>0</v>
      </c>
      <c r="V3646" s="14">
        <f t="shared" si="173"/>
        <v>0</v>
      </c>
      <c r="W3646"/>
      <c r="Y3646" s="3">
        <v>34362078.990000002</v>
      </c>
      <c r="Z3646" s="3">
        <v>687512.03</v>
      </c>
      <c r="AA3646" s="3">
        <v>0</v>
      </c>
      <c r="AB3646">
        <v>0</v>
      </c>
      <c r="AC3646" s="3">
        <v>0</v>
      </c>
      <c r="AD3646" s="2">
        <v>-175934.14</v>
      </c>
      <c r="AE3646" s="3">
        <v>599122533.62</v>
      </c>
      <c r="AF3646" s="3">
        <v>12164932.65</v>
      </c>
      <c r="AG3646" s="3">
        <v>2628720.44</v>
      </c>
      <c r="AH3646" s="3">
        <v>103699.7</v>
      </c>
      <c r="AI3646" s="3">
        <v>2074</v>
      </c>
      <c r="AJ3646" s="2">
        <v>-10188946.82</v>
      </c>
    </row>
    <row r="3647" spans="1:36" hidden="1" x14ac:dyDescent="0.25">
      <c r="A3647" s="8">
        <v>5.0999999999999996</v>
      </c>
      <c r="B3647" s="8" t="s">
        <v>5200</v>
      </c>
      <c r="C3647" s="8">
        <v>2050020090120</v>
      </c>
      <c r="D3647" s="8" t="s">
        <v>5201</v>
      </c>
      <c r="F3647" s="8" t="s">
        <v>5202</v>
      </c>
      <c r="G3647" s="10">
        <v>43622</v>
      </c>
      <c r="H3647" s="8" t="s">
        <v>31</v>
      </c>
      <c r="I3647" s="8" t="s">
        <v>38</v>
      </c>
      <c r="J3647" s="9">
        <v>0</v>
      </c>
      <c r="K3647" s="9">
        <v>0</v>
      </c>
      <c r="L3647" s="8">
        <v>0</v>
      </c>
      <c r="M3647" s="14">
        <f t="shared" si="171"/>
        <v>0</v>
      </c>
      <c r="N3647" s="8">
        <v>0</v>
      </c>
      <c r="O3647" s="8">
        <v>0</v>
      </c>
      <c r="P3647" s="8" t="s">
        <v>77</v>
      </c>
      <c r="R3647" s="8">
        <v>0</v>
      </c>
      <c r="S3647" s="13">
        <f>_xlfn.XLOOKUP(P3647,rif_fee_schedule!$A$2:$A$84,rif_fee_schedule!C$2:C$84, 0)*1.628</f>
        <v>9769.6279999999988</v>
      </c>
      <c r="T3647" s="13">
        <f>_xlfn.XLOOKUP(P3647,rif_fee_schedule!$A$2:$A$84,rif_fee_schedule!D$2:D$84, 0)</f>
        <v>5674</v>
      </c>
      <c r="U3647" s="14">
        <f t="shared" si="172"/>
        <v>0</v>
      </c>
      <c r="V3647" s="14">
        <f t="shared" si="173"/>
        <v>0</v>
      </c>
      <c r="W3647"/>
      <c r="Y3647" s="3">
        <v>460572.8</v>
      </c>
      <c r="Z3647" s="3">
        <v>9211.4599999999991</v>
      </c>
      <c r="AA3647" s="3">
        <v>0</v>
      </c>
      <c r="AB3647">
        <v>0</v>
      </c>
      <c r="AC3647" s="3">
        <v>0</v>
      </c>
      <c r="AD3647" s="2">
        <v>11471.08</v>
      </c>
      <c r="AE3647" s="3">
        <v>599122533.62</v>
      </c>
      <c r="AF3647" s="3">
        <v>12164932.65</v>
      </c>
      <c r="AG3647" s="3">
        <v>2628720.44</v>
      </c>
      <c r="AH3647" s="3">
        <v>103699.7</v>
      </c>
      <c r="AI3647" s="3">
        <v>2074</v>
      </c>
      <c r="AJ3647" s="2">
        <v>-10188946.82</v>
      </c>
    </row>
    <row r="3648" spans="1:36" hidden="1" x14ac:dyDescent="0.25">
      <c r="A3648" s="8">
        <v>3.1</v>
      </c>
      <c r="B3648" s="8" t="s">
        <v>4379</v>
      </c>
      <c r="C3648" s="8">
        <v>3421150030530</v>
      </c>
      <c r="D3648" s="8" t="s">
        <v>4380</v>
      </c>
      <c r="F3648" s="8" t="s">
        <v>4381</v>
      </c>
      <c r="G3648" s="10">
        <v>43626</v>
      </c>
      <c r="H3648" s="8" t="s">
        <v>31</v>
      </c>
      <c r="I3648" s="8" t="s">
        <v>38</v>
      </c>
      <c r="J3648" s="9">
        <v>0</v>
      </c>
      <c r="K3648" s="9">
        <v>0</v>
      </c>
      <c r="L3648" s="8">
        <v>0</v>
      </c>
      <c r="M3648" s="14">
        <f t="shared" si="171"/>
        <v>0</v>
      </c>
      <c r="N3648" s="8">
        <v>0</v>
      </c>
      <c r="O3648" s="8">
        <v>0</v>
      </c>
      <c r="P3648" s="8" t="s">
        <v>77</v>
      </c>
      <c r="R3648" s="8">
        <v>0</v>
      </c>
      <c r="S3648" s="13">
        <f>_xlfn.XLOOKUP(P3648,rif_fee_schedule!$A$2:$A$84,rif_fee_schedule!C$2:C$84, 0)*1.628</f>
        <v>9769.6279999999988</v>
      </c>
      <c r="T3648" s="13">
        <f>_xlfn.XLOOKUP(P3648,rif_fee_schedule!$A$2:$A$84,rif_fee_schedule!D$2:D$84, 0)</f>
        <v>5674</v>
      </c>
      <c r="U3648" s="14">
        <f t="shared" si="172"/>
        <v>0</v>
      </c>
      <c r="V3648" s="14">
        <f t="shared" si="173"/>
        <v>0</v>
      </c>
      <c r="W3648"/>
      <c r="Y3648" s="3">
        <v>34362078.990000002</v>
      </c>
      <c r="Z3648" s="3">
        <v>687512.03</v>
      </c>
      <c r="AA3648" s="3">
        <v>0</v>
      </c>
      <c r="AB3648">
        <v>0</v>
      </c>
      <c r="AC3648" s="3">
        <v>0</v>
      </c>
      <c r="AD3648" s="2">
        <v>-175934.14</v>
      </c>
      <c r="AE3648" s="3">
        <v>599122533.62</v>
      </c>
      <c r="AF3648" s="3">
        <v>12164932.65</v>
      </c>
      <c r="AG3648" s="3">
        <v>2628720.44</v>
      </c>
      <c r="AH3648" s="3">
        <v>103699.7</v>
      </c>
      <c r="AI3648" s="3">
        <v>2074</v>
      </c>
      <c r="AJ3648" s="2">
        <v>-10188946.82</v>
      </c>
    </row>
    <row r="3649" spans="1:36" hidden="1" x14ac:dyDescent="0.25">
      <c r="A3649" s="8">
        <v>2</v>
      </c>
      <c r="B3649" s="8" t="s">
        <v>1097</v>
      </c>
      <c r="C3649" s="8">
        <v>131130230342</v>
      </c>
      <c r="D3649" s="8" t="s">
        <v>1098</v>
      </c>
      <c r="G3649" s="10">
        <v>43620</v>
      </c>
      <c r="H3649" s="8" t="s">
        <v>31</v>
      </c>
      <c r="I3649" s="8" t="s">
        <v>32</v>
      </c>
      <c r="J3649" s="9">
        <v>8772.4500000000007</v>
      </c>
      <c r="K3649" s="9">
        <v>175.45</v>
      </c>
      <c r="L3649" s="8">
        <v>0</v>
      </c>
      <c r="M3649" s="14">
        <f t="shared" si="171"/>
        <v>8947.9000000000015</v>
      </c>
      <c r="N3649" s="8">
        <v>0</v>
      </c>
      <c r="O3649" s="8">
        <v>0</v>
      </c>
      <c r="P3649" s="8" t="s">
        <v>77</v>
      </c>
      <c r="R3649" s="8">
        <v>1</v>
      </c>
      <c r="S3649" s="13">
        <f>_xlfn.XLOOKUP(P3649,rif_fee_schedule!$A$2:$A$84,rif_fee_schedule!C$2:C$84, 0)*1.628</f>
        <v>9769.6279999999988</v>
      </c>
      <c r="T3649" s="13">
        <f>_xlfn.XLOOKUP(P3649,rif_fee_schedule!$A$2:$A$84,rif_fee_schedule!D$2:D$84, 0)</f>
        <v>5674</v>
      </c>
      <c r="U3649" s="14">
        <f t="shared" si="172"/>
        <v>9769.6279999999988</v>
      </c>
      <c r="V3649" s="14">
        <f t="shared" si="173"/>
        <v>5674</v>
      </c>
      <c r="W3649"/>
      <c r="Y3649" s="3">
        <v>272008405.74000001</v>
      </c>
      <c r="Z3649" s="3">
        <v>5573244.3300000001</v>
      </c>
      <c r="AA3649" s="3">
        <v>0</v>
      </c>
      <c r="AB3649">
        <v>0</v>
      </c>
      <c r="AC3649" s="3">
        <v>0</v>
      </c>
      <c r="AD3649" s="2">
        <v>-7297347.0099999998</v>
      </c>
      <c r="AE3649" s="3">
        <v>599122533.62</v>
      </c>
      <c r="AF3649" s="3">
        <v>12164932.65</v>
      </c>
      <c r="AG3649" s="3">
        <v>2628720.44</v>
      </c>
      <c r="AH3649" s="3">
        <v>103699.7</v>
      </c>
      <c r="AI3649" s="3">
        <v>2074</v>
      </c>
      <c r="AJ3649" s="2">
        <v>-10188946.82</v>
      </c>
    </row>
    <row r="3650" spans="1:36" hidden="1" x14ac:dyDescent="0.25">
      <c r="A3650" s="8">
        <v>1</v>
      </c>
      <c r="B3650" s="8" t="s">
        <v>680</v>
      </c>
      <c r="C3650" s="8">
        <v>3530330160010</v>
      </c>
      <c r="D3650" s="8" t="s">
        <v>681</v>
      </c>
      <c r="F3650" s="8" t="s">
        <v>682</v>
      </c>
      <c r="G3650" s="10">
        <v>43697</v>
      </c>
      <c r="H3650" s="8" t="s">
        <v>31</v>
      </c>
      <c r="I3650" s="8" t="s">
        <v>38</v>
      </c>
      <c r="J3650" s="9">
        <v>1081.24</v>
      </c>
      <c r="K3650" s="9">
        <v>21.62</v>
      </c>
      <c r="L3650" s="8">
        <v>0</v>
      </c>
      <c r="M3650" s="14">
        <f t="shared" si="171"/>
        <v>1102.8599999999999</v>
      </c>
      <c r="N3650" s="8">
        <v>0</v>
      </c>
      <c r="O3650" s="8">
        <v>0</v>
      </c>
      <c r="P3650" s="8" t="s">
        <v>45</v>
      </c>
      <c r="R3650" s="8">
        <v>-65</v>
      </c>
      <c r="S3650" s="13">
        <f>_xlfn.XLOOKUP(P3650,rif_fee_schedule!$A$2:$A$84,rif_fee_schedule!C$2:C$84, 0)*1.628</f>
        <v>19.244587999999997</v>
      </c>
      <c r="T3650" s="13">
        <f>_xlfn.XLOOKUP(P3650,rif_fee_schedule!$A$2:$A$84,rif_fee_schedule!D$2:D$84, 0)</f>
        <v>11.177</v>
      </c>
      <c r="U3650" s="14">
        <f t="shared" si="172"/>
        <v>-1250.8982199999998</v>
      </c>
      <c r="V3650" s="14">
        <f t="shared" si="173"/>
        <v>-726.505</v>
      </c>
      <c r="W3650"/>
      <c r="Y3650" s="3">
        <v>74696854.359999999</v>
      </c>
      <c r="Z3650" s="3">
        <v>1494936.99</v>
      </c>
      <c r="AA3650" s="3">
        <v>1189721.74</v>
      </c>
      <c r="AB3650" s="2">
        <v>103699.7</v>
      </c>
      <c r="AC3650" s="3">
        <v>2074</v>
      </c>
      <c r="AD3650" s="2">
        <v>-3422401.68</v>
      </c>
      <c r="AE3650" s="3">
        <v>599122533.62</v>
      </c>
      <c r="AF3650" s="3">
        <v>12164932.65</v>
      </c>
      <c r="AG3650" s="3">
        <v>2628720.44</v>
      </c>
      <c r="AH3650" s="3">
        <v>103699.7</v>
      </c>
      <c r="AI3650" s="3">
        <v>2074</v>
      </c>
      <c r="AJ3650" s="2">
        <v>-10188946.82</v>
      </c>
    </row>
    <row r="3651" spans="1:36" hidden="1" x14ac:dyDescent="0.25">
      <c r="A3651" s="8">
        <v>1</v>
      </c>
      <c r="B3651" s="8" t="s">
        <v>680</v>
      </c>
      <c r="C3651" s="8">
        <v>3530330160010</v>
      </c>
      <c r="D3651" s="8" t="s">
        <v>681</v>
      </c>
      <c r="F3651" s="8" t="s">
        <v>682</v>
      </c>
      <c r="G3651" s="10">
        <v>43697</v>
      </c>
      <c r="H3651" s="8" t="s">
        <v>31</v>
      </c>
      <c r="I3651" s="8" t="s">
        <v>38</v>
      </c>
      <c r="J3651" s="9">
        <v>1081.24</v>
      </c>
      <c r="K3651" s="9">
        <v>21.62</v>
      </c>
      <c r="L3651" s="8">
        <v>0</v>
      </c>
      <c r="M3651" s="14">
        <f t="shared" si="171"/>
        <v>1102.8599999999999</v>
      </c>
      <c r="N3651" s="8">
        <v>0</v>
      </c>
      <c r="O3651" s="8">
        <v>0</v>
      </c>
      <c r="P3651" s="8" t="s">
        <v>82</v>
      </c>
      <c r="R3651" s="8">
        <v>65</v>
      </c>
      <c r="S3651" s="13">
        <f>_xlfn.XLOOKUP(P3651,rif_fee_schedule!$A$2:$A$84,rif_fee_schedule!C$2:C$84, 0)*1.628</f>
        <v>36.760239999999996</v>
      </c>
      <c r="T3651" s="13">
        <f>_xlfn.XLOOKUP(P3651,rif_fee_schedule!$A$2:$A$84,rif_fee_schedule!D$2:D$84, 0)</f>
        <v>21.35</v>
      </c>
      <c r="U3651" s="14">
        <f t="shared" si="172"/>
        <v>2389.4155999999998</v>
      </c>
      <c r="V3651" s="14">
        <f t="shared" si="173"/>
        <v>1387.75</v>
      </c>
      <c r="W3651"/>
      <c r="Y3651" s="3">
        <v>74696854.359999999</v>
      </c>
      <c r="Z3651" s="3">
        <v>1494936.99</v>
      </c>
      <c r="AA3651" s="3">
        <v>1189721.74</v>
      </c>
      <c r="AB3651" s="2">
        <v>103699.7</v>
      </c>
      <c r="AC3651" s="3">
        <v>2074</v>
      </c>
      <c r="AD3651" s="2">
        <v>-3422401.68</v>
      </c>
      <c r="AE3651" s="3">
        <v>599122533.62</v>
      </c>
      <c r="AF3651" s="3">
        <v>12164932.65</v>
      </c>
      <c r="AG3651" s="3">
        <v>2628720.44</v>
      </c>
      <c r="AH3651" s="3">
        <v>103699.7</v>
      </c>
      <c r="AI3651" s="3">
        <v>2074</v>
      </c>
      <c r="AJ3651" s="2">
        <v>-10188946.82</v>
      </c>
    </row>
    <row r="3652" spans="1:36" hidden="1" x14ac:dyDescent="0.25">
      <c r="A3652" s="8">
        <v>2</v>
      </c>
      <c r="B3652" s="8" t="s">
        <v>1146</v>
      </c>
      <c r="C3652" s="8">
        <v>131140361800</v>
      </c>
      <c r="D3652" s="8" t="s">
        <v>1147</v>
      </c>
      <c r="F3652" s="8" t="s">
        <v>1049</v>
      </c>
      <c r="G3652" s="10">
        <v>43620</v>
      </c>
      <c r="H3652" s="8" t="s">
        <v>31</v>
      </c>
      <c r="I3652" s="8" t="s">
        <v>38</v>
      </c>
      <c r="J3652" s="9">
        <v>0</v>
      </c>
      <c r="K3652" s="9">
        <v>175.45</v>
      </c>
      <c r="L3652" s="8">
        <v>0</v>
      </c>
      <c r="M3652" s="14">
        <f t="shared" si="171"/>
        <v>175.45</v>
      </c>
      <c r="N3652" s="8">
        <v>0</v>
      </c>
      <c r="O3652" s="8">
        <v>0</v>
      </c>
      <c r="P3652" s="8" t="s">
        <v>77</v>
      </c>
      <c r="R3652" s="8">
        <v>1</v>
      </c>
      <c r="S3652" s="13">
        <f>_xlfn.XLOOKUP(P3652,rif_fee_schedule!$A$2:$A$84,rif_fee_schedule!C$2:C$84, 0)*1.628</f>
        <v>9769.6279999999988</v>
      </c>
      <c r="T3652" s="13">
        <f>_xlfn.XLOOKUP(P3652,rif_fee_schedule!$A$2:$A$84,rif_fee_schedule!D$2:D$84, 0)</f>
        <v>5674</v>
      </c>
      <c r="U3652" s="14">
        <f t="shared" si="172"/>
        <v>9769.6279999999988</v>
      </c>
      <c r="V3652" s="14">
        <f t="shared" si="173"/>
        <v>5674</v>
      </c>
      <c r="W3652"/>
      <c r="Y3652" s="3">
        <v>272008405.74000001</v>
      </c>
      <c r="Z3652" s="3">
        <v>5573244.3300000001</v>
      </c>
      <c r="AA3652" s="3">
        <v>0</v>
      </c>
      <c r="AB3652">
        <v>0</v>
      </c>
      <c r="AC3652" s="3">
        <v>0</v>
      </c>
      <c r="AD3652" s="2">
        <v>-7297347.0099999998</v>
      </c>
      <c r="AE3652" s="3">
        <v>599122533.62</v>
      </c>
      <c r="AF3652" s="3">
        <v>12164932.65</v>
      </c>
      <c r="AG3652" s="3">
        <v>2628720.44</v>
      </c>
      <c r="AH3652" s="3">
        <v>103699.7</v>
      </c>
      <c r="AI3652" s="3">
        <v>2074</v>
      </c>
      <c r="AJ3652" s="2">
        <v>-10188946.82</v>
      </c>
    </row>
    <row r="3653" spans="1:36" hidden="1" x14ac:dyDescent="0.25">
      <c r="A3653" s="8">
        <v>2</v>
      </c>
      <c r="B3653" s="8" t="s">
        <v>2144</v>
      </c>
      <c r="C3653" s="8">
        <v>141160170340</v>
      </c>
      <c r="D3653" s="8" t="s">
        <v>2145</v>
      </c>
      <c r="F3653" s="8" t="s">
        <v>2146</v>
      </c>
      <c r="G3653" s="10">
        <v>43619</v>
      </c>
      <c r="H3653" s="8" t="s">
        <v>31</v>
      </c>
      <c r="I3653" s="8" t="s">
        <v>38</v>
      </c>
      <c r="J3653" s="9">
        <v>1969.71</v>
      </c>
      <c r="K3653" s="9">
        <v>39.39</v>
      </c>
      <c r="L3653" s="8">
        <v>0</v>
      </c>
      <c r="M3653" s="14">
        <f t="shared" si="171"/>
        <v>2009.1000000000001</v>
      </c>
      <c r="N3653" s="8">
        <v>0</v>
      </c>
      <c r="O3653" s="8">
        <v>0</v>
      </c>
      <c r="P3653" s="8" t="s">
        <v>114</v>
      </c>
      <c r="R3653" s="8">
        <v>2</v>
      </c>
      <c r="S3653" s="13">
        <f>_xlfn.XLOOKUP(P3653,rif_fee_schedule!$A$2:$A$84,rif_fee_schedule!C$2:C$84, 0)*1.628</f>
        <v>4288.152</v>
      </c>
      <c r="T3653" s="13">
        <f>_xlfn.XLOOKUP(P3653,rif_fee_schedule!$A$2:$A$84,rif_fee_schedule!D$2:D$84, 0)</f>
        <v>2490</v>
      </c>
      <c r="U3653" s="14">
        <f t="shared" si="172"/>
        <v>8576.3040000000001</v>
      </c>
      <c r="V3653" s="14">
        <f t="shared" si="173"/>
        <v>4980</v>
      </c>
      <c r="W3653"/>
      <c r="Y3653" s="3">
        <v>272008405.74000001</v>
      </c>
      <c r="Z3653" s="3">
        <v>5573244.3300000001</v>
      </c>
      <c r="AA3653" s="3">
        <v>0</v>
      </c>
      <c r="AB3653">
        <v>0</v>
      </c>
      <c r="AC3653" s="3">
        <v>0</v>
      </c>
      <c r="AD3653" s="2">
        <v>-7297347.0099999998</v>
      </c>
      <c r="AE3653" s="3">
        <v>599122533.62</v>
      </c>
      <c r="AF3653" s="3">
        <v>12164932.65</v>
      </c>
      <c r="AG3653" s="3">
        <v>2628720.44</v>
      </c>
      <c r="AH3653" s="3">
        <v>103699.7</v>
      </c>
      <c r="AI3653" s="3">
        <v>2074</v>
      </c>
      <c r="AJ3653" s="2">
        <v>-10188946.82</v>
      </c>
    </row>
    <row r="3654" spans="1:36" hidden="1" x14ac:dyDescent="0.25">
      <c r="A3654" s="8">
        <v>2</v>
      </c>
      <c r="B3654" s="8" t="s">
        <v>2144</v>
      </c>
      <c r="C3654" s="8">
        <v>141160170340</v>
      </c>
      <c r="D3654" s="8" t="s">
        <v>2145</v>
      </c>
      <c r="F3654" s="8" t="s">
        <v>2146</v>
      </c>
      <c r="G3654" s="10">
        <v>43619</v>
      </c>
      <c r="H3654" s="8" t="s">
        <v>31</v>
      </c>
      <c r="I3654" s="8" t="s">
        <v>38</v>
      </c>
      <c r="J3654" s="9">
        <v>1969.71</v>
      </c>
      <c r="K3654" s="9">
        <v>39.39</v>
      </c>
      <c r="L3654" s="8">
        <v>0</v>
      </c>
      <c r="M3654" s="14">
        <f t="shared" si="171"/>
        <v>2009.1000000000001</v>
      </c>
      <c r="N3654" s="8">
        <v>0</v>
      </c>
      <c r="O3654" s="8">
        <v>0</v>
      </c>
      <c r="P3654" s="8" t="s">
        <v>77</v>
      </c>
      <c r="R3654" s="8">
        <v>-1</v>
      </c>
      <c r="S3654" s="13">
        <f>_xlfn.XLOOKUP(P3654,rif_fee_schedule!$A$2:$A$84,rif_fee_schedule!C$2:C$84, 0)*1.628</f>
        <v>9769.6279999999988</v>
      </c>
      <c r="T3654" s="13">
        <f>_xlfn.XLOOKUP(P3654,rif_fee_schedule!$A$2:$A$84,rif_fee_schedule!D$2:D$84, 0)</f>
        <v>5674</v>
      </c>
      <c r="U3654" s="14">
        <f t="shared" si="172"/>
        <v>-9769.6279999999988</v>
      </c>
      <c r="V3654" s="14">
        <f t="shared" si="173"/>
        <v>-5674</v>
      </c>
      <c r="W3654"/>
      <c r="Y3654" s="3">
        <v>272008405.74000001</v>
      </c>
      <c r="Z3654" s="3">
        <v>5573244.3300000001</v>
      </c>
      <c r="AA3654" s="3">
        <v>0</v>
      </c>
      <c r="AB3654">
        <v>0</v>
      </c>
      <c r="AC3654" s="3">
        <v>0</v>
      </c>
      <c r="AD3654" s="2">
        <v>-7297347.0099999998</v>
      </c>
      <c r="AE3654" s="3">
        <v>599122533.62</v>
      </c>
      <c r="AF3654" s="3">
        <v>12164932.65</v>
      </c>
      <c r="AG3654" s="3">
        <v>2628720.44</v>
      </c>
      <c r="AH3654" s="3">
        <v>103699.7</v>
      </c>
      <c r="AI3654" s="3">
        <v>2074</v>
      </c>
      <c r="AJ3654" s="2">
        <v>-10188946.82</v>
      </c>
    </row>
    <row r="3655" spans="1:36" hidden="1" x14ac:dyDescent="0.25">
      <c r="A3655" s="8">
        <v>1</v>
      </c>
      <c r="B3655" s="8" t="s">
        <v>654</v>
      </c>
      <c r="C3655" s="8">
        <v>3530290590380</v>
      </c>
      <c r="D3655" s="8" t="s">
        <v>655</v>
      </c>
      <c r="F3655" s="8" t="s">
        <v>656</v>
      </c>
      <c r="G3655" s="10">
        <v>43649</v>
      </c>
      <c r="H3655" s="8" t="s">
        <v>31</v>
      </c>
      <c r="I3655" s="8" t="s">
        <v>38</v>
      </c>
      <c r="J3655" s="9">
        <v>2033.12</v>
      </c>
      <c r="K3655" s="9">
        <v>40.659999999999997</v>
      </c>
      <c r="L3655" s="8">
        <v>0</v>
      </c>
      <c r="M3655" s="14">
        <f t="shared" si="171"/>
        <v>2073.7799999999997</v>
      </c>
      <c r="N3655" s="8">
        <v>0</v>
      </c>
      <c r="O3655" s="8">
        <v>0</v>
      </c>
      <c r="P3655" s="8" t="s">
        <v>43</v>
      </c>
      <c r="R3655" s="8">
        <v>418</v>
      </c>
      <c r="S3655" s="13">
        <f>_xlfn.XLOOKUP(P3655,rif_fee_schedule!$A$2:$A$84,rif_fee_schedule!C$2:C$84, 0)*1.628</f>
        <v>5.1216879999999998</v>
      </c>
      <c r="T3655" s="13">
        <f>_xlfn.XLOOKUP(P3655,rif_fee_schedule!$A$2:$A$84,rif_fee_schedule!D$2:D$84, 0)</f>
        <v>2.9740000000000002</v>
      </c>
      <c r="U3655" s="14">
        <f t="shared" si="172"/>
        <v>2140.8655840000001</v>
      </c>
      <c r="V3655" s="14">
        <f t="shared" si="173"/>
        <v>1243.1320000000001</v>
      </c>
      <c r="W3655"/>
      <c r="Y3655" s="3">
        <v>74696854.359999999</v>
      </c>
      <c r="Z3655" s="3">
        <v>1494936.99</v>
      </c>
      <c r="AA3655" s="3">
        <v>1189721.74</v>
      </c>
      <c r="AB3655" s="2">
        <v>103699.7</v>
      </c>
      <c r="AC3655" s="3">
        <v>2074</v>
      </c>
      <c r="AD3655" s="2">
        <v>-3422401.68</v>
      </c>
      <c r="AE3655" s="3">
        <v>599122533.62</v>
      </c>
      <c r="AF3655" s="3">
        <v>12164932.65</v>
      </c>
      <c r="AG3655" s="3">
        <v>2628720.44</v>
      </c>
      <c r="AH3655" s="3">
        <v>103699.7</v>
      </c>
      <c r="AI3655" s="3">
        <v>2074</v>
      </c>
      <c r="AJ3655" s="2">
        <v>-10188946.82</v>
      </c>
    </row>
    <row r="3656" spans="1:36" hidden="1" x14ac:dyDescent="0.25">
      <c r="A3656" s="8">
        <v>2</v>
      </c>
      <c r="B3656" s="8" t="s">
        <v>2014</v>
      </c>
      <c r="C3656" s="8">
        <v>141060430020</v>
      </c>
      <c r="D3656" s="8" t="s">
        <v>2015</v>
      </c>
      <c r="F3656" s="8" t="s">
        <v>2016</v>
      </c>
      <c r="G3656" s="10">
        <v>43640</v>
      </c>
      <c r="H3656" s="8" t="s">
        <v>31</v>
      </c>
      <c r="I3656" s="8" t="s">
        <v>38</v>
      </c>
      <c r="J3656" s="9">
        <v>1410.56</v>
      </c>
      <c r="K3656" s="9">
        <v>28.21</v>
      </c>
      <c r="L3656" s="8">
        <v>0</v>
      </c>
      <c r="M3656" s="14">
        <f t="shared" si="171"/>
        <v>1438.77</v>
      </c>
      <c r="N3656" s="8">
        <v>0</v>
      </c>
      <c r="O3656" s="8">
        <v>0</v>
      </c>
      <c r="P3656" s="8" t="s">
        <v>34</v>
      </c>
      <c r="R3656" s="11">
        <v>1620</v>
      </c>
      <c r="S3656" s="13">
        <f>_xlfn.XLOOKUP(P3656,rif_fee_schedule!$A$2:$A$84,rif_fee_schedule!C$2:C$84, 0)*1.628</f>
        <v>62.01052</v>
      </c>
      <c r="T3656" s="13">
        <f>_xlfn.XLOOKUP(P3656,rif_fee_schedule!$A$2:$A$84,rif_fee_schedule!D$2:D$84, 0)</f>
        <v>36.015000000000001</v>
      </c>
      <c r="U3656" s="14">
        <f t="shared" si="172"/>
        <v>100457.04240000001</v>
      </c>
      <c r="V3656" s="14">
        <f t="shared" si="173"/>
        <v>58344.3</v>
      </c>
      <c r="W3656" s="2"/>
      <c r="Y3656" s="3">
        <v>272008405.74000001</v>
      </c>
      <c r="Z3656" s="3">
        <v>5573244.3300000001</v>
      </c>
      <c r="AA3656" s="3">
        <v>0</v>
      </c>
      <c r="AB3656">
        <v>0</v>
      </c>
      <c r="AC3656" s="3">
        <v>0</v>
      </c>
      <c r="AD3656" s="2">
        <v>-7297347.0099999998</v>
      </c>
      <c r="AE3656" s="3">
        <v>599122533.62</v>
      </c>
      <c r="AF3656" s="3">
        <v>12164932.65</v>
      </c>
      <c r="AG3656" s="3">
        <v>2628720.44</v>
      </c>
      <c r="AH3656" s="3">
        <v>103699.7</v>
      </c>
      <c r="AI3656" s="3">
        <v>2074</v>
      </c>
      <c r="AJ3656" s="2">
        <v>-10188946.82</v>
      </c>
    </row>
    <row r="3657" spans="1:36" hidden="1" x14ac:dyDescent="0.25">
      <c r="A3657" s="8">
        <v>2</v>
      </c>
      <c r="B3657" s="8" t="s">
        <v>2014</v>
      </c>
      <c r="C3657" s="8">
        <v>141060430020</v>
      </c>
      <c r="D3657" s="8" t="s">
        <v>2015</v>
      </c>
      <c r="F3657" s="8" t="s">
        <v>2016</v>
      </c>
      <c r="G3657" s="10">
        <v>43640</v>
      </c>
      <c r="H3657" s="8" t="s">
        <v>31</v>
      </c>
      <c r="I3657" s="8" t="s">
        <v>38</v>
      </c>
      <c r="J3657" s="9">
        <v>1410.56</v>
      </c>
      <c r="K3657" s="9">
        <v>28.21</v>
      </c>
      <c r="L3657" s="8">
        <v>0</v>
      </c>
      <c r="M3657" s="14">
        <f t="shared" si="171"/>
        <v>1438.77</v>
      </c>
      <c r="N3657" s="8">
        <v>0</v>
      </c>
      <c r="O3657" s="8">
        <v>0</v>
      </c>
      <c r="P3657" s="8" t="s">
        <v>177</v>
      </c>
      <c r="R3657" s="8">
        <v>-8</v>
      </c>
      <c r="S3657" s="13">
        <f>_xlfn.XLOOKUP(P3657,rif_fee_schedule!$A$2:$A$84,rif_fee_schedule!C$2:C$84, 0)*1.628</f>
        <v>12361.403999999999</v>
      </c>
      <c r="T3657" s="13">
        <f>_xlfn.XLOOKUP(P3657,rif_fee_schedule!$A$2:$A$84,rif_fee_schedule!D$2:D$84, 0)</f>
        <v>7179</v>
      </c>
      <c r="U3657" s="14">
        <f t="shared" si="172"/>
        <v>-98891.231999999989</v>
      </c>
      <c r="V3657" s="14">
        <f t="shared" si="173"/>
        <v>-57432</v>
      </c>
      <c r="W3657"/>
      <c r="Y3657" s="3">
        <v>272008405.74000001</v>
      </c>
      <c r="Z3657" s="3">
        <v>5573244.3300000001</v>
      </c>
      <c r="AA3657" s="3">
        <v>0</v>
      </c>
      <c r="AB3657">
        <v>0</v>
      </c>
      <c r="AC3657" s="3">
        <v>0</v>
      </c>
      <c r="AD3657" s="2">
        <v>-7297347.0099999998</v>
      </c>
      <c r="AE3657" s="3">
        <v>599122533.62</v>
      </c>
      <c r="AF3657" s="3">
        <v>12164932.65</v>
      </c>
      <c r="AG3657" s="3">
        <v>2628720.44</v>
      </c>
      <c r="AH3657" s="3">
        <v>103699.7</v>
      </c>
      <c r="AI3657" s="3">
        <v>2074</v>
      </c>
      <c r="AJ3657" s="2">
        <v>-10188946.82</v>
      </c>
    </row>
    <row r="3658" spans="1:36" hidden="1" x14ac:dyDescent="0.25">
      <c r="A3658" s="8">
        <v>3</v>
      </c>
      <c r="B3658" s="8" t="s">
        <v>3355</v>
      </c>
      <c r="C3658" s="8">
        <v>2720190010660</v>
      </c>
      <c r="D3658" s="8" t="s">
        <v>3356</v>
      </c>
      <c r="F3658" s="8" t="s">
        <v>3357</v>
      </c>
      <c r="G3658" s="10">
        <v>43643</v>
      </c>
      <c r="H3658" s="8" t="s">
        <v>31</v>
      </c>
      <c r="I3658" s="8" t="s">
        <v>38</v>
      </c>
      <c r="J3658" s="9">
        <v>1896.93</v>
      </c>
      <c r="K3658" s="9">
        <v>37.94</v>
      </c>
      <c r="L3658" s="8">
        <v>0</v>
      </c>
      <c r="M3658" s="14">
        <f t="shared" si="171"/>
        <v>1934.8700000000001</v>
      </c>
      <c r="N3658" s="8">
        <v>0</v>
      </c>
      <c r="O3658" s="8">
        <v>0</v>
      </c>
      <c r="P3658" s="8" t="s">
        <v>43</v>
      </c>
      <c r="R3658" s="8">
        <v>390</v>
      </c>
      <c r="S3658" s="13">
        <f>_xlfn.XLOOKUP(P3658,rif_fee_schedule!$A$2:$A$84,rif_fee_schedule!C$2:C$84, 0)*1.628</f>
        <v>5.1216879999999998</v>
      </c>
      <c r="T3658" s="13">
        <f>_xlfn.XLOOKUP(P3658,rif_fee_schedule!$A$2:$A$84,rif_fee_schedule!D$2:D$84, 0)</f>
        <v>2.9740000000000002</v>
      </c>
      <c r="U3658" s="14">
        <f t="shared" si="172"/>
        <v>1997.45832</v>
      </c>
      <c r="V3658" s="14">
        <f t="shared" si="173"/>
        <v>1159.8600000000001</v>
      </c>
      <c r="W3658"/>
      <c r="Y3658" s="3">
        <v>23988344.25</v>
      </c>
      <c r="Z3658" s="3">
        <v>491993.61</v>
      </c>
      <c r="AA3658" s="3">
        <v>633517.25</v>
      </c>
      <c r="AB3658">
        <v>0</v>
      </c>
      <c r="AC3658" s="3">
        <v>0</v>
      </c>
      <c r="AD3658" s="2">
        <v>2811604.2</v>
      </c>
      <c r="AE3658" s="3">
        <v>599122533.62</v>
      </c>
      <c r="AF3658" s="3">
        <v>12164932.65</v>
      </c>
      <c r="AG3658" s="3">
        <v>2628720.44</v>
      </c>
      <c r="AH3658" s="3">
        <v>103699.7</v>
      </c>
      <c r="AI3658" s="3">
        <v>2074</v>
      </c>
      <c r="AJ3658" s="2">
        <v>-10188946.82</v>
      </c>
    </row>
    <row r="3659" spans="1:36" hidden="1" x14ac:dyDescent="0.25">
      <c r="A3659" s="8">
        <v>3</v>
      </c>
      <c r="B3659" s="8" t="s">
        <v>3361</v>
      </c>
      <c r="C3659" s="8">
        <v>2720190010660</v>
      </c>
      <c r="D3659" s="8" t="s">
        <v>3356</v>
      </c>
      <c r="G3659" s="10">
        <v>43649</v>
      </c>
      <c r="H3659" s="8" t="s">
        <v>31</v>
      </c>
      <c r="I3659" s="8" t="s">
        <v>32</v>
      </c>
      <c r="J3659" s="9">
        <v>10603.35</v>
      </c>
      <c r="K3659" s="9">
        <v>212.07</v>
      </c>
      <c r="L3659" s="8">
        <v>0</v>
      </c>
      <c r="M3659" s="14">
        <f t="shared" si="171"/>
        <v>10815.42</v>
      </c>
      <c r="N3659" s="8">
        <v>0</v>
      </c>
      <c r="O3659" s="8">
        <v>0</v>
      </c>
      <c r="P3659" s="8" t="s">
        <v>43</v>
      </c>
      <c r="R3659" s="11">
        <v>2180</v>
      </c>
      <c r="S3659" s="13">
        <f>_xlfn.XLOOKUP(P3659,rif_fee_schedule!$A$2:$A$84,rif_fee_schedule!C$2:C$84, 0)*1.628</f>
        <v>5.1216879999999998</v>
      </c>
      <c r="T3659" s="13">
        <f>_xlfn.XLOOKUP(P3659,rif_fee_schedule!$A$2:$A$84,rif_fee_schedule!D$2:D$84, 0)</f>
        <v>2.9740000000000002</v>
      </c>
      <c r="U3659" s="14">
        <f t="shared" si="172"/>
        <v>11165.279839999999</v>
      </c>
      <c r="V3659" s="14">
        <f t="shared" si="173"/>
        <v>6483.3200000000006</v>
      </c>
      <c r="W3659" s="2"/>
      <c r="Y3659" s="3">
        <v>23988344.25</v>
      </c>
      <c r="Z3659" s="3">
        <v>491993.61</v>
      </c>
      <c r="AA3659" s="3">
        <v>633517.25</v>
      </c>
      <c r="AB3659">
        <v>0</v>
      </c>
      <c r="AC3659" s="3">
        <v>0</v>
      </c>
      <c r="AD3659" s="2">
        <v>2811604.2</v>
      </c>
      <c r="AE3659" s="3">
        <v>599122533.62</v>
      </c>
      <c r="AF3659" s="3">
        <v>12164932.65</v>
      </c>
      <c r="AG3659" s="3">
        <v>2628720.44</v>
      </c>
      <c r="AH3659" s="3">
        <v>103699.7</v>
      </c>
      <c r="AI3659" s="3">
        <v>2074</v>
      </c>
      <c r="AJ3659" s="2">
        <v>-10188946.82</v>
      </c>
    </row>
    <row r="3660" spans="1:36" hidden="1" x14ac:dyDescent="0.25">
      <c r="A3660" s="8">
        <v>6</v>
      </c>
      <c r="B3660" s="8" t="s">
        <v>5595</v>
      </c>
      <c r="C3660" s="8">
        <v>1079160222160</v>
      </c>
      <c r="D3660" s="8" t="s">
        <v>5596</v>
      </c>
      <c r="F3660" s="8" t="s">
        <v>5597</v>
      </c>
      <c r="G3660" s="10">
        <v>43627</v>
      </c>
      <c r="H3660" s="8" t="s">
        <v>31</v>
      </c>
      <c r="I3660" s="8" t="s">
        <v>38</v>
      </c>
      <c r="J3660" s="9">
        <v>9278.02</v>
      </c>
      <c r="K3660" s="9">
        <v>185.56</v>
      </c>
      <c r="L3660" s="8">
        <v>0</v>
      </c>
      <c r="M3660" s="14">
        <f t="shared" si="171"/>
        <v>9463.58</v>
      </c>
      <c r="N3660" s="8">
        <v>0</v>
      </c>
      <c r="O3660" s="8">
        <v>0</v>
      </c>
      <c r="P3660" s="8" t="s">
        <v>77</v>
      </c>
      <c r="R3660" s="8">
        <v>1</v>
      </c>
      <c r="S3660" s="13">
        <f>_xlfn.XLOOKUP(P3660,rif_fee_schedule!$A$2:$A$84,rif_fee_schedule!C$2:C$84, 0)*1.628</f>
        <v>9769.6279999999988</v>
      </c>
      <c r="T3660" s="13">
        <f>_xlfn.XLOOKUP(P3660,rif_fee_schedule!$A$2:$A$84,rif_fee_schedule!D$2:D$84, 0)</f>
        <v>5674</v>
      </c>
      <c r="U3660" s="14">
        <f t="shared" si="172"/>
        <v>9769.6279999999988</v>
      </c>
      <c r="V3660" s="14">
        <f t="shared" si="173"/>
        <v>5674</v>
      </c>
      <c r="W3660"/>
      <c r="Y3660" s="3">
        <v>43269262.359999999</v>
      </c>
      <c r="Z3660" s="3">
        <v>874367.57</v>
      </c>
      <c r="AA3660" s="3">
        <v>433279.63</v>
      </c>
      <c r="AB3660">
        <v>0</v>
      </c>
      <c r="AC3660" s="3">
        <v>0</v>
      </c>
      <c r="AD3660" s="2">
        <v>374512.67</v>
      </c>
      <c r="AE3660" s="3">
        <v>599122533.62</v>
      </c>
      <c r="AF3660" s="3">
        <v>12164932.65</v>
      </c>
      <c r="AG3660" s="3">
        <v>2628720.44</v>
      </c>
      <c r="AH3660" s="3">
        <v>103699.7</v>
      </c>
      <c r="AI3660" s="3">
        <v>2074</v>
      </c>
      <c r="AJ3660" s="2">
        <v>-10188946.82</v>
      </c>
    </row>
    <row r="3661" spans="1:36" hidden="1" x14ac:dyDescent="0.25">
      <c r="A3661" s="8">
        <v>6</v>
      </c>
      <c r="B3661" s="8" t="s">
        <v>5506</v>
      </c>
      <c r="C3661" s="8">
        <v>1079160221670</v>
      </c>
      <c r="D3661" s="8" t="s">
        <v>5507</v>
      </c>
      <c r="F3661" s="8" t="s">
        <v>5508</v>
      </c>
      <c r="G3661" s="10">
        <v>43628</v>
      </c>
      <c r="H3661" s="8" t="s">
        <v>31</v>
      </c>
      <c r="I3661" s="8" t="s">
        <v>38</v>
      </c>
      <c r="J3661" s="9">
        <v>9278.02</v>
      </c>
      <c r="K3661" s="9">
        <v>185.56</v>
      </c>
      <c r="L3661" s="8">
        <v>0</v>
      </c>
      <c r="M3661" s="14">
        <f t="shared" si="171"/>
        <v>9463.58</v>
      </c>
      <c r="N3661" s="8">
        <v>0</v>
      </c>
      <c r="O3661" s="8">
        <v>0</v>
      </c>
      <c r="P3661" s="8" t="s">
        <v>77</v>
      </c>
      <c r="R3661" s="8">
        <v>1</v>
      </c>
      <c r="S3661" s="13">
        <f>_xlfn.XLOOKUP(P3661,rif_fee_schedule!$A$2:$A$84,rif_fee_schedule!C$2:C$84, 0)*1.628</f>
        <v>9769.6279999999988</v>
      </c>
      <c r="T3661" s="13">
        <f>_xlfn.XLOOKUP(P3661,rif_fee_schedule!$A$2:$A$84,rif_fee_schedule!D$2:D$84, 0)</f>
        <v>5674</v>
      </c>
      <c r="U3661" s="14">
        <f t="shared" si="172"/>
        <v>9769.6279999999988</v>
      </c>
      <c r="V3661" s="14">
        <f t="shared" si="173"/>
        <v>5674</v>
      </c>
      <c r="W3661"/>
      <c r="Y3661" s="3">
        <v>43269262.359999999</v>
      </c>
      <c r="Z3661" s="3">
        <v>874367.57</v>
      </c>
      <c r="AA3661" s="3">
        <v>433279.63</v>
      </c>
      <c r="AB3661">
        <v>0</v>
      </c>
      <c r="AC3661" s="3">
        <v>0</v>
      </c>
      <c r="AD3661" s="2">
        <v>374512.67</v>
      </c>
      <c r="AE3661" s="3">
        <v>599122533.62</v>
      </c>
      <c r="AF3661" s="3">
        <v>12164932.65</v>
      </c>
      <c r="AG3661" s="3">
        <v>2628720.44</v>
      </c>
      <c r="AH3661" s="3">
        <v>103699.7</v>
      </c>
      <c r="AI3661" s="3">
        <v>2074</v>
      </c>
      <c r="AJ3661" s="2">
        <v>-10188946.82</v>
      </c>
    </row>
    <row r="3662" spans="1:36" hidden="1" x14ac:dyDescent="0.25">
      <c r="A3662" s="8">
        <v>2</v>
      </c>
      <c r="B3662" s="8" t="s">
        <v>1639</v>
      </c>
      <c r="C3662" s="8">
        <v>131330220570</v>
      </c>
      <c r="D3662" s="8" t="s">
        <v>1640</v>
      </c>
      <c r="F3662" s="8" t="s">
        <v>1641</v>
      </c>
      <c r="G3662" s="10">
        <v>43635</v>
      </c>
      <c r="H3662" s="8" t="s">
        <v>31</v>
      </c>
      <c r="I3662" s="8" t="s">
        <v>38</v>
      </c>
      <c r="J3662" s="9">
        <v>0</v>
      </c>
      <c r="K3662" s="9">
        <v>0</v>
      </c>
      <c r="L3662" s="8">
        <v>0</v>
      </c>
      <c r="M3662" s="14">
        <f t="shared" si="171"/>
        <v>0</v>
      </c>
      <c r="N3662" s="8">
        <v>0</v>
      </c>
      <c r="O3662" s="8">
        <v>0</v>
      </c>
      <c r="P3662" s="8" t="s">
        <v>114</v>
      </c>
      <c r="R3662" s="8">
        <v>2</v>
      </c>
      <c r="S3662" s="13">
        <f>_xlfn.XLOOKUP(P3662,rif_fee_schedule!$A$2:$A$84,rif_fee_schedule!C$2:C$84, 0)*1.628</f>
        <v>4288.152</v>
      </c>
      <c r="T3662" s="13">
        <f>_xlfn.XLOOKUP(P3662,rif_fee_schedule!$A$2:$A$84,rif_fee_schedule!D$2:D$84, 0)</f>
        <v>2490</v>
      </c>
      <c r="U3662" s="14">
        <f t="shared" si="172"/>
        <v>8576.3040000000001</v>
      </c>
      <c r="V3662" s="14">
        <f t="shared" si="173"/>
        <v>4980</v>
      </c>
      <c r="W3662"/>
      <c r="Y3662" s="3">
        <v>272008405.74000001</v>
      </c>
      <c r="Z3662" s="3">
        <v>5573244.3300000001</v>
      </c>
      <c r="AA3662" s="3">
        <v>0</v>
      </c>
      <c r="AB3662">
        <v>0</v>
      </c>
      <c r="AC3662" s="3">
        <v>0</v>
      </c>
      <c r="AD3662" s="2">
        <v>-7297347.0099999998</v>
      </c>
      <c r="AE3662" s="3">
        <v>599122533.62</v>
      </c>
      <c r="AF3662" s="3">
        <v>12164932.65</v>
      </c>
      <c r="AG3662" s="3">
        <v>2628720.44</v>
      </c>
      <c r="AH3662" s="3">
        <v>103699.7</v>
      </c>
      <c r="AI3662" s="3">
        <v>2074</v>
      </c>
      <c r="AJ3662" s="2">
        <v>-10188946.82</v>
      </c>
    </row>
    <row r="3663" spans="1:36" hidden="1" x14ac:dyDescent="0.25">
      <c r="A3663" s="8">
        <v>2</v>
      </c>
      <c r="B3663" s="8" t="s">
        <v>1639</v>
      </c>
      <c r="C3663" s="8">
        <v>131330220570</v>
      </c>
      <c r="D3663" s="8" t="s">
        <v>1640</v>
      </c>
      <c r="F3663" s="8" t="s">
        <v>1641</v>
      </c>
      <c r="G3663" s="10">
        <v>43635</v>
      </c>
      <c r="H3663" s="8" t="s">
        <v>31</v>
      </c>
      <c r="I3663" s="8" t="s">
        <v>38</v>
      </c>
      <c r="J3663" s="9">
        <v>0</v>
      </c>
      <c r="K3663" s="9">
        <v>0</v>
      </c>
      <c r="L3663" s="8">
        <v>0</v>
      </c>
      <c r="M3663" s="14">
        <f t="shared" si="171"/>
        <v>0</v>
      </c>
      <c r="N3663" s="8">
        <v>0</v>
      </c>
      <c r="O3663" s="8">
        <v>0</v>
      </c>
      <c r="P3663" s="8" t="s">
        <v>114</v>
      </c>
      <c r="R3663" s="8">
        <v>-2</v>
      </c>
      <c r="S3663" s="13">
        <f>_xlfn.XLOOKUP(P3663,rif_fee_schedule!$A$2:$A$84,rif_fee_schedule!C$2:C$84, 0)*1.628</f>
        <v>4288.152</v>
      </c>
      <c r="T3663" s="13">
        <f>_xlfn.XLOOKUP(P3663,rif_fee_schedule!$A$2:$A$84,rif_fee_schedule!D$2:D$84, 0)</f>
        <v>2490</v>
      </c>
      <c r="U3663" s="14">
        <f t="shared" si="172"/>
        <v>-8576.3040000000001</v>
      </c>
      <c r="V3663" s="14">
        <f t="shared" si="173"/>
        <v>-4980</v>
      </c>
      <c r="W3663"/>
      <c r="Y3663" s="3">
        <v>272008405.74000001</v>
      </c>
      <c r="Z3663" s="3">
        <v>5573244.3300000001</v>
      </c>
      <c r="AA3663" s="3">
        <v>0</v>
      </c>
      <c r="AB3663">
        <v>0</v>
      </c>
      <c r="AC3663" s="3">
        <v>0</v>
      </c>
      <c r="AD3663" s="2">
        <v>-7297347.0099999998</v>
      </c>
      <c r="AE3663" s="3">
        <v>599122533.62</v>
      </c>
      <c r="AF3663" s="3">
        <v>12164932.65</v>
      </c>
      <c r="AG3663" s="3">
        <v>2628720.44</v>
      </c>
      <c r="AH3663" s="3">
        <v>103699.7</v>
      </c>
      <c r="AI3663" s="3">
        <v>2074</v>
      </c>
      <c r="AJ3663" s="2">
        <v>-10188946.82</v>
      </c>
    </row>
    <row r="3664" spans="1:36" hidden="1" x14ac:dyDescent="0.25">
      <c r="A3664" s="8">
        <v>6</v>
      </c>
      <c r="B3664" s="8" t="s">
        <v>5462</v>
      </c>
      <c r="C3664" s="8">
        <v>1079160221690</v>
      </c>
      <c r="D3664" s="8" t="s">
        <v>5463</v>
      </c>
      <c r="F3664" s="8" t="s">
        <v>5464</v>
      </c>
      <c r="G3664" s="10">
        <v>43626</v>
      </c>
      <c r="H3664" s="8" t="s">
        <v>31</v>
      </c>
      <c r="I3664" s="8" t="s">
        <v>38</v>
      </c>
      <c r="J3664" s="9">
        <v>9278.02</v>
      </c>
      <c r="K3664" s="9">
        <v>185.56</v>
      </c>
      <c r="L3664" s="8">
        <v>0</v>
      </c>
      <c r="M3664" s="14">
        <f t="shared" si="171"/>
        <v>9463.58</v>
      </c>
      <c r="N3664" s="8">
        <v>0</v>
      </c>
      <c r="O3664" s="8">
        <v>0</v>
      </c>
      <c r="P3664" s="8" t="s">
        <v>77</v>
      </c>
      <c r="R3664" s="8">
        <v>1</v>
      </c>
      <c r="S3664" s="13">
        <f>_xlfn.XLOOKUP(P3664,rif_fee_schedule!$A$2:$A$84,rif_fee_schedule!C$2:C$84, 0)*1.628</f>
        <v>9769.6279999999988</v>
      </c>
      <c r="T3664" s="13">
        <f>_xlfn.XLOOKUP(P3664,rif_fee_schedule!$A$2:$A$84,rif_fee_schedule!D$2:D$84, 0)</f>
        <v>5674</v>
      </c>
      <c r="U3664" s="14">
        <f t="shared" si="172"/>
        <v>9769.6279999999988</v>
      </c>
      <c r="V3664" s="14">
        <f t="shared" si="173"/>
        <v>5674</v>
      </c>
      <c r="W3664"/>
      <c r="Y3664" s="3">
        <v>43269262.359999999</v>
      </c>
      <c r="Z3664" s="3">
        <v>874367.57</v>
      </c>
      <c r="AA3664" s="3">
        <v>433279.63</v>
      </c>
      <c r="AB3664">
        <v>0</v>
      </c>
      <c r="AC3664" s="3">
        <v>0</v>
      </c>
      <c r="AD3664" s="2">
        <v>374512.67</v>
      </c>
      <c r="AE3664" s="3">
        <v>599122533.62</v>
      </c>
      <c r="AF3664" s="3">
        <v>12164932.65</v>
      </c>
      <c r="AG3664" s="3">
        <v>2628720.44</v>
      </c>
      <c r="AH3664" s="3">
        <v>103699.7</v>
      </c>
      <c r="AI3664" s="3">
        <v>2074</v>
      </c>
      <c r="AJ3664" s="2">
        <v>-10188946.82</v>
      </c>
    </row>
    <row r="3665" spans="1:36" hidden="1" x14ac:dyDescent="0.25">
      <c r="A3665" s="8">
        <v>6</v>
      </c>
      <c r="B3665" s="8" t="s">
        <v>5740</v>
      </c>
      <c r="C3665" s="8">
        <v>1079160222150</v>
      </c>
      <c r="D3665" s="8" t="s">
        <v>5741</v>
      </c>
      <c r="F3665" s="8" t="s">
        <v>5742</v>
      </c>
      <c r="G3665" s="10">
        <v>43628</v>
      </c>
      <c r="H3665" s="8" t="s">
        <v>31</v>
      </c>
      <c r="I3665" s="8" t="s">
        <v>38</v>
      </c>
      <c r="J3665" s="9">
        <v>9278.02</v>
      </c>
      <c r="K3665" s="9">
        <v>185.56</v>
      </c>
      <c r="L3665" s="8">
        <v>0</v>
      </c>
      <c r="M3665" s="14">
        <f t="shared" si="171"/>
        <v>9463.58</v>
      </c>
      <c r="N3665" s="8">
        <v>0</v>
      </c>
      <c r="O3665" s="8">
        <v>0</v>
      </c>
      <c r="P3665" s="8" t="s">
        <v>77</v>
      </c>
      <c r="R3665" s="8">
        <v>1</v>
      </c>
      <c r="S3665" s="13">
        <f>_xlfn.XLOOKUP(P3665,rif_fee_schedule!$A$2:$A$84,rif_fee_schedule!C$2:C$84, 0)*1.628</f>
        <v>9769.6279999999988</v>
      </c>
      <c r="T3665" s="13">
        <f>_xlfn.XLOOKUP(P3665,rif_fee_schedule!$A$2:$A$84,rif_fee_schedule!D$2:D$84, 0)</f>
        <v>5674</v>
      </c>
      <c r="U3665" s="14">
        <f t="shared" si="172"/>
        <v>9769.6279999999988</v>
      </c>
      <c r="V3665" s="14">
        <f t="shared" si="173"/>
        <v>5674</v>
      </c>
      <c r="W3665"/>
      <c r="Y3665" s="3">
        <v>43269262.359999999</v>
      </c>
      <c r="Z3665" s="3">
        <v>874367.57</v>
      </c>
      <c r="AA3665" s="3">
        <v>433279.63</v>
      </c>
      <c r="AB3665">
        <v>0</v>
      </c>
      <c r="AC3665" s="3">
        <v>0</v>
      </c>
      <c r="AD3665" s="2">
        <v>374512.67</v>
      </c>
      <c r="AE3665" s="3">
        <v>599122533.62</v>
      </c>
      <c r="AF3665" s="3">
        <v>12164932.65</v>
      </c>
      <c r="AG3665" s="3">
        <v>2628720.44</v>
      </c>
      <c r="AH3665" s="3">
        <v>103699.7</v>
      </c>
      <c r="AI3665" s="3">
        <v>2074</v>
      </c>
      <c r="AJ3665" s="2">
        <v>-10188946.82</v>
      </c>
    </row>
    <row r="3666" spans="1:36" hidden="1" x14ac:dyDescent="0.25">
      <c r="A3666" s="8">
        <v>6</v>
      </c>
      <c r="B3666" s="8" t="s">
        <v>5577</v>
      </c>
      <c r="C3666" s="8">
        <v>1079160221680</v>
      </c>
      <c r="D3666" s="8" t="s">
        <v>5578</v>
      </c>
      <c r="F3666" s="8" t="s">
        <v>5579</v>
      </c>
      <c r="G3666" s="10">
        <v>43628</v>
      </c>
      <c r="H3666" s="8" t="s">
        <v>31</v>
      </c>
      <c r="I3666" s="8" t="s">
        <v>38</v>
      </c>
      <c r="J3666" s="9">
        <v>9278.02</v>
      </c>
      <c r="K3666" s="9">
        <v>185.56</v>
      </c>
      <c r="L3666" s="8">
        <v>0</v>
      </c>
      <c r="M3666" s="14">
        <f t="shared" si="171"/>
        <v>9463.58</v>
      </c>
      <c r="N3666" s="8">
        <v>0</v>
      </c>
      <c r="O3666" s="8">
        <v>0</v>
      </c>
      <c r="P3666" s="8" t="s">
        <v>77</v>
      </c>
      <c r="R3666" s="8">
        <v>1</v>
      </c>
      <c r="S3666" s="13">
        <f>_xlfn.XLOOKUP(P3666,rif_fee_schedule!$A$2:$A$84,rif_fee_schedule!C$2:C$84, 0)*1.628</f>
        <v>9769.6279999999988</v>
      </c>
      <c r="T3666" s="13">
        <f>_xlfn.XLOOKUP(P3666,rif_fee_schedule!$A$2:$A$84,rif_fee_schedule!D$2:D$84, 0)</f>
        <v>5674</v>
      </c>
      <c r="U3666" s="14">
        <f t="shared" si="172"/>
        <v>9769.6279999999988</v>
      </c>
      <c r="V3666" s="14">
        <f t="shared" si="173"/>
        <v>5674</v>
      </c>
      <c r="W3666"/>
      <c r="Y3666" s="3">
        <v>43269262.359999999</v>
      </c>
      <c r="Z3666" s="3">
        <v>874367.57</v>
      </c>
      <c r="AA3666" s="3">
        <v>433279.63</v>
      </c>
      <c r="AB3666">
        <v>0</v>
      </c>
      <c r="AC3666" s="3">
        <v>0</v>
      </c>
      <c r="AD3666" s="2">
        <v>374512.67</v>
      </c>
      <c r="AE3666" s="3">
        <v>599122533.62</v>
      </c>
      <c r="AF3666" s="3">
        <v>12164932.65</v>
      </c>
      <c r="AG3666" s="3">
        <v>2628720.44</v>
      </c>
      <c r="AH3666" s="3">
        <v>103699.7</v>
      </c>
      <c r="AI3666" s="3">
        <v>2074</v>
      </c>
      <c r="AJ3666" s="2">
        <v>-10188946.82</v>
      </c>
    </row>
    <row r="3667" spans="1:36" hidden="1" x14ac:dyDescent="0.25">
      <c r="A3667" s="8">
        <v>7</v>
      </c>
      <c r="B3667" s="8" t="s">
        <v>8407</v>
      </c>
      <c r="C3667" s="8">
        <v>341190010780</v>
      </c>
      <c r="D3667" s="8" t="s">
        <v>8408</v>
      </c>
      <c r="F3667" s="8" t="s">
        <v>8409</v>
      </c>
      <c r="G3667" s="10">
        <v>43627</v>
      </c>
      <c r="H3667" s="8" t="s">
        <v>31</v>
      </c>
      <c r="I3667" s="8" t="s">
        <v>38</v>
      </c>
      <c r="J3667" s="9">
        <v>0</v>
      </c>
      <c r="K3667" s="9">
        <v>0</v>
      </c>
      <c r="L3667" s="8">
        <v>0</v>
      </c>
      <c r="M3667" s="14">
        <f t="shared" si="171"/>
        <v>0</v>
      </c>
      <c r="N3667" s="8">
        <v>0</v>
      </c>
      <c r="O3667" s="8">
        <v>0</v>
      </c>
      <c r="P3667" s="8" t="s">
        <v>77</v>
      </c>
      <c r="R3667" s="8">
        <v>1</v>
      </c>
      <c r="S3667" s="13">
        <f>_xlfn.XLOOKUP(P3667,rif_fee_schedule!$A$2:$A$84,rif_fee_schedule!C$2:C$84, 0)*1.628</f>
        <v>9769.6279999999988</v>
      </c>
      <c r="T3667" s="13">
        <f>_xlfn.XLOOKUP(P3667,rif_fee_schedule!$A$2:$A$84,rif_fee_schedule!D$2:D$84, 0)</f>
        <v>5674</v>
      </c>
      <c r="U3667" s="14">
        <f t="shared" si="172"/>
        <v>9769.6279999999988</v>
      </c>
      <c r="V3667" s="14">
        <f t="shared" si="173"/>
        <v>5674</v>
      </c>
      <c r="W3667"/>
      <c r="Y3667" s="3">
        <v>53911680.950000003</v>
      </c>
      <c r="Z3667" s="3">
        <v>1078233.76</v>
      </c>
      <c r="AA3667" s="3">
        <v>0</v>
      </c>
      <c r="AB3667">
        <v>0</v>
      </c>
      <c r="AC3667" s="3">
        <v>0</v>
      </c>
      <c r="AD3667" s="2">
        <v>-682358.32</v>
      </c>
      <c r="AE3667" s="3">
        <v>599122533.62</v>
      </c>
      <c r="AF3667" s="3">
        <v>12164932.65</v>
      </c>
      <c r="AG3667" s="3">
        <v>2628720.44</v>
      </c>
      <c r="AH3667" s="3">
        <v>103699.7</v>
      </c>
      <c r="AI3667" s="3">
        <v>2074</v>
      </c>
      <c r="AJ3667" s="2">
        <v>-10188946.82</v>
      </c>
    </row>
    <row r="3668" spans="1:36" hidden="1" x14ac:dyDescent="0.25">
      <c r="A3668" s="8">
        <v>7</v>
      </c>
      <c r="B3668" s="8" t="s">
        <v>8407</v>
      </c>
      <c r="C3668" s="8">
        <v>341190010780</v>
      </c>
      <c r="D3668" s="8" t="s">
        <v>8408</v>
      </c>
      <c r="F3668" s="8" t="s">
        <v>8409</v>
      </c>
      <c r="G3668" s="10">
        <v>43627</v>
      </c>
      <c r="H3668" s="8" t="s">
        <v>31</v>
      </c>
      <c r="I3668" s="8" t="s">
        <v>38</v>
      </c>
      <c r="J3668" s="9">
        <v>0</v>
      </c>
      <c r="K3668" s="9">
        <v>0</v>
      </c>
      <c r="L3668" s="8">
        <v>0</v>
      </c>
      <c r="M3668" s="14">
        <f t="shared" si="171"/>
        <v>0</v>
      </c>
      <c r="N3668" s="8">
        <v>0</v>
      </c>
      <c r="O3668" s="8">
        <v>0</v>
      </c>
      <c r="P3668" s="8" t="s">
        <v>77</v>
      </c>
      <c r="R3668" s="8">
        <v>-1</v>
      </c>
      <c r="S3668" s="13">
        <f>_xlfn.XLOOKUP(P3668,rif_fee_schedule!$A$2:$A$84,rif_fee_schedule!C$2:C$84, 0)*1.628</f>
        <v>9769.6279999999988</v>
      </c>
      <c r="T3668" s="13">
        <f>_xlfn.XLOOKUP(P3668,rif_fee_schedule!$A$2:$A$84,rif_fee_schedule!D$2:D$84, 0)</f>
        <v>5674</v>
      </c>
      <c r="U3668" s="14">
        <f t="shared" si="172"/>
        <v>-9769.6279999999988</v>
      </c>
      <c r="V3668" s="14">
        <f t="shared" si="173"/>
        <v>-5674</v>
      </c>
      <c r="W3668"/>
      <c r="Y3668" s="3">
        <v>53911680.950000003</v>
      </c>
      <c r="Z3668" s="3">
        <v>1078233.76</v>
      </c>
      <c r="AA3668" s="3">
        <v>0</v>
      </c>
      <c r="AB3668">
        <v>0</v>
      </c>
      <c r="AC3668" s="3">
        <v>0</v>
      </c>
      <c r="AD3668" s="2">
        <v>-682358.32</v>
      </c>
      <c r="AE3668" s="3">
        <v>599122533.62</v>
      </c>
      <c r="AF3668" s="3">
        <v>12164932.65</v>
      </c>
      <c r="AG3668" s="3">
        <v>2628720.44</v>
      </c>
      <c r="AH3668" s="3">
        <v>103699.7</v>
      </c>
      <c r="AI3668" s="3">
        <v>2074</v>
      </c>
      <c r="AJ3668" s="2">
        <v>-10188946.82</v>
      </c>
    </row>
    <row r="3669" spans="1:36" hidden="1" x14ac:dyDescent="0.25">
      <c r="A3669" s="8">
        <v>8</v>
      </c>
      <c r="B3669" s="8" t="s">
        <v>8736</v>
      </c>
      <c r="C3669" s="8">
        <v>232341650050</v>
      </c>
      <c r="D3669" s="8" t="s">
        <v>8737</v>
      </c>
      <c r="F3669" s="8" t="s">
        <v>8738</v>
      </c>
      <c r="G3669" s="10">
        <v>43636</v>
      </c>
      <c r="H3669" s="8" t="s">
        <v>31</v>
      </c>
      <c r="I3669" s="8" t="s">
        <v>38</v>
      </c>
      <c r="J3669" s="9">
        <v>41437.129999999997</v>
      </c>
      <c r="K3669" s="9">
        <v>828.74</v>
      </c>
      <c r="L3669" s="8">
        <v>0</v>
      </c>
      <c r="M3669" s="14">
        <f t="shared" si="171"/>
        <v>42265.869999999995</v>
      </c>
      <c r="N3669" s="8">
        <v>0</v>
      </c>
      <c r="O3669" s="8">
        <v>0</v>
      </c>
      <c r="P3669" s="8" t="s">
        <v>613</v>
      </c>
      <c r="R3669" s="8">
        <v>31</v>
      </c>
      <c r="S3669" s="13">
        <f>_xlfn.XLOOKUP(P3669,rif_fee_schedule!$A$2:$A$84,rif_fee_schedule!C$2:C$84, 0)*1.628</f>
        <v>1619.86</v>
      </c>
      <c r="T3669" s="13">
        <f>_xlfn.XLOOKUP(P3669,rif_fee_schedule!$A$2:$A$84,rif_fee_schedule!D$2:D$84, 0)</f>
        <v>940</v>
      </c>
      <c r="U3669" s="14">
        <f t="shared" si="172"/>
        <v>50215.659999999996</v>
      </c>
      <c r="V3669" s="14">
        <f t="shared" si="173"/>
        <v>29140</v>
      </c>
      <c r="W3669"/>
      <c r="Y3669" s="3">
        <v>38230434.439999998</v>
      </c>
      <c r="Z3669" s="3">
        <v>764608.82</v>
      </c>
      <c r="AA3669" s="3">
        <v>0</v>
      </c>
      <c r="AB3669">
        <v>0</v>
      </c>
      <c r="AC3669" s="3">
        <v>0</v>
      </c>
      <c r="AD3669" s="2">
        <v>-229524.99</v>
      </c>
      <c r="AE3669" s="3">
        <v>599122533.62</v>
      </c>
      <c r="AF3669" s="3">
        <v>12164932.65</v>
      </c>
      <c r="AG3669" s="3">
        <v>2628720.44</v>
      </c>
      <c r="AH3669" s="3">
        <v>103699.7</v>
      </c>
      <c r="AI3669" s="3">
        <v>2074</v>
      </c>
      <c r="AJ3669" s="2">
        <v>-10188946.82</v>
      </c>
    </row>
    <row r="3670" spans="1:36" hidden="1" x14ac:dyDescent="0.25">
      <c r="A3670" s="8">
        <v>8</v>
      </c>
      <c r="B3670" s="8" t="s">
        <v>8736</v>
      </c>
      <c r="C3670" s="8">
        <v>232341650050</v>
      </c>
      <c r="D3670" s="8" t="s">
        <v>8737</v>
      </c>
      <c r="F3670" s="8" t="s">
        <v>8738</v>
      </c>
      <c r="G3670" s="10">
        <v>43636</v>
      </c>
      <c r="H3670" s="8" t="s">
        <v>31</v>
      </c>
      <c r="I3670" s="8" t="s">
        <v>38</v>
      </c>
      <c r="J3670" s="9">
        <v>41437.129999999997</v>
      </c>
      <c r="K3670" s="9">
        <v>828.74</v>
      </c>
      <c r="L3670" s="8">
        <v>0</v>
      </c>
      <c r="M3670" s="14">
        <f t="shared" si="171"/>
        <v>42265.869999999995</v>
      </c>
      <c r="N3670" s="8">
        <v>0</v>
      </c>
      <c r="O3670" s="8">
        <v>0</v>
      </c>
      <c r="P3670" s="8" t="s">
        <v>90</v>
      </c>
      <c r="R3670" s="8">
        <v>-280</v>
      </c>
      <c r="S3670" s="13">
        <f>_xlfn.XLOOKUP(P3670,rif_fee_schedule!$A$2:$A$84,rif_fee_schedule!C$2:C$84, 0)*1.628</f>
        <v>14.380123999999999</v>
      </c>
      <c r="T3670" s="13">
        <f>_xlfn.XLOOKUP(P3670,rif_fee_schedule!$A$2:$A$84,rif_fee_schedule!D$2:D$84, 0)</f>
        <v>8.3520000000000003</v>
      </c>
      <c r="U3670" s="14">
        <f t="shared" si="172"/>
        <v>-4026.4347199999997</v>
      </c>
      <c r="V3670" s="14">
        <f t="shared" si="173"/>
        <v>-2338.56</v>
      </c>
      <c r="W3670"/>
      <c r="Y3670" s="3">
        <v>38230434.439999998</v>
      </c>
      <c r="Z3670" s="3">
        <v>764608.82</v>
      </c>
      <c r="AA3670" s="3">
        <v>0</v>
      </c>
      <c r="AB3670">
        <v>0</v>
      </c>
      <c r="AC3670" s="3">
        <v>0</v>
      </c>
      <c r="AD3670" s="2">
        <v>-229524.99</v>
      </c>
      <c r="AE3670" s="3">
        <v>599122533.62</v>
      </c>
      <c r="AF3670" s="3">
        <v>12164932.65</v>
      </c>
      <c r="AG3670" s="3">
        <v>2628720.44</v>
      </c>
      <c r="AH3670" s="3">
        <v>103699.7</v>
      </c>
      <c r="AI3670" s="3">
        <v>2074</v>
      </c>
      <c r="AJ3670" s="2">
        <v>-10188946.82</v>
      </c>
    </row>
    <row r="3671" spans="1:36" hidden="1" x14ac:dyDescent="0.25">
      <c r="A3671" s="8">
        <v>6</v>
      </c>
      <c r="B3671" s="8" t="s">
        <v>5954</v>
      </c>
      <c r="C3671" s="8">
        <v>1678230000025</v>
      </c>
      <c r="D3671" s="8" t="s">
        <v>5955</v>
      </c>
      <c r="G3671" s="10">
        <v>43629</v>
      </c>
      <c r="H3671" s="8" t="s">
        <v>31</v>
      </c>
      <c r="I3671" s="8" t="s">
        <v>32</v>
      </c>
      <c r="J3671" s="9">
        <v>22721.17</v>
      </c>
      <c r="K3671" s="9">
        <v>454.42</v>
      </c>
      <c r="L3671" s="8">
        <v>0</v>
      </c>
      <c r="M3671" s="14">
        <f t="shared" si="171"/>
        <v>23175.589999999997</v>
      </c>
      <c r="N3671" s="8">
        <v>0</v>
      </c>
      <c r="O3671" s="8">
        <v>0</v>
      </c>
      <c r="P3671" s="8" t="s">
        <v>376</v>
      </c>
      <c r="R3671" s="8">
        <v>4</v>
      </c>
      <c r="S3671" s="13">
        <f>_xlfn.XLOOKUP(P3671,rif_fee_schedule!$A$2:$A$84,rif_fee_schedule!C$2:C$84, 0)*1.628</f>
        <v>5981.2719999999999</v>
      </c>
      <c r="T3671" s="13">
        <f>_xlfn.XLOOKUP(P3671,rif_fee_schedule!$A$2:$A$84,rif_fee_schedule!D$2:D$84, 0)</f>
        <v>3474</v>
      </c>
      <c r="U3671" s="14">
        <f t="shared" si="172"/>
        <v>23925.088</v>
      </c>
      <c r="V3671" s="14">
        <f t="shared" si="173"/>
        <v>13896</v>
      </c>
      <c r="W3671"/>
      <c r="Y3671" s="3">
        <v>43269262.359999999</v>
      </c>
      <c r="Z3671" s="3">
        <v>874367.57</v>
      </c>
      <c r="AA3671" s="3">
        <v>433279.63</v>
      </c>
      <c r="AB3671">
        <v>0</v>
      </c>
      <c r="AC3671" s="3">
        <v>0</v>
      </c>
      <c r="AD3671" s="2">
        <v>374512.67</v>
      </c>
      <c r="AE3671" s="3">
        <v>599122533.62</v>
      </c>
      <c r="AF3671" s="3">
        <v>12164932.65</v>
      </c>
      <c r="AG3671" s="3">
        <v>2628720.44</v>
      </c>
      <c r="AH3671" s="3">
        <v>103699.7</v>
      </c>
      <c r="AI3671" s="3">
        <v>2074</v>
      </c>
      <c r="AJ3671" s="2">
        <v>-10188946.82</v>
      </c>
    </row>
    <row r="3672" spans="1:36" hidden="1" x14ac:dyDescent="0.25">
      <c r="A3672" s="8">
        <v>2</v>
      </c>
      <c r="B3672" s="8" t="s">
        <v>1800</v>
      </c>
      <c r="C3672" s="8">
        <v>132180220030</v>
      </c>
      <c r="D3672" s="8" t="s">
        <v>1801</v>
      </c>
      <c r="F3672" s="8" t="s">
        <v>1802</v>
      </c>
      <c r="G3672" s="10">
        <v>43623</v>
      </c>
      <c r="H3672" s="8" t="s">
        <v>31</v>
      </c>
      <c r="I3672" s="8" t="s">
        <v>38</v>
      </c>
      <c r="J3672" s="9">
        <v>4423.7700000000004</v>
      </c>
      <c r="K3672" s="9">
        <v>88.48</v>
      </c>
      <c r="L3672" s="8">
        <v>0</v>
      </c>
      <c r="M3672" s="14">
        <f t="shared" si="171"/>
        <v>4512.25</v>
      </c>
      <c r="N3672" s="8">
        <v>0</v>
      </c>
      <c r="O3672" s="8">
        <v>0</v>
      </c>
      <c r="P3672" s="8" t="s">
        <v>44</v>
      </c>
      <c r="R3672" s="8">
        <v>-322</v>
      </c>
      <c r="S3672" s="13">
        <f>_xlfn.XLOOKUP(P3672,rif_fee_schedule!$A$2:$A$84,rif_fee_schedule!C$2:C$84, 0)*1.628</f>
        <v>3.9446439999999998</v>
      </c>
      <c r="T3672" s="13">
        <f>_xlfn.XLOOKUP(P3672,rif_fee_schedule!$A$2:$A$84,rif_fee_schedule!D$2:D$84, 0)</f>
        <v>2.2909999999999999</v>
      </c>
      <c r="U3672" s="14">
        <f t="shared" si="172"/>
        <v>-1270.1753679999999</v>
      </c>
      <c r="V3672" s="14">
        <f t="shared" si="173"/>
        <v>-737.702</v>
      </c>
      <c r="W3672"/>
      <c r="Y3672" s="3">
        <v>272008405.74000001</v>
      </c>
      <c r="Z3672" s="3">
        <v>5573244.3300000001</v>
      </c>
      <c r="AA3672" s="3">
        <v>0</v>
      </c>
      <c r="AB3672">
        <v>0</v>
      </c>
      <c r="AC3672" s="3">
        <v>0</v>
      </c>
      <c r="AD3672" s="2">
        <v>-7297347.0099999998</v>
      </c>
      <c r="AE3672" s="3">
        <v>599122533.62</v>
      </c>
      <c r="AF3672" s="3">
        <v>12164932.65</v>
      </c>
      <c r="AG3672" s="3">
        <v>2628720.44</v>
      </c>
      <c r="AH3672" s="3">
        <v>103699.7</v>
      </c>
      <c r="AI3672" s="3">
        <v>2074</v>
      </c>
      <c r="AJ3672" s="2">
        <v>-10188946.82</v>
      </c>
    </row>
    <row r="3673" spans="1:36" hidden="1" x14ac:dyDescent="0.25">
      <c r="A3673" s="8">
        <v>2</v>
      </c>
      <c r="B3673" s="8" t="s">
        <v>1800</v>
      </c>
      <c r="C3673" s="8">
        <v>132180220030</v>
      </c>
      <c r="D3673" s="8" t="s">
        <v>1801</v>
      </c>
      <c r="F3673" s="8" t="s">
        <v>1802</v>
      </c>
      <c r="G3673" s="10">
        <v>43623</v>
      </c>
      <c r="H3673" s="8" t="s">
        <v>31</v>
      </c>
      <c r="I3673" s="8" t="s">
        <v>38</v>
      </c>
      <c r="J3673" s="9">
        <v>4423.7700000000004</v>
      </c>
      <c r="K3673" s="9">
        <v>88.48</v>
      </c>
      <c r="L3673" s="8">
        <v>0</v>
      </c>
      <c r="M3673" s="14">
        <f t="shared" si="171"/>
        <v>4512.25</v>
      </c>
      <c r="N3673" s="8">
        <v>0</v>
      </c>
      <c r="O3673" s="8">
        <v>0</v>
      </c>
      <c r="P3673" s="8" t="s">
        <v>45</v>
      </c>
      <c r="R3673" s="8">
        <v>322</v>
      </c>
      <c r="S3673" s="13">
        <f>_xlfn.XLOOKUP(P3673,rif_fee_schedule!$A$2:$A$84,rif_fee_schedule!C$2:C$84, 0)*1.628</f>
        <v>19.244587999999997</v>
      </c>
      <c r="T3673" s="13">
        <f>_xlfn.XLOOKUP(P3673,rif_fee_schedule!$A$2:$A$84,rif_fee_schedule!D$2:D$84, 0)</f>
        <v>11.177</v>
      </c>
      <c r="U3673" s="14">
        <f t="shared" si="172"/>
        <v>6196.7573359999988</v>
      </c>
      <c r="V3673" s="14">
        <f t="shared" si="173"/>
        <v>3598.9939999999997</v>
      </c>
      <c r="W3673"/>
      <c r="Y3673" s="3">
        <v>272008405.74000001</v>
      </c>
      <c r="Z3673" s="3">
        <v>5573244.3300000001</v>
      </c>
      <c r="AA3673" s="3">
        <v>0</v>
      </c>
      <c r="AB3673">
        <v>0</v>
      </c>
      <c r="AC3673" s="3">
        <v>0</v>
      </c>
      <c r="AD3673" s="2">
        <v>-7297347.0099999998</v>
      </c>
      <c r="AE3673" s="3">
        <v>599122533.62</v>
      </c>
      <c r="AF3673" s="3">
        <v>12164932.65</v>
      </c>
      <c r="AG3673" s="3">
        <v>2628720.44</v>
      </c>
      <c r="AH3673" s="3">
        <v>103699.7</v>
      </c>
      <c r="AI3673" s="3">
        <v>2074</v>
      </c>
      <c r="AJ3673" s="2">
        <v>-10188946.82</v>
      </c>
    </row>
    <row r="3674" spans="1:36" hidden="1" x14ac:dyDescent="0.25">
      <c r="A3674" s="8">
        <v>3.1</v>
      </c>
      <c r="B3674" s="8" t="s">
        <v>4366</v>
      </c>
      <c r="C3674" s="8">
        <v>3421170021300</v>
      </c>
      <c r="D3674" s="8" t="s">
        <v>4367</v>
      </c>
      <c r="F3674" s="8" t="s">
        <v>4368</v>
      </c>
      <c r="G3674" s="10">
        <v>43627</v>
      </c>
      <c r="H3674" s="8" t="s">
        <v>31</v>
      </c>
      <c r="I3674" s="8" t="s">
        <v>38</v>
      </c>
      <c r="J3674" s="9">
        <v>1969.71</v>
      </c>
      <c r="K3674" s="9">
        <v>39.39</v>
      </c>
      <c r="L3674" s="8">
        <v>0</v>
      </c>
      <c r="M3674" s="14">
        <f t="shared" si="171"/>
        <v>2009.1000000000001</v>
      </c>
      <c r="N3674" s="8">
        <v>0</v>
      </c>
      <c r="O3674" s="8">
        <v>0</v>
      </c>
      <c r="P3674" s="8" t="s">
        <v>114</v>
      </c>
      <c r="R3674" s="8">
        <v>2</v>
      </c>
      <c r="S3674" s="13">
        <f>_xlfn.XLOOKUP(P3674,rif_fee_schedule!$A$2:$A$84,rif_fee_schedule!C$2:C$84, 0)*1.628</f>
        <v>4288.152</v>
      </c>
      <c r="T3674" s="13">
        <f>_xlfn.XLOOKUP(P3674,rif_fee_schedule!$A$2:$A$84,rif_fee_schedule!D$2:D$84, 0)</f>
        <v>2490</v>
      </c>
      <c r="U3674" s="14">
        <f t="shared" si="172"/>
        <v>8576.3040000000001</v>
      </c>
      <c r="V3674" s="14">
        <f t="shared" si="173"/>
        <v>4980</v>
      </c>
      <c r="W3674"/>
      <c r="Y3674" s="3">
        <v>34362078.990000002</v>
      </c>
      <c r="Z3674" s="3">
        <v>687512.03</v>
      </c>
      <c r="AA3674" s="3">
        <v>0</v>
      </c>
      <c r="AB3674">
        <v>0</v>
      </c>
      <c r="AC3674" s="3">
        <v>0</v>
      </c>
      <c r="AD3674" s="2">
        <v>-175934.14</v>
      </c>
      <c r="AE3674" s="3">
        <v>599122533.62</v>
      </c>
      <c r="AF3674" s="3">
        <v>12164932.65</v>
      </c>
      <c r="AG3674" s="3">
        <v>2628720.44</v>
      </c>
      <c r="AH3674" s="3">
        <v>103699.7</v>
      </c>
      <c r="AI3674" s="3">
        <v>2074</v>
      </c>
      <c r="AJ3674" s="2">
        <v>-10188946.82</v>
      </c>
    </row>
    <row r="3675" spans="1:36" hidden="1" x14ac:dyDescent="0.25">
      <c r="A3675" s="8">
        <v>3.1</v>
      </c>
      <c r="B3675" s="8" t="s">
        <v>4366</v>
      </c>
      <c r="C3675" s="8">
        <v>3421170021300</v>
      </c>
      <c r="D3675" s="8" t="s">
        <v>4367</v>
      </c>
      <c r="F3675" s="8" t="s">
        <v>4368</v>
      </c>
      <c r="G3675" s="10">
        <v>43627</v>
      </c>
      <c r="H3675" s="8" t="s">
        <v>31</v>
      </c>
      <c r="I3675" s="8" t="s">
        <v>38</v>
      </c>
      <c r="J3675" s="9">
        <v>1969.71</v>
      </c>
      <c r="K3675" s="9">
        <v>39.39</v>
      </c>
      <c r="L3675" s="8">
        <v>0</v>
      </c>
      <c r="M3675" s="14">
        <f t="shared" si="171"/>
        <v>2009.1000000000001</v>
      </c>
      <c r="N3675" s="8">
        <v>0</v>
      </c>
      <c r="O3675" s="8">
        <v>0</v>
      </c>
      <c r="P3675" s="8" t="s">
        <v>77</v>
      </c>
      <c r="R3675" s="8">
        <v>-1</v>
      </c>
      <c r="S3675" s="13">
        <f>_xlfn.XLOOKUP(P3675,rif_fee_schedule!$A$2:$A$84,rif_fee_schedule!C$2:C$84, 0)*1.628</f>
        <v>9769.6279999999988</v>
      </c>
      <c r="T3675" s="13">
        <f>_xlfn.XLOOKUP(P3675,rif_fee_schedule!$A$2:$A$84,rif_fee_schedule!D$2:D$84, 0)</f>
        <v>5674</v>
      </c>
      <c r="U3675" s="14">
        <f t="shared" si="172"/>
        <v>-9769.6279999999988</v>
      </c>
      <c r="V3675" s="14">
        <f t="shared" si="173"/>
        <v>-5674</v>
      </c>
      <c r="W3675"/>
      <c r="Y3675" s="3">
        <v>34362078.990000002</v>
      </c>
      <c r="Z3675" s="3">
        <v>687512.03</v>
      </c>
      <c r="AA3675" s="3">
        <v>0</v>
      </c>
      <c r="AB3675">
        <v>0</v>
      </c>
      <c r="AC3675" s="3">
        <v>0</v>
      </c>
      <c r="AD3675" s="2">
        <v>-175934.14</v>
      </c>
      <c r="AE3675" s="3">
        <v>599122533.62</v>
      </c>
      <c r="AF3675" s="3">
        <v>12164932.65</v>
      </c>
      <c r="AG3675" s="3">
        <v>2628720.44</v>
      </c>
      <c r="AH3675" s="3">
        <v>103699.7</v>
      </c>
      <c r="AI3675" s="3">
        <v>2074</v>
      </c>
      <c r="AJ3675" s="2">
        <v>-10188946.82</v>
      </c>
    </row>
    <row r="3676" spans="1:36" hidden="1" x14ac:dyDescent="0.25">
      <c r="A3676" s="8">
        <v>3</v>
      </c>
      <c r="B3676" s="8" t="s">
        <v>3837</v>
      </c>
      <c r="C3676" s="8">
        <v>3411330052710</v>
      </c>
      <c r="D3676" s="8" t="s">
        <v>3838</v>
      </c>
      <c r="F3676" s="8" t="s">
        <v>3839</v>
      </c>
      <c r="G3676" s="10">
        <v>43630</v>
      </c>
      <c r="H3676" s="8" t="s">
        <v>31</v>
      </c>
      <c r="I3676" s="8" t="s">
        <v>38</v>
      </c>
      <c r="J3676" s="9">
        <v>9278.02</v>
      </c>
      <c r="K3676" s="9">
        <v>185.56</v>
      </c>
      <c r="L3676" s="8">
        <v>0</v>
      </c>
      <c r="M3676" s="14">
        <f t="shared" si="171"/>
        <v>9463.58</v>
      </c>
      <c r="N3676" s="8">
        <v>0</v>
      </c>
      <c r="O3676" s="8">
        <v>0</v>
      </c>
      <c r="P3676" s="8" t="s">
        <v>77</v>
      </c>
      <c r="R3676" s="8">
        <v>1</v>
      </c>
      <c r="S3676" s="13">
        <f>_xlfn.XLOOKUP(P3676,rif_fee_schedule!$A$2:$A$84,rif_fee_schedule!C$2:C$84, 0)*1.628</f>
        <v>9769.6279999999988</v>
      </c>
      <c r="T3676" s="13">
        <f>_xlfn.XLOOKUP(P3676,rif_fee_schedule!$A$2:$A$84,rif_fee_schedule!D$2:D$84, 0)</f>
        <v>5674</v>
      </c>
      <c r="U3676" s="14">
        <f t="shared" si="172"/>
        <v>9769.6279999999988</v>
      </c>
      <c r="V3676" s="14">
        <f t="shared" si="173"/>
        <v>5674</v>
      </c>
      <c r="W3676"/>
      <c r="Y3676" s="3">
        <v>23988344.25</v>
      </c>
      <c r="Z3676" s="3">
        <v>491993.61</v>
      </c>
      <c r="AA3676" s="3">
        <v>633517.25</v>
      </c>
      <c r="AB3676">
        <v>0</v>
      </c>
      <c r="AC3676" s="3">
        <v>0</v>
      </c>
      <c r="AD3676" s="2">
        <v>2811604.2</v>
      </c>
      <c r="AE3676" s="3">
        <v>599122533.62</v>
      </c>
      <c r="AF3676" s="3">
        <v>12164932.65</v>
      </c>
      <c r="AG3676" s="3">
        <v>2628720.44</v>
      </c>
      <c r="AH3676" s="3">
        <v>103699.7</v>
      </c>
      <c r="AI3676" s="3">
        <v>2074</v>
      </c>
      <c r="AJ3676" s="2">
        <v>-10188946.82</v>
      </c>
    </row>
    <row r="3677" spans="1:36" hidden="1" x14ac:dyDescent="0.25">
      <c r="A3677" s="8">
        <v>3</v>
      </c>
      <c r="B3677" s="8" t="s">
        <v>3834</v>
      </c>
      <c r="C3677" s="8">
        <v>3411330052720</v>
      </c>
      <c r="D3677" s="8" t="s">
        <v>3835</v>
      </c>
      <c r="F3677" s="8" t="s">
        <v>3836</v>
      </c>
      <c r="G3677" s="10">
        <v>43630</v>
      </c>
      <c r="H3677" s="8" t="s">
        <v>31</v>
      </c>
      <c r="I3677" s="8" t="s">
        <v>38</v>
      </c>
      <c r="J3677" s="9">
        <v>9278.02</v>
      </c>
      <c r="K3677" s="9">
        <v>185.56</v>
      </c>
      <c r="L3677" s="8">
        <v>0</v>
      </c>
      <c r="M3677" s="14">
        <f t="shared" si="171"/>
        <v>9463.58</v>
      </c>
      <c r="N3677" s="8">
        <v>0</v>
      </c>
      <c r="O3677" s="8">
        <v>0</v>
      </c>
      <c r="P3677" s="8" t="s">
        <v>77</v>
      </c>
      <c r="R3677" s="8">
        <v>1</v>
      </c>
      <c r="S3677" s="13">
        <f>_xlfn.XLOOKUP(P3677,rif_fee_schedule!$A$2:$A$84,rif_fee_schedule!C$2:C$84, 0)*1.628</f>
        <v>9769.6279999999988</v>
      </c>
      <c r="T3677" s="13">
        <f>_xlfn.XLOOKUP(P3677,rif_fee_schedule!$A$2:$A$84,rif_fee_schedule!D$2:D$84, 0)</f>
        <v>5674</v>
      </c>
      <c r="U3677" s="14">
        <f t="shared" si="172"/>
        <v>9769.6279999999988</v>
      </c>
      <c r="V3677" s="14">
        <f t="shared" si="173"/>
        <v>5674</v>
      </c>
      <c r="W3677"/>
      <c r="Y3677" s="3">
        <v>23988344.25</v>
      </c>
      <c r="Z3677" s="3">
        <v>491993.61</v>
      </c>
      <c r="AA3677" s="3">
        <v>633517.25</v>
      </c>
      <c r="AB3677">
        <v>0</v>
      </c>
      <c r="AC3677" s="3">
        <v>0</v>
      </c>
      <c r="AD3677" s="2">
        <v>2811604.2</v>
      </c>
      <c r="AE3677" s="3">
        <v>599122533.62</v>
      </c>
      <c r="AF3677" s="3">
        <v>12164932.65</v>
      </c>
      <c r="AG3677" s="3">
        <v>2628720.44</v>
      </c>
      <c r="AH3677" s="3">
        <v>103699.7</v>
      </c>
      <c r="AI3677" s="3">
        <v>2074</v>
      </c>
      <c r="AJ3677" s="2">
        <v>-10188946.82</v>
      </c>
    </row>
    <row r="3678" spans="1:36" hidden="1" x14ac:dyDescent="0.25">
      <c r="A3678" s="8">
        <v>1.1000000000000001</v>
      </c>
      <c r="B3678" s="8" t="s">
        <v>754</v>
      </c>
      <c r="C3678" s="8">
        <v>940360140050</v>
      </c>
      <c r="D3678" s="8" t="s">
        <v>755</v>
      </c>
      <c r="F3678" s="8" t="s">
        <v>756</v>
      </c>
      <c r="G3678" s="10">
        <v>43627</v>
      </c>
      <c r="H3678" s="8" t="s">
        <v>31</v>
      </c>
      <c r="I3678" s="8" t="s">
        <v>38</v>
      </c>
      <c r="J3678" s="9">
        <v>0</v>
      </c>
      <c r="K3678" s="9">
        <v>0</v>
      </c>
      <c r="L3678" s="8">
        <v>0</v>
      </c>
      <c r="M3678" s="14">
        <f t="shared" si="171"/>
        <v>0</v>
      </c>
      <c r="N3678" s="8">
        <v>0</v>
      </c>
      <c r="O3678" s="8">
        <v>0</v>
      </c>
      <c r="P3678" s="8" t="s">
        <v>77</v>
      </c>
      <c r="R3678" s="8">
        <v>-1</v>
      </c>
      <c r="S3678" s="13">
        <f>_xlfn.XLOOKUP(P3678,rif_fee_schedule!$A$2:$A$84,rif_fee_schedule!C$2:C$84, 0)*1.628</f>
        <v>9769.6279999999988</v>
      </c>
      <c r="T3678" s="13">
        <f>_xlfn.XLOOKUP(P3678,rif_fee_schedule!$A$2:$A$84,rif_fee_schedule!D$2:D$84, 0)</f>
        <v>5674</v>
      </c>
      <c r="U3678" s="14">
        <f t="shared" si="172"/>
        <v>-9769.6279999999988</v>
      </c>
      <c r="V3678" s="14">
        <f t="shared" si="173"/>
        <v>-5674</v>
      </c>
      <c r="W3678"/>
      <c r="Y3678" s="3">
        <v>13538989.02</v>
      </c>
      <c r="Z3678" s="3">
        <v>280635.13</v>
      </c>
      <c r="AA3678" s="3">
        <v>0</v>
      </c>
      <c r="AB3678">
        <v>0</v>
      </c>
      <c r="AC3678" s="3">
        <v>0</v>
      </c>
      <c r="AD3678" s="2">
        <v>-2316507.67</v>
      </c>
      <c r="AE3678" s="3">
        <v>599122533.62</v>
      </c>
      <c r="AF3678" s="3">
        <v>12164932.65</v>
      </c>
      <c r="AG3678" s="3">
        <v>2628720.44</v>
      </c>
      <c r="AH3678" s="3">
        <v>103699.7</v>
      </c>
      <c r="AI3678" s="3">
        <v>2074</v>
      </c>
      <c r="AJ3678" s="2">
        <v>-10188946.82</v>
      </c>
    </row>
    <row r="3679" spans="1:36" hidden="1" x14ac:dyDescent="0.25">
      <c r="A3679" s="8">
        <v>1.1000000000000001</v>
      </c>
      <c r="B3679" s="8" t="s">
        <v>754</v>
      </c>
      <c r="C3679" s="8">
        <v>940360140050</v>
      </c>
      <c r="D3679" s="8" t="s">
        <v>755</v>
      </c>
      <c r="F3679" s="8" t="s">
        <v>756</v>
      </c>
      <c r="G3679" s="10">
        <v>43627</v>
      </c>
      <c r="H3679" s="8" t="s">
        <v>31</v>
      </c>
      <c r="I3679" s="8" t="s">
        <v>38</v>
      </c>
      <c r="J3679" s="9">
        <v>0</v>
      </c>
      <c r="K3679" s="9">
        <v>0</v>
      </c>
      <c r="L3679" s="8">
        <v>0</v>
      </c>
      <c r="M3679" s="14">
        <f t="shared" si="171"/>
        <v>0</v>
      </c>
      <c r="N3679" s="8">
        <v>0</v>
      </c>
      <c r="O3679" s="8">
        <v>0</v>
      </c>
      <c r="P3679" s="8" t="s">
        <v>77</v>
      </c>
      <c r="R3679" s="8">
        <v>1</v>
      </c>
      <c r="S3679" s="13">
        <f>_xlfn.XLOOKUP(P3679,rif_fee_schedule!$A$2:$A$84,rif_fee_schedule!C$2:C$84, 0)*1.628</f>
        <v>9769.6279999999988</v>
      </c>
      <c r="T3679" s="13">
        <f>_xlfn.XLOOKUP(P3679,rif_fee_schedule!$A$2:$A$84,rif_fee_schedule!D$2:D$84, 0)</f>
        <v>5674</v>
      </c>
      <c r="U3679" s="14">
        <f t="shared" si="172"/>
        <v>9769.6279999999988</v>
      </c>
      <c r="V3679" s="14">
        <f t="shared" si="173"/>
        <v>5674</v>
      </c>
      <c r="W3679"/>
      <c r="Y3679" s="3">
        <v>13538989.02</v>
      </c>
      <c r="Z3679" s="3">
        <v>280635.13</v>
      </c>
      <c r="AA3679" s="3">
        <v>0</v>
      </c>
      <c r="AB3679">
        <v>0</v>
      </c>
      <c r="AC3679" s="3">
        <v>0</v>
      </c>
      <c r="AD3679" s="2">
        <v>-2316507.67</v>
      </c>
      <c r="AE3679" s="3">
        <v>599122533.62</v>
      </c>
      <c r="AF3679" s="3">
        <v>12164932.65</v>
      </c>
      <c r="AG3679" s="3">
        <v>2628720.44</v>
      </c>
      <c r="AH3679" s="3">
        <v>103699.7</v>
      </c>
      <c r="AI3679" s="3">
        <v>2074</v>
      </c>
      <c r="AJ3679" s="2">
        <v>-10188946.82</v>
      </c>
    </row>
    <row r="3680" spans="1:36" hidden="1" x14ac:dyDescent="0.25">
      <c r="A3680" s="8">
        <v>5.0999999999999996</v>
      </c>
      <c r="B3680" s="8" t="s">
        <v>5238</v>
      </c>
      <c r="C3680" s="8">
        <v>2050130110090</v>
      </c>
      <c r="D3680" s="8" t="s">
        <v>5239</v>
      </c>
      <c r="F3680" s="8" t="s">
        <v>5240</v>
      </c>
      <c r="G3680" s="10">
        <v>43628</v>
      </c>
      <c r="H3680" s="8" t="s">
        <v>31</v>
      </c>
      <c r="I3680" s="8" t="s">
        <v>38</v>
      </c>
      <c r="J3680" s="9">
        <v>0</v>
      </c>
      <c r="K3680" s="9">
        <v>0</v>
      </c>
      <c r="L3680" s="8">
        <v>0</v>
      </c>
      <c r="M3680" s="14">
        <f t="shared" si="171"/>
        <v>0</v>
      </c>
      <c r="N3680" s="8">
        <v>0</v>
      </c>
      <c r="O3680" s="8">
        <v>0</v>
      </c>
      <c r="P3680" s="8" t="s">
        <v>77</v>
      </c>
      <c r="R3680" s="8">
        <v>-1</v>
      </c>
      <c r="S3680" s="13">
        <f>_xlfn.XLOOKUP(P3680,rif_fee_schedule!$A$2:$A$84,rif_fee_schedule!C$2:C$84, 0)*1.628</f>
        <v>9769.6279999999988</v>
      </c>
      <c r="T3680" s="13">
        <f>_xlfn.XLOOKUP(P3680,rif_fee_schedule!$A$2:$A$84,rif_fee_schedule!D$2:D$84, 0)</f>
        <v>5674</v>
      </c>
      <c r="U3680" s="14">
        <f t="shared" si="172"/>
        <v>-9769.6279999999988</v>
      </c>
      <c r="V3680" s="14">
        <f t="shared" si="173"/>
        <v>-5674</v>
      </c>
      <c r="W3680"/>
      <c r="Y3680" s="3">
        <v>460572.8</v>
      </c>
      <c r="Z3680" s="3">
        <v>9211.4599999999991</v>
      </c>
      <c r="AA3680" s="3">
        <v>0</v>
      </c>
      <c r="AB3680">
        <v>0</v>
      </c>
      <c r="AC3680" s="3">
        <v>0</v>
      </c>
      <c r="AD3680" s="2">
        <v>11471.08</v>
      </c>
      <c r="AE3680" s="3">
        <v>599122533.62</v>
      </c>
      <c r="AF3680" s="3">
        <v>12164932.65</v>
      </c>
      <c r="AG3680" s="3">
        <v>2628720.44</v>
      </c>
      <c r="AH3680" s="3">
        <v>103699.7</v>
      </c>
      <c r="AI3680" s="3">
        <v>2074</v>
      </c>
      <c r="AJ3680" s="2">
        <v>-10188946.82</v>
      </c>
    </row>
    <row r="3681" spans="1:36" hidden="1" x14ac:dyDescent="0.25">
      <c r="A3681" s="8">
        <v>5.0999999999999996</v>
      </c>
      <c r="B3681" s="8" t="s">
        <v>5238</v>
      </c>
      <c r="C3681" s="8">
        <v>2050130110090</v>
      </c>
      <c r="D3681" s="8" t="s">
        <v>5239</v>
      </c>
      <c r="F3681" s="8" t="s">
        <v>5240</v>
      </c>
      <c r="G3681" s="10">
        <v>43628</v>
      </c>
      <c r="H3681" s="8" t="s">
        <v>31</v>
      </c>
      <c r="I3681" s="8" t="s">
        <v>38</v>
      </c>
      <c r="J3681" s="9">
        <v>0</v>
      </c>
      <c r="K3681" s="9">
        <v>0</v>
      </c>
      <c r="L3681" s="8">
        <v>0</v>
      </c>
      <c r="M3681" s="14">
        <f t="shared" ref="M3681:M3744" si="174">SUM(J3681:L3681)</f>
        <v>0</v>
      </c>
      <c r="N3681" s="8">
        <v>0</v>
      </c>
      <c r="O3681" s="8">
        <v>0</v>
      </c>
      <c r="P3681" s="8" t="s">
        <v>77</v>
      </c>
      <c r="R3681" s="8">
        <v>1</v>
      </c>
      <c r="S3681" s="13">
        <f>_xlfn.XLOOKUP(P3681,rif_fee_schedule!$A$2:$A$84,rif_fee_schedule!C$2:C$84, 0)*1.628</f>
        <v>9769.6279999999988</v>
      </c>
      <c r="T3681" s="13">
        <f>_xlfn.XLOOKUP(P3681,rif_fee_schedule!$A$2:$A$84,rif_fee_schedule!D$2:D$84, 0)</f>
        <v>5674</v>
      </c>
      <c r="U3681" s="14">
        <f t="shared" si="172"/>
        <v>9769.6279999999988</v>
      </c>
      <c r="V3681" s="14">
        <f t="shared" si="173"/>
        <v>5674</v>
      </c>
      <c r="W3681"/>
      <c r="Y3681" s="3">
        <v>460572.8</v>
      </c>
      <c r="Z3681" s="3">
        <v>9211.4599999999991</v>
      </c>
      <c r="AA3681" s="3">
        <v>0</v>
      </c>
      <c r="AB3681">
        <v>0</v>
      </c>
      <c r="AC3681" s="3">
        <v>0</v>
      </c>
      <c r="AD3681" s="2">
        <v>11471.08</v>
      </c>
      <c r="AE3681" s="3">
        <v>599122533.62</v>
      </c>
      <c r="AF3681" s="3">
        <v>12164932.65</v>
      </c>
      <c r="AG3681" s="3">
        <v>2628720.44</v>
      </c>
      <c r="AH3681" s="3">
        <v>103699.7</v>
      </c>
      <c r="AI3681" s="3">
        <v>2074</v>
      </c>
      <c r="AJ3681" s="2">
        <v>-10188946.82</v>
      </c>
    </row>
    <row r="3682" spans="1:36" hidden="1" x14ac:dyDescent="0.25">
      <c r="A3682" s="8">
        <v>2</v>
      </c>
      <c r="B3682" s="8" t="s">
        <v>1478</v>
      </c>
      <c r="C3682" s="8">
        <v>131250360110</v>
      </c>
      <c r="D3682" s="8" t="s">
        <v>1479</v>
      </c>
      <c r="F3682" s="8" t="s">
        <v>1480</v>
      </c>
      <c r="G3682" s="10">
        <v>43657</v>
      </c>
      <c r="H3682" s="8" t="s">
        <v>31</v>
      </c>
      <c r="I3682" s="8" t="s">
        <v>38</v>
      </c>
      <c r="J3682" s="9">
        <v>114978.93</v>
      </c>
      <c r="K3682" s="9">
        <v>2299.58</v>
      </c>
      <c r="L3682" s="8">
        <v>0</v>
      </c>
      <c r="M3682" s="14">
        <f t="shared" si="174"/>
        <v>117278.51</v>
      </c>
      <c r="N3682" s="8">
        <v>0</v>
      </c>
      <c r="O3682" s="8">
        <v>0</v>
      </c>
      <c r="P3682" s="8" t="s">
        <v>112</v>
      </c>
      <c r="R3682" s="11">
        <v>3070</v>
      </c>
      <c r="S3682" s="13">
        <f>_xlfn.XLOOKUP(P3682,rif_fee_schedule!$A$2:$A$84,rif_fee_schedule!C$2:C$84, 0)*1.628</f>
        <v>53.092335999999996</v>
      </c>
      <c r="T3682" s="13">
        <f>_xlfn.XLOOKUP(P3682,rif_fee_schedule!$A$2:$A$84,rif_fee_schedule!D$2:D$84, 0)</f>
        <v>30.835000000000001</v>
      </c>
      <c r="U3682" s="14">
        <f t="shared" si="172"/>
        <v>162993.47151999999</v>
      </c>
      <c r="V3682" s="14">
        <f t="shared" si="173"/>
        <v>94663.45</v>
      </c>
      <c r="W3682" s="2"/>
      <c r="Y3682" s="3">
        <v>272008405.74000001</v>
      </c>
      <c r="Z3682" s="3">
        <v>5573244.3300000001</v>
      </c>
      <c r="AA3682" s="3">
        <v>0</v>
      </c>
      <c r="AB3682">
        <v>0</v>
      </c>
      <c r="AC3682" s="3">
        <v>0</v>
      </c>
      <c r="AD3682" s="2">
        <v>-7297347.0099999998</v>
      </c>
      <c r="AE3682" s="3">
        <v>599122533.62</v>
      </c>
      <c r="AF3682" s="3">
        <v>12164932.65</v>
      </c>
      <c r="AG3682" s="3">
        <v>2628720.44</v>
      </c>
      <c r="AH3682" s="3">
        <v>103699.7</v>
      </c>
      <c r="AI3682" s="3">
        <v>2074</v>
      </c>
      <c r="AJ3682" s="2">
        <v>-10188946.82</v>
      </c>
    </row>
    <row r="3683" spans="1:36" hidden="1" x14ac:dyDescent="0.25">
      <c r="A3683" s="8">
        <v>2</v>
      </c>
      <c r="B3683" s="8" t="s">
        <v>1478</v>
      </c>
      <c r="C3683" s="8">
        <v>131250360110</v>
      </c>
      <c r="D3683" s="8" t="s">
        <v>1479</v>
      </c>
      <c r="F3683" s="8" t="s">
        <v>1480</v>
      </c>
      <c r="G3683" s="10">
        <v>43657</v>
      </c>
      <c r="H3683" s="8" t="s">
        <v>31</v>
      </c>
      <c r="I3683" s="8" t="s">
        <v>38</v>
      </c>
      <c r="J3683" s="9">
        <v>114978.93</v>
      </c>
      <c r="K3683" s="9">
        <v>2299.58</v>
      </c>
      <c r="L3683" s="8">
        <v>0</v>
      </c>
      <c r="M3683" s="14">
        <f t="shared" si="174"/>
        <v>117278.51</v>
      </c>
      <c r="N3683" s="8">
        <v>0</v>
      </c>
      <c r="O3683" s="8">
        <v>0</v>
      </c>
      <c r="P3683" s="8" t="s">
        <v>90</v>
      </c>
      <c r="R3683" s="11">
        <v>-2430</v>
      </c>
      <c r="S3683" s="13">
        <f>_xlfn.XLOOKUP(P3683,rif_fee_schedule!$A$2:$A$84,rif_fee_schedule!C$2:C$84, 0)*1.628</f>
        <v>14.380123999999999</v>
      </c>
      <c r="T3683" s="13">
        <f>_xlfn.XLOOKUP(P3683,rif_fee_schedule!$A$2:$A$84,rif_fee_schedule!D$2:D$84, 0)</f>
        <v>8.3520000000000003</v>
      </c>
      <c r="U3683" s="14">
        <f t="shared" si="172"/>
        <v>-34943.70132</v>
      </c>
      <c r="V3683" s="14">
        <f t="shared" si="173"/>
        <v>-20295.36</v>
      </c>
      <c r="W3683" s="2"/>
      <c r="Y3683" s="3">
        <v>272008405.74000001</v>
      </c>
      <c r="Z3683" s="3">
        <v>5573244.3300000001</v>
      </c>
      <c r="AA3683" s="3">
        <v>0</v>
      </c>
      <c r="AB3683">
        <v>0</v>
      </c>
      <c r="AC3683" s="3">
        <v>0</v>
      </c>
      <c r="AD3683" s="2">
        <v>-7297347.0099999998</v>
      </c>
      <c r="AE3683" s="3">
        <v>599122533.62</v>
      </c>
      <c r="AF3683" s="3">
        <v>12164932.65</v>
      </c>
      <c r="AG3683" s="3">
        <v>2628720.44</v>
      </c>
      <c r="AH3683" s="3">
        <v>103699.7</v>
      </c>
      <c r="AI3683" s="3">
        <v>2074</v>
      </c>
      <c r="AJ3683" s="2">
        <v>-10188946.82</v>
      </c>
    </row>
    <row r="3684" spans="1:36" hidden="1" x14ac:dyDescent="0.25">
      <c r="A3684" s="8">
        <v>2</v>
      </c>
      <c r="B3684" s="8" t="s">
        <v>1952</v>
      </c>
      <c r="C3684" s="8">
        <v>141020053970</v>
      </c>
      <c r="D3684" s="8" t="s">
        <v>1953</v>
      </c>
      <c r="G3684" s="10">
        <v>43696</v>
      </c>
      <c r="H3684" s="8" t="s">
        <v>31</v>
      </c>
      <c r="I3684" s="8" t="s">
        <v>32</v>
      </c>
      <c r="J3684" s="9">
        <v>79203.75</v>
      </c>
      <c r="K3684" s="9">
        <v>1584.07</v>
      </c>
      <c r="L3684" s="8">
        <v>0</v>
      </c>
      <c r="M3684" s="14">
        <f t="shared" si="174"/>
        <v>80787.820000000007</v>
      </c>
      <c r="N3684" s="8">
        <v>0</v>
      </c>
      <c r="O3684" s="8">
        <v>0</v>
      </c>
      <c r="P3684" s="8" t="s">
        <v>112</v>
      </c>
      <c r="R3684" s="11">
        <v>2606</v>
      </c>
      <c r="S3684" s="13">
        <f>_xlfn.XLOOKUP(P3684,rif_fee_schedule!$A$2:$A$84,rif_fee_schedule!C$2:C$84, 0)*1.628</f>
        <v>53.092335999999996</v>
      </c>
      <c r="T3684" s="13">
        <f>_xlfn.XLOOKUP(P3684,rif_fee_schedule!$A$2:$A$84,rif_fee_schedule!D$2:D$84, 0)</f>
        <v>30.835000000000001</v>
      </c>
      <c r="U3684" s="14">
        <f t="shared" si="172"/>
        <v>138358.62761599998</v>
      </c>
      <c r="V3684" s="14">
        <f t="shared" si="173"/>
        <v>80356.010000000009</v>
      </c>
      <c r="W3684" s="2"/>
      <c r="Y3684" s="3">
        <v>272008405.74000001</v>
      </c>
      <c r="Z3684" s="3">
        <v>5573244.3300000001</v>
      </c>
      <c r="AA3684" s="3">
        <v>0</v>
      </c>
      <c r="AB3684">
        <v>0</v>
      </c>
      <c r="AC3684" s="3">
        <v>0</v>
      </c>
      <c r="AD3684" s="2">
        <v>-7297347.0099999998</v>
      </c>
      <c r="AE3684" s="3">
        <v>599122533.62</v>
      </c>
      <c r="AF3684" s="3">
        <v>12164932.65</v>
      </c>
      <c r="AG3684" s="3">
        <v>2628720.44</v>
      </c>
      <c r="AH3684" s="3">
        <v>103699.7</v>
      </c>
      <c r="AI3684" s="3">
        <v>2074</v>
      </c>
      <c r="AJ3684" s="2">
        <v>-10188946.82</v>
      </c>
    </row>
    <row r="3685" spans="1:36" hidden="1" x14ac:dyDescent="0.25">
      <c r="A3685" s="8">
        <v>2</v>
      </c>
      <c r="B3685" s="8" t="s">
        <v>1952</v>
      </c>
      <c r="C3685" s="8">
        <v>141020053970</v>
      </c>
      <c r="D3685" s="8" t="s">
        <v>1953</v>
      </c>
      <c r="G3685" s="10">
        <v>43696</v>
      </c>
      <c r="H3685" s="8" t="s">
        <v>31</v>
      </c>
      <c r="I3685" s="8" t="s">
        <v>32</v>
      </c>
      <c r="J3685" s="9">
        <v>79203.75</v>
      </c>
      <c r="K3685" s="9">
        <v>1584.07</v>
      </c>
      <c r="L3685" s="8">
        <v>0</v>
      </c>
      <c r="M3685" s="14">
        <f t="shared" si="174"/>
        <v>80787.820000000007</v>
      </c>
      <c r="N3685" s="8">
        <v>0</v>
      </c>
      <c r="O3685" s="8">
        <v>0</v>
      </c>
      <c r="P3685" s="8" t="s">
        <v>45</v>
      </c>
      <c r="R3685" s="11">
        <v>-2606</v>
      </c>
      <c r="S3685" s="13">
        <f>_xlfn.XLOOKUP(P3685,rif_fee_schedule!$A$2:$A$84,rif_fee_schedule!C$2:C$84, 0)*1.628</f>
        <v>19.244587999999997</v>
      </c>
      <c r="T3685" s="13">
        <f>_xlfn.XLOOKUP(P3685,rif_fee_schedule!$A$2:$A$84,rif_fee_schedule!D$2:D$84, 0)</f>
        <v>11.177</v>
      </c>
      <c r="U3685" s="14">
        <f t="shared" si="172"/>
        <v>-50151.396327999988</v>
      </c>
      <c r="V3685" s="14">
        <f t="shared" si="173"/>
        <v>-29127.261999999999</v>
      </c>
      <c r="W3685" s="2"/>
      <c r="Y3685" s="3">
        <v>272008405.74000001</v>
      </c>
      <c r="Z3685" s="3">
        <v>5573244.3300000001</v>
      </c>
      <c r="AA3685" s="3">
        <v>0</v>
      </c>
      <c r="AB3685">
        <v>0</v>
      </c>
      <c r="AC3685" s="3">
        <v>0</v>
      </c>
      <c r="AD3685" s="2">
        <v>-7297347.0099999998</v>
      </c>
      <c r="AE3685" s="3">
        <v>599122533.62</v>
      </c>
      <c r="AF3685" s="3">
        <v>12164932.65</v>
      </c>
      <c r="AG3685" s="3">
        <v>2628720.44</v>
      </c>
      <c r="AH3685" s="3">
        <v>103699.7</v>
      </c>
      <c r="AI3685" s="3">
        <v>2074</v>
      </c>
      <c r="AJ3685" s="2">
        <v>-10188946.82</v>
      </c>
    </row>
    <row r="3686" spans="1:36" hidden="1" x14ac:dyDescent="0.25">
      <c r="A3686" s="8">
        <v>2</v>
      </c>
      <c r="B3686" s="8" t="s">
        <v>1271</v>
      </c>
      <c r="C3686" s="8">
        <v>131230140850</v>
      </c>
      <c r="D3686" s="8" t="s">
        <v>1272</v>
      </c>
      <c r="F3686" s="8" t="s">
        <v>1273</v>
      </c>
      <c r="G3686" s="10">
        <v>43626</v>
      </c>
      <c r="H3686" s="8" t="s">
        <v>31</v>
      </c>
      <c r="I3686" s="8" t="s">
        <v>38</v>
      </c>
      <c r="J3686" s="9">
        <v>0</v>
      </c>
      <c r="K3686" s="9">
        <v>0</v>
      </c>
      <c r="L3686" s="8">
        <v>0</v>
      </c>
      <c r="M3686" s="14">
        <f t="shared" si="174"/>
        <v>0</v>
      </c>
      <c r="N3686" s="8">
        <v>0</v>
      </c>
      <c r="O3686" s="8">
        <v>0</v>
      </c>
      <c r="P3686" s="8" t="s">
        <v>77</v>
      </c>
      <c r="R3686" s="8">
        <v>1</v>
      </c>
      <c r="S3686" s="13">
        <f>_xlfn.XLOOKUP(P3686,rif_fee_schedule!$A$2:$A$84,rif_fee_schedule!C$2:C$84, 0)*1.628</f>
        <v>9769.6279999999988</v>
      </c>
      <c r="T3686" s="13">
        <f>_xlfn.XLOOKUP(P3686,rif_fee_schedule!$A$2:$A$84,rif_fee_schedule!D$2:D$84, 0)</f>
        <v>5674</v>
      </c>
      <c r="U3686" s="14">
        <f t="shared" si="172"/>
        <v>9769.6279999999988</v>
      </c>
      <c r="V3686" s="14">
        <f t="shared" si="173"/>
        <v>5674</v>
      </c>
      <c r="W3686"/>
      <c r="Y3686" s="3">
        <v>272008405.74000001</v>
      </c>
      <c r="Z3686" s="3">
        <v>5573244.3300000001</v>
      </c>
      <c r="AA3686" s="3">
        <v>0</v>
      </c>
      <c r="AB3686">
        <v>0</v>
      </c>
      <c r="AC3686" s="3">
        <v>0</v>
      </c>
      <c r="AD3686" s="2">
        <v>-7297347.0099999998</v>
      </c>
      <c r="AE3686" s="3">
        <v>599122533.62</v>
      </c>
      <c r="AF3686" s="3">
        <v>12164932.65</v>
      </c>
      <c r="AG3686" s="3">
        <v>2628720.44</v>
      </c>
      <c r="AH3686" s="3">
        <v>103699.7</v>
      </c>
      <c r="AI3686" s="3">
        <v>2074</v>
      </c>
      <c r="AJ3686" s="2">
        <v>-10188946.82</v>
      </c>
    </row>
    <row r="3687" spans="1:36" hidden="1" x14ac:dyDescent="0.25">
      <c r="A3687" s="8">
        <v>2</v>
      </c>
      <c r="B3687" s="8" t="s">
        <v>1271</v>
      </c>
      <c r="C3687" s="8">
        <v>131230140850</v>
      </c>
      <c r="D3687" s="8" t="s">
        <v>1272</v>
      </c>
      <c r="F3687" s="8" t="s">
        <v>1273</v>
      </c>
      <c r="G3687" s="10">
        <v>43626</v>
      </c>
      <c r="H3687" s="8" t="s">
        <v>31</v>
      </c>
      <c r="I3687" s="8" t="s">
        <v>38</v>
      </c>
      <c r="J3687" s="9">
        <v>0</v>
      </c>
      <c r="K3687" s="9">
        <v>0</v>
      </c>
      <c r="L3687" s="8">
        <v>0</v>
      </c>
      <c r="M3687" s="14">
        <f t="shared" si="174"/>
        <v>0</v>
      </c>
      <c r="N3687" s="8">
        <v>0</v>
      </c>
      <c r="O3687" s="8">
        <v>0</v>
      </c>
      <c r="P3687" s="8" t="s">
        <v>77</v>
      </c>
      <c r="R3687" s="8">
        <v>-1</v>
      </c>
      <c r="S3687" s="13">
        <f>_xlfn.XLOOKUP(P3687,rif_fee_schedule!$A$2:$A$84,rif_fee_schedule!C$2:C$84, 0)*1.628</f>
        <v>9769.6279999999988</v>
      </c>
      <c r="T3687" s="13">
        <f>_xlfn.XLOOKUP(P3687,rif_fee_schedule!$A$2:$A$84,rif_fee_schedule!D$2:D$84, 0)</f>
        <v>5674</v>
      </c>
      <c r="U3687" s="14">
        <f t="shared" si="172"/>
        <v>-9769.6279999999988</v>
      </c>
      <c r="V3687" s="14">
        <f t="shared" si="173"/>
        <v>-5674</v>
      </c>
      <c r="W3687"/>
      <c r="Y3687" s="3">
        <v>272008405.74000001</v>
      </c>
      <c r="Z3687" s="3">
        <v>5573244.3300000001</v>
      </c>
      <c r="AA3687" s="3">
        <v>0</v>
      </c>
      <c r="AB3687">
        <v>0</v>
      </c>
      <c r="AC3687" s="3">
        <v>0</v>
      </c>
      <c r="AD3687" s="2">
        <v>-7297347.0099999998</v>
      </c>
      <c r="AE3687" s="3">
        <v>599122533.62</v>
      </c>
      <c r="AF3687" s="3">
        <v>12164932.65</v>
      </c>
      <c r="AG3687" s="3">
        <v>2628720.44</v>
      </c>
      <c r="AH3687" s="3">
        <v>103699.7</v>
      </c>
      <c r="AI3687" s="3">
        <v>2074</v>
      </c>
      <c r="AJ3687" s="2">
        <v>-10188946.82</v>
      </c>
    </row>
    <row r="3688" spans="1:36" hidden="1" x14ac:dyDescent="0.25">
      <c r="A3688" s="8">
        <v>3</v>
      </c>
      <c r="B3688" s="8" t="s">
        <v>3093</v>
      </c>
      <c r="C3688" s="8">
        <v>420160074920</v>
      </c>
      <c r="D3688" s="8" t="s">
        <v>3094</v>
      </c>
      <c r="F3688" s="8" t="s">
        <v>3095</v>
      </c>
      <c r="G3688" s="10">
        <v>43634</v>
      </c>
      <c r="H3688" s="8" t="s">
        <v>31</v>
      </c>
      <c r="I3688" s="8" t="s">
        <v>38</v>
      </c>
      <c r="J3688" s="9">
        <v>56802.92</v>
      </c>
      <c r="K3688" s="9">
        <v>1136.06</v>
      </c>
      <c r="L3688" s="8">
        <v>0</v>
      </c>
      <c r="M3688" s="14">
        <f t="shared" si="174"/>
        <v>57938.979999999996</v>
      </c>
      <c r="N3688" s="8">
        <v>0</v>
      </c>
      <c r="O3688" s="8">
        <v>0</v>
      </c>
      <c r="P3688" s="8" t="s">
        <v>376</v>
      </c>
      <c r="R3688" s="8">
        <v>10</v>
      </c>
      <c r="S3688" s="13">
        <f>_xlfn.XLOOKUP(P3688,rif_fee_schedule!$A$2:$A$84,rif_fee_schedule!C$2:C$84, 0)*1.628</f>
        <v>5981.2719999999999</v>
      </c>
      <c r="T3688" s="13">
        <f>_xlfn.XLOOKUP(P3688,rif_fee_schedule!$A$2:$A$84,rif_fee_schedule!D$2:D$84, 0)</f>
        <v>3474</v>
      </c>
      <c r="U3688" s="14">
        <f t="shared" si="172"/>
        <v>59812.72</v>
      </c>
      <c r="V3688" s="14">
        <f t="shared" si="173"/>
        <v>34740</v>
      </c>
      <c r="W3688"/>
      <c r="Y3688" s="3">
        <v>23988344.25</v>
      </c>
      <c r="Z3688" s="3">
        <v>491993.61</v>
      </c>
      <c r="AA3688" s="3">
        <v>633517.25</v>
      </c>
      <c r="AB3688">
        <v>0</v>
      </c>
      <c r="AC3688" s="3">
        <v>0</v>
      </c>
      <c r="AD3688" s="2">
        <v>2811604.2</v>
      </c>
      <c r="AE3688" s="3">
        <v>599122533.62</v>
      </c>
      <c r="AF3688" s="3">
        <v>12164932.65</v>
      </c>
      <c r="AG3688" s="3">
        <v>2628720.44</v>
      </c>
      <c r="AH3688" s="3">
        <v>103699.7</v>
      </c>
      <c r="AI3688" s="3">
        <v>2074</v>
      </c>
      <c r="AJ3688" s="2">
        <v>-10188946.82</v>
      </c>
    </row>
    <row r="3689" spans="1:36" hidden="1" x14ac:dyDescent="0.25">
      <c r="A3689" s="8">
        <v>3</v>
      </c>
      <c r="B3689" s="8" t="s">
        <v>3066</v>
      </c>
      <c r="C3689" s="8">
        <v>420160075020</v>
      </c>
      <c r="D3689" s="8" t="s">
        <v>3067</v>
      </c>
      <c r="F3689" s="8" t="s">
        <v>3068</v>
      </c>
      <c r="G3689" s="10">
        <v>43635</v>
      </c>
      <c r="H3689" s="8" t="s">
        <v>31</v>
      </c>
      <c r="I3689" s="8" t="s">
        <v>38</v>
      </c>
      <c r="J3689" s="9">
        <v>56802.92</v>
      </c>
      <c r="K3689" s="9">
        <v>1136.06</v>
      </c>
      <c r="L3689" s="8">
        <v>0</v>
      </c>
      <c r="M3689" s="14">
        <f t="shared" si="174"/>
        <v>57938.979999999996</v>
      </c>
      <c r="N3689" s="8">
        <v>0</v>
      </c>
      <c r="O3689" s="8">
        <v>0</v>
      </c>
      <c r="P3689" s="8" t="s">
        <v>376</v>
      </c>
      <c r="R3689" s="8">
        <v>10</v>
      </c>
      <c r="S3689" s="13">
        <f>_xlfn.XLOOKUP(P3689,rif_fee_schedule!$A$2:$A$84,rif_fee_schedule!C$2:C$84, 0)*1.628</f>
        <v>5981.2719999999999</v>
      </c>
      <c r="T3689" s="13">
        <f>_xlfn.XLOOKUP(P3689,rif_fee_schedule!$A$2:$A$84,rif_fee_schedule!D$2:D$84, 0)</f>
        <v>3474</v>
      </c>
      <c r="U3689" s="14">
        <f t="shared" si="172"/>
        <v>59812.72</v>
      </c>
      <c r="V3689" s="14">
        <f t="shared" si="173"/>
        <v>34740</v>
      </c>
      <c r="W3689"/>
      <c r="Y3689" s="3">
        <v>23988344.25</v>
      </c>
      <c r="Z3689" s="3">
        <v>491993.61</v>
      </c>
      <c r="AA3689" s="3">
        <v>633517.25</v>
      </c>
      <c r="AB3689">
        <v>0</v>
      </c>
      <c r="AC3689" s="3">
        <v>0</v>
      </c>
      <c r="AD3689" s="2">
        <v>2811604.2</v>
      </c>
      <c r="AE3689" s="3">
        <v>599122533.62</v>
      </c>
      <c r="AF3689" s="3">
        <v>12164932.65</v>
      </c>
      <c r="AG3689" s="3">
        <v>2628720.44</v>
      </c>
      <c r="AH3689" s="3">
        <v>103699.7</v>
      </c>
      <c r="AI3689" s="3">
        <v>2074</v>
      </c>
      <c r="AJ3689" s="2">
        <v>-10188946.82</v>
      </c>
    </row>
    <row r="3690" spans="1:36" hidden="1" x14ac:dyDescent="0.25">
      <c r="A3690" s="8">
        <v>5.0999999999999996</v>
      </c>
      <c r="B3690" s="8" t="s">
        <v>5241</v>
      </c>
      <c r="C3690" s="8">
        <v>2050130080050</v>
      </c>
      <c r="D3690" s="8" t="s">
        <v>5242</v>
      </c>
      <c r="G3690" s="10">
        <v>43633</v>
      </c>
      <c r="H3690" s="8" t="s">
        <v>31</v>
      </c>
      <c r="I3690" s="8" t="s">
        <v>32</v>
      </c>
      <c r="J3690" s="9">
        <v>8772.4500000000007</v>
      </c>
      <c r="K3690" s="9">
        <v>175.45</v>
      </c>
      <c r="L3690" s="8">
        <v>0</v>
      </c>
      <c r="M3690" s="14">
        <f t="shared" si="174"/>
        <v>8947.9000000000015</v>
      </c>
      <c r="N3690" s="8">
        <v>0</v>
      </c>
      <c r="O3690" s="8">
        <v>0</v>
      </c>
      <c r="P3690" s="8" t="s">
        <v>77</v>
      </c>
      <c r="R3690" s="8">
        <v>1</v>
      </c>
      <c r="S3690" s="13">
        <f>_xlfn.XLOOKUP(P3690,rif_fee_schedule!$A$2:$A$84,rif_fee_schedule!C$2:C$84, 0)*1.628</f>
        <v>9769.6279999999988</v>
      </c>
      <c r="T3690" s="13">
        <f>_xlfn.XLOOKUP(P3690,rif_fee_schedule!$A$2:$A$84,rif_fee_schedule!D$2:D$84, 0)</f>
        <v>5674</v>
      </c>
      <c r="U3690" s="14">
        <f t="shared" si="172"/>
        <v>9769.6279999999988</v>
      </c>
      <c r="V3690" s="14">
        <f t="shared" si="173"/>
        <v>5674</v>
      </c>
      <c r="Y3690" s="3">
        <v>460572.8</v>
      </c>
      <c r="Z3690" s="3">
        <v>9211.4599999999991</v>
      </c>
      <c r="AA3690" s="3">
        <v>0</v>
      </c>
      <c r="AB3690">
        <v>0</v>
      </c>
      <c r="AC3690" s="3">
        <v>0</v>
      </c>
      <c r="AD3690" s="2">
        <v>11471.08</v>
      </c>
      <c r="AE3690" s="3">
        <v>599122533.62</v>
      </c>
      <c r="AF3690" s="3">
        <v>12164932.65</v>
      </c>
      <c r="AG3690" s="3">
        <v>2628720.44</v>
      </c>
      <c r="AH3690" s="3">
        <v>103699.7</v>
      </c>
      <c r="AI3690" s="3">
        <v>2074</v>
      </c>
      <c r="AJ3690" s="2">
        <v>-10188946.82</v>
      </c>
    </row>
    <row r="3691" spans="1:36" hidden="1" x14ac:dyDescent="0.25">
      <c r="A3691" s="8">
        <v>9.1</v>
      </c>
      <c r="B3691" s="8" t="s">
        <v>8869</v>
      </c>
      <c r="C3691" s="8">
        <v>421300000041</v>
      </c>
      <c r="D3691" s="8" t="s">
        <v>8870</v>
      </c>
      <c r="F3691" s="8" t="s">
        <v>8871</v>
      </c>
      <c r="G3691" s="10">
        <v>43634</v>
      </c>
      <c r="H3691" s="8" t="s">
        <v>31</v>
      </c>
      <c r="I3691" s="8" t="s">
        <v>38</v>
      </c>
      <c r="J3691" s="9">
        <v>168883.69</v>
      </c>
      <c r="K3691" s="9">
        <v>3377.67</v>
      </c>
      <c r="L3691" s="8">
        <v>0</v>
      </c>
      <c r="M3691" s="14">
        <f t="shared" si="174"/>
        <v>172261.36000000002</v>
      </c>
      <c r="N3691" s="8">
        <v>0</v>
      </c>
      <c r="O3691" s="8">
        <v>0</v>
      </c>
      <c r="P3691" s="8" t="s">
        <v>34</v>
      </c>
      <c r="R3691" s="11">
        <v>3033</v>
      </c>
      <c r="S3691" s="13">
        <f>_xlfn.XLOOKUP(P3691,rif_fee_schedule!$A$2:$A$84,rif_fee_schedule!C$2:C$84, 0)*1.628</f>
        <v>62.01052</v>
      </c>
      <c r="T3691" s="13">
        <f>_xlfn.XLOOKUP(P3691,rif_fee_schedule!$A$2:$A$84,rif_fee_schedule!D$2:D$84, 0)</f>
        <v>36.015000000000001</v>
      </c>
      <c r="U3691" s="14">
        <f t="shared" si="172"/>
        <v>188077.90716</v>
      </c>
      <c r="V3691" s="14">
        <f t="shared" si="173"/>
        <v>109233.495</v>
      </c>
      <c r="W3691" s="2"/>
      <c r="Y3691" s="3">
        <v>13894747.220000001</v>
      </c>
      <c r="Z3691" s="3">
        <v>290518.01</v>
      </c>
      <c r="AA3691" s="3">
        <v>0</v>
      </c>
      <c r="AB3691">
        <v>0</v>
      </c>
      <c r="AC3691" s="3">
        <v>0</v>
      </c>
      <c r="AD3691" s="2">
        <v>-156592.79</v>
      </c>
      <c r="AE3691" s="3">
        <v>599122533.62</v>
      </c>
      <c r="AF3691" s="3">
        <v>12164932.65</v>
      </c>
      <c r="AG3691" s="3">
        <v>2628720.44</v>
      </c>
      <c r="AH3691" s="3">
        <v>103699.7</v>
      </c>
      <c r="AI3691" s="3">
        <v>2074</v>
      </c>
      <c r="AJ3691" s="2">
        <v>-10188946.82</v>
      </c>
    </row>
    <row r="3692" spans="1:36" hidden="1" x14ac:dyDescent="0.25">
      <c r="A3692" s="8">
        <v>1</v>
      </c>
      <c r="B3692" s="8" t="s">
        <v>686</v>
      </c>
      <c r="C3692" s="8">
        <v>3530330070100</v>
      </c>
      <c r="D3692" s="8" t="s">
        <v>687</v>
      </c>
      <c r="F3692" s="8" t="s">
        <v>688</v>
      </c>
      <c r="G3692" s="10">
        <v>43655</v>
      </c>
      <c r="H3692" s="8" t="s">
        <v>31</v>
      </c>
      <c r="I3692" s="8" t="s">
        <v>38</v>
      </c>
      <c r="J3692" s="9">
        <v>101529.46</v>
      </c>
      <c r="K3692" s="9">
        <v>2030.59</v>
      </c>
      <c r="L3692" s="8">
        <v>0</v>
      </c>
      <c r="M3692" s="14">
        <f t="shared" si="174"/>
        <v>103560.05</v>
      </c>
      <c r="N3692" s="8">
        <v>0</v>
      </c>
      <c r="O3692" s="8">
        <v>0</v>
      </c>
      <c r="P3692" s="8" t="s">
        <v>72</v>
      </c>
      <c r="R3692" s="11">
        <v>-1391</v>
      </c>
      <c r="S3692" s="13">
        <f>_xlfn.XLOOKUP(P3692,rif_fee_schedule!$A$2:$A$84,rif_fee_schedule!C$2:C$84, 0)*1.628</f>
        <v>15.918583999999999</v>
      </c>
      <c r="T3692" s="13">
        <f>_xlfn.XLOOKUP(P3692,rif_fee_schedule!$A$2:$A$84,rif_fee_schedule!D$2:D$84, 0)</f>
        <v>9.2460000000000004</v>
      </c>
      <c r="U3692" s="14">
        <f t="shared" si="172"/>
        <v>-22142.750344</v>
      </c>
      <c r="V3692" s="14">
        <f t="shared" si="173"/>
        <v>-12861.186000000002</v>
      </c>
      <c r="W3692" s="2"/>
      <c r="Y3692" s="3">
        <v>74696854.359999999</v>
      </c>
      <c r="Z3692" s="3">
        <v>1494936.99</v>
      </c>
      <c r="AA3692" s="3">
        <v>1189721.74</v>
      </c>
      <c r="AB3692" s="2">
        <v>103699.7</v>
      </c>
      <c r="AC3692" s="3">
        <v>2074</v>
      </c>
      <c r="AD3692" s="2">
        <v>-3422401.68</v>
      </c>
      <c r="AE3692" s="3">
        <v>599122533.62</v>
      </c>
      <c r="AF3692" s="3">
        <v>12164932.65</v>
      </c>
      <c r="AG3692" s="3">
        <v>2628720.44</v>
      </c>
      <c r="AH3692" s="3">
        <v>103699.7</v>
      </c>
      <c r="AI3692" s="3">
        <v>2074</v>
      </c>
      <c r="AJ3692" s="2">
        <v>-10188946.82</v>
      </c>
    </row>
    <row r="3693" spans="1:36" hidden="1" x14ac:dyDescent="0.25">
      <c r="A3693" s="8">
        <v>1</v>
      </c>
      <c r="B3693" s="8" t="s">
        <v>686</v>
      </c>
      <c r="C3693" s="8">
        <v>3530330070100</v>
      </c>
      <c r="D3693" s="8" t="s">
        <v>687</v>
      </c>
      <c r="F3693" s="8" t="s">
        <v>688</v>
      </c>
      <c r="G3693" s="10">
        <v>43655</v>
      </c>
      <c r="H3693" s="8" t="s">
        <v>31</v>
      </c>
      <c r="I3693" s="8" t="s">
        <v>38</v>
      </c>
      <c r="J3693" s="9">
        <v>101529.46</v>
      </c>
      <c r="K3693" s="9">
        <v>2030.59</v>
      </c>
      <c r="L3693" s="8">
        <v>0</v>
      </c>
      <c r="M3693" s="14">
        <f t="shared" si="174"/>
        <v>103560.05</v>
      </c>
      <c r="N3693" s="8">
        <v>0</v>
      </c>
      <c r="O3693" s="8">
        <v>0</v>
      </c>
      <c r="P3693" s="8" t="s">
        <v>72</v>
      </c>
      <c r="R3693" s="11">
        <v>8107</v>
      </c>
      <c r="S3693" s="13">
        <f>_xlfn.XLOOKUP(P3693,rif_fee_schedule!$A$2:$A$84,rif_fee_schedule!C$2:C$84, 0)*1.628</f>
        <v>15.918583999999999</v>
      </c>
      <c r="T3693" s="13">
        <f>_xlfn.XLOOKUP(P3693,rif_fee_schedule!$A$2:$A$84,rif_fee_schedule!D$2:D$84, 0)</f>
        <v>9.2460000000000004</v>
      </c>
      <c r="U3693" s="14">
        <f t="shared" si="172"/>
        <v>129051.960488</v>
      </c>
      <c r="V3693" s="14">
        <f t="shared" si="173"/>
        <v>74957.322</v>
      </c>
      <c r="W3693" s="2"/>
      <c r="Y3693" s="3">
        <v>74696854.359999999</v>
      </c>
      <c r="Z3693" s="3">
        <v>1494936.99</v>
      </c>
      <c r="AA3693" s="3">
        <v>1189721.74</v>
      </c>
      <c r="AB3693" s="2">
        <v>103699.7</v>
      </c>
      <c r="AC3693" s="3">
        <v>2074</v>
      </c>
      <c r="AD3693" s="2">
        <v>-3422401.68</v>
      </c>
      <c r="AE3693" s="3">
        <v>599122533.62</v>
      </c>
      <c r="AF3693" s="3">
        <v>12164932.65</v>
      </c>
      <c r="AG3693" s="3">
        <v>2628720.44</v>
      </c>
      <c r="AH3693" s="3">
        <v>103699.7</v>
      </c>
      <c r="AI3693" s="3">
        <v>2074</v>
      </c>
      <c r="AJ3693" s="2">
        <v>-10188946.82</v>
      </c>
    </row>
    <row r="3694" spans="1:36" hidden="1" x14ac:dyDescent="0.25">
      <c r="A3694" s="8">
        <v>8</v>
      </c>
      <c r="B3694" s="8" t="s">
        <v>8753</v>
      </c>
      <c r="C3694" s="8">
        <v>242030140430</v>
      </c>
      <c r="D3694" s="8" t="s">
        <v>8754</v>
      </c>
      <c r="G3694" s="10">
        <v>43630</v>
      </c>
      <c r="H3694" s="8" t="s">
        <v>31</v>
      </c>
      <c r="I3694" s="8" t="s">
        <v>32</v>
      </c>
      <c r="J3694" s="9">
        <v>89283.3</v>
      </c>
      <c r="K3694" s="9">
        <v>1785.67</v>
      </c>
      <c r="L3694" s="8">
        <v>0</v>
      </c>
      <c r="M3694" s="14">
        <f t="shared" si="174"/>
        <v>91068.97</v>
      </c>
      <c r="N3694" s="8">
        <v>0</v>
      </c>
      <c r="O3694" s="8">
        <v>0</v>
      </c>
      <c r="P3694" s="8" t="s">
        <v>45</v>
      </c>
      <c r="R3694" s="8">
        <v>928</v>
      </c>
      <c r="S3694" s="13">
        <f>_xlfn.XLOOKUP(P3694,rif_fee_schedule!$A$2:$A$84,rif_fee_schedule!C$2:C$84, 0)*1.628</f>
        <v>19.244587999999997</v>
      </c>
      <c r="T3694" s="13">
        <f>_xlfn.XLOOKUP(P3694,rif_fee_schedule!$A$2:$A$84,rif_fee_schedule!D$2:D$84, 0)</f>
        <v>11.177</v>
      </c>
      <c r="U3694" s="14">
        <f t="shared" si="172"/>
        <v>17858.977663999998</v>
      </c>
      <c r="V3694" s="14">
        <f t="shared" si="173"/>
        <v>10372.255999999999</v>
      </c>
      <c r="W3694"/>
      <c r="Y3694" s="3">
        <v>38230434.439999998</v>
      </c>
      <c r="Z3694" s="3">
        <v>764608.82</v>
      </c>
      <c r="AA3694" s="3">
        <v>0</v>
      </c>
      <c r="AB3694">
        <v>0</v>
      </c>
      <c r="AC3694" s="3">
        <v>0</v>
      </c>
      <c r="AD3694" s="2">
        <v>-229524.99</v>
      </c>
      <c r="AE3694" s="3">
        <v>599122533.62</v>
      </c>
      <c r="AF3694" s="3">
        <v>12164932.65</v>
      </c>
      <c r="AG3694" s="3">
        <v>2628720.44</v>
      </c>
      <c r="AH3694" s="3">
        <v>103699.7</v>
      </c>
      <c r="AI3694" s="3">
        <v>2074</v>
      </c>
      <c r="AJ3694" s="2">
        <v>-10188946.82</v>
      </c>
    </row>
    <row r="3695" spans="1:36" hidden="1" x14ac:dyDescent="0.25">
      <c r="A3695" s="8">
        <v>8</v>
      </c>
      <c r="B3695" s="8" t="s">
        <v>8753</v>
      </c>
      <c r="C3695" s="8">
        <v>242030140430</v>
      </c>
      <c r="D3695" s="8" t="s">
        <v>8754</v>
      </c>
      <c r="G3695" s="10">
        <v>43630</v>
      </c>
      <c r="H3695" s="8" t="s">
        <v>31</v>
      </c>
      <c r="I3695" s="8" t="s">
        <v>32</v>
      </c>
      <c r="J3695" s="9">
        <v>89283.3</v>
      </c>
      <c r="K3695" s="9">
        <v>1785.67</v>
      </c>
      <c r="L3695" s="8">
        <v>0</v>
      </c>
      <c r="M3695" s="14">
        <f t="shared" si="174"/>
        <v>91068.97</v>
      </c>
      <c r="N3695" s="8">
        <v>0</v>
      </c>
      <c r="O3695" s="8">
        <v>0</v>
      </c>
      <c r="P3695" s="8" t="s">
        <v>78</v>
      </c>
      <c r="R3695" s="8">
        <v>18</v>
      </c>
      <c r="S3695" s="13">
        <f>_xlfn.XLOOKUP(P3695,rif_fee_schedule!$A$2:$A$84,rif_fee_schedule!C$2:C$84, 0)*1.628</f>
        <v>9105.4039999999986</v>
      </c>
      <c r="T3695" s="13">
        <f>_xlfn.XLOOKUP(P3695,rif_fee_schedule!$A$2:$A$84,rif_fee_schedule!D$2:D$84, 0)</f>
        <v>5288</v>
      </c>
      <c r="U3695" s="14">
        <f t="shared" si="172"/>
        <v>163897.27199999997</v>
      </c>
      <c r="V3695" s="14">
        <f t="shared" si="173"/>
        <v>95184</v>
      </c>
      <c r="W3695"/>
      <c r="Y3695" s="3">
        <v>38230434.439999998</v>
      </c>
      <c r="Z3695" s="3">
        <v>764608.82</v>
      </c>
      <c r="AA3695" s="3">
        <v>0</v>
      </c>
      <c r="AB3695">
        <v>0</v>
      </c>
      <c r="AC3695" s="3">
        <v>0</v>
      </c>
      <c r="AD3695" s="2">
        <v>-229524.99</v>
      </c>
      <c r="AE3695" s="3">
        <v>599122533.62</v>
      </c>
      <c r="AF3695" s="3">
        <v>12164932.65</v>
      </c>
      <c r="AG3695" s="3">
        <v>2628720.44</v>
      </c>
      <c r="AH3695" s="3">
        <v>103699.7</v>
      </c>
      <c r="AI3695" s="3">
        <v>2074</v>
      </c>
      <c r="AJ3695" s="2">
        <v>-10188946.82</v>
      </c>
    </row>
    <row r="3696" spans="1:36" hidden="1" x14ac:dyDescent="0.25">
      <c r="A3696" s="8">
        <v>8</v>
      </c>
      <c r="B3696" s="8" t="s">
        <v>8753</v>
      </c>
      <c r="C3696" s="8">
        <v>242030140430</v>
      </c>
      <c r="D3696" s="8" t="s">
        <v>8754</v>
      </c>
      <c r="G3696" s="10">
        <v>43630</v>
      </c>
      <c r="H3696" s="8" t="s">
        <v>31</v>
      </c>
      <c r="I3696" s="8" t="s">
        <v>32</v>
      </c>
      <c r="J3696" s="9">
        <v>89283.3</v>
      </c>
      <c r="K3696" s="9">
        <v>1785.67</v>
      </c>
      <c r="L3696" s="8">
        <v>0</v>
      </c>
      <c r="M3696" s="14">
        <f t="shared" si="174"/>
        <v>91068.97</v>
      </c>
      <c r="N3696" s="8">
        <v>0</v>
      </c>
      <c r="O3696" s="8">
        <v>0</v>
      </c>
      <c r="P3696" s="8" t="s">
        <v>113</v>
      </c>
      <c r="R3696" s="8">
        <v>-12</v>
      </c>
      <c r="S3696" s="13">
        <f>_xlfn.XLOOKUP(P3696,rif_fee_schedule!$A$2:$A$84,rif_fee_schedule!C$2:C$84, 0)*1.628</f>
        <v>6860.3919999999998</v>
      </c>
      <c r="T3696" s="13">
        <f>_xlfn.XLOOKUP(P3696,rif_fee_schedule!$A$2:$A$84,rif_fee_schedule!D$2:D$84, 0)</f>
        <v>3984</v>
      </c>
      <c r="U3696" s="14">
        <f t="shared" si="172"/>
        <v>-82324.703999999998</v>
      </c>
      <c r="V3696" s="14">
        <f t="shared" si="173"/>
        <v>-47808</v>
      </c>
      <c r="W3696"/>
      <c r="Y3696" s="3">
        <v>38230434.439999998</v>
      </c>
      <c r="Z3696" s="3">
        <v>764608.82</v>
      </c>
      <c r="AA3696" s="3">
        <v>0</v>
      </c>
      <c r="AB3696">
        <v>0</v>
      </c>
      <c r="AC3696" s="3">
        <v>0</v>
      </c>
      <c r="AD3696" s="2">
        <v>-229524.99</v>
      </c>
      <c r="AE3696" s="3">
        <v>599122533.62</v>
      </c>
      <c r="AF3696" s="3">
        <v>12164932.65</v>
      </c>
      <c r="AG3696" s="3">
        <v>2628720.44</v>
      </c>
      <c r="AH3696" s="3">
        <v>103699.7</v>
      </c>
      <c r="AI3696" s="3">
        <v>2074</v>
      </c>
      <c r="AJ3696" s="2">
        <v>-10188946.82</v>
      </c>
    </row>
    <row r="3697" spans="1:36" hidden="1" x14ac:dyDescent="0.25">
      <c r="A3697" s="8">
        <v>2</v>
      </c>
      <c r="B3697" s="8" t="s">
        <v>2248</v>
      </c>
      <c r="C3697" s="8">
        <v>141210020020</v>
      </c>
      <c r="D3697" s="8" t="s">
        <v>2249</v>
      </c>
      <c r="F3697" s="8" t="s">
        <v>2250</v>
      </c>
      <c r="G3697" s="10">
        <v>43634</v>
      </c>
      <c r="H3697" s="8" t="s">
        <v>31</v>
      </c>
      <c r="I3697" s="8" t="s">
        <v>38</v>
      </c>
      <c r="J3697" s="9">
        <v>1969.71</v>
      </c>
      <c r="K3697" s="9">
        <v>39.39</v>
      </c>
      <c r="L3697" s="8">
        <v>0</v>
      </c>
      <c r="M3697" s="14">
        <f t="shared" si="174"/>
        <v>2009.1000000000001</v>
      </c>
      <c r="N3697" s="8">
        <v>0</v>
      </c>
      <c r="O3697" s="8">
        <v>0</v>
      </c>
      <c r="P3697" s="8" t="s">
        <v>114</v>
      </c>
      <c r="R3697" s="8">
        <v>2</v>
      </c>
      <c r="S3697" s="13">
        <f>_xlfn.XLOOKUP(P3697,rif_fee_schedule!$A$2:$A$84,rif_fee_schedule!C$2:C$84, 0)*1.628</f>
        <v>4288.152</v>
      </c>
      <c r="T3697" s="13">
        <f>_xlfn.XLOOKUP(P3697,rif_fee_schedule!$A$2:$A$84,rif_fee_schedule!D$2:D$84, 0)</f>
        <v>2490</v>
      </c>
      <c r="U3697" s="14">
        <f t="shared" si="172"/>
        <v>8576.3040000000001</v>
      </c>
      <c r="V3697" s="14">
        <f t="shared" si="173"/>
        <v>4980</v>
      </c>
      <c r="W3697"/>
      <c r="Y3697" s="3">
        <v>272008405.74000001</v>
      </c>
      <c r="Z3697" s="3">
        <v>5573244.3300000001</v>
      </c>
      <c r="AA3697" s="3">
        <v>0</v>
      </c>
      <c r="AB3697">
        <v>0</v>
      </c>
      <c r="AC3697" s="3">
        <v>0</v>
      </c>
      <c r="AD3697" s="2">
        <v>-7297347.0099999998</v>
      </c>
      <c r="AE3697" s="3">
        <v>599122533.62</v>
      </c>
      <c r="AF3697" s="3">
        <v>12164932.65</v>
      </c>
      <c r="AG3697" s="3">
        <v>2628720.44</v>
      </c>
      <c r="AH3697" s="3">
        <v>103699.7</v>
      </c>
      <c r="AI3697" s="3">
        <v>2074</v>
      </c>
      <c r="AJ3697" s="2">
        <v>-10188946.82</v>
      </c>
    </row>
    <row r="3698" spans="1:36" hidden="1" x14ac:dyDescent="0.25">
      <c r="A3698" s="8">
        <v>2</v>
      </c>
      <c r="B3698" s="8" t="s">
        <v>2248</v>
      </c>
      <c r="C3698" s="8">
        <v>141210020020</v>
      </c>
      <c r="D3698" s="8" t="s">
        <v>2249</v>
      </c>
      <c r="F3698" s="8" t="s">
        <v>2250</v>
      </c>
      <c r="G3698" s="10">
        <v>43634</v>
      </c>
      <c r="H3698" s="8" t="s">
        <v>31</v>
      </c>
      <c r="I3698" s="8" t="s">
        <v>38</v>
      </c>
      <c r="J3698" s="9">
        <v>1969.71</v>
      </c>
      <c r="K3698" s="9">
        <v>39.39</v>
      </c>
      <c r="L3698" s="8">
        <v>0</v>
      </c>
      <c r="M3698" s="14">
        <f t="shared" si="174"/>
        <v>2009.1000000000001</v>
      </c>
      <c r="N3698" s="8">
        <v>0</v>
      </c>
      <c r="O3698" s="8">
        <v>0</v>
      </c>
      <c r="P3698" s="8" t="s">
        <v>77</v>
      </c>
      <c r="R3698" s="8">
        <v>-1</v>
      </c>
      <c r="S3698" s="13">
        <f>_xlfn.XLOOKUP(P3698,rif_fee_schedule!$A$2:$A$84,rif_fee_schedule!C$2:C$84, 0)*1.628</f>
        <v>9769.6279999999988</v>
      </c>
      <c r="T3698" s="13">
        <f>_xlfn.XLOOKUP(P3698,rif_fee_schedule!$A$2:$A$84,rif_fee_schedule!D$2:D$84, 0)</f>
        <v>5674</v>
      </c>
      <c r="U3698" s="14">
        <f t="shared" si="172"/>
        <v>-9769.6279999999988</v>
      </c>
      <c r="V3698" s="14">
        <f t="shared" si="173"/>
        <v>-5674</v>
      </c>
      <c r="W3698"/>
      <c r="Y3698" s="3">
        <v>272008405.74000001</v>
      </c>
      <c r="Z3698" s="3">
        <v>5573244.3300000001</v>
      </c>
      <c r="AA3698" s="3">
        <v>0</v>
      </c>
      <c r="AB3698">
        <v>0</v>
      </c>
      <c r="AC3698" s="3">
        <v>0</v>
      </c>
      <c r="AD3698" s="2">
        <v>-7297347.0099999998</v>
      </c>
      <c r="AE3698" s="3">
        <v>599122533.62</v>
      </c>
      <c r="AF3698" s="3">
        <v>12164932.65</v>
      </c>
      <c r="AG3698" s="3">
        <v>2628720.44</v>
      </c>
      <c r="AH3698" s="3">
        <v>103699.7</v>
      </c>
      <c r="AI3698" s="3">
        <v>2074</v>
      </c>
      <c r="AJ3698" s="2">
        <v>-10188946.82</v>
      </c>
    </row>
    <row r="3699" spans="1:36" hidden="1" x14ac:dyDescent="0.25">
      <c r="A3699" s="8">
        <v>3.1</v>
      </c>
      <c r="B3699" s="8" t="s">
        <v>4050</v>
      </c>
      <c r="C3699" s="8">
        <v>722170080155</v>
      </c>
      <c r="D3699" s="8" t="s">
        <v>4051</v>
      </c>
      <c r="F3699" s="8" t="s">
        <v>4052</v>
      </c>
      <c r="G3699" s="10">
        <v>43629</v>
      </c>
      <c r="H3699" s="8" t="s">
        <v>31</v>
      </c>
      <c r="I3699" s="8" t="s">
        <v>38</v>
      </c>
      <c r="J3699" s="9">
        <v>8772.4500000000007</v>
      </c>
      <c r="K3699" s="9">
        <v>175.45</v>
      </c>
      <c r="L3699" s="8">
        <v>0</v>
      </c>
      <c r="M3699" s="14">
        <f t="shared" si="174"/>
        <v>8947.9000000000015</v>
      </c>
      <c r="N3699" s="8">
        <v>0</v>
      </c>
      <c r="O3699" s="8">
        <v>0</v>
      </c>
      <c r="P3699" s="8" t="s">
        <v>77</v>
      </c>
      <c r="R3699" s="8">
        <v>1</v>
      </c>
      <c r="S3699" s="13">
        <f>_xlfn.XLOOKUP(P3699,rif_fee_schedule!$A$2:$A$84,rif_fee_schedule!C$2:C$84, 0)*1.628</f>
        <v>9769.6279999999988</v>
      </c>
      <c r="T3699" s="13">
        <f>_xlfn.XLOOKUP(P3699,rif_fee_schedule!$A$2:$A$84,rif_fee_schedule!D$2:D$84, 0)</f>
        <v>5674</v>
      </c>
      <c r="U3699" s="14">
        <f t="shared" ref="U3699:U3762" si="175">S3699*R3699</f>
        <v>9769.6279999999988</v>
      </c>
      <c r="V3699" s="14">
        <f t="shared" ref="V3699:V3762" si="176">T3699*R3699</f>
        <v>5674</v>
      </c>
      <c r="W3699"/>
      <c r="Y3699" s="3">
        <v>34362078.990000002</v>
      </c>
      <c r="Z3699" s="3">
        <v>687512.03</v>
      </c>
      <c r="AA3699" s="3">
        <v>0</v>
      </c>
      <c r="AB3699">
        <v>0</v>
      </c>
      <c r="AC3699" s="3">
        <v>0</v>
      </c>
      <c r="AD3699" s="2">
        <v>-175934.14</v>
      </c>
      <c r="AE3699" s="3">
        <v>599122533.62</v>
      </c>
      <c r="AF3699" s="3">
        <v>12164932.65</v>
      </c>
      <c r="AG3699" s="3">
        <v>2628720.44</v>
      </c>
      <c r="AH3699" s="3">
        <v>103699.7</v>
      </c>
      <c r="AI3699" s="3">
        <v>2074</v>
      </c>
      <c r="AJ3699" s="2">
        <v>-10188946.82</v>
      </c>
    </row>
    <row r="3700" spans="1:36" hidden="1" x14ac:dyDescent="0.25">
      <c r="A3700" s="8">
        <v>2</v>
      </c>
      <c r="B3700" s="8" t="s">
        <v>2282</v>
      </c>
      <c r="C3700" s="8">
        <v>141210075420</v>
      </c>
      <c r="D3700" s="8" t="s">
        <v>2283</v>
      </c>
      <c r="G3700" s="10">
        <v>43628</v>
      </c>
      <c r="H3700" s="8" t="s">
        <v>31</v>
      </c>
      <c r="I3700" s="8" t="s">
        <v>32</v>
      </c>
      <c r="J3700" s="9">
        <v>151144.63</v>
      </c>
      <c r="K3700" s="9">
        <v>3022.89</v>
      </c>
      <c r="L3700" s="8">
        <v>0</v>
      </c>
      <c r="M3700" s="14">
        <f t="shared" si="174"/>
        <v>154167.52000000002</v>
      </c>
      <c r="N3700" s="8">
        <v>0</v>
      </c>
      <c r="O3700" s="8">
        <v>0</v>
      </c>
      <c r="P3700" s="8" t="s">
        <v>613</v>
      </c>
      <c r="R3700" s="8">
        <v>104</v>
      </c>
      <c r="S3700" s="13">
        <f>_xlfn.XLOOKUP(P3700,rif_fee_schedule!$A$2:$A$84,rif_fee_schedule!C$2:C$84, 0)*1.628</f>
        <v>1619.86</v>
      </c>
      <c r="T3700" s="13">
        <f>_xlfn.XLOOKUP(P3700,rif_fee_schedule!$A$2:$A$84,rif_fee_schedule!D$2:D$84, 0)</f>
        <v>940</v>
      </c>
      <c r="U3700" s="14">
        <f t="shared" si="175"/>
        <v>168465.44</v>
      </c>
      <c r="V3700" s="14">
        <f t="shared" si="176"/>
        <v>97760</v>
      </c>
      <c r="W3700"/>
      <c r="Y3700" s="3">
        <v>272008405.74000001</v>
      </c>
      <c r="Z3700" s="3">
        <v>5573244.3300000001</v>
      </c>
      <c r="AA3700" s="3">
        <v>0</v>
      </c>
      <c r="AB3700">
        <v>0</v>
      </c>
      <c r="AC3700" s="3">
        <v>0</v>
      </c>
      <c r="AD3700" s="2">
        <v>-7297347.0099999998</v>
      </c>
      <c r="AE3700" s="3">
        <v>599122533.62</v>
      </c>
      <c r="AF3700" s="3">
        <v>12164932.65</v>
      </c>
      <c r="AG3700" s="3">
        <v>2628720.44</v>
      </c>
      <c r="AH3700" s="3">
        <v>103699.7</v>
      </c>
      <c r="AI3700" s="3">
        <v>2074</v>
      </c>
      <c r="AJ3700" s="2">
        <v>-10188946.82</v>
      </c>
    </row>
    <row r="3701" spans="1:36" hidden="1" x14ac:dyDescent="0.25">
      <c r="A3701" s="8">
        <v>2</v>
      </c>
      <c r="B3701" s="8" t="s">
        <v>1265</v>
      </c>
      <c r="C3701" s="8">
        <v>131230372230</v>
      </c>
      <c r="D3701" s="8" t="s">
        <v>1266</v>
      </c>
      <c r="F3701" s="8" t="s">
        <v>1267</v>
      </c>
      <c r="G3701" s="10">
        <v>43627</v>
      </c>
      <c r="H3701" s="8" t="s">
        <v>31</v>
      </c>
      <c r="I3701" s="8" t="s">
        <v>32</v>
      </c>
      <c r="J3701" s="9">
        <v>0</v>
      </c>
      <c r="K3701" s="9">
        <v>0</v>
      </c>
      <c r="L3701" s="8">
        <v>0</v>
      </c>
      <c r="M3701" s="14">
        <f t="shared" si="174"/>
        <v>0</v>
      </c>
      <c r="N3701" s="8">
        <v>0</v>
      </c>
      <c r="O3701" s="8">
        <v>0</v>
      </c>
      <c r="P3701" s="8" t="s">
        <v>77</v>
      </c>
      <c r="R3701" s="8">
        <v>-1</v>
      </c>
      <c r="S3701" s="13">
        <f>_xlfn.XLOOKUP(P3701,rif_fee_schedule!$A$2:$A$84,rif_fee_schedule!C$2:C$84, 0)*1.628</f>
        <v>9769.6279999999988</v>
      </c>
      <c r="T3701" s="13">
        <f>_xlfn.XLOOKUP(P3701,rif_fee_schedule!$A$2:$A$84,rif_fee_schedule!D$2:D$84, 0)</f>
        <v>5674</v>
      </c>
      <c r="U3701" s="14">
        <f t="shared" si="175"/>
        <v>-9769.6279999999988</v>
      </c>
      <c r="V3701" s="14">
        <f t="shared" si="176"/>
        <v>-5674</v>
      </c>
      <c r="W3701"/>
      <c r="Y3701" s="3">
        <v>272008405.74000001</v>
      </c>
      <c r="Z3701" s="3">
        <v>5573244.3300000001</v>
      </c>
      <c r="AA3701" s="3">
        <v>0</v>
      </c>
      <c r="AB3701">
        <v>0</v>
      </c>
      <c r="AC3701" s="3">
        <v>0</v>
      </c>
      <c r="AD3701" s="2">
        <v>-7297347.0099999998</v>
      </c>
      <c r="AE3701" s="3">
        <v>599122533.62</v>
      </c>
      <c r="AF3701" s="3">
        <v>12164932.65</v>
      </c>
      <c r="AG3701" s="3">
        <v>2628720.44</v>
      </c>
      <c r="AH3701" s="3">
        <v>103699.7</v>
      </c>
      <c r="AI3701" s="3">
        <v>2074</v>
      </c>
      <c r="AJ3701" s="2">
        <v>-10188946.82</v>
      </c>
    </row>
    <row r="3702" spans="1:36" hidden="1" x14ac:dyDescent="0.25">
      <c r="A3702" s="8">
        <v>2</v>
      </c>
      <c r="B3702" s="8" t="s">
        <v>1265</v>
      </c>
      <c r="C3702" s="8">
        <v>131230372230</v>
      </c>
      <c r="D3702" s="8" t="s">
        <v>1266</v>
      </c>
      <c r="F3702" s="8" t="s">
        <v>1267</v>
      </c>
      <c r="G3702" s="10">
        <v>43627</v>
      </c>
      <c r="H3702" s="8" t="s">
        <v>31</v>
      </c>
      <c r="I3702" s="8" t="s">
        <v>32</v>
      </c>
      <c r="J3702" s="9">
        <v>0</v>
      </c>
      <c r="K3702" s="9">
        <v>0</v>
      </c>
      <c r="L3702" s="8">
        <v>0</v>
      </c>
      <c r="M3702" s="14">
        <f t="shared" si="174"/>
        <v>0</v>
      </c>
      <c r="N3702" s="8">
        <v>0</v>
      </c>
      <c r="O3702" s="8">
        <v>0</v>
      </c>
      <c r="P3702" s="8" t="s">
        <v>77</v>
      </c>
      <c r="R3702" s="8">
        <v>1</v>
      </c>
      <c r="S3702" s="13">
        <f>_xlfn.XLOOKUP(P3702,rif_fee_schedule!$A$2:$A$84,rif_fee_schedule!C$2:C$84, 0)*1.628</f>
        <v>9769.6279999999988</v>
      </c>
      <c r="T3702" s="13">
        <f>_xlfn.XLOOKUP(P3702,rif_fee_schedule!$A$2:$A$84,rif_fee_schedule!D$2:D$84, 0)</f>
        <v>5674</v>
      </c>
      <c r="U3702" s="14">
        <f t="shared" si="175"/>
        <v>9769.6279999999988</v>
      </c>
      <c r="V3702" s="14">
        <f t="shared" si="176"/>
        <v>5674</v>
      </c>
      <c r="W3702"/>
      <c r="Y3702" s="3">
        <v>272008405.74000001</v>
      </c>
      <c r="Z3702" s="3">
        <v>5573244.3300000001</v>
      </c>
      <c r="AA3702" s="3">
        <v>0</v>
      </c>
      <c r="AB3702">
        <v>0</v>
      </c>
      <c r="AC3702" s="3">
        <v>0</v>
      </c>
      <c r="AD3702" s="2">
        <v>-7297347.0099999998</v>
      </c>
      <c r="AE3702" s="3">
        <v>599122533.62</v>
      </c>
      <c r="AF3702" s="3">
        <v>12164932.65</v>
      </c>
      <c r="AG3702" s="3">
        <v>2628720.44</v>
      </c>
      <c r="AH3702" s="3">
        <v>103699.7</v>
      </c>
      <c r="AI3702" s="3">
        <v>2074</v>
      </c>
      <c r="AJ3702" s="2">
        <v>-10188946.82</v>
      </c>
    </row>
    <row r="3703" spans="1:36" hidden="1" x14ac:dyDescent="0.25">
      <c r="A3703" s="8">
        <v>8</v>
      </c>
      <c r="B3703" s="8" t="s">
        <v>8773</v>
      </c>
      <c r="C3703" s="8">
        <v>242030031250</v>
      </c>
      <c r="D3703" s="8" t="s">
        <v>8774</v>
      </c>
      <c r="F3703" s="8" t="s">
        <v>640</v>
      </c>
      <c r="G3703" s="10">
        <v>43816</v>
      </c>
      <c r="H3703" s="8" t="s">
        <v>31</v>
      </c>
      <c r="I3703" s="8" t="s">
        <v>32</v>
      </c>
      <c r="J3703" s="9">
        <v>0</v>
      </c>
      <c r="K3703" s="9">
        <v>0</v>
      </c>
      <c r="L3703" s="8">
        <v>0</v>
      </c>
      <c r="M3703" s="14">
        <f t="shared" si="174"/>
        <v>0</v>
      </c>
      <c r="N3703" s="8">
        <v>0</v>
      </c>
      <c r="O3703" s="8">
        <v>0</v>
      </c>
      <c r="P3703" s="8" t="s">
        <v>106</v>
      </c>
      <c r="R3703" s="8">
        <v>-34.19</v>
      </c>
      <c r="S3703" s="13">
        <f>_xlfn.XLOOKUP(P3703,rif_fee_schedule!$A$2:$A$84,rif_fee_schedule!C$2:C$84, 0)*1.628</f>
        <v>0</v>
      </c>
      <c r="T3703" s="13">
        <f>_xlfn.XLOOKUP(P3703,rif_fee_schedule!$A$2:$A$84,rif_fee_schedule!D$2:D$84, 0)</f>
        <v>0</v>
      </c>
      <c r="U3703" s="14">
        <f t="shared" si="175"/>
        <v>0</v>
      </c>
      <c r="V3703" s="14">
        <f t="shared" si="176"/>
        <v>0</v>
      </c>
      <c r="W3703"/>
      <c r="Y3703" s="3">
        <v>38230434.439999998</v>
      </c>
      <c r="Z3703" s="3">
        <v>764608.82</v>
      </c>
      <c r="AA3703" s="3">
        <v>0</v>
      </c>
      <c r="AB3703">
        <v>0</v>
      </c>
      <c r="AC3703" s="3">
        <v>0</v>
      </c>
      <c r="AD3703" s="2">
        <v>-229524.99</v>
      </c>
      <c r="AE3703" s="3">
        <v>599122533.62</v>
      </c>
      <c r="AF3703" s="3">
        <v>12164932.65</v>
      </c>
      <c r="AG3703" s="3">
        <v>2628720.44</v>
      </c>
      <c r="AH3703" s="3">
        <v>103699.7</v>
      </c>
      <c r="AI3703" s="3">
        <v>2074</v>
      </c>
      <c r="AJ3703" s="2">
        <v>-10188946.82</v>
      </c>
    </row>
    <row r="3704" spans="1:36" hidden="1" x14ac:dyDescent="0.25">
      <c r="A3704" s="8">
        <v>8</v>
      </c>
      <c r="B3704" s="8" t="s">
        <v>8773</v>
      </c>
      <c r="C3704" s="8">
        <v>242030031250</v>
      </c>
      <c r="D3704" s="8" t="s">
        <v>8774</v>
      </c>
      <c r="F3704" s="8" t="s">
        <v>640</v>
      </c>
      <c r="G3704" s="10">
        <v>43816</v>
      </c>
      <c r="H3704" s="8" t="s">
        <v>31</v>
      </c>
      <c r="I3704" s="8" t="s">
        <v>32</v>
      </c>
      <c r="J3704" s="9">
        <v>0</v>
      </c>
      <c r="K3704" s="9">
        <v>0</v>
      </c>
      <c r="L3704" s="8">
        <v>0</v>
      </c>
      <c r="M3704" s="14">
        <f t="shared" si="174"/>
        <v>0</v>
      </c>
      <c r="N3704" s="8">
        <v>0</v>
      </c>
      <c r="O3704" s="8">
        <v>0</v>
      </c>
      <c r="P3704" s="8" t="s">
        <v>113</v>
      </c>
      <c r="R3704" s="8">
        <v>-4.2300000000000004</v>
      </c>
      <c r="S3704" s="13">
        <f>_xlfn.XLOOKUP(P3704,rif_fee_schedule!$A$2:$A$84,rif_fee_schedule!C$2:C$84, 0)*1.628</f>
        <v>6860.3919999999998</v>
      </c>
      <c r="T3704" s="13">
        <f>_xlfn.XLOOKUP(P3704,rif_fee_schedule!$A$2:$A$84,rif_fee_schedule!D$2:D$84, 0)</f>
        <v>3984</v>
      </c>
      <c r="U3704" s="14">
        <f t="shared" si="175"/>
        <v>-29019.458160000002</v>
      </c>
      <c r="V3704" s="14">
        <f t="shared" si="176"/>
        <v>-16852.320000000003</v>
      </c>
      <c r="W3704"/>
      <c r="Y3704" s="3">
        <v>38230434.439999998</v>
      </c>
      <c r="Z3704" s="3">
        <v>764608.82</v>
      </c>
      <c r="AA3704" s="3">
        <v>0</v>
      </c>
      <c r="AB3704">
        <v>0</v>
      </c>
      <c r="AC3704" s="3">
        <v>0</v>
      </c>
      <c r="AD3704" s="2">
        <v>-229524.99</v>
      </c>
      <c r="AE3704" s="3">
        <v>599122533.62</v>
      </c>
      <c r="AF3704" s="3">
        <v>12164932.65</v>
      </c>
      <c r="AG3704" s="3">
        <v>2628720.44</v>
      </c>
      <c r="AH3704" s="3">
        <v>103699.7</v>
      </c>
      <c r="AI3704" s="3">
        <v>2074</v>
      </c>
      <c r="AJ3704" s="2">
        <v>-10188946.82</v>
      </c>
    </row>
    <row r="3705" spans="1:36" hidden="1" x14ac:dyDescent="0.25">
      <c r="A3705" s="8">
        <v>8</v>
      </c>
      <c r="B3705" s="8" t="s">
        <v>8773</v>
      </c>
      <c r="C3705" s="8">
        <v>242030031250</v>
      </c>
      <c r="D3705" s="8" t="s">
        <v>8774</v>
      </c>
      <c r="F3705" s="8" t="s">
        <v>640</v>
      </c>
      <c r="G3705" s="10">
        <v>43816</v>
      </c>
      <c r="H3705" s="8" t="s">
        <v>31</v>
      </c>
      <c r="I3705" s="8" t="s">
        <v>32</v>
      </c>
      <c r="J3705" s="9">
        <v>0</v>
      </c>
      <c r="K3705" s="9">
        <v>0</v>
      </c>
      <c r="L3705" s="8">
        <v>0</v>
      </c>
      <c r="M3705" s="14">
        <f t="shared" si="174"/>
        <v>0</v>
      </c>
      <c r="N3705" s="8">
        <v>0</v>
      </c>
      <c r="O3705" s="8">
        <v>0</v>
      </c>
      <c r="P3705" s="8" t="s">
        <v>983</v>
      </c>
      <c r="R3705" s="8">
        <v>143</v>
      </c>
      <c r="S3705" s="13">
        <f>_xlfn.XLOOKUP(P3705,rif_fee_schedule!$A$2:$A$84,rif_fee_schedule!C$2:C$84, 0)*1.628</f>
        <v>203.5</v>
      </c>
      <c r="T3705" s="13">
        <f>_xlfn.XLOOKUP(P3705,rif_fee_schedule!$A$2:$A$84,rif_fee_schedule!D$2:D$84, 0)</f>
        <v>118</v>
      </c>
      <c r="U3705" s="14">
        <f t="shared" si="175"/>
        <v>29100.5</v>
      </c>
      <c r="V3705" s="14">
        <f t="shared" si="176"/>
        <v>16874</v>
      </c>
      <c r="W3705"/>
      <c r="Y3705" s="3">
        <v>38230434.439999998</v>
      </c>
      <c r="Z3705" s="3">
        <v>764608.82</v>
      </c>
      <c r="AA3705" s="3">
        <v>0</v>
      </c>
      <c r="AB3705">
        <v>0</v>
      </c>
      <c r="AC3705" s="3">
        <v>0</v>
      </c>
      <c r="AD3705" s="2">
        <v>-229524.99</v>
      </c>
      <c r="AE3705" s="3">
        <v>599122533.62</v>
      </c>
      <c r="AF3705" s="3">
        <v>12164932.65</v>
      </c>
      <c r="AG3705" s="3">
        <v>2628720.44</v>
      </c>
      <c r="AH3705" s="3">
        <v>103699.7</v>
      </c>
      <c r="AI3705" s="3">
        <v>2074</v>
      </c>
      <c r="AJ3705" s="2">
        <v>-10188946.82</v>
      </c>
    </row>
    <row r="3706" spans="1:36" hidden="1" x14ac:dyDescent="0.25">
      <c r="A3706" s="8">
        <v>2</v>
      </c>
      <c r="B3706" s="8" t="s">
        <v>2326</v>
      </c>
      <c r="C3706" s="8">
        <v>141290220030</v>
      </c>
      <c r="D3706" s="8" t="s">
        <v>2327</v>
      </c>
      <c r="F3706" s="8" t="s">
        <v>2328</v>
      </c>
      <c r="G3706" s="10">
        <v>43627</v>
      </c>
      <c r="H3706" s="8" t="s">
        <v>31</v>
      </c>
      <c r="I3706" s="8" t="s">
        <v>38</v>
      </c>
      <c r="J3706" s="9">
        <v>0</v>
      </c>
      <c r="K3706" s="9">
        <v>0</v>
      </c>
      <c r="L3706" s="8">
        <v>0</v>
      </c>
      <c r="M3706" s="14">
        <f t="shared" si="174"/>
        <v>0</v>
      </c>
      <c r="N3706" s="8">
        <v>0</v>
      </c>
      <c r="O3706" s="8">
        <v>0</v>
      </c>
      <c r="P3706" s="8" t="s">
        <v>77</v>
      </c>
      <c r="R3706" s="8">
        <v>0</v>
      </c>
      <c r="S3706" s="13">
        <f>_xlfn.XLOOKUP(P3706,rif_fee_schedule!$A$2:$A$84,rif_fee_schedule!C$2:C$84, 0)*1.628</f>
        <v>9769.6279999999988</v>
      </c>
      <c r="T3706" s="13">
        <f>_xlfn.XLOOKUP(P3706,rif_fee_schedule!$A$2:$A$84,rif_fee_schedule!D$2:D$84, 0)</f>
        <v>5674</v>
      </c>
      <c r="U3706" s="14">
        <f t="shared" si="175"/>
        <v>0</v>
      </c>
      <c r="V3706" s="14">
        <f t="shared" si="176"/>
        <v>0</v>
      </c>
      <c r="W3706"/>
      <c r="Y3706" s="3">
        <v>272008405.74000001</v>
      </c>
      <c r="Z3706" s="3">
        <v>5573244.3300000001</v>
      </c>
      <c r="AA3706" s="3">
        <v>0</v>
      </c>
      <c r="AB3706">
        <v>0</v>
      </c>
      <c r="AC3706" s="3">
        <v>0</v>
      </c>
      <c r="AD3706" s="2">
        <v>-7297347.0099999998</v>
      </c>
      <c r="AE3706" s="3">
        <v>599122533.62</v>
      </c>
      <c r="AF3706" s="3">
        <v>12164932.65</v>
      </c>
      <c r="AG3706" s="3">
        <v>2628720.44</v>
      </c>
      <c r="AH3706" s="3">
        <v>103699.7</v>
      </c>
      <c r="AI3706" s="3">
        <v>2074</v>
      </c>
      <c r="AJ3706" s="2">
        <v>-10188946.82</v>
      </c>
    </row>
    <row r="3707" spans="1:36" hidden="1" x14ac:dyDescent="0.25">
      <c r="A3707" s="8">
        <v>2</v>
      </c>
      <c r="B3707" s="8" t="s">
        <v>1628</v>
      </c>
      <c r="C3707" s="8">
        <v>131320270010</v>
      </c>
      <c r="D3707" s="8" t="s">
        <v>1629</v>
      </c>
      <c r="F3707" s="8" t="s">
        <v>1630</v>
      </c>
      <c r="G3707" s="10">
        <v>43627</v>
      </c>
      <c r="H3707" s="8" t="s">
        <v>31</v>
      </c>
      <c r="I3707" s="8" t="s">
        <v>38</v>
      </c>
      <c r="J3707" s="9">
        <v>5718.94</v>
      </c>
      <c r="K3707" s="9">
        <v>114.38</v>
      </c>
      <c r="L3707" s="8">
        <v>0</v>
      </c>
      <c r="M3707" s="14">
        <f t="shared" si="174"/>
        <v>5833.32</v>
      </c>
      <c r="N3707" s="8">
        <v>0</v>
      </c>
      <c r="O3707" s="8">
        <v>0</v>
      </c>
      <c r="P3707" s="8" t="s">
        <v>629</v>
      </c>
      <c r="R3707" s="8">
        <v>1</v>
      </c>
      <c r="S3707" s="13">
        <f>_xlfn.XLOOKUP(P3707,rif_fee_schedule!$A$2:$A$84,rif_fee_schedule!C$2:C$84, 0)*1.628</f>
        <v>6370.3639999999996</v>
      </c>
      <c r="T3707" s="13">
        <f>_xlfn.XLOOKUP(P3707,rif_fee_schedule!$A$2:$A$84,rif_fee_schedule!D$2:D$84, 0)</f>
        <v>3699</v>
      </c>
      <c r="U3707" s="14">
        <f t="shared" si="175"/>
        <v>6370.3639999999996</v>
      </c>
      <c r="V3707" s="14">
        <f t="shared" si="176"/>
        <v>3699</v>
      </c>
      <c r="W3707"/>
      <c r="Y3707" s="3">
        <v>272008405.74000001</v>
      </c>
      <c r="Z3707" s="3">
        <v>5573244.3300000001</v>
      </c>
      <c r="AA3707" s="3">
        <v>0</v>
      </c>
      <c r="AB3707">
        <v>0</v>
      </c>
      <c r="AC3707" s="3">
        <v>0</v>
      </c>
      <c r="AD3707" s="2">
        <v>-7297347.0099999998</v>
      </c>
      <c r="AE3707" s="3">
        <v>599122533.62</v>
      </c>
      <c r="AF3707" s="3">
        <v>12164932.65</v>
      </c>
      <c r="AG3707" s="3">
        <v>2628720.44</v>
      </c>
      <c r="AH3707" s="3">
        <v>103699.7</v>
      </c>
      <c r="AI3707" s="3">
        <v>2074</v>
      </c>
      <c r="AJ3707" s="2">
        <v>-10188946.82</v>
      </c>
    </row>
    <row r="3708" spans="1:36" hidden="1" x14ac:dyDescent="0.25">
      <c r="A3708" s="8">
        <v>2</v>
      </c>
      <c r="B3708" s="8" t="s">
        <v>2225</v>
      </c>
      <c r="C3708" s="8">
        <v>141210120442</v>
      </c>
      <c r="D3708" s="8" t="s">
        <v>2226</v>
      </c>
      <c r="G3708" s="10">
        <v>43630</v>
      </c>
      <c r="H3708" s="8" t="s">
        <v>31</v>
      </c>
      <c r="I3708" s="8" t="s">
        <v>32</v>
      </c>
      <c r="J3708" s="9">
        <v>0</v>
      </c>
      <c r="K3708" s="9">
        <v>0</v>
      </c>
      <c r="L3708" s="8">
        <v>0</v>
      </c>
      <c r="M3708" s="14">
        <f t="shared" si="174"/>
        <v>0</v>
      </c>
      <c r="N3708" s="8">
        <v>0</v>
      </c>
      <c r="O3708" s="8">
        <v>0</v>
      </c>
      <c r="P3708" s="8" t="s">
        <v>77</v>
      </c>
      <c r="R3708" s="8">
        <v>0</v>
      </c>
      <c r="S3708" s="13">
        <f>_xlfn.XLOOKUP(P3708,rif_fee_schedule!$A$2:$A$84,rif_fee_schedule!C$2:C$84, 0)*1.628</f>
        <v>9769.6279999999988</v>
      </c>
      <c r="T3708" s="13">
        <f>_xlfn.XLOOKUP(P3708,rif_fee_schedule!$A$2:$A$84,rif_fee_schedule!D$2:D$84, 0)</f>
        <v>5674</v>
      </c>
      <c r="U3708" s="14">
        <f t="shared" si="175"/>
        <v>0</v>
      </c>
      <c r="V3708" s="14">
        <f t="shared" si="176"/>
        <v>0</v>
      </c>
      <c r="W3708"/>
      <c r="Y3708" s="3">
        <v>272008405.74000001</v>
      </c>
      <c r="Z3708" s="3">
        <v>5573244.3300000001</v>
      </c>
      <c r="AA3708" s="3">
        <v>0</v>
      </c>
      <c r="AB3708">
        <v>0</v>
      </c>
      <c r="AC3708" s="3">
        <v>0</v>
      </c>
      <c r="AD3708" s="2">
        <v>-7297347.0099999998</v>
      </c>
      <c r="AE3708" s="3">
        <v>599122533.62</v>
      </c>
      <c r="AF3708" s="3">
        <v>12164932.65</v>
      </c>
      <c r="AG3708" s="3">
        <v>2628720.44</v>
      </c>
      <c r="AH3708" s="3">
        <v>103699.7</v>
      </c>
      <c r="AI3708" s="3">
        <v>2074</v>
      </c>
      <c r="AJ3708" s="2">
        <v>-10188946.82</v>
      </c>
    </row>
    <row r="3709" spans="1:36" hidden="1" x14ac:dyDescent="0.25">
      <c r="A3709" s="8">
        <v>2</v>
      </c>
      <c r="B3709" s="8" t="s">
        <v>1655</v>
      </c>
      <c r="C3709" s="8">
        <v>131340250370</v>
      </c>
      <c r="D3709" s="8" t="s">
        <v>1654</v>
      </c>
      <c r="G3709" s="10">
        <v>43628</v>
      </c>
      <c r="H3709" s="8" t="s">
        <v>31</v>
      </c>
      <c r="I3709" s="8" t="s">
        <v>32</v>
      </c>
      <c r="J3709" s="9">
        <v>7340.78</v>
      </c>
      <c r="K3709" s="9">
        <v>146.81</v>
      </c>
      <c r="L3709" s="8">
        <v>0</v>
      </c>
      <c r="M3709" s="14">
        <f t="shared" si="174"/>
        <v>7487.59</v>
      </c>
      <c r="N3709" s="8">
        <v>0</v>
      </c>
      <c r="O3709" s="8">
        <v>0</v>
      </c>
      <c r="P3709" s="8" t="s">
        <v>114</v>
      </c>
      <c r="R3709" s="8">
        <v>3</v>
      </c>
      <c r="S3709" s="13">
        <f>_xlfn.XLOOKUP(P3709,rif_fee_schedule!$A$2:$A$84,rif_fee_schedule!C$2:C$84, 0)*1.628</f>
        <v>4288.152</v>
      </c>
      <c r="T3709" s="13">
        <f>_xlfn.XLOOKUP(P3709,rif_fee_schedule!$A$2:$A$84,rif_fee_schedule!D$2:D$84, 0)</f>
        <v>2490</v>
      </c>
      <c r="U3709" s="14">
        <f t="shared" si="175"/>
        <v>12864.456</v>
      </c>
      <c r="V3709" s="14">
        <f t="shared" si="176"/>
        <v>7470</v>
      </c>
      <c r="W3709"/>
      <c r="Y3709" s="3">
        <v>272008405.74000001</v>
      </c>
      <c r="Z3709" s="3">
        <v>5573244.3300000001</v>
      </c>
      <c r="AA3709" s="3">
        <v>0</v>
      </c>
      <c r="AB3709">
        <v>0</v>
      </c>
      <c r="AC3709" s="3">
        <v>0</v>
      </c>
      <c r="AD3709" s="2">
        <v>-7297347.0099999998</v>
      </c>
      <c r="AE3709" s="3">
        <v>599122533.62</v>
      </c>
      <c r="AF3709" s="3">
        <v>12164932.65</v>
      </c>
      <c r="AG3709" s="3">
        <v>2628720.44</v>
      </c>
      <c r="AH3709" s="3">
        <v>103699.7</v>
      </c>
      <c r="AI3709" s="3">
        <v>2074</v>
      </c>
      <c r="AJ3709" s="2">
        <v>-10188946.82</v>
      </c>
    </row>
    <row r="3710" spans="1:36" hidden="1" x14ac:dyDescent="0.25">
      <c r="A3710" s="8">
        <v>2</v>
      </c>
      <c r="B3710" s="8" t="s">
        <v>1655</v>
      </c>
      <c r="C3710" s="8">
        <v>131340250370</v>
      </c>
      <c r="D3710" s="8" t="s">
        <v>1654</v>
      </c>
      <c r="G3710" s="10">
        <v>43628</v>
      </c>
      <c r="H3710" s="8" t="s">
        <v>31</v>
      </c>
      <c r="I3710" s="8" t="s">
        <v>32</v>
      </c>
      <c r="J3710" s="9">
        <v>7340.78</v>
      </c>
      <c r="K3710" s="9">
        <v>146.81</v>
      </c>
      <c r="L3710" s="8">
        <v>0</v>
      </c>
      <c r="M3710" s="14">
        <f t="shared" si="174"/>
        <v>7487.59</v>
      </c>
      <c r="N3710" s="8">
        <v>0</v>
      </c>
      <c r="O3710" s="8">
        <v>0</v>
      </c>
      <c r="P3710" s="8" t="s">
        <v>77</v>
      </c>
      <c r="R3710" s="8">
        <v>-1</v>
      </c>
      <c r="S3710" s="13">
        <f>_xlfn.XLOOKUP(P3710,rif_fee_schedule!$A$2:$A$84,rif_fee_schedule!C$2:C$84, 0)*1.628</f>
        <v>9769.6279999999988</v>
      </c>
      <c r="T3710" s="13">
        <f>_xlfn.XLOOKUP(P3710,rif_fee_schedule!$A$2:$A$84,rif_fee_schedule!D$2:D$84, 0)</f>
        <v>5674</v>
      </c>
      <c r="U3710" s="14">
        <f t="shared" si="175"/>
        <v>-9769.6279999999988</v>
      </c>
      <c r="V3710" s="14">
        <f t="shared" si="176"/>
        <v>-5674</v>
      </c>
      <c r="W3710"/>
      <c r="Y3710" s="3">
        <v>272008405.74000001</v>
      </c>
      <c r="Z3710" s="3">
        <v>5573244.3300000001</v>
      </c>
      <c r="AA3710" s="3">
        <v>0</v>
      </c>
      <c r="AB3710">
        <v>0</v>
      </c>
      <c r="AC3710" s="3">
        <v>0</v>
      </c>
      <c r="AD3710" s="2">
        <v>-7297347.0099999998</v>
      </c>
      <c r="AE3710" s="3">
        <v>599122533.62</v>
      </c>
      <c r="AF3710" s="3">
        <v>12164932.65</v>
      </c>
      <c r="AG3710" s="3">
        <v>2628720.44</v>
      </c>
      <c r="AH3710" s="3">
        <v>103699.7</v>
      </c>
      <c r="AI3710" s="3">
        <v>2074</v>
      </c>
      <c r="AJ3710" s="2">
        <v>-10188946.82</v>
      </c>
    </row>
    <row r="3711" spans="1:36" hidden="1" x14ac:dyDescent="0.25">
      <c r="A3711" s="8">
        <v>3.1</v>
      </c>
      <c r="B3711" s="8" t="s">
        <v>4317</v>
      </c>
      <c r="C3711" s="8">
        <v>3220130340010</v>
      </c>
      <c r="D3711" s="8" t="s">
        <v>4318</v>
      </c>
      <c r="F3711" s="8" t="s">
        <v>4319</v>
      </c>
      <c r="G3711" s="10">
        <v>43640</v>
      </c>
      <c r="H3711" s="8" t="s">
        <v>31</v>
      </c>
      <c r="I3711" s="8" t="s">
        <v>38</v>
      </c>
      <c r="J3711" s="9">
        <v>10900.02</v>
      </c>
      <c r="K3711" s="9">
        <v>218</v>
      </c>
      <c r="L3711" s="8">
        <v>0</v>
      </c>
      <c r="M3711" s="14">
        <f t="shared" si="174"/>
        <v>11118.02</v>
      </c>
      <c r="N3711" s="8">
        <v>0</v>
      </c>
      <c r="O3711" s="8">
        <v>0</v>
      </c>
      <c r="P3711" s="8" t="s">
        <v>45</v>
      </c>
      <c r="R3711" s="11">
        <v>3651</v>
      </c>
      <c r="S3711" s="13">
        <f>_xlfn.XLOOKUP(P3711,rif_fee_schedule!$A$2:$A$84,rif_fee_schedule!C$2:C$84, 0)*1.628</f>
        <v>19.244587999999997</v>
      </c>
      <c r="T3711" s="13">
        <f>_xlfn.XLOOKUP(P3711,rif_fee_schedule!$A$2:$A$84,rif_fee_schedule!D$2:D$84, 0)</f>
        <v>11.177</v>
      </c>
      <c r="U3711" s="14">
        <f t="shared" si="175"/>
        <v>70261.990787999981</v>
      </c>
      <c r="V3711" s="14">
        <f t="shared" si="176"/>
        <v>40807.226999999999</v>
      </c>
      <c r="W3711" s="2"/>
      <c r="Y3711" s="3">
        <v>34362078.990000002</v>
      </c>
      <c r="Z3711" s="3">
        <v>687512.03</v>
      </c>
      <c r="AA3711" s="3">
        <v>0</v>
      </c>
      <c r="AB3711">
        <v>0</v>
      </c>
      <c r="AC3711" s="3">
        <v>0</v>
      </c>
      <c r="AD3711" s="2">
        <v>-175934.14</v>
      </c>
      <c r="AE3711" s="3">
        <v>599122533.62</v>
      </c>
      <c r="AF3711" s="3">
        <v>12164932.65</v>
      </c>
      <c r="AG3711" s="3">
        <v>2628720.44</v>
      </c>
      <c r="AH3711" s="3">
        <v>103699.7</v>
      </c>
      <c r="AI3711" s="3">
        <v>2074</v>
      </c>
      <c r="AJ3711" s="2">
        <v>-10188946.82</v>
      </c>
    </row>
    <row r="3712" spans="1:36" hidden="1" x14ac:dyDescent="0.25">
      <c r="A3712" s="8">
        <v>3.1</v>
      </c>
      <c r="B3712" s="8" t="s">
        <v>4317</v>
      </c>
      <c r="C3712" s="8">
        <v>3220130340010</v>
      </c>
      <c r="D3712" s="8" t="s">
        <v>4318</v>
      </c>
      <c r="F3712" s="8" t="s">
        <v>4319</v>
      </c>
      <c r="G3712" s="10">
        <v>43640</v>
      </c>
      <c r="H3712" s="8" t="s">
        <v>31</v>
      </c>
      <c r="I3712" s="8" t="s">
        <v>38</v>
      </c>
      <c r="J3712" s="9">
        <v>10900.02</v>
      </c>
      <c r="K3712" s="9">
        <v>218</v>
      </c>
      <c r="L3712" s="8">
        <v>0</v>
      </c>
      <c r="M3712" s="14">
        <f t="shared" si="174"/>
        <v>11118.02</v>
      </c>
      <c r="N3712" s="8">
        <v>0</v>
      </c>
      <c r="O3712" s="8">
        <v>0</v>
      </c>
      <c r="P3712" s="8" t="s">
        <v>72</v>
      </c>
      <c r="R3712" s="11">
        <v>-3651</v>
      </c>
      <c r="S3712" s="13">
        <f>_xlfn.XLOOKUP(P3712,rif_fee_schedule!$A$2:$A$84,rif_fee_schedule!C$2:C$84, 0)*1.628</f>
        <v>15.918583999999999</v>
      </c>
      <c r="T3712" s="13">
        <f>_xlfn.XLOOKUP(P3712,rif_fee_schedule!$A$2:$A$84,rif_fee_schedule!D$2:D$84, 0)</f>
        <v>9.2460000000000004</v>
      </c>
      <c r="U3712" s="14">
        <f t="shared" si="175"/>
        <v>-58118.750183999997</v>
      </c>
      <c r="V3712" s="14">
        <f t="shared" si="176"/>
        <v>-33757.146000000001</v>
      </c>
      <c r="W3712" s="2"/>
      <c r="Y3712" s="3">
        <v>34362078.990000002</v>
      </c>
      <c r="Z3712" s="3">
        <v>687512.03</v>
      </c>
      <c r="AA3712" s="3">
        <v>0</v>
      </c>
      <c r="AB3712">
        <v>0</v>
      </c>
      <c r="AC3712" s="3">
        <v>0</v>
      </c>
      <c r="AD3712" s="2">
        <v>-175934.14</v>
      </c>
      <c r="AE3712" s="3">
        <v>599122533.62</v>
      </c>
      <c r="AF3712" s="3">
        <v>12164932.65</v>
      </c>
      <c r="AG3712" s="3">
        <v>2628720.44</v>
      </c>
      <c r="AH3712" s="3">
        <v>103699.7</v>
      </c>
      <c r="AI3712" s="3">
        <v>2074</v>
      </c>
      <c r="AJ3712" s="2">
        <v>-10188946.82</v>
      </c>
    </row>
    <row r="3713" spans="1:36" hidden="1" x14ac:dyDescent="0.25">
      <c r="A3713" s="8">
        <v>8</v>
      </c>
      <c r="B3713" s="8" t="s">
        <v>8664</v>
      </c>
      <c r="C3713" s="8">
        <v>232320110220</v>
      </c>
      <c r="D3713" s="8" t="s">
        <v>8665</v>
      </c>
      <c r="F3713" s="8" t="s">
        <v>8666</v>
      </c>
      <c r="G3713" s="10">
        <v>43627</v>
      </c>
      <c r="H3713" s="8" t="s">
        <v>31</v>
      </c>
      <c r="I3713" s="8" t="s">
        <v>38</v>
      </c>
      <c r="J3713" s="9">
        <v>0</v>
      </c>
      <c r="K3713" s="9">
        <v>0</v>
      </c>
      <c r="L3713" s="8">
        <v>0</v>
      </c>
      <c r="M3713" s="14">
        <f t="shared" si="174"/>
        <v>0</v>
      </c>
      <c r="N3713" s="8">
        <v>0</v>
      </c>
      <c r="O3713" s="8">
        <v>0</v>
      </c>
      <c r="P3713" s="8" t="s">
        <v>77</v>
      </c>
      <c r="R3713" s="8">
        <v>1</v>
      </c>
      <c r="S3713" s="13">
        <f>_xlfn.XLOOKUP(P3713,rif_fee_schedule!$A$2:$A$84,rif_fee_schedule!C$2:C$84, 0)*1.628</f>
        <v>9769.6279999999988</v>
      </c>
      <c r="T3713" s="13">
        <f>_xlfn.XLOOKUP(P3713,rif_fee_schedule!$A$2:$A$84,rif_fee_schedule!D$2:D$84, 0)</f>
        <v>5674</v>
      </c>
      <c r="U3713" s="14">
        <f t="shared" si="175"/>
        <v>9769.6279999999988</v>
      </c>
      <c r="V3713" s="14">
        <f t="shared" si="176"/>
        <v>5674</v>
      </c>
      <c r="W3713"/>
      <c r="Y3713" s="3">
        <v>38230434.439999998</v>
      </c>
      <c r="Z3713" s="3">
        <v>764608.82</v>
      </c>
      <c r="AA3713" s="3">
        <v>0</v>
      </c>
      <c r="AB3713">
        <v>0</v>
      </c>
      <c r="AC3713" s="3">
        <v>0</v>
      </c>
      <c r="AD3713" s="2">
        <v>-229524.99</v>
      </c>
      <c r="AE3713" s="3">
        <v>599122533.62</v>
      </c>
      <c r="AF3713" s="3">
        <v>12164932.65</v>
      </c>
      <c r="AG3713" s="3">
        <v>2628720.44</v>
      </c>
      <c r="AH3713" s="3">
        <v>103699.7</v>
      </c>
      <c r="AI3713" s="3">
        <v>2074</v>
      </c>
      <c r="AJ3713" s="2">
        <v>-10188946.82</v>
      </c>
    </row>
    <row r="3714" spans="1:36" hidden="1" x14ac:dyDescent="0.25">
      <c r="A3714" s="8">
        <v>8</v>
      </c>
      <c r="B3714" s="8" t="s">
        <v>8664</v>
      </c>
      <c r="C3714" s="8">
        <v>232320110220</v>
      </c>
      <c r="D3714" s="8" t="s">
        <v>8665</v>
      </c>
      <c r="F3714" s="8" t="s">
        <v>8666</v>
      </c>
      <c r="G3714" s="10">
        <v>43627</v>
      </c>
      <c r="H3714" s="8" t="s">
        <v>31</v>
      </c>
      <c r="I3714" s="8" t="s">
        <v>38</v>
      </c>
      <c r="J3714" s="9">
        <v>0</v>
      </c>
      <c r="K3714" s="9">
        <v>0</v>
      </c>
      <c r="L3714" s="8">
        <v>0</v>
      </c>
      <c r="M3714" s="14">
        <f t="shared" si="174"/>
        <v>0</v>
      </c>
      <c r="N3714" s="8">
        <v>0</v>
      </c>
      <c r="O3714" s="8">
        <v>0</v>
      </c>
      <c r="P3714" s="8" t="s">
        <v>77</v>
      </c>
      <c r="R3714" s="8">
        <v>-1</v>
      </c>
      <c r="S3714" s="13">
        <f>_xlfn.XLOOKUP(P3714,rif_fee_schedule!$A$2:$A$84,rif_fee_schedule!C$2:C$84, 0)*1.628</f>
        <v>9769.6279999999988</v>
      </c>
      <c r="T3714" s="13">
        <f>_xlfn.XLOOKUP(P3714,rif_fee_schedule!$A$2:$A$84,rif_fee_schedule!D$2:D$84, 0)</f>
        <v>5674</v>
      </c>
      <c r="U3714" s="14">
        <f t="shared" si="175"/>
        <v>-9769.6279999999988</v>
      </c>
      <c r="V3714" s="14">
        <f t="shared" si="176"/>
        <v>-5674</v>
      </c>
      <c r="W3714"/>
      <c r="Y3714" s="3">
        <v>38230434.439999998</v>
      </c>
      <c r="Z3714" s="3">
        <v>764608.82</v>
      </c>
      <c r="AA3714" s="3">
        <v>0</v>
      </c>
      <c r="AB3714">
        <v>0</v>
      </c>
      <c r="AC3714" s="3">
        <v>0</v>
      </c>
      <c r="AD3714" s="2">
        <v>-229524.99</v>
      </c>
      <c r="AE3714" s="3">
        <v>599122533.62</v>
      </c>
      <c r="AF3714" s="3">
        <v>12164932.65</v>
      </c>
      <c r="AG3714" s="3">
        <v>2628720.44</v>
      </c>
      <c r="AH3714" s="3">
        <v>103699.7</v>
      </c>
      <c r="AI3714" s="3">
        <v>2074</v>
      </c>
      <c r="AJ3714" s="2">
        <v>-10188946.82</v>
      </c>
    </row>
    <row r="3715" spans="1:36" hidden="1" x14ac:dyDescent="0.25">
      <c r="A3715" s="8">
        <v>6</v>
      </c>
      <c r="B3715" s="8" t="s">
        <v>5471</v>
      </c>
      <c r="C3715" s="8">
        <v>1079160220820</v>
      </c>
      <c r="D3715" s="8" t="s">
        <v>5472</v>
      </c>
      <c r="F3715" s="8" t="s">
        <v>5473</v>
      </c>
      <c r="G3715" s="10">
        <v>43635</v>
      </c>
      <c r="H3715" s="8" t="s">
        <v>31</v>
      </c>
      <c r="I3715" s="8" t="s">
        <v>38</v>
      </c>
      <c r="J3715" s="9">
        <v>9278.02</v>
      </c>
      <c r="K3715" s="9">
        <v>185.56</v>
      </c>
      <c r="L3715" s="8">
        <v>0</v>
      </c>
      <c r="M3715" s="14">
        <f t="shared" si="174"/>
        <v>9463.58</v>
      </c>
      <c r="N3715" s="8">
        <v>0</v>
      </c>
      <c r="O3715" s="8">
        <v>0</v>
      </c>
      <c r="P3715" s="8" t="s">
        <v>77</v>
      </c>
      <c r="R3715" s="8">
        <v>1</v>
      </c>
      <c r="S3715" s="13">
        <f>_xlfn.XLOOKUP(P3715,rif_fee_schedule!$A$2:$A$84,rif_fee_schedule!C$2:C$84, 0)*1.628</f>
        <v>9769.6279999999988</v>
      </c>
      <c r="T3715" s="13">
        <f>_xlfn.XLOOKUP(P3715,rif_fee_schedule!$A$2:$A$84,rif_fee_schedule!D$2:D$84, 0)</f>
        <v>5674</v>
      </c>
      <c r="U3715" s="14">
        <f t="shared" si="175"/>
        <v>9769.6279999999988</v>
      </c>
      <c r="V3715" s="14">
        <f t="shared" si="176"/>
        <v>5674</v>
      </c>
      <c r="W3715"/>
      <c r="Y3715" s="3">
        <v>43269262.359999999</v>
      </c>
      <c r="Z3715" s="3">
        <v>874367.57</v>
      </c>
      <c r="AA3715" s="3">
        <v>433279.63</v>
      </c>
      <c r="AB3715">
        <v>0</v>
      </c>
      <c r="AC3715" s="3">
        <v>0</v>
      </c>
      <c r="AD3715" s="2">
        <v>374512.67</v>
      </c>
      <c r="AE3715" s="3">
        <v>599122533.62</v>
      </c>
      <c r="AF3715" s="3">
        <v>12164932.65</v>
      </c>
      <c r="AG3715" s="3">
        <v>2628720.44</v>
      </c>
      <c r="AH3715" s="3">
        <v>103699.7</v>
      </c>
      <c r="AI3715" s="3">
        <v>2074</v>
      </c>
      <c r="AJ3715" s="2">
        <v>-10188946.82</v>
      </c>
    </row>
    <row r="3716" spans="1:36" hidden="1" x14ac:dyDescent="0.25">
      <c r="A3716" s="8">
        <v>6</v>
      </c>
      <c r="B3716" s="8" t="s">
        <v>5642</v>
      </c>
      <c r="C3716" s="8">
        <v>1079160222270</v>
      </c>
      <c r="D3716" s="8" t="s">
        <v>5643</v>
      </c>
      <c r="F3716" s="8" t="s">
        <v>5644</v>
      </c>
      <c r="G3716" s="10">
        <v>43634</v>
      </c>
      <c r="H3716" s="8" t="s">
        <v>31</v>
      </c>
      <c r="I3716" s="8" t="s">
        <v>38</v>
      </c>
      <c r="J3716" s="9">
        <v>9278.02</v>
      </c>
      <c r="K3716" s="9">
        <v>185.56</v>
      </c>
      <c r="L3716" s="8">
        <v>0</v>
      </c>
      <c r="M3716" s="14">
        <f t="shared" si="174"/>
        <v>9463.58</v>
      </c>
      <c r="N3716" s="8">
        <v>0</v>
      </c>
      <c r="O3716" s="8">
        <v>0</v>
      </c>
      <c r="P3716" s="8" t="s">
        <v>77</v>
      </c>
      <c r="R3716" s="8">
        <v>1</v>
      </c>
      <c r="S3716" s="13">
        <f>_xlfn.XLOOKUP(P3716,rif_fee_schedule!$A$2:$A$84,rif_fee_schedule!C$2:C$84, 0)*1.628</f>
        <v>9769.6279999999988</v>
      </c>
      <c r="T3716" s="13">
        <f>_xlfn.XLOOKUP(P3716,rif_fee_schedule!$A$2:$A$84,rif_fee_schedule!D$2:D$84, 0)</f>
        <v>5674</v>
      </c>
      <c r="U3716" s="14">
        <f t="shared" si="175"/>
        <v>9769.6279999999988</v>
      </c>
      <c r="V3716" s="14">
        <f t="shared" si="176"/>
        <v>5674</v>
      </c>
      <c r="W3716"/>
      <c r="Y3716" s="3">
        <v>43269262.359999999</v>
      </c>
      <c r="Z3716" s="3">
        <v>874367.57</v>
      </c>
      <c r="AA3716" s="3">
        <v>433279.63</v>
      </c>
      <c r="AB3716">
        <v>0</v>
      </c>
      <c r="AC3716" s="3">
        <v>0</v>
      </c>
      <c r="AD3716" s="2">
        <v>374512.67</v>
      </c>
      <c r="AE3716" s="3">
        <v>599122533.62</v>
      </c>
      <c r="AF3716" s="3">
        <v>12164932.65</v>
      </c>
      <c r="AG3716" s="3">
        <v>2628720.44</v>
      </c>
      <c r="AH3716" s="3">
        <v>103699.7</v>
      </c>
      <c r="AI3716" s="3">
        <v>2074</v>
      </c>
      <c r="AJ3716" s="2">
        <v>-10188946.82</v>
      </c>
    </row>
    <row r="3717" spans="1:36" hidden="1" x14ac:dyDescent="0.25">
      <c r="A3717" s="8">
        <v>6</v>
      </c>
      <c r="B3717" s="8" t="s">
        <v>5613</v>
      </c>
      <c r="C3717" s="8">
        <v>1079160222180</v>
      </c>
      <c r="D3717" s="8" t="s">
        <v>5614</v>
      </c>
      <c r="F3717" s="8" t="s">
        <v>5615</v>
      </c>
      <c r="G3717" s="10">
        <v>43637</v>
      </c>
      <c r="H3717" s="8" t="s">
        <v>31</v>
      </c>
      <c r="I3717" s="8" t="s">
        <v>38</v>
      </c>
      <c r="J3717" s="9">
        <v>9278.02</v>
      </c>
      <c r="K3717" s="9">
        <v>185.56</v>
      </c>
      <c r="L3717" s="8">
        <v>0</v>
      </c>
      <c r="M3717" s="14">
        <f t="shared" si="174"/>
        <v>9463.58</v>
      </c>
      <c r="N3717" s="8">
        <v>0</v>
      </c>
      <c r="O3717" s="8">
        <v>0</v>
      </c>
      <c r="P3717" s="8" t="s">
        <v>77</v>
      </c>
      <c r="R3717" s="8">
        <v>1</v>
      </c>
      <c r="S3717" s="13">
        <f>_xlfn.XLOOKUP(P3717,rif_fee_schedule!$A$2:$A$84,rif_fee_schedule!C$2:C$84, 0)*1.628</f>
        <v>9769.6279999999988</v>
      </c>
      <c r="T3717" s="13">
        <f>_xlfn.XLOOKUP(P3717,rif_fee_schedule!$A$2:$A$84,rif_fee_schedule!D$2:D$84, 0)</f>
        <v>5674</v>
      </c>
      <c r="U3717" s="14">
        <f t="shared" si="175"/>
        <v>9769.6279999999988</v>
      </c>
      <c r="V3717" s="14">
        <f t="shared" si="176"/>
        <v>5674</v>
      </c>
      <c r="W3717"/>
      <c r="Y3717" s="3">
        <v>43269262.359999999</v>
      </c>
      <c r="Z3717" s="3">
        <v>874367.57</v>
      </c>
      <c r="AA3717" s="3">
        <v>433279.63</v>
      </c>
      <c r="AB3717">
        <v>0</v>
      </c>
      <c r="AC3717" s="3">
        <v>0</v>
      </c>
      <c r="AD3717" s="2">
        <v>374512.67</v>
      </c>
      <c r="AE3717" s="3">
        <v>599122533.62</v>
      </c>
      <c r="AF3717" s="3">
        <v>12164932.65</v>
      </c>
      <c r="AG3717" s="3">
        <v>2628720.44</v>
      </c>
      <c r="AH3717" s="3">
        <v>103699.7</v>
      </c>
      <c r="AI3717" s="3">
        <v>2074</v>
      </c>
      <c r="AJ3717" s="2">
        <v>-10188946.82</v>
      </c>
    </row>
    <row r="3718" spans="1:36" hidden="1" x14ac:dyDescent="0.25">
      <c r="A3718" s="8">
        <v>6</v>
      </c>
      <c r="B3718" s="8" t="s">
        <v>5731</v>
      </c>
      <c r="C3718" s="8">
        <v>1079160222140</v>
      </c>
      <c r="D3718" s="8" t="s">
        <v>5732</v>
      </c>
      <c r="F3718" s="8" t="s">
        <v>5733</v>
      </c>
      <c r="G3718" s="10">
        <v>43635</v>
      </c>
      <c r="H3718" s="8" t="s">
        <v>31</v>
      </c>
      <c r="I3718" s="8" t="s">
        <v>38</v>
      </c>
      <c r="J3718" s="9">
        <v>9278.02</v>
      </c>
      <c r="K3718" s="9">
        <v>185.56</v>
      </c>
      <c r="L3718" s="8">
        <v>0</v>
      </c>
      <c r="M3718" s="14">
        <f t="shared" si="174"/>
        <v>9463.58</v>
      </c>
      <c r="N3718" s="8">
        <v>0</v>
      </c>
      <c r="O3718" s="8">
        <v>0</v>
      </c>
      <c r="P3718" s="8" t="s">
        <v>77</v>
      </c>
      <c r="R3718" s="8">
        <v>1</v>
      </c>
      <c r="S3718" s="13">
        <f>_xlfn.XLOOKUP(P3718,rif_fee_schedule!$A$2:$A$84,rif_fee_schedule!C$2:C$84, 0)*1.628</f>
        <v>9769.6279999999988</v>
      </c>
      <c r="T3718" s="13">
        <f>_xlfn.XLOOKUP(P3718,rif_fee_schedule!$A$2:$A$84,rif_fee_schedule!D$2:D$84, 0)</f>
        <v>5674</v>
      </c>
      <c r="U3718" s="14">
        <f t="shared" si="175"/>
        <v>9769.6279999999988</v>
      </c>
      <c r="V3718" s="14">
        <f t="shared" si="176"/>
        <v>5674</v>
      </c>
      <c r="W3718"/>
      <c r="Y3718" s="3">
        <v>43269262.359999999</v>
      </c>
      <c r="Z3718" s="3">
        <v>874367.57</v>
      </c>
      <c r="AA3718" s="3">
        <v>433279.63</v>
      </c>
      <c r="AB3718">
        <v>0</v>
      </c>
      <c r="AC3718" s="3">
        <v>0</v>
      </c>
      <c r="AD3718" s="2">
        <v>374512.67</v>
      </c>
      <c r="AE3718" s="3">
        <v>599122533.62</v>
      </c>
      <c r="AF3718" s="3">
        <v>12164932.65</v>
      </c>
      <c r="AG3718" s="3">
        <v>2628720.44</v>
      </c>
      <c r="AH3718" s="3">
        <v>103699.7</v>
      </c>
      <c r="AI3718" s="3">
        <v>2074</v>
      </c>
      <c r="AJ3718" s="2">
        <v>-10188946.82</v>
      </c>
    </row>
    <row r="3719" spans="1:36" hidden="1" x14ac:dyDescent="0.25">
      <c r="A3719" s="8">
        <v>6</v>
      </c>
      <c r="B3719" s="8" t="s">
        <v>5687</v>
      </c>
      <c r="C3719" s="8">
        <v>1079160220840</v>
      </c>
      <c r="D3719" s="8" t="s">
        <v>5688</v>
      </c>
      <c r="F3719" s="8" t="s">
        <v>5689</v>
      </c>
      <c r="G3719" s="10">
        <v>43637</v>
      </c>
      <c r="H3719" s="8" t="s">
        <v>31</v>
      </c>
      <c r="I3719" s="8" t="s">
        <v>38</v>
      </c>
      <c r="J3719" s="9">
        <v>9278.02</v>
      </c>
      <c r="K3719" s="9">
        <v>185.56</v>
      </c>
      <c r="L3719" s="8">
        <v>0</v>
      </c>
      <c r="M3719" s="14">
        <f t="shared" si="174"/>
        <v>9463.58</v>
      </c>
      <c r="N3719" s="8">
        <v>0</v>
      </c>
      <c r="O3719" s="8">
        <v>0</v>
      </c>
      <c r="P3719" s="8" t="s">
        <v>77</v>
      </c>
      <c r="R3719" s="8">
        <v>1</v>
      </c>
      <c r="S3719" s="13">
        <f>_xlfn.XLOOKUP(P3719,rif_fee_schedule!$A$2:$A$84,rif_fee_schedule!C$2:C$84, 0)*1.628</f>
        <v>9769.6279999999988</v>
      </c>
      <c r="T3719" s="13">
        <f>_xlfn.XLOOKUP(P3719,rif_fee_schedule!$A$2:$A$84,rif_fee_schedule!D$2:D$84, 0)</f>
        <v>5674</v>
      </c>
      <c r="U3719" s="14">
        <f t="shared" si="175"/>
        <v>9769.6279999999988</v>
      </c>
      <c r="V3719" s="14">
        <f t="shared" si="176"/>
        <v>5674</v>
      </c>
      <c r="W3719"/>
      <c r="Y3719" s="3">
        <v>43269262.359999999</v>
      </c>
      <c r="Z3719" s="3">
        <v>874367.57</v>
      </c>
      <c r="AA3719" s="3">
        <v>433279.63</v>
      </c>
      <c r="AB3719">
        <v>0</v>
      </c>
      <c r="AC3719" s="3">
        <v>0</v>
      </c>
      <c r="AD3719" s="2">
        <v>374512.67</v>
      </c>
      <c r="AE3719" s="3">
        <v>599122533.62</v>
      </c>
      <c r="AF3719" s="3">
        <v>12164932.65</v>
      </c>
      <c r="AG3719" s="3">
        <v>2628720.44</v>
      </c>
      <c r="AH3719" s="3">
        <v>103699.7</v>
      </c>
      <c r="AI3719" s="3">
        <v>2074</v>
      </c>
      <c r="AJ3719" s="2">
        <v>-10188946.82</v>
      </c>
    </row>
    <row r="3720" spans="1:36" hidden="1" x14ac:dyDescent="0.25">
      <c r="A3720" s="8">
        <v>6</v>
      </c>
      <c r="B3720" s="8" t="s">
        <v>5607</v>
      </c>
      <c r="C3720" s="8">
        <v>1079160222090</v>
      </c>
      <c r="D3720" s="8" t="s">
        <v>5608</v>
      </c>
      <c r="F3720" s="8" t="s">
        <v>5609</v>
      </c>
      <c r="G3720" s="10">
        <v>43635</v>
      </c>
      <c r="H3720" s="8" t="s">
        <v>31</v>
      </c>
      <c r="I3720" s="8" t="s">
        <v>38</v>
      </c>
      <c r="J3720" s="9">
        <v>9278.02</v>
      </c>
      <c r="K3720" s="9">
        <v>185.56</v>
      </c>
      <c r="L3720" s="8">
        <v>0</v>
      </c>
      <c r="M3720" s="14">
        <f t="shared" si="174"/>
        <v>9463.58</v>
      </c>
      <c r="N3720" s="8">
        <v>0</v>
      </c>
      <c r="O3720" s="8">
        <v>0</v>
      </c>
      <c r="P3720" s="8" t="s">
        <v>77</v>
      </c>
      <c r="R3720" s="8">
        <v>1</v>
      </c>
      <c r="S3720" s="13">
        <f>_xlfn.XLOOKUP(P3720,rif_fee_schedule!$A$2:$A$84,rif_fee_schedule!C$2:C$84, 0)*1.628</f>
        <v>9769.6279999999988</v>
      </c>
      <c r="T3720" s="13">
        <f>_xlfn.XLOOKUP(P3720,rif_fee_schedule!$A$2:$A$84,rif_fee_schedule!D$2:D$84, 0)</f>
        <v>5674</v>
      </c>
      <c r="U3720" s="14">
        <f t="shared" si="175"/>
        <v>9769.6279999999988</v>
      </c>
      <c r="V3720" s="14">
        <f t="shared" si="176"/>
        <v>5674</v>
      </c>
      <c r="W3720"/>
      <c r="Y3720" s="3">
        <v>43269262.359999999</v>
      </c>
      <c r="Z3720" s="3">
        <v>874367.57</v>
      </c>
      <c r="AA3720" s="3">
        <v>433279.63</v>
      </c>
      <c r="AB3720">
        <v>0</v>
      </c>
      <c r="AC3720" s="3">
        <v>0</v>
      </c>
      <c r="AD3720" s="2">
        <v>374512.67</v>
      </c>
      <c r="AE3720" s="3">
        <v>599122533.62</v>
      </c>
      <c r="AF3720" s="3">
        <v>12164932.65</v>
      </c>
      <c r="AG3720" s="3">
        <v>2628720.44</v>
      </c>
      <c r="AH3720" s="3">
        <v>103699.7</v>
      </c>
      <c r="AI3720" s="3">
        <v>2074</v>
      </c>
      <c r="AJ3720" s="2">
        <v>-10188946.82</v>
      </c>
    </row>
    <row r="3721" spans="1:36" hidden="1" x14ac:dyDescent="0.25">
      <c r="A3721" s="8">
        <v>6</v>
      </c>
      <c r="B3721" s="8" t="s">
        <v>5420</v>
      </c>
      <c r="C3721" s="8">
        <v>1079160220910</v>
      </c>
      <c r="D3721" s="8" t="s">
        <v>5421</v>
      </c>
      <c r="F3721" s="8" t="s">
        <v>5422</v>
      </c>
      <c r="G3721" s="10">
        <v>43633</v>
      </c>
      <c r="H3721" s="8" t="s">
        <v>31</v>
      </c>
      <c r="I3721" s="8" t="s">
        <v>38</v>
      </c>
      <c r="J3721" s="9">
        <v>9278.02</v>
      </c>
      <c r="K3721" s="9">
        <v>185.56</v>
      </c>
      <c r="L3721" s="8">
        <v>0</v>
      </c>
      <c r="M3721" s="14">
        <f t="shared" si="174"/>
        <v>9463.58</v>
      </c>
      <c r="N3721" s="8">
        <v>0</v>
      </c>
      <c r="O3721" s="8">
        <v>0</v>
      </c>
      <c r="P3721" s="8" t="s">
        <v>77</v>
      </c>
      <c r="R3721" s="8">
        <v>1</v>
      </c>
      <c r="S3721" s="13">
        <f>_xlfn.XLOOKUP(P3721,rif_fee_schedule!$A$2:$A$84,rif_fee_schedule!C$2:C$84, 0)*1.628</f>
        <v>9769.6279999999988</v>
      </c>
      <c r="T3721" s="13">
        <f>_xlfn.XLOOKUP(P3721,rif_fee_schedule!$A$2:$A$84,rif_fee_schedule!D$2:D$84, 0)</f>
        <v>5674</v>
      </c>
      <c r="U3721" s="14">
        <f t="shared" si="175"/>
        <v>9769.6279999999988</v>
      </c>
      <c r="V3721" s="14">
        <f t="shared" si="176"/>
        <v>5674</v>
      </c>
      <c r="W3721"/>
      <c r="Y3721" s="3">
        <v>43269262.359999999</v>
      </c>
      <c r="Z3721" s="3">
        <v>874367.57</v>
      </c>
      <c r="AA3721" s="3">
        <v>433279.63</v>
      </c>
      <c r="AB3721">
        <v>0</v>
      </c>
      <c r="AC3721" s="3">
        <v>0</v>
      </c>
      <c r="AD3721" s="2">
        <v>374512.67</v>
      </c>
      <c r="AE3721" s="3">
        <v>599122533.62</v>
      </c>
      <c r="AF3721" s="3">
        <v>12164932.65</v>
      </c>
      <c r="AG3721" s="3">
        <v>2628720.44</v>
      </c>
      <c r="AH3721" s="3">
        <v>103699.7</v>
      </c>
      <c r="AI3721" s="3">
        <v>2074</v>
      </c>
      <c r="AJ3721" s="2">
        <v>-10188946.82</v>
      </c>
    </row>
    <row r="3722" spans="1:36" hidden="1" x14ac:dyDescent="0.25">
      <c r="A3722" s="8">
        <v>6</v>
      </c>
      <c r="B3722" s="8" t="s">
        <v>5580</v>
      </c>
      <c r="C3722" s="8">
        <v>1079160220880</v>
      </c>
      <c r="D3722" s="8" t="s">
        <v>5581</v>
      </c>
      <c r="F3722" s="8" t="s">
        <v>5582</v>
      </c>
      <c r="G3722" s="10">
        <v>43633</v>
      </c>
      <c r="H3722" s="8" t="s">
        <v>31</v>
      </c>
      <c r="I3722" s="8" t="s">
        <v>38</v>
      </c>
      <c r="J3722" s="9">
        <v>9278.02</v>
      </c>
      <c r="K3722" s="9">
        <v>185.56</v>
      </c>
      <c r="L3722" s="8">
        <v>0</v>
      </c>
      <c r="M3722" s="14">
        <f t="shared" si="174"/>
        <v>9463.58</v>
      </c>
      <c r="N3722" s="8">
        <v>0</v>
      </c>
      <c r="O3722" s="8">
        <v>0</v>
      </c>
      <c r="P3722" s="8" t="s">
        <v>77</v>
      </c>
      <c r="R3722" s="8">
        <v>1</v>
      </c>
      <c r="S3722" s="13">
        <f>_xlfn.XLOOKUP(P3722,rif_fee_schedule!$A$2:$A$84,rif_fee_schedule!C$2:C$84, 0)*1.628</f>
        <v>9769.6279999999988</v>
      </c>
      <c r="T3722" s="13">
        <f>_xlfn.XLOOKUP(P3722,rif_fee_schedule!$A$2:$A$84,rif_fee_schedule!D$2:D$84, 0)</f>
        <v>5674</v>
      </c>
      <c r="U3722" s="14">
        <f t="shared" si="175"/>
        <v>9769.6279999999988</v>
      </c>
      <c r="V3722" s="14">
        <f t="shared" si="176"/>
        <v>5674</v>
      </c>
      <c r="W3722"/>
      <c r="Y3722" s="3">
        <v>43269262.359999999</v>
      </c>
      <c r="Z3722" s="3">
        <v>874367.57</v>
      </c>
      <c r="AA3722" s="3">
        <v>433279.63</v>
      </c>
      <c r="AB3722">
        <v>0</v>
      </c>
      <c r="AC3722" s="3">
        <v>0</v>
      </c>
      <c r="AD3722" s="2">
        <v>374512.67</v>
      </c>
      <c r="AE3722" s="3">
        <v>599122533.62</v>
      </c>
      <c r="AF3722" s="3">
        <v>12164932.65</v>
      </c>
      <c r="AG3722" s="3">
        <v>2628720.44</v>
      </c>
      <c r="AH3722" s="3">
        <v>103699.7</v>
      </c>
      <c r="AI3722" s="3">
        <v>2074</v>
      </c>
      <c r="AJ3722" s="2">
        <v>-10188946.82</v>
      </c>
    </row>
    <row r="3723" spans="1:36" hidden="1" x14ac:dyDescent="0.25">
      <c r="A3723" s="8">
        <v>6</v>
      </c>
      <c r="B3723" s="8" t="s">
        <v>5369</v>
      </c>
      <c r="C3723" s="8">
        <v>1079160220930</v>
      </c>
      <c r="D3723" s="8" t="s">
        <v>5370</v>
      </c>
      <c r="F3723" s="8" t="s">
        <v>5371</v>
      </c>
      <c r="G3723" s="10">
        <v>43636</v>
      </c>
      <c r="H3723" s="8" t="s">
        <v>31</v>
      </c>
      <c r="I3723" s="8" t="s">
        <v>38</v>
      </c>
      <c r="J3723" s="9">
        <v>9278.02</v>
      </c>
      <c r="K3723" s="9">
        <v>185.56</v>
      </c>
      <c r="L3723" s="8">
        <v>0</v>
      </c>
      <c r="M3723" s="14">
        <f t="shared" si="174"/>
        <v>9463.58</v>
      </c>
      <c r="N3723" s="8">
        <v>0</v>
      </c>
      <c r="O3723" s="8">
        <v>0</v>
      </c>
      <c r="P3723" s="8" t="s">
        <v>77</v>
      </c>
      <c r="R3723" s="8">
        <v>1</v>
      </c>
      <c r="S3723" s="13">
        <f>_xlfn.XLOOKUP(P3723,rif_fee_schedule!$A$2:$A$84,rif_fee_schedule!C$2:C$84, 0)*1.628</f>
        <v>9769.6279999999988</v>
      </c>
      <c r="T3723" s="13">
        <f>_xlfn.XLOOKUP(P3723,rif_fee_schedule!$A$2:$A$84,rif_fee_schedule!D$2:D$84, 0)</f>
        <v>5674</v>
      </c>
      <c r="U3723" s="14">
        <f t="shared" si="175"/>
        <v>9769.6279999999988</v>
      </c>
      <c r="V3723" s="14">
        <f t="shared" si="176"/>
        <v>5674</v>
      </c>
      <c r="W3723"/>
      <c r="Y3723" s="3">
        <v>43269262.359999999</v>
      </c>
      <c r="Z3723" s="3">
        <v>874367.57</v>
      </c>
      <c r="AA3723" s="3">
        <v>433279.63</v>
      </c>
      <c r="AB3723">
        <v>0</v>
      </c>
      <c r="AC3723" s="3">
        <v>0</v>
      </c>
      <c r="AD3723" s="2">
        <v>374512.67</v>
      </c>
      <c r="AE3723" s="3">
        <v>599122533.62</v>
      </c>
      <c r="AF3723" s="3">
        <v>12164932.65</v>
      </c>
      <c r="AG3723" s="3">
        <v>2628720.44</v>
      </c>
      <c r="AH3723" s="3">
        <v>103699.7</v>
      </c>
      <c r="AI3723" s="3">
        <v>2074</v>
      </c>
      <c r="AJ3723" s="2">
        <v>-10188946.82</v>
      </c>
    </row>
    <row r="3724" spans="1:36" hidden="1" x14ac:dyDescent="0.25">
      <c r="A3724" s="8">
        <v>6</v>
      </c>
      <c r="B3724" s="8" t="s">
        <v>5500</v>
      </c>
      <c r="C3724" s="8">
        <v>1079160222170</v>
      </c>
      <c r="D3724" s="8" t="s">
        <v>5501</v>
      </c>
      <c r="F3724" s="8" t="s">
        <v>5502</v>
      </c>
      <c r="G3724" s="10">
        <v>43634</v>
      </c>
      <c r="H3724" s="8" t="s">
        <v>31</v>
      </c>
      <c r="I3724" s="8" t="s">
        <v>38</v>
      </c>
      <c r="J3724" s="9">
        <v>9278.02</v>
      </c>
      <c r="K3724" s="9">
        <v>185.56</v>
      </c>
      <c r="L3724" s="8">
        <v>0</v>
      </c>
      <c r="M3724" s="14">
        <f t="shared" si="174"/>
        <v>9463.58</v>
      </c>
      <c r="N3724" s="8">
        <v>0</v>
      </c>
      <c r="O3724" s="8">
        <v>0</v>
      </c>
      <c r="P3724" s="8" t="s">
        <v>77</v>
      </c>
      <c r="R3724" s="8">
        <v>1</v>
      </c>
      <c r="S3724" s="13">
        <f>_xlfn.XLOOKUP(P3724,rif_fee_schedule!$A$2:$A$84,rif_fee_schedule!C$2:C$84, 0)*1.628</f>
        <v>9769.6279999999988</v>
      </c>
      <c r="T3724" s="13">
        <f>_xlfn.XLOOKUP(P3724,rif_fee_schedule!$A$2:$A$84,rif_fee_schedule!D$2:D$84, 0)</f>
        <v>5674</v>
      </c>
      <c r="U3724" s="14">
        <f t="shared" si="175"/>
        <v>9769.6279999999988</v>
      </c>
      <c r="V3724" s="14">
        <f t="shared" si="176"/>
        <v>5674</v>
      </c>
      <c r="W3724"/>
      <c r="Y3724" s="3">
        <v>43269262.359999999</v>
      </c>
      <c r="Z3724" s="3">
        <v>874367.57</v>
      </c>
      <c r="AA3724" s="3">
        <v>433279.63</v>
      </c>
      <c r="AB3724">
        <v>0</v>
      </c>
      <c r="AC3724" s="3">
        <v>0</v>
      </c>
      <c r="AD3724" s="2">
        <v>374512.67</v>
      </c>
      <c r="AE3724" s="3">
        <v>599122533.62</v>
      </c>
      <c r="AF3724" s="3">
        <v>12164932.65</v>
      </c>
      <c r="AG3724" s="3">
        <v>2628720.44</v>
      </c>
      <c r="AH3724" s="3">
        <v>103699.7</v>
      </c>
      <c r="AI3724" s="3">
        <v>2074</v>
      </c>
      <c r="AJ3724" s="2">
        <v>-10188946.82</v>
      </c>
    </row>
    <row r="3725" spans="1:36" hidden="1" x14ac:dyDescent="0.25">
      <c r="A3725" s="8">
        <v>6</v>
      </c>
      <c r="B3725" s="8" t="s">
        <v>5375</v>
      </c>
      <c r="C3725" s="8">
        <v>1079160220890</v>
      </c>
      <c r="D3725" s="8" t="s">
        <v>5376</v>
      </c>
      <c r="F3725" s="8" t="s">
        <v>5377</v>
      </c>
      <c r="G3725" s="10">
        <v>43635</v>
      </c>
      <c r="H3725" s="8" t="s">
        <v>31</v>
      </c>
      <c r="I3725" s="8" t="s">
        <v>38</v>
      </c>
      <c r="J3725" s="9">
        <v>9278.02</v>
      </c>
      <c r="K3725" s="9">
        <v>185.56</v>
      </c>
      <c r="L3725" s="8">
        <v>0</v>
      </c>
      <c r="M3725" s="14">
        <f t="shared" si="174"/>
        <v>9463.58</v>
      </c>
      <c r="N3725" s="8">
        <v>0</v>
      </c>
      <c r="O3725" s="8">
        <v>0</v>
      </c>
      <c r="P3725" s="8" t="s">
        <v>77</v>
      </c>
      <c r="R3725" s="8">
        <v>1</v>
      </c>
      <c r="S3725" s="13">
        <f>_xlfn.XLOOKUP(P3725,rif_fee_schedule!$A$2:$A$84,rif_fee_schedule!C$2:C$84, 0)*1.628</f>
        <v>9769.6279999999988</v>
      </c>
      <c r="T3725" s="13">
        <f>_xlfn.XLOOKUP(P3725,rif_fee_schedule!$A$2:$A$84,rif_fee_schedule!D$2:D$84, 0)</f>
        <v>5674</v>
      </c>
      <c r="U3725" s="14">
        <f t="shared" si="175"/>
        <v>9769.6279999999988</v>
      </c>
      <c r="V3725" s="14">
        <f t="shared" si="176"/>
        <v>5674</v>
      </c>
      <c r="W3725"/>
      <c r="Y3725" s="3">
        <v>43269262.359999999</v>
      </c>
      <c r="Z3725" s="3">
        <v>874367.57</v>
      </c>
      <c r="AA3725" s="3">
        <v>433279.63</v>
      </c>
      <c r="AB3725">
        <v>0</v>
      </c>
      <c r="AC3725" s="3">
        <v>0</v>
      </c>
      <c r="AD3725" s="2">
        <v>374512.67</v>
      </c>
      <c r="AE3725" s="3">
        <v>599122533.62</v>
      </c>
      <c r="AF3725" s="3">
        <v>12164932.65</v>
      </c>
      <c r="AG3725" s="3">
        <v>2628720.44</v>
      </c>
      <c r="AH3725" s="3">
        <v>103699.7</v>
      </c>
      <c r="AI3725" s="3">
        <v>2074</v>
      </c>
      <c r="AJ3725" s="2">
        <v>-10188946.82</v>
      </c>
    </row>
    <row r="3726" spans="1:36" hidden="1" x14ac:dyDescent="0.25">
      <c r="A3726" s="8">
        <v>6</v>
      </c>
      <c r="B3726" s="8" t="s">
        <v>5610</v>
      </c>
      <c r="C3726" s="8">
        <v>1079160220920</v>
      </c>
      <c r="D3726" s="8" t="s">
        <v>5611</v>
      </c>
      <c r="F3726" s="8" t="s">
        <v>5612</v>
      </c>
      <c r="G3726" s="10">
        <v>43636</v>
      </c>
      <c r="H3726" s="8" t="s">
        <v>31</v>
      </c>
      <c r="I3726" s="8" t="s">
        <v>38</v>
      </c>
      <c r="J3726" s="9">
        <v>9278.02</v>
      </c>
      <c r="K3726" s="9">
        <v>185.56</v>
      </c>
      <c r="L3726" s="8">
        <v>0</v>
      </c>
      <c r="M3726" s="14">
        <f t="shared" si="174"/>
        <v>9463.58</v>
      </c>
      <c r="N3726" s="8">
        <v>0</v>
      </c>
      <c r="O3726" s="8">
        <v>0</v>
      </c>
      <c r="P3726" s="8" t="s">
        <v>77</v>
      </c>
      <c r="R3726" s="8">
        <v>1</v>
      </c>
      <c r="S3726" s="13">
        <f>_xlfn.XLOOKUP(P3726,rif_fee_schedule!$A$2:$A$84,rif_fee_schedule!C$2:C$84, 0)*1.628</f>
        <v>9769.6279999999988</v>
      </c>
      <c r="T3726" s="13">
        <f>_xlfn.XLOOKUP(P3726,rif_fee_schedule!$A$2:$A$84,rif_fee_schedule!D$2:D$84, 0)</f>
        <v>5674</v>
      </c>
      <c r="U3726" s="14">
        <f t="shared" si="175"/>
        <v>9769.6279999999988</v>
      </c>
      <c r="V3726" s="14">
        <f t="shared" si="176"/>
        <v>5674</v>
      </c>
      <c r="W3726"/>
      <c r="Y3726" s="3">
        <v>43269262.359999999</v>
      </c>
      <c r="Z3726" s="3">
        <v>874367.57</v>
      </c>
      <c r="AA3726" s="3">
        <v>433279.63</v>
      </c>
      <c r="AB3726">
        <v>0</v>
      </c>
      <c r="AC3726" s="3">
        <v>0</v>
      </c>
      <c r="AD3726" s="2">
        <v>374512.67</v>
      </c>
      <c r="AE3726" s="3">
        <v>599122533.62</v>
      </c>
      <c r="AF3726" s="3">
        <v>12164932.65</v>
      </c>
      <c r="AG3726" s="3">
        <v>2628720.44</v>
      </c>
      <c r="AH3726" s="3">
        <v>103699.7</v>
      </c>
      <c r="AI3726" s="3">
        <v>2074</v>
      </c>
      <c r="AJ3726" s="2">
        <v>-10188946.82</v>
      </c>
    </row>
    <row r="3727" spans="1:36" hidden="1" x14ac:dyDescent="0.25">
      <c r="A3727" s="8">
        <v>6</v>
      </c>
      <c r="B3727" s="8" t="s">
        <v>5654</v>
      </c>
      <c r="C3727" s="8">
        <v>1079160220860</v>
      </c>
      <c r="D3727" s="8" t="s">
        <v>5655</v>
      </c>
      <c r="F3727" s="8" t="s">
        <v>5656</v>
      </c>
      <c r="G3727" s="10">
        <v>43635</v>
      </c>
      <c r="H3727" s="8" t="s">
        <v>31</v>
      </c>
      <c r="I3727" s="8" t="s">
        <v>38</v>
      </c>
      <c r="J3727" s="9">
        <v>9278.02</v>
      </c>
      <c r="K3727" s="9">
        <v>185.56</v>
      </c>
      <c r="L3727" s="8">
        <v>0</v>
      </c>
      <c r="M3727" s="14">
        <f t="shared" si="174"/>
        <v>9463.58</v>
      </c>
      <c r="N3727" s="8">
        <v>0</v>
      </c>
      <c r="O3727" s="8">
        <v>0</v>
      </c>
      <c r="P3727" s="8" t="s">
        <v>77</v>
      </c>
      <c r="R3727" s="8">
        <v>1</v>
      </c>
      <c r="S3727" s="13">
        <f>_xlfn.XLOOKUP(P3727,rif_fee_schedule!$A$2:$A$84,rif_fee_schedule!C$2:C$84, 0)*1.628</f>
        <v>9769.6279999999988</v>
      </c>
      <c r="T3727" s="13">
        <f>_xlfn.XLOOKUP(P3727,rif_fee_schedule!$A$2:$A$84,rif_fee_schedule!D$2:D$84, 0)</f>
        <v>5674</v>
      </c>
      <c r="U3727" s="14">
        <f t="shared" si="175"/>
        <v>9769.6279999999988</v>
      </c>
      <c r="V3727" s="14">
        <f t="shared" si="176"/>
        <v>5674</v>
      </c>
      <c r="W3727"/>
      <c r="Y3727" s="3">
        <v>43269262.359999999</v>
      </c>
      <c r="Z3727" s="3">
        <v>874367.57</v>
      </c>
      <c r="AA3727" s="3">
        <v>433279.63</v>
      </c>
      <c r="AB3727">
        <v>0</v>
      </c>
      <c r="AC3727" s="3">
        <v>0</v>
      </c>
      <c r="AD3727" s="2">
        <v>374512.67</v>
      </c>
      <c r="AE3727" s="3">
        <v>599122533.62</v>
      </c>
      <c r="AF3727" s="3">
        <v>12164932.65</v>
      </c>
      <c r="AG3727" s="3">
        <v>2628720.44</v>
      </c>
      <c r="AH3727" s="3">
        <v>103699.7</v>
      </c>
      <c r="AI3727" s="3">
        <v>2074</v>
      </c>
      <c r="AJ3727" s="2">
        <v>-10188946.82</v>
      </c>
    </row>
    <row r="3728" spans="1:36" hidden="1" x14ac:dyDescent="0.25">
      <c r="A3728" s="8">
        <v>6</v>
      </c>
      <c r="B3728" s="8" t="s">
        <v>5372</v>
      </c>
      <c r="C3728" s="8">
        <v>1079160220870</v>
      </c>
      <c r="D3728" s="8" t="s">
        <v>5373</v>
      </c>
      <c r="F3728" s="8" t="s">
        <v>5374</v>
      </c>
      <c r="G3728" s="10">
        <v>43635</v>
      </c>
      <c r="H3728" s="8" t="s">
        <v>31</v>
      </c>
      <c r="I3728" s="8" t="s">
        <v>38</v>
      </c>
      <c r="J3728" s="9">
        <v>9278.02</v>
      </c>
      <c r="K3728" s="9">
        <v>185.56</v>
      </c>
      <c r="L3728" s="8">
        <v>0</v>
      </c>
      <c r="M3728" s="14">
        <f t="shared" si="174"/>
        <v>9463.58</v>
      </c>
      <c r="N3728" s="8">
        <v>0</v>
      </c>
      <c r="O3728" s="8">
        <v>0</v>
      </c>
      <c r="P3728" s="8" t="s">
        <v>77</v>
      </c>
      <c r="R3728" s="8">
        <v>1</v>
      </c>
      <c r="S3728" s="13">
        <f>_xlfn.XLOOKUP(P3728,rif_fee_schedule!$A$2:$A$84,rif_fee_schedule!C$2:C$84, 0)*1.628</f>
        <v>9769.6279999999988</v>
      </c>
      <c r="T3728" s="13">
        <f>_xlfn.XLOOKUP(P3728,rif_fee_schedule!$A$2:$A$84,rif_fee_schedule!D$2:D$84, 0)</f>
        <v>5674</v>
      </c>
      <c r="U3728" s="14">
        <f t="shared" si="175"/>
        <v>9769.6279999999988</v>
      </c>
      <c r="V3728" s="14">
        <f t="shared" si="176"/>
        <v>5674</v>
      </c>
      <c r="W3728"/>
      <c r="Y3728" s="3">
        <v>43269262.359999999</v>
      </c>
      <c r="Z3728" s="3">
        <v>874367.57</v>
      </c>
      <c r="AA3728" s="3">
        <v>433279.63</v>
      </c>
      <c r="AB3728">
        <v>0</v>
      </c>
      <c r="AC3728" s="3">
        <v>0</v>
      </c>
      <c r="AD3728" s="2">
        <v>374512.67</v>
      </c>
      <c r="AE3728" s="3">
        <v>599122533.62</v>
      </c>
      <c r="AF3728" s="3">
        <v>12164932.65</v>
      </c>
      <c r="AG3728" s="3">
        <v>2628720.44</v>
      </c>
      <c r="AH3728" s="3">
        <v>103699.7</v>
      </c>
      <c r="AI3728" s="3">
        <v>2074</v>
      </c>
      <c r="AJ3728" s="2">
        <v>-10188946.82</v>
      </c>
    </row>
    <row r="3729" spans="1:36" hidden="1" x14ac:dyDescent="0.25">
      <c r="A3729" s="8">
        <v>6</v>
      </c>
      <c r="B3729" s="8" t="s">
        <v>5432</v>
      </c>
      <c r="C3729" s="8">
        <v>1079160220830</v>
      </c>
      <c r="D3729" s="8" t="s">
        <v>5433</v>
      </c>
      <c r="F3729" s="8" t="s">
        <v>5434</v>
      </c>
      <c r="G3729" s="10">
        <v>43636</v>
      </c>
      <c r="H3729" s="8" t="s">
        <v>31</v>
      </c>
      <c r="I3729" s="8" t="s">
        <v>38</v>
      </c>
      <c r="J3729" s="9">
        <v>9278.02</v>
      </c>
      <c r="K3729" s="9">
        <v>185.56</v>
      </c>
      <c r="L3729" s="8">
        <v>0</v>
      </c>
      <c r="M3729" s="14">
        <f t="shared" si="174"/>
        <v>9463.58</v>
      </c>
      <c r="N3729" s="8">
        <v>0</v>
      </c>
      <c r="O3729" s="8">
        <v>0</v>
      </c>
      <c r="P3729" s="8" t="s">
        <v>77</v>
      </c>
      <c r="R3729" s="8">
        <v>1</v>
      </c>
      <c r="S3729" s="13">
        <f>_xlfn.XLOOKUP(P3729,rif_fee_schedule!$A$2:$A$84,rif_fee_schedule!C$2:C$84, 0)*1.628</f>
        <v>9769.6279999999988</v>
      </c>
      <c r="T3729" s="13">
        <f>_xlfn.XLOOKUP(P3729,rif_fee_schedule!$A$2:$A$84,rif_fee_schedule!D$2:D$84, 0)</f>
        <v>5674</v>
      </c>
      <c r="U3729" s="14">
        <f t="shared" si="175"/>
        <v>9769.6279999999988</v>
      </c>
      <c r="V3729" s="14">
        <f t="shared" si="176"/>
        <v>5674</v>
      </c>
      <c r="W3729"/>
      <c r="Y3729" s="3">
        <v>43269262.359999999</v>
      </c>
      <c r="Z3729" s="3">
        <v>874367.57</v>
      </c>
      <c r="AA3729" s="3">
        <v>433279.63</v>
      </c>
      <c r="AB3729">
        <v>0</v>
      </c>
      <c r="AC3729" s="3">
        <v>0</v>
      </c>
      <c r="AD3729" s="2">
        <v>374512.67</v>
      </c>
      <c r="AE3729" s="3">
        <v>599122533.62</v>
      </c>
      <c r="AF3729" s="3">
        <v>12164932.65</v>
      </c>
      <c r="AG3729" s="3">
        <v>2628720.44</v>
      </c>
      <c r="AH3729" s="3">
        <v>103699.7</v>
      </c>
      <c r="AI3729" s="3">
        <v>2074</v>
      </c>
      <c r="AJ3729" s="2">
        <v>-10188946.82</v>
      </c>
    </row>
    <row r="3730" spans="1:36" hidden="1" x14ac:dyDescent="0.25">
      <c r="A3730" s="8">
        <v>6</v>
      </c>
      <c r="B3730" s="8" t="s">
        <v>5604</v>
      </c>
      <c r="C3730" s="8">
        <v>1079160222210</v>
      </c>
      <c r="D3730" s="8" t="s">
        <v>5605</v>
      </c>
      <c r="F3730" s="8" t="s">
        <v>5606</v>
      </c>
      <c r="G3730" s="10">
        <v>43635</v>
      </c>
      <c r="H3730" s="8" t="s">
        <v>31</v>
      </c>
      <c r="I3730" s="8" t="s">
        <v>38</v>
      </c>
      <c r="J3730" s="9">
        <v>9278.02</v>
      </c>
      <c r="K3730" s="9">
        <v>185.56</v>
      </c>
      <c r="L3730" s="8">
        <v>0</v>
      </c>
      <c r="M3730" s="14">
        <f t="shared" si="174"/>
        <v>9463.58</v>
      </c>
      <c r="N3730" s="8">
        <v>0</v>
      </c>
      <c r="O3730" s="8">
        <v>0</v>
      </c>
      <c r="P3730" s="8" t="s">
        <v>77</v>
      </c>
      <c r="R3730" s="8">
        <v>1</v>
      </c>
      <c r="S3730" s="13">
        <f>_xlfn.XLOOKUP(P3730,rif_fee_schedule!$A$2:$A$84,rif_fee_schedule!C$2:C$84, 0)*1.628</f>
        <v>9769.6279999999988</v>
      </c>
      <c r="T3730" s="13">
        <f>_xlfn.XLOOKUP(P3730,rif_fee_schedule!$A$2:$A$84,rif_fee_schedule!D$2:D$84, 0)</f>
        <v>5674</v>
      </c>
      <c r="U3730" s="14">
        <f t="shared" si="175"/>
        <v>9769.6279999999988</v>
      </c>
      <c r="V3730" s="14">
        <f t="shared" si="176"/>
        <v>5674</v>
      </c>
      <c r="W3730"/>
      <c r="Y3730" s="3">
        <v>43269262.359999999</v>
      </c>
      <c r="Z3730" s="3">
        <v>874367.57</v>
      </c>
      <c r="AA3730" s="3">
        <v>433279.63</v>
      </c>
      <c r="AB3730">
        <v>0</v>
      </c>
      <c r="AC3730" s="3">
        <v>0</v>
      </c>
      <c r="AD3730" s="2">
        <v>374512.67</v>
      </c>
      <c r="AE3730" s="3">
        <v>599122533.62</v>
      </c>
      <c r="AF3730" s="3">
        <v>12164932.65</v>
      </c>
      <c r="AG3730" s="3">
        <v>2628720.44</v>
      </c>
      <c r="AH3730" s="3">
        <v>103699.7</v>
      </c>
      <c r="AI3730" s="3">
        <v>2074</v>
      </c>
      <c r="AJ3730" s="2">
        <v>-10188946.82</v>
      </c>
    </row>
    <row r="3731" spans="1:36" hidden="1" x14ac:dyDescent="0.25">
      <c r="A3731" s="8">
        <v>6</v>
      </c>
      <c r="B3731" s="8" t="s">
        <v>5366</v>
      </c>
      <c r="C3731" s="8">
        <v>1079160222220</v>
      </c>
      <c r="D3731" s="8" t="s">
        <v>5367</v>
      </c>
      <c r="F3731" s="8" t="s">
        <v>5368</v>
      </c>
      <c r="G3731" s="10">
        <v>43634</v>
      </c>
      <c r="H3731" s="8" t="s">
        <v>31</v>
      </c>
      <c r="I3731" s="8" t="s">
        <v>38</v>
      </c>
      <c r="J3731" s="9">
        <v>9278.02</v>
      </c>
      <c r="K3731" s="9">
        <v>185.56</v>
      </c>
      <c r="L3731" s="8">
        <v>0</v>
      </c>
      <c r="M3731" s="14">
        <f t="shared" si="174"/>
        <v>9463.58</v>
      </c>
      <c r="N3731" s="8">
        <v>0</v>
      </c>
      <c r="O3731" s="8">
        <v>0</v>
      </c>
      <c r="P3731" s="8" t="s">
        <v>77</v>
      </c>
      <c r="R3731" s="8">
        <v>1</v>
      </c>
      <c r="S3731" s="13">
        <f>_xlfn.XLOOKUP(P3731,rif_fee_schedule!$A$2:$A$84,rif_fee_schedule!C$2:C$84, 0)*1.628</f>
        <v>9769.6279999999988</v>
      </c>
      <c r="T3731" s="13">
        <f>_xlfn.XLOOKUP(P3731,rif_fee_schedule!$A$2:$A$84,rif_fee_schedule!D$2:D$84, 0)</f>
        <v>5674</v>
      </c>
      <c r="U3731" s="14">
        <f t="shared" si="175"/>
        <v>9769.6279999999988</v>
      </c>
      <c r="V3731" s="14">
        <f t="shared" si="176"/>
        <v>5674</v>
      </c>
      <c r="W3731"/>
      <c r="Y3731" s="3">
        <v>43269262.359999999</v>
      </c>
      <c r="Z3731" s="3">
        <v>874367.57</v>
      </c>
      <c r="AA3731" s="3">
        <v>433279.63</v>
      </c>
      <c r="AB3731">
        <v>0</v>
      </c>
      <c r="AC3731" s="3">
        <v>0</v>
      </c>
      <c r="AD3731" s="2">
        <v>374512.67</v>
      </c>
      <c r="AE3731" s="3">
        <v>599122533.62</v>
      </c>
      <c r="AF3731" s="3">
        <v>12164932.65</v>
      </c>
      <c r="AG3731" s="3">
        <v>2628720.44</v>
      </c>
      <c r="AH3731" s="3">
        <v>103699.7</v>
      </c>
      <c r="AI3731" s="3">
        <v>2074</v>
      </c>
      <c r="AJ3731" s="2">
        <v>-10188946.82</v>
      </c>
    </row>
    <row r="3732" spans="1:36" hidden="1" x14ac:dyDescent="0.25">
      <c r="A3732" s="8">
        <v>6</v>
      </c>
      <c r="B3732" s="8" t="s">
        <v>5509</v>
      </c>
      <c r="C3732" s="8">
        <v>1079160220900</v>
      </c>
      <c r="D3732" s="8" t="s">
        <v>5510</v>
      </c>
      <c r="F3732" s="8" t="s">
        <v>5511</v>
      </c>
      <c r="G3732" s="10">
        <v>43640</v>
      </c>
      <c r="H3732" s="8" t="s">
        <v>31</v>
      </c>
      <c r="I3732" s="8" t="s">
        <v>38</v>
      </c>
      <c r="J3732" s="9">
        <v>9278.02</v>
      </c>
      <c r="K3732" s="9">
        <v>185.56</v>
      </c>
      <c r="L3732" s="8">
        <v>0</v>
      </c>
      <c r="M3732" s="14">
        <f t="shared" si="174"/>
        <v>9463.58</v>
      </c>
      <c r="N3732" s="8">
        <v>0</v>
      </c>
      <c r="O3732" s="8">
        <v>0</v>
      </c>
      <c r="P3732" s="8" t="s">
        <v>77</v>
      </c>
      <c r="R3732" s="8">
        <v>1</v>
      </c>
      <c r="S3732" s="13">
        <f>_xlfn.XLOOKUP(P3732,rif_fee_schedule!$A$2:$A$84,rif_fee_schedule!C$2:C$84, 0)*1.628</f>
        <v>9769.6279999999988</v>
      </c>
      <c r="T3732" s="13">
        <f>_xlfn.XLOOKUP(P3732,rif_fee_schedule!$A$2:$A$84,rif_fee_schedule!D$2:D$84, 0)</f>
        <v>5674</v>
      </c>
      <c r="U3732" s="14">
        <f t="shared" si="175"/>
        <v>9769.6279999999988</v>
      </c>
      <c r="V3732" s="14">
        <f t="shared" si="176"/>
        <v>5674</v>
      </c>
      <c r="W3732"/>
      <c r="Y3732" s="3">
        <v>43269262.359999999</v>
      </c>
      <c r="Z3732" s="3">
        <v>874367.57</v>
      </c>
      <c r="AA3732" s="3">
        <v>433279.63</v>
      </c>
      <c r="AB3732">
        <v>0</v>
      </c>
      <c r="AC3732" s="3">
        <v>0</v>
      </c>
      <c r="AD3732" s="2">
        <v>374512.67</v>
      </c>
      <c r="AE3732" s="3">
        <v>599122533.62</v>
      </c>
      <c r="AF3732" s="3">
        <v>12164932.65</v>
      </c>
      <c r="AG3732" s="3">
        <v>2628720.44</v>
      </c>
      <c r="AH3732" s="3">
        <v>103699.7</v>
      </c>
      <c r="AI3732" s="3">
        <v>2074</v>
      </c>
      <c r="AJ3732" s="2">
        <v>-10188946.82</v>
      </c>
    </row>
    <row r="3733" spans="1:36" hidden="1" x14ac:dyDescent="0.25">
      <c r="A3733" s="8">
        <v>6</v>
      </c>
      <c r="B3733" s="8" t="s">
        <v>5363</v>
      </c>
      <c r="C3733" s="8">
        <v>1079160222080</v>
      </c>
      <c r="D3733" s="8" t="s">
        <v>5364</v>
      </c>
      <c r="F3733" s="8" t="s">
        <v>5365</v>
      </c>
      <c r="G3733" s="10">
        <v>43633</v>
      </c>
      <c r="H3733" s="8" t="s">
        <v>31</v>
      </c>
      <c r="I3733" s="8" t="s">
        <v>38</v>
      </c>
      <c r="J3733" s="9">
        <v>9278.02</v>
      </c>
      <c r="K3733" s="9">
        <v>185.56</v>
      </c>
      <c r="L3733" s="8">
        <v>0</v>
      </c>
      <c r="M3733" s="14">
        <f t="shared" si="174"/>
        <v>9463.58</v>
      </c>
      <c r="N3733" s="8">
        <v>0</v>
      </c>
      <c r="O3733" s="8">
        <v>0</v>
      </c>
      <c r="P3733" s="8" t="s">
        <v>77</v>
      </c>
      <c r="R3733" s="8">
        <v>1</v>
      </c>
      <c r="S3733" s="13">
        <f>_xlfn.XLOOKUP(P3733,rif_fee_schedule!$A$2:$A$84,rif_fee_schedule!C$2:C$84, 0)*1.628</f>
        <v>9769.6279999999988</v>
      </c>
      <c r="T3733" s="13">
        <f>_xlfn.XLOOKUP(P3733,rif_fee_schedule!$A$2:$A$84,rif_fee_schedule!D$2:D$84, 0)</f>
        <v>5674</v>
      </c>
      <c r="U3733" s="14">
        <f t="shared" si="175"/>
        <v>9769.6279999999988</v>
      </c>
      <c r="V3733" s="14">
        <f t="shared" si="176"/>
        <v>5674</v>
      </c>
      <c r="W3733"/>
      <c r="Y3733" s="3">
        <v>43269262.359999999</v>
      </c>
      <c r="Z3733" s="3">
        <v>874367.57</v>
      </c>
      <c r="AA3733" s="3">
        <v>433279.63</v>
      </c>
      <c r="AB3733">
        <v>0</v>
      </c>
      <c r="AC3733" s="3">
        <v>0</v>
      </c>
      <c r="AD3733" s="2">
        <v>374512.67</v>
      </c>
      <c r="AE3733" s="3">
        <v>599122533.62</v>
      </c>
      <c r="AF3733" s="3">
        <v>12164932.65</v>
      </c>
      <c r="AG3733" s="3">
        <v>2628720.44</v>
      </c>
      <c r="AH3733" s="3">
        <v>103699.7</v>
      </c>
      <c r="AI3733" s="3">
        <v>2074</v>
      </c>
      <c r="AJ3733" s="2">
        <v>-10188946.82</v>
      </c>
    </row>
    <row r="3734" spans="1:36" hidden="1" x14ac:dyDescent="0.25">
      <c r="A3734" s="8">
        <v>6</v>
      </c>
      <c r="B3734" s="8" t="s">
        <v>5657</v>
      </c>
      <c r="C3734" s="8">
        <v>1079160222260</v>
      </c>
      <c r="D3734" s="8" t="s">
        <v>5658</v>
      </c>
      <c r="F3734" s="8" t="s">
        <v>5659</v>
      </c>
      <c r="G3734" s="10">
        <v>43635</v>
      </c>
      <c r="H3734" s="8" t="s">
        <v>31</v>
      </c>
      <c r="I3734" s="8" t="s">
        <v>38</v>
      </c>
      <c r="J3734" s="9">
        <v>9278.02</v>
      </c>
      <c r="K3734" s="9">
        <v>185.56</v>
      </c>
      <c r="L3734" s="8">
        <v>0</v>
      </c>
      <c r="M3734" s="14">
        <f t="shared" si="174"/>
        <v>9463.58</v>
      </c>
      <c r="N3734" s="8">
        <v>0</v>
      </c>
      <c r="O3734" s="8">
        <v>0</v>
      </c>
      <c r="P3734" s="8" t="s">
        <v>77</v>
      </c>
      <c r="R3734" s="8">
        <v>1</v>
      </c>
      <c r="S3734" s="13">
        <f>_xlfn.XLOOKUP(P3734,rif_fee_schedule!$A$2:$A$84,rif_fee_schedule!C$2:C$84, 0)*1.628</f>
        <v>9769.6279999999988</v>
      </c>
      <c r="T3734" s="13">
        <f>_xlfn.XLOOKUP(P3734,rif_fee_schedule!$A$2:$A$84,rif_fee_schedule!D$2:D$84, 0)</f>
        <v>5674</v>
      </c>
      <c r="U3734" s="14">
        <f t="shared" si="175"/>
        <v>9769.6279999999988</v>
      </c>
      <c r="V3734" s="14">
        <f t="shared" si="176"/>
        <v>5674</v>
      </c>
      <c r="W3734"/>
      <c r="Y3734" s="3">
        <v>43269262.359999999</v>
      </c>
      <c r="Z3734" s="3">
        <v>874367.57</v>
      </c>
      <c r="AA3734" s="3">
        <v>433279.63</v>
      </c>
      <c r="AB3734">
        <v>0</v>
      </c>
      <c r="AC3734" s="3">
        <v>0</v>
      </c>
      <c r="AD3734" s="2">
        <v>374512.67</v>
      </c>
      <c r="AE3734" s="3">
        <v>599122533.62</v>
      </c>
      <c r="AF3734" s="3">
        <v>12164932.65</v>
      </c>
      <c r="AG3734" s="3">
        <v>2628720.44</v>
      </c>
      <c r="AH3734" s="3">
        <v>103699.7</v>
      </c>
      <c r="AI3734" s="3">
        <v>2074</v>
      </c>
      <c r="AJ3734" s="2">
        <v>-10188946.82</v>
      </c>
    </row>
    <row r="3735" spans="1:36" hidden="1" x14ac:dyDescent="0.25">
      <c r="A3735" s="8">
        <v>6</v>
      </c>
      <c r="B3735" s="8" t="s">
        <v>5601</v>
      </c>
      <c r="C3735" s="8">
        <v>1079160222130</v>
      </c>
      <c r="D3735" s="8" t="s">
        <v>5602</v>
      </c>
      <c r="F3735" s="8" t="s">
        <v>5603</v>
      </c>
      <c r="G3735" s="10">
        <v>43635</v>
      </c>
      <c r="H3735" s="8" t="s">
        <v>31</v>
      </c>
      <c r="I3735" s="8" t="s">
        <v>38</v>
      </c>
      <c r="J3735" s="9">
        <v>9278.02</v>
      </c>
      <c r="K3735" s="9">
        <v>185.56</v>
      </c>
      <c r="L3735" s="8">
        <v>0</v>
      </c>
      <c r="M3735" s="14">
        <f t="shared" si="174"/>
        <v>9463.58</v>
      </c>
      <c r="N3735" s="8">
        <v>0</v>
      </c>
      <c r="O3735" s="8">
        <v>0</v>
      </c>
      <c r="P3735" s="8" t="s">
        <v>77</v>
      </c>
      <c r="R3735" s="8">
        <v>1</v>
      </c>
      <c r="S3735" s="13">
        <f>_xlfn.XLOOKUP(P3735,rif_fee_schedule!$A$2:$A$84,rif_fee_schedule!C$2:C$84, 0)*1.628</f>
        <v>9769.6279999999988</v>
      </c>
      <c r="T3735" s="13">
        <f>_xlfn.XLOOKUP(P3735,rif_fee_schedule!$A$2:$A$84,rif_fee_schedule!D$2:D$84, 0)</f>
        <v>5674</v>
      </c>
      <c r="U3735" s="14">
        <f t="shared" si="175"/>
        <v>9769.6279999999988</v>
      </c>
      <c r="V3735" s="14">
        <f t="shared" si="176"/>
        <v>5674</v>
      </c>
      <c r="W3735"/>
      <c r="Y3735" s="3">
        <v>43269262.359999999</v>
      </c>
      <c r="Z3735" s="3">
        <v>874367.57</v>
      </c>
      <c r="AA3735" s="3">
        <v>433279.63</v>
      </c>
      <c r="AB3735">
        <v>0</v>
      </c>
      <c r="AC3735" s="3">
        <v>0</v>
      </c>
      <c r="AD3735" s="2">
        <v>374512.67</v>
      </c>
      <c r="AE3735" s="3">
        <v>599122533.62</v>
      </c>
      <c r="AF3735" s="3">
        <v>12164932.65</v>
      </c>
      <c r="AG3735" s="3">
        <v>2628720.44</v>
      </c>
      <c r="AH3735" s="3">
        <v>103699.7</v>
      </c>
      <c r="AI3735" s="3">
        <v>2074</v>
      </c>
      <c r="AJ3735" s="2">
        <v>-10188946.82</v>
      </c>
    </row>
    <row r="3736" spans="1:36" hidden="1" x14ac:dyDescent="0.25">
      <c r="A3736" s="8">
        <v>6</v>
      </c>
      <c r="B3736" s="8" t="s">
        <v>5616</v>
      </c>
      <c r="C3736" s="8">
        <v>1079160220850</v>
      </c>
      <c r="D3736" s="8" t="s">
        <v>5617</v>
      </c>
      <c r="F3736" s="8" t="s">
        <v>5618</v>
      </c>
      <c r="G3736" s="10">
        <v>43637</v>
      </c>
      <c r="H3736" s="8" t="s">
        <v>31</v>
      </c>
      <c r="I3736" s="8" t="s">
        <v>38</v>
      </c>
      <c r="J3736" s="9">
        <v>9278.02</v>
      </c>
      <c r="K3736" s="9">
        <v>185.56</v>
      </c>
      <c r="L3736" s="8">
        <v>0</v>
      </c>
      <c r="M3736" s="14">
        <f t="shared" si="174"/>
        <v>9463.58</v>
      </c>
      <c r="N3736" s="8">
        <v>0</v>
      </c>
      <c r="O3736" s="8">
        <v>0</v>
      </c>
      <c r="P3736" s="8" t="s">
        <v>77</v>
      </c>
      <c r="R3736" s="8">
        <v>1</v>
      </c>
      <c r="S3736" s="13">
        <f>_xlfn.XLOOKUP(P3736,rif_fee_schedule!$A$2:$A$84,rif_fee_schedule!C$2:C$84, 0)*1.628</f>
        <v>9769.6279999999988</v>
      </c>
      <c r="T3736" s="13">
        <f>_xlfn.XLOOKUP(P3736,rif_fee_schedule!$A$2:$A$84,rif_fee_schedule!D$2:D$84, 0)</f>
        <v>5674</v>
      </c>
      <c r="U3736" s="14">
        <f t="shared" si="175"/>
        <v>9769.6279999999988</v>
      </c>
      <c r="V3736" s="14">
        <f t="shared" si="176"/>
        <v>5674</v>
      </c>
      <c r="W3736"/>
      <c r="Y3736" s="3">
        <v>43269262.359999999</v>
      </c>
      <c r="Z3736" s="3">
        <v>874367.57</v>
      </c>
      <c r="AA3736" s="3">
        <v>433279.63</v>
      </c>
      <c r="AB3736">
        <v>0</v>
      </c>
      <c r="AC3736" s="3">
        <v>0</v>
      </c>
      <c r="AD3736" s="2">
        <v>374512.67</v>
      </c>
      <c r="AE3736" s="3">
        <v>599122533.62</v>
      </c>
      <c r="AF3736" s="3">
        <v>12164932.65</v>
      </c>
      <c r="AG3736" s="3">
        <v>2628720.44</v>
      </c>
      <c r="AH3736" s="3">
        <v>103699.7</v>
      </c>
      <c r="AI3736" s="3">
        <v>2074</v>
      </c>
      <c r="AJ3736" s="2">
        <v>-10188946.82</v>
      </c>
    </row>
    <row r="3737" spans="1:36" hidden="1" x14ac:dyDescent="0.25">
      <c r="A3737" s="8">
        <v>6</v>
      </c>
      <c r="B3737" s="8" t="s">
        <v>5734</v>
      </c>
      <c r="C3737" s="8">
        <v>1079160222110</v>
      </c>
      <c r="D3737" s="8" t="s">
        <v>5735</v>
      </c>
      <c r="F3737" s="8" t="s">
        <v>5736</v>
      </c>
      <c r="G3737" s="10">
        <v>43635</v>
      </c>
      <c r="H3737" s="8" t="s">
        <v>31</v>
      </c>
      <c r="I3737" s="8" t="s">
        <v>38</v>
      </c>
      <c r="J3737" s="9">
        <v>9278.02</v>
      </c>
      <c r="K3737" s="9">
        <v>185.56</v>
      </c>
      <c r="L3737" s="8">
        <v>0</v>
      </c>
      <c r="M3737" s="14">
        <f t="shared" si="174"/>
        <v>9463.58</v>
      </c>
      <c r="N3737" s="8">
        <v>0</v>
      </c>
      <c r="O3737" s="8">
        <v>0</v>
      </c>
      <c r="P3737" s="8" t="s">
        <v>77</v>
      </c>
      <c r="R3737" s="8">
        <v>1</v>
      </c>
      <c r="S3737" s="13">
        <f>_xlfn.XLOOKUP(P3737,rif_fee_schedule!$A$2:$A$84,rif_fee_schedule!C$2:C$84, 0)*1.628</f>
        <v>9769.6279999999988</v>
      </c>
      <c r="T3737" s="13">
        <f>_xlfn.XLOOKUP(P3737,rif_fee_schedule!$A$2:$A$84,rif_fee_schedule!D$2:D$84, 0)</f>
        <v>5674</v>
      </c>
      <c r="U3737" s="14">
        <f t="shared" si="175"/>
        <v>9769.6279999999988</v>
      </c>
      <c r="V3737" s="14">
        <f t="shared" si="176"/>
        <v>5674</v>
      </c>
      <c r="W3737"/>
      <c r="Y3737" s="3">
        <v>43269262.359999999</v>
      </c>
      <c r="Z3737" s="3">
        <v>874367.57</v>
      </c>
      <c r="AA3737" s="3">
        <v>433279.63</v>
      </c>
      <c r="AB3737">
        <v>0</v>
      </c>
      <c r="AC3737" s="3">
        <v>0</v>
      </c>
      <c r="AD3737" s="2">
        <v>374512.67</v>
      </c>
      <c r="AE3737" s="3">
        <v>599122533.62</v>
      </c>
      <c r="AF3737" s="3">
        <v>12164932.65</v>
      </c>
      <c r="AG3737" s="3">
        <v>2628720.44</v>
      </c>
      <c r="AH3737" s="3">
        <v>103699.7</v>
      </c>
      <c r="AI3737" s="3">
        <v>2074</v>
      </c>
      <c r="AJ3737" s="2">
        <v>-10188946.82</v>
      </c>
    </row>
    <row r="3738" spans="1:36" hidden="1" x14ac:dyDescent="0.25">
      <c r="A3738" s="8">
        <v>6</v>
      </c>
      <c r="B3738" s="8" t="s">
        <v>5622</v>
      </c>
      <c r="C3738" s="8">
        <v>1079160222250</v>
      </c>
      <c r="D3738" s="8" t="s">
        <v>5623</v>
      </c>
      <c r="F3738" s="8" t="s">
        <v>5624</v>
      </c>
      <c r="G3738" s="10">
        <v>43637</v>
      </c>
      <c r="H3738" s="8" t="s">
        <v>31</v>
      </c>
      <c r="I3738" s="8" t="s">
        <v>38</v>
      </c>
      <c r="J3738" s="9">
        <v>9278.02</v>
      </c>
      <c r="K3738" s="9">
        <v>185.56</v>
      </c>
      <c r="L3738" s="8">
        <v>0</v>
      </c>
      <c r="M3738" s="14">
        <f t="shared" si="174"/>
        <v>9463.58</v>
      </c>
      <c r="N3738" s="8">
        <v>0</v>
      </c>
      <c r="O3738" s="8">
        <v>0</v>
      </c>
      <c r="P3738" s="8" t="s">
        <v>77</v>
      </c>
      <c r="R3738" s="8">
        <v>1</v>
      </c>
      <c r="S3738" s="13">
        <f>_xlfn.XLOOKUP(P3738,rif_fee_schedule!$A$2:$A$84,rif_fee_schedule!C$2:C$84, 0)*1.628</f>
        <v>9769.6279999999988</v>
      </c>
      <c r="T3738" s="13">
        <f>_xlfn.XLOOKUP(P3738,rif_fee_schedule!$A$2:$A$84,rif_fee_schedule!D$2:D$84, 0)</f>
        <v>5674</v>
      </c>
      <c r="U3738" s="14">
        <f t="shared" si="175"/>
        <v>9769.6279999999988</v>
      </c>
      <c r="V3738" s="14">
        <f t="shared" si="176"/>
        <v>5674</v>
      </c>
      <c r="W3738"/>
      <c r="Y3738" s="3">
        <v>43269262.359999999</v>
      </c>
      <c r="Z3738" s="3">
        <v>874367.57</v>
      </c>
      <c r="AA3738" s="3">
        <v>433279.63</v>
      </c>
      <c r="AB3738">
        <v>0</v>
      </c>
      <c r="AC3738" s="3">
        <v>0</v>
      </c>
      <c r="AD3738" s="2">
        <v>374512.67</v>
      </c>
      <c r="AE3738" s="3">
        <v>599122533.62</v>
      </c>
      <c r="AF3738" s="3">
        <v>12164932.65</v>
      </c>
      <c r="AG3738" s="3">
        <v>2628720.44</v>
      </c>
      <c r="AH3738" s="3">
        <v>103699.7</v>
      </c>
      <c r="AI3738" s="3">
        <v>2074</v>
      </c>
      <c r="AJ3738" s="2">
        <v>-10188946.82</v>
      </c>
    </row>
    <row r="3739" spans="1:36" hidden="1" x14ac:dyDescent="0.25">
      <c r="A3739" s="8">
        <v>6</v>
      </c>
      <c r="B3739" s="8" t="s">
        <v>5898</v>
      </c>
      <c r="C3739" s="8">
        <v>1079200100240</v>
      </c>
      <c r="D3739" s="8" t="s">
        <v>5899</v>
      </c>
      <c r="F3739" s="8" t="s">
        <v>783</v>
      </c>
      <c r="G3739" s="10">
        <v>43636</v>
      </c>
      <c r="H3739" s="8" t="s">
        <v>31</v>
      </c>
      <c r="I3739" s="8" t="s">
        <v>32</v>
      </c>
      <c r="J3739" s="9">
        <v>0</v>
      </c>
      <c r="K3739" s="9">
        <v>0</v>
      </c>
      <c r="L3739" s="8">
        <v>0</v>
      </c>
      <c r="M3739" s="14">
        <f t="shared" si="174"/>
        <v>0</v>
      </c>
      <c r="N3739" s="8">
        <v>0</v>
      </c>
      <c r="O3739" s="8">
        <v>0</v>
      </c>
      <c r="P3739" s="8" t="s">
        <v>376</v>
      </c>
      <c r="R3739" s="8">
        <v>0</v>
      </c>
      <c r="S3739" s="13">
        <f>_xlfn.XLOOKUP(P3739,rif_fee_schedule!$A$2:$A$84,rif_fee_schedule!C$2:C$84, 0)*1.628</f>
        <v>5981.2719999999999</v>
      </c>
      <c r="T3739" s="13">
        <f>_xlfn.XLOOKUP(P3739,rif_fee_schedule!$A$2:$A$84,rif_fee_schedule!D$2:D$84, 0)</f>
        <v>3474</v>
      </c>
      <c r="U3739" s="14">
        <f t="shared" si="175"/>
        <v>0</v>
      </c>
      <c r="V3739" s="14">
        <f t="shared" si="176"/>
        <v>0</v>
      </c>
      <c r="W3739"/>
      <c r="Y3739" s="3">
        <v>43269262.359999999</v>
      </c>
      <c r="Z3739" s="3">
        <v>874367.57</v>
      </c>
      <c r="AA3739" s="3">
        <v>433279.63</v>
      </c>
      <c r="AB3739">
        <v>0</v>
      </c>
      <c r="AC3739" s="3">
        <v>0</v>
      </c>
      <c r="AD3739" s="2">
        <v>374512.67</v>
      </c>
      <c r="AE3739" s="3">
        <v>599122533.62</v>
      </c>
      <c r="AF3739" s="3">
        <v>12164932.65</v>
      </c>
      <c r="AG3739" s="3">
        <v>2628720.44</v>
      </c>
      <c r="AH3739" s="3">
        <v>103699.7</v>
      </c>
      <c r="AI3739" s="3">
        <v>2074</v>
      </c>
      <c r="AJ3739" s="2">
        <v>-10188946.82</v>
      </c>
    </row>
    <row r="3740" spans="1:36" hidden="1" x14ac:dyDescent="0.25">
      <c r="A3740" s="8">
        <v>8</v>
      </c>
      <c r="B3740" s="8" t="s">
        <v>8536</v>
      </c>
      <c r="C3740" s="8">
        <v>232020100031</v>
      </c>
      <c r="D3740" s="8" t="s">
        <v>8537</v>
      </c>
      <c r="F3740" s="8" t="s">
        <v>640</v>
      </c>
      <c r="G3740" s="10">
        <v>43640</v>
      </c>
      <c r="H3740" s="8" t="s">
        <v>31</v>
      </c>
      <c r="I3740" s="8" t="s">
        <v>32</v>
      </c>
      <c r="J3740" s="9">
        <v>0</v>
      </c>
      <c r="K3740" s="9">
        <v>0</v>
      </c>
      <c r="L3740" s="8">
        <v>0</v>
      </c>
      <c r="M3740" s="14">
        <f t="shared" si="174"/>
        <v>0</v>
      </c>
      <c r="N3740" s="8">
        <v>0</v>
      </c>
      <c r="O3740" s="8">
        <v>0</v>
      </c>
      <c r="P3740" s="8" t="s">
        <v>629</v>
      </c>
      <c r="R3740" s="8">
        <v>6</v>
      </c>
      <c r="S3740" s="13">
        <f>_xlfn.XLOOKUP(P3740,rif_fee_schedule!$A$2:$A$84,rif_fee_schedule!C$2:C$84, 0)*1.628</f>
        <v>6370.3639999999996</v>
      </c>
      <c r="T3740" s="13">
        <f>_xlfn.XLOOKUP(P3740,rif_fee_schedule!$A$2:$A$84,rif_fee_schedule!D$2:D$84, 0)</f>
        <v>3699</v>
      </c>
      <c r="U3740" s="14">
        <f t="shared" si="175"/>
        <v>38222.183999999994</v>
      </c>
      <c r="V3740" s="14">
        <f t="shared" si="176"/>
        <v>22194</v>
      </c>
      <c r="W3740"/>
      <c r="Y3740" s="3">
        <v>38230434.439999998</v>
      </c>
      <c r="Z3740" s="3">
        <v>764608.82</v>
      </c>
      <c r="AA3740" s="3">
        <v>0</v>
      </c>
      <c r="AB3740">
        <v>0</v>
      </c>
      <c r="AC3740" s="3">
        <v>0</v>
      </c>
      <c r="AD3740" s="2">
        <v>-229524.99</v>
      </c>
      <c r="AE3740" s="3">
        <v>599122533.62</v>
      </c>
      <c r="AF3740" s="3">
        <v>12164932.65</v>
      </c>
      <c r="AG3740" s="3">
        <v>2628720.44</v>
      </c>
      <c r="AH3740" s="3">
        <v>103699.7</v>
      </c>
      <c r="AI3740" s="3">
        <v>2074</v>
      </c>
      <c r="AJ3740" s="2">
        <v>-10188946.82</v>
      </c>
    </row>
    <row r="3741" spans="1:36" hidden="1" x14ac:dyDescent="0.25">
      <c r="A3741" s="8">
        <v>8</v>
      </c>
      <c r="B3741" s="8" t="s">
        <v>8536</v>
      </c>
      <c r="C3741" s="8">
        <v>232020100031</v>
      </c>
      <c r="D3741" s="8" t="s">
        <v>8537</v>
      </c>
      <c r="F3741" s="8" t="s">
        <v>640</v>
      </c>
      <c r="G3741" s="10">
        <v>43640</v>
      </c>
      <c r="H3741" s="8" t="s">
        <v>31</v>
      </c>
      <c r="I3741" s="8" t="s">
        <v>32</v>
      </c>
      <c r="J3741" s="9">
        <v>0</v>
      </c>
      <c r="K3741" s="9">
        <v>0</v>
      </c>
      <c r="L3741" s="8">
        <v>0</v>
      </c>
      <c r="M3741" s="14">
        <f t="shared" si="174"/>
        <v>0</v>
      </c>
      <c r="N3741" s="8">
        <v>0</v>
      </c>
      <c r="O3741" s="8">
        <v>0</v>
      </c>
      <c r="P3741" s="8" t="s">
        <v>106</v>
      </c>
      <c r="R3741" s="8">
        <v>57.91</v>
      </c>
      <c r="S3741" s="13">
        <f>_xlfn.XLOOKUP(P3741,rif_fee_schedule!$A$2:$A$84,rif_fee_schedule!C$2:C$84, 0)*1.628</f>
        <v>0</v>
      </c>
      <c r="T3741" s="13">
        <f>_xlfn.XLOOKUP(P3741,rif_fee_schedule!$A$2:$A$84,rif_fee_schedule!D$2:D$84, 0)</f>
        <v>0</v>
      </c>
      <c r="U3741" s="14">
        <f t="shared" si="175"/>
        <v>0</v>
      </c>
      <c r="V3741" s="14">
        <f t="shared" si="176"/>
        <v>0</v>
      </c>
      <c r="W3741"/>
      <c r="Y3741" s="3">
        <v>38230434.439999998</v>
      </c>
      <c r="Z3741" s="3">
        <v>764608.82</v>
      </c>
      <c r="AA3741" s="3">
        <v>0</v>
      </c>
      <c r="AB3741">
        <v>0</v>
      </c>
      <c r="AC3741" s="3">
        <v>0</v>
      </c>
      <c r="AD3741" s="2">
        <v>-229524.99</v>
      </c>
      <c r="AE3741" s="3">
        <v>599122533.62</v>
      </c>
      <c r="AF3741" s="3">
        <v>12164932.65</v>
      </c>
      <c r="AG3741" s="3">
        <v>2628720.44</v>
      </c>
      <c r="AH3741" s="3">
        <v>103699.7</v>
      </c>
      <c r="AI3741" s="3">
        <v>2074</v>
      </c>
      <c r="AJ3741" s="2">
        <v>-10188946.82</v>
      </c>
    </row>
    <row r="3742" spans="1:36" hidden="1" x14ac:dyDescent="0.25">
      <c r="A3742" s="8">
        <v>8</v>
      </c>
      <c r="B3742" s="8" t="s">
        <v>8536</v>
      </c>
      <c r="C3742" s="8">
        <v>232020100031</v>
      </c>
      <c r="D3742" s="8" t="s">
        <v>8537</v>
      </c>
      <c r="F3742" s="8" t="s">
        <v>640</v>
      </c>
      <c r="G3742" s="10">
        <v>43640</v>
      </c>
      <c r="H3742" s="8" t="s">
        <v>31</v>
      </c>
      <c r="I3742" s="8" t="s">
        <v>32</v>
      </c>
      <c r="J3742" s="9">
        <v>0</v>
      </c>
      <c r="K3742" s="9">
        <v>0</v>
      </c>
      <c r="L3742" s="8">
        <v>0</v>
      </c>
      <c r="M3742" s="14">
        <f t="shared" si="174"/>
        <v>0</v>
      </c>
      <c r="N3742" s="8">
        <v>0</v>
      </c>
      <c r="O3742" s="8">
        <v>0</v>
      </c>
      <c r="P3742" s="8" t="s">
        <v>113</v>
      </c>
      <c r="R3742" s="8">
        <v>-5.58</v>
      </c>
      <c r="S3742" s="13">
        <f>_xlfn.XLOOKUP(P3742,rif_fee_schedule!$A$2:$A$84,rif_fee_schedule!C$2:C$84, 0)*1.628</f>
        <v>6860.3919999999998</v>
      </c>
      <c r="T3742" s="13">
        <f>_xlfn.XLOOKUP(P3742,rif_fee_schedule!$A$2:$A$84,rif_fee_schedule!D$2:D$84, 0)</f>
        <v>3984</v>
      </c>
      <c r="U3742" s="14">
        <f t="shared" si="175"/>
        <v>-38280.987359999999</v>
      </c>
      <c r="V3742" s="14">
        <f t="shared" si="176"/>
        <v>-22230.720000000001</v>
      </c>
      <c r="W3742"/>
      <c r="Y3742" s="3">
        <v>38230434.439999998</v>
      </c>
      <c r="Z3742" s="3">
        <v>764608.82</v>
      </c>
      <c r="AA3742" s="3">
        <v>0</v>
      </c>
      <c r="AB3742">
        <v>0</v>
      </c>
      <c r="AC3742" s="3">
        <v>0</v>
      </c>
      <c r="AD3742" s="2">
        <v>-229524.99</v>
      </c>
      <c r="AE3742" s="3">
        <v>599122533.62</v>
      </c>
      <c r="AF3742" s="3">
        <v>12164932.65</v>
      </c>
      <c r="AG3742" s="3">
        <v>2628720.44</v>
      </c>
      <c r="AH3742" s="3">
        <v>103699.7</v>
      </c>
      <c r="AI3742" s="3">
        <v>2074</v>
      </c>
      <c r="AJ3742" s="2">
        <v>-10188946.82</v>
      </c>
    </row>
    <row r="3743" spans="1:36" hidden="1" x14ac:dyDescent="0.25">
      <c r="A3743" s="8">
        <v>9.1</v>
      </c>
      <c r="B3743" s="8" t="s">
        <v>8952</v>
      </c>
      <c r="C3743" s="8">
        <v>431080310030</v>
      </c>
      <c r="D3743" s="8" t="s">
        <v>8953</v>
      </c>
      <c r="F3743" s="8" t="s">
        <v>8954</v>
      </c>
      <c r="G3743" s="10">
        <v>43637</v>
      </c>
      <c r="H3743" s="8" t="s">
        <v>31</v>
      </c>
      <c r="I3743" s="8" t="s">
        <v>38</v>
      </c>
      <c r="J3743" s="9">
        <v>8772.4500000000007</v>
      </c>
      <c r="K3743" s="9">
        <v>175.45</v>
      </c>
      <c r="L3743" s="8">
        <v>0</v>
      </c>
      <c r="M3743" s="14">
        <f t="shared" si="174"/>
        <v>8947.9000000000015</v>
      </c>
      <c r="N3743" s="8">
        <v>0</v>
      </c>
      <c r="O3743" s="8">
        <v>0</v>
      </c>
      <c r="P3743" s="8" t="s">
        <v>77</v>
      </c>
      <c r="R3743" s="8">
        <v>1</v>
      </c>
      <c r="S3743" s="13">
        <f>_xlfn.XLOOKUP(P3743,rif_fee_schedule!$A$2:$A$84,rif_fee_schedule!C$2:C$84, 0)*1.628</f>
        <v>9769.6279999999988</v>
      </c>
      <c r="T3743" s="13">
        <f>_xlfn.XLOOKUP(P3743,rif_fee_schedule!$A$2:$A$84,rif_fee_schedule!D$2:D$84, 0)</f>
        <v>5674</v>
      </c>
      <c r="U3743" s="14">
        <f t="shared" si="175"/>
        <v>9769.6279999999988</v>
      </c>
      <c r="V3743" s="14">
        <f t="shared" si="176"/>
        <v>5674</v>
      </c>
      <c r="W3743"/>
      <c r="Y3743" s="3">
        <v>13894747.220000001</v>
      </c>
      <c r="Z3743" s="3">
        <v>290518.01</v>
      </c>
      <c r="AA3743" s="3">
        <v>0</v>
      </c>
      <c r="AB3743">
        <v>0</v>
      </c>
      <c r="AC3743" s="3">
        <v>0</v>
      </c>
      <c r="AD3743" s="2">
        <v>-156592.79</v>
      </c>
      <c r="AE3743" s="3">
        <v>599122533.62</v>
      </c>
      <c r="AF3743" s="3">
        <v>12164932.65</v>
      </c>
      <c r="AG3743" s="3">
        <v>2628720.44</v>
      </c>
      <c r="AH3743" s="3">
        <v>103699.7</v>
      </c>
      <c r="AI3743" s="3">
        <v>2074</v>
      </c>
      <c r="AJ3743" s="2">
        <v>-10188946.82</v>
      </c>
    </row>
    <row r="3744" spans="1:36" hidden="1" x14ac:dyDescent="0.25">
      <c r="A3744" s="8">
        <v>2</v>
      </c>
      <c r="B3744" s="8" t="s">
        <v>2109</v>
      </c>
      <c r="C3744" s="8">
        <v>141150120190</v>
      </c>
      <c r="D3744" s="8" t="s">
        <v>2110</v>
      </c>
      <c r="G3744" s="10">
        <v>43635</v>
      </c>
      <c r="H3744" s="8" t="s">
        <v>31</v>
      </c>
      <c r="I3744" s="8" t="s">
        <v>32</v>
      </c>
      <c r="J3744" s="9">
        <v>29118.91</v>
      </c>
      <c r="K3744" s="9">
        <v>582.38</v>
      </c>
      <c r="L3744" s="8">
        <v>0</v>
      </c>
      <c r="M3744" s="14">
        <f t="shared" si="174"/>
        <v>29701.29</v>
      </c>
      <c r="N3744" s="8">
        <v>0</v>
      </c>
      <c r="O3744" s="8">
        <v>0</v>
      </c>
      <c r="P3744" s="8" t="s">
        <v>72</v>
      </c>
      <c r="R3744" s="11">
        <v>-1042</v>
      </c>
      <c r="S3744" s="13">
        <f>_xlfn.XLOOKUP(P3744,rif_fee_schedule!$A$2:$A$84,rif_fee_schedule!C$2:C$84, 0)*1.628</f>
        <v>15.918583999999999</v>
      </c>
      <c r="T3744" s="13">
        <f>_xlfn.XLOOKUP(P3744,rif_fee_schedule!$A$2:$A$84,rif_fee_schedule!D$2:D$84, 0)</f>
        <v>9.2460000000000004</v>
      </c>
      <c r="U3744" s="14">
        <f t="shared" si="175"/>
        <v>-16587.164527999998</v>
      </c>
      <c r="V3744" s="14">
        <f t="shared" si="176"/>
        <v>-9634.3320000000003</v>
      </c>
      <c r="W3744" s="2"/>
      <c r="Y3744" s="3">
        <v>272008405.74000001</v>
      </c>
      <c r="Z3744" s="3">
        <v>5573244.3300000001</v>
      </c>
      <c r="AA3744" s="3">
        <v>0</v>
      </c>
      <c r="AB3744">
        <v>0</v>
      </c>
      <c r="AC3744" s="3">
        <v>0</v>
      </c>
      <c r="AD3744" s="2">
        <v>-7297347.0099999998</v>
      </c>
      <c r="AE3744" s="3">
        <v>599122533.62</v>
      </c>
      <c r="AF3744" s="3">
        <v>12164932.65</v>
      </c>
      <c r="AG3744" s="3">
        <v>2628720.44</v>
      </c>
      <c r="AH3744" s="3">
        <v>103699.7</v>
      </c>
      <c r="AI3744" s="3">
        <v>2074</v>
      </c>
      <c r="AJ3744" s="2">
        <v>-10188946.82</v>
      </c>
    </row>
    <row r="3745" spans="1:36" hidden="1" x14ac:dyDescent="0.25">
      <c r="A3745" s="8">
        <v>2</v>
      </c>
      <c r="B3745" s="8" t="s">
        <v>2109</v>
      </c>
      <c r="C3745" s="8">
        <v>141150120190</v>
      </c>
      <c r="D3745" s="8" t="s">
        <v>2110</v>
      </c>
      <c r="G3745" s="10">
        <v>43635</v>
      </c>
      <c r="H3745" s="8" t="s">
        <v>31</v>
      </c>
      <c r="I3745" s="8" t="s">
        <v>32</v>
      </c>
      <c r="J3745" s="9">
        <v>29118.91</v>
      </c>
      <c r="K3745" s="9">
        <v>582.38</v>
      </c>
      <c r="L3745" s="8">
        <v>0</v>
      </c>
      <c r="M3745" s="14">
        <f t="shared" ref="M3745:M3808" si="177">SUM(J3745:L3745)</f>
        <v>29701.29</v>
      </c>
      <c r="N3745" s="8">
        <v>0</v>
      </c>
      <c r="O3745" s="8">
        <v>0</v>
      </c>
      <c r="P3745" s="8" t="s">
        <v>72</v>
      </c>
      <c r="R3745" s="11">
        <v>3079</v>
      </c>
      <c r="S3745" s="13">
        <f>_xlfn.XLOOKUP(P3745,rif_fee_schedule!$A$2:$A$84,rif_fee_schedule!C$2:C$84, 0)*1.628</f>
        <v>15.918583999999999</v>
      </c>
      <c r="T3745" s="13">
        <f>_xlfn.XLOOKUP(P3745,rif_fee_schedule!$A$2:$A$84,rif_fee_schedule!D$2:D$84, 0)</f>
        <v>9.2460000000000004</v>
      </c>
      <c r="U3745" s="14">
        <f t="shared" si="175"/>
        <v>49013.320135999995</v>
      </c>
      <c r="V3745" s="14">
        <f t="shared" si="176"/>
        <v>28468.434000000001</v>
      </c>
      <c r="W3745" s="2"/>
      <c r="Y3745" s="3">
        <v>272008405.74000001</v>
      </c>
      <c r="Z3745" s="3">
        <v>5573244.3300000001</v>
      </c>
      <c r="AA3745" s="3">
        <v>0</v>
      </c>
      <c r="AB3745">
        <v>0</v>
      </c>
      <c r="AC3745" s="3">
        <v>0</v>
      </c>
      <c r="AD3745" s="2">
        <v>-7297347.0099999998</v>
      </c>
      <c r="AE3745" s="3">
        <v>599122533.62</v>
      </c>
      <c r="AF3745" s="3">
        <v>12164932.65</v>
      </c>
      <c r="AG3745" s="3">
        <v>2628720.44</v>
      </c>
      <c r="AH3745" s="3">
        <v>103699.7</v>
      </c>
      <c r="AI3745" s="3">
        <v>2074</v>
      </c>
      <c r="AJ3745" s="2">
        <v>-10188946.82</v>
      </c>
    </row>
    <row r="3746" spans="1:36" hidden="1" x14ac:dyDescent="0.25">
      <c r="A3746" s="8">
        <v>9.1</v>
      </c>
      <c r="B3746" s="8" t="s">
        <v>8964</v>
      </c>
      <c r="C3746" s="8">
        <v>431080310010</v>
      </c>
      <c r="D3746" s="8" t="s">
        <v>8965</v>
      </c>
      <c r="F3746" s="8" t="s">
        <v>8966</v>
      </c>
      <c r="G3746" s="10">
        <v>43635</v>
      </c>
      <c r="H3746" s="8" t="s">
        <v>31</v>
      </c>
      <c r="I3746" s="8" t="s">
        <v>38</v>
      </c>
      <c r="J3746" s="9">
        <v>10742.16</v>
      </c>
      <c r="K3746" s="9">
        <v>214.84</v>
      </c>
      <c r="L3746" s="8">
        <v>0</v>
      </c>
      <c r="M3746" s="14">
        <f t="shared" si="177"/>
        <v>10957</v>
      </c>
      <c r="N3746" s="8">
        <v>0</v>
      </c>
      <c r="O3746" s="8">
        <v>0</v>
      </c>
      <c r="P3746" s="8" t="s">
        <v>114</v>
      </c>
      <c r="R3746" s="8">
        <v>2</v>
      </c>
      <c r="S3746" s="13">
        <f>_xlfn.XLOOKUP(P3746,rif_fee_schedule!$A$2:$A$84,rif_fee_schedule!C$2:C$84, 0)*1.628</f>
        <v>4288.152</v>
      </c>
      <c r="T3746" s="13">
        <f>_xlfn.XLOOKUP(P3746,rif_fee_schedule!$A$2:$A$84,rif_fee_schedule!D$2:D$84, 0)</f>
        <v>2490</v>
      </c>
      <c r="U3746" s="14">
        <f t="shared" si="175"/>
        <v>8576.3040000000001</v>
      </c>
      <c r="V3746" s="14">
        <f t="shared" si="176"/>
        <v>4980</v>
      </c>
      <c r="W3746"/>
      <c r="Y3746" s="3">
        <v>13894747.220000001</v>
      </c>
      <c r="Z3746" s="3">
        <v>290518.01</v>
      </c>
      <c r="AA3746" s="3">
        <v>0</v>
      </c>
      <c r="AB3746">
        <v>0</v>
      </c>
      <c r="AC3746" s="3">
        <v>0</v>
      </c>
      <c r="AD3746" s="2">
        <v>-156592.79</v>
      </c>
      <c r="AE3746" s="3">
        <v>599122533.62</v>
      </c>
      <c r="AF3746" s="3">
        <v>12164932.65</v>
      </c>
      <c r="AG3746" s="3">
        <v>2628720.44</v>
      </c>
      <c r="AH3746" s="3">
        <v>103699.7</v>
      </c>
      <c r="AI3746" s="3">
        <v>2074</v>
      </c>
      <c r="AJ3746" s="2">
        <v>-10188946.82</v>
      </c>
    </row>
    <row r="3747" spans="1:36" hidden="1" x14ac:dyDescent="0.25">
      <c r="A3747" s="8">
        <v>5</v>
      </c>
      <c r="B3747" s="8" t="s">
        <v>4674</v>
      </c>
      <c r="C3747" s="8">
        <v>2050100680020</v>
      </c>
      <c r="D3747" s="8" t="s">
        <v>4675</v>
      </c>
      <c r="F3747" s="8" t="s">
        <v>4676</v>
      </c>
      <c r="G3747" s="10">
        <v>43636</v>
      </c>
      <c r="H3747" s="8" t="s">
        <v>31</v>
      </c>
      <c r="I3747" s="8" t="s">
        <v>38</v>
      </c>
      <c r="J3747" s="9">
        <v>4639.01</v>
      </c>
      <c r="K3747" s="9">
        <v>92.78</v>
      </c>
      <c r="L3747" s="8">
        <v>0</v>
      </c>
      <c r="M3747" s="14">
        <f t="shared" si="177"/>
        <v>4731.79</v>
      </c>
      <c r="N3747" s="8">
        <v>0</v>
      </c>
      <c r="O3747" s="8">
        <v>0</v>
      </c>
      <c r="P3747" s="8" t="s">
        <v>77</v>
      </c>
      <c r="R3747" s="8">
        <v>-0.5</v>
      </c>
      <c r="S3747" s="13">
        <f>_xlfn.XLOOKUP(P3747,rif_fee_schedule!$A$2:$A$84,rif_fee_schedule!C$2:C$84, 0)*1.628</f>
        <v>9769.6279999999988</v>
      </c>
      <c r="T3747" s="13">
        <f>_xlfn.XLOOKUP(P3747,rif_fee_schedule!$A$2:$A$84,rif_fee_schedule!D$2:D$84, 0)</f>
        <v>5674</v>
      </c>
      <c r="U3747" s="14">
        <f t="shared" si="175"/>
        <v>-4884.8139999999994</v>
      </c>
      <c r="V3747" s="14">
        <f t="shared" si="176"/>
        <v>-2837</v>
      </c>
      <c r="W3747"/>
      <c r="Y3747" s="3">
        <v>23913047.239999998</v>
      </c>
      <c r="Z3747" s="3">
        <v>478708.65</v>
      </c>
      <c r="AA3747" s="3">
        <v>0</v>
      </c>
      <c r="AB3747">
        <v>0</v>
      </c>
      <c r="AC3747" s="3">
        <v>0</v>
      </c>
      <c r="AD3747" s="2">
        <v>-227120.25</v>
      </c>
      <c r="AE3747" s="3">
        <v>599122533.62</v>
      </c>
      <c r="AF3747" s="3">
        <v>12164932.65</v>
      </c>
      <c r="AG3747" s="3">
        <v>2628720.44</v>
      </c>
      <c r="AH3747" s="3">
        <v>103699.7</v>
      </c>
      <c r="AI3747" s="3">
        <v>2074</v>
      </c>
      <c r="AJ3747" s="2">
        <v>-10188946.82</v>
      </c>
    </row>
    <row r="3748" spans="1:36" hidden="1" x14ac:dyDescent="0.25">
      <c r="A3748" s="8">
        <v>5</v>
      </c>
      <c r="B3748" s="8" t="s">
        <v>4674</v>
      </c>
      <c r="C3748" s="8">
        <v>2050100680020</v>
      </c>
      <c r="D3748" s="8" t="s">
        <v>4675</v>
      </c>
      <c r="F3748" s="8" t="s">
        <v>4676</v>
      </c>
      <c r="G3748" s="10">
        <v>43636</v>
      </c>
      <c r="H3748" s="8" t="s">
        <v>31</v>
      </c>
      <c r="I3748" s="8" t="s">
        <v>38</v>
      </c>
      <c r="J3748" s="9">
        <v>4639.01</v>
      </c>
      <c r="K3748" s="9">
        <v>92.78</v>
      </c>
      <c r="L3748" s="8">
        <v>0</v>
      </c>
      <c r="M3748" s="14">
        <f t="shared" si="177"/>
        <v>4731.79</v>
      </c>
      <c r="N3748" s="8">
        <v>0</v>
      </c>
      <c r="O3748" s="8">
        <v>0</v>
      </c>
      <c r="P3748" s="8" t="s">
        <v>77</v>
      </c>
      <c r="R3748" s="8">
        <v>1</v>
      </c>
      <c r="S3748" s="13">
        <f>_xlfn.XLOOKUP(P3748,rif_fee_schedule!$A$2:$A$84,rif_fee_schedule!C$2:C$84, 0)*1.628</f>
        <v>9769.6279999999988</v>
      </c>
      <c r="T3748" s="13">
        <f>_xlfn.XLOOKUP(P3748,rif_fee_schedule!$A$2:$A$84,rif_fee_schedule!D$2:D$84, 0)</f>
        <v>5674</v>
      </c>
      <c r="U3748" s="14">
        <f t="shared" si="175"/>
        <v>9769.6279999999988</v>
      </c>
      <c r="V3748" s="14">
        <f t="shared" si="176"/>
        <v>5674</v>
      </c>
      <c r="W3748"/>
      <c r="Y3748" s="3">
        <v>23913047.239999998</v>
      </c>
      <c r="Z3748" s="3">
        <v>478708.65</v>
      </c>
      <c r="AA3748" s="3">
        <v>0</v>
      </c>
      <c r="AB3748">
        <v>0</v>
      </c>
      <c r="AC3748" s="3">
        <v>0</v>
      </c>
      <c r="AD3748" s="2">
        <v>-227120.25</v>
      </c>
      <c r="AE3748" s="3">
        <v>599122533.62</v>
      </c>
      <c r="AF3748" s="3">
        <v>12164932.65</v>
      </c>
      <c r="AG3748" s="3">
        <v>2628720.44</v>
      </c>
      <c r="AH3748" s="3">
        <v>103699.7</v>
      </c>
      <c r="AI3748" s="3">
        <v>2074</v>
      </c>
      <c r="AJ3748" s="2">
        <v>-10188946.82</v>
      </c>
    </row>
    <row r="3749" spans="1:36" hidden="1" x14ac:dyDescent="0.25">
      <c r="A3749" s="8">
        <v>6</v>
      </c>
      <c r="B3749" s="8" t="s">
        <v>5967</v>
      </c>
      <c r="C3749" s="8">
        <v>1678240090103</v>
      </c>
      <c r="D3749" s="8" t="s">
        <v>5968</v>
      </c>
      <c r="G3749" s="10">
        <v>43636</v>
      </c>
      <c r="H3749" s="8" t="s">
        <v>31</v>
      </c>
      <c r="I3749" s="8" t="s">
        <v>32</v>
      </c>
      <c r="J3749" s="9">
        <v>9278.02</v>
      </c>
      <c r="K3749" s="9">
        <v>185.56</v>
      </c>
      <c r="L3749" s="8">
        <v>0</v>
      </c>
      <c r="M3749" s="14">
        <f t="shared" si="177"/>
        <v>9463.58</v>
      </c>
      <c r="N3749" s="8">
        <v>0</v>
      </c>
      <c r="O3749" s="8">
        <v>0</v>
      </c>
      <c r="P3749" s="8" t="s">
        <v>77</v>
      </c>
      <c r="R3749" s="8">
        <v>1</v>
      </c>
      <c r="S3749" s="13">
        <f>_xlfn.XLOOKUP(P3749,rif_fee_schedule!$A$2:$A$84,rif_fee_schedule!C$2:C$84, 0)*1.628</f>
        <v>9769.6279999999988</v>
      </c>
      <c r="T3749" s="13">
        <f>_xlfn.XLOOKUP(P3749,rif_fee_schedule!$A$2:$A$84,rif_fee_schedule!D$2:D$84, 0)</f>
        <v>5674</v>
      </c>
      <c r="U3749" s="14">
        <f t="shared" si="175"/>
        <v>9769.6279999999988</v>
      </c>
      <c r="V3749" s="14">
        <f t="shared" si="176"/>
        <v>5674</v>
      </c>
      <c r="W3749"/>
      <c r="Y3749" s="3">
        <v>43269262.359999999</v>
      </c>
      <c r="Z3749" s="3">
        <v>874367.57</v>
      </c>
      <c r="AA3749" s="3">
        <v>433279.63</v>
      </c>
      <c r="AB3749">
        <v>0</v>
      </c>
      <c r="AC3749" s="3">
        <v>0</v>
      </c>
      <c r="AD3749" s="2">
        <v>374512.67</v>
      </c>
      <c r="AE3749" s="3">
        <v>599122533.62</v>
      </c>
      <c r="AF3749" s="3">
        <v>12164932.65</v>
      </c>
      <c r="AG3749" s="3">
        <v>2628720.44</v>
      </c>
      <c r="AH3749" s="3">
        <v>103699.7</v>
      </c>
      <c r="AI3749" s="3">
        <v>2074</v>
      </c>
      <c r="AJ3749" s="2">
        <v>-10188946.82</v>
      </c>
    </row>
    <row r="3750" spans="1:36" hidden="1" x14ac:dyDescent="0.25">
      <c r="A3750" s="8">
        <v>6</v>
      </c>
      <c r="B3750" s="8" t="s">
        <v>5975</v>
      </c>
      <c r="C3750" s="8">
        <v>1678240331500</v>
      </c>
      <c r="D3750" s="8" t="s">
        <v>5976</v>
      </c>
      <c r="G3750" s="10">
        <v>43640</v>
      </c>
      <c r="H3750" s="8" t="s">
        <v>31</v>
      </c>
      <c r="I3750" s="8" t="s">
        <v>32</v>
      </c>
      <c r="J3750" s="9">
        <v>9278.02</v>
      </c>
      <c r="K3750" s="9">
        <v>185.56</v>
      </c>
      <c r="L3750" s="8">
        <v>0</v>
      </c>
      <c r="M3750" s="14">
        <f t="shared" si="177"/>
        <v>9463.58</v>
      </c>
      <c r="N3750" s="8">
        <v>0</v>
      </c>
      <c r="O3750" s="8">
        <v>0</v>
      </c>
      <c r="P3750" s="8" t="s">
        <v>77</v>
      </c>
      <c r="R3750" s="8">
        <v>1</v>
      </c>
      <c r="S3750" s="13">
        <f>_xlfn.XLOOKUP(P3750,rif_fee_schedule!$A$2:$A$84,rif_fee_schedule!C$2:C$84, 0)*1.628</f>
        <v>9769.6279999999988</v>
      </c>
      <c r="T3750" s="13">
        <f>_xlfn.XLOOKUP(P3750,rif_fee_schedule!$A$2:$A$84,rif_fee_schedule!D$2:D$84, 0)</f>
        <v>5674</v>
      </c>
      <c r="U3750" s="14">
        <f t="shared" si="175"/>
        <v>9769.6279999999988</v>
      </c>
      <c r="V3750" s="14">
        <f t="shared" si="176"/>
        <v>5674</v>
      </c>
      <c r="W3750"/>
      <c r="Y3750" s="3">
        <v>43269262.359999999</v>
      </c>
      <c r="Z3750" s="3">
        <v>874367.57</v>
      </c>
      <c r="AA3750" s="3">
        <v>433279.63</v>
      </c>
      <c r="AB3750">
        <v>0</v>
      </c>
      <c r="AC3750" s="3">
        <v>0</v>
      </c>
      <c r="AD3750" s="2">
        <v>374512.67</v>
      </c>
      <c r="AE3750" s="3">
        <v>599122533.62</v>
      </c>
      <c r="AF3750" s="3">
        <v>12164932.65</v>
      </c>
      <c r="AG3750" s="3">
        <v>2628720.44</v>
      </c>
      <c r="AH3750" s="3">
        <v>103699.7</v>
      </c>
      <c r="AI3750" s="3">
        <v>2074</v>
      </c>
      <c r="AJ3750" s="2">
        <v>-10188946.82</v>
      </c>
    </row>
    <row r="3751" spans="1:36" hidden="1" x14ac:dyDescent="0.25">
      <c r="A3751" s="8">
        <v>2</v>
      </c>
      <c r="B3751" s="8" t="s">
        <v>1998</v>
      </c>
      <c r="C3751" s="8">
        <v>141040310100</v>
      </c>
      <c r="D3751" s="8" t="s">
        <v>1999</v>
      </c>
      <c r="F3751" s="8" t="s">
        <v>2000</v>
      </c>
      <c r="G3751" s="10">
        <v>43672</v>
      </c>
      <c r="H3751" s="8" t="s">
        <v>31</v>
      </c>
      <c r="I3751" s="8" t="s">
        <v>38</v>
      </c>
      <c r="J3751" s="9">
        <v>42347.09</v>
      </c>
      <c r="K3751" s="9">
        <v>846.94</v>
      </c>
      <c r="L3751" s="8">
        <v>0</v>
      </c>
      <c r="M3751" s="14">
        <f t="shared" si="177"/>
        <v>43194.03</v>
      </c>
      <c r="N3751" s="8">
        <v>0</v>
      </c>
      <c r="O3751" s="8">
        <v>0</v>
      </c>
      <c r="P3751" s="8" t="s">
        <v>117</v>
      </c>
      <c r="R3751" s="8">
        <v>19</v>
      </c>
      <c r="S3751" s="13">
        <f>_xlfn.XLOOKUP(P3751,rif_fee_schedule!$A$2:$A$84,rif_fee_schedule!C$2:C$84, 0)*1.628</f>
        <v>4288.152</v>
      </c>
      <c r="T3751" s="13">
        <f>_xlfn.XLOOKUP(P3751,rif_fee_schedule!$A$2:$A$84,rif_fee_schedule!D$2:D$84, 0)</f>
        <v>2490</v>
      </c>
      <c r="U3751" s="14">
        <f t="shared" si="175"/>
        <v>81474.888000000006</v>
      </c>
      <c r="V3751" s="14">
        <f t="shared" si="176"/>
        <v>47310</v>
      </c>
      <c r="W3751"/>
      <c r="Y3751" s="3">
        <v>272008405.74000001</v>
      </c>
      <c r="Z3751" s="3">
        <v>5573244.3300000001</v>
      </c>
      <c r="AA3751" s="3">
        <v>0</v>
      </c>
      <c r="AB3751">
        <v>0</v>
      </c>
      <c r="AC3751" s="3">
        <v>0</v>
      </c>
      <c r="AD3751" s="2">
        <v>-7297347.0099999998</v>
      </c>
      <c r="AE3751" s="3">
        <v>599122533.62</v>
      </c>
      <c r="AF3751" s="3">
        <v>12164932.65</v>
      </c>
      <c r="AG3751" s="3">
        <v>2628720.44</v>
      </c>
      <c r="AH3751" s="3">
        <v>103699.7</v>
      </c>
      <c r="AI3751" s="3">
        <v>2074</v>
      </c>
      <c r="AJ3751" s="2">
        <v>-10188946.82</v>
      </c>
    </row>
    <row r="3752" spans="1:36" hidden="1" x14ac:dyDescent="0.25">
      <c r="A3752" s="8">
        <v>2</v>
      </c>
      <c r="B3752" s="8" t="s">
        <v>1998</v>
      </c>
      <c r="C3752" s="8">
        <v>141040310100</v>
      </c>
      <c r="D3752" s="8" t="s">
        <v>1999</v>
      </c>
      <c r="F3752" s="8" t="s">
        <v>2000</v>
      </c>
      <c r="G3752" s="10">
        <v>43672</v>
      </c>
      <c r="H3752" s="8" t="s">
        <v>31</v>
      </c>
      <c r="I3752" s="8" t="s">
        <v>38</v>
      </c>
      <c r="J3752" s="9">
        <v>42347.09</v>
      </c>
      <c r="K3752" s="9">
        <v>846.94</v>
      </c>
      <c r="L3752" s="8">
        <v>0</v>
      </c>
      <c r="M3752" s="14">
        <f t="shared" si="177"/>
        <v>43194.03</v>
      </c>
      <c r="N3752" s="8">
        <v>0</v>
      </c>
      <c r="O3752" s="8">
        <v>0</v>
      </c>
      <c r="P3752" s="8" t="s">
        <v>113</v>
      </c>
      <c r="R3752" s="8">
        <v>-5</v>
      </c>
      <c r="S3752" s="13">
        <f>_xlfn.XLOOKUP(P3752,rif_fee_schedule!$A$2:$A$84,rif_fee_schedule!C$2:C$84, 0)*1.628</f>
        <v>6860.3919999999998</v>
      </c>
      <c r="T3752" s="13">
        <f>_xlfn.XLOOKUP(P3752,rif_fee_schedule!$A$2:$A$84,rif_fee_schedule!D$2:D$84, 0)</f>
        <v>3984</v>
      </c>
      <c r="U3752" s="14">
        <f t="shared" si="175"/>
        <v>-34301.96</v>
      </c>
      <c r="V3752" s="14">
        <f t="shared" si="176"/>
        <v>-19920</v>
      </c>
      <c r="W3752"/>
      <c r="Y3752" s="3">
        <v>272008405.74000001</v>
      </c>
      <c r="Z3752" s="3">
        <v>5573244.3300000001</v>
      </c>
      <c r="AA3752" s="3">
        <v>0</v>
      </c>
      <c r="AB3752">
        <v>0</v>
      </c>
      <c r="AC3752" s="3">
        <v>0</v>
      </c>
      <c r="AD3752" s="2">
        <v>-7297347.0099999998</v>
      </c>
      <c r="AE3752" s="3">
        <v>599122533.62</v>
      </c>
      <c r="AF3752" s="3">
        <v>12164932.65</v>
      </c>
      <c r="AG3752" s="3">
        <v>2628720.44</v>
      </c>
      <c r="AH3752" s="3">
        <v>103699.7</v>
      </c>
      <c r="AI3752" s="3">
        <v>2074</v>
      </c>
      <c r="AJ3752" s="2">
        <v>-10188946.82</v>
      </c>
    </row>
    <row r="3753" spans="1:36" hidden="1" x14ac:dyDescent="0.25">
      <c r="A3753" s="8">
        <v>2</v>
      </c>
      <c r="B3753" s="8" t="s">
        <v>1148</v>
      </c>
      <c r="C3753" s="8">
        <v>131140360190</v>
      </c>
      <c r="D3753" s="8" t="s">
        <v>1149</v>
      </c>
      <c r="E3753" s="8" t="s">
        <v>30</v>
      </c>
      <c r="F3753" s="8" t="s">
        <v>1150</v>
      </c>
      <c r="G3753" s="10">
        <v>43811</v>
      </c>
      <c r="H3753" s="8" t="s">
        <v>31</v>
      </c>
      <c r="I3753" s="8" t="s">
        <v>38</v>
      </c>
      <c r="J3753" s="9">
        <v>0</v>
      </c>
      <c r="K3753" s="9">
        <v>0</v>
      </c>
      <c r="L3753" s="8">
        <v>0</v>
      </c>
      <c r="M3753" s="14">
        <f t="shared" si="177"/>
        <v>0</v>
      </c>
      <c r="N3753" s="8">
        <v>0</v>
      </c>
      <c r="O3753" s="8">
        <v>0</v>
      </c>
      <c r="P3753" s="8" t="s">
        <v>77</v>
      </c>
      <c r="R3753" s="8">
        <v>0</v>
      </c>
      <c r="S3753" s="13">
        <f>_xlfn.XLOOKUP(P3753,rif_fee_schedule!$A$2:$A$84,rif_fee_schedule!C$2:C$84, 0)*1.628</f>
        <v>9769.6279999999988</v>
      </c>
      <c r="T3753" s="13">
        <f>_xlfn.XLOOKUP(P3753,rif_fee_schedule!$A$2:$A$84,rif_fee_schedule!D$2:D$84, 0)</f>
        <v>5674</v>
      </c>
      <c r="U3753" s="14">
        <f t="shared" si="175"/>
        <v>0</v>
      </c>
      <c r="V3753" s="14">
        <f t="shared" si="176"/>
        <v>0</v>
      </c>
      <c r="W3753"/>
      <c r="Y3753" s="3">
        <v>272008405.74000001</v>
      </c>
      <c r="Z3753" s="3">
        <v>5573244.3300000001</v>
      </c>
      <c r="AA3753" s="3">
        <v>0</v>
      </c>
      <c r="AB3753">
        <v>0</v>
      </c>
      <c r="AC3753" s="3">
        <v>0</v>
      </c>
      <c r="AD3753" s="2">
        <v>-7297347.0099999998</v>
      </c>
      <c r="AE3753" s="3">
        <v>599122533.62</v>
      </c>
      <c r="AF3753" s="3">
        <v>12164932.65</v>
      </c>
      <c r="AG3753" s="3">
        <v>2628720.44</v>
      </c>
      <c r="AH3753" s="3">
        <v>103699.7</v>
      </c>
      <c r="AI3753" s="3">
        <v>2074</v>
      </c>
      <c r="AJ3753" s="2">
        <v>-10188946.82</v>
      </c>
    </row>
    <row r="3754" spans="1:36" hidden="1" x14ac:dyDescent="0.25">
      <c r="A3754" s="8">
        <v>1</v>
      </c>
      <c r="B3754" s="8" t="s">
        <v>361</v>
      </c>
      <c r="C3754" s="8">
        <v>3530080190010</v>
      </c>
      <c r="D3754" s="8" t="s">
        <v>362</v>
      </c>
      <c r="F3754" s="8" t="s">
        <v>363</v>
      </c>
      <c r="G3754" s="10">
        <v>43662</v>
      </c>
      <c r="H3754" s="8" t="s">
        <v>31</v>
      </c>
      <c r="I3754" s="8" t="s">
        <v>38</v>
      </c>
      <c r="J3754" s="9">
        <v>156364.19</v>
      </c>
      <c r="K3754" s="9">
        <v>3127.28</v>
      </c>
      <c r="L3754" s="8">
        <v>0</v>
      </c>
      <c r="M3754" s="14">
        <f t="shared" si="177"/>
        <v>159491.47</v>
      </c>
      <c r="N3754" s="8">
        <v>0</v>
      </c>
      <c r="O3754" s="8">
        <v>0</v>
      </c>
      <c r="P3754" s="8" t="s">
        <v>113</v>
      </c>
      <c r="R3754" s="8">
        <v>24</v>
      </c>
      <c r="S3754" s="13">
        <f>_xlfn.XLOOKUP(P3754,rif_fee_schedule!$A$2:$A$84,rif_fee_schedule!C$2:C$84, 0)*1.628</f>
        <v>6860.3919999999998</v>
      </c>
      <c r="T3754" s="13">
        <f>_xlfn.XLOOKUP(P3754,rif_fee_schedule!$A$2:$A$84,rif_fee_schedule!D$2:D$84, 0)</f>
        <v>3984</v>
      </c>
      <c r="U3754" s="14">
        <f t="shared" si="175"/>
        <v>164649.408</v>
      </c>
      <c r="V3754" s="14">
        <f t="shared" si="176"/>
        <v>95616</v>
      </c>
      <c r="W3754"/>
      <c r="Y3754" s="3">
        <v>74696854.359999999</v>
      </c>
      <c r="Z3754" s="3">
        <v>1494936.99</v>
      </c>
      <c r="AA3754" s="3">
        <v>1189721.74</v>
      </c>
      <c r="AB3754" s="2">
        <v>103699.7</v>
      </c>
      <c r="AC3754" s="3">
        <v>2074</v>
      </c>
      <c r="AD3754" s="2">
        <v>-3422401.68</v>
      </c>
      <c r="AE3754" s="3">
        <v>599122533.62</v>
      </c>
      <c r="AF3754" s="3">
        <v>12164932.65</v>
      </c>
      <c r="AG3754" s="3">
        <v>2628720.44</v>
      </c>
      <c r="AH3754" s="3">
        <v>103699.7</v>
      </c>
      <c r="AI3754" s="3">
        <v>2074</v>
      </c>
      <c r="AJ3754" s="2">
        <v>-10188946.82</v>
      </c>
    </row>
    <row r="3755" spans="1:36" hidden="1" x14ac:dyDescent="0.25">
      <c r="A3755" s="8">
        <v>8</v>
      </c>
      <c r="B3755" s="8" t="s">
        <v>8637</v>
      </c>
      <c r="C3755" s="8">
        <v>232270080850</v>
      </c>
      <c r="D3755" s="8" t="s">
        <v>8638</v>
      </c>
      <c r="F3755" s="8" t="s">
        <v>8639</v>
      </c>
      <c r="G3755" s="10">
        <v>43662</v>
      </c>
      <c r="H3755" s="8" t="s">
        <v>31</v>
      </c>
      <c r="I3755" s="8" t="s">
        <v>38</v>
      </c>
      <c r="J3755" s="9">
        <v>0</v>
      </c>
      <c r="K3755" s="9">
        <v>0</v>
      </c>
      <c r="L3755" s="8">
        <v>0</v>
      </c>
      <c r="M3755" s="14">
        <f t="shared" si="177"/>
        <v>0</v>
      </c>
      <c r="N3755" s="8">
        <v>0</v>
      </c>
      <c r="O3755" s="8">
        <v>0</v>
      </c>
      <c r="P3755" s="8" t="s">
        <v>77</v>
      </c>
      <c r="R3755" s="8">
        <v>0</v>
      </c>
      <c r="S3755" s="13">
        <f>_xlfn.XLOOKUP(P3755,rif_fee_schedule!$A$2:$A$84,rif_fee_schedule!C$2:C$84, 0)*1.628</f>
        <v>9769.6279999999988</v>
      </c>
      <c r="T3755" s="13">
        <f>_xlfn.XLOOKUP(P3755,rif_fee_schedule!$A$2:$A$84,rif_fee_schedule!D$2:D$84, 0)</f>
        <v>5674</v>
      </c>
      <c r="U3755" s="14">
        <f t="shared" si="175"/>
        <v>0</v>
      </c>
      <c r="V3755" s="14">
        <f t="shared" si="176"/>
        <v>0</v>
      </c>
      <c r="W3755"/>
      <c r="Y3755" s="3">
        <v>38230434.439999998</v>
      </c>
      <c r="Z3755" s="3">
        <v>764608.82</v>
      </c>
      <c r="AA3755" s="3">
        <v>0</v>
      </c>
      <c r="AB3755">
        <v>0</v>
      </c>
      <c r="AC3755" s="3">
        <v>0</v>
      </c>
      <c r="AD3755" s="2">
        <v>-229524.99</v>
      </c>
      <c r="AE3755" s="3">
        <v>599122533.62</v>
      </c>
      <c r="AF3755" s="3">
        <v>12164932.65</v>
      </c>
      <c r="AG3755" s="3">
        <v>2628720.44</v>
      </c>
      <c r="AH3755" s="3">
        <v>103699.7</v>
      </c>
      <c r="AI3755" s="3">
        <v>2074</v>
      </c>
      <c r="AJ3755" s="2">
        <v>-10188946.82</v>
      </c>
    </row>
    <row r="3756" spans="1:36" hidden="1" x14ac:dyDescent="0.25">
      <c r="A3756" s="8">
        <v>1</v>
      </c>
      <c r="B3756" s="8" t="s">
        <v>352</v>
      </c>
      <c r="C3756" s="8">
        <v>3530080190010</v>
      </c>
      <c r="D3756" s="8" t="s">
        <v>353</v>
      </c>
      <c r="F3756" s="8" t="s">
        <v>354</v>
      </c>
      <c r="G3756" s="10">
        <v>43677</v>
      </c>
      <c r="H3756" s="8" t="s">
        <v>31</v>
      </c>
      <c r="I3756" s="8" t="s">
        <v>38</v>
      </c>
      <c r="J3756" s="9">
        <v>78182.100000000006</v>
      </c>
      <c r="K3756" s="9">
        <v>1563.64</v>
      </c>
      <c r="L3756" s="8">
        <v>0</v>
      </c>
      <c r="M3756" s="14">
        <f t="shared" si="177"/>
        <v>79745.740000000005</v>
      </c>
      <c r="N3756" s="8">
        <v>0</v>
      </c>
      <c r="O3756" s="8">
        <v>0</v>
      </c>
      <c r="P3756" s="8" t="s">
        <v>113</v>
      </c>
      <c r="R3756" s="8">
        <v>12</v>
      </c>
      <c r="S3756" s="13">
        <f>_xlfn.XLOOKUP(P3756,rif_fee_schedule!$A$2:$A$84,rif_fee_schedule!C$2:C$84, 0)*1.628</f>
        <v>6860.3919999999998</v>
      </c>
      <c r="T3756" s="13">
        <f>_xlfn.XLOOKUP(P3756,rif_fee_schedule!$A$2:$A$84,rif_fee_schedule!D$2:D$84, 0)</f>
        <v>3984</v>
      </c>
      <c r="U3756" s="14">
        <f t="shared" si="175"/>
        <v>82324.703999999998</v>
      </c>
      <c r="V3756" s="14">
        <f t="shared" si="176"/>
        <v>47808</v>
      </c>
      <c r="W3756"/>
      <c r="Y3756" s="3">
        <v>74696854.359999999</v>
      </c>
      <c r="Z3756" s="3">
        <v>1494936.99</v>
      </c>
      <c r="AA3756" s="3">
        <v>1189721.74</v>
      </c>
      <c r="AB3756" s="2">
        <v>103699.7</v>
      </c>
      <c r="AC3756" s="3">
        <v>2074</v>
      </c>
      <c r="AD3756" s="2">
        <v>-3422401.68</v>
      </c>
      <c r="AE3756" s="3">
        <v>599122533.62</v>
      </c>
      <c r="AF3756" s="3">
        <v>12164932.65</v>
      </c>
      <c r="AG3756" s="3">
        <v>2628720.44</v>
      </c>
      <c r="AH3756" s="3">
        <v>103699.7</v>
      </c>
      <c r="AI3756" s="3">
        <v>2074</v>
      </c>
      <c r="AJ3756" s="2">
        <v>-10188946.82</v>
      </c>
    </row>
    <row r="3757" spans="1:36" hidden="1" x14ac:dyDescent="0.25">
      <c r="A3757" s="8">
        <v>1</v>
      </c>
      <c r="B3757" s="8" t="s">
        <v>377</v>
      </c>
      <c r="C3757" s="8">
        <v>3530170470770</v>
      </c>
      <c r="D3757" s="8" t="s">
        <v>378</v>
      </c>
      <c r="F3757" s="8" t="s">
        <v>379</v>
      </c>
      <c r="G3757" s="10">
        <v>43649</v>
      </c>
      <c r="H3757" s="8" t="s">
        <v>31</v>
      </c>
      <c r="I3757" s="8" t="s">
        <v>38</v>
      </c>
      <c r="J3757" s="9">
        <v>68163.509999999995</v>
      </c>
      <c r="K3757" s="9">
        <v>1363.27</v>
      </c>
      <c r="L3757" s="8">
        <v>0</v>
      </c>
      <c r="M3757" s="14">
        <f t="shared" si="177"/>
        <v>69526.78</v>
      </c>
      <c r="N3757" s="8">
        <v>0</v>
      </c>
      <c r="O3757" s="8">
        <v>0</v>
      </c>
      <c r="P3757" s="8" t="s">
        <v>376</v>
      </c>
      <c r="R3757" s="8">
        <v>12</v>
      </c>
      <c r="S3757" s="13">
        <f>_xlfn.XLOOKUP(P3757,rif_fee_schedule!$A$2:$A$84,rif_fee_schedule!C$2:C$84, 0)*1.628</f>
        <v>5981.2719999999999</v>
      </c>
      <c r="T3757" s="13">
        <f>_xlfn.XLOOKUP(P3757,rif_fee_schedule!$A$2:$A$84,rif_fee_schedule!D$2:D$84, 0)</f>
        <v>3474</v>
      </c>
      <c r="U3757" s="14">
        <f t="shared" si="175"/>
        <v>71775.263999999996</v>
      </c>
      <c r="V3757" s="14">
        <f t="shared" si="176"/>
        <v>41688</v>
      </c>
      <c r="W3757"/>
      <c r="Y3757" s="3">
        <v>74696854.359999999</v>
      </c>
      <c r="Z3757" s="3">
        <v>1494936.99</v>
      </c>
      <c r="AA3757" s="3">
        <v>1189721.74</v>
      </c>
      <c r="AB3757" s="2">
        <v>103699.7</v>
      </c>
      <c r="AC3757" s="3">
        <v>2074</v>
      </c>
      <c r="AD3757" s="2">
        <v>-3422401.68</v>
      </c>
      <c r="AE3757" s="3">
        <v>599122533.62</v>
      </c>
      <c r="AF3757" s="3">
        <v>12164932.65</v>
      </c>
      <c r="AG3757" s="3">
        <v>2628720.44</v>
      </c>
      <c r="AH3757" s="3">
        <v>103699.7</v>
      </c>
      <c r="AI3757" s="3">
        <v>2074</v>
      </c>
      <c r="AJ3757" s="2">
        <v>-10188946.82</v>
      </c>
    </row>
    <row r="3758" spans="1:36" hidden="1" x14ac:dyDescent="0.25">
      <c r="A3758" s="8">
        <v>7</v>
      </c>
      <c r="B3758" s="8" t="s">
        <v>8472</v>
      </c>
      <c r="C3758" s="8">
        <v>341320090030</v>
      </c>
      <c r="D3758" s="8" t="s">
        <v>8473</v>
      </c>
      <c r="F3758" s="8" t="s">
        <v>8474</v>
      </c>
      <c r="G3758" s="10">
        <v>43637</v>
      </c>
      <c r="H3758" s="8" t="s">
        <v>31</v>
      </c>
      <c r="I3758" s="8" t="s">
        <v>38</v>
      </c>
      <c r="J3758" s="9">
        <v>0</v>
      </c>
      <c r="K3758" s="9">
        <v>0</v>
      </c>
      <c r="L3758" s="8">
        <v>0</v>
      </c>
      <c r="M3758" s="14">
        <f t="shared" si="177"/>
        <v>0</v>
      </c>
      <c r="N3758" s="8">
        <v>0</v>
      </c>
      <c r="O3758" s="8">
        <v>0</v>
      </c>
      <c r="P3758" s="8" t="s">
        <v>77</v>
      </c>
      <c r="R3758" s="8">
        <v>-1</v>
      </c>
      <c r="S3758" s="13">
        <f>_xlfn.XLOOKUP(P3758,rif_fee_schedule!$A$2:$A$84,rif_fee_schedule!C$2:C$84, 0)*1.628</f>
        <v>9769.6279999999988</v>
      </c>
      <c r="T3758" s="13">
        <f>_xlfn.XLOOKUP(P3758,rif_fee_schedule!$A$2:$A$84,rif_fee_schedule!D$2:D$84, 0)</f>
        <v>5674</v>
      </c>
      <c r="U3758" s="14">
        <f t="shared" si="175"/>
        <v>-9769.6279999999988</v>
      </c>
      <c r="V3758" s="14">
        <f t="shared" si="176"/>
        <v>-5674</v>
      </c>
      <c r="W3758"/>
      <c r="Y3758" s="3">
        <v>53911680.950000003</v>
      </c>
      <c r="Z3758" s="3">
        <v>1078233.76</v>
      </c>
      <c r="AA3758" s="3">
        <v>0</v>
      </c>
      <c r="AB3758">
        <v>0</v>
      </c>
      <c r="AC3758" s="3">
        <v>0</v>
      </c>
      <c r="AD3758" s="2">
        <v>-682358.32</v>
      </c>
      <c r="AE3758" s="3">
        <v>599122533.62</v>
      </c>
      <c r="AF3758" s="3">
        <v>12164932.65</v>
      </c>
      <c r="AG3758" s="3">
        <v>2628720.44</v>
      </c>
      <c r="AH3758" s="3">
        <v>103699.7</v>
      </c>
      <c r="AI3758" s="3">
        <v>2074</v>
      </c>
      <c r="AJ3758" s="2">
        <v>-10188946.82</v>
      </c>
    </row>
    <row r="3759" spans="1:36" hidden="1" x14ac:dyDescent="0.25">
      <c r="A3759" s="8">
        <v>7</v>
      </c>
      <c r="B3759" s="8" t="s">
        <v>8472</v>
      </c>
      <c r="C3759" s="8">
        <v>341320090030</v>
      </c>
      <c r="D3759" s="8" t="s">
        <v>8473</v>
      </c>
      <c r="F3759" s="8" t="s">
        <v>8474</v>
      </c>
      <c r="G3759" s="10">
        <v>43637</v>
      </c>
      <c r="H3759" s="8" t="s">
        <v>31</v>
      </c>
      <c r="I3759" s="8" t="s">
        <v>38</v>
      </c>
      <c r="J3759" s="9">
        <v>0</v>
      </c>
      <c r="K3759" s="9">
        <v>0</v>
      </c>
      <c r="L3759" s="8">
        <v>0</v>
      </c>
      <c r="M3759" s="14">
        <f t="shared" si="177"/>
        <v>0</v>
      </c>
      <c r="N3759" s="8">
        <v>0</v>
      </c>
      <c r="O3759" s="8">
        <v>0</v>
      </c>
      <c r="P3759" s="8" t="s">
        <v>77</v>
      </c>
      <c r="R3759" s="8">
        <v>1</v>
      </c>
      <c r="S3759" s="13">
        <f>_xlfn.XLOOKUP(P3759,rif_fee_schedule!$A$2:$A$84,rif_fee_schedule!C$2:C$84, 0)*1.628</f>
        <v>9769.6279999999988</v>
      </c>
      <c r="T3759" s="13">
        <f>_xlfn.XLOOKUP(P3759,rif_fee_schedule!$A$2:$A$84,rif_fee_schedule!D$2:D$84, 0)</f>
        <v>5674</v>
      </c>
      <c r="U3759" s="14">
        <f t="shared" si="175"/>
        <v>9769.6279999999988</v>
      </c>
      <c r="V3759" s="14">
        <f t="shared" si="176"/>
        <v>5674</v>
      </c>
      <c r="W3759"/>
      <c r="Y3759" s="3">
        <v>53911680.950000003</v>
      </c>
      <c r="Z3759" s="3">
        <v>1078233.76</v>
      </c>
      <c r="AA3759" s="3">
        <v>0</v>
      </c>
      <c r="AB3759">
        <v>0</v>
      </c>
      <c r="AC3759" s="3">
        <v>0</v>
      </c>
      <c r="AD3759" s="2">
        <v>-682358.32</v>
      </c>
      <c r="AE3759" s="3">
        <v>599122533.62</v>
      </c>
      <c r="AF3759" s="3">
        <v>12164932.65</v>
      </c>
      <c r="AG3759" s="3">
        <v>2628720.44</v>
      </c>
      <c r="AH3759" s="3">
        <v>103699.7</v>
      </c>
      <c r="AI3759" s="3">
        <v>2074</v>
      </c>
      <c r="AJ3759" s="2">
        <v>-10188946.82</v>
      </c>
    </row>
    <row r="3760" spans="1:36" hidden="1" x14ac:dyDescent="0.25">
      <c r="A3760" s="8">
        <v>1</v>
      </c>
      <c r="B3760" s="8" t="s">
        <v>545</v>
      </c>
      <c r="C3760" s="8">
        <v>3530220404450</v>
      </c>
      <c r="D3760" s="8" t="s">
        <v>546</v>
      </c>
      <c r="F3760" s="8" t="s">
        <v>547</v>
      </c>
      <c r="G3760" s="10">
        <v>43640</v>
      </c>
      <c r="H3760" s="8" t="s">
        <v>31</v>
      </c>
      <c r="I3760" s="8" t="s">
        <v>38</v>
      </c>
      <c r="J3760" s="9">
        <v>9278.02</v>
      </c>
      <c r="K3760" s="9">
        <v>185.56</v>
      </c>
      <c r="L3760" s="8">
        <v>0</v>
      </c>
      <c r="M3760" s="14">
        <f t="shared" si="177"/>
        <v>9463.58</v>
      </c>
      <c r="N3760" s="8">
        <v>0</v>
      </c>
      <c r="O3760" s="8">
        <v>0</v>
      </c>
      <c r="P3760" s="8" t="s">
        <v>77</v>
      </c>
      <c r="R3760" s="8">
        <v>1</v>
      </c>
      <c r="S3760" s="13">
        <f>_xlfn.XLOOKUP(P3760,rif_fee_schedule!$A$2:$A$84,rif_fee_schedule!C$2:C$84, 0)*1.628</f>
        <v>9769.6279999999988</v>
      </c>
      <c r="T3760" s="13">
        <f>_xlfn.XLOOKUP(P3760,rif_fee_schedule!$A$2:$A$84,rif_fee_schedule!D$2:D$84, 0)</f>
        <v>5674</v>
      </c>
      <c r="U3760" s="14">
        <f t="shared" si="175"/>
        <v>9769.6279999999988</v>
      </c>
      <c r="V3760" s="14">
        <f t="shared" si="176"/>
        <v>5674</v>
      </c>
      <c r="W3760"/>
      <c r="Y3760" s="3">
        <v>74696854.359999999</v>
      </c>
      <c r="Z3760" s="3">
        <v>1494936.99</v>
      </c>
      <c r="AA3760" s="3">
        <v>1189721.74</v>
      </c>
      <c r="AB3760" s="2">
        <v>103699.7</v>
      </c>
      <c r="AC3760" s="3">
        <v>2074</v>
      </c>
      <c r="AD3760" s="2">
        <v>-3422401.68</v>
      </c>
      <c r="AE3760" s="3">
        <v>599122533.62</v>
      </c>
      <c r="AF3760" s="3">
        <v>12164932.65</v>
      </c>
      <c r="AG3760" s="3">
        <v>2628720.44</v>
      </c>
      <c r="AH3760" s="3">
        <v>103699.7</v>
      </c>
      <c r="AI3760" s="3">
        <v>2074</v>
      </c>
      <c r="AJ3760" s="2">
        <v>-10188946.82</v>
      </c>
    </row>
    <row r="3761" spans="1:36" hidden="1" x14ac:dyDescent="0.25">
      <c r="A3761" s="8">
        <v>1</v>
      </c>
      <c r="B3761" s="8" t="s">
        <v>533</v>
      </c>
      <c r="C3761" s="8">
        <v>3530220400050</v>
      </c>
      <c r="D3761" s="8" t="s">
        <v>534</v>
      </c>
      <c r="F3761" s="8" t="s">
        <v>535</v>
      </c>
      <c r="G3761" s="10">
        <v>43640</v>
      </c>
      <c r="H3761" s="8" t="s">
        <v>31</v>
      </c>
      <c r="I3761" s="8" t="s">
        <v>38</v>
      </c>
      <c r="J3761" s="9">
        <v>9278.02</v>
      </c>
      <c r="K3761" s="9">
        <v>185.56</v>
      </c>
      <c r="L3761" s="8">
        <v>0</v>
      </c>
      <c r="M3761" s="14">
        <f t="shared" si="177"/>
        <v>9463.58</v>
      </c>
      <c r="N3761" s="8">
        <v>0</v>
      </c>
      <c r="O3761" s="8">
        <v>0</v>
      </c>
      <c r="P3761" s="8" t="s">
        <v>77</v>
      </c>
      <c r="R3761" s="8">
        <v>1</v>
      </c>
      <c r="S3761" s="13">
        <f>_xlfn.XLOOKUP(P3761,rif_fee_schedule!$A$2:$A$84,rif_fee_schedule!C$2:C$84, 0)*1.628</f>
        <v>9769.6279999999988</v>
      </c>
      <c r="T3761" s="13">
        <f>_xlfn.XLOOKUP(P3761,rif_fee_schedule!$A$2:$A$84,rif_fee_schedule!D$2:D$84, 0)</f>
        <v>5674</v>
      </c>
      <c r="U3761" s="14">
        <f t="shared" si="175"/>
        <v>9769.6279999999988</v>
      </c>
      <c r="V3761" s="14">
        <f t="shared" si="176"/>
        <v>5674</v>
      </c>
      <c r="W3761"/>
      <c r="Y3761" s="3">
        <v>74696854.359999999</v>
      </c>
      <c r="Z3761" s="3">
        <v>1494936.99</v>
      </c>
      <c r="AA3761" s="3">
        <v>1189721.74</v>
      </c>
      <c r="AB3761" s="2">
        <v>103699.7</v>
      </c>
      <c r="AC3761" s="3">
        <v>2074</v>
      </c>
      <c r="AD3761" s="2">
        <v>-3422401.68</v>
      </c>
      <c r="AE3761" s="3">
        <v>599122533.62</v>
      </c>
      <c r="AF3761" s="3">
        <v>12164932.65</v>
      </c>
      <c r="AG3761" s="3">
        <v>2628720.44</v>
      </c>
      <c r="AH3761" s="3">
        <v>103699.7</v>
      </c>
      <c r="AI3761" s="3">
        <v>2074</v>
      </c>
      <c r="AJ3761" s="2">
        <v>-10188946.82</v>
      </c>
    </row>
    <row r="3762" spans="1:36" hidden="1" x14ac:dyDescent="0.25">
      <c r="A3762" s="8">
        <v>2</v>
      </c>
      <c r="B3762" s="8" t="s">
        <v>2159</v>
      </c>
      <c r="C3762" s="8">
        <v>141161110010</v>
      </c>
      <c r="D3762" s="8" t="s">
        <v>2160</v>
      </c>
      <c r="G3762" s="10">
        <v>43636</v>
      </c>
      <c r="H3762" s="8" t="s">
        <v>31</v>
      </c>
      <c r="I3762" s="8" t="s">
        <v>32</v>
      </c>
      <c r="J3762" s="9">
        <v>93711.28</v>
      </c>
      <c r="K3762" s="9">
        <v>1874.23</v>
      </c>
      <c r="L3762" s="8">
        <v>0</v>
      </c>
      <c r="M3762" s="14">
        <f t="shared" si="177"/>
        <v>95585.51</v>
      </c>
      <c r="N3762" s="8">
        <v>0</v>
      </c>
      <c r="O3762" s="8">
        <v>0</v>
      </c>
      <c r="P3762" s="8" t="s">
        <v>613</v>
      </c>
      <c r="R3762" s="8">
        <v>108</v>
      </c>
      <c r="S3762" s="13">
        <f>_xlfn.XLOOKUP(P3762,rif_fee_schedule!$A$2:$A$84,rif_fee_schedule!C$2:C$84, 0)*1.628</f>
        <v>1619.86</v>
      </c>
      <c r="T3762" s="13">
        <f>_xlfn.XLOOKUP(P3762,rif_fee_schedule!$A$2:$A$84,rif_fee_schedule!D$2:D$84, 0)</f>
        <v>940</v>
      </c>
      <c r="U3762" s="14">
        <f t="shared" si="175"/>
        <v>174944.87999999998</v>
      </c>
      <c r="V3762" s="14">
        <f t="shared" si="176"/>
        <v>101520</v>
      </c>
      <c r="W3762"/>
      <c r="Y3762" s="3">
        <v>272008405.74000001</v>
      </c>
      <c r="Z3762" s="3">
        <v>5573244.3300000001</v>
      </c>
      <c r="AA3762" s="3">
        <v>0</v>
      </c>
      <c r="AB3762">
        <v>0</v>
      </c>
      <c r="AC3762" s="3">
        <v>0</v>
      </c>
      <c r="AD3762" s="2">
        <v>-7297347.0099999998</v>
      </c>
      <c r="AE3762" s="3">
        <v>599122533.62</v>
      </c>
      <c r="AF3762" s="3">
        <v>12164932.65</v>
      </c>
      <c r="AG3762" s="3">
        <v>2628720.44</v>
      </c>
      <c r="AH3762" s="3">
        <v>103699.7</v>
      </c>
      <c r="AI3762" s="3">
        <v>2074</v>
      </c>
      <c r="AJ3762" s="2">
        <v>-10188946.82</v>
      </c>
    </row>
    <row r="3763" spans="1:36" hidden="1" x14ac:dyDescent="0.25">
      <c r="A3763" s="8">
        <v>2</v>
      </c>
      <c r="B3763" s="8" t="s">
        <v>2159</v>
      </c>
      <c r="C3763" s="8">
        <v>141161110010</v>
      </c>
      <c r="D3763" s="8" t="s">
        <v>2160</v>
      </c>
      <c r="G3763" s="10">
        <v>43636</v>
      </c>
      <c r="H3763" s="8" t="s">
        <v>31</v>
      </c>
      <c r="I3763" s="8" t="s">
        <v>32</v>
      </c>
      <c r="J3763" s="9">
        <v>93711.28</v>
      </c>
      <c r="K3763" s="9">
        <v>1874.23</v>
      </c>
      <c r="L3763" s="8">
        <v>0</v>
      </c>
      <c r="M3763" s="14">
        <f t="shared" si="177"/>
        <v>95585.51</v>
      </c>
      <c r="N3763" s="8">
        <v>0</v>
      </c>
      <c r="O3763" s="8">
        <v>0</v>
      </c>
      <c r="P3763" s="8" t="s">
        <v>45</v>
      </c>
      <c r="R3763" s="11">
        <v>-3660</v>
      </c>
      <c r="S3763" s="13">
        <f>_xlfn.XLOOKUP(P3763,rif_fee_schedule!$A$2:$A$84,rif_fee_schedule!C$2:C$84, 0)*1.628</f>
        <v>19.244587999999997</v>
      </c>
      <c r="T3763" s="13">
        <f>_xlfn.XLOOKUP(P3763,rif_fee_schedule!$A$2:$A$84,rif_fee_schedule!D$2:D$84, 0)</f>
        <v>11.177</v>
      </c>
      <c r="U3763" s="14">
        <f t="shared" ref="U3763:U3826" si="178">S3763*R3763</f>
        <v>-70435.192079999993</v>
      </c>
      <c r="V3763" s="14">
        <f t="shared" ref="V3763:V3826" si="179">T3763*R3763</f>
        <v>-40907.82</v>
      </c>
      <c r="W3763" s="2"/>
      <c r="Y3763" s="3">
        <v>272008405.74000001</v>
      </c>
      <c r="Z3763" s="3">
        <v>5573244.3300000001</v>
      </c>
      <c r="AA3763" s="3">
        <v>0</v>
      </c>
      <c r="AB3763">
        <v>0</v>
      </c>
      <c r="AC3763" s="3">
        <v>0</v>
      </c>
      <c r="AD3763" s="2">
        <v>-7297347.0099999998</v>
      </c>
      <c r="AE3763" s="3">
        <v>599122533.62</v>
      </c>
      <c r="AF3763" s="3">
        <v>12164932.65</v>
      </c>
      <c r="AG3763" s="3">
        <v>2628720.44</v>
      </c>
      <c r="AH3763" s="3">
        <v>103699.7</v>
      </c>
      <c r="AI3763" s="3">
        <v>2074</v>
      </c>
      <c r="AJ3763" s="2">
        <v>-10188946.82</v>
      </c>
    </row>
    <row r="3764" spans="1:36" hidden="1" x14ac:dyDescent="0.25">
      <c r="A3764" s="8">
        <v>2</v>
      </c>
      <c r="B3764" s="8" t="s">
        <v>2395</v>
      </c>
      <c r="C3764" s="8">
        <v>131230151050</v>
      </c>
      <c r="D3764" s="8" t="s">
        <v>2396</v>
      </c>
      <c r="G3764" s="10">
        <v>43634</v>
      </c>
      <c r="H3764" s="8" t="s">
        <v>31</v>
      </c>
      <c r="I3764" s="8" t="s">
        <v>32</v>
      </c>
      <c r="J3764" s="9">
        <v>10742.16</v>
      </c>
      <c r="K3764" s="9">
        <v>214.84</v>
      </c>
      <c r="L3764" s="8">
        <v>0</v>
      </c>
      <c r="M3764" s="14">
        <f t="shared" si="177"/>
        <v>10957</v>
      </c>
      <c r="N3764" s="8">
        <v>0</v>
      </c>
      <c r="O3764" s="8">
        <v>0</v>
      </c>
      <c r="P3764" s="8" t="s">
        <v>114</v>
      </c>
      <c r="R3764" s="8">
        <v>2</v>
      </c>
      <c r="S3764" s="13">
        <f>_xlfn.XLOOKUP(P3764,rif_fee_schedule!$A$2:$A$84,rif_fee_schedule!C$2:C$84, 0)*1.628</f>
        <v>4288.152</v>
      </c>
      <c r="T3764" s="13">
        <f>_xlfn.XLOOKUP(P3764,rif_fee_schedule!$A$2:$A$84,rif_fee_schedule!D$2:D$84, 0)</f>
        <v>2490</v>
      </c>
      <c r="U3764" s="14">
        <f t="shared" si="178"/>
        <v>8576.3040000000001</v>
      </c>
      <c r="V3764" s="14">
        <f t="shared" si="179"/>
        <v>4980</v>
      </c>
      <c r="W3764"/>
      <c r="Y3764" s="3">
        <v>272008405.74000001</v>
      </c>
      <c r="Z3764" s="3">
        <v>5573244.3300000001</v>
      </c>
      <c r="AA3764" s="3">
        <v>0</v>
      </c>
      <c r="AB3764">
        <v>0</v>
      </c>
      <c r="AC3764" s="3">
        <v>0</v>
      </c>
      <c r="AD3764" s="2">
        <v>-7297347.0099999998</v>
      </c>
      <c r="AE3764" s="3">
        <v>599122533.62</v>
      </c>
      <c r="AF3764" s="3">
        <v>12164932.65</v>
      </c>
      <c r="AG3764" s="3">
        <v>2628720.44</v>
      </c>
      <c r="AH3764" s="3">
        <v>103699.7</v>
      </c>
      <c r="AI3764" s="3">
        <v>2074</v>
      </c>
      <c r="AJ3764" s="2">
        <v>-10188946.82</v>
      </c>
    </row>
    <row r="3765" spans="1:36" hidden="1" x14ac:dyDescent="0.25">
      <c r="A3765" s="8">
        <v>2</v>
      </c>
      <c r="B3765" s="8" t="s">
        <v>1933</v>
      </c>
      <c r="C3765" s="8">
        <v>141020050950</v>
      </c>
      <c r="D3765" s="8" t="s">
        <v>1934</v>
      </c>
      <c r="F3765" s="8" t="s">
        <v>1935</v>
      </c>
      <c r="G3765" s="10">
        <v>43803</v>
      </c>
      <c r="H3765" s="8" t="s">
        <v>31</v>
      </c>
      <c r="I3765" s="8" t="s">
        <v>38</v>
      </c>
      <c r="J3765" s="9">
        <v>81487.61</v>
      </c>
      <c r="K3765" s="9">
        <v>1629.76</v>
      </c>
      <c r="L3765" s="8">
        <v>0</v>
      </c>
      <c r="M3765" s="14">
        <f t="shared" si="177"/>
        <v>83117.37</v>
      </c>
      <c r="N3765" s="8">
        <v>0</v>
      </c>
      <c r="O3765" s="8">
        <v>0</v>
      </c>
      <c r="P3765" s="8" t="s">
        <v>838</v>
      </c>
      <c r="R3765" s="8">
        <v>8</v>
      </c>
      <c r="S3765" s="13">
        <f>_xlfn.XLOOKUP(P3765,rif_fee_schedule!$A$2:$A$84,rif_fee_schedule!C$2:C$84, 0)*1.628</f>
        <v>9299.1359999999986</v>
      </c>
      <c r="T3765" s="13">
        <f>_xlfn.XLOOKUP(P3765,rif_fee_schedule!$A$2:$A$84,rif_fee_schedule!D$2:D$84, 0)</f>
        <v>5401</v>
      </c>
      <c r="U3765" s="14">
        <f t="shared" si="178"/>
        <v>74393.087999999989</v>
      </c>
      <c r="V3765" s="14">
        <f t="shared" si="179"/>
        <v>43208</v>
      </c>
      <c r="W3765"/>
      <c r="Y3765" s="3">
        <v>272008405.74000001</v>
      </c>
      <c r="Z3765" s="3">
        <v>5573244.3300000001</v>
      </c>
      <c r="AA3765" s="3">
        <v>0</v>
      </c>
      <c r="AB3765">
        <v>0</v>
      </c>
      <c r="AC3765" s="3">
        <v>0</v>
      </c>
      <c r="AD3765" s="2">
        <v>-7297347.0099999998</v>
      </c>
      <c r="AE3765" s="3">
        <v>599122533.62</v>
      </c>
      <c r="AF3765" s="3">
        <v>12164932.65</v>
      </c>
      <c r="AG3765" s="3">
        <v>2628720.44</v>
      </c>
      <c r="AH3765" s="3">
        <v>103699.7</v>
      </c>
      <c r="AI3765" s="3">
        <v>2074</v>
      </c>
      <c r="AJ3765" s="2">
        <v>-10188946.82</v>
      </c>
    </row>
    <row r="3766" spans="1:36" hidden="1" x14ac:dyDescent="0.25">
      <c r="A3766" s="8">
        <v>2</v>
      </c>
      <c r="B3766" s="8" t="s">
        <v>1933</v>
      </c>
      <c r="C3766" s="8">
        <v>141020050950</v>
      </c>
      <c r="D3766" s="8" t="s">
        <v>1934</v>
      </c>
      <c r="F3766" s="8" t="s">
        <v>1935</v>
      </c>
      <c r="G3766" s="10">
        <v>43803</v>
      </c>
      <c r="H3766" s="8" t="s">
        <v>31</v>
      </c>
      <c r="I3766" s="8" t="s">
        <v>38</v>
      </c>
      <c r="J3766" s="9">
        <v>81487.61</v>
      </c>
      <c r="K3766" s="9">
        <v>1629.76</v>
      </c>
      <c r="L3766" s="8">
        <v>0</v>
      </c>
      <c r="M3766" s="14">
        <f t="shared" si="177"/>
        <v>83117.37</v>
      </c>
      <c r="N3766" s="8">
        <v>0</v>
      </c>
      <c r="O3766" s="8">
        <v>0</v>
      </c>
      <c r="P3766" s="8" t="s">
        <v>117</v>
      </c>
      <c r="R3766" s="8">
        <v>8</v>
      </c>
      <c r="S3766" s="13">
        <f>_xlfn.XLOOKUP(P3766,rif_fee_schedule!$A$2:$A$84,rif_fee_schedule!C$2:C$84, 0)*1.628</f>
        <v>4288.152</v>
      </c>
      <c r="T3766" s="13">
        <f>_xlfn.XLOOKUP(P3766,rif_fee_schedule!$A$2:$A$84,rif_fee_schedule!D$2:D$84, 0)</f>
        <v>2490</v>
      </c>
      <c r="U3766" s="14">
        <f t="shared" si="178"/>
        <v>34305.216</v>
      </c>
      <c r="V3766" s="14">
        <f t="shared" si="179"/>
        <v>19920</v>
      </c>
      <c r="W3766"/>
      <c r="Y3766" s="3">
        <v>272008405.74000001</v>
      </c>
      <c r="Z3766" s="3">
        <v>5573244.3300000001</v>
      </c>
      <c r="AA3766" s="3">
        <v>0</v>
      </c>
      <c r="AB3766">
        <v>0</v>
      </c>
      <c r="AC3766" s="3">
        <v>0</v>
      </c>
      <c r="AD3766" s="2">
        <v>-7297347.0099999998</v>
      </c>
      <c r="AE3766" s="3">
        <v>599122533.62</v>
      </c>
      <c r="AF3766" s="3">
        <v>12164932.65</v>
      </c>
      <c r="AG3766" s="3">
        <v>2628720.44</v>
      </c>
      <c r="AH3766" s="3">
        <v>103699.7</v>
      </c>
      <c r="AI3766" s="3">
        <v>2074</v>
      </c>
      <c r="AJ3766" s="2">
        <v>-10188946.82</v>
      </c>
    </row>
    <row r="3767" spans="1:36" hidden="1" x14ac:dyDescent="0.25">
      <c r="A3767" s="8">
        <v>2</v>
      </c>
      <c r="B3767" s="8" t="s">
        <v>1933</v>
      </c>
      <c r="C3767" s="8">
        <v>141020050950</v>
      </c>
      <c r="D3767" s="8" t="s">
        <v>1934</v>
      </c>
      <c r="F3767" s="8" t="s">
        <v>1935</v>
      </c>
      <c r="G3767" s="10">
        <v>43803</v>
      </c>
      <c r="H3767" s="8" t="s">
        <v>31</v>
      </c>
      <c r="I3767" s="8" t="s">
        <v>38</v>
      </c>
      <c r="J3767" s="9">
        <v>81487.61</v>
      </c>
      <c r="K3767" s="9">
        <v>1629.76</v>
      </c>
      <c r="L3767" s="8">
        <v>0</v>
      </c>
      <c r="M3767" s="14">
        <f t="shared" si="177"/>
        <v>83117.37</v>
      </c>
      <c r="N3767" s="8">
        <v>0</v>
      </c>
      <c r="O3767" s="8">
        <v>0</v>
      </c>
      <c r="P3767" s="8" t="s">
        <v>114</v>
      </c>
      <c r="R3767" s="8">
        <v>-3</v>
      </c>
      <c r="S3767" s="13">
        <f>_xlfn.XLOOKUP(P3767,rif_fee_schedule!$A$2:$A$84,rif_fee_schedule!C$2:C$84, 0)*1.628</f>
        <v>4288.152</v>
      </c>
      <c r="T3767" s="13">
        <f>_xlfn.XLOOKUP(P3767,rif_fee_schedule!$A$2:$A$84,rif_fee_schedule!D$2:D$84, 0)</f>
        <v>2490</v>
      </c>
      <c r="U3767" s="14">
        <f t="shared" si="178"/>
        <v>-12864.456</v>
      </c>
      <c r="V3767" s="14">
        <f t="shared" si="179"/>
        <v>-7470</v>
      </c>
      <c r="W3767"/>
      <c r="Y3767" s="3">
        <v>272008405.74000001</v>
      </c>
      <c r="Z3767" s="3">
        <v>5573244.3300000001</v>
      </c>
      <c r="AA3767" s="3">
        <v>0</v>
      </c>
      <c r="AB3767">
        <v>0</v>
      </c>
      <c r="AC3767" s="3">
        <v>0</v>
      </c>
      <c r="AD3767" s="2">
        <v>-7297347.0099999998</v>
      </c>
      <c r="AE3767" s="3">
        <v>599122533.62</v>
      </c>
      <c r="AF3767" s="3">
        <v>12164932.65</v>
      </c>
      <c r="AG3767" s="3">
        <v>2628720.44</v>
      </c>
      <c r="AH3767" s="3">
        <v>103699.7</v>
      </c>
      <c r="AI3767" s="3">
        <v>2074</v>
      </c>
      <c r="AJ3767" s="2">
        <v>-10188946.82</v>
      </c>
    </row>
    <row r="3768" spans="1:36" hidden="1" x14ac:dyDescent="0.25">
      <c r="A3768" s="8">
        <v>9.1</v>
      </c>
      <c r="B3768" s="8" t="s">
        <v>8939</v>
      </c>
      <c r="C3768" s="8">
        <v>431060340010</v>
      </c>
      <c r="D3768" s="8" t="s">
        <v>8940</v>
      </c>
      <c r="G3768" s="10">
        <v>43748</v>
      </c>
      <c r="H3768" s="8" t="s">
        <v>31</v>
      </c>
      <c r="I3768" s="8" t="s">
        <v>32</v>
      </c>
      <c r="J3768" s="9">
        <v>95940.35</v>
      </c>
      <c r="K3768" s="9">
        <v>1918.81</v>
      </c>
      <c r="L3768" s="8">
        <v>0</v>
      </c>
      <c r="M3768" s="14">
        <f t="shared" si="177"/>
        <v>97859.16</v>
      </c>
      <c r="N3768" s="8">
        <v>0</v>
      </c>
      <c r="O3768" s="8">
        <v>0</v>
      </c>
      <c r="P3768" s="8" t="s">
        <v>113</v>
      </c>
      <c r="R3768" s="8">
        <v>17</v>
      </c>
      <c r="S3768" s="13">
        <f>_xlfn.XLOOKUP(P3768,rif_fee_schedule!$A$2:$A$84,rif_fee_schedule!C$2:C$84, 0)*1.628</f>
        <v>6860.3919999999998</v>
      </c>
      <c r="T3768" s="13">
        <f>_xlfn.XLOOKUP(P3768,rif_fee_schedule!$A$2:$A$84,rif_fee_schedule!D$2:D$84, 0)</f>
        <v>3984</v>
      </c>
      <c r="U3768" s="14">
        <f t="shared" si="178"/>
        <v>116626.66399999999</v>
      </c>
      <c r="V3768" s="14">
        <f t="shared" si="179"/>
        <v>67728</v>
      </c>
      <c r="Y3768" s="3">
        <v>13894747.220000001</v>
      </c>
      <c r="Z3768" s="3">
        <v>290518.01</v>
      </c>
      <c r="AA3768" s="3">
        <v>0</v>
      </c>
      <c r="AB3768">
        <v>0</v>
      </c>
      <c r="AC3768" s="3">
        <v>0</v>
      </c>
      <c r="AD3768" s="2">
        <v>-156592.79</v>
      </c>
      <c r="AE3768" s="3">
        <v>599122533.62</v>
      </c>
      <c r="AF3768" s="3">
        <v>12164932.65</v>
      </c>
      <c r="AG3768" s="3">
        <v>2628720.44</v>
      </c>
      <c r="AH3768" s="3">
        <v>103699.7</v>
      </c>
      <c r="AI3768" s="3">
        <v>2074</v>
      </c>
      <c r="AJ3768" s="2">
        <v>-10188946.82</v>
      </c>
    </row>
    <row r="3769" spans="1:36" hidden="1" x14ac:dyDescent="0.25">
      <c r="A3769" s="8">
        <v>9.1</v>
      </c>
      <c r="B3769" s="8" t="s">
        <v>8939</v>
      </c>
      <c r="C3769" s="8">
        <v>431060340010</v>
      </c>
      <c r="D3769" s="8" t="s">
        <v>8940</v>
      </c>
      <c r="G3769" s="10">
        <v>43748</v>
      </c>
      <c r="H3769" s="8" t="s">
        <v>31</v>
      </c>
      <c r="I3769" s="8" t="s">
        <v>32</v>
      </c>
      <c r="J3769" s="9">
        <v>95940.35</v>
      </c>
      <c r="K3769" s="9">
        <v>1918.81</v>
      </c>
      <c r="L3769" s="8">
        <v>0</v>
      </c>
      <c r="M3769" s="14">
        <f t="shared" si="177"/>
        <v>97859.16</v>
      </c>
      <c r="N3769" s="8">
        <v>0</v>
      </c>
      <c r="O3769" s="8">
        <v>0</v>
      </c>
      <c r="P3769" s="8" t="s">
        <v>77</v>
      </c>
      <c r="R3769" s="8">
        <v>-1</v>
      </c>
      <c r="S3769" s="13">
        <f>_xlfn.XLOOKUP(P3769,rif_fee_schedule!$A$2:$A$84,rif_fee_schedule!C$2:C$84, 0)*1.628</f>
        <v>9769.6279999999988</v>
      </c>
      <c r="T3769" s="13">
        <f>_xlfn.XLOOKUP(P3769,rif_fee_schedule!$A$2:$A$84,rif_fee_schedule!D$2:D$84, 0)</f>
        <v>5674</v>
      </c>
      <c r="U3769" s="14">
        <f t="shared" si="178"/>
        <v>-9769.6279999999988</v>
      </c>
      <c r="V3769" s="14">
        <f t="shared" si="179"/>
        <v>-5674</v>
      </c>
      <c r="Y3769" s="3">
        <v>13894747.220000001</v>
      </c>
      <c r="Z3769" s="3">
        <v>290518.01</v>
      </c>
      <c r="AA3769" s="3">
        <v>0</v>
      </c>
      <c r="AB3769">
        <v>0</v>
      </c>
      <c r="AC3769" s="3">
        <v>0</v>
      </c>
      <c r="AD3769" s="2">
        <v>-156592.79</v>
      </c>
      <c r="AE3769" s="3">
        <v>599122533.62</v>
      </c>
      <c r="AF3769" s="3">
        <v>12164932.65</v>
      </c>
      <c r="AG3769" s="3">
        <v>2628720.44</v>
      </c>
      <c r="AH3769" s="3">
        <v>103699.7</v>
      </c>
      <c r="AI3769" s="3">
        <v>2074</v>
      </c>
      <c r="AJ3769" s="2">
        <v>-10188946.82</v>
      </c>
    </row>
    <row r="3770" spans="1:36" hidden="1" x14ac:dyDescent="0.25">
      <c r="A3770" s="8">
        <v>2</v>
      </c>
      <c r="B3770" s="8" t="s">
        <v>1642</v>
      </c>
      <c r="C3770" s="8">
        <v>131340450670</v>
      </c>
      <c r="D3770" s="8" t="s">
        <v>1643</v>
      </c>
      <c r="F3770" s="8" t="s">
        <v>1644</v>
      </c>
      <c r="G3770" s="10">
        <v>43728</v>
      </c>
      <c r="H3770" s="8" t="s">
        <v>31</v>
      </c>
      <c r="I3770" s="8" t="s">
        <v>38</v>
      </c>
      <c r="J3770" s="9">
        <v>8772.4500000000007</v>
      </c>
      <c r="K3770" s="9">
        <v>175.45</v>
      </c>
      <c r="L3770" s="8">
        <v>0</v>
      </c>
      <c r="M3770" s="14">
        <f t="shared" si="177"/>
        <v>8947.9000000000015</v>
      </c>
      <c r="N3770" s="8">
        <v>0</v>
      </c>
      <c r="O3770" s="8">
        <v>0</v>
      </c>
      <c r="P3770" s="8" t="s">
        <v>77</v>
      </c>
      <c r="R3770" s="8">
        <v>1</v>
      </c>
      <c r="S3770" s="13">
        <f>_xlfn.XLOOKUP(P3770,rif_fee_schedule!$A$2:$A$84,rif_fee_schedule!C$2:C$84, 0)*1.628</f>
        <v>9769.6279999999988</v>
      </c>
      <c r="T3770" s="13">
        <f>_xlfn.XLOOKUP(P3770,rif_fee_schedule!$A$2:$A$84,rif_fee_schedule!D$2:D$84, 0)</f>
        <v>5674</v>
      </c>
      <c r="U3770" s="14">
        <f t="shared" si="178"/>
        <v>9769.6279999999988</v>
      </c>
      <c r="V3770" s="14">
        <f t="shared" si="179"/>
        <v>5674</v>
      </c>
      <c r="W3770"/>
      <c r="Y3770" s="3">
        <v>272008405.74000001</v>
      </c>
      <c r="Z3770" s="3">
        <v>5573244.3300000001</v>
      </c>
      <c r="AA3770" s="3">
        <v>0</v>
      </c>
      <c r="AB3770">
        <v>0</v>
      </c>
      <c r="AC3770" s="3">
        <v>0</v>
      </c>
      <c r="AD3770" s="2">
        <v>-7297347.0099999998</v>
      </c>
      <c r="AE3770" s="3">
        <v>599122533.62</v>
      </c>
      <c r="AF3770" s="3">
        <v>12164932.65</v>
      </c>
      <c r="AG3770" s="3">
        <v>2628720.44</v>
      </c>
      <c r="AH3770" s="3">
        <v>103699.7</v>
      </c>
      <c r="AI3770" s="3">
        <v>2074</v>
      </c>
      <c r="AJ3770" s="2">
        <v>-10188946.82</v>
      </c>
    </row>
    <row r="3771" spans="1:36" hidden="1" x14ac:dyDescent="0.25">
      <c r="A3771" s="8">
        <v>2</v>
      </c>
      <c r="B3771" s="8" t="s">
        <v>1123</v>
      </c>
      <c r="C3771" s="8">
        <v>131130230040</v>
      </c>
      <c r="D3771" s="8" t="s">
        <v>1124</v>
      </c>
      <c r="F3771" s="8" t="s">
        <v>1125</v>
      </c>
      <c r="G3771" s="10">
        <v>43644</v>
      </c>
      <c r="H3771" s="8" t="s">
        <v>31</v>
      </c>
      <c r="I3771" s="8" t="s">
        <v>38</v>
      </c>
      <c r="J3771" s="9">
        <v>10112.83</v>
      </c>
      <c r="K3771" s="9">
        <v>202.26</v>
      </c>
      <c r="L3771" s="8">
        <v>0</v>
      </c>
      <c r="M3771" s="14">
        <f t="shared" si="177"/>
        <v>10315.09</v>
      </c>
      <c r="N3771" s="8">
        <v>0</v>
      </c>
      <c r="O3771" s="8">
        <v>0</v>
      </c>
      <c r="P3771" s="8" t="s">
        <v>613</v>
      </c>
      <c r="R3771" s="8">
        <v>12</v>
      </c>
      <c r="S3771" s="13">
        <f>_xlfn.XLOOKUP(P3771,rif_fee_schedule!$A$2:$A$84,rif_fee_schedule!C$2:C$84, 0)*1.628</f>
        <v>1619.86</v>
      </c>
      <c r="T3771" s="13">
        <f>_xlfn.XLOOKUP(P3771,rif_fee_schedule!$A$2:$A$84,rif_fee_schedule!D$2:D$84, 0)</f>
        <v>940</v>
      </c>
      <c r="U3771" s="14">
        <f t="shared" si="178"/>
        <v>19438.32</v>
      </c>
      <c r="V3771" s="14">
        <f t="shared" si="179"/>
        <v>11280</v>
      </c>
      <c r="W3771"/>
      <c r="Y3771" s="3">
        <v>272008405.74000001</v>
      </c>
      <c r="Z3771" s="3">
        <v>5573244.3300000001</v>
      </c>
      <c r="AA3771" s="3">
        <v>0</v>
      </c>
      <c r="AB3771">
        <v>0</v>
      </c>
      <c r="AC3771" s="3">
        <v>0</v>
      </c>
      <c r="AD3771" s="2">
        <v>-7297347.0099999998</v>
      </c>
      <c r="AE3771" s="3">
        <v>599122533.62</v>
      </c>
      <c r="AF3771" s="3">
        <v>12164932.65</v>
      </c>
      <c r="AG3771" s="3">
        <v>2628720.44</v>
      </c>
      <c r="AH3771" s="3">
        <v>103699.7</v>
      </c>
      <c r="AI3771" s="3">
        <v>2074</v>
      </c>
      <c r="AJ3771" s="2">
        <v>-10188946.82</v>
      </c>
    </row>
    <row r="3772" spans="1:36" hidden="1" x14ac:dyDescent="0.25">
      <c r="A3772" s="8">
        <v>2</v>
      </c>
      <c r="B3772" s="8" t="s">
        <v>1123</v>
      </c>
      <c r="C3772" s="8">
        <v>131130230040</v>
      </c>
      <c r="D3772" s="8" t="s">
        <v>1124</v>
      </c>
      <c r="F3772" s="8" t="s">
        <v>1125</v>
      </c>
      <c r="G3772" s="10">
        <v>43644</v>
      </c>
      <c r="H3772" s="8" t="s">
        <v>31</v>
      </c>
      <c r="I3772" s="8" t="s">
        <v>38</v>
      </c>
      <c r="J3772" s="9">
        <v>10112.83</v>
      </c>
      <c r="K3772" s="9">
        <v>202.26</v>
      </c>
      <c r="L3772" s="8">
        <v>0</v>
      </c>
      <c r="M3772" s="14">
        <f t="shared" si="177"/>
        <v>10315.09</v>
      </c>
      <c r="N3772" s="8">
        <v>0</v>
      </c>
      <c r="O3772" s="8">
        <v>0</v>
      </c>
      <c r="P3772" s="8" t="s">
        <v>45</v>
      </c>
      <c r="R3772" s="8">
        <v>-424</v>
      </c>
      <c r="S3772" s="13">
        <f>_xlfn.XLOOKUP(P3772,rif_fee_schedule!$A$2:$A$84,rif_fee_schedule!C$2:C$84, 0)*1.628</f>
        <v>19.244587999999997</v>
      </c>
      <c r="T3772" s="13">
        <f>_xlfn.XLOOKUP(P3772,rif_fee_schedule!$A$2:$A$84,rif_fee_schedule!D$2:D$84, 0)</f>
        <v>11.177</v>
      </c>
      <c r="U3772" s="14">
        <f t="shared" si="178"/>
        <v>-8159.7053119999982</v>
      </c>
      <c r="V3772" s="14">
        <f t="shared" si="179"/>
        <v>-4739.0479999999998</v>
      </c>
      <c r="W3772"/>
      <c r="Y3772" s="3">
        <v>272008405.74000001</v>
      </c>
      <c r="Z3772" s="3">
        <v>5573244.3300000001</v>
      </c>
      <c r="AA3772" s="3">
        <v>0</v>
      </c>
      <c r="AB3772">
        <v>0</v>
      </c>
      <c r="AC3772" s="3">
        <v>0</v>
      </c>
      <c r="AD3772" s="2">
        <v>-7297347.0099999998</v>
      </c>
      <c r="AE3772" s="3">
        <v>599122533.62</v>
      </c>
      <c r="AF3772" s="3">
        <v>12164932.65</v>
      </c>
      <c r="AG3772" s="3">
        <v>2628720.44</v>
      </c>
      <c r="AH3772" s="3">
        <v>103699.7</v>
      </c>
      <c r="AI3772" s="3">
        <v>2074</v>
      </c>
      <c r="AJ3772" s="2">
        <v>-10188946.82</v>
      </c>
    </row>
    <row r="3773" spans="1:36" hidden="1" x14ac:dyDescent="0.25">
      <c r="A3773" s="8">
        <v>9.1</v>
      </c>
      <c r="B3773" s="8" t="s">
        <v>8949</v>
      </c>
      <c r="C3773" s="8">
        <v>431080024810</v>
      </c>
      <c r="D3773" s="8" t="s">
        <v>8950</v>
      </c>
      <c r="F3773" s="8" t="s">
        <v>8951</v>
      </c>
      <c r="G3773" s="10">
        <v>43637</v>
      </c>
      <c r="H3773" s="8" t="s">
        <v>31</v>
      </c>
      <c r="I3773" s="8" t="s">
        <v>38</v>
      </c>
      <c r="J3773" s="9">
        <v>0</v>
      </c>
      <c r="K3773" s="9">
        <v>0</v>
      </c>
      <c r="L3773" s="8">
        <v>0</v>
      </c>
      <c r="M3773" s="14">
        <f t="shared" si="177"/>
        <v>0</v>
      </c>
      <c r="N3773" s="8">
        <v>0</v>
      </c>
      <c r="O3773" s="8">
        <v>0</v>
      </c>
      <c r="P3773" s="8" t="s">
        <v>77</v>
      </c>
      <c r="R3773" s="8">
        <v>-1</v>
      </c>
      <c r="S3773" s="13">
        <f>_xlfn.XLOOKUP(P3773,rif_fee_schedule!$A$2:$A$84,rif_fee_schedule!C$2:C$84, 0)*1.628</f>
        <v>9769.6279999999988</v>
      </c>
      <c r="T3773" s="13">
        <f>_xlfn.XLOOKUP(P3773,rif_fee_schedule!$A$2:$A$84,rif_fee_schedule!D$2:D$84, 0)</f>
        <v>5674</v>
      </c>
      <c r="U3773" s="14">
        <f t="shared" si="178"/>
        <v>-9769.6279999999988</v>
      </c>
      <c r="V3773" s="14">
        <f t="shared" si="179"/>
        <v>-5674</v>
      </c>
      <c r="W3773"/>
      <c r="Y3773" s="3">
        <v>13894747.220000001</v>
      </c>
      <c r="Z3773" s="3">
        <v>290518.01</v>
      </c>
      <c r="AA3773" s="3">
        <v>0</v>
      </c>
      <c r="AB3773">
        <v>0</v>
      </c>
      <c r="AC3773" s="3">
        <v>0</v>
      </c>
      <c r="AD3773" s="2">
        <v>-156592.79</v>
      </c>
      <c r="AE3773" s="3">
        <v>599122533.62</v>
      </c>
      <c r="AF3773" s="3">
        <v>12164932.65</v>
      </c>
      <c r="AG3773" s="3">
        <v>2628720.44</v>
      </c>
      <c r="AH3773" s="3">
        <v>103699.7</v>
      </c>
      <c r="AI3773" s="3">
        <v>2074</v>
      </c>
      <c r="AJ3773" s="2">
        <v>-10188946.82</v>
      </c>
    </row>
    <row r="3774" spans="1:36" hidden="1" x14ac:dyDescent="0.25">
      <c r="A3774" s="8">
        <v>9.1</v>
      </c>
      <c r="B3774" s="8" t="s">
        <v>8949</v>
      </c>
      <c r="C3774" s="8">
        <v>431080024810</v>
      </c>
      <c r="D3774" s="8" t="s">
        <v>8950</v>
      </c>
      <c r="F3774" s="8" t="s">
        <v>8951</v>
      </c>
      <c r="G3774" s="10">
        <v>43637</v>
      </c>
      <c r="H3774" s="8" t="s">
        <v>31</v>
      </c>
      <c r="I3774" s="8" t="s">
        <v>38</v>
      </c>
      <c r="J3774" s="9">
        <v>0</v>
      </c>
      <c r="K3774" s="9">
        <v>0</v>
      </c>
      <c r="L3774" s="8">
        <v>0</v>
      </c>
      <c r="M3774" s="14">
        <f t="shared" si="177"/>
        <v>0</v>
      </c>
      <c r="N3774" s="8">
        <v>0</v>
      </c>
      <c r="O3774" s="8">
        <v>0</v>
      </c>
      <c r="P3774" s="8" t="s">
        <v>77</v>
      </c>
      <c r="R3774" s="8">
        <v>1</v>
      </c>
      <c r="S3774" s="13">
        <f>_xlfn.XLOOKUP(P3774,rif_fee_schedule!$A$2:$A$84,rif_fee_schedule!C$2:C$84, 0)*1.628</f>
        <v>9769.6279999999988</v>
      </c>
      <c r="T3774" s="13">
        <f>_xlfn.XLOOKUP(P3774,rif_fee_schedule!$A$2:$A$84,rif_fee_schedule!D$2:D$84, 0)</f>
        <v>5674</v>
      </c>
      <c r="U3774" s="14">
        <f t="shared" si="178"/>
        <v>9769.6279999999988</v>
      </c>
      <c r="V3774" s="14">
        <f t="shared" si="179"/>
        <v>5674</v>
      </c>
      <c r="W3774"/>
      <c r="Y3774" s="3">
        <v>13894747.220000001</v>
      </c>
      <c r="Z3774" s="3">
        <v>290518.01</v>
      </c>
      <c r="AA3774" s="3">
        <v>0</v>
      </c>
      <c r="AB3774">
        <v>0</v>
      </c>
      <c r="AC3774" s="3">
        <v>0</v>
      </c>
      <c r="AD3774" s="2">
        <v>-156592.79</v>
      </c>
      <c r="AE3774" s="3">
        <v>599122533.62</v>
      </c>
      <c r="AF3774" s="3">
        <v>12164932.65</v>
      </c>
      <c r="AG3774" s="3">
        <v>2628720.44</v>
      </c>
      <c r="AH3774" s="3">
        <v>103699.7</v>
      </c>
      <c r="AI3774" s="3">
        <v>2074</v>
      </c>
      <c r="AJ3774" s="2">
        <v>-10188946.82</v>
      </c>
    </row>
    <row r="3775" spans="1:36" hidden="1" x14ac:dyDescent="0.25">
      <c r="A3775" s="8">
        <v>9</v>
      </c>
      <c r="B3775" s="8" t="s">
        <v>8809</v>
      </c>
      <c r="C3775" s="8">
        <v>420281050180</v>
      </c>
      <c r="D3775" s="8" t="s">
        <v>8810</v>
      </c>
      <c r="F3775" s="8" t="s">
        <v>104</v>
      </c>
      <c r="G3775" s="10">
        <v>43718</v>
      </c>
      <c r="H3775" s="8" t="s">
        <v>31</v>
      </c>
      <c r="I3775" s="8" t="s">
        <v>32</v>
      </c>
      <c r="J3775" s="9">
        <v>0</v>
      </c>
      <c r="K3775" s="9">
        <v>0</v>
      </c>
      <c r="L3775" s="8">
        <v>0</v>
      </c>
      <c r="M3775" s="14">
        <f t="shared" si="177"/>
        <v>0</v>
      </c>
      <c r="N3775" s="8">
        <v>0</v>
      </c>
      <c r="O3775" s="8">
        <v>0</v>
      </c>
      <c r="P3775" s="8" t="s">
        <v>72</v>
      </c>
      <c r="R3775" s="11">
        <v>-3835.14</v>
      </c>
      <c r="S3775" s="13">
        <f>_xlfn.XLOOKUP(P3775,rif_fee_schedule!$A$2:$A$84,rif_fee_schedule!C$2:C$84, 0)*1.628</f>
        <v>15.918583999999999</v>
      </c>
      <c r="T3775" s="13">
        <f>_xlfn.XLOOKUP(P3775,rif_fee_schedule!$A$2:$A$84,rif_fee_schedule!D$2:D$84, 0)</f>
        <v>9.2460000000000004</v>
      </c>
      <c r="U3775" s="14">
        <f t="shared" si="178"/>
        <v>-61049.998241759997</v>
      </c>
      <c r="V3775" s="14">
        <f t="shared" si="179"/>
        <v>-35459.704440000001</v>
      </c>
      <c r="W3775" s="2"/>
      <c r="Y3775" s="3">
        <v>2852815.27</v>
      </c>
      <c r="Z3775" s="3">
        <v>57056.31</v>
      </c>
      <c r="AA3775" s="3">
        <v>0</v>
      </c>
      <c r="AB3775">
        <v>0</v>
      </c>
      <c r="AC3775" s="3">
        <v>0</v>
      </c>
      <c r="AD3775" s="2">
        <v>510005.06</v>
      </c>
      <c r="AE3775" s="3">
        <v>599122533.62</v>
      </c>
      <c r="AF3775" s="3">
        <v>12164932.65</v>
      </c>
      <c r="AG3775" s="3">
        <v>2628720.44</v>
      </c>
      <c r="AH3775" s="3">
        <v>103699.7</v>
      </c>
      <c r="AI3775" s="3">
        <v>2074</v>
      </c>
      <c r="AJ3775" s="2">
        <v>-10188946.82</v>
      </c>
    </row>
    <row r="3776" spans="1:36" hidden="1" x14ac:dyDescent="0.25">
      <c r="A3776" s="8">
        <v>9</v>
      </c>
      <c r="B3776" s="8" t="s">
        <v>8809</v>
      </c>
      <c r="C3776" s="8">
        <v>420281050180</v>
      </c>
      <c r="D3776" s="8" t="s">
        <v>8810</v>
      </c>
      <c r="F3776" s="8" t="s">
        <v>104</v>
      </c>
      <c r="G3776" s="10">
        <v>43718</v>
      </c>
      <c r="H3776" s="8" t="s">
        <v>31</v>
      </c>
      <c r="I3776" s="8" t="s">
        <v>32</v>
      </c>
      <c r="J3776" s="9">
        <v>0</v>
      </c>
      <c r="K3776" s="9">
        <v>0</v>
      </c>
      <c r="L3776" s="8">
        <v>0</v>
      </c>
      <c r="M3776" s="14">
        <f t="shared" si="177"/>
        <v>0</v>
      </c>
      <c r="N3776" s="8">
        <v>0</v>
      </c>
      <c r="O3776" s="8">
        <v>0</v>
      </c>
      <c r="P3776" s="8" t="s">
        <v>106</v>
      </c>
      <c r="R3776" s="8">
        <v>-0.02</v>
      </c>
      <c r="S3776" s="13">
        <f>_xlfn.XLOOKUP(P3776,rif_fee_schedule!$A$2:$A$84,rif_fee_schedule!C$2:C$84, 0)*1.628</f>
        <v>0</v>
      </c>
      <c r="T3776" s="13">
        <f>_xlfn.XLOOKUP(P3776,rif_fee_schedule!$A$2:$A$84,rif_fee_schedule!D$2:D$84, 0)</f>
        <v>0</v>
      </c>
      <c r="U3776" s="14">
        <f t="shared" si="178"/>
        <v>0</v>
      </c>
      <c r="V3776" s="14">
        <f t="shared" si="179"/>
        <v>0</v>
      </c>
      <c r="W3776"/>
      <c r="Y3776" s="3">
        <v>2852815.27</v>
      </c>
      <c r="Z3776" s="3">
        <v>57056.31</v>
      </c>
      <c r="AA3776" s="3">
        <v>0</v>
      </c>
      <c r="AB3776">
        <v>0</v>
      </c>
      <c r="AC3776" s="3">
        <v>0</v>
      </c>
      <c r="AD3776" s="2">
        <v>510005.06</v>
      </c>
      <c r="AE3776" s="3">
        <v>599122533.62</v>
      </c>
      <c r="AF3776" s="3">
        <v>12164932.65</v>
      </c>
      <c r="AG3776" s="3">
        <v>2628720.44</v>
      </c>
      <c r="AH3776" s="3">
        <v>103699.7</v>
      </c>
      <c r="AI3776" s="3">
        <v>2074</v>
      </c>
      <c r="AJ3776" s="2">
        <v>-10188946.82</v>
      </c>
    </row>
    <row r="3777" spans="1:36" hidden="1" x14ac:dyDescent="0.25">
      <c r="A3777" s="8">
        <v>9</v>
      </c>
      <c r="B3777" s="8" t="s">
        <v>8809</v>
      </c>
      <c r="C3777" s="8">
        <v>420281050180</v>
      </c>
      <c r="D3777" s="8" t="s">
        <v>8810</v>
      </c>
      <c r="F3777" s="8" t="s">
        <v>104</v>
      </c>
      <c r="G3777" s="10">
        <v>43718</v>
      </c>
      <c r="H3777" s="8" t="s">
        <v>31</v>
      </c>
      <c r="I3777" s="8" t="s">
        <v>32</v>
      </c>
      <c r="J3777" s="9">
        <v>0</v>
      </c>
      <c r="K3777" s="9">
        <v>0</v>
      </c>
      <c r="L3777" s="8">
        <v>0</v>
      </c>
      <c r="M3777" s="14">
        <f t="shared" si="177"/>
        <v>0</v>
      </c>
      <c r="N3777" s="8">
        <v>0</v>
      </c>
      <c r="O3777" s="8">
        <v>0</v>
      </c>
      <c r="P3777" s="8" t="s">
        <v>154</v>
      </c>
      <c r="R3777" s="8">
        <v>50</v>
      </c>
      <c r="S3777" s="13">
        <f>_xlfn.XLOOKUP(P3777,rif_fee_schedule!$A$2:$A$84,rif_fee_schedule!C$2:C$84, 0)*1.628</f>
        <v>1221</v>
      </c>
      <c r="T3777" s="13">
        <f>_xlfn.XLOOKUP(P3777,rif_fee_schedule!$A$2:$A$84,rif_fee_schedule!D$2:D$84, 0)</f>
        <v>709</v>
      </c>
      <c r="U3777" s="14">
        <f t="shared" si="178"/>
        <v>61050</v>
      </c>
      <c r="V3777" s="14">
        <f t="shared" si="179"/>
        <v>35450</v>
      </c>
      <c r="W3777"/>
      <c r="Y3777" s="3">
        <v>2852815.27</v>
      </c>
      <c r="Z3777" s="3">
        <v>57056.31</v>
      </c>
      <c r="AA3777" s="3">
        <v>0</v>
      </c>
      <c r="AB3777">
        <v>0</v>
      </c>
      <c r="AC3777" s="3">
        <v>0</v>
      </c>
      <c r="AD3777" s="2">
        <v>510005.06</v>
      </c>
      <c r="AE3777" s="3">
        <v>599122533.62</v>
      </c>
      <c r="AF3777" s="3">
        <v>12164932.65</v>
      </c>
      <c r="AG3777" s="3">
        <v>2628720.44</v>
      </c>
      <c r="AH3777" s="3">
        <v>103699.7</v>
      </c>
      <c r="AI3777" s="3">
        <v>2074</v>
      </c>
      <c r="AJ3777" s="2">
        <v>-10188946.82</v>
      </c>
    </row>
    <row r="3778" spans="1:36" hidden="1" x14ac:dyDescent="0.25">
      <c r="A3778" s="8">
        <v>7</v>
      </c>
      <c r="B3778" s="8" t="s">
        <v>8416</v>
      </c>
      <c r="C3778" s="8">
        <v>341200221250</v>
      </c>
      <c r="D3778" s="8" t="s">
        <v>8417</v>
      </c>
      <c r="F3778" s="8" t="s">
        <v>8418</v>
      </c>
      <c r="G3778" s="10">
        <v>43640</v>
      </c>
      <c r="H3778" s="8" t="s">
        <v>31</v>
      </c>
      <c r="I3778" s="8" t="s">
        <v>38</v>
      </c>
      <c r="J3778" s="9">
        <v>0</v>
      </c>
      <c r="K3778" s="9">
        <v>0</v>
      </c>
      <c r="L3778" s="8">
        <v>0</v>
      </c>
      <c r="M3778" s="14">
        <f t="shared" si="177"/>
        <v>0</v>
      </c>
      <c r="N3778" s="8">
        <v>0</v>
      </c>
      <c r="O3778" s="8">
        <v>0</v>
      </c>
      <c r="P3778" s="8" t="s">
        <v>77</v>
      </c>
      <c r="R3778" s="8">
        <v>1</v>
      </c>
      <c r="S3778" s="13">
        <f>_xlfn.XLOOKUP(P3778,rif_fee_schedule!$A$2:$A$84,rif_fee_schedule!C$2:C$84, 0)*1.628</f>
        <v>9769.6279999999988</v>
      </c>
      <c r="T3778" s="13">
        <f>_xlfn.XLOOKUP(P3778,rif_fee_schedule!$A$2:$A$84,rif_fee_schedule!D$2:D$84, 0)</f>
        <v>5674</v>
      </c>
      <c r="U3778" s="14">
        <f t="shared" si="178"/>
        <v>9769.6279999999988</v>
      </c>
      <c r="V3778" s="14">
        <f t="shared" si="179"/>
        <v>5674</v>
      </c>
      <c r="W3778"/>
      <c r="Y3778" s="3">
        <v>53911680.950000003</v>
      </c>
      <c r="Z3778" s="3">
        <v>1078233.76</v>
      </c>
      <c r="AA3778" s="3">
        <v>0</v>
      </c>
      <c r="AB3778">
        <v>0</v>
      </c>
      <c r="AC3778" s="3">
        <v>0</v>
      </c>
      <c r="AD3778" s="2">
        <v>-682358.32</v>
      </c>
      <c r="AE3778" s="3">
        <v>599122533.62</v>
      </c>
      <c r="AF3778" s="3">
        <v>12164932.65</v>
      </c>
      <c r="AG3778" s="3">
        <v>2628720.44</v>
      </c>
      <c r="AH3778" s="3">
        <v>103699.7</v>
      </c>
      <c r="AI3778" s="3">
        <v>2074</v>
      </c>
      <c r="AJ3778" s="2">
        <v>-10188946.82</v>
      </c>
    </row>
    <row r="3779" spans="1:36" hidden="1" x14ac:dyDescent="0.25">
      <c r="A3779" s="8">
        <v>7</v>
      </c>
      <c r="B3779" s="8" t="s">
        <v>8416</v>
      </c>
      <c r="C3779" s="8">
        <v>341200221250</v>
      </c>
      <c r="D3779" s="8" t="s">
        <v>8417</v>
      </c>
      <c r="F3779" s="8" t="s">
        <v>8418</v>
      </c>
      <c r="G3779" s="10">
        <v>43640</v>
      </c>
      <c r="H3779" s="8" t="s">
        <v>31</v>
      </c>
      <c r="I3779" s="8" t="s">
        <v>38</v>
      </c>
      <c r="J3779" s="9">
        <v>0</v>
      </c>
      <c r="K3779" s="9">
        <v>0</v>
      </c>
      <c r="L3779" s="8">
        <v>0</v>
      </c>
      <c r="M3779" s="14">
        <f t="shared" si="177"/>
        <v>0</v>
      </c>
      <c r="N3779" s="8">
        <v>0</v>
      </c>
      <c r="O3779" s="8">
        <v>0</v>
      </c>
      <c r="P3779" s="8" t="s">
        <v>77</v>
      </c>
      <c r="R3779" s="8">
        <v>-1</v>
      </c>
      <c r="S3779" s="13">
        <f>_xlfn.XLOOKUP(P3779,rif_fee_schedule!$A$2:$A$84,rif_fee_schedule!C$2:C$84, 0)*1.628</f>
        <v>9769.6279999999988</v>
      </c>
      <c r="T3779" s="13">
        <f>_xlfn.XLOOKUP(P3779,rif_fee_schedule!$A$2:$A$84,rif_fee_schedule!D$2:D$84, 0)</f>
        <v>5674</v>
      </c>
      <c r="U3779" s="14">
        <f t="shared" si="178"/>
        <v>-9769.6279999999988</v>
      </c>
      <c r="V3779" s="14">
        <f t="shared" si="179"/>
        <v>-5674</v>
      </c>
      <c r="W3779"/>
      <c r="Y3779" s="3">
        <v>53911680.950000003</v>
      </c>
      <c r="Z3779" s="3">
        <v>1078233.76</v>
      </c>
      <c r="AA3779" s="3">
        <v>0</v>
      </c>
      <c r="AB3779">
        <v>0</v>
      </c>
      <c r="AC3779" s="3">
        <v>0</v>
      </c>
      <c r="AD3779" s="2">
        <v>-682358.32</v>
      </c>
      <c r="AE3779" s="3">
        <v>599122533.62</v>
      </c>
      <c r="AF3779" s="3">
        <v>12164932.65</v>
      </c>
      <c r="AG3779" s="3">
        <v>2628720.44</v>
      </c>
      <c r="AH3779" s="3">
        <v>103699.7</v>
      </c>
      <c r="AI3779" s="3">
        <v>2074</v>
      </c>
      <c r="AJ3779" s="2">
        <v>-10188946.82</v>
      </c>
    </row>
    <row r="3780" spans="1:36" hidden="1" x14ac:dyDescent="0.25">
      <c r="A3780" s="8">
        <v>3</v>
      </c>
      <c r="B3780" s="8" t="s">
        <v>3926</v>
      </c>
      <c r="C3780" s="8">
        <v>3421090260110</v>
      </c>
      <c r="D3780" s="8" t="s">
        <v>3927</v>
      </c>
      <c r="F3780" s="8" t="s">
        <v>3928</v>
      </c>
      <c r="G3780" s="10">
        <v>43640</v>
      </c>
      <c r="H3780" s="8" t="s">
        <v>31</v>
      </c>
      <c r="I3780" s="8" t="s">
        <v>38</v>
      </c>
      <c r="J3780" s="9">
        <v>39762.050000000003</v>
      </c>
      <c r="K3780" s="9">
        <v>795.24</v>
      </c>
      <c r="L3780" s="8">
        <v>0</v>
      </c>
      <c r="M3780" s="14">
        <f t="shared" si="177"/>
        <v>40557.29</v>
      </c>
      <c r="N3780" s="8">
        <v>0</v>
      </c>
      <c r="O3780" s="8">
        <v>0</v>
      </c>
      <c r="P3780" s="8" t="s">
        <v>376</v>
      </c>
      <c r="R3780" s="8">
        <v>7</v>
      </c>
      <c r="S3780" s="13">
        <f>_xlfn.XLOOKUP(P3780,rif_fee_schedule!$A$2:$A$84,rif_fee_schedule!C$2:C$84, 0)*1.628</f>
        <v>5981.2719999999999</v>
      </c>
      <c r="T3780" s="13">
        <f>_xlfn.XLOOKUP(P3780,rif_fee_schedule!$A$2:$A$84,rif_fee_schedule!D$2:D$84, 0)</f>
        <v>3474</v>
      </c>
      <c r="U3780" s="14">
        <f t="shared" si="178"/>
        <v>41868.904000000002</v>
      </c>
      <c r="V3780" s="14">
        <f t="shared" si="179"/>
        <v>24318</v>
      </c>
      <c r="W3780"/>
      <c r="Y3780" s="3">
        <v>23988344.25</v>
      </c>
      <c r="Z3780" s="3">
        <v>491993.61</v>
      </c>
      <c r="AA3780" s="3">
        <v>633517.25</v>
      </c>
      <c r="AB3780">
        <v>0</v>
      </c>
      <c r="AC3780" s="3">
        <v>0</v>
      </c>
      <c r="AD3780" s="2">
        <v>2811604.2</v>
      </c>
      <c r="AE3780" s="3">
        <v>599122533.62</v>
      </c>
      <c r="AF3780" s="3">
        <v>12164932.65</v>
      </c>
      <c r="AG3780" s="3">
        <v>2628720.44</v>
      </c>
      <c r="AH3780" s="3">
        <v>103699.7</v>
      </c>
      <c r="AI3780" s="3">
        <v>2074</v>
      </c>
      <c r="AJ3780" s="2">
        <v>-10188946.82</v>
      </c>
    </row>
    <row r="3781" spans="1:36" hidden="1" x14ac:dyDescent="0.25">
      <c r="A3781" s="8">
        <v>3</v>
      </c>
      <c r="B3781" s="8" t="s">
        <v>3917</v>
      </c>
      <c r="C3781" s="8">
        <v>3421090260010</v>
      </c>
      <c r="D3781" s="8" t="s">
        <v>3918</v>
      </c>
      <c r="F3781" s="8" t="s">
        <v>3919</v>
      </c>
      <c r="G3781" s="10">
        <v>43644</v>
      </c>
      <c r="H3781" s="8" t="s">
        <v>31</v>
      </c>
      <c r="I3781" s="8" t="s">
        <v>38</v>
      </c>
      <c r="J3781" s="9">
        <v>56802.92</v>
      </c>
      <c r="K3781" s="9">
        <v>1136.06</v>
      </c>
      <c r="L3781" s="8">
        <v>0</v>
      </c>
      <c r="M3781" s="14">
        <f t="shared" si="177"/>
        <v>57938.979999999996</v>
      </c>
      <c r="N3781" s="8">
        <v>0</v>
      </c>
      <c r="O3781" s="8">
        <v>0</v>
      </c>
      <c r="P3781" s="8" t="s">
        <v>376</v>
      </c>
      <c r="R3781" s="8">
        <v>10</v>
      </c>
      <c r="S3781" s="13">
        <f>_xlfn.XLOOKUP(P3781,rif_fee_schedule!$A$2:$A$84,rif_fee_schedule!C$2:C$84, 0)*1.628</f>
        <v>5981.2719999999999</v>
      </c>
      <c r="T3781" s="13">
        <f>_xlfn.XLOOKUP(P3781,rif_fee_schedule!$A$2:$A$84,rif_fee_schedule!D$2:D$84, 0)</f>
        <v>3474</v>
      </c>
      <c r="U3781" s="14">
        <f t="shared" si="178"/>
        <v>59812.72</v>
      </c>
      <c r="V3781" s="14">
        <f t="shared" si="179"/>
        <v>34740</v>
      </c>
      <c r="W3781"/>
      <c r="Y3781" s="3">
        <v>23988344.25</v>
      </c>
      <c r="Z3781" s="3">
        <v>491993.61</v>
      </c>
      <c r="AA3781" s="3">
        <v>633517.25</v>
      </c>
      <c r="AB3781">
        <v>0</v>
      </c>
      <c r="AC3781" s="3">
        <v>0</v>
      </c>
      <c r="AD3781" s="2">
        <v>2811604.2</v>
      </c>
      <c r="AE3781" s="3">
        <v>599122533.62</v>
      </c>
      <c r="AF3781" s="3">
        <v>12164932.65</v>
      </c>
      <c r="AG3781" s="3">
        <v>2628720.44</v>
      </c>
      <c r="AH3781" s="3">
        <v>103699.7</v>
      </c>
      <c r="AI3781" s="3">
        <v>2074</v>
      </c>
      <c r="AJ3781" s="2">
        <v>-10188946.82</v>
      </c>
    </row>
    <row r="3782" spans="1:36" hidden="1" x14ac:dyDescent="0.25">
      <c r="A3782" s="8">
        <v>2</v>
      </c>
      <c r="B3782" s="8" t="s">
        <v>1631</v>
      </c>
      <c r="C3782" s="8">
        <v>131320460010</v>
      </c>
      <c r="D3782" s="8" t="s">
        <v>1632</v>
      </c>
      <c r="F3782" s="8" t="s">
        <v>1633</v>
      </c>
      <c r="G3782" s="10">
        <v>43657</v>
      </c>
      <c r="H3782" s="8" t="s">
        <v>31</v>
      </c>
      <c r="I3782" s="8" t="s">
        <v>38</v>
      </c>
      <c r="J3782" s="9">
        <v>14134.14</v>
      </c>
      <c r="K3782" s="9">
        <v>282.68</v>
      </c>
      <c r="L3782" s="8">
        <v>0</v>
      </c>
      <c r="M3782" s="14">
        <f t="shared" si="177"/>
        <v>14416.82</v>
      </c>
      <c r="N3782" s="8">
        <v>0</v>
      </c>
      <c r="O3782" s="8">
        <v>0</v>
      </c>
      <c r="P3782" s="8" t="s">
        <v>769</v>
      </c>
      <c r="R3782" s="11">
        <v>1360</v>
      </c>
      <c r="S3782" s="13">
        <f>_xlfn.XLOOKUP(P3782,rif_fee_schedule!$A$2:$A$84,rif_fee_schedule!C$2:C$84, 0)*1.628</f>
        <v>11.573452</v>
      </c>
      <c r="T3782" s="13">
        <f>_xlfn.XLOOKUP(P3782,rif_fee_schedule!$A$2:$A$84,rif_fee_schedule!D$2:D$84, 0)</f>
        <v>6.7220000000000004</v>
      </c>
      <c r="U3782" s="14">
        <f t="shared" si="178"/>
        <v>15739.89472</v>
      </c>
      <c r="V3782" s="14">
        <f t="shared" si="179"/>
        <v>9141.92</v>
      </c>
      <c r="W3782" s="2"/>
      <c r="Y3782" s="3">
        <v>272008405.74000001</v>
      </c>
      <c r="Z3782" s="3">
        <v>5573244.3300000001</v>
      </c>
      <c r="AA3782" s="3">
        <v>0</v>
      </c>
      <c r="AB3782">
        <v>0</v>
      </c>
      <c r="AC3782" s="3">
        <v>0</v>
      </c>
      <c r="AD3782" s="2">
        <v>-7297347.0099999998</v>
      </c>
      <c r="AE3782" s="3">
        <v>599122533.62</v>
      </c>
      <c r="AF3782" s="3">
        <v>12164932.65</v>
      </c>
      <c r="AG3782" s="3">
        <v>2628720.44</v>
      </c>
      <c r="AH3782" s="3">
        <v>103699.7</v>
      </c>
      <c r="AI3782" s="3">
        <v>2074</v>
      </c>
      <c r="AJ3782" s="2">
        <v>-10188946.82</v>
      </c>
    </row>
    <row r="3783" spans="1:36" hidden="1" x14ac:dyDescent="0.25">
      <c r="A3783" s="8">
        <v>2</v>
      </c>
      <c r="B3783" s="8" t="s">
        <v>1634</v>
      </c>
      <c r="C3783" s="8">
        <v>131320460010</v>
      </c>
      <c r="D3783" s="8" t="s">
        <v>1632</v>
      </c>
      <c r="F3783" s="8" t="s">
        <v>1635</v>
      </c>
      <c r="G3783" s="10">
        <v>43657</v>
      </c>
      <c r="H3783" s="8" t="s">
        <v>31</v>
      </c>
      <c r="I3783" s="8" t="s">
        <v>38</v>
      </c>
      <c r="J3783" s="9">
        <v>14383.56</v>
      </c>
      <c r="K3783" s="9">
        <v>287.67</v>
      </c>
      <c r="L3783" s="8">
        <v>0</v>
      </c>
      <c r="M3783" s="14">
        <f t="shared" si="177"/>
        <v>14671.23</v>
      </c>
      <c r="N3783" s="8">
        <v>0</v>
      </c>
      <c r="O3783" s="8">
        <v>0</v>
      </c>
      <c r="P3783" s="8" t="s">
        <v>769</v>
      </c>
      <c r="R3783" s="11">
        <v>1384</v>
      </c>
      <c r="S3783" s="13">
        <f>_xlfn.XLOOKUP(P3783,rif_fee_schedule!$A$2:$A$84,rif_fee_schedule!C$2:C$84, 0)*1.628</f>
        <v>11.573452</v>
      </c>
      <c r="T3783" s="13">
        <f>_xlfn.XLOOKUP(P3783,rif_fee_schedule!$A$2:$A$84,rif_fee_schedule!D$2:D$84, 0)</f>
        <v>6.7220000000000004</v>
      </c>
      <c r="U3783" s="14">
        <f t="shared" si="178"/>
        <v>16017.657567999999</v>
      </c>
      <c r="V3783" s="14">
        <f t="shared" si="179"/>
        <v>9303.2480000000014</v>
      </c>
      <c r="W3783" s="2"/>
      <c r="Y3783" s="3">
        <v>272008405.74000001</v>
      </c>
      <c r="Z3783" s="3">
        <v>5573244.3300000001</v>
      </c>
      <c r="AA3783" s="3">
        <v>0</v>
      </c>
      <c r="AB3783">
        <v>0</v>
      </c>
      <c r="AC3783" s="3">
        <v>0</v>
      </c>
      <c r="AD3783" s="2">
        <v>-7297347.0099999998</v>
      </c>
      <c r="AE3783" s="3">
        <v>599122533.62</v>
      </c>
      <c r="AF3783" s="3">
        <v>12164932.65</v>
      </c>
      <c r="AG3783" s="3">
        <v>2628720.44</v>
      </c>
      <c r="AH3783" s="3">
        <v>103699.7</v>
      </c>
      <c r="AI3783" s="3">
        <v>2074</v>
      </c>
      <c r="AJ3783" s="2">
        <v>-10188946.82</v>
      </c>
    </row>
    <row r="3784" spans="1:36" hidden="1" x14ac:dyDescent="0.25">
      <c r="A3784" s="8">
        <v>3.1</v>
      </c>
      <c r="B3784" s="8" t="s">
        <v>4326</v>
      </c>
      <c r="C3784" s="8">
        <v>3220240380040</v>
      </c>
      <c r="D3784" s="8" t="s">
        <v>4327</v>
      </c>
      <c r="F3784" s="8" t="s">
        <v>4328</v>
      </c>
      <c r="G3784" s="10">
        <v>43641</v>
      </c>
      <c r="H3784" s="8" t="s">
        <v>31</v>
      </c>
      <c r="I3784" s="8" t="s">
        <v>38</v>
      </c>
      <c r="J3784" s="9">
        <v>8084.36</v>
      </c>
      <c r="K3784" s="9">
        <v>161.69</v>
      </c>
      <c r="L3784" s="8">
        <v>0</v>
      </c>
      <c r="M3784" s="14">
        <f t="shared" si="177"/>
        <v>8246.0499999999993</v>
      </c>
      <c r="N3784" s="8">
        <v>0</v>
      </c>
      <c r="O3784" s="8">
        <v>0</v>
      </c>
      <c r="P3784" s="8" t="s">
        <v>82</v>
      </c>
      <c r="R3784" s="8">
        <v>514</v>
      </c>
      <c r="S3784" s="13">
        <f>_xlfn.XLOOKUP(P3784,rif_fee_schedule!$A$2:$A$84,rif_fee_schedule!C$2:C$84, 0)*1.628</f>
        <v>36.760239999999996</v>
      </c>
      <c r="T3784" s="13">
        <f>_xlfn.XLOOKUP(P3784,rif_fee_schedule!$A$2:$A$84,rif_fee_schedule!D$2:D$84, 0)</f>
        <v>21.35</v>
      </c>
      <c r="U3784" s="14">
        <f t="shared" si="178"/>
        <v>18894.763359999997</v>
      </c>
      <c r="V3784" s="14">
        <f t="shared" si="179"/>
        <v>10973.900000000001</v>
      </c>
      <c r="W3784"/>
      <c r="Y3784" s="3">
        <v>34362078.990000002</v>
      </c>
      <c r="Z3784" s="3">
        <v>687512.03</v>
      </c>
      <c r="AA3784" s="3">
        <v>0</v>
      </c>
      <c r="AB3784">
        <v>0</v>
      </c>
      <c r="AC3784" s="3">
        <v>0</v>
      </c>
      <c r="AD3784" s="2">
        <v>-175934.14</v>
      </c>
      <c r="AE3784" s="3">
        <v>599122533.62</v>
      </c>
      <c r="AF3784" s="3">
        <v>12164932.65</v>
      </c>
      <c r="AG3784" s="3">
        <v>2628720.44</v>
      </c>
      <c r="AH3784" s="3">
        <v>103699.7</v>
      </c>
      <c r="AI3784" s="3">
        <v>2074</v>
      </c>
      <c r="AJ3784" s="2">
        <v>-10188946.82</v>
      </c>
    </row>
    <row r="3785" spans="1:36" hidden="1" x14ac:dyDescent="0.25">
      <c r="A3785" s="8">
        <v>3.1</v>
      </c>
      <c r="B3785" s="8" t="s">
        <v>4326</v>
      </c>
      <c r="C3785" s="8">
        <v>3220240380040</v>
      </c>
      <c r="D3785" s="8" t="s">
        <v>4327</v>
      </c>
      <c r="F3785" s="8" t="s">
        <v>4328</v>
      </c>
      <c r="G3785" s="10">
        <v>43641</v>
      </c>
      <c r="H3785" s="8" t="s">
        <v>31</v>
      </c>
      <c r="I3785" s="8" t="s">
        <v>38</v>
      </c>
      <c r="J3785" s="9">
        <v>8084.36</v>
      </c>
      <c r="K3785" s="9">
        <v>161.69</v>
      </c>
      <c r="L3785" s="8">
        <v>0</v>
      </c>
      <c r="M3785" s="14">
        <f t="shared" si="177"/>
        <v>8246.0499999999993</v>
      </c>
      <c r="N3785" s="8">
        <v>0</v>
      </c>
      <c r="O3785" s="8">
        <v>0</v>
      </c>
      <c r="P3785" s="8" t="s">
        <v>45</v>
      </c>
      <c r="R3785" s="8">
        <v>-514</v>
      </c>
      <c r="S3785" s="13">
        <f>_xlfn.XLOOKUP(P3785,rif_fee_schedule!$A$2:$A$84,rif_fee_schedule!C$2:C$84, 0)*1.628</f>
        <v>19.244587999999997</v>
      </c>
      <c r="T3785" s="13">
        <f>_xlfn.XLOOKUP(P3785,rif_fee_schedule!$A$2:$A$84,rif_fee_schedule!D$2:D$84, 0)</f>
        <v>11.177</v>
      </c>
      <c r="U3785" s="14">
        <f t="shared" si="178"/>
        <v>-9891.7182319999974</v>
      </c>
      <c r="V3785" s="14">
        <f t="shared" si="179"/>
        <v>-5744.9780000000001</v>
      </c>
      <c r="W3785"/>
      <c r="Y3785" s="3">
        <v>34362078.990000002</v>
      </c>
      <c r="Z3785" s="3">
        <v>687512.03</v>
      </c>
      <c r="AA3785" s="3">
        <v>0</v>
      </c>
      <c r="AB3785">
        <v>0</v>
      </c>
      <c r="AC3785" s="3">
        <v>0</v>
      </c>
      <c r="AD3785" s="2">
        <v>-175934.14</v>
      </c>
      <c r="AE3785" s="3">
        <v>599122533.62</v>
      </c>
      <c r="AF3785" s="3">
        <v>12164932.65</v>
      </c>
      <c r="AG3785" s="3">
        <v>2628720.44</v>
      </c>
      <c r="AH3785" s="3">
        <v>103699.7</v>
      </c>
      <c r="AI3785" s="3">
        <v>2074</v>
      </c>
      <c r="AJ3785" s="2">
        <v>-10188946.82</v>
      </c>
    </row>
    <row r="3786" spans="1:36" hidden="1" x14ac:dyDescent="0.25">
      <c r="A3786" s="8">
        <v>2</v>
      </c>
      <c r="B3786" s="8" t="s">
        <v>1481</v>
      </c>
      <c r="C3786" s="8">
        <v>131250830001</v>
      </c>
      <c r="D3786" s="8" t="s">
        <v>1482</v>
      </c>
      <c r="F3786" s="8" t="s">
        <v>1483</v>
      </c>
      <c r="G3786" s="10">
        <v>43718</v>
      </c>
      <c r="H3786" s="8" t="s">
        <v>31</v>
      </c>
      <c r="I3786" s="8" t="s">
        <v>38</v>
      </c>
      <c r="J3786" s="9">
        <v>25712.35</v>
      </c>
      <c r="K3786" s="9">
        <v>514.24</v>
      </c>
      <c r="L3786" s="8">
        <v>0</v>
      </c>
      <c r="M3786" s="14">
        <f t="shared" si="177"/>
        <v>26226.59</v>
      </c>
      <c r="N3786" s="8">
        <v>0</v>
      </c>
      <c r="O3786" s="8">
        <v>0</v>
      </c>
      <c r="P3786" s="8" t="s">
        <v>112</v>
      </c>
      <c r="R3786" s="8">
        <v>846</v>
      </c>
      <c r="S3786" s="13">
        <f>_xlfn.XLOOKUP(P3786,rif_fee_schedule!$A$2:$A$84,rif_fee_schedule!C$2:C$84, 0)*1.628</f>
        <v>53.092335999999996</v>
      </c>
      <c r="T3786" s="13">
        <f>_xlfn.XLOOKUP(P3786,rif_fee_schedule!$A$2:$A$84,rif_fee_schedule!D$2:D$84, 0)</f>
        <v>30.835000000000001</v>
      </c>
      <c r="U3786" s="14">
        <f t="shared" si="178"/>
        <v>44916.116255999994</v>
      </c>
      <c r="V3786" s="14">
        <f t="shared" si="179"/>
        <v>26086.41</v>
      </c>
      <c r="W3786"/>
      <c r="Y3786" s="3">
        <v>272008405.74000001</v>
      </c>
      <c r="Z3786" s="3">
        <v>5573244.3300000001</v>
      </c>
      <c r="AA3786" s="3">
        <v>0</v>
      </c>
      <c r="AB3786">
        <v>0</v>
      </c>
      <c r="AC3786" s="3">
        <v>0</v>
      </c>
      <c r="AD3786" s="2">
        <v>-7297347.0099999998</v>
      </c>
      <c r="AE3786" s="3">
        <v>599122533.62</v>
      </c>
      <c r="AF3786" s="3">
        <v>12164932.65</v>
      </c>
      <c r="AG3786" s="3">
        <v>2628720.44</v>
      </c>
      <c r="AH3786" s="3">
        <v>103699.7</v>
      </c>
      <c r="AI3786" s="3">
        <v>2074</v>
      </c>
      <c r="AJ3786" s="2">
        <v>-10188946.82</v>
      </c>
    </row>
    <row r="3787" spans="1:36" hidden="1" x14ac:dyDescent="0.25">
      <c r="A3787" s="8">
        <v>2</v>
      </c>
      <c r="B3787" s="8" t="s">
        <v>1481</v>
      </c>
      <c r="C3787" s="8">
        <v>131250830001</v>
      </c>
      <c r="D3787" s="8" t="s">
        <v>1482</v>
      </c>
      <c r="F3787" s="8" t="s">
        <v>1483</v>
      </c>
      <c r="G3787" s="10">
        <v>43718</v>
      </c>
      <c r="H3787" s="8" t="s">
        <v>31</v>
      </c>
      <c r="I3787" s="8" t="s">
        <v>38</v>
      </c>
      <c r="J3787" s="9">
        <v>25712.35</v>
      </c>
      <c r="K3787" s="9">
        <v>514.24</v>
      </c>
      <c r="L3787" s="8">
        <v>0</v>
      </c>
      <c r="M3787" s="14">
        <f t="shared" si="177"/>
        <v>26226.59</v>
      </c>
      <c r="N3787" s="8">
        <v>0</v>
      </c>
      <c r="O3787" s="8">
        <v>0</v>
      </c>
      <c r="P3787" s="8" t="s">
        <v>45</v>
      </c>
      <c r="R3787" s="8">
        <v>-846</v>
      </c>
      <c r="S3787" s="13">
        <f>_xlfn.XLOOKUP(P3787,rif_fee_schedule!$A$2:$A$84,rif_fee_schedule!C$2:C$84, 0)*1.628</f>
        <v>19.244587999999997</v>
      </c>
      <c r="T3787" s="13">
        <f>_xlfn.XLOOKUP(P3787,rif_fee_schedule!$A$2:$A$84,rif_fee_schedule!D$2:D$84, 0)</f>
        <v>11.177</v>
      </c>
      <c r="U3787" s="14">
        <f t="shared" si="178"/>
        <v>-16280.921447999997</v>
      </c>
      <c r="V3787" s="14">
        <f t="shared" si="179"/>
        <v>-9455.7420000000002</v>
      </c>
      <c r="W3787"/>
      <c r="Y3787" s="3">
        <v>272008405.74000001</v>
      </c>
      <c r="Z3787" s="3">
        <v>5573244.3300000001</v>
      </c>
      <c r="AA3787" s="3">
        <v>0</v>
      </c>
      <c r="AB3787">
        <v>0</v>
      </c>
      <c r="AC3787" s="3">
        <v>0</v>
      </c>
      <c r="AD3787" s="2">
        <v>-7297347.0099999998</v>
      </c>
      <c r="AE3787" s="3">
        <v>599122533.62</v>
      </c>
      <c r="AF3787" s="3">
        <v>12164932.65</v>
      </c>
      <c r="AG3787" s="3">
        <v>2628720.44</v>
      </c>
      <c r="AH3787" s="3">
        <v>103699.7</v>
      </c>
      <c r="AI3787" s="3">
        <v>2074</v>
      </c>
      <c r="AJ3787" s="2">
        <v>-10188946.82</v>
      </c>
    </row>
    <row r="3788" spans="1:36" hidden="1" x14ac:dyDescent="0.25">
      <c r="A3788" s="8">
        <v>7</v>
      </c>
      <c r="B3788" s="8" t="s">
        <v>8484</v>
      </c>
      <c r="C3788" s="8">
        <v>351180080270</v>
      </c>
      <c r="D3788" s="8" t="s">
        <v>8485</v>
      </c>
      <c r="F3788" s="8" t="s">
        <v>8486</v>
      </c>
      <c r="G3788" s="10">
        <v>43647</v>
      </c>
      <c r="H3788" s="8" t="s">
        <v>31</v>
      </c>
      <c r="I3788" s="8" t="s">
        <v>38</v>
      </c>
      <c r="J3788" s="9">
        <v>0</v>
      </c>
      <c r="K3788" s="9">
        <v>0</v>
      </c>
      <c r="L3788" s="8">
        <v>0</v>
      </c>
      <c r="M3788" s="14">
        <f t="shared" si="177"/>
        <v>0</v>
      </c>
      <c r="N3788" s="8">
        <v>0</v>
      </c>
      <c r="O3788" s="8">
        <v>0</v>
      </c>
      <c r="P3788" s="8" t="s">
        <v>77</v>
      </c>
      <c r="R3788" s="8">
        <v>0</v>
      </c>
      <c r="S3788" s="13">
        <f>_xlfn.XLOOKUP(P3788,rif_fee_schedule!$A$2:$A$84,rif_fee_schedule!C$2:C$84, 0)*1.628</f>
        <v>9769.6279999999988</v>
      </c>
      <c r="T3788" s="13">
        <f>_xlfn.XLOOKUP(P3788,rif_fee_schedule!$A$2:$A$84,rif_fee_schedule!D$2:D$84, 0)</f>
        <v>5674</v>
      </c>
      <c r="U3788" s="14">
        <f t="shared" si="178"/>
        <v>0</v>
      </c>
      <c r="V3788" s="14">
        <f t="shared" si="179"/>
        <v>0</v>
      </c>
      <c r="W3788"/>
      <c r="Y3788" s="3">
        <v>53911680.950000003</v>
      </c>
      <c r="Z3788" s="3">
        <v>1078233.76</v>
      </c>
      <c r="AA3788" s="3">
        <v>0</v>
      </c>
      <c r="AB3788">
        <v>0</v>
      </c>
      <c r="AC3788" s="3">
        <v>0</v>
      </c>
      <c r="AD3788" s="2">
        <v>-682358.32</v>
      </c>
      <c r="AE3788" s="3">
        <v>599122533.62</v>
      </c>
      <c r="AF3788" s="3">
        <v>12164932.65</v>
      </c>
      <c r="AG3788" s="3">
        <v>2628720.44</v>
      </c>
      <c r="AH3788" s="3">
        <v>103699.7</v>
      </c>
      <c r="AI3788" s="3">
        <v>2074</v>
      </c>
      <c r="AJ3788" s="2">
        <v>-10188946.82</v>
      </c>
    </row>
    <row r="3789" spans="1:36" hidden="1" x14ac:dyDescent="0.25">
      <c r="A3789" s="8">
        <v>5.0999999999999996</v>
      </c>
      <c r="B3789" s="8" t="s">
        <v>5232</v>
      </c>
      <c r="C3789" s="8">
        <v>2050130030330</v>
      </c>
      <c r="D3789" s="8" t="s">
        <v>5233</v>
      </c>
      <c r="F3789" s="8" t="s">
        <v>5234</v>
      </c>
      <c r="G3789" s="10">
        <v>43640</v>
      </c>
      <c r="H3789" s="8" t="s">
        <v>31</v>
      </c>
      <c r="I3789" s="8" t="s">
        <v>38</v>
      </c>
      <c r="J3789" s="9">
        <v>0</v>
      </c>
      <c r="K3789" s="9">
        <v>0</v>
      </c>
      <c r="L3789" s="8">
        <v>0</v>
      </c>
      <c r="M3789" s="14">
        <f t="shared" si="177"/>
        <v>0</v>
      </c>
      <c r="N3789" s="8">
        <v>0</v>
      </c>
      <c r="O3789" s="8">
        <v>0</v>
      </c>
      <c r="P3789" s="8" t="s">
        <v>77</v>
      </c>
      <c r="R3789" s="8">
        <v>0</v>
      </c>
      <c r="S3789" s="13">
        <f>_xlfn.XLOOKUP(P3789,rif_fee_schedule!$A$2:$A$84,rif_fee_schedule!C$2:C$84, 0)*1.628</f>
        <v>9769.6279999999988</v>
      </c>
      <c r="T3789" s="13">
        <f>_xlfn.XLOOKUP(P3789,rif_fee_schedule!$A$2:$A$84,rif_fee_schedule!D$2:D$84, 0)</f>
        <v>5674</v>
      </c>
      <c r="U3789" s="14">
        <f t="shared" si="178"/>
        <v>0</v>
      </c>
      <c r="V3789" s="14">
        <f t="shared" si="179"/>
        <v>0</v>
      </c>
      <c r="W3789"/>
      <c r="Y3789" s="3">
        <v>460572.8</v>
      </c>
      <c r="Z3789" s="3">
        <v>9211.4599999999991</v>
      </c>
      <c r="AA3789" s="3">
        <v>0</v>
      </c>
      <c r="AB3789">
        <v>0</v>
      </c>
      <c r="AC3789" s="3">
        <v>0</v>
      </c>
      <c r="AD3789" s="2">
        <v>11471.08</v>
      </c>
      <c r="AE3789" s="3">
        <v>599122533.62</v>
      </c>
      <c r="AF3789" s="3">
        <v>12164932.65</v>
      </c>
      <c r="AG3789" s="3">
        <v>2628720.44</v>
      </c>
      <c r="AH3789" s="3">
        <v>103699.7</v>
      </c>
      <c r="AI3789" s="3">
        <v>2074</v>
      </c>
      <c r="AJ3789" s="2">
        <v>-10188946.82</v>
      </c>
    </row>
    <row r="3790" spans="1:36" hidden="1" x14ac:dyDescent="0.25">
      <c r="A3790" s="8">
        <v>2</v>
      </c>
      <c r="B3790" s="8" t="s">
        <v>1441</v>
      </c>
      <c r="C3790" s="8">
        <v>131250880001</v>
      </c>
      <c r="D3790" s="8" t="s">
        <v>1442</v>
      </c>
      <c r="F3790" s="8" t="s">
        <v>1443</v>
      </c>
      <c r="G3790" s="10">
        <v>43637</v>
      </c>
      <c r="H3790" s="8" t="s">
        <v>31</v>
      </c>
      <c r="I3790" s="8" t="s">
        <v>38</v>
      </c>
      <c r="J3790" s="9">
        <v>22003.39</v>
      </c>
      <c r="K3790" s="9">
        <v>440.06</v>
      </c>
      <c r="L3790" s="8">
        <v>0</v>
      </c>
      <c r="M3790" s="14">
        <f t="shared" si="177"/>
        <v>22443.45</v>
      </c>
      <c r="N3790" s="8">
        <v>0</v>
      </c>
      <c r="O3790" s="8">
        <v>0</v>
      </c>
      <c r="P3790" s="8" t="s">
        <v>112</v>
      </c>
      <c r="R3790" s="8">
        <v>633</v>
      </c>
      <c r="S3790" s="13">
        <f>_xlfn.XLOOKUP(P3790,rif_fee_schedule!$A$2:$A$84,rif_fee_schedule!C$2:C$84, 0)*1.628</f>
        <v>53.092335999999996</v>
      </c>
      <c r="T3790" s="13">
        <f>_xlfn.XLOOKUP(P3790,rif_fee_schedule!$A$2:$A$84,rif_fee_schedule!D$2:D$84, 0)</f>
        <v>30.835000000000001</v>
      </c>
      <c r="U3790" s="14">
        <f t="shared" si="178"/>
        <v>33607.448687999997</v>
      </c>
      <c r="V3790" s="14">
        <f t="shared" si="179"/>
        <v>19518.555</v>
      </c>
      <c r="W3790"/>
      <c r="Y3790" s="3">
        <v>272008405.74000001</v>
      </c>
      <c r="Z3790" s="3">
        <v>5573244.3300000001</v>
      </c>
      <c r="AA3790" s="3">
        <v>0</v>
      </c>
      <c r="AB3790">
        <v>0</v>
      </c>
      <c r="AC3790" s="3">
        <v>0</v>
      </c>
      <c r="AD3790" s="2">
        <v>-7297347.0099999998</v>
      </c>
      <c r="AE3790" s="3">
        <v>599122533.62</v>
      </c>
      <c r="AF3790" s="3">
        <v>12164932.65</v>
      </c>
      <c r="AG3790" s="3">
        <v>2628720.44</v>
      </c>
      <c r="AH3790" s="3">
        <v>103699.7</v>
      </c>
      <c r="AI3790" s="3">
        <v>2074</v>
      </c>
      <c r="AJ3790" s="2">
        <v>-10188946.82</v>
      </c>
    </row>
    <row r="3791" spans="1:36" hidden="1" x14ac:dyDescent="0.25">
      <c r="A3791" s="8">
        <v>2</v>
      </c>
      <c r="B3791" s="8" t="s">
        <v>1441</v>
      </c>
      <c r="C3791" s="8">
        <v>131250880001</v>
      </c>
      <c r="D3791" s="8" t="s">
        <v>1442</v>
      </c>
      <c r="F3791" s="8" t="s">
        <v>1443</v>
      </c>
      <c r="G3791" s="10">
        <v>43637</v>
      </c>
      <c r="H3791" s="8" t="s">
        <v>31</v>
      </c>
      <c r="I3791" s="8" t="s">
        <v>38</v>
      </c>
      <c r="J3791" s="9">
        <v>22003.39</v>
      </c>
      <c r="K3791" s="9">
        <v>440.06</v>
      </c>
      <c r="L3791" s="8">
        <v>0</v>
      </c>
      <c r="M3791" s="14">
        <f t="shared" si="177"/>
        <v>22443.45</v>
      </c>
      <c r="N3791" s="8">
        <v>0</v>
      </c>
      <c r="O3791" s="8">
        <v>0</v>
      </c>
      <c r="P3791" s="8" t="s">
        <v>90</v>
      </c>
      <c r="R3791" s="8">
        <v>-633</v>
      </c>
      <c r="S3791" s="13">
        <f>_xlfn.XLOOKUP(P3791,rif_fee_schedule!$A$2:$A$84,rif_fee_schedule!C$2:C$84, 0)*1.628</f>
        <v>14.380123999999999</v>
      </c>
      <c r="T3791" s="13">
        <f>_xlfn.XLOOKUP(P3791,rif_fee_schedule!$A$2:$A$84,rif_fee_schedule!D$2:D$84, 0)</f>
        <v>8.3520000000000003</v>
      </c>
      <c r="U3791" s="14">
        <f t="shared" si="178"/>
        <v>-9102.6184919999996</v>
      </c>
      <c r="V3791" s="14">
        <f t="shared" si="179"/>
        <v>-5286.8159999999998</v>
      </c>
      <c r="W3791"/>
      <c r="Y3791" s="3">
        <v>272008405.74000001</v>
      </c>
      <c r="Z3791" s="3">
        <v>5573244.3300000001</v>
      </c>
      <c r="AA3791" s="3">
        <v>0</v>
      </c>
      <c r="AB3791">
        <v>0</v>
      </c>
      <c r="AC3791" s="3">
        <v>0</v>
      </c>
      <c r="AD3791" s="2">
        <v>-7297347.0099999998</v>
      </c>
      <c r="AE3791" s="3">
        <v>599122533.62</v>
      </c>
      <c r="AF3791" s="3">
        <v>12164932.65</v>
      </c>
      <c r="AG3791" s="3">
        <v>2628720.44</v>
      </c>
      <c r="AH3791" s="3">
        <v>103699.7</v>
      </c>
      <c r="AI3791" s="3">
        <v>2074</v>
      </c>
      <c r="AJ3791" s="2">
        <v>-10188946.82</v>
      </c>
    </row>
    <row r="3792" spans="1:36" hidden="1" x14ac:dyDescent="0.25">
      <c r="A3792" s="8">
        <v>2</v>
      </c>
      <c r="B3792" s="8" t="s">
        <v>1528</v>
      </c>
      <c r="C3792" s="8">
        <v>131250330170</v>
      </c>
      <c r="D3792" s="8" t="s">
        <v>1529</v>
      </c>
      <c r="G3792" s="10">
        <v>43663</v>
      </c>
      <c r="H3792" s="8" t="s">
        <v>31</v>
      </c>
      <c r="I3792" s="8" t="s">
        <v>32</v>
      </c>
      <c r="J3792" s="9">
        <v>46646.06</v>
      </c>
      <c r="K3792" s="9">
        <v>932.92</v>
      </c>
      <c r="L3792" s="8">
        <v>0</v>
      </c>
      <c r="M3792" s="14">
        <f t="shared" si="177"/>
        <v>47578.979999999996</v>
      </c>
      <c r="N3792" s="8">
        <v>0</v>
      </c>
      <c r="O3792" s="8">
        <v>0</v>
      </c>
      <c r="P3792" s="8" t="s">
        <v>45</v>
      </c>
      <c r="R3792" s="11">
        <v>3678</v>
      </c>
      <c r="S3792" s="13">
        <f>_xlfn.XLOOKUP(P3792,rif_fee_schedule!$A$2:$A$84,rif_fee_schedule!C$2:C$84, 0)*1.628</f>
        <v>19.244587999999997</v>
      </c>
      <c r="T3792" s="13">
        <f>_xlfn.XLOOKUP(P3792,rif_fee_schedule!$A$2:$A$84,rif_fee_schedule!D$2:D$84, 0)</f>
        <v>11.177</v>
      </c>
      <c r="U3792" s="14">
        <f t="shared" si="178"/>
        <v>70781.594663999989</v>
      </c>
      <c r="V3792" s="14">
        <f t="shared" si="179"/>
        <v>41109.006000000001</v>
      </c>
      <c r="W3792" s="2"/>
      <c r="Y3792" s="3">
        <v>272008405.74000001</v>
      </c>
      <c r="Z3792" s="3">
        <v>5573244.3300000001</v>
      </c>
      <c r="AA3792" s="3">
        <v>0</v>
      </c>
      <c r="AB3792">
        <v>0</v>
      </c>
      <c r="AC3792" s="3">
        <v>0</v>
      </c>
      <c r="AD3792" s="2">
        <v>-7297347.0099999998</v>
      </c>
      <c r="AE3792" s="3">
        <v>599122533.62</v>
      </c>
      <c r="AF3792" s="3">
        <v>12164932.65</v>
      </c>
      <c r="AG3792" s="3">
        <v>2628720.44</v>
      </c>
      <c r="AH3792" s="3">
        <v>103699.7</v>
      </c>
      <c r="AI3792" s="3">
        <v>2074</v>
      </c>
      <c r="AJ3792" s="2">
        <v>-10188946.82</v>
      </c>
    </row>
    <row r="3793" spans="1:36" hidden="1" x14ac:dyDescent="0.25">
      <c r="A3793" s="8">
        <v>2</v>
      </c>
      <c r="B3793" s="8" t="s">
        <v>1528</v>
      </c>
      <c r="C3793" s="8">
        <v>131250330170</v>
      </c>
      <c r="D3793" s="8" t="s">
        <v>1529</v>
      </c>
      <c r="G3793" s="10">
        <v>43663</v>
      </c>
      <c r="H3793" s="8" t="s">
        <v>31</v>
      </c>
      <c r="I3793" s="8" t="s">
        <v>32</v>
      </c>
      <c r="J3793" s="9">
        <v>46646.06</v>
      </c>
      <c r="K3793" s="9">
        <v>932.92</v>
      </c>
      <c r="L3793" s="8">
        <v>0</v>
      </c>
      <c r="M3793" s="14">
        <f t="shared" si="177"/>
        <v>47578.979999999996</v>
      </c>
      <c r="N3793" s="8">
        <v>0</v>
      </c>
      <c r="O3793" s="8">
        <v>0</v>
      </c>
      <c r="P3793" s="8" t="s">
        <v>43</v>
      </c>
      <c r="R3793" s="11">
        <v>-3678</v>
      </c>
      <c r="S3793" s="13">
        <f>_xlfn.XLOOKUP(P3793,rif_fee_schedule!$A$2:$A$84,rif_fee_schedule!C$2:C$84, 0)*1.628</f>
        <v>5.1216879999999998</v>
      </c>
      <c r="T3793" s="13">
        <f>_xlfn.XLOOKUP(P3793,rif_fee_schedule!$A$2:$A$84,rif_fee_schedule!D$2:D$84, 0)</f>
        <v>2.9740000000000002</v>
      </c>
      <c r="U3793" s="14">
        <f t="shared" si="178"/>
        <v>-18837.568464</v>
      </c>
      <c r="V3793" s="14">
        <f t="shared" si="179"/>
        <v>-10938.372000000001</v>
      </c>
      <c r="W3793" s="2"/>
      <c r="Y3793" s="3">
        <v>272008405.74000001</v>
      </c>
      <c r="Z3793" s="3">
        <v>5573244.3300000001</v>
      </c>
      <c r="AA3793" s="3">
        <v>0</v>
      </c>
      <c r="AB3793">
        <v>0</v>
      </c>
      <c r="AC3793" s="3">
        <v>0</v>
      </c>
      <c r="AD3793" s="2">
        <v>-7297347.0099999998</v>
      </c>
      <c r="AE3793" s="3">
        <v>599122533.62</v>
      </c>
      <c r="AF3793" s="3">
        <v>12164932.65</v>
      </c>
      <c r="AG3793" s="3">
        <v>2628720.44</v>
      </c>
      <c r="AH3793" s="3">
        <v>103699.7</v>
      </c>
      <c r="AI3793" s="3">
        <v>2074</v>
      </c>
      <c r="AJ3793" s="2">
        <v>-10188946.82</v>
      </c>
    </row>
    <row r="3794" spans="1:36" hidden="1" x14ac:dyDescent="0.25">
      <c r="A3794" s="8">
        <v>3</v>
      </c>
      <c r="B3794" s="8" t="s">
        <v>3870</v>
      </c>
      <c r="C3794" s="8">
        <v>3421040010310</v>
      </c>
      <c r="D3794" s="8" t="s">
        <v>3871</v>
      </c>
      <c r="F3794" s="8" t="s">
        <v>3872</v>
      </c>
      <c r="G3794" s="10">
        <v>43641</v>
      </c>
      <c r="H3794" s="8" t="s">
        <v>31</v>
      </c>
      <c r="I3794" s="8" t="s">
        <v>38</v>
      </c>
      <c r="J3794" s="9">
        <v>39091.050000000003</v>
      </c>
      <c r="K3794" s="9">
        <v>781.82</v>
      </c>
      <c r="L3794" s="8">
        <v>0</v>
      </c>
      <c r="M3794" s="14">
        <f t="shared" si="177"/>
        <v>39872.870000000003</v>
      </c>
      <c r="N3794" s="8">
        <v>0</v>
      </c>
      <c r="O3794" s="8">
        <v>0</v>
      </c>
      <c r="P3794" s="8" t="s">
        <v>113</v>
      </c>
      <c r="R3794" s="8">
        <v>6</v>
      </c>
      <c r="S3794" s="13">
        <f>_xlfn.XLOOKUP(P3794,rif_fee_schedule!$A$2:$A$84,rif_fee_schedule!C$2:C$84, 0)*1.628</f>
        <v>6860.3919999999998</v>
      </c>
      <c r="T3794" s="13">
        <f>_xlfn.XLOOKUP(P3794,rif_fee_schedule!$A$2:$A$84,rif_fee_schedule!D$2:D$84, 0)</f>
        <v>3984</v>
      </c>
      <c r="U3794" s="14">
        <f t="shared" si="178"/>
        <v>41162.351999999999</v>
      </c>
      <c r="V3794" s="14">
        <f t="shared" si="179"/>
        <v>23904</v>
      </c>
      <c r="W3794"/>
      <c r="Y3794" s="3">
        <v>23988344.25</v>
      </c>
      <c r="Z3794" s="3">
        <v>491993.61</v>
      </c>
      <c r="AA3794" s="3">
        <v>633517.25</v>
      </c>
      <c r="AB3794">
        <v>0</v>
      </c>
      <c r="AC3794" s="3">
        <v>0</v>
      </c>
      <c r="AD3794" s="2">
        <v>2811604.2</v>
      </c>
      <c r="AE3794" s="3">
        <v>599122533.62</v>
      </c>
      <c r="AF3794" s="3">
        <v>12164932.65</v>
      </c>
      <c r="AG3794" s="3">
        <v>2628720.44</v>
      </c>
      <c r="AH3794" s="3">
        <v>103699.7</v>
      </c>
      <c r="AI3794" s="3">
        <v>2074</v>
      </c>
      <c r="AJ3794" s="2">
        <v>-10188946.82</v>
      </c>
    </row>
    <row r="3795" spans="1:36" hidden="1" x14ac:dyDescent="0.25">
      <c r="A3795" s="8">
        <v>2</v>
      </c>
      <c r="B3795" s="8" t="s">
        <v>1723</v>
      </c>
      <c r="C3795" s="8">
        <v>132070070150</v>
      </c>
      <c r="D3795" s="8" t="s">
        <v>1724</v>
      </c>
      <c r="F3795" s="8" t="s">
        <v>1725</v>
      </c>
      <c r="G3795" s="10">
        <v>43636</v>
      </c>
      <c r="H3795" s="8" t="s">
        <v>31</v>
      </c>
      <c r="I3795" s="8" t="s">
        <v>38</v>
      </c>
      <c r="J3795" s="9">
        <v>0</v>
      </c>
      <c r="K3795" s="9">
        <v>0</v>
      </c>
      <c r="L3795" s="8">
        <v>0</v>
      </c>
      <c r="M3795" s="14">
        <f t="shared" si="177"/>
        <v>0</v>
      </c>
      <c r="N3795" s="8">
        <v>0</v>
      </c>
      <c r="O3795" s="8">
        <v>0</v>
      </c>
      <c r="P3795" s="8" t="s">
        <v>77</v>
      </c>
      <c r="R3795" s="8">
        <v>1</v>
      </c>
      <c r="S3795" s="13">
        <f>_xlfn.XLOOKUP(P3795,rif_fee_schedule!$A$2:$A$84,rif_fee_schedule!C$2:C$84, 0)*1.628</f>
        <v>9769.6279999999988</v>
      </c>
      <c r="T3795" s="13">
        <f>_xlfn.XLOOKUP(P3795,rif_fee_schedule!$A$2:$A$84,rif_fee_schedule!D$2:D$84, 0)</f>
        <v>5674</v>
      </c>
      <c r="U3795" s="14">
        <f t="shared" si="178"/>
        <v>9769.6279999999988</v>
      </c>
      <c r="V3795" s="14">
        <f t="shared" si="179"/>
        <v>5674</v>
      </c>
      <c r="W3795"/>
      <c r="Y3795" s="3">
        <v>272008405.74000001</v>
      </c>
      <c r="Z3795" s="3">
        <v>5573244.3300000001</v>
      </c>
      <c r="AA3795" s="3">
        <v>0</v>
      </c>
      <c r="AB3795">
        <v>0</v>
      </c>
      <c r="AC3795" s="3">
        <v>0</v>
      </c>
      <c r="AD3795" s="2">
        <v>-7297347.0099999998</v>
      </c>
      <c r="AE3795" s="3">
        <v>599122533.62</v>
      </c>
      <c r="AF3795" s="3">
        <v>12164932.65</v>
      </c>
      <c r="AG3795" s="3">
        <v>2628720.44</v>
      </c>
      <c r="AH3795" s="3">
        <v>103699.7</v>
      </c>
      <c r="AI3795" s="3">
        <v>2074</v>
      </c>
      <c r="AJ3795" s="2">
        <v>-10188946.82</v>
      </c>
    </row>
    <row r="3796" spans="1:36" hidden="1" x14ac:dyDescent="0.25">
      <c r="A3796" s="8">
        <v>2</v>
      </c>
      <c r="B3796" s="8" t="s">
        <v>1723</v>
      </c>
      <c r="C3796" s="8">
        <v>132070070150</v>
      </c>
      <c r="D3796" s="8" t="s">
        <v>1724</v>
      </c>
      <c r="F3796" s="8" t="s">
        <v>1725</v>
      </c>
      <c r="G3796" s="10">
        <v>43636</v>
      </c>
      <c r="H3796" s="8" t="s">
        <v>31</v>
      </c>
      <c r="I3796" s="8" t="s">
        <v>38</v>
      </c>
      <c r="J3796" s="9">
        <v>0</v>
      </c>
      <c r="K3796" s="9">
        <v>0</v>
      </c>
      <c r="L3796" s="8">
        <v>0</v>
      </c>
      <c r="M3796" s="14">
        <f t="shared" si="177"/>
        <v>0</v>
      </c>
      <c r="N3796" s="8">
        <v>0</v>
      </c>
      <c r="O3796" s="8">
        <v>0</v>
      </c>
      <c r="P3796" s="8" t="s">
        <v>77</v>
      </c>
      <c r="R3796" s="8">
        <v>-1</v>
      </c>
      <c r="S3796" s="13">
        <f>_xlfn.XLOOKUP(P3796,rif_fee_schedule!$A$2:$A$84,rif_fee_schedule!C$2:C$84, 0)*1.628</f>
        <v>9769.6279999999988</v>
      </c>
      <c r="T3796" s="13">
        <f>_xlfn.XLOOKUP(P3796,rif_fee_schedule!$A$2:$A$84,rif_fee_schedule!D$2:D$84, 0)</f>
        <v>5674</v>
      </c>
      <c r="U3796" s="14">
        <f t="shared" si="178"/>
        <v>-9769.6279999999988</v>
      </c>
      <c r="V3796" s="14">
        <f t="shared" si="179"/>
        <v>-5674</v>
      </c>
      <c r="W3796"/>
      <c r="Y3796" s="3">
        <v>272008405.74000001</v>
      </c>
      <c r="Z3796" s="3">
        <v>5573244.3300000001</v>
      </c>
      <c r="AA3796" s="3">
        <v>0</v>
      </c>
      <c r="AB3796">
        <v>0</v>
      </c>
      <c r="AC3796" s="3">
        <v>0</v>
      </c>
      <c r="AD3796" s="2">
        <v>-7297347.0099999998</v>
      </c>
      <c r="AE3796" s="3">
        <v>599122533.62</v>
      </c>
      <c r="AF3796" s="3">
        <v>12164932.65</v>
      </c>
      <c r="AG3796" s="3">
        <v>2628720.44</v>
      </c>
      <c r="AH3796" s="3">
        <v>103699.7</v>
      </c>
      <c r="AI3796" s="3">
        <v>2074</v>
      </c>
      <c r="AJ3796" s="2">
        <v>-10188946.82</v>
      </c>
    </row>
    <row r="3797" spans="1:36" hidden="1" x14ac:dyDescent="0.25">
      <c r="A3797" s="8">
        <v>3</v>
      </c>
      <c r="B3797" s="8" t="s">
        <v>3876</v>
      </c>
      <c r="C3797" s="8">
        <v>3421040010310</v>
      </c>
      <c r="D3797" s="8" t="s">
        <v>3877</v>
      </c>
      <c r="F3797" s="8" t="s">
        <v>3878</v>
      </c>
      <c r="G3797" s="10">
        <v>43641</v>
      </c>
      <c r="H3797" s="8" t="s">
        <v>31</v>
      </c>
      <c r="I3797" s="8" t="s">
        <v>38</v>
      </c>
      <c r="J3797" s="9">
        <v>45606.23</v>
      </c>
      <c r="K3797" s="9">
        <v>912.12</v>
      </c>
      <c r="L3797" s="8">
        <v>0</v>
      </c>
      <c r="M3797" s="14">
        <f t="shared" si="177"/>
        <v>46518.350000000006</v>
      </c>
      <c r="N3797" s="8">
        <v>0</v>
      </c>
      <c r="O3797" s="8">
        <v>0</v>
      </c>
      <c r="P3797" s="8" t="s">
        <v>113</v>
      </c>
      <c r="R3797" s="8">
        <v>7</v>
      </c>
      <c r="S3797" s="13">
        <f>_xlfn.XLOOKUP(P3797,rif_fee_schedule!$A$2:$A$84,rif_fee_schedule!C$2:C$84, 0)*1.628</f>
        <v>6860.3919999999998</v>
      </c>
      <c r="T3797" s="13">
        <f>_xlfn.XLOOKUP(P3797,rif_fee_schedule!$A$2:$A$84,rif_fee_schedule!D$2:D$84, 0)</f>
        <v>3984</v>
      </c>
      <c r="U3797" s="14">
        <f t="shared" si="178"/>
        <v>48022.743999999999</v>
      </c>
      <c r="V3797" s="14">
        <f t="shared" si="179"/>
        <v>27888</v>
      </c>
      <c r="W3797"/>
      <c r="Y3797" s="3">
        <v>23988344.25</v>
      </c>
      <c r="Z3797" s="3">
        <v>491993.61</v>
      </c>
      <c r="AA3797" s="3">
        <v>633517.25</v>
      </c>
      <c r="AB3797">
        <v>0</v>
      </c>
      <c r="AC3797" s="3">
        <v>0</v>
      </c>
      <c r="AD3797" s="2">
        <v>2811604.2</v>
      </c>
      <c r="AE3797" s="3">
        <v>599122533.62</v>
      </c>
      <c r="AF3797" s="3">
        <v>12164932.65</v>
      </c>
      <c r="AG3797" s="3">
        <v>2628720.44</v>
      </c>
      <c r="AH3797" s="3">
        <v>103699.7</v>
      </c>
      <c r="AI3797" s="3">
        <v>2074</v>
      </c>
      <c r="AJ3797" s="2">
        <v>-10188946.82</v>
      </c>
    </row>
    <row r="3798" spans="1:36" hidden="1" x14ac:dyDescent="0.25">
      <c r="A3798" s="8">
        <v>3</v>
      </c>
      <c r="B3798" s="8" t="s">
        <v>3879</v>
      </c>
      <c r="C3798" s="8">
        <v>3421040010310</v>
      </c>
      <c r="D3798" s="8" t="s">
        <v>3880</v>
      </c>
      <c r="F3798" s="8" t="s">
        <v>3881</v>
      </c>
      <c r="G3798" s="10">
        <v>43641</v>
      </c>
      <c r="H3798" s="8" t="s">
        <v>31</v>
      </c>
      <c r="I3798" s="8" t="s">
        <v>38</v>
      </c>
      <c r="J3798" s="9">
        <v>52121.39</v>
      </c>
      <c r="K3798" s="9">
        <v>1042.43</v>
      </c>
      <c r="L3798" s="8">
        <v>0</v>
      </c>
      <c r="M3798" s="14">
        <f t="shared" si="177"/>
        <v>53163.82</v>
      </c>
      <c r="N3798" s="8">
        <v>0</v>
      </c>
      <c r="O3798" s="8">
        <v>0</v>
      </c>
      <c r="P3798" s="8" t="s">
        <v>113</v>
      </c>
      <c r="R3798" s="8">
        <v>8</v>
      </c>
      <c r="S3798" s="13">
        <f>_xlfn.XLOOKUP(P3798,rif_fee_schedule!$A$2:$A$84,rif_fee_schedule!C$2:C$84, 0)*1.628</f>
        <v>6860.3919999999998</v>
      </c>
      <c r="T3798" s="13">
        <f>_xlfn.XLOOKUP(P3798,rif_fee_schedule!$A$2:$A$84,rif_fee_schedule!D$2:D$84, 0)</f>
        <v>3984</v>
      </c>
      <c r="U3798" s="14">
        <f t="shared" si="178"/>
        <v>54883.135999999999</v>
      </c>
      <c r="V3798" s="14">
        <f t="shared" si="179"/>
        <v>31872</v>
      </c>
      <c r="W3798"/>
      <c r="Y3798" s="3">
        <v>23988344.25</v>
      </c>
      <c r="Z3798" s="3">
        <v>491993.61</v>
      </c>
      <c r="AA3798" s="3">
        <v>633517.25</v>
      </c>
      <c r="AB3798">
        <v>0</v>
      </c>
      <c r="AC3798" s="3">
        <v>0</v>
      </c>
      <c r="AD3798" s="2">
        <v>2811604.2</v>
      </c>
      <c r="AE3798" s="3">
        <v>599122533.62</v>
      </c>
      <c r="AF3798" s="3">
        <v>12164932.65</v>
      </c>
      <c r="AG3798" s="3">
        <v>2628720.44</v>
      </c>
      <c r="AH3798" s="3">
        <v>103699.7</v>
      </c>
      <c r="AI3798" s="3">
        <v>2074</v>
      </c>
      <c r="AJ3798" s="2">
        <v>-10188946.82</v>
      </c>
    </row>
    <row r="3799" spans="1:36" hidden="1" x14ac:dyDescent="0.25">
      <c r="A3799" s="8">
        <v>3</v>
      </c>
      <c r="B3799" s="8" t="s">
        <v>3873</v>
      </c>
      <c r="C3799" s="8">
        <v>3421040010310</v>
      </c>
      <c r="D3799" s="8" t="s">
        <v>3874</v>
      </c>
      <c r="F3799" s="8" t="s">
        <v>3875</v>
      </c>
      <c r="G3799" s="10">
        <v>43641</v>
      </c>
      <c r="H3799" s="8" t="s">
        <v>31</v>
      </c>
      <c r="I3799" s="8" t="s">
        <v>38</v>
      </c>
      <c r="J3799" s="9">
        <v>40760.800000000003</v>
      </c>
      <c r="K3799" s="9">
        <v>815.22</v>
      </c>
      <c r="L3799" s="8">
        <v>0</v>
      </c>
      <c r="M3799" s="14">
        <f t="shared" si="177"/>
        <v>41576.020000000004</v>
      </c>
      <c r="N3799" s="8">
        <v>0</v>
      </c>
      <c r="O3799" s="8">
        <v>0</v>
      </c>
      <c r="P3799" s="8" t="s">
        <v>114</v>
      </c>
      <c r="R3799" s="8">
        <v>-2</v>
      </c>
      <c r="S3799" s="13">
        <f>_xlfn.XLOOKUP(P3799,rif_fee_schedule!$A$2:$A$84,rif_fee_schedule!C$2:C$84, 0)*1.628</f>
        <v>4288.152</v>
      </c>
      <c r="T3799" s="13">
        <f>_xlfn.XLOOKUP(P3799,rif_fee_schedule!$A$2:$A$84,rif_fee_schedule!D$2:D$84, 0)</f>
        <v>2490</v>
      </c>
      <c r="U3799" s="14">
        <f t="shared" si="178"/>
        <v>-8576.3040000000001</v>
      </c>
      <c r="V3799" s="14">
        <f t="shared" si="179"/>
        <v>-4980</v>
      </c>
      <c r="W3799"/>
      <c r="Y3799" s="3">
        <v>23988344.25</v>
      </c>
      <c r="Z3799" s="3">
        <v>491993.61</v>
      </c>
      <c r="AA3799" s="3">
        <v>633517.25</v>
      </c>
      <c r="AB3799">
        <v>0</v>
      </c>
      <c r="AC3799" s="3">
        <v>0</v>
      </c>
      <c r="AD3799" s="2">
        <v>2811604.2</v>
      </c>
      <c r="AE3799" s="3">
        <v>599122533.62</v>
      </c>
      <c r="AF3799" s="3">
        <v>12164932.65</v>
      </c>
      <c r="AG3799" s="3">
        <v>2628720.44</v>
      </c>
      <c r="AH3799" s="3">
        <v>103699.7</v>
      </c>
      <c r="AI3799" s="3">
        <v>2074</v>
      </c>
      <c r="AJ3799" s="2">
        <v>-10188946.82</v>
      </c>
    </row>
    <row r="3800" spans="1:36" hidden="1" x14ac:dyDescent="0.25">
      <c r="A3800" s="8">
        <v>3</v>
      </c>
      <c r="B3800" s="8" t="s">
        <v>3873</v>
      </c>
      <c r="C3800" s="8">
        <v>3421040010310</v>
      </c>
      <c r="D3800" s="8" t="s">
        <v>3874</v>
      </c>
      <c r="F3800" s="8" t="s">
        <v>3875</v>
      </c>
      <c r="G3800" s="10">
        <v>43641</v>
      </c>
      <c r="H3800" s="8" t="s">
        <v>31</v>
      </c>
      <c r="I3800" s="8" t="s">
        <v>38</v>
      </c>
      <c r="J3800" s="9">
        <v>40760.800000000003</v>
      </c>
      <c r="K3800" s="9">
        <v>815.22</v>
      </c>
      <c r="L3800" s="8">
        <v>0</v>
      </c>
      <c r="M3800" s="14">
        <f t="shared" si="177"/>
        <v>41576.020000000004</v>
      </c>
      <c r="N3800" s="8">
        <v>0</v>
      </c>
      <c r="O3800" s="8">
        <v>0</v>
      </c>
      <c r="P3800" s="8" t="s">
        <v>113</v>
      </c>
      <c r="R3800" s="8">
        <v>8</v>
      </c>
      <c r="S3800" s="13">
        <f>_xlfn.XLOOKUP(P3800,rif_fee_schedule!$A$2:$A$84,rif_fee_schedule!C$2:C$84, 0)*1.628</f>
        <v>6860.3919999999998</v>
      </c>
      <c r="T3800" s="13">
        <f>_xlfn.XLOOKUP(P3800,rif_fee_schedule!$A$2:$A$84,rif_fee_schedule!D$2:D$84, 0)</f>
        <v>3984</v>
      </c>
      <c r="U3800" s="14">
        <f t="shared" si="178"/>
        <v>54883.135999999999</v>
      </c>
      <c r="V3800" s="14">
        <f t="shared" si="179"/>
        <v>31872</v>
      </c>
      <c r="W3800"/>
      <c r="Y3800" s="3">
        <v>23988344.25</v>
      </c>
      <c r="Z3800" s="3">
        <v>491993.61</v>
      </c>
      <c r="AA3800" s="3">
        <v>633517.25</v>
      </c>
      <c r="AB3800">
        <v>0</v>
      </c>
      <c r="AC3800" s="3">
        <v>0</v>
      </c>
      <c r="AD3800" s="2">
        <v>2811604.2</v>
      </c>
      <c r="AE3800" s="3">
        <v>599122533.62</v>
      </c>
      <c r="AF3800" s="3">
        <v>12164932.65</v>
      </c>
      <c r="AG3800" s="3">
        <v>2628720.44</v>
      </c>
      <c r="AH3800" s="3">
        <v>103699.7</v>
      </c>
      <c r="AI3800" s="3">
        <v>2074</v>
      </c>
      <c r="AJ3800" s="2">
        <v>-10188946.82</v>
      </c>
    </row>
    <row r="3801" spans="1:36" hidden="1" x14ac:dyDescent="0.25">
      <c r="A3801" s="8">
        <v>2</v>
      </c>
      <c r="B3801" s="8" t="s">
        <v>1912</v>
      </c>
      <c r="C3801" s="8">
        <v>141020064940</v>
      </c>
      <c r="D3801" s="8" t="s">
        <v>1913</v>
      </c>
      <c r="F3801" s="8" t="s">
        <v>1914</v>
      </c>
      <c r="G3801" s="10">
        <v>43656</v>
      </c>
      <c r="H3801" s="8" t="s">
        <v>31</v>
      </c>
      <c r="I3801" s="8" t="s">
        <v>38</v>
      </c>
      <c r="J3801" s="9">
        <v>57801.69</v>
      </c>
      <c r="K3801" s="9">
        <v>1156.04</v>
      </c>
      <c r="L3801" s="8">
        <v>0</v>
      </c>
      <c r="M3801" s="14">
        <f t="shared" si="177"/>
        <v>58957.73</v>
      </c>
      <c r="N3801" s="8">
        <v>0</v>
      </c>
      <c r="O3801" s="8">
        <v>0</v>
      </c>
      <c r="P3801" s="8" t="s">
        <v>113</v>
      </c>
      <c r="R3801" s="8">
        <v>12</v>
      </c>
      <c r="S3801" s="13">
        <f>_xlfn.XLOOKUP(P3801,rif_fee_schedule!$A$2:$A$84,rif_fee_schedule!C$2:C$84, 0)*1.628</f>
        <v>6860.3919999999998</v>
      </c>
      <c r="T3801" s="13">
        <f>_xlfn.XLOOKUP(P3801,rif_fee_schedule!$A$2:$A$84,rif_fee_schedule!D$2:D$84, 0)</f>
        <v>3984</v>
      </c>
      <c r="U3801" s="14">
        <f t="shared" si="178"/>
        <v>82324.703999999998</v>
      </c>
      <c r="V3801" s="14">
        <f t="shared" si="179"/>
        <v>47808</v>
      </c>
      <c r="W3801"/>
      <c r="Y3801" s="3">
        <v>272008405.74000001</v>
      </c>
      <c r="Z3801" s="3">
        <v>5573244.3300000001</v>
      </c>
      <c r="AA3801" s="3">
        <v>0</v>
      </c>
      <c r="AB3801">
        <v>0</v>
      </c>
      <c r="AC3801" s="3">
        <v>0</v>
      </c>
      <c r="AD3801" s="2">
        <v>-7297347.0099999998</v>
      </c>
      <c r="AE3801" s="3">
        <v>599122533.62</v>
      </c>
      <c r="AF3801" s="3">
        <v>12164932.65</v>
      </c>
      <c r="AG3801" s="3">
        <v>2628720.44</v>
      </c>
      <c r="AH3801" s="3">
        <v>103699.7</v>
      </c>
      <c r="AI3801" s="3">
        <v>2074</v>
      </c>
      <c r="AJ3801" s="2">
        <v>-10188946.82</v>
      </c>
    </row>
    <row r="3802" spans="1:36" hidden="1" x14ac:dyDescent="0.25">
      <c r="A3802" s="8">
        <v>2</v>
      </c>
      <c r="B3802" s="8" t="s">
        <v>1912</v>
      </c>
      <c r="C3802" s="8">
        <v>141020064940</v>
      </c>
      <c r="D3802" s="8" t="s">
        <v>1913</v>
      </c>
      <c r="F3802" s="8" t="s">
        <v>1914</v>
      </c>
      <c r="G3802" s="10">
        <v>43656</v>
      </c>
      <c r="H3802" s="8" t="s">
        <v>31</v>
      </c>
      <c r="I3802" s="8" t="s">
        <v>38</v>
      </c>
      <c r="J3802" s="9">
        <v>57801.69</v>
      </c>
      <c r="K3802" s="9">
        <v>1156.04</v>
      </c>
      <c r="L3802" s="8">
        <v>0</v>
      </c>
      <c r="M3802" s="14">
        <f t="shared" si="177"/>
        <v>58957.73</v>
      </c>
      <c r="N3802" s="8">
        <v>0</v>
      </c>
      <c r="O3802" s="8">
        <v>0</v>
      </c>
      <c r="P3802" s="8" t="s">
        <v>114</v>
      </c>
      <c r="R3802" s="8">
        <v>-3</v>
      </c>
      <c r="S3802" s="13">
        <f>_xlfn.XLOOKUP(P3802,rif_fee_schedule!$A$2:$A$84,rif_fee_schedule!C$2:C$84, 0)*1.628</f>
        <v>4288.152</v>
      </c>
      <c r="T3802" s="13">
        <f>_xlfn.XLOOKUP(P3802,rif_fee_schedule!$A$2:$A$84,rif_fee_schedule!D$2:D$84, 0)</f>
        <v>2490</v>
      </c>
      <c r="U3802" s="14">
        <f t="shared" si="178"/>
        <v>-12864.456</v>
      </c>
      <c r="V3802" s="14">
        <f t="shared" si="179"/>
        <v>-7470</v>
      </c>
      <c r="W3802"/>
      <c r="Y3802" s="3">
        <v>272008405.74000001</v>
      </c>
      <c r="Z3802" s="3">
        <v>5573244.3300000001</v>
      </c>
      <c r="AA3802" s="3">
        <v>0</v>
      </c>
      <c r="AB3802">
        <v>0</v>
      </c>
      <c r="AC3802" s="3">
        <v>0</v>
      </c>
      <c r="AD3802" s="2">
        <v>-7297347.0099999998</v>
      </c>
      <c r="AE3802" s="3">
        <v>599122533.62</v>
      </c>
      <c r="AF3802" s="3">
        <v>12164932.65</v>
      </c>
      <c r="AG3802" s="3">
        <v>2628720.44</v>
      </c>
      <c r="AH3802" s="3">
        <v>103699.7</v>
      </c>
      <c r="AI3802" s="3">
        <v>2074</v>
      </c>
      <c r="AJ3802" s="2">
        <v>-10188946.82</v>
      </c>
    </row>
    <row r="3803" spans="1:36" hidden="1" x14ac:dyDescent="0.25">
      <c r="A3803" s="8">
        <v>3</v>
      </c>
      <c r="B3803" s="8" t="s">
        <v>3867</v>
      </c>
      <c r="C3803" s="8">
        <v>3421040010310</v>
      </c>
      <c r="D3803" s="8" t="s">
        <v>3868</v>
      </c>
      <c r="F3803" s="8" t="s">
        <v>3869</v>
      </c>
      <c r="G3803" s="10">
        <v>43641</v>
      </c>
      <c r="H3803" s="8" t="s">
        <v>31</v>
      </c>
      <c r="I3803" s="8" t="s">
        <v>38</v>
      </c>
      <c r="J3803" s="9">
        <v>45606.23</v>
      </c>
      <c r="K3803" s="9">
        <v>912.12</v>
      </c>
      <c r="L3803" s="8">
        <v>0</v>
      </c>
      <c r="M3803" s="14">
        <f t="shared" si="177"/>
        <v>46518.350000000006</v>
      </c>
      <c r="N3803" s="8">
        <v>0</v>
      </c>
      <c r="O3803" s="8">
        <v>0</v>
      </c>
      <c r="P3803" s="8" t="s">
        <v>113</v>
      </c>
      <c r="R3803" s="8">
        <v>7</v>
      </c>
      <c r="S3803" s="13">
        <f>_xlfn.XLOOKUP(P3803,rif_fee_schedule!$A$2:$A$84,rif_fee_schedule!C$2:C$84, 0)*1.628</f>
        <v>6860.3919999999998</v>
      </c>
      <c r="T3803" s="13">
        <f>_xlfn.XLOOKUP(P3803,rif_fee_schedule!$A$2:$A$84,rif_fee_schedule!D$2:D$84, 0)</f>
        <v>3984</v>
      </c>
      <c r="U3803" s="14">
        <f t="shared" si="178"/>
        <v>48022.743999999999</v>
      </c>
      <c r="V3803" s="14">
        <f t="shared" si="179"/>
        <v>27888</v>
      </c>
      <c r="W3803"/>
      <c r="Y3803" s="3">
        <v>23988344.25</v>
      </c>
      <c r="Z3803" s="3">
        <v>491993.61</v>
      </c>
      <c r="AA3803" s="3">
        <v>633517.25</v>
      </c>
      <c r="AB3803">
        <v>0</v>
      </c>
      <c r="AC3803" s="3">
        <v>0</v>
      </c>
      <c r="AD3803" s="2">
        <v>2811604.2</v>
      </c>
      <c r="AE3803" s="3">
        <v>599122533.62</v>
      </c>
      <c r="AF3803" s="3">
        <v>12164932.65</v>
      </c>
      <c r="AG3803" s="3">
        <v>2628720.44</v>
      </c>
      <c r="AH3803" s="3">
        <v>103699.7</v>
      </c>
      <c r="AI3803" s="3">
        <v>2074</v>
      </c>
      <c r="AJ3803" s="2">
        <v>-10188946.82</v>
      </c>
    </row>
    <row r="3804" spans="1:36" hidden="1" x14ac:dyDescent="0.25">
      <c r="A3804" s="8">
        <v>3</v>
      </c>
      <c r="B3804" s="8" t="s">
        <v>3864</v>
      </c>
      <c r="C3804" s="8">
        <v>3421040010310</v>
      </c>
      <c r="D3804" s="8" t="s">
        <v>3865</v>
      </c>
      <c r="F3804" s="8" t="s">
        <v>3866</v>
      </c>
      <c r="G3804" s="10">
        <v>43641</v>
      </c>
      <c r="H3804" s="8" t="s">
        <v>31</v>
      </c>
      <c r="I3804" s="8" t="s">
        <v>38</v>
      </c>
      <c r="J3804" s="9">
        <v>45606.23</v>
      </c>
      <c r="K3804" s="9">
        <v>912.12</v>
      </c>
      <c r="L3804" s="8">
        <v>0</v>
      </c>
      <c r="M3804" s="14">
        <f t="shared" si="177"/>
        <v>46518.350000000006</v>
      </c>
      <c r="N3804" s="8">
        <v>0</v>
      </c>
      <c r="O3804" s="8">
        <v>0</v>
      </c>
      <c r="P3804" s="8" t="s">
        <v>113</v>
      </c>
      <c r="R3804" s="8">
        <v>7</v>
      </c>
      <c r="S3804" s="13">
        <f>_xlfn.XLOOKUP(P3804,rif_fee_schedule!$A$2:$A$84,rif_fee_schedule!C$2:C$84, 0)*1.628</f>
        <v>6860.3919999999998</v>
      </c>
      <c r="T3804" s="13">
        <f>_xlfn.XLOOKUP(P3804,rif_fee_schedule!$A$2:$A$84,rif_fee_schedule!D$2:D$84, 0)</f>
        <v>3984</v>
      </c>
      <c r="U3804" s="14">
        <f t="shared" si="178"/>
        <v>48022.743999999999</v>
      </c>
      <c r="V3804" s="14">
        <f t="shared" si="179"/>
        <v>27888</v>
      </c>
      <c r="W3804"/>
      <c r="Y3804" s="3">
        <v>23988344.25</v>
      </c>
      <c r="Z3804" s="3">
        <v>491993.61</v>
      </c>
      <c r="AA3804" s="3">
        <v>633517.25</v>
      </c>
      <c r="AB3804">
        <v>0</v>
      </c>
      <c r="AC3804" s="3">
        <v>0</v>
      </c>
      <c r="AD3804" s="2">
        <v>2811604.2</v>
      </c>
      <c r="AE3804" s="3">
        <v>599122533.62</v>
      </c>
      <c r="AF3804" s="3">
        <v>12164932.65</v>
      </c>
      <c r="AG3804" s="3">
        <v>2628720.44</v>
      </c>
      <c r="AH3804" s="3">
        <v>103699.7</v>
      </c>
      <c r="AI3804" s="3">
        <v>2074</v>
      </c>
      <c r="AJ3804" s="2">
        <v>-10188946.82</v>
      </c>
    </row>
    <row r="3805" spans="1:36" hidden="1" x14ac:dyDescent="0.25">
      <c r="A3805" s="8">
        <v>3.1</v>
      </c>
      <c r="B3805" s="8" t="s">
        <v>3948</v>
      </c>
      <c r="C3805" s="8">
        <v>621250130020</v>
      </c>
      <c r="D3805" s="8" t="s">
        <v>3949</v>
      </c>
      <c r="G3805" s="10">
        <v>43665</v>
      </c>
      <c r="H3805" s="8" t="s">
        <v>31</v>
      </c>
      <c r="I3805" s="8" t="s">
        <v>32</v>
      </c>
      <c r="J3805" s="9">
        <v>8675.0499999999993</v>
      </c>
      <c r="K3805" s="9">
        <v>173.5</v>
      </c>
      <c r="L3805" s="8">
        <v>0</v>
      </c>
      <c r="M3805" s="14">
        <f t="shared" si="177"/>
        <v>8848.5499999999993</v>
      </c>
      <c r="N3805" s="8">
        <v>0</v>
      </c>
      <c r="O3805" s="8">
        <v>0</v>
      </c>
      <c r="P3805" s="8" t="s">
        <v>45</v>
      </c>
      <c r="R3805" s="8">
        <v>-339</v>
      </c>
      <c r="S3805" s="13">
        <f>_xlfn.XLOOKUP(P3805,rif_fee_schedule!$A$2:$A$84,rif_fee_schedule!C$2:C$84, 0)*1.628</f>
        <v>19.244587999999997</v>
      </c>
      <c r="T3805" s="13">
        <f>_xlfn.XLOOKUP(P3805,rif_fee_schedule!$A$2:$A$84,rif_fee_schedule!D$2:D$84, 0)</f>
        <v>11.177</v>
      </c>
      <c r="U3805" s="14">
        <f t="shared" si="178"/>
        <v>-6523.9153319999987</v>
      </c>
      <c r="V3805" s="14">
        <f t="shared" si="179"/>
        <v>-3789.0029999999997</v>
      </c>
      <c r="Y3805" s="3">
        <v>34362078.990000002</v>
      </c>
      <c r="Z3805" s="3">
        <v>687512.03</v>
      </c>
      <c r="AA3805" s="3">
        <v>0</v>
      </c>
      <c r="AB3805">
        <v>0</v>
      </c>
      <c r="AC3805" s="3">
        <v>0</v>
      </c>
      <c r="AD3805" s="2">
        <v>-175934.14</v>
      </c>
      <c r="AE3805" s="3">
        <v>599122533.62</v>
      </c>
      <c r="AF3805" s="3">
        <v>12164932.65</v>
      </c>
      <c r="AG3805" s="3">
        <v>2628720.44</v>
      </c>
      <c r="AH3805" s="3">
        <v>103699.7</v>
      </c>
      <c r="AI3805" s="3">
        <v>2074</v>
      </c>
      <c r="AJ3805" s="2">
        <v>-10188946.82</v>
      </c>
    </row>
    <row r="3806" spans="1:36" hidden="1" x14ac:dyDescent="0.25">
      <c r="A3806" s="8">
        <v>3.1</v>
      </c>
      <c r="B3806" s="8" t="s">
        <v>3948</v>
      </c>
      <c r="C3806" s="8">
        <v>621250130020</v>
      </c>
      <c r="D3806" s="8" t="s">
        <v>3949</v>
      </c>
      <c r="G3806" s="10">
        <v>43665</v>
      </c>
      <c r="H3806" s="8" t="s">
        <v>31</v>
      </c>
      <c r="I3806" s="8" t="s">
        <v>32</v>
      </c>
      <c r="J3806" s="9">
        <v>8675.0499999999993</v>
      </c>
      <c r="K3806" s="9">
        <v>173.5</v>
      </c>
      <c r="L3806" s="8">
        <v>0</v>
      </c>
      <c r="M3806" s="14">
        <f t="shared" si="177"/>
        <v>8848.5499999999993</v>
      </c>
      <c r="N3806" s="8">
        <v>0</v>
      </c>
      <c r="O3806" s="8">
        <v>0</v>
      </c>
      <c r="P3806" s="8" t="s">
        <v>613</v>
      </c>
      <c r="R3806" s="8">
        <v>10</v>
      </c>
      <c r="S3806" s="13">
        <f>_xlfn.XLOOKUP(P3806,rif_fee_schedule!$A$2:$A$84,rif_fee_schedule!C$2:C$84, 0)*1.628</f>
        <v>1619.86</v>
      </c>
      <c r="T3806" s="13">
        <f>_xlfn.XLOOKUP(P3806,rif_fee_schedule!$A$2:$A$84,rif_fee_schedule!D$2:D$84, 0)</f>
        <v>940</v>
      </c>
      <c r="U3806" s="14">
        <f t="shared" si="178"/>
        <v>16198.599999999999</v>
      </c>
      <c r="V3806" s="14">
        <f t="shared" si="179"/>
        <v>9400</v>
      </c>
      <c r="Y3806" s="3">
        <v>34362078.990000002</v>
      </c>
      <c r="Z3806" s="3">
        <v>687512.03</v>
      </c>
      <c r="AA3806" s="3">
        <v>0</v>
      </c>
      <c r="AB3806">
        <v>0</v>
      </c>
      <c r="AC3806" s="3">
        <v>0</v>
      </c>
      <c r="AD3806" s="2">
        <v>-175934.14</v>
      </c>
      <c r="AE3806" s="3">
        <v>599122533.62</v>
      </c>
      <c r="AF3806" s="3">
        <v>12164932.65</v>
      </c>
      <c r="AG3806" s="3">
        <v>2628720.44</v>
      </c>
      <c r="AH3806" s="3">
        <v>103699.7</v>
      </c>
      <c r="AI3806" s="3">
        <v>2074</v>
      </c>
      <c r="AJ3806" s="2">
        <v>-10188946.82</v>
      </c>
    </row>
    <row r="3807" spans="1:36" hidden="1" x14ac:dyDescent="0.25">
      <c r="A3807" s="8">
        <v>2</v>
      </c>
      <c r="B3807" s="8" t="s">
        <v>1562</v>
      </c>
      <c r="C3807" s="8">
        <v>131260510730</v>
      </c>
      <c r="D3807" s="8" t="s">
        <v>1563</v>
      </c>
      <c r="F3807" s="8" t="s">
        <v>1564</v>
      </c>
      <c r="G3807" s="10">
        <v>43643</v>
      </c>
      <c r="H3807" s="8" t="s">
        <v>31</v>
      </c>
      <c r="I3807" s="8" t="s">
        <v>38</v>
      </c>
      <c r="J3807" s="9">
        <v>1969.71</v>
      </c>
      <c r="K3807" s="9">
        <v>39.39</v>
      </c>
      <c r="L3807" s="8">
        <v>0</v>
      </c>
      <c r="M3807" s="14">
        <f t="shared" si="177"/>
        <v>2009.1000000000001</v>
      </c>
      <c r="N3807" s="8">
        <v>0</v>
      </c>
      <c r="O3807" s="8">
        <v>0</v>
      </c>
      <c r="P3807" s="8" t="s">
        <v>77</v>
      </c>
      <c r="R3807" s="8">
        <v>-1</v>
      </c>
      <c r="S3807" s="13">
        <f>_xlfn.XLOOKUP(P3807,rif_fee_schedule!$A$2:$A$84,rif_fee_schedule!C$2:C$84, 0)*1.628</f>
        <v>9769.6279999999988</v>
      </c>
      <c r="T3807" s="13">
        <f>_xlfn.XLOOKUP(P3807,rif_fee_schedule!$A$2:$A$84,rif_fee_schedule!D$2:D$84, 0)</f>
        <v>5674</v>
      </c>
      <c r="U3807" s="14">
        <f t="shared" si="178"/>
        <v>-9769.6279999999988</v>
      </c>
      <c r="V3807" s="14">
        <f t="shared" si="179"/>
        <v>-5674</v>
      </c>
      <c r="W3807"/>
      <c r="Y3807" s="3">
        <v>272008405.74000001</v>
      </c>
      <c r="Z3807" s="3">
        <v>5573244.3300000001</v>
      </c>
      <c r="AA3807" s="3">
        <v>0</v>
      </c>
      <c r="AB3807">
        <v>0</v>
      </c>
      <c r="AC3807" s="3">
        <v>0</v>
      </c>
      <c r="AD3807" s="2">
        <v>-7297347.0099999998</v>
      </c>
      <c r="AE3807" s="3">
        <v>599122533.62</v>
      </c>
      <c r="AF3807" s="3">
        <v>12164932.65</v>
      </c>
      <c r="AG3807" s="3">
        <v>2628720.44</v>
      </c>
      <c r="AH3807" s="3">
        <v>103699.7</v>
      </c>
      <c r="AI3807" s="3">
        <v>2074</v>
      </c>
      <c r="AJ3807" s="2">
        <v>-10188946.82</v>
      </c>
    </row>
    <row r="3808" spans="1:36" hidden="1" x14ac:dyDescent="0.25">
      <c r="A3808" s="8">
        <v>2</v>
      </c>
      <c r="B3808" s="8" t="s">
        <v>1562</v>
      </c>
      <c r="C3808" s="8">
        <v>131260510730</v>
      </c>
      <c r="D3808" s="8" t="s">
        <v>1563</v>
      </c>
      <c r="F3808" s="8" t="s">
        <v>1564</v>
      </c>
      <c r="G3808" s="10">
        <v>43643</v>
      </c>
      <c r="H3808" s="8" t="s">
        <v>31</v>
      </c>
      <c r="I3808" s="8" t="s">
        <v>38</v>
      </c>
      <c r="J3808" s="9">
        <v>1969.71</v>
      </c>
      <c r="K3808" s="9">
        <v>39.39</v>
      </c>
      <c r="L3808" s="8">
        <v>0</v>
      </c>
      <c r="M3808" s="14">
        <f t="shared" si="177"/>
        <v>2009.1000000000001</v>
      </c>
      <c r="N3808" s="8">
        <v>0</v>
      </c>
      <c r="O3808" s="8">
        <v>0</v>
      </c>
      <c r="P3808" s="8" t="s">
        <v>114</v>
      </c>
      <c r="R3808" s="8">
        <v>2</v>
      </c>
      <c r="S3808" s="13">
        <f>_xlfn.XLOOKUP(P3808,rif_fee_schedule!$A$2:$A$84,rif_fee_schedule!C$2:C$84, 0)*1.628</f>
        <v>4288.152</v>
      </c>
      <c r="T3808" s="13">
        <f>_xlfn.XLOOKUP(P3808,rif_fee_schedule!$A$2:$A$84,rif_fee_schedule!D$2:D$84, 0)</f>
        <v>2490</v>
      </c>
      <c r="U3808" s="14">
        <f t="shared" si="178"/>
        <v>8576.3040000000001</v>
      </c>
      <c r="V3808" s="14">
        <f t="shared" si="179"/>
        <v>4980</v>
      </c>
      <c r="W3808"/>
      <c r="Y3808" s="3">
        <v>272008405.74000001</v>
      </c>
      <c r="Z3808" s="3">
        <v>5573244.3300000001</v>
      </c>
      <c r="AA3808" s="3">
        <v>0</v>
      </c>
      <c r="AB3808">
        <v>0</v>
      </c>
      <c r="AC3808" s="3">
        <v>0</v>
      </c>
      <c r="AD3808" s="2">
        <v>-7297347.0099999998</v>
      </c>
      <c r="AE3808" s="3">
        <v>599122533.62</v>
      </c>
      <c r="AF3808" s="3">
        <v>12164932.65</v>
      </c>
      <c r="AG3808" s="3">
        <v>2628720.44</v>
      </c>
      <c r="AH3808" s="3">
        <v>103699.7</v>
      </c>
      <c r="AI3808" s="3">
        <v>2074</v>
      </c>
      <c r="AJ3808" s="2">
        <v>-10188946.82</v>
      </c>
    </row>
    <row r="3809" spans="1:36" hidden="1" x14ac:dyDescent="0.25">
      <c r="A3809" s="8">
        <v>2</v>
      </c>
      <c r="B3809" s="8" t="s">
        <v>1820</v>
      </c>
      <c r="C3809" s="8">
        <v>132180170020</v>
      </c>
      <c r="D3809" s="8" t="s">
        <v>1821</v>
      </c>
      <c r="F3809" s="8" t="s">
        <v>1822</v>
      </c>
      <c r="G3809" s="10">
        <v>43648</v>
      </c>
      <c r="H3809" s="8" t="s">
        <v>31</v>
      </c>
      <c r="I3809" s="8" t="s">
        <v>38</v>
      </c>
      <c r="J3809" s="9">
        <v>9623.7199999999993</v>
      </c>
      <c r="K3809" s="9">
        <v>192.48</v>
      </c>
      <c r="L3809" s="8">
        <v>0</v>
      </c>
      <c r="M3809" s="14">
        <f t="shared" ref="M3809:M3872" si="180">SUM(J3809:L3809)</f>
        <v>9816.1999999999989</v>
      </c>
      <c r="N3809" s="8">
        <v>0</v>
      </c>
      <c r="O3809" s="8">
        <v>0</v>
      </c>
      <c r="P3809" s="8" t="s">
        <v>45</v>
      </c>
      <c r="R3809" s="8">
        <v>-200</v>
      </c>
      <c r="S3809" s="13">
        <f>_xlfn.XLOOKUP(P3809,rif_fee_schedule!$A$2:$A$84,rif_fee_schedule!C$2:C$84, 0)*1.628</f>
        <v>19.244587999999997</v>
      </c>
      <c r="T3809" s="13">
        <f>_xlfn.XLOOKUP(P3809,rif_fee_schedule!$A$2:$A$84,rif_fee_schedule!D$2:D$84, 0)</f>
        <v>11.177</v>
      </c>
      <c r="U3809" s="14">
        <f t="shared" si="178"/>
        <v>-3848.9175999999993</v>
      </c>
      <c r="V3809" s="14">
        <f t="shared" si="179"/>
        <v>-2235.4</v>
      </c>
      <c r="W3809"/>
      <c r="Y3809" s="3">
        <v>272008405.74000001</v>
      </c>
      <c r="Z3809" s="3">
        <v>5573244.3300000001</v>
      </c>
      <c r="AA3809" s="3">
        <v>0</v>
      </c>
      <c r="AB3809">
        <v>0</v>
      </c>
      <c r="AC3809" s="3">
        <v>0</v>
      </c>
      <c r="AD3809" s="2">
        <v>-7297347.0099999998</v>
      </c>
      <c r="AE3809" s="3">
        <v>599122533.62</v>
      </c>
      <c r="AF3809" s="3">
        <v>12164932.65</v>
      </c>
      <c r="AG3809" s="3">
        <v>2628720.44</v>
      </c>
      <c r="AH3809" s="3">
        <v>103699.7</v>
      </c>
      <c r="AI3809" s="3">
        <v>2074</v>
      </c>
      <c r="AJ3809" s="2">
        <v>-10188946.82</v>
      </c>
    </row>
    <row r="3810" spans="1:36" hidden="1" x14ac:dyDescent="0.25">
      <c r="A3810" s="8">
        <v>2</v>
      </c>
      <c r="B3810" s="8" t="s">
        <v>1820</v>
      </c>
      <c r="C3810" s="8">
        <v>132180170020</v>
      </c>
      <c r="D3810" s="8" t="s">
        <v>1821</v>
      </c>
      <c r="F3810" s="8" t="s">
        <v>1822</v>
      </c>
      <c r="G3810" s="10">
        <v>43648</v>
      </c>
      <c r="H3810" s="8" t="s">
        <v>31</v>
      </c>
      <c r="I3810" s="8" t="s">
        <v>38</v>
      </c>
      <c r="J3810" s="9">
        <v>9623.7199999999993</v>
      </c>
      <c r="K3810" s="9">
        <v>192.48</v>
      </c>
      <c r="L3810" s="8">
        <v>0</v>
      </c>
      <c r="M3810" s="14">
        <f t="shared" si="180"/>
        <v>9816.1999999999989</v>
      </c>
      <c r="N3810" s="8">
        <v>0</v>
      </c>
      <c r="O3810" s="8">
        <v>0</v>
      </c>
      <c r="P3810" s="8" t="s">
        <v>613</v>
      </c>
      <c r="R3810" s="8">
        <v>9</v>
      </c>
      <c r="S3810" s="13">
        <f>_xlfn.XLOOKUP(P3810,rif_fee_schedule!$A$2:$A$84,rif_fee_schedule!C$2:C$84, 0)*1.628</f>
        <v>1619.86</v>
      </c>
      <c r="T3810" s="13">
        <f>_xlfn.XLOOKUP(P3810,rif_fee_schedule!$A$2:$A$84,rif_fee_schedule!D$2:D$84, 0)</f>
        <v>940</v>
      </c>
      <c r="U3810" s="14">
        <f t="shared" si="178"/>
        <v>14578.74</v>
      </c>
      <c r="V3810" s="14">
        <f t="shared" si="179"/>
        <v>8460</v>
      </c>
      <c r="W3810"/>
      <c r="Y3810" s="3">
        <v>272008405.74000001</v>
      </c>
      <c r="Z3810" s="3">
        <v>5573244.3300000001</v>
      </c>
      <c r="AA3810" s="3">
        <v>0</v>
      </c>
      <c r="AB3810">
        <v>0</v>
      </c>
      <c r="AC3810" s="3">
        <v>0</v>
      </c>
      <c r="AD3810" s="2">
        <v>-7297347.0099999998</v>
      </c>
      <c r="AE3810" s="3">
        <v>599122533.62</v>
      </c>
      <c r="AF3810" s="3">
        <v>12164932.65</v>
      </c>
      <c r="AG3810" s="3">
        <v>2628720.44</v>
      </c>
      <c r="AH3810" s="3">
        <v>103699.7</v>
      </c>
      <c r="AI3810" s="3">
        <v>2074</v>
      </c>
      <c r="AJ3810" s="2">
        <v>-10188946.82</v>
      </c>
    </row>
    <row r="3811" spans="1:36" hidden="1" x14ac:dyDescent="0.25">
      <c r="A3811" s="8">
        <v>9.1</v>
      </c>
      <c r="B3811" s="8" t="s">
        <v>8973</v>
      </c>
      <c r="C3811" s="8">
        <v>431080022210</v>
      </c>
      <c r="D3811" s="8" t="s">
        <v>8974</v>
      </c>
      <c r="F3811" s="8" t="s">
        <v>8975</v>
      </c>
      <c r="G3811" s="10">
        <v>43648</v>
      </c>
      <c r="H3811" s="8" t="s">
        <v>31</v>
      </c>
      <c r="I3811" s="8" t="s">
        <v>38</v>
      </c>
      <c r="J3811" s="9">
        <v>102099.92</v>
      </c>
      <c r="K3811" s="9">
        <v>2042</v>
      </c>
      <c r="L3811" s="8">
        <v>0</v>
      </c>
      <c r="M3811" s="14">
        <f t="shared" si="180"/>
        <v>104141.92</v>
      </c>
      <c r="N3811" s="8">
        <v>0</v>
      </c>
      <c r="O3811" s="8">
        <v>0</v>
      </c>
      <c r="P3811" s="8" t="s">
        <v>113</v>
      </c>
      <c r="R3811" s="8">
        <v>18</v>
      </c>
      <c r="S3811" s="13">
        <f>_xlfn.XLOOKUP(P3811,rif_fee_schedule!$A$2:$A$84,rif_fee_schedule!C$2:C$84, 0)*1.628</f>
        <v>6860.3919999999998</v>
      </c>
      <c r="T3811" s="13">
        <f>_xlfn.XLOOKUP(P3811,rif_fee_schedule!$A$2:$A$84,rif_fee_schedule!D$2:D$84, 0)</f>
        <v>3984</v>
      </c>
      <c r="U3811" s="14">
        <f t="shared" si="178"/>
        <v>123487.056</v>
      </c>
      <c r="V3811" s="14">
        <f t="shared" si="179"/>
        <v>71712</v>
      </c>
      <c r="W3811"/>
      <c r="Y3811" s="3">
        <v>13894747.220000001</v>
      </c>
      <c r="Z3811" s="3">
        <v>290518.01</v>
      </c>
      <c r="AA3811" s="3">
        <v>0</v>
      </c>
      <c r="AB3811">
        <v>0</v>
      </c>
      <c r="AC3811" s="3">
        <v>0</v>
      </c>
      <c r="AD3811" s="2">
        <v>-156592.79</v>
      </c>
      <c r="AE3811" s="3">
        <v>599122533.62</v>
      </c>
      <c r="AF3811" s="3">
        <v>12164932.65</v>
      </c>
      <c r="AG3811" s="3">
        <v>2628720.44</v>
      </c>
      <c r="AH3811" s="3">
        <v>103699.7</v>
      </c>
      <c r="AI3811" s="3">
        <v>2074</v>
      </c>
      <c r="AJ3811" s="2">
        <v>-10188946.82</v>
      </c>
    </row>
    <row r="3812" spans="1:36" hidden="1" x14ac:dyDescent="0.25">
      <c r="A3812" s="8">
        <v>9.1</v>
      </c>
      <c r="B3812" s="8" t="s">
        <v>8973</v>
      </c>
      <c r="C3812" s="8">
        <v>431080022210</v>
      </c>
      <c r="D3812" s="8" t="s">
        <v>8974</v>
      </c>
      <c r="F3812" s="8" t="s">
        <v>8975</v>
      </c>
      <c r="G3812" s="10">
        <v>43648</v>
      </c>
      <c r="H3812" s="8" t="s">
        <v>31</v>
      </c>
      <c r="I3812" s="8" t="s">
        <v>38</v>
      </c>
      <c r="J3812" s="9">
        <v>102099.92</v>
      </c>
      <c r="K3812" s="9">
        <v>2042</v>
      </c>
      <c r="L3812" s="8">
        <v>0</v>
      </c>
      <c r="M3812" s="14">
        <f t="shared" si="180"/>
        <v>104141.92</v>
      </c>
      <c r="N3812" s="8">
        <v>0</v>
      </c>
      <c r="O3812" s="8">
        <v>0</v>
      </c>
      <c r="P3812" s="8" t="s">
        <v>77</v>
      </c>
      <c r="R3812" s="8">
        <v>-1</v>
      </c>
      <c r="S3812" s="13">
        <f>_xlfn.XLOOKUP(P3812,rif_fee_schedule!$A$2:$A$84,rif_fee_schedule!C$2:C$84, 0)*1.628</f>
        <v>9769.6279999999988</v>
      </c>
      <c r="T3812" s="13">
        <f>_xlfn.XLOOKUP(P3812,rif_fee_schedule!$A$2:$A$84,rif_fee_schedule!D$2:D$84, 0)</f>
        <v>5674</v>
      </c>
      <c r="U3812" s="14">
        <f t="shared" si="178"/>
        <v>-9769.6279999999988</v>
      </c>
      <c r="V3812" s="14">
        <f t="shared" si="179"/>
        <v>-5674</v>
      </c>
      <c r="W3812"/>
      <c r="Y3812" s="3">
        <v>13894747.220000001</v>
      </c>
      <c r="Z3812" s="3">
        <v>290518.01</v>
      </c>
      <c r="AA3812" s="3">
        <v>0</v>
      </c>
      <c r="AB3812">
        <v>0</v>
      </c>
      <c r="AC3812" s="3">
        <v>0</v>
      </c>
      <c r="AD3812" s="2">
        <v>-156592.79</v>
      </c>
      <c r="AE3812" s="3">
        <v>599122533.62</v>
      </c>
      <c r="AF3812" s="3">
        <v>12164932.65</v>
      </c>
      <c r="AG3812" s="3">
        <v>2628720.44</v>
      </c>
      <c r="AH3812" s="3">
        <v>103699.7</v>
      </c>
      <c r="AI3812" s="3">
        <v>2074</v>
      </c>
      <c r="AJ3812" s="2">
        <v>-10188946.82</v>
      </c>
    </row>
    <row r="3813" spans="1:36" hidden="1" x14ac:dyDescent="0.25">
      <c r="A3813" s="8">
        <v>9.1</v>
      </c>
      <c r="B3813" s="8" t="s">
        <v>8976</v>
      </c>
      <c r="C3813" s="8">
        <v>431080022200</v>
      </c>
      <c r="D3813" s="8" t="s">
        <v>8977</v>
      </c>
      <c r="F3813" s="8" t="s">
        <v>8978</v>
      </c>
      <c r="G3813" s="10">
        <v>43648</v>
      </c>
      <c r="H3813" s="8" t="s">
        <v>31</v>
      </c>
      <c r="I3813" s="8" t="s">
        <v>38</v>
      </c>
      <c r="J3813" s="9">
        <v>65142.47</v>
      </c>
      <c r="K3813" s="9">
        <v>1302.8499999999999</v>
      </c>
      <c r="L3813" s="8">
        <v>0</v>
      </c>
      <c r="M3813" s="14">
        <f t="shared" si="180"/>
        <v>66445.320000000007</v>
      </c>
      <c r="N3813" s="8">
        <v>0</v>
      </c>
      <c r="O3813" s="8">
        <v>0</v>
      </c>
      <c r="P3813" s="8" t="s">
        <v>77</v>
      </c>
      <c r="R3813" s="8">
        <v>-1</v>
      </c>
      <c r="S3813" s="13">
        <f>_xlfn.XLOOKUP(P3813,rif_fee_schedule!$A$2:$A$84,rif_fee_schedule!C$2:C$84, 0)*1.628</f>
        <v>9769.6279999999988</v>
      </c>
      <c r="T3813" s="13">
        <f>_xlfn.XLOOKUP(P3813,rif_fee_schedule!$A$2:$A$84,rif_fee_schedule!D$2:D$84, 0)</f>
        <v>5674</v>
      </c>
      <c r="U3813" s="14">
        <f t="shared" si="178"/>
        <v>-9769.6279999999988</v>
      </c>
      <c r="V3813" s="14">
        <f t="shared" si="179"/>
        <v>-5674</v>
      </c>
      <c r="W3813"/>
      <c r="Y3813" s="3">
        <v>13894747.220000001</v>
      </c>
      <c r="Z3813" s="3">
        <v>290518.01</v>
      </c>
      <c r="AA3813" s="3">
        <v>0</v>
      </c>
      <c r="AB3813">
        <v>0</v>
      </c>
      <c r="AC3813" s="3">
        <v>0</v>
      </c>
      <c r="AD3813" s="2">
        <v>-156592.79</v>
      </c>
      <c r="AE3813" s="3">
        <v>599122533.62</v>
      </c>
      <c r="AF3813" s="3">
        <v>12164932.65</v>
      </c>
      <c r="AG3813" s="3">
        <v>2628720.44</v>
      </c>
      <c r="AH3813" s="3">
        <v>103699.7</v>
      </c>
      <c r="AI3813" s="3">
        <v>2074</v>
      </c>
      <c r="AJ3813" s="2">
        <v>-10188946.82</v>
      </c>
    </row>
    <row r="3814" spans="1:36" hidden="1" x14ac:dyDescent="0.25">
      <c r="A3814" s="8">
        <v>9.1</v>
      </c>
      <c r="B3814" s="8" t="s">
        <v>8976</v>
      </c>
      <c r="C3814" s="8">
        <v>431080022200</v>
      </c>
      <c r="D3814" s="8" t="s">
        <v>8977</v>
      </c>
      <c r="F3814" s="8" t="s">
        <v>8978</v>
      </c>
      <c r="G3814" s="10">
        <v>43648</v>
      </c>
      <c r="H3814" s="8" t="s">
        <v>31</v>
      </c>
      <c r="I3814" s="8" t="s">
        <v>38</v>
      </c>
      <c r="J3814" s="9">
        <v>65142.47</v>
      </c>
      <c r="K3814" s="9">
        <v>1302.8499999999999</v>
      </c>
      <c r="L3814" s="8">
        <v>0</v>
      </c>
      <c r="M3814" s="14">
        <f t="shared" si="180"/>
        <v>66445.320000000007</v>
      </c>
      <c r="N3814" s="8">
        <v>0</v>
      </c>
      <c r="O3814" s="8">
        <v>0</v>
      </c>
      <c r="P3814" s="8" t="s">
        <v>113</v>
      </c>
      <c r="R3814" s="8">
        <v>12</v>
      </c>
      <c r="S3814" s="13">
        <f>_xlfn.XLOOKUP(P3814,rif_fee_schedule!$A$2:$A$84,rif_fee_schedule!C$2:C$84, 0)*1.628</f>
        <v>6860.3919999999998</v>
      </c>
      <c r="T3814" s="13">
        <f>_xlfn.XLOOKUP(P3814,rif_fee_schedule!$A$2:$A$84,rif_fee_schedule!D$2:D$84, 0)</f>
        <v>3984</v>
      </c>
      <c r="U3814" s="14">
        <f t="shared" si="178"/>
        <v>82324.703999999998</v>
      </c>
      <c r="V3814" s="14">
        <f t="shared" si="179"/>
        <v>47808</v>
      </c>
      <c r="W3814"/>
      <c r="Y3814" s="3">
        <v>13894747.220000001</v>
      </c>
      <c r="Z3814" s="3">
        <v>290518.01</v>
      </c>
      <c r="AA3814" s="3">
        <v>0</v>
      </c>
      <c r="AB3814">
        <v>0</v>
      </c>
      <c r="AC3814" s="3">
        <v>0</v>
      </c>
      <c r="AD3814" s="2">
        <v>-156592.79</v>
      </c>
      <c r="AE3814" s="3">
        <v>599122533.62</v>
      </c>
      <c r="AF3814" s="3">
        <v>12164932.65</v>
      </c>
      <c r="AG3814" s="3">
        <v>2628720.44</v>
      </c>
      <c r="AH3814" s="3">
        <v>103699.7</v>
      </c>
      <c r="AI3814" s="3">
        <v>2074</v>
      </c>
      <c r="AJ3814" s="2">
        <v>-10188946.82</v>
      </c>
    </row>
    <row r="3815" spans="1:36" hidden="1" x14ac:dyDescent="0.25">
      <c r="A3815" s="8">
        <v>2</v>
      </c>
      <c r="B3815" s="8" t="s">
        <v>1128</v>
      </c>
      <c r="C3815" s="8">
        <v>131140160110</v>
      </c>
      <c r="D3815" s="8" t="s">
        <v>1129</v>
      </c>
      <c r="F3815" s="8" t="s">
        <v>1049</v>
      </c>
      <c r="G3815" s="10">
        <v>43641</v>
      </c>
      <c r="H3815" s="8" t="s">
        <v>31</v>
      </c>
      <c r="I3815" s="8" t="s">
        <v>38</v>
      </c>
      <c r="J3815" s="9">
        <v>0</v>
      </c>
      <c r="K3815" s="9">
        <v>175.45</v>
      </c>
      <c r="L3815" s="8">
        <v>0</v>
      </c>
      <c r="M3815" s="14">
        <f t="shared" si="180"/>
        <v>175.45</v>
      </c>
      <c r="N3815" s="8">
        <v>0</v>
      </c>
      <c r="O3815" s="8">
        <v>0</v>
      </c>
      <c r="P3815" s="8" t="s">
        <v>77</v>
      </c>
      <c r="R3815" s="8">
        <v>1</v>
      </c>
      <c r="S3815" s="13">
        <f>_xlfn.XLOOKUP(P3815,rif_fee_schedule!$A$2:$A$84,rif_fee_schedule!C$2:C$84, 0)*1.628</f>
        <v>9769.6279999999988</v>
      </c>
      <c r="T3815" s="13">
        <f>_xlfn.XLOOKUP(P3815,rif_fee_schedule!$A$2:$A$84,rif_fee_schedule!D$2:D$84, 0)</f>
        <v>5674</v>
      </c>
      <c r="U3815" s="14">
        <f t="shared" si="178"/>
        <v>9769.6279999999988</v>
      </c>
      <c r="V3815" s="14">
        <f t="shared" si="179"/>
        <v>5674</v>
      </c>
      <c r="W3815"/>
      <c r="Y3815" s="3">
        <v>272008405.74000001</v>
      </c>
      <c r="Z3815" s="3">
        <v>5573244.3300000001</v>
      </c>
      <c r="AA3815" s="3">
        <v>0</v>
      </c>
      <c r="AB3815">
        <v>0</v>
      </c>
      <c r="AC3815" s="3">
        <v>0</v>
      </c>
      <c r="AD3815" s="2">
        <v>-7297347.0099999998</v>
      </c>
      <c r="AE3815" s="3">
        <v>599122533.62</v>
      </c>
      <c r="AF3815" s="3">
        <v>12164932.65</v>
      </c>
      <c r="AG3815" s="3">
        <v>2628720.44</v>
      </c>
      <c r="AH3815" s="3">
        <v>103699.7</v>
      </c>
      <c r="AI3815" s="3">
        <v>2074</v>
      </c>
      <c r="AJ3815" s="2">
        <v>-10188946.82</v>
      </c>
    </row>
    <row r="3816" spans="1:36" hidden="1" x14ac:dyDescent="0.25">
      <c r="A3816" s="8">
        <v>2</v>
      </c>
      <c r="B3816" s="8" t="s">
        <v>2462</v>
      </c>
      <c r="C3816" s="8">
        <v>2442320020070</v>
      </c>
      <c r="D3816" s="8" t="s">
        <v>2463</v>
      </c>
      <c r="F3816" s="8" t="s">
        <v>2464</v>
      </c>
      <c r="G3816" s="10">
        <v>43662</v>
      </c>
      <c r="H3816" s="8" t="s">
        <v>31</v>
      </c>
      <c r="I3816" s="8" t="s">
        <v>38</v>
      </c>
      <c r="J3816" s="9">
        <v>13548.81</v>
      </c>
      <c r="K3816" s="9">
        <v>270.98</v>
      </c>
      <c r="L3816" s="8">
        <v>0</v>
      </c>
      <c r="M3816" s="14">
        <f t="shared" si="180"/>
        <v>13819.789999999999</v>
      </c>
      <c r="N3816" s="8">
        <v>0</v>
      </c>
      <c r="O3816" s="8">
        <v>0</v>
      </c>
      <c r="P3816" s="8" t="s">
        <v>82</v>
      </c>
      <c r="R3816" s="8">
        <v>724</v>
      </c>
      <c r="S3816" s="13">
        <f>_xlfn.XLOOKUP(P3816,rif_fee_schedule!$A$2:$A$84,rif_fee_schedule!C$2:C$84, 0)*1.628</f>
        <v>36.760239999999996</v>
      </c>
      <c r="T3816" s="13">
        <f>_xlfn.XLOOKUP(P3816,rif_fee_schedule!$A$2:$A$84,rif_fee_schedule!D$2:D$84, 0)</f>
        <v>21.35</v>
      </c>
      <c r="U3816" s="14">
        <f t="shared" si="178"/>
        <v>26614.413759999996</v>
      </c>
      <c r="V3816" s="14">
        <f t="shared" si="179"/>
        <v>15457.400000000001</v>
      </c>
      <c r="W3816"/>
      <c r="Y3816" s="3">
        <v>272008405.74000001</v>
      </c>
      <c r="Z3816" s="3">
        <v>5573244.3300000001</v>
      </c>
      <c r="AA3816" s="3">
        <v>0</v>
      </c>
      <c r="AB3816">
        <v>0</v>
      </c>
      <c r="AC3816" s="3">
        <v>0</v>
      </c>
      <c r="AD3816" s="2">
        <v>-7297347.0099999998</v>
      </c>
      <c r="AE3816" s="3">
        <v>599122533.62</v>
      </c>
      <c r="AF3816" s="3">
        <v>12164932.65</v>
      </c>
      <c r="AG3816" s="3">
        <v>2628720.44</v>
      </c>
      <c r="AH3816" s="3">
        <v>103699.7</v>
      </c>
      <c r="AI3816" s="3">
        <v>2074</v>
      </c>
      <c r="AJ3816" s="2">
        <v>-10188946.82</v>
      </c>
    </row>
    <row r="3817" spans="1:36" hidden="1" x14ac:dyDescent="0.25">
      <c r="A3817" s="8">
        <v>2</v>
      </c>
      <c r="B3817" s="8" t="s">
        <v>2462</v>
      </c>
      <c r="C3817" s="8">
        <v>2442320020070</v>
      </c>
      <c r="D3817" s="8" t="s">
        <v>2463</v>
      </c>
      <c r="F3817" s="8" t="s">
        <v>2464</v>
      </c>
      <c r="G3817" s="10">
        <v>43662</v>
      </c>
      <c r="H3817" s="8" t="s">
        <v>31</v>
      </c>
      <c r="I3817" s="8" t="s">
        <v>38</v>
      </c>
      <c r="J3817" s="9">
        <v>13548.81</v>
      </c>
      <c r="K3817" s="9">
        <v>270.98</v>
      </c>
      <c r="L3817" s="8">
        <v>0</v>
      </c>
      <c r="M3817" s="14">
        <f t="shared" si="180"/>
        <v>13819.789999999999</v>
      </c>
      <c r="N3817" s="8">
        <v>0</v>
      </c>
      <c r="O3817" s="8">
        <v>0</v>
      </c>
      <c r="P3817" s="8" t="s">
        <v>72</v>
      </c>
      <c r="R3817" s="8">
        <v>-724</v>
      </c>
      <c r="S3817" s="13">
        <f>_xlfn.XLOOKUP(P3817,rif_fee_schedule!$A$2:$A$84,rif_fee_schedule!C$2:C$84, 0)*1.628</f>
        <v>15.918583999999999</v>
      </c>
      <c r="T3817" s="13">
        <f>_xlfn.XLOOKUP(P3817,rif_fee_schedule!$A$2:$A$84,rif_fee_schedule!D$2:D$84, 0)</f>
        <v>9.2460000000000004</v>
      </c>
      <c r="U3817" s="14">
        <f t="shared" si="178"/>
        <v>-11525.054816</v>
      </c>
      <c r="V3817" s="14">
        <f t="shared" si="179"/>
        <v>-6694.1040000000003</v>
      </c>
      <c r="W3817"/>
      <c r="Y3817" s="3">
        <v>272008405.74000001</v>
      </c>
      <c r="Z3817" s="3">
        <v>5573244.3300000001</v>
      </c>
      <c r="AA3817" s="3">
        <v>0</v>
      </c>
      <c r="AB3817">
        <v>0</v>
      </c>
      <c r="AC3817" s="3">
        <v>0</v>
      </c>
      <c r="AD3817" s="2">
        <v>-7297347.0099999998</v>
      </c>
      <c r="AE3817" s="3">
        <v>599122533.62</v>
      </c>
      <c r="AF3817" s="3">
        <v>12164932.65</v>
      </c>
      <c r="AG3817" s="3">
        <v>2628720.44</v>
      </c>
      <c r="AH3817" s="3">
        <v>103699.7</v>
      </c>
      <c r="AI3817" s="3">
        <v>2074</v>
      </c>
      <c r="AJ3817" s="2">
        <v>-10188946.82</v>
      </c>
    </row>
    <row r="3818" spans="1:36" hidden="1" x14ac:dyDescent="0.25">
      <c r="A3818" s="8">
        <v>3</v>
      </c>
      <c r="B3818" s="8" t="s">
        <v>3882</v>
      </c>
      <c r="C3818" s="8">
        <v>3421040010310</v>
      </c>
      <c r="D3818" s="8" t="s">
        <v>3883</v>
      </c>
      <c r="F3818" s="8" t="s">
        <v>3884</v>
      </c>
      <c r="G3818" s="10">
        <v>43641</v>
      </c>
      <c r="H3818" s="8" t="s">
        <v>31</v>
      </c>
      <c r="I3818" s="8" t="s">
        <v>38</v>
      </c>
      <c r="J3818" s="9">
        <v>45606.23</v>
      </c>
      <c r="K3818" s="9">
        <v>912.12</v>
      </c>
      <c r="L3818" s="8">
        <v>0</v>
      </c>
      <c r="M3818" s="14">
        <f t="shared" si="180"/>
        <v>46518.350000000006</v>
      </c>
      <c r="N3818" s="8">
        <v>0</v>
      </c>
      <c r="O3818" s="8">
        <v>0</v>
      </c>
      <c r="P3818" s="8" t="s">
        <v>113</v>
      </c>
      <c r="R3818" s="8">
        <v>7</v>
      </c>
      <c r="S3818" s="13">
        <f>_xlfn.XLOOKUP(P3818,rif_fee_schedule!$A$2:$A$84,rif_fee_schedule!C$2:C$84, 0)*1.628</f>
        <v>6860.3919999999998</v>
      </c>
      <c r="T3818" s="13">
        <f>_xlfn.XLOOKUP(P3818,rif_fee_schedule!$A$2:$A$84,rif_fee_schedule!D$2:D$84, 0)</f>
        <v>3984</v>
      </c>
      <c r="U3818" s="14">
        <f t="shared" si="178"/>
        <v>48022.743999999999</v>
      </c>
      <c r="V3818" s="14">
        <f t="shared" si="179"/>
        <v>27888</v>
      </c>
      <c r="W3818"/>
      <c r="Y3818" s="3">
        <v>23988344.25</v>
      </c>
      <c r="Z3818" s="3">
        <v>491993.61</v>
      </c>
      <c r="AA3818" s="3">
        <v>633517.25</v>
      </c>
      <c r="AB3818">
        <v>0</v>
      </c>
      <c r="AC3818" s="3">
        <v>0</v>
      </c>
      <c r="AD3818" s="2">
        <v>2811604.2</v>
      </c>
      <c r="AE3818" s="3">
        <v>599122533.62</v>
      </c>
      <c r="AF3818" s="3">
        <v>12164932.65</v>
      </c>
      <c r="AG3818" s="3">
        <v>2628720.44</v>
      </c>
      <c r="AH3818" s="3">
        <v>103699.7</v>
      </c>
      <c r="AI3818" s="3">
        <v>2074</v>
      </c>
      <c r="AJ3818" s="2">
        <v>-10188946.82</v>
      </c>
    </row>
    <row r="3819" spans="1:36" hidden="1" x14ac:dyDescent="0.25">
      <c r="A3819" s="8">
        <v>2</v>
      </c>
      <c r="B3819" s="8" t="s">
        <v>1047</v>
      </c>
      <c r="C3819" s="8">
        <v>131120460330</v>
      </c>
      <c r="D3819" s="8" t="s">
        <v>1048</v>
      </c>
      <c r="F3819" s="8" t="s">
        <v>1049</v>
      </c>
      <c r="G3819" s="10">
        <v>43641</v>
      </c>
      <c r="H3819" s="8" t="s">
        <v>31</v>
      </c>
      <c r="I3819" s="8" t="s">
        <v>38</v>
      </c>
      <c r="J3819" s="9">
        <v>0</v>
      </c>
      <c r="K3819" s="9">
        <v>175.45</v>
      </c>
      <c r="L3819" s="8">
        <v>0</v>
      </c>
      <c r="M3819" s="14">
        <f t="shared" si="180"/>
        <v>175.45</v>
      </c>
      <c r="N3819" s="8">
        <v>0</v>
      </c>
      <c r="O3819" s="8">
        <v>0</v>
      </c>
      <c r="P3819" s="8" t="s">
        <v>77</v>
      </c>
      <c r="R3819" s="8">
        <v>1</v>
      </c>
      <c r="S3819" s="13">
        <f>_xlfn.XLOOKUP(P3819,rif_fee_schedule!$A$2:$A$84,rif_fee_schedule!C$2:C$84, 0)*1.628</f>
        <v>9769.6279999999988</v>
      </c>
      <c r="T3819" s="13">
        <f>_xlfn.XLOOKUP(P3819,rif_fee_schedule!$A$2:$A$84,rif_fee_schedule!D$2:D$84, 0)</f>
        <v>5674</v>
      </c>
      <c r="U3819" s="14">
        <f t="shared" si="178"/>
        <v>9769.6279999999988</v>
      </c>
      <c r="V3819" s="14">
        <f t="shared" si="179"/>
        <v>5674</v>
      </c>
      <c r="W3819"/>
      <c r="Y3819" s="3">
        <v>272008405.74000001</v>
      </c>
      <c r="Z3819" s="3">
        <v>5573244.3300000001</v>
      </c>
      <c r="AA3819" s="3">
        <v>0</v>
      </c>
      <c r="AB3819">
        <v>0</v>
      </c>
      <c r="AC3819" s="3">
        <v>0</v>
      </c>
      <c r="AD3819" s="2">
        <v>-7297347.0099999998</v>
      </c>
      <c r="AE3819" s="3">
        <v>599122533.62</v>
      </c>
      <c r="AF3819" s="3">
        <v>12164932.65</v>
      </c>
      <c r="AG3819" s="3">
        <v>2628720.44</v>
      </c>
      <c r="AH3819" s="3">
        <v>103699.7</v>
      </c>
      <c r="AI3819" s="3">
        <v>2074</v>
      </c>
      <c r="AJ3819" s="2">
        <v>-10188946.82</v>
      </c>
    </row>
    <row r="3820" spans="1:36" hidden="1" x14ac:dyDescent="0.25">
      <c r="A3820" s="8">
        <v>3.1</v>
      </c>
      <c r="B3820" s="8" t="s">
        <v>4008</v>
      </c>
      <c r="C3820" s="8">
        <v>622290080554</v>
      </c>
      <c r="D3820" s="8" t="s">
        <v>4009</v>
      </c>
      <c r="E3820" s="8" t="s">
        <v>30</v>
      </c>
      <c r="F3820" s="8" t="s">
        <v>4010</v>
      </c>
      <c r="G3820" s="10">
        <v>43719</v>
      </c>
      <c r="H3820" s="8" t="s">
        <v>31</v>
      </c>
      <c r="I3820" s="8" t="s">
        <v>38</v>
      </c>
      <c r="J3820" s="9">
        <v>54634.239999999998</v>
      </c>
      <c r="K3820" s="9">
        <v>1092.68</v>
      </c>
      <c r="L3820" s="8">
        <v>0</v>
      </c>
      <c r="M3820" s="14">
        <f t="shared" si="180"/>
        <v>55726.92</v>
      </c>
      <c r="N3820" s="8">
        <v>0</v>
      </c>
      <c r="O3820" s="8">
        <v>0</v>
      </c>
      <c r="P3820" s="8" t="s">
        <v>90</v>
      </c>
      <c r="R3820" s="11">
        <v>4231</v>
      </c>
      <c r="S3820" s="13">
        <f>_xlfn.XLOOKUP(P3820,rif_fee_schedule!$A$2:$A$84,rif_fee_schedule!C$2:C$84, 0)*1.628</f>
        <v>14.380123999999999</v>
      </c>
      <c r="T3820" s="13">
        <f>_xlfn.XLOOKUP(P3820,rif_fee_schedule!$A$2:$A$84,rif_fee_schedule!D$2:D$84, 0)</f>
        <v>8.3520000000000003</v>
      </c>
      <c r="U3820" s="14">
        <f t="shared" si="178"/>
        <v>60842.304643999996</v>
      </c>
      <c r="V3820" s="14">
        <f t="shared" si="179"/>
        <v>35337.311999999998</v>
      </c>
      <c r="W3820" s="2"/>
      <c r="Y3820" s="3">
        <v>34362078.990000002</v>
      </c>
      <c r="Z3820" s="3">
        <v>687512.03</v>
      </c>
      <c r="AA3820" s="3">
        <v>0</v>
      </c>
      <c r="AB3820">
        <v>0</v>
      </c>
      <c r="AC3820" s="3">
        <v>0</v>
      </c>
      <c r="AD3820" s="2">
        <v>-175934.14</v>
      </c>
      <c r="AE3820" s="3">
        <v>599122533.62</v>
      </c>
      <c r="AF3820" s="3">
        <v>12164932.65</v>
      </c>
      <c r="AG3820" s="3">
        <v>2628720.44</v>
      </c>
      <c r="AH3820" s="3">
        <v>103699.7</v>
      </c>
      <c r="AI3820" s="3">
        <v>2074</v>
      </c>
      <c r="AJ3820" s="2">
        <v>-10188946.82</v>
      </c>
    </row>
    <row r="3821" spans="1:36" hidden="1" x14ac:dyDescent="0.25">
      <c r="A3821" s="8">
        <v>1</v>
      </c>
      <c r="B3821" s="8" t="s">
        <v>646</v>
      </c>
      <c r="C3821" s="8">
        <v>3530270010245</v>
      </c>
      <c r="D3821" s="8" t="s">
        <v>647</v>
      </c>
      <c r="F3821" s="8" t="s">
        <v>648</v>
      </c>
      <c r="G3821" s="10">
        <v>43669</v>
      </c>
      <c r="H3821" s="8" t="s">
        <v>31</v>
      </c>
      <c r="I3821" s="8" t="s">
        <v>38</v>
      </c>
      <c r="J3821" s="9">
        <v>1995664.25</v>
      </c>
      <c r="K3821" s="9">
        <v>39913.29</v>
      </c>
      <c r="L3821" s="8">
        <v>0</v>
      </c>
      <c r="M3821" s="14">
        <f t="shared" si="180"/>
        <v>2035577.54</v>
      </c>
      <c r="N3821" s="8">
        <v>0</v>
      </c>
      <c r="O3821" s="8">
        <v>0</v>
      </c>
      <c r="P3821" s="8" t="s">
        <v>83</v>
      </c>
      <c r="R3821" s="11">
        <v>-54315</v>
      </c>
      <c r="S3821" s="13">
        <f>_xlfn.XLOOKUP(P3821,rif_fee_schedule!$A$2:$A$84,rif_fee_schedule!C$2:C$84, 0)*1.628</f>
        <v>13.572635999999999</v>
      </c>
      <c r="T3821" s="13">
        <f>_xlfn.XLOOKUP(P3821,rif_fee_schedule!$A$2:$A$84,rif_fee_schedule!D$2:D$84, 0)</f>
        <v>7.883</v>
      </c>
      <c r="U3821" s="14">
        <f t="shared" si="178"/>
        <v>-737197.72433999996</v>
      </c>
      <c r="V3821" s="14">
        <f t="shared" si="179"/>
        <v>-428165.14500000002</v>
      </c>
      <c r="W3821" s="2"/>
      <c r="Y3821" s="3">
        <v>74696854.359999999</v>
      </c>
      <c r="Z3821" s="3">
        <v>1494936.99</v>
      </c>
      <c r="AA3821" s="3">
        <v>1189721.74</v>
      </c>
      <c r="AB3821" s="2">
        <v>103699.7</v>
      </c>
      <c r="AC3821" s="3">
        <v>2074</v>
      </c>
      <c r="AD3821" s="2">
        <v>-3422401.68</v>
      </c>
      <c r="AE3821" s="3">
        <v>599122533.62</v>
      </c>
      <c r="AF3821" s="3">
        <v>12164932.65</v>
      </c>
      <c r="AG3821" s="3">
        <v>2628720.44</v>
      </c>
      <c r="AH3821" s="3">
        <v>103699.7</v>
      </c>
      <c r="AI3821" s="3">
        <v>2074</v>
      </c>
      <c r="AJ3821" s="2">
        <v>-10188946.82</v>
      </c>
    </row>
    <row r="3822" spans="1:36" hidden="1" x14ac:dyDescent="0.25">
      <c r="A3822" s="8">
        <v>1</v>
      </c>
      <c r="B3822" s="8" t="s">
        <v>646</v>
      </c>
      <c r="C3822" s="8">
        <v>3530270010245</v>
      </c>
      <c r="D3822" s="8" t="s">
        <v>647</v>
      </c>
      <c r="F3822" s="8" t="s">
        <v>648</v>
      </c>
      <c r="G3822" s="10">
        <v>43669</v>
      </c>
      <c r="H3822" s="8" t="s">
        <v>31</v>
      </c>
      <c r="I3822" s="8" t="s">
        <v>38</v>
      </c>
      <c r="J3822" s="9">
        <v>1995664.25</v>
      </c>
      <c r="K3822" s="9">
        <v>39913.29</v>
      </c>
      <c r="L3822" s="8">
        <v>0</v>
      </c>
      <c r="M3822" s="14">
        <f t="shared" si="180"/>
        <v>2035577.54</v>
      </c>
      <c r="N3822" s="8">
        <v>0</v>
      </c>
      <c r="O3822" s="8">
        <v>0</v>
      </c>
      <c r="P3822" s="8" t="s">
        <v>651</v>
      </c>
      <c r="R3822" s="11">
        <v>137001</v>
      </c>
      <c r="S3822" s="13">
        <f>_xlfn.XLOOKUP(P3822,rif_fee_schedule!$A$2:$A$84,rif_fee_schedule!C$2:C$84, 0)*1.628</f>
        <v>20.719556000000001</v>
      </c>
      <c r="T3822" s="13">
        <f>_xlfn.XLOOKUP(P3822,rif_fee_schedule!$A$2:$A$84,rif_fee_schedule!D$2:D$84, 0)</f>
        <v>12.034000000000001</v>
      </c>
      <c r="U3822" s="14">
        <f t="shared" si="178"/>
        <v>2838599.8915559999</v>
      </c>
      <c r="V3822" s="14">
        <f t="shared" si="179"/>
        <v>1648670.034</v>
      </c>
      <c r="W3822" s="2"/>
      <c r="Y3822" s="3">
        <v>74696854.359999999</v>
      </c>
      <c r="Z3822" s="3">
        <v>1494936.99</v>
      </c>
      <c r="AA3822" s="3">
        <v>1189721.74</v>
      </c>
      <c r="AB3822" s="2">
        <v>103699.7</v>
      </c>
      <c r="AC3822" s="3">
        <v>2074</v>
      </c>
      <c r="AD3822" s="2">
        <v>-3422401.68</v>
      </c>
      <c r="AE3822" s="3">
        <v>599122533.62</v>
      </c>
      <c r="AF3822" s="3">
        <v>12164932.65</v>
      </c>
      <c r="AG3822" s="3">
        <v>2628720.44</v>
      </c>
      <c r="AH3822" s="3">
        <v>103699.7</v>
      </c>
      <c r="AI3822" s="3">
        <v>2074</v>
      </c>
      <c r="AJ3822" s="2">
        <v>-10188946.82</v>
      </c>
    </row>
    <row r="3823" spans="1:36" hidden="1" x14ac:dyDescent="0.25">
      <c r="A3823" s="8">
        <v>1</v>
      </c>
      <c r="B3823" s="8" t="s">
        <v>649</v>
      </c>
      <c r="C3823" s="8">
        <v>3530270010243</v>
      </c>
      <c r="D3823" s="8" t="s">
        <v>650</v>
      </c>
      <c r="F3823" s="8" t="s">
        <v>104</v>
      </c>
      <c r="G3823" s="10">
        <v>43669</v>
      </c>
      <c r="H3823" s="8" t="s">
        <v>31</v>
      </c>
      <c r="I3823" s="8" t="s">
        <v>32</v>
      </c>
      <c r="J3823" s="9">
        <v>0</v>
      </c>
      <c r="K3823" s="9">
        <v>0</v>
      </c>
      <c r="L3823" s="8">
        <v>0</v>
      </c>
      <c r="M3823" s="14">
        <f t="shared" si="180"/>
        <v>0</v>
      </c>
      <c r="N3823" s="8">
        <v>0</v>
      </c>
      <c r="O3823" s="8">
        <v>0</v>
      </c>
      <c r="P3823" s="8" t="s">
        <v>83</v>
      </c>
      <c r="R3823" s="11">
        <v>-22678.81</v>
      </c>
      <c r="S3823" s="13">
        <f>_xlfn.XLOOKUP(P3823,rif_fee_schedule!$A$2:$A$84,rif_fee_schedule!C$2:C$84, 0)*1.628</f>
        <v>13.572635999999999</v>
      </c>
      <c r="T3823" s="13">
        <f>_xlfn.XLOOKUP(P3823,rif_fee_schedule!$A$2:$A$84,rif_fee_schedule!D$2:D$84, 0)</f>
        <v>7.883</v>
      </c>
      <c r="U3823" s="14">
        <f t="shared" si="178"/>
        <v>-307811.23304316</v>
      </c>
      <c r="V3823" s="14">
        <f t="shared" si="179"/>
        <v>-178777.05923000001</v>
      </c>
      <c r="W3823" s="2"/>
      <c r="Y3823" s="3">
        <v>74696854.359999999</v>
      </c>
      <c r="Z3823" s="3">
        <v>1494936.99</v>
      </c>
      <c r="AA3823" s="3">
        <v>1189721.74</v>
      </c>
      <c r="AB3823" s="2">
        <v>103699.7</v>
      </c>
      <c r="AC3823" s="3">
        <v>2074</v>
      </c>
      <c r="AD3823" s="2">
        <v>-3422401.68</v>
      </c>
      <c r="AE3823" s="3">
        <v>599122533.62</v>
      </c>
      <c r="AF3823" s="3">
        <v>12164932.65</v>
      </c>
      <c r="AG3823" s="3">
        <v>2628720.44</v>
      </c>
      <c r="AH3823" s="3">
        <v>103699.7</v>
      </c>
      <c r="AI3823" s="3">
        <v>2074</v>
      </c>
      <c r="AJ3823" s="2">
        <v>-10188946.82</v>
      </c>
    </row>
    <row r="3824" spans="1:36" hidden="1" x14ac:dyDescent="0.25">
      <c r="A3824" s="8">
        <v>1</v>
      </c>
      <c r="B3824" s="8" t="s">
        <v>649</v>
      </c>
      <c r="C3824" s="8">
        <v>3530270010243</v>
      </c>
      <c r="D3824" s="8" t="s">
        <v>650</v>
      </c>
      <c r="F3824" s="8" t="s">
        <v>104</v>
      </c>
      <c r="G3824" s="10">
        <v>43669</v>
      </c>
      <c r="H3824" s="8" t="s">
        <v>31</v>
      </c>
      <c r="I3824" s="8" t="s">
        <v>32</v>
      </c>
      <c r="J3824" s="9">
        <v>0</v>
      </c>
      <c r="K3824" s="9">
        <v>0</v>
      </c>
      <c r="L3824" s="8">
        <v>0</v>
      </c>
      <c r="M3824" s="14">
        <f t="shared" si="180"/>
        <v>0</v>
      </c>
      <c r="N3824" s="8">
        <v>0</v>
      </c>
      <c r="O3824" s="8">
        <v>0</v>
      </c>
      <c r="P3824" s="8" t="s">
        <v>106</v>
      </c>
      <c r="R3824" s="8">
        <v>0.04</v>
      </c>
      <c r="S3824" s="13">
        <f>_xlfn.XLOOKUP(P3824,rif_fee_schedule!$A$2:$A$84,rif_fee_schedule!C$2:C$84, 0)*1.628</f>
        <v>0</v>
      </c>
      <c r="T3824" s="13">
        <f>_xlfn.XLOOKUP(P3824,rif_fee_schedule!$A$2:$A$84,rif_fee_schedule!D$2:D$84, 0)</f>
        <v>0</v>
      </c>
      <c r="U3824" s="14">
        <f t="shared" si="178"/>
        <v>0</v>
      </c>
      <c r="V3824" s="14">
        <f t="shared" si="179"/>
        <v>0</v>
      </c>
      <c r="W3824"/>
      <c r="Y3824" s="3">
        <v>74696854.359999999</v>
      </c>
      <c r="Z3824" s="3">
        <v>1494936.99</v>
      </c>
      <c r="AA3824" s="3">
        <v>1189721.74</v>
      </c>
      <c r="AB3824" s="2">
        <v>103699.7</v>
      </c>
      <c r="AC3824" s="3">
        <v>2074</v>
      </c>
      <c r="AD3824" s="2">
        <v>-3422401.68</v>
      </c>
      <c r="AE3824" s="3">
        <v>599122533.62</v>
      </c>
      <c r="AF3824" s="3">
        <v>12164932.65</v>
      </c>
      <c r="AG3824" s="3">
        <v>2628720.44</v>
      </c>
      <c r="AH3824" s="3">
        <v>103699.7</v>
      </c>
      <c r="AI3824" s="3">
        <v>2074</v>
      </c>
      <c r="AJ3824" s="2">
        <v>-10188946.82</v>
      </c>
    </row>
    <row r="3825" spans="1:36" hidden="1" x14ac:dyDescent="0.25">
      <c r="A3825" s="8">
        <v>1</v>
      </c>
      <c r="B3825" s="8" t="s">
        <v>649</v>
      </c>
      <c r="C3825" s="8">
        <v>3530270010243</v>
      </c>
      <c r="D3825" s="8" t="s">
        <v>650</v>
      </c>
      <c r="F3825" s="8" t="s">
        <v>104</v>
      </c>
      <c r="G3825" s="10">
        <v>43669</v>
      </c>
      <c r="H3825" s="8" t="s">
        <v>31</v>
      </c>
      <c r="I3825" s="8" t="s">
        <v>32</v>
      </c>
      <c r="J3825" s="9">
        <v>0</v>
      </c>
      <c r="K3825" s="9">
        <v>0</v>
      </c>
      <c r="L3825" s="8">
        <v>0</v>
      </c>
      <c r="M3825" s="14">
        <f t="shared" si="180"/>
        <v>0</v>
      </c>
      <c r="N3825" s="8">
        <v>0</v>
      </c>
      <c r="O3825" s="8">
        <v>0</v>
      </c>
      <c r="P3825" s="8" t="s">
        <v>651</v>
      </c>
      <c r="R3825" s="11">
        <v>14856</v>
      </c>
      <c r="S3825" s="13">
        <f>_xlfn.XLOOKUP(P3825,rif_fee_schedule!$A$2:$A$84,rif_fee_schedule!C$2:C$84, 0)*1.628</f>
        <v>20.719556000000001</v>
      </c>
      <c r="T3825" s="13">
        <f>_xlfn.XLOOKUP(P3825,rif_fee_schedule!$A$2:$A$84,rif_fee_schedule!D$2:D$84, 0)</f>
        <v>12.034000000000001</v>
      </c>
      <c r="U3825" s="14">
        <f t="shared" si="178"/>
        <v>307809.72393600002</v>
      </c>
      <c r="V3825" s="14">
        <f t="shared" si="179"/>
        <v>178777.10400000002</v>
      </c>
      <c r="W3825" s="2"/>
      <c r="Y3825" s="3">
        <v>74696854.359999999</v>
      </c>
      <c r="Z3825" s="3">
        <v>1494936.99</v>
      </c>
      <c r="AA3825" s="3">
        <v>1189721.74</v>
      </c>
      <c r="AB3825" s="2">
        <v>103699.7</v>
      </c>
      <c r="AC3825" s="3">
        <v>2074</v>
      </c>
      <c r="AD3825" s="2">
        <v>-3422401.68</v>
      </c>
      <c r="AE3825" s="3">
        <v>599122533.62</v>
      </c>
      <c r="AF3825" s="3">
        <v>12164932.65</v>
      </c>
      <c r="AG3825" s="3">
        <v>2628720.44</v>
      </c>
      <c r="AH3825" s="3">
        <v>103699.7</v>
      </c>
      <c r="AI3825" s="3">
        <v>2074</v>
      </c>
      <c r="AJ3825" s="2">
        <v>-10188946.82</v>
      </c>
    </row>
    <row r="3826" spans="1:36" hidden="1" x14ac:dyDescent="0.25">
      <c r="A3826" s="8">
        <v>1</v>
      </c>
      <c r="B3826" s="8" t="s">
        <v>465</v>
      </c>
      <c r="C3826" s="8">
        <v>3530220404460</v>
      </c>
      <c r="D3826" s="8" t="s">
        <v>466</v>
      </c>
      <c r="F3826" s="8" t="s">
        <v>467</v>
      </c>
      <c r="G3826" s="10">
        <v>43649</v>
      </c>
      <c r="H3826" s="8" t="s">
        <v>31</v>
      </c>
      <c r="I3826" s="8" t="s">
        <v>38</v>
      </c>
      <c r="J3826" s="9">
        <v>9278.02</v>
      </c>
      <c r="K3826" s="9">
        <v>185.56</v>
      </c>
      <c r="L3826" s="8">
        <v>0</v>
      </c>
      <c r="M3826" s="14">
        <f t="shared" si="180"/>
        <v>9463.58</v>
      </c>
      <c r="N3826" s="8">
        <v>0</v>
      </c>
      <c r="O3826" s="8">
        <v>0</v>
      </c>
      <c r="P3826" s="8" t="s">
        <v>77</v>
      </c>
      <c r="R3826" s="8">
        <v>1</v>
      </c>
      <c r="S3826" s="13">
        <f>_xlfn.XLOOKUP(P3826,rif_fee_schedule!$A$2:$A$84,rif_fee_schedule!C$2:C$84, 0)*1.628</f>
        <v>9769.6279999999988</v>
      </c>
      <c r="T3826" s="13">
        <f>_xlfn.XLOOKUP(P3826,rif_fee_schedule!$A$2:$A$84,rif_fee_schedule!D$2:D$84, 0)</f>
        <v>5674</v>
      </c>
      <c r="U3826" s="14">
        <f t="shared" si="178"/>
        <v>9769.6279999999988</v>
      </c>
      <c r="V3826" s="14">
        <f t="shared" si="179"/>
        <v>5674</v>
      </c>
      <c r="W3826"/>
      <c r="Y3826" s="3">
        <v>74696854.359999999</v>
      </c>
      <c r="Z3826" s="3">
        <v>1494936.99</v>
      </c>
      <c r="AA3826" s="3">
        <v>1189721.74</v>
      </c>
      <c r="AB3826" s="2">
        <v>103699.7</v>
      </c>
      <c r="AC3826" s="3">
        <v>2074</v>
      </c>
      <c r="AD3826" s="2">
        <v>-3422401.68</v>
      </c>
      <c r="AE3826" s="3">
        <v>599122533.62</v>
      </c>
      <c r="AF3826" s="3">
        <v>12164932.65</v>
      </c>
      <c r="AG3826" s="3">
        <v>2628720.44</v>
      </c>
      <c r="AH3826" s="3">
        <v>103699.7</v>
      </c>
      <c r="AI3826" s="3">
        <v>2074</v>
      </c>
      <c r="AJ3826" s="2">
        <v>-10188946.82</v>
      </c>
    </row>
    <row r="3827" spans="1:36" hidden="1" x14ac:dyDescent="0.25">
      <c r="A3827" s="8">
        <v>2</v>
      </c>
      <c r="B3827" s="8" t="s">
        <v>1220</v>
      </c>
      <c r="C3827" s="8">
        <v>131140351700</v>
      </c>
      <c r="D3827" s="8" t="s">
        <v>1221</v>
      </c>
      <c r="F3827" s="8" t="s">
        <v>1222</v>
      </c>
      <c r="G3827" s="10">
        <v>43644</v>
      </c>
      <c r="H3827" s="8" t="s">
        <v>31</v>
      </c>
      <c r="I3827" s="8" t="s">
        <v>38</v>
      </c>
      <c r="J3827" s="9">
        <v>29372.2</v>
      </c>
      <c r="K3827" s="9">
        <v>587.44000000000005</v>
      </c>
      <c r="L3827" s="8">
        <v>0</v>
      </c>
      <c r="M3827" s="14">
        <f t="shared" si="180"/>
        <v>29959.64</v>
      </c>
      <c r="N3827" s="8">
        <v>0</v>
      </c>
      <c r="O3827" s="8">
        <v>0</v>
      </c>
      <c r="P3827" s="8" t="s">
        <v>170</v>
      </c>
      <c r="R3827" s="11">
        <v>3939</v>
      </c>
      <c r="S3827" s="13">
        <f>_xlfn.XLOOKUP(P3827,rif_fee_schedule!$A$2:$A$84,rif_fee_schedule!C$2:C$84, 0)*1.628</f>
        <v>8.3027999999999995</v>
      </c>
      <c r="T3827" s="13">
        <f>_xlfn.XLOOKUP(P3827,rif_fee_schedule!$A$2:$A$84,rif_fee_schedule!D$2:D$84, 0)</f>
        <v>4.8230000000000004</v>
      </c>
      <c r="U3827" s="14">
        <f t="shared" ref="U3827:U3890" si="181">S3827*R3827</f>
        <v>32704.729199999998</v>
      </c>
      <c r="V3827" s="14">
        <f t="shared" ref="V3827:V3890" si="182">T3827*R3827</f>
        <v>18997.797000000002</v>
      </c>
      <c r="W3827" s="2"/>
      <c r="Y3827" s="3">
        <v>272008405.74000001</v>
      </c>
      <c r="Z3827" s="3">
        <v>5573244.3300000001</v>
      </c>
      <c r="AA3827" s="3">
        <v>0</v>
      </c>
      <c r="AB3827">
        <v>0</v>
      </c>
      <c r="AC3827" s="3">
        <v>0</v>
      </c>
      <c r="AD3827" s="2">
        <v>-7297347.0099999998</v>
      </c>
      <c r="AE3827" s="3">
        <v>599122533.62</v>
      </c>
      <c r="AF3827" s="3">
        <v>12164932.65</v>
      </c>
      <c r="AG3827" s="3">
        <v>2628720.44</v>
      </c>
      <c r="AH3827" s="3">
        <v>103699.7</v>
      </c>
      <c r="AI3827" s="3">
        <v>2074</v>
      </c>
      <c r="AJ3827" s="2">
        <v>-10188946.82</v>
      </c>
    </row>
    <row r="3828" spans="1:36" hidden="1" x14ac:dyDescent="0.25">
      <c r="A3828" s="8">
        <v>1</v>
      </c>
      <c r="B3828" s="8" t="s">
        <v>518</v>
      </c>
      <c r="C3828" s="8">
        <v>3530220404480</v>
      </c>
      <c r="D3828" s="8" t="s">
        <v>519</v>
      </c>
      <c r="F3828" s="8" t="s">
        <v>520</v>
      </c>
      <c r="G3828" s="10">
        <v>43648</v>
      </c>
      <c r="H3828" s="8" t="s">
        <v>31</v>
      </c>
      <c r="I3828" s="8" t="s">
        <v>38</v>
      </c>
      <c r="J3828" s="9">
        <v>9278.02</v>
      </c>
      <c r="K3828" s="9">
        <v>185.56</v>
      </c>
      <c r="L3828" s="8">
        <v>0</v>
      </c>
      <c r="M3828" s="14">
        <f t="shared" si="180"/>
        <v>9463.58</v>
      </c>
      <c r="N3828" s="8">
        <v>0</v>
      </c>
      <c r="O3828" s="8">
        <v>0</v>
      </c>
      <c r="P3828" s="8" t="s">
        <v>77</v>
      </c>
      <c r="R3828" s="8">
        <v>1</v>
      </c>
      <c r="S3828" s="13">
        <f>_xlfn.XLOOKUP(P3828,rif_fee_schedule!$A$2:$A$84,rif_fee_schedule!C$2:C$84, 0)*1.628</f>
        <v>9769.6279999999988</v>
      </c>
      <c r="T3828" s="13">
        <f>_xlfn.XLOOKUP(P3828,rif_fee_schedule!$A$2:$A$84,rif_fee_schedule!D$2:D$84, 0)</f>
        <v>5674</v>
      </c>
      <c r="U3828" s="14">
        <f t="shared" si="181"/>
        <v>9769.6279999999988</v>
      </c>
      <c r="V3828" s="14">
        <f t="shared" si="182"/>
        <v>5674</v>
      </c>
      <c r="W3828"/>
      <c r="Y3828" s="3">
        <v>74696854.359999999</v>
      </c>
      <c r="Z3828" s="3">
        <v>1494936.99</v>
      </c>
      <c r="AA3828" s="3">
        <v>1189721.74</v>
      </c>
      <c r="AB3828" s="2">
        <v>103699.7</v>
      </c>
      <c r="AC3828" s="3">
        <v>2074</v>
      </c>
      <c r="AD3828" s="2">
        <v>-3422401.68</v>
      </c>
      <c r="AE3828" s="3">
        <v>599122533.62</v>
      </c>
      <c r="AF3828" s="3">
        <v>12164932.65</v>
      </c>
      <c r="AG3828" s="3">
        <v>2628720.44</v>
      </c>
      <c r="AH3828" s="3">
        <v>103699.7</v>
      </c>
      <c r="AI3828" s="3">
        <v>2074</v>
      </c>
      <c r="AJ3828" s="2">
        <v>-10188946.82</v>
      </c>
    </row>
    <row r="3829" spans="1:36" hidden="1" x14ac:dyDescent="0.25">
      <c r="A3829" s="8">
        <v>1</v>
      </c>
      <c r="B3829" s="8" t="s">
        <v>696</v>
      </c>
      <c r="C3829" s="8">
        <v>3530330190020</v>
      </c>
      <c r="D3829" s="8" t="s">
        <v>697</v>
      </c>
      <c r="F3829" s="8" t="s">
        <v>698</v>
      </c>
      <c r="G3829" s="10">
        <v>43669</v>
      </c>
      <c r="H3829" s="8" t="s">
        <v>31</v>
      </c>
      <c r="I3829" s="8" t="s">
        <v>38</v>
      </c>
      <c r="J3829" s="9">
        <v>4855.24</v>
      </c>
      <c r="K3829" s="9">
        <v>97.11</v>
      </c>
      <c r="L3829" s="8">
        <v>0</v>
      </c>
      <c r="M3829" s="14">
        <f t="shared" si="180"/>
        <v>4952.3499999999995</v>
      </c>
      <c r="N3829" s="8">
        <v>0</v>
      </c>
      <c r="O3829" s="8">
        <v>0</v>
      </c>
      <c r="P3829" s="8" t="s">
        <v>45</v>
      </c>
      <c r="R3829" s="8">
        <v>362</v>
      </c>
      <c r="S3829" s="13">
        <f>_xlfn.XLOOKUP(P3829,rif_fee_schedule!$A$2:$A$84,rif_fee_schedule!C$2:C$84, 0)*1.628</f>
        <v>19.244587999999997</v>
      </c>
      <c r="T3829" s="13">
        <f>_xlfn.XLOOKUP(P3829,rif_fee_schedule!$A$2:$A$84,rif_fee_schedule!D$2:D$84, 0)</f>
        <v>11.177</v>
      </c>
      <c r="U3829" s="14">
        <f t="shared" si="181"/>
        <v>6966.5408559999987</v>
      </c>
      <c r="V3829" s="14">
        <f t="shared" si="182"/>
        <v>4046.0740000000001</v>
      </c>
      <c r="W3829"/>
      <c r="Y3829" s="3">
        <v>74696854.359999999</v>
      </c>
      <c r="Z3829" s="3">
        <v>1494936.99</v>
      </c>
      <c r="AA3829" s="3">
        <v>1189721.74</v>
      </c>
      <c r="AB3829" s="2">
        <v>103699.7</v>
      </c>
      <c r="AC3829" s="3">
        <v>2074</v>
      </c>
      <c r="AD3829" s="2">
        <v>-3422401.68</v>
      </c>
      <c r="AE3829" s="3">
        <v>599122533.62</v>
      </c>
      <c r="AF3829" s="3">
        <v>12164932.65</v>
      </c>
      <c r="AG3829" s="3">
        <v>2628720.44</v>
      </c>
      <c r="AH3829" s="3">
        <v>103699.7</v>
      </c>
      <c r="AI3829" s="3">
        <v>2074</v>
      </c>
      <c r="AJ3829" s="2">
        <v>-10188946.82</v>
      </c>
    </row>
    <row r="3830" spans="1:36" hidden="1" x14ac:dyDescent="0.25">
      <c r="A3830" s="8">
        <v>1</v>
      </c>
      <c r="B3830" s="8" t="s">
        <v>696</v>
      </c>
      <c r="C3830" s="8">
        <v>3530330190020</v>
      </c>
      <c r="D3830" s="8" t="s">
        <v>697</v>
      </c>
      <c r="F3830" s="8" t="s">
        <v>698</v>
      </c>
      <c r="G3830" s="10">
        <v>43669</v>
      </c>
      <c r="H3830" s="8" t="s">
        <v>31</v>
      </c>
      <c r="I3830" s="8" t="s">
        <v>38</v>
      </c>
      <c r="J3830" s="9">
        <v>4855.24</v>
      </c>
      <c r="K3830" s="9">
        <v>97.11</v>
      </c>
      <c r="L3830" s="8">
        <v>0</v>
      </c>
      <c r="M3830" s="14">
        <f t="shared" si="180"/>
        <v>4952.3499999999995</v>
      </c>
      <c r="N3830" s="8">
        <v>0</v>
      </c>
      <c r="O3830" s="8">
        <v>0</v>
      </c>
      <c r="P3830" s="8" t="s">
        <v>43</v>
      </c>
      <c r="R3830" s="8">
        <v>-362</v>
      </c>
      <c r="S3830" s="13">
        <f>_xlfn.XLOOKUP(P3830,rif_fee_schedule!$A$2:$A$84,rif_fee_schedule!C$2:C$84, 0)*1.628</f>
        <v>5.1216879999999998</v>
      </c>
      <c r="T3830" s="13">
        <f>_xlfn.XLOOKUP(P3830,rif_fee_schedule!$A$2:$A$84,rif_fee_schedule!D$2:D$84, 0)</f>
        <v>2.9740000000000002</v>
      </c>
      <c r="U3830" s="14">
        <f t="shared" si="181"/>
        <v>-1854.051056</v>
      </c>
      <c r="V3830" s="14">
        <f t="shared" si="182"/>
        <v>-1076.588</v>
      </c>
      <c r="W3830"/>
      <c r="Y3830" s="3">
        <v>74696854.359999999</v>
      </c>
      <c r="Z3830" s="3">
        <v>1494936.99</v>
      </c>
      <c r="AA3830" s="3">
        <v>1189721.74</v>
      </c>
      <c r="AB3830" s="2">
        <v>103699.7</v>
      </c>
      <c r="AC3830" s="3">
        <v>2074</v>
      </c>
      <c r="AD3830" s="2">
        <v>-3422401.68</v>
      </c>
      <c r="AE3830" s="3">
        <v>599122533.62</v>
      </c>
      <c r="AF3830" s="3">
        <v>12164932.65</v>
      </c>
      <c r="AG3830" s="3">
        <v>2628720.44</v>
      </c>
      <c r="AH3830" s="3">
        <v>103699.7</v>
      </c>
      <c r="AI3830" s="3">
        <v>2074</v>
      </c>
      <c r="AJ3830" s="2">
        <v>-10188946.82</v>
      </c>
    </row>
    <row r="3831" spans="1:36" hidden="1" x14ac:dyDescent="0.25">
      <c r="A3831" s="8">
        <v>2</v>
      </c>
      <c r="B3831" s="8" t="s">
        <v>1600</v>
      </c>
      <c r="C3831" s="8">
        <v>131270150190</v>
      </c>
      <c r="D3831" s="8" t="s">
        <v>1601</v>
      </c>
      <c r="F3831" s="8" t="s">
        <v>1602</v>
      </c>
      <c r="G3831" s="10">
        <v>43661</v>
      </c>
      <c r="H3831" s="8" t="s">
        <v>31</v>
      </c>
      <c r="I3831" s="8" t="s">
        <v>38</v>
      </c>
      <c r="J3831" s="9">
        <v>76280.42</v>
      </c>
      <c r="K3831" s="9">
        <v>1525.61</v>
      </c>
      <c r="L3831" s="8">
        <v>0</v>
      </c>
      <c r="M3831" s="14">
        <f t="shared" si="180"/>
        <v>77806.03</v>
      </c>
      <c r="N3831" s="8">
        <v>0</v>
      </c>
      <c r="O3831" s="8">
        <v>0</v>
      </c>
      <c r="P3831" s="8" t="s">
        <v>114</v>
      </c>
      <c r="R3831" s="8">
        <v>-3</v>
      </c>
      <c r="S3831" s="13">
        <f>_xlfn.XLOOKUP(P3831,rif_fee_schedule!$A$2:$A$84,rif_fee_schedule!C$2:C$84, 0)*1.628</f>
        <v>4288.152</v>
      </c>
      <c r="T3831" s="13">
        <f>_xlfn.XLOOKUP(P3831,rif_fee_schedule!$A$2:$A$84,rif_fee_schedule!D$2:D$84, 0)</f>
        <v>2490</v>
      </c>
      <c r="U3831" s="14">
        <f t="shared" si="181"/>
        <v>-12864.456</v>
      </c>
      <c r="V3831" s="14">
        <f t="shared" si="182"/>
        <v>-7470</v>
      </c>
      <c r="W3831"/>
      <c r="Y3831" s="3">
        <v>272008405.74000001</v>
      </c>
      <c r="Z3831" s="3">
        <v>5573244.3300000001</v>
      </c>
      <c r="AA3831" s="3">
        <v>0</v>
      </c>
      <c r="AB3831">
        <v>0</v>
      </c>
      <c r="AC3831" s="3">
        <v>0</v>
      </c>
      <c r="AD3831" s="2">
        <v>-7297347.0099999998</v>
      </c>
      <c r="AE3831" s="3">
        <v>599122533.62</v>
      </c>
      <c r="AF3831" s="3">
        <v>12164932.65</v>
      </c>
      <c r="AG3831" s="3">
        <v>2628720.44</v>
      </c>
      <c r="AH3831" s="3">
        <v>103699.7</v>
      </c>
      <c r="AI3831" s="3">
        <v>2074</v>
      </c>
      <c r="AJ3831" s="2">
        <v>-10188946.82</v>
      </c>
    </row>
    <row r="3832" spans="1:36" hidden="1" x14ac:dyDescent="0.25">
      <c r="A3832" s="8">
        <v>2</v>
      </c>
      <c r="B3832" s="8" t="s">
        <v>1600</v>
      </c>
      <c r="C3832" s="8">
        <v>131270150190</v>
      </c>
      <c r="D3832" s="8" t="s">
        <v>1601</v>
      </c>
      <c r="F3832" s="8" t="s">
        <v>1602</v>
      </c>
      <c r="G3832" s="10">
        <v>43661</v>
      </c>
      <c r="H3832" s="8" t="s">
        <v>31</v>
      </c>
      <c r="I3832" s="8" t="s">
        <v>38</v>
      </c>
      <c r="J3832" s="9">
        <v>76280.42</v>
      </c>
      <c r="K3832" s="9">
        <v>1525.61</v>
      </c>
      <c r="L3832" s="8">
        <v>0</v>
      </c>
      <c r="M3832" s="14">
        <f t="shared" si="180"/>
        <v>77806.03</v>
      </c>
      <c r="N3832" s="8">
        <v>0</v>
      </c>
      <c r="O3832" s="8">
        <v>0</v>
      </c>
      <c r="P3832" s="8" t="s">
        <v>113</v>
      </c>
      <c r="R3832" s="8">
        <v>15</v>
      </c>
      <c r="S3832" s="13">
        <f>_xlfn.XLOOKUP(P3832,rif_fee_schedule!$A$2:$A$84,rif_fee_schedule!C$2:C$84, 0)*1.628</f>
        <v>6860.3919999999998</v>
      </c>
      <c r="T3832" s="13">
        <f>_xlfn.XLOOKUP(P3832,rif_fee_schedule!$A$2:$A$84,rif_fee_schedule!D$2:D$84, 0)</f>
        <v>3984</v>
      </c>
      <c r="U3832" s="14">
        <f t="shared" si="181"/>
        <v>102905.88</v>
      </c>
      <c r="V3832" s="14">
        <f t="shared" si="182"/>
        <v>59760</v>
      </c>
      <c r="W3832"/>
      <c r="Y3832" s="3">
        <v>272008405.74000001</v>
      </c>
      <c r="Z3832" s="3">
        <v>5573244.3300000001</v>
      </c>
      <c r="AA3832" s="3">
        <v>0</v>
      </c>
      <c r="AB3832">
        <v>0</v>
      </c>
      <c r="AC3832" s="3">
        <v>0</v>
      </c>
      <c r="AD3832" s="2">
        <v>-7297347.0099999998</v>
      </c>
      <c r="AE3832" s="3">
        <v>599122533.62</v>
      </c>
      <c r="AF3832" s="3">
        <v>12164932.65</v>
      </c>
      <c r="AG3832" s="3">
        <v>2628720.44</v>
      </c>
      <c r="AH3832" s="3">
        <v>103699.7</v>
      </c>
      <c r="AI3832" s="3">
        <v>2074</v>
      </c>
      <c r="AJ3832" s="2">
        <v>-10188946.82</v>
      </c>
    </row>
    <row r="3833" spans="1:36" hidden="1" x14ac:dyDescent="0.25">
      <c r="A3833" s="8">
        <v>2</v>
      </c>
      <c r="B3833" s="8" t="s">
        <v>1741</v>
      </c>
      <c r="C3833" s="8">
        <v>132070180330</v>
      </c>
      <c r="D3833" s="8" t="s">
        <v>1742</v>
      </c>
      <c r="F3833" s="8" t="s">
        <v>1743</v>
      </c>
      <c r="G3833" s="10">
        <v>43642</v>
      </c>
      <c r="H3833" s="8" t="s">
        <v>31</v>
      </c>
      <c r="I3833" s="8" t="s">
        <v>38</v>
      </c>
      <c r="J3833" s="9">
        <v>0</v>
      </c>
      <c r="K3833" s="9">
        <v>0</v>
      </c>
      <c r="L3833" s="8">
        <v>0</v>
      </c>
      <c r="M3833" s="14">
        <f t="shared" si="180"/>
        <v>0</v>
      </c>
      <c r="N3833" s="8">
        <v>0</v>
      </c>
      <c r="O3833" s="8">
        <v>0</v>
      </c>
      <c r="P3833" s="8" t="s">
        <v>77</v>
      </c>
      <c r="R3833" s="8">
        <v>1</v>
      </c>
      <c r="S3833" s="13">
        <f>_xlfn.XLOOKUP(P3833,rif_fee_schedule!$A$2:$A$84,rif_fee_schedule!C$2:C$84, 0)*1.628</f>
        <v>9769.6279999999988</v>
      </c>
      <c r="T3833" s="13">
        <f>_xlfn.XLOOKUP(P3833,rif_fee_schedule!$A$2:$A$84,rif_fee_schedule!D$2:D$84, 0)</f>
        <v>5674</v>
      </c>
      <c r="U3833" s="14">
        <f t="shared" si="181"/>
        <v>9769.6279999999988</v>
      </c>
      <c r="V3833" s="14">
        <f t="shared" si="182"/>
        <v>5674</v>
      </c>
      <c r="W3833"/>
      <c r="Y3833" s="3">
        <v>272008405.74000001</v>
      </c>
      <c r="Z3833" s="3">
        <v>5573244.3300000001</v>
      </c>
      <c r="AA3833" s="3">
        <v>0</v>
      </c>
      <c r="AB3833">
        <v>0</v>
      </c>
      <c r="AC3833" s="3">
        <v>0</v>
      </c>
      <c r="AD3833" s="2">
        <v>-7297347.0099999998</v>
      </c>
      <c r="AE3833" s="3">
        <v>599122533.62</v>
      </c>
      <c r="AF3833" s="3">
        <v>12164932.65</v>
      </c>
      <c r="AG3833" s="3">
        <v>2628720.44</v>
      </c>
      <c r="AH3833" s="3">
        <v>103699.7</v>
      </c>
      <c r="AI3833" s="3">
        <v>2074</v>
      </c>
      <c r="AJ3833" s="2">
        <v>-10188946.82</v>
      </c>
    </row>
    <row r="3834" spans="1:36" hidden="1" x14ac:dyDescent="0.25">
      <c r="A3834" s="8">
        <v>2</v>
      </c>
      <c r="B3834" s="8" t="s">
        <v>1741</v>
      </c>
      <c r="C3834" s="8">
        <v>132070180330</v>
      </c>
      <c r="D3834" s="8" t="s">
        <v>1742</v>
      </c>
      <c r="F3834" s="8" t="s">
        <v>1743</v>
      </c>
      <c r="G3834" s="10">
        <v>43642</v>
      </c>
      <c r="H3834" s="8" t="s">
        <v>31</v>
      </c>
      <c r="I3834" s="8" t="s">
        <v>38</v>
      </c>
      <c r="J3834" s="9">
        <v>0</v>
      </c>
      <c r="K3834" s="9">
        <v>0</v>
      </c>
      <c r="L3834" s="8">
        <v>0</v>
      </c>
      <c r="M3834" s="14">
        <f t="shared" si="180"/>
        <v>0</v>
      </c>
      <c r="N3834" s="8">
        <v>0</v>
      </c>
      <c r="O3834" s="8">
        <v>0</v>
      </c>
      <c r="P3834" s="8" t="s">
        <v>77</v>
      </c>
      <c r="R3834" s="8">
        <v>-1</v>
      </c>
      <c r="S3834" s="13">
        <f>_xlfn.XLOOKUP(P3834,rif_fee_schedule!$A$2:$A$84,rif_fee_schedule!C$2:C$84, 0)*1.628</f>
        <v>9769.6279999999988</v>
      </c>
      <c r="T3834" s="13">
        <f>_xlfn.XLOOKUP(P3834,rif_fee_schedule!$A$2:$A$84,rif_fee_schedule!D$2:D$84, 0)</f>
        <v>5674</v>
      </c>
      <c r="U3834" s="14">
        <f t="shared" si="181"/>
        <v>-9769.6279999999988</v>
      </c>
      <c r="V3834" s="14">
        <f t="shared" si="182"/>
        <v>-5674</v>
      </c>
      <c r="W3834"/>
      <c r="Y3834" s="3">
        <v>272008405.74000001</v>
      </c>
      <c r="Z3834" s="3">
        <v>5573244.3300000001</v>
      </c>
      <c r="AA3834" s="3">
        <v>0</v>
      </c>
      <c r="AB3834">
        <v>0</v>
      </c>
      <c r="AC3834" s="3">
        <v>0</v>
      </c>
      <c r="AD3834" s="2">
        <v>-7297347.0099999998</v>
      </c>
      <c r="AE3834" s="3">
        <v>599122533.62</v>
      </c>
      <c r="AF3834" s="3">
        <v>12164932.65</v>
      </c>
      <c r="AG3834" s="3">
        <v>2628720.44</v>
      </c>
      <c r="AH3834" s="3">
        <v>103699.7</v>
      </c>
      <c r="AI3834" s="3">
        <v>2074</v>
      </c>
      <c r="AJ3834" s="2">
        <v>-10188946.82</v>
      </c>
    </row>
    <row r="3835" spans="1:36" hidden="1" x14ac:dyDescent="0.25">
      <c r="A3835" s="8">
        <v>2</v>
      </c>
      <c r="B3835" s="8" t="s">
        <v>2131</v>
      </c>
      <c r="C3835" s="8">
        <v>141160190410</v>
      </c>
      <c r="D3835" s="8" t="s">
        <v>2132</v>
      </c>
      <c r="F3835" s="8" t="s">
        <v>2133</v>
      </c>
      <c r="G3835" s="10">
        <v>43643</v>
      </c>
      <c r="H3835" s="8" t="s">
        <v>31</v>
      </c>
      <c r="I3835" s="8" t="s">
        <v>38</v>
      </c>
      <c r="J3835" s="9">
        <v>1969.71</v>
      </c>
      <c r="K3835" s="9">
        <v>39.39</v>
      </c>
      <c r="L3835" s="8">
        <v>0</v>
      </c>
      <c r="M3835" s="14">
        <f t="shared" si="180"/>
        <v>2009.1000000000001</v>
      </c>
      <c r="N3835" s="8">
        <v>0</v>
      </c>
      <c r="O3835" s="8">
        <v>0</v>
      </c>
      <c r="P3835" s="8" t="s">
        <v>114</v>
      </c>
      <c r="R3835" s="8">
        <v>2</v>
      </c>
      <c r="S3835" s="13">
        <f>_xlfn.XLOOKUP(P3835,rif_fee_schedule!$A$2:$A$84,rif_fee_schedule!C$2:C$84, 0)*1.628</f>
        <v>4288.152</v>
      </c>
      <c r="T3835" s="13">
        <f>_xlfn.XLOOKUP(P3835,rif_fee_schedule!$A$2:$A$84,rif_fee_schedule!D$2:D$84, 0)</f>
        <v>2490</v>
      </c>
      <c r="U3835" s="14">
        <f t="shared" si="181"/>
        <v>8576.3040000000001</v>
      </c>
      <c r="V3835" s="14">
        <f t="shared" si="182"/>
        <v>4980</v>
      </c>
      <c r="W3835"/>
      <c r="Y3835" s="3">
        <v>272008405.74000001</v>
      </c>
      <c r="Z3835" s="3">
        <v>5573244.3300000001</v>
      </c>
      <c r="AA3835" s="3">
        <v>0</v>
      </c>
      <c r="AB3835">
        <v>0</v>
      </c>
      <c r="AC3835" s="3">
        <v>0</v>
      </c>
      <c r="AD3835" s="2">
        <v>-7297347.0099999998</v>
      </c>
      <c r="AE3835" s="3">
        <v>599122533.62</v>
      </c>
      <c r="AF3835" s="3">
        <v>12164932.65</v>
      </c>
      <c r="AG3835" s="3">
        <v>2628720.44</v>
      </c>
      <c r="AH3835" s="3">
        <v>103699.7</v>
      </c>
      <c r="AI3835" s="3">
        <v>2074</v>
      </c>
      <c r="AJ3835" s="2">
        <v>-10188946.82</v>
      </c>
    </row>
    <row r="3836" spans="1:36" hidden="1" x14ac:dyDescent="0.25">
      <c r="A3836" s="8">
        <v>2</v>
      </c>
      <c r="B3836" s="8" t="s">
        <v>2131</v>
      </c>
      <c r="C3836" s="8">
        <v>141160190410</v>
      </c>
      <c r="D3836" s="8" t="s">
        <v>2132</v>
      </c>
      <c r="F3836" s="8" t="s">
        <v>2133</v>
      </c>
      <c r="G3836" s="10">
        <v>43643</v>
      </c>
      <c r="H3836" s="8" t="s">
        <v>31</v>
      </c>
      <c r="I3836" s="8" t="s">
        <v>38</v>
      </c>
      <c r="J3836" s="9">
        <v>1969.71</v>
      </c>
      <c r="K3836" s="9">
        <v>39.39</v>
      </c>
      <c r="L3836" s="8">
        <v>0</v>
      </c>
      <c r="M3836" s="14">
        <f t="shared" si="180"/>
        <v>2009.1000000000001</v>
      </c>
      <c r="N3836" s="8">
        <v>0</v>
      </c>
      <c r="O3836" s="8">
        <v>0</v>
      </c>
      <c r="P3836" s="8" t="s">
        <v>77</v>
      </c>
      <c r="R3836" s="8">
        <v>-1</v>
      </c>
      <c r="S3836" s="13">
        <f>_xlfn.XLOOKUP(P3836,rif_fee_schedule!$A$2:$A$84,rif_fee_schedule!C$2:C$84, 0)*1.628</f>
        <v>9769.6279999999988</v>
      </c>
      <c r="T3836" s="13">
        <f>_xlfn.XLOOKUP(P3836,rif_fee_schedule!$A$2:$A$84,rif_fee_schedule!D$2:D$84, 0)</f>
        <v>5674</v>
      </c>
      <c r="U3836" s="14">
        <f t="shared" si="181"/>
        <v>-9769.6279999999988</v>
      </c>
      <c r="V3836" s="14">
        <f t="shared" si="182"/>
        <v>-5674</v>
      </c>
      <c r="W3836"/>
      <c r="Y3836" s="3">
        <v>272008405.74000001</v>
      </c>
      <c r="Z3836" s="3">
        <v>5573244.3300000001</v>
      </c>
      <c r="AA3836" s="3">
        <v>0</v>
      </c>
      <c r="AB3836">
        <v>0</v>
      </c>
      <c r="AC3836" s="3">
        <v>0</v>
      </c>
      <c r="AD3836" s="2">
        <v>-7297347.0099999998</v>
      </c>
      <c r="AE3836" s="3">
        <v>599122533.62</v>
      </c>
      <c r="AF3836" s="3">
        <v>12164932.65</v>
      </c>
      <c r="AG3836" s="3">
        <v>2628720.44</v>
      </c>
      <c r="AH3836" s="3">
        <v>103699.7</v>
      </c>
      <c r="AI3836" s="3">
        <v>2074</v>
      </c>
      <c r="AJ3836" s="2">
        <v>-10188946.82</v>
      </c>
    </row>
    <row r="3837" spans="1:36" hidden="1" x14ac:dyDescent="0.25">
      <c r="A3837" s="8">
        <v>8</v>
      </c>
      <c r="B3837" s="8" t="s">
        <v>8723</v>
      </c>
      <c r="C3837" s="8">
        <v>232340070520</v>
      </c>
      <c r="D3837" s="8" t="s">
        <v>8724</v>
      </c>
      <c r="G3837" s="10">
        <v>43677</v>
      </c>
      <c r="H3837" s="8" t="s">
        <v>31</v>
      </c>
      <c r="I3837" s="8" t="s">
        <v>32</v>
      </c>
      <c r="J3837" s="9">
        <v>165677.76000000001</v>
      </c>
      <c r="K3837" s="9">
        <v>3313.56</v>
      </c>
      <c r="L3837" s="8">
        <v>0</v>
      </c>
      <c r="M3837" s="14">
        <f t="shared" si="180"/>
        <v>168991.32</v>
      </c>
      <c r="N3837" s="8">
        <v>0</v>
      </c>
      <c r="O3837" s="8">
        <v>0</v>
      </c>
      <c r="P3837" s="8" t="s">
        <v>613</v>
      </c>
      <c r="R3837" s="8">
        <v>114</v>
      </c>
      <c r="S3837" s="13">
        <f>_xlfn.XLOOKUP(P3837,rif_fee_schedule!$A$2:$A$84,rif_fee_schedule!C$2:C$84, 0)*1.628</f>
        <v>1619.86</v>
      </c>
      <c r="T3837" s="13">
        <f>_xlfn.XLOOKUP(P3837,rif_fee_schedule!$A$2:$A$84,rif_fee_schedule!D$2:D$84, 0)</f>
        <v>940</v>
      </c>
      <c r="U3837" s="14">
        <f t="shared" si="181"/>
        <v>184664.03999999998</v>
      </c>
      <c r="V3837" s="14">
        <f t="shared" si="182"/>
        <v>107160</v>
      </c>
      <c r="W3837"/>
      <c r="Y3837" s="3">
        <v>38230434.439999998</v>
      </c>
      <c r="Z3837" s="3">
        <v>764608.82</v>
      </c>
      <c r="AA3837" s="3">
        <v>0</v>
      </c>
      <c r="AB3837">
        <v>0</v>
      </c>
      <c r="AC3837" s="3">
        <v>0</v>
      </c>
      <c r="AD3837" s="2">
        <v>-229524.99</v>
      </c>
      <c r="AE3837" s="3">
        <v>599122533.62</v>
      </c>
      <c r="AF3837" s="3">
        <v>12164932.65</v>
      </c>
      <c r="AG3837" s="3">
        <v>2628720.44</v>
      </c>
      <c r="AH3837" s="3">
        <v>103699.7</v>
      </c>
      <c r="AI3837" s="3">
        <v>2074</v>
      </c>
      <c r="AJ3837" s="2">
        <v>-10188946.82</v>
      </c>
    </row>
    <row r="3838" spans="1:36" hidden="1" x14ac:dyDescent="0.25">
      <c r="A3838" s="8">
        <v>2</v>
      </c>
      <c r="B3838" s="8" t="s">
        <v>1885</v>
      </c>
      <c r="C3838" s="8">
        <v>132310260300</v>
      </c>
      <c r="D3838" s="8" t="s">
        <v>1886</v>
      </c>
      <c r="F3838" s="8" t="s">
        <v>1887</v>
      </c>
      <c r="G3838" s="10">
        <v>43643</v>
      </c>
      <c r="H3838" s="8" t="s">
        <v>31</v>
      </c>
      <c r="I3838" s="8" t="s">
        <v>38</v>
      </c>
      <c r="J3838" s="9">
        <v>4386.22</v>
      </c>
      <c r="K3838" s="9">
        <v>87.73</v>
      </c>
      <c r="L3838" s="8">
        <v>0</v>
      </c>
      <c r="M3838" s="14">
        <f t="shared" si="180"/>
        <v>4473.95</v>
      </c>
      <c r="N3838" s="8">
        <v>0</v>
      </c>
      <c r="O3838" s="8">
        <v>0</v>
      </c>
      <c r="P3838" s="8" t="s">
        <v>77</v>
      </c>
      <c r="R3838" s="8">
        <v>1</v>
      </c>
      <c r="S3838" s="13">
        <f>_xlfn.XLOOKUP(P3838,rif_fee_schedule!$A$2:$A$84,rif_fee_schedule!C$2:C$84, 0)*1.628</f>
        <v>9769.6279999999988</v>
      </c>
      <c r="T3838" s="13">
        <f>_xlfn.XLOOKUP(P3838,rif_fee_schedule!$A$2:$A$84,rif_fee_schedule!D$2:D$84, 0)</f>
        <v>5674</v>
      </c>
      <c r="U3838" s="14">
        <f t="shared" si="181"/>
        <v>9769.6279999999988</v>
      </c>
      <c r="V3838" s="14">
        <f t="shared" si="182"/>
        <v>5674</v>
      </c>
      <c r="W3838"/>
      <c r="Y3838" s="3">
        <v>272008405.74000001</v>
      </c>
      <c r="Z3838" s="3">
        <v>5573244.3300000001</v>
      </c>
      <c r="AA3838" s="3">
        <v>0</v>
      </c>
      <c r="AB3838">
        <v>0</v>
      </c>
      <c r="AC3838" s="3">
        <v>0</v>
      </c>
      <c r="AD3838" s="2">
        <v>-7297347.0099999998</v>
      </c>
      <c r="AE3838" s="3">
        <v>599122533.62</v>
      </c>
      <c r="AF3838" s="3">
        <v>12164932.65</v>
      </c>
      <c r="AG3838" s="3">
        <v>2628720.44</v>
      </c>
      <c r="AH3838" s="3">
        <v>103699.7</v>
      </c>
      <c r="AI3838" s="3">
        <v>2074</v>
      </c>
      <c r="AJ3838" s="2">
        <v>-10188946.82</v>
      </c>
    </row>
    <row r="3839" spans="1:36" hidden="1" x14ac:dyDescent="0.25">
      <c r="A3839" s="8">
        <v>2</v>
      </c>
      <c r="B3839" s="8" t="s">
        <v>1885</v>
      </c>
      <c r="C3839" s="8">
        <v>132310260300</v>
      </c>
      <c r="D3839" s="8" t="s">
        <v>1886</v>
      </c>
      <c r="F3839" s="8" t="s">
        <v>1887</v>
      </c>
      <c r="G3839" s="10">
        <v>43643</v>
      </c>
      <c r="H3839" s="8" t="s">
        <v>31</v>
      </c>
      <c r="I3839" s="8" t="s">
        <v>38</v>
      </c>
      <c r="J3839" s="9">
        <v>4386.22</v>
      </c>
      <c r="K3839" s="9">
        <v>87.73</v>
      </c>
      <c r="L3839" s="8">
        <v>0</v>
      </c>
      <c r="M3839" s="14">
        <f t="shared" si="180"/>
        <v>4473.95</v>
      </c>
      <c r="N3839" s="8">
        <v>0</v>
      </c>
      <c r="O3839" s="8">
        <v>0</v>
      </c>
      <c r="P3839" s="8" t="s">
        <v>77</v>
      </c>
      <c r="R3839" s="8">
        <v>-0.5</v>
      </c>
      <c r="S3839" s="13">
        <f>_xlfn.XLOOKUP(P3839,rif_fee_schedule!$A$2:$A$84,rif_fee_schedule!C$2:C$84, 0)*1.628</f>
        <v>9769.6279999999988</v>
      </c>
      <c r="T3839" s="13">
        <f>_xlfn.XLOOKUP(P3839,rif_fee_schedule!$A$2:$A$84,rif_fee_schedule!D$2:D$84, 0)</f>
        <v>5674</v>
      </c>
      <c r="U3839" s="14">
        <f t="shared" si="181"/>
        <v>-4884.8139999999994</v>
      </c>
      <c r="V3839" s="14">
        <f t="shared" si="182"/>
        <v>-2837</v>
      </c>
      <c r="W3839"/>
      <c r="Y3839" s="3">
        <v>272008405.74000001</v>
      </c>
      <c r="Z3839" s="3">
        <v>5573244.3300000001</v>
      </c>
      <c r="AA3839" s="3">
        <v>0</v>
      </c>
      <c r="AB3839">
        <v>0</v>
      </c>
      <c r="AC3839" s="3">
        <v>0</v>
      </c>
      <c r="AD3839" s="2">
        <v>-7297347.0099999998</v>
      </c>
      <c r="AE3839" s="3">
        <v>599122533.62</v>
      </c>
      <c r="AF3839" s="3">
        <v>12164932.65</v>
      </c>
      <c r="AG3839" s="3">
        <v>2628720.44</v>
      </c>
      <c r="AH3839" s="3">
        <v>103699.7</v>
      </c>
      <c r="AI3839" s="3">
        <v>2074</v>
      </c>
      <c r="AJ3839" s="2">
        <v>-10188946.82</v>
      </c>
    </row>
    <row r="3840" spans="1:36" hidden="1" x14ac:dyDescent="0.25">
      <c r="A3840" s="8">
        <v>6</v>
      </c>
      <c r="B3840" s="8" t="s">
        <v>5964</v>
      </c>
      <c r="C3840" s="8">
        <v>1678240060590</v>
      </c>
      <c r="D3840" s="8" t="s">
        <v>5965</v>
      </c>
      <c r="F3840" s="8" t="s">
        <v>5966</v>
      </c>
      <c r="G3840" s="10">
        <v>43705</v>
      </c>
      <c r="H3840" s="8" t="s">
        <v>31</v>
      </c>
      <c r="I3840" s="8" t="s">
        <v>38</v>
      </c>
      <c r="J3840" s="9">
        <v>9278.02</v>
      </c>
      <c r="K3840" s="9">
        <v>185.56</v>
      </c>
      <c r="L3840" s="8">
        <v>0</v>
      </c>
      <c r="M3840" s="14">
        <f t="shared" si="180"/>
        <v>9463.58</v>
      </c>
      <c r="N3840" s="8">
        <v>0</v>
      </c>
      <c r="O3840" s="8">
        <v>0</v>
      </c>
      <c r="P3840" s="8" t="s">
        <v>77</v>
      </c>
      <c r="R3840" s="8">
        <v>1</v>
      </c>
      <c r="S3840" s="13">
        <f>_xlfn.XLOOKUP(P3840,rif_fee_schedule!$A$2:$A$84,rif_fee_schedule!C$2:C$84, 0)*1.628</f>
        <v>9769.6279999999988</v>
      </c>
      <c r="T3840" s="13">
        <f>_xlfn.XLOOKUP(P3840,rif_fee_schedule!$A$2:$A$84,rif_fee_schedule!D$2:D$84, 0)</f>
        <v>5674</v>
      </c>
      <c r="U3840" s="14">
        <f t="shared" si="181"/>
        <v>9769.6279999999988</v>
      </c>
      <c r="V3840" s="14">
        <f t="shared" si="182"/>
        <v>5674</v>
      </c>
      <c r="W3840"/>
      <c r="Y3840" s="3">
        <v>43269262.359999999</v>
      </c>
      <c r="Z3840" s="3">
        <v>874367.57</v>
      </c>
      <c r="AA3840" s="3">
        <v>433279.63</v>
      </c>
      <c r="AB3840">
        <v>0</v>
      </c>
      <c r="AC3840" s="3">
        <v>0</v>
      </c>
      <c r="AD3840" s="2">
        <v>374512.67</v>
      </c>
      <c r="AE3840" s="3">
        <v>599122533.62</v>
      </c>
      <c r="AF3840" s="3">
        <v>12164932.65</v>
      </c>
      <c r="AG3840" s="3">
        <v>2628720.44</v>
      </c>
      <c r="AH3840" s="3">
        <v>103699.7</v>
      </c>
      <c r="AI3840" s="3">
        <v>2074</v>
      </c>
      <c r="AJ3840" s="2">
        <v>-10188946.82</v>
      </c>
    </row>
    <row r="3841" spans="1:36" hidden="1" x14ac:dyDescent="0.25">
      <c r="A3841" s="8">
        <v>2</v>
      </c>
      <c r="B3841" s="8" t="s">
        <v>1708</v>
      </c>
      <c r="C3841" s="8">
        <v>102100601080</v>
      </c>
      <c r="D3841" s="8" t="s">
        <v>1709</v>
      </c>
      <c r="F3841" s="8" t="s">
        <v>1710</v>
      </c>
      <c r="G3841" s="10">
        <v>43643</v>
      </c>
      <c r="H3841" s="8" t="s">
        <v>31</v>
      </c>
      <c r="I3841" s="8" t="s">
        <v>38</v>
      </c>
      <c r="J3841" s="9">
        <v>9417.57</v>
      </c>
      <c r="K3841" s="9">
        <v>188.35</v>
      </c>
      <c r="L3841" s="8">
        <v>0</v>
      </c>
      <c r="M3841" s="14">
        <f t="shared" si="180"/>
        <v>9605.92</v>
      </c>
      <c r="N3841" s="8">
        <v>0</v>
      </c>
      <c r="O3841" s="8">
        <v>0</v>
      </c>
      <c r="P3841" s="8" t="s">
        <v>1711</v>
      </c>
      <c r="R3841" s="8">
        <v>-954</v>
      </c>
      <c r="S3841" s="13">
        <f>_xlfn.XLOOKUP(P3841,rif_fee_schedule!$A$2:$A$84,rif_fee_schedule!C$2:C$84, 0)*1.628</f>
        <v>8.2507039999999989</v>
      </c>
      <c r="T3841" s="13">
        <f>_xlfn.XLOOKUP(P3841,rif_fee_schedule!$A$2:$A$84,rif_fee_schedule!D$2:D$84, 0)</f>
        <v>4.7919999999999998</v>
      </c>
      <c r="U3841" s="14">
        <f t="shared" si="181"/>
        <v>-7871.1716159999987</v>
      </c>
      <c r="V3841" s="14">
        <f t="shared" si="182"/>
        <v>-4571.5680000000002</v>
      </c>
      <c r="W3841"/>
      <c r="Y3841" s="3">
        <v>272008405.74000001</v>
      </c>
      <c r="Z3841" s="3">
        <v>5573244.3300000001</v>
      </c>
      <c r="AA3841" s="3">
        <v>0</v>
      </c>
      <c r="AB3841">
        <v>0</v>
      </c>
      <c r="AC3841" s="3">
        <v>0</v>
      </c>
      <c r="AD3841" s="2">
        <v>-7297347.0099999998</v>
      </c>
      <c r="AE3841" s="3">
        <v>599122533.62</v>
      </c>
      <c r="AF3841" s="3">
        <v>12164932.65</v>
      </c>
      <c r="AG3841" s="3">
        <v>2628720.44</v>
      </c>
      <c r="AH3841" s="3">
        <v>103699.7</v>
      </c>
      <c r="AI3841" s="3">
        <v>2074</v>
      </c>
      <c r="AJ3841" s="2">
        <v>-10188946.82</v>
      </c>
    </row>
    <row r="3842" spans="1:36" hidden="1" x14ac:dyDescent="0.25">
      <c r="A3842" s="8">
        <v>2</v>
      </c>
      <c r="B3842" s="8" t="s">
        <v>1708</v>
      </c>
      <c r="C3842" s="8">
        <v>102100601080</v>
      </c>
      <c r="D3842" s="8" t="s">
        <v>1709</v>
      </c>
      <c r="F3842" s="8" t="s">
        <v>1710</v>
      </c>
      <c r="G3842" s="10">
        <v>43643</v>
      </c>
      <c r="H3842" s="8" t="s">
        <v>31</v>
      </c>
      <c r="I3842" s="8" t="s">
        <v>38</v>
      </c>
      <c r="J3842" s="9">
        <v>9417.57</v>
      </c>
      <c r="K3842" s="9">
        <v>188.35</v>
      </c>
      <c r="L3842" s="8">
        <v>0</v>
      </c>
      <c r="M3842" s="14">
        <f t="shared" si="180"/>
        <v>9605.92</v>
      </c>
      <c r="N3842" s="8">
        <v>0</v>
      </c>
      <c r="O3842" s="8">
        <v>0</v>
      </c>
      <c r="P3842" s="8" t="s">
        <v>45</v>
      </c>
      <c r="R3842" s="8">
        <v>954</v>
      </c>
      <c r="S3842" s="13">
        <f>_xlfn.XLOOKUP(P3842,rif_fee_schedule!$A$2:$A$84,rif_fee_schedule!C$2:C$84, 0)*1.628</f>
        <v>19.244587999999997</v>
      </c>
      <c r="T3842" s="13">
        <f>_xlfn.XLOOKUP(P3842,rif_fee_schedule!$A$2:$A$84,rif_fee_schedule!D$2:D$84, 0)</f>
        <v>11.177</v>
      </c>
      <c r="U3842" s="14">
        <f t="shared" si="181"/>
        <v>18359.336951999998</v>
      </c>
      <c r="V3842" s="14">
        <f t="shared" si="182"/>
        <v>10662.858</v>
      </c>
      <c r="W3842"/>
      <c r="Y3842" s="3">
        <v>272008405.74000001</v>
      </c>
      <c r="Z3842" s="3">
        <v>5573244.3300000001</v>
      </c>
      <c r="AA3842" s="3">
        <v>0</v>
      </c>
      <c r="AB3842">
        <v>0</v>
      </c>
      <c r="AC3842" s="3">
        <v>0</v>
      </c>
      <c r="AD3842" s="2">
        <v>-7297347.0099999998</v>
      </c>
      <c r="AE3842" s="3">
        <v>599122533.62</v>
      </c>
      <c r="AF3842" s="3">
        <v>12164932.65</v>
      </c>
      <c r="AG3842" s="3">
        <v>2628720.44</v>
      </c>
      <c r="AH3842" s="3">
        <v>103699.7</v>
      </c>
      <c r="AI3842" s="3">
        <v>2074</v>
      </c>
      <c r="AJ3842" s="2">
        <v>-10188946.82</v>
      </c>
    </row>
    <row r="3843" spans="1:36" hidden="1" x14ac:dyDescent="0.25">
      <c r="A3843" s="8">
        <v>9.1</v>
      </c>
      <c r="B3843" s="8" t="s">
        <v>8881</v>
      </c>
      <c r="C3843" s="8">
        <v>430010510050</v>
      </c>
      <c r="D3843" s="8" t="s">
        <v>8882</v>
      </c>
      <c r="F3843" s="8" t="s">
        <v>8883</v>
      </c>
      <c r="G3843" s="10">
        <v>43665</v>
      </c>
      <c r="H3843" s="8" t="s">
        <v>31</v>
      </c>
      <c r="I3843" s="8" t="s">
        <v>38</v>
      </c>
      <c r="J3843" s="9">
        <v>5462.16</v>
      </c>
      <c r="K3843" s="9">
        <v>109.24</v>
      </c>
      <c r="L3843" s="8">
        <v>0</v>
      </c>
      <c r="M3843" s="14">
        <f t="shared" si="180"/>
        <v>5571.4</v>
      </c>
      <c r="N3843" s="8">
        <v>0</v>
      </c>
      <c r="O3843" s="8">
        <v>0</v>
      </c>
      <c r="P3843" s="8" t="s">
        <v>349</v>
      </c>
      <c r="R3843" s="8">
        <v>444</v>
      </c>
      <c r="S3843" s="13">
        <f>_xlfn.XLOOKUP(P3843,rif_fee_schedule!$A$2:$A$84,rif_fee_schedule!C$2:C$84, 0)*1.628</f>
        <v>13.701248</v>
      </c>
      <c r="T3843" s="13">
        <f>_xlfn.XLOOKUP(P3843,rif_fee_schedule!$A$2:$A$84,rif_fee_schedule!D$2:D$84, 0)</f>
        <v>7.9569999999999999</v>
      </c>
      <c r="U3843" s="14">
        <f t="shared" si="181"/>
        <v>6083.354112</v>
      </c>
      <c r="V3843" s="14">
        <f t="shared" si="182"/>
        <v>3532.9079999999999</v>
      </c>
      <c r="W3843"/>
      <c r="Y3843" s="3">
        <v>13894747.220000001</v>
      </c>
      <c r="Z3843" s="3">
        <v>290518.01</v>
      </c>
      <c r="AA3843" s="3">
        <v>0</v>
      </c>
      <c r="AB3843">
        <v>0</v>
      </c>
      <c r="AC3843" s="3">
        <v>0</v>
      </c>
      <c r="AD3843" s="2">
        <v>-156592.79</v>
      </c>
      <c r="AE3843" s="3">
        <v>599122533.62</v>
      </c>
      <c r="AF3843" s="3">
        <v>12164932.65</v>
      </c>
      <c r="AG3843" s="3">
        <v>2628720.44</v>
      </c>
      <c r="AH3843" s="3">
        <v>103699.7</v>
      </c>
      <c r="AI3843" s="3">
        <v>2074</v>
      </c>
      <c r="AJ3843" s="2">
        <v>-10188946.82</v>
      </c>
    </row>
    <row r="3844" spans="1:36" hidden="1" x14ac:dyDescent="0.25">
      <c r="A3844" s="8">
        <v>3.1</v>
      </c>
      <c r="B3844" s="8" t="s">
        <v>3976</v>
      </c>
      <c r="C3844" s="8">
        <v>622280180250</v>
      </c>
      <c r="D3844" s="8" t="s">
        <v>3977</v>
      </c>
      <c r="F3844" s="8" t="s">
        <v>3978</v>
      </c>
      <c r="G3844" s="10">
        <v>43651</v>
      </c>
      <c r="H3844" s="8" t="s">
        <v>31</v>
      </c>
      <c r="I3844" s="8" t="s">
        <v>38</v>
      </c>
      <c r="J3844" s="9">
        <v>0</v>
      </c>
      <c r="K3844" s="9">
        <v>0</v>
      </c>
      <c r="L3844" s="8">
        <v>0</v>
      </c>
      <c r="M3844" s="14">
        <f t="shared" si="180"/>
        <v>0</v>
      </c>
      <c r="N3844" s="8">
        <v>0</v>
      </c>
      <c r="O3844" s="8">
        <v>0</v>
      </c>
      <c r="P3844" s="8" t="s">
        <v>77</v>
      </c>
      <c r="R3844" s="8">
        <v>0</v>
      </c>
      <c r="S3844" s="13">
        <f>_xlfn.XLOOKUP(P3844,rif_fee_schedule!$A$2:$A$84,rif_fee_schedule!C$2:C$84, 0)*1.628</f>
        <v>9769.6279999999988</v>
      </c>
      <c r="T3844" s="13">
        <f>_xlfn.XLOOKUP(P3844,rif_fee_schedule!$A$2:$A$84,rif_fee_schedule!D$2:D$84, 0)</f>
        <v>5674</v>
      </c>
      <c r="U3844" s="14">
        <f t="shared" si="181"/>
        <v>0</v>
      </c>
      <c r="V3844" s="14">
        <f t="shared" si="182"/>
        <v>0</v>
      </c>
      <c r="W3844"/>
      <c r="Y3844" s="3">
        <v>34362078.990000002</v>
      </c>
      <c r="Z3844" s="3">
        <v>687512.03</v>
      </c>
      <c r="AA3844" s="3">
        <v>0</v>
      </c>
      <c r="AB3844">
        <v>0</v>
      </c>
      <c r="AC3844" s="3">
        <v>0</v>
      </c>
      <c r="AD3844" s="2">
        <v>-175934.14</v>
      </c>
      <c r="AE3844" s="3">
        <v>599122533.62</v>
      </c>
      <c r="AF3844" s="3">
        <v>12164932.65</v>
      </c>
      <c r="AG3844" s="3">
        <v>2628720.44</v>
      </c>
      <c r="AH3844" s="3">
        <v>103699.7</v>
      </c>
      <c r="AI3844" s="3">
        <v>2074</v>
      </c>
      <c r="AJ3844" s="2">
        <v>-10188946.82</v>
      </c>
    </row>
    <row r="3845" spans="1:36" hidden="1" x14ac:dyDescent="0.25">
      <c r="A3845" s="8">
        <v>3</v>
      </c>
      <c r="B3845" s="8" t="s">
        <v>3544</v>
      </c>
      <c r="C3845" s="8">
        <v>3220150440010</v>
      </c>
      <c r="D3845" s="8" t="s">
        <v>3545</v>
      </c>
      <c r="F3845" s="8" t="s">
        <v>3531</v>
      </c>
      <c r="G3845" s="10">
        <v>43649</v>
      </c>
      <c r="H3845" s="8" t="s">
        <v>31</v>
      </c>
      <c r="I3845" s="8" t="s">
        <v>38</v>
      </c>
      <c r="J3845" s="9">
        <v>0</v>
      </c>
      <c r="K3845" s="9">
        <v>0</v>
      </c>
      <c r="L3845" s="8">
        <v>0</v>
      </c>
      <c r="M3845" s="14">
        <f t="shared" si="180"/>
        <v>0</v>
      </c>
      <c r="N3845" s="8">
        <v>0</v>
      </c>
      <c r="O3845" s="8">
        <v>0</v>
      </c>
      <c r="P3845" s="8" t="s">
        <v>83</v>
      </c>
      <c r="R3845" s="11">
        <v>-6065.5</v>
      </c>
      <c r="S3845" s="13">
        <f>_xlfn.XLOOKUP(P3845,rif_fee_schedule!$A$2:$A$84,rif_fee_schedule!C$2:C$84, 0)*1.628</f>
        <v>13.572635999999999</v>
      </c>
      <c r="T3845" s="13">
        <f>_xlfn.XLOOKUP(P3845,rif_fee_schedule!$A$2:$A$84,rif_fee_schedule!D$2:D$84, 0)</f>
        <v>7.883</v>
      </c>
      <c r="U3845" s="14">
        <f t="shared" si="181"/>
        <v>-82324.823657999994</v>
      </c>
      <c r="V3845" s="14">
        <f t="shared" si="182"/>
        <v>-47814.336499999998</v>
      </c>
      <c r="W3845" s="2"/>
      <c r="Y3845" s="3">
        <v>23988344.25</v>
      </c>
      <c r="Z3845" s="3">
        <v>491993.61</v>
      </c>
      <c r="AA3845" s="3">
        <v>633517.25</v>
      </c>
      <c r="AB3845">
        <v>0</v>
      </c>
      <c r="AC3845" s="3">
        <v>0</v>
      </c>
      <c r="AD3845" s="2">
        <v>2811604.2</v>
      </c>
      <c r="AE3845" s="3">
        <v>599122533.62</v>
      </c>
      <c r="AF3845" s="3">
        <v>12164932.65</v>
      </c>
      <c r="AG3845" s="3">
        <v>2628720.44</v>
      </c>
      <c r="AH3845" s="3">
        <v>103699.7</v>
      </c>
      <c r="AI3845" s="3">
        <v>2074</v>
      </c>
      <c r="AJ3845" s="2">
        <v>-10188946.82</v>
      </c>
    </row>
    <row r="3846" spans="1:36" hidden="1" x14ac:dyDescent="0.25">
      <c r="A3846" s="8">
        <v>3</v>
      </c>
      <c r="B3846" s="8" t="s">
        <v>3544</v>
      </c>
      <c r="C3846" s="8">
        <v>3220150440010</v>
      </c>
      <c r="D3846" s="8" t="s">
        <v>3545</v>
      </c>
      <c r="F3846" s="8" t="s">
        <v>3531</v>
      </c>
      <c r="G3846" s="10">
        <v>43649</v>
      </c>
      <c r="H3846" s="8" t="s">
        <v>31</v>
      </c>
      <c r="I3846" s="8" t="s">
        <v>38</v>
      </c>
      <c r="J3846" s="9">
        <v>0</v>
      </c>
      <c r="K3846" s="9">
        <v>0</v>
      </c>
      <c r="L3846" s="8">
        <v>0</v>
      </c>
      <c r="M3846" s="14">
        <f t="shared" si="180"/>
        <v>0</v>
      </c>
      <c r="N3846" s="8">
        <v>0</v>
      </c>
      <c r="O3846" s="8">
        <v>0</v>
      </c>
      <c r="P3846" s="8" t="s">
        <v>106</v>
      </c>
      <c r="R3846" s="8">
        <v>-0.19</v>
      </c>
      <c r="S3846" s="13">
        <f>_xlfn.XLOOKUP(P3846,rif_fee_schedule!$A$2:$A$84,rif_fee_schedule!C$2:C$84, 0)*1.628</f>
        <v>0</v>
      </c>
      <c r="T3846" s="13">
        <f>_xlfn.XLOOKUP(P3846,rif_fee_schedule!$A$2:$A$84,rif_fee_schedule!D$2:D$84, 0)</f>
        <v>0</v>
      </c>
      <c r="U3846" s="14">
        <f t="shared" si="181"/>
        <v>0</v>
      </c>
      <c r="V3846" s="14">
        <f t="shared" si="182"/>
        <v>0</v>
      </c>
      <c r="W3846"/>
      <c r="Y3846" s="3">
        <v>23988344.25</v>
      </c>
      <c r="Z3846" s="3">
        <v>491993.61</v>
      </c>
      <c r="AA3846" s="3">
        <v>633517.25</v>
      </c>
      <c r="AB3846">
        <v>0</v>
      </c>
      <c r="AC3846" s="3">
        <v>0</v>
      </c>
      <c r="AD3846" s="2">
        <v>2811604.2</v>
      </c>
      <c r="AE3846" s="3">
        <v>599122533.62</v>
      </c>
      <c r="AF3846" s="3">
        <v>12164932.65</v>
      </c>
      <c r="AG3846" s="3">
        <v>2628720.44</v>
      </c>
      <c r="AH3846" s="3">
        <v>103699.7</v>
      </c>
      <c r="AI3846" s="3">
        <v>2074</v>
      </c>
      <c r="AJ3846" s="2">
        <v>-10188946.82</v>
      </c>
    </row>
    <row r="3847" spans="1:36" hidden="1" x14ac:dyDescent="0.25">
      <c r="A3847" s="8">
        <v>3</v>
      </c>
      <c r="B3847" s="8" t="s">
        <v>3544</v>
      </c>
      <c r="C3847" s="8">
        <v>3220150440010</v>
      </c>
      <c r="D3847" s="8" t="s">
        <v>3545</v>
      </c>
      <c r="F3847" s="8" t="s">
        <v>3531</v>
      </c>
      <c r="G3847" s="10">
        <v>43649</v>
      </c>
      <c r="H3847" s="8" t="s">
        <v>31</v>
      </c>
      <c r="I3847" s="8" t="s">
        <v>38</v>
      </c>
      <c r="J3847" s="9">
        <v>0</v>
      </c>
      <c r="K3847" s="9">
        <v>0</v>
      </c>
      <c r="L3847" s="8">
        <v>0</v>
      </c>
      <c r="M3847" s="14">
        <f t="shared" si="180"/>
        <v>0</v>
      </c>
      <c r="N3847" s="8">
        <v>0</v>
      </c>
      <c r="O3847" s="8">
        <v>0</v>
      </c>
      <c r="P3847" s="8" t="s">
        <v>113</v>
      </c>
      <c r="R3847" s="8">
        <v>12</v>
      </c>
      <c r="S3847" s="13">
        <f>_xlfn.XLOOKUP(P3847,rif_fee_schedule!$A$2:$A$84,rif_fee_schedule!C$2:C$84, 0)*1.628</f>
        <v>6860.3919999999998</v>
      </c>
      <c r="T3847" s="13">
        <f>_xlfn.XLOOKUP(P3847,rif_fee_schedule!$A$2:$A$84,rif_fee_schedule!D$2:D$84, 0)</f>
        <v>3984</v>
      </c>
      <c r="U3847" s="14">
        <f t="shared" si="181"/>
        <v>82324.703999999998</v>
      </c>
      <c r="V3847" s="14">
        <f t="shared" si="182"/>
        <v>47808</v>
      </c>
      <c r="W3847"/>
      <c r="Y3847" s="3">
        <v>23988344.25</v>
      </c>
      <c r="Z3847" s="3">
        <v>491993.61</v>
      </c>
      <c r="AA3847" s="3">
        <v>633517.25</v>
      </c>
      <c r="AB3847">
        <v>0</v>
      </c>
      <c r="AC3847" s="3">
        <v>0</v>
      </c>
      <c r="AD3847" s="2">
        <v>2811604.2</v>
      </c>
      <c r="AE3847" s="3">
        <v>599122533.62</v>
      </c>
      <c r="AF3847" s="3">
        <v>12164932.65</v>
      </c>
      <c r="AG3847" s="3">
        <v>2628720.44</v>
      </c>
      <c r="AH3847" s="3">
        <v>103699.7</v>
      </c>
      <c r="AI3847" s="3">
        <v>2074</v>
      </c>
      <c r="AJ3847" s="2">
        <v>-10188946.82</v>
      </c>
    </row>
    <row r="3848" spans="1:36" hidden="1" x14ac:dyDescent="0.25">
      <c r="A3848" s="8">
        <v>2</v>
      </c>
      <c r="B3848" s="8" t="s">
        <v>1696</v>
      </c>
      <c r="C3848" s="8">
        <v>131360650070</v>
      </c>
      <c r="D3848" s="8" t="s">
        <v>1697</v>
      </c>
      <c r="F3848" s="8" t="s">
        <v>1698</v>
      </c>
      <c r="G3848" s="10">
        <v>43649</v>
      </c>
      <c r="H3848" s="8" t="s">
        <v>31</v>
      </c>
      <c r="I3848" s="8" t="s">
        <v>38</v>
      </c>
      <c r="J3848" s="9">
        <v>307978.83</v>
      </c>
      <c r="K3848" s="9">
        <v>6159.57</v>
      </c>
      <c r="L3848" s="8">
        <v>0</v>
      </c>
      <c r="M3848" s="14">
        <f t="shared" si="180"/>
        <v>314138.40000000002</v>
      </c>
      <c r="N3848" s="8">
        <v>0</v>
      </c>
      <c r="O3848" s="8">
        <v>0</v>
      </c>
      <c r="P3848" s="8" t="s">
        <v>113</v>
      </c>
      <c r="R3848" s="8">
        <v>60</v>
      </c>
      <c r="S3848" s="13">
        <f>_xlfn.XLOOKUP(P3848,rif_fee_schedule!$A$2:$A$84,rif_fee_schedule!C$2:C$84, 0)*1.628</f>
        <v>6860.3919999999998</v>
      </c>
      <c r="T3848" s="13">
        <f>_xlfn.XLOOKUP(P3848,rif_fee_schedule!$A$2:$A$84,rif_fee_schedule!D$2:D$84, 0)</f>
        <v>3984</v>
      </c>
      <c r="U3848" s="14">
        <f t="shared" si="181"/>
        <v>411623.52</v>
      </c>
      <c r="V3848" s="14">
        <f t="shared" si="182"/>
        <v>239040</v>
      </c>
      <c r="W3848"/>
      <c r="Y3848" s="3">
        <v>272008405.74000001</v>
      </c>
      <c r="Z3848" s="3">
        <v>5573244.3300000001</v>
      </c>
      <c r="AA3848" s="3">
        <v>0</v>
      </c>
      <c r="AB3848">
        <v>0</v>
      </c>
      <c r="AC3848" s="3">
        <v>0</v>
      </c>
      <c r="AD3848" s="2">
        <v>-7297347.0099999998</v>
      </c>
      <c r="AE3848" s="3">
        <v>599122533.62</v>
      </c>
      <c r="AF3848" s="3">
        <v>12164932.65</v>
      </c>
      <c r="AG3848" s="3">
        <v>2628720.44</v>
      </c>
      <c r="AH3848" s="3">
        <v>103699.7</v>
      </c>
      <c r="AI3848" s="3">
        <v>2074</v>
      </c>
      <c r="AJ3848" s="2">
        <v>-10188946.82</v>
      </c>
    </row>
    <row r="3849" spans="1:36" hidden="1" x14ac:dyDescent="0.25">
      <c r="A3849" s="8">
        <v>2</v>
      </c>
      <c r="B3849" s="8" t="s">
        <v>1696</v>
      </c>
      <c r="C3849" s="8">
        <v>131360650070</v>
      </c>
      <c r="D3849" s="8" t="s">
        <v>1697</v>
      </c>
      <c r="F3849" s="8" t="s">
        <v>1698</v>
      </c>
      <c r="G3849" s="10">
        <v>43649</v>
      </c>
      <c r="H3849" s="8" t="s">
        <v>31</v>
      </c>
      <c r="I3849" s="8" t="s">
        <v>38</v>
      </c>
      <c r="J3849" s="9">
        <v>307978.83</v>
      </c>
      <c r="K3849" s="9">
        <v>6159.57</v>
      </c>
      <c r="L3849" s="8">
        <v>0</v>
      </c>
      <c r="M3849" s="14">
        <f t="shared" si="180"/>
        <v>314138.40000000002</v>
      </c>
      <c r="N3849" s="8">
        <v>0</v>
      </c>
      <c r="O3849" s="8">
        <v>0</v>
      </c>
      <c r="P3849" s="8" t="s">
        <v>113</v>
      </c>
      <c r="R3849" s="8">
        <v>-10</v>
      </c>
      <c r="S3849" s="13">
        <f>_xlfn.XLOOKUP(P3849,rif_fee_schedule!$A$2:$A$84,rif_fee_schedule!C$2:C$84, 0)*1.628</f>
        <v>6860.3919999999998</v>
      </c>
      <c r="T3849" s="13">
        <f>_xlfn.XLOOKUP(P3849,rif_fee_schedule!$A$2:$A$84,rif_fee_schedule!D$2:D$84, 0)</f>
        <v>3984</v>
      </c>
      <c r="U3849" s="14">
        <f t="shared" si="181"/>
        <v>-68603.92</v>
      </c>
      <c r="V3849" s="14">
        <f t="shared" si="182"/>
        <v>-39840</v>
      </c>
      <c r="W3849"/>
      <c r="Y3849" s="3">
        <v>272008405.74000001</v>
      </c>
      <c r="Z3849" s="3">
        <v>5573244.3300000001</v>
      </c>
      <c r="AA3849" s="3">
        <v>0</v>
      </c>
      <c r="AB3849">
        <v>0</v>
      </c>
      <c r="AC3849" s="3">
        <v>0</v>
      </c>
      <c r="AD3849" s="2">
        <v>-7297347.0099999998</v>
      </c>
      <c r="AE3849" s="3">
        <v>599122533.62</v>
      </c>
      <c r="AF3849" s="3">
        <v>12164932.65</v>
      </c>
      <c r="AG3849" s="3">
        <v>2628720.44</v>
      </c>
      <c r="AH3849" s="3">
        <v>103699.7</v>
      </c>
      <c r="AI3849" s="3">
        <v>2074</v>
      </c>
      <c r="AJ3849" s="2">
        <v>-10188946.82</v>
      </c>
    </row>
    <row r="3850" spans="1:36" hidden="1" x14ac:dyDescent="0.25">
      <c r="A3850" s="8">
        <v>9</v>
      </c>
      <c r="B3850" s="8" t="s">
        <v>8811</v>
      </c>
      <c r="C3850" s="8">
        <v>420280910120</v>
      </c>
      <c r="D3850" s="8" t="s">
        <v>8812</v>
      </c>
      <c r="E3850" s="8" t="s">
        <v>30</v>
      </c>
      <c r="G3850" s="10">
        <v>43768</v>
      </c>
      <c r="H3850" s="8" t="s">
        <v>31</v>
      </c>
      <c r="I3850" s="8" t="s">
        <v>32</v>
      </c>
      <c r="J3850" s="9">
        <v>3774.4</v>
      </c>
      <c r="K3850" s="9">
        <v>75.489999999999995</v>
      </c>
      <c r="L3850" s="8">
        <v>0</v>
      </c>
      <c r="M3850" s="14">
        <f t="shared" si="180"/>
        <v>3849.89</v>
      </c>
      <c r="N3850" s="8">
        <v>0</v>
      </c>
      <c r="O3850" s="8">
        <v>0</v>
      </c>
      <c r="P3850" s="8" t="s">
        <v>43</v>
      </c>
      <c r="R3850" s="8">
        <v>776</v>
      </c>
      <c r="S3850" s="13">
        <f>_xlfn.XLOOKUP(P3850,rif_fee_schedule!$A$2:$A$84,rif_fee_schedule!C$2:C$84, 0)*1.628</f>
        <v>5.1216879999999998</v>
      </c>
      <c r="T3850" s="13">
        <f>_xlfn.XLOOKUP(P3850,rif_fee_schedule!$A$2:$A$84,rif_fee_schedule!D$2:D$84, 0)</f>
        <v>2.9740000000000002</v>
      </c>
      <c r="U3850" s="14">
        <f t="shared" si="181"/>
        <v>3974.4298879999997</v>
      </c>
      <c r="V3850" s="14">
        <f t="shared" si="182"/>
        <v>2307.8240000000001</v>
      </c>
      <c r="W3850"/>
      <c r="Y3850" s="3">
        <v>2852815.27</v>
      </c>
      <c r="Z3850" s="3">
        <v>57056.31</v>
      </c>
      <c r="AA3850" s="3">
        <v>0</v>
      </c>
      <c r="AB3850">
        <v>0</v>
      </c>
      <c r="AC3850" s="3">
        <v>0</v>
      </c>
      <c r="AD3850" s="2">
        <v>510005.06</v>
      </c>
      <c r="AE3850" s="3">
        <v>599122533.62</v>
      </c>
      <c r="AF3850" s="3">
        <v>12164932.65</v>
      </c>
      <c r="AG3850" s="3">
        <v>2628720.44</v>
      </c>
      <c r="AH3850" s="3">
        <v>103699.7</v>
      </c>
      <c r="AI3850" s="3">
        <v>2074</v>
      </c>
      <c r="AJ3850" s="2">
        <v>-10188946.82</v>
      </c>
    </row>
    <row r="3851" spans="1:36" hidden="1" x14ac:dyDescent="0.25">
      <c r="A3851" s="8">
        <v>5</v>
      </c>
      <c r="B3851" s="8" t="s">
        <v>5143</v>
      </c>
      <c r="C3851" s="8">
        <v>3350280570040</v>
      </c>
      <c r="D3851" s="8" t="s">
        <v>5144</v>
      </c>
      <c r="F3851" s="8" t="s">
        <v>5145</v>
      </c>
      <c r="G3851" s="10">
        <v>43654</v>
      </c>
      <c r="H3851" s="8" t="s">
        <v>31</v>
      </c>
      <c r="I3851" s="8" t="s">
        <v>38</v>
      </c>
      <c r="J3851" s="9">
        <v>9278.02</v>
      </c>
      <c r="K3851" s="9">
        <v>185.56</v>
      </c>
      <c r="L3851" s="8">
        <v>0</v>
      </c>
      <c r="M3851" s="14">
        <f t="shared" si="180"/>
        <v>9463.58</v>
      </c>
      <c r="N3851" s="8">
        <v>0</v>
      </c>
      <c r="O3851" s="8">
        <v>0</v>
      </c>
      <c r="P3851" s="8" t="s">
        <v>77</v>
      </c>
      <c r="R3851" s="8">
        <v>1</v>
      </c>
      <c r="S3851" s="13">
        <f>_xlfn.XLOOKUP(P3851,rif_fee_schedule!$A$2:$A$84,rif_fee_schedule!C$2:C$84, 0)*1.628</f>
        <v>9769.6279999999988</v>
      </c>
      <c r="T3851" s="13">
        <f>_xlfn.XLOOKUP(P3851,rif_fee_schedule!$A$2:$A$84,rif_fee_schedule!D$2:D$84, 0)</f>
        <v>5674</v>
      </c>
      <c r="U3851" s="14">
        <f t="shared" si="181"/>
        <v>9769.6279999999988</v>
      </c>
      <c r="V3851" s="14">
        <f t="shared" si="182"/>
        <v>5674</v>
      </c>
      <c r="W3851"/>
      <c r="Y3851" s="3">
        <v>23913047.239999998</v>
      </c>
      <c r="Z3851" s="3">
        <v>478708.65</v>
      </c>
      <c r="AA3851" s="3">
        <v>0</v>
      </c>
      <c r="AB3851">
        <v>0</v>
      </c>
      <c r="AC3851" s="3">
        <v>0</v>
      </c>
      <c r="AD3851" s="2">
        <v>-227120.25</v>
      </c>
      <c r="AE3851" s="3">
        <v>599122533.62</v>
      </c>
      <c r="AF3851" s="3">
        <v>12164932.65</v>
      </c>
      <c r="AG3851" s="3">
        <v>2628720.44</v>
      </c>
      <c r="AH3851" s="3">
        <v>103699.7</v>
      </c>
      <c r="AI3851" s="3">
        <v>2074</v>
      </c>
      <c r="AJ3851" s="2">
        <v>-10188946.82</v>
      </c>
    </row>
    <row r="3852" spans="1:36" hidden="1" x14ac:dyDescent="0.25">
      <c r="A3852" s="8">
        <v>1</v>
      </c>
      <c r="B3852" s="8" t="s">
        <v>614</v>
      </c>
      <c r="C3852" s="8">
        <v>3530220011430</v>
      </c>
      <c r="D3852" s="8" t="s">
        <v>615</v>
      </c>
      <c r="F3852" s="8" t="s">
        <v>616</v>
      </c>
      <c r="G3852" s="10">
        <v>43672</v>
      </c>
      <c r="H3852" s="8" t="s">
        <v>31</v>
      </c>
      <c r="I3852" s="8" t="s">
        <v>38</v>
      </c>
      <c r="J3852" s="9">
        <v>13247.65</v>
      </c>
      <c r="K3852" s="9">
        <v>264.95</v>
      </c>
      <c r="L3852" s="8">
        <v>0</v>
      </c>
      <c r="M3852" s="14">
        <f t="shared" si="180"/>
        <v>13512.6</v>
      </c>
      <c r="N3852" s="8">
        <v>0</v>
      </c>
      <c r="O3852" s="8">
        <v>0</v>
      </c>
      <c r="P3852" s="8" t="s">
        <v>72</v>
      </c>
      <c r="R3852" s="11">
        <v>1350</v>
      </c>
      <c r="S3852" s="13">
        <f>_xlfn.XLOOKUP(P3852,rif_fee_schedule!$A$2:$A$84,rif_fee_schedule!C$2:C$84, 0)*1.628</f>
        <v>15.918583999999999</v>
      </c>
      <c r="T3852" s="13">
        <f>_xlfn.XLOOKUP(P3852,rif_fee_schedule!$A$2:$A$84,rif_fee_schedule!D$2:D$84, 0)</f>
        <v>9.2460000000000004</v>
      </c>
      <c r="U3852" s="14">
        <f t="shared" si="181"/>
        <v>21490.088400000001</v>
      </c>
      <c r="V3852" s="14">
        <f t="shared" si="182"/>
        <v>12482.1</v>
      </c>
      <c r="W3852" s="2"/>
      <c r="Y3852" s="3">
        <v>74696854.359999999</v>
      </c>
      <c r="Z3852" s="3">
        <v>1494936.99</v>
      </c>
      <c r="AA3852" s="3">
        <v>1189721.74</v>
      </c>
      <c r="AB3852" s="2">
        <v>103699.7</v>
      </c>
      <c r="AC3852" s="3">
        <v>2074</v>
      </c>
      <c r="AD3852" s="2">
        <v>-3422401.68</v>
      </c>
      <c r="AE3852" s="3">
        <v>599122533.62</v>
      </c>
      <c r="AF3852" s="3">
        <v>12164932.65</v>
      </c>
      <c r="AG3852" s="3">
        <v>2628720.44</v>
      </c>
      <c r="AH3852" s="3">
        <v>103699.7</v>
      </c>
      <c r="AI3852" s="3">
        <v>2074</v>
      </c>
      <c r="AJ3852" s="2">
        <v>-10188946.82</v>
      </c>
    </row>
    <row r="3853" spans="1:36" hidden="1" x14ac:dyDescent="0.25">
      <c r="A3853" s="8">
        <v>1</v>
      </c>
      <c r="B3853" s="8" t="s">
        <v>614</v>
      </c>
      <c r="C3853" s="8">
        <v>3530220011430</v>
      </c>
      <c r="D3853" s="8" t="s">
        <v>615</v>
      </c>
      <c r="F3853" s="8" t="s">
        <v>616</v>
      </c>
      <c r="G3853" s="10">
        <v>43672</v>
      </c>
      <c r="H3853" s="8" t="s">
        <v>31</v>
      </c>
      <c r="I3853" s="8" t="s">
        <v>38</v>
      </c>
      <c r="J3853" s="9">
        <v>13247.65</v>
      </c>
      <c r="K3853" s="9">
        <v>264.95</v>
      </c>
      <c r="L3853" s="8">
        <v>0</v>
      </c>
      <c r="M3853" s="14">
        <f t="shared" si="180"/>
        <v>13512.6</v>
      </c>
      <c r="N3853" s="8">
        <v>0</v>
      </c>
      <c r="O3853" s="8">
        <v>0</v>
      </c>
      <c r="P3853" s="8" t="s">
        <v>72</v>
      </c>
      <c r="R3853" s="8">
        <v>-185</v>
      </c>
      <c r="S3853" s="13">
        <f>_xlfn.XLOOKUP(P3853,rif_fee_schedule!$A$2:$A$84,rif_fee_schedule!C$2:C$84, 0)*1.628</f>
        <v>15.918583999999999</v>
      </c>
      <c r="T3853" s="13">
        <f>_xlfn.XLOOKUP(P3853,rif_fee_schedule!$A$2:$A$84,rif_fee_schedule!D$2:D$84, 0)</f>
        <v>9.2460000000000004</v>
      </c>
      <c r="U3853" s="14">
        <f t="shared" si="181"/>
        <v>-2944.93804</v>
      </c>
      <c r="V3853" s="14">
        <f t="shared" si="182"/>
        <v>-1710.51</v>
      </c>
      <c r="W3853"/>
      <c r="Y3853" s="3">
        <v>74696854.359999999</v>
      </c>
      <c r="Z3853" s="3">
        <v>1494936.99</v>
      </c>
      <c r="AA3853" s="3">
        <v>1189721.74</v>
      </c>
      <c r="AB3853" s="2">
        <v>103699.7</v>
      </c>
      <c r="AC3853" s="3">
        <v>2074</v>
      </c>
      <c r="AD3853" s="2">
        <v>-3422401.68</v>
      </c>
      <c r="AE3853" s="3">
        <v>599122533.62</v>
      </c>
      <c r="AF3853" s="3">
        <v>12164932.65</v>
      </c>
      <c r="AG3853" s="3">
        <v>2628720.44</v>
      </c>
      <c r="AH3853" s="3">
        <v>103699.7</v>
      </c>
      <c r="AI3853" s="3">
        <v>2074</v>
      </c>
      <c r="AJ3853" s="2">
        <v>-10188946.82</v>
      </c>
    </row>
    <row r="3854" spans="1:36" hidden="1" x14ac:dyDescent="0.25">
      <c r="A3854" s="8">
        <v>1</v>
      </c>
      <c r="B3854" s="8" t="s">
        <v>614</v>
      </c>
      <c r="C3854" s="8">
        <v>3530220011430</v>
      </c>
      <c r="D3854" s="8" t="s">
        <v>615</v>
      </c>
      <c r="F3854" s="8" t="s">
        <v>616</v>
      </c>
      <c r="G3854" s="10">
        <v>43672</v>
      </c>
      <c r="H3854" s="8" t="s">
        <v>31</v>
      </c>
      <c r="I3854" s="8" t="s">
        <v>38</v>
      </c>
      <c r="J3854" s="9">
        <v>13247.65</v>
      </c>
      <c r="K3854" s="9">
        <v>264.95</v>
      </c>
      <c r="L3854" s="8">
        <v>0</v>
      </c>
      <c r="M3854" s="14">
        <f t="shared" si="180"/>
        <v>13512.6</v>
      </c>
      <c r="N3854" s="8">
        <v>0</v>
      </c>
      <c r="O3854" s="8">
        <v>0</v>
      </c>
      <c r="P3854" s="8" t="s">
        <v>44</v>
      </c>
      <c r="R3854" s="11">
        <v>-1165</v>
      </c>
      <c r="S3854" s="13">
        <f>_xlfn.XLOOKUP(P3854,rif_fee_schedule!$A$2:$A$84,rif_fee_schedule!C$2:C$84, 0)*1.628</f>
        <v>3.9446439999999998</v>
      </c>
      <c r="T3854" s="13">
        <f>_xlfn.XLOOKUP(P3854,rif_fee_schedule!$A$2:$A$84,rif_fee_schedule!D$2:D$84, 0)</f>
        <v>2.2909999999999999</v>
      </c>
      <c r="U3854" s="14">
        <f t="shared" si="181"/>
        <v>-4595.51026</v>
      </c>
      <c r="V3854" s="14">
        <f t="shared" si="182"/>
        <v>-2669.0149999999999</v>
      </c>
      <c r="W3854" s="2"/>
      <c r="Y3854" s="3">
        <v>74696854.359999999</v>
      </c>
      <c r="Z3854" s="3">
        <v>1494936.99</v>
      </c>
      <c r="AA3854" s="3">
        <v>1189721.74</v>
      </c>
      <c r="AB3854" s="2">
        <v>103699.7</v>
      </c>
      <c r="AC3854" s="3">
        <v>2074</v>
      </c>
      <c r="AD3854" s="2">
        <v>-3422401.68</v>
      </c>
      <c r="AE3854" s="3">
        <v>599122533.62</v>
      </c>
      <c r="AF3854" s="3">
        <v>12164932.65</v>
      </c>
      <c r="AG3854" s="3">
        <v>2628720.44</v>
      </c>
      <c r="AH3854" s="3">
        <v>103699.7</v>
      </c>
      <c r="AI3854" s="3">
        <v>2074</v>
      </c>
      <c r="AJ3854" s="2">
        <v>-10188946.82</v>
      </c>
    </row>
    <row r="3855" spans="1:36" hidden="1" x14ac:dyDescent="0.25">
      <c r="A3855" s="8">
        <v>6</v>
      </c>
      <c r="B3855" s="8" t="s">
        <v>5301</v>
      </c>
      <c r="C3855" s="8">
        <v>1078130040590</v>
      </c>
      <c r="D3855" s="8" t="s">
        <v>5302</v>
      </c>
      <c r="F3855" s="8" t="s">
        <v>5303</v>
      </c>
      <c r="G3855" s="10">
        <v>43656</v>
      </c>
      <c r="H3855" s="8" t="s">
        <v>31</v>
      </c>
      <c r="I3855" s="8" t="s">
        <v>38</v>
      </c>
      <c r="J3855" s="9">
        <v>0</v>
      </c>
      <c r="K3855" s="9">
        <v>0</v>
      </c>
      <c r="L3855" s="8">
        <v>0</v>
      </c>
      <c r="M3855" s="14">
        <f t="shared" si="180"/>
        <v>0</v>
      </c>
      <c r="N3855" s="8">
        <v>0</v>
      </c>
      <c r="O3855" s="8">
        <v>0</v>
      </c>
      <c r="P3855" s="8" t="s">
        <v>77</v>
      </c>
      <c r="R3855" s="8">
        <v>1</v>
      </c>
      <c r="S3855" s="13">
        <f>_xlfn.XLOOKUP(P3855,rif_fee_schedule!$A$2:$A$84,rif_fee_schedule!C$2:C$84, 0)*1.628</f>
        <v>9769.6279999999988</v>
      </c>
      <c r="T3855" s="13">
        <f>_xlfn.XLOOKUP(P3855,rif_fee_schedule!$A$2:$A$84,rif_fee_schedule!D$2:D$84, 0)</f>
        <v>5674</v>
      </c>
      <c r="U3855" s="14">
        <f t="shared" si="181"/>
        <v>9769.6279999999988</v>
      </c>
      <c r="V3855" s="14">
        <f t="shared" si="182"/>
        <v>5674</v>
      </c>
      <c r="W3855"/>
      <c r="Y3855" s="3">
        <v>43269262.359999999</v>
      </c>
      <c r="Z3855" s="3">
        <v>874367.57</v>
      </c>
      <c r="AA3855" s="3">
        <v>433279.63</v>
      </c>
      <c r="AB3855">
        <v>0</v>
      </c>
      <c r="AC3855" s="3">
        <v>0</v>
      </c>
      <c r="AD3855" s="2">
        <v>374512.67</v>
      </c>
      <c r="AE3855" s="3">
        <v>599122533.62</v>
      </c>
      <c r="AF3855" s="3">
        <v>12164932.65</v>
      </c>
      <c r="AG3855" s="3">
        <v>2628720.44</v>
      </c>
      <c r="AH3855" s="3">
        <v>103699.7</v>
      </c>
      <c r="AI3855" s="3">
        <v>2074</v>
      </c>
      <c r="AJ3855" s="2">
        <v>-10188946.82</v>
      </c>
    </row>
    <row r="3856" spans="1:36" hidden="1" x14ac:dyDescent="0.25">
      <c r="A3856" s="8">
        <v>6</v>
      </c>
      <c r="B3856" s="8" t="s">
        <v>5301</v>
      </c>
      <c r="C3856" s="8">
        <v>1078130040590</v>
      </c>
      <c r="D3856" s="8" t="s">
        <v>5302</v>
      </c>
      <c r="F3856" s="8" t="s">
        <v>5303</v>
      </c>
      <c r="G3856" s="10">
        <v>43656</v>
      </c>
      <c r="H3856" s="8" t="s">
        <v>31</v>
      </c>
      <c r="I3856" s="8" t="s">
        <v>38</v>
      </c>
      <c r="J3856" s="9">
        <v>0</v>
      </c>
      <c r="K3856" s="9">
        <v>0</v>
      </c>
      <c r="L3856" s="8">
        <v>0</v>
      </c>
      <c r="M3856" s="14">
        <f t="shared" si="180"/>
        <v>0</v>
      </c>
      <c r="N3856" s="8">
        <v>0</v>
      </c>
      <c r="O3856" s="8">
        <v>0</v>
      </c>
      <c r="P3856" s="8" t="s">
        <v>77</v>
      </c>
      <c r="R3856" s="8">
        <v>-1</v>
      </c>
      <c r="S3856" s="13">
        <f>_xlfn.XLOOKUP(P3856,rif_fee_schedule!$A$2:$A$84,rif_fee_schedule!C$2:C$84, 0)*1.628</f>
        <v>9769.6279999999988</v>
      </c>
      <c r="T3856" s="13">
        <f>_xlfn.XLOOKUP(P3856,rif_fee_schedule!$A$2:$A$84,rif_fee_schedule!D$2:D$84, 0)</f>
        <v>5674</v>
      </c>
      <c r="U3856" s="14">
        <f t="shared" si="181"/>
        <v>-9769.6279999999988</v>
      </c>
      <c r="V3856" s="14">
        <f t="shared" si="182"/>
        <v>-5674</v>
      </c>
      <c r="W3856"/>
      <c r="Y3856" s="3">
        <v>43269262.359999999</v>
      </c>
      <c r="Z3856" s="3">
        <v>874367.57</v>
      </c>
      <c r="AA3856" s="3">
        <v>433279.63</v>
      </c>
      <c r="AB3856">
        <v>0</v>
      </c>
      <c r="AC3856" s="3">
        <v>0</v>
      </c>
      <c r="AD3856" s="2">
        <v>374512.67</v>
      </c>
      <c r="AE3856" s="3">
        <v>599122533.62</v>
      </c>
      <c r="AF3856" s="3">
        <v>12164932.65</v>
      </c>
      <c r="AG3856" s="3">
        <v>2628720.44</v>
      </c>
      <c r="AH3856" s="3">
        <v>103699.7</v>
      </c>
      <c r="AI3856" s="3">
        <v>2074</v>
      </c>
      <c r="AJ3856" s="2">
        <v>-10188946.82</v>
      </c>
    </row>
    <row r="3857" spans="1:36" hidden="1" x14ac:dyDescent="0.25">
      <c r="A3857" s="8">
        <v>6</v>
      </c>
      <c r="B3857" s="8" t="s">
        <v>5339</v>
      </c>
      <c r="C3857" s="8">
        <v>1079070040014</v>
      </c>
      <c r="D3857" s="8" t="s">
        <v>5340</v>
      </c>
      <c r="F3857" s="8" t="s">
        <v>5341</v>
      </c>
      <c r="G3857" s="10">
        <v>43658</v>
      </c>
      <c r="H3857" s="8" t="s">
        <v>31</v>
      </c>
      <c r="I3857" s="8" t="s">
        <v>38</v>
      </c>
      <c r="J3857" s="9">
        <v>62192.29</v>
      </c>
      <c r="K3857" s="9">
        <v>1243.8499999999999</v>
      </c>
      <c r="L3857" s="8">
        <v>0</v>
      </c>
      <c r="M3857" s="14">
        <f t="shared" si="180"/>
        <v>63436.14</v>
      </c>
      <c r="N3857" s="8">
        <v>0</v>
      </c>
      <c r="O3857" s="8">
        <v>0</v>
      </c>
      <c r="P3857" s="8" t="s">
        <v>695</v>
      </c>
      <c r="R3857" s="11">
        <v>3384</v>
      </c>
      <c r="S3857" s="13">
        <f>_xlfn.XLOOKUP(P3857,rif_fee_schedule!$A$2:$A$84,rif_fee_schedule!C$2:C$84, 0)*1.628</f>
        <v>15.902304000000001</v>
      </c>
      <c r="T3857" s="13">
        <f>_xlfn.XLOOKUP(P3857,rif_fee_schedule!$A$2:$A$84,rif_fee_schedule!D$2:D$84, 0)</f>
        <v>9.2360000000000007</v>
      </c>
      <c r="U3857" s="14">
        <f t="shared" si="181"/>
        <v>53813.396736000002</v>
      </c>
      <c r="V3857" s="14">
        <f t="shared" si="182"/>
        <v>31254.624000000003</v>
      </c>
      <c r="W3857" s="2"/>
      <c r="Y3857" s="3">
        <v>43269262.359999999</v>
      </c>
      <c r="Z3857" s="3">
        <v>874367.57</v>
      </c>
      <c r="AA3857" s="3">
        <v>433279.63</v>
      </c>
      <c r="AB3857">
        <v>0</v>
      </c>
      <c r="AC3857" s="3">
        <v>0</v>
      </c>
      <c r="AD3857" s="2">
        <v>374512.67</v>
      </c>
      <c r="AE3857" s="3">
        <v>599122533.62</v>
      </c>
      <c r="AF3857" s="3">
        <v>12164932.65</v>
      </c>
      <c r="AG3857" s="3">
        <v>2628720.44</v>
      </c>
      <c r="AH3857" s="3">
        <v>103699.7</v>
      </c>
      <c r="AI3857" s="3">
        <v>2074</v>
      </c>
      <c r="AJ3857" s="2">
        <v>-10188946.82</v>
      </c>
    </row>
    <row r="3858" spans="1:36" hidden="1" x14ac:dyDescent="0.25">
      <c r="A3858" s="8">
        <v>6</v>
      </c>
      <c r="B3858" s="8" t="s">
        <v>5339</v>
      </c>
      <c r="C3858" s="8">
        <v>1079070040014</v>
      </c>
      <c r="D3858" s="8" t="s">
        <v>5340</v>
      </c>
      <c r="F3858" s="8" t="s">
        <v>5341</v>
      </c>
      <c r="G3858" s="10">
        <v>43658</v>
      </c>
      <c r="H3858" s="8" t="s">
        <v>31</v>
      </c>
      <c r="I3858" s="8" t="s">
        <v>38</v>
      </c>
      <c r="J3858" s="9">
        <v>62192.29</v>
      </c>
      <c r="K3858" s="9">
        <v>1243.8499999999999</v>
      </c>
      <c r="L3858" s="8">
        <v>0</v>
      </c>
      <c r="M3858" s="14">
        <f t="shared" si="180"/>
        <v>63436.14</v>
      </c>
      <c r="N3858" s="8">
        <v>0</v>
      </c>
      <c r="O3858" s="8">
        <v>0</v>
      </c>
      <c r="P3858" s="8" t="s">
        <v>609</v>
      </c>
      <c r="R3858" s="8">
        <v>469</v>
      </c>
      <c r="S3858" s="13">
        <f>_xlfn.XLOOKUP(P3858,rif_fee_schedule!$A$2:$A$84,rif_fee_schedule!C$2:C$84, 0)*1.628</f>
        <v>24.892119999999998</v>
      </c>
      <c r="T3858" s="13">
        <f>_xlfn.XLOOKUP(P3858,rif_fee_schedule!$A$2:$A$84,rif_fee_schedule!D$2:D$84, 0)</f>
        <v>14.457000000000001</v>
      </c>
      <c r="U3858" s="14">
        <f t="shared" si="181"/>
        <v>11674.404279999999</v>
      </c>
      <c r="V3858" s="14">
        <f t="shared" si="182"/>
        <v>6780.3330000000005</v>
      </c>
      <c r="W3858"/>
      <c r="Y3858" s="3">
        <v>43269262.359999999</v>
      </c>
      <c r="Z3858" s="3">
        <v>874367.57</v>
      </c>
      <c r="AA3858" s="3">
        <v>433279.63</v>
      </c>
      <c r="AB3858">
        <v>0</v>
      </c>
      <c r="AC3858" s="3">
        <v>0</v>
      </c>
      <c r="AD3858" s="2">
        <v>374512.67</v>
      </c>
      <c r="AE3858" s="3">
        <v>599122533.62</v>
      </c>
      <c r="AF3858" s="3">
        <v>12164932.65</v>
      </c>
      <c r="AG3858" s="3">
        <v>2628720.44</v>
      </c>
      <c r="AH3858" s="3">
        <v>103699.7</v>
      </c>
      <c r="AI3858" s="3">
        <v>2074</v>
      </c>
      <c r="AJ3858" s="2">
        <v>-10188946.82</v>
      </c>
    </row>
    <row r="3859" spans="1:36" hidden="1" x14ac:dyDescent="0.25">
      <c r="A3859" s="8">
        <v>2</v>
      </c>
      <c r="B3859" s="8" t="s">
        <v>2459</v>
      </c>
      <c r="C3859" s="8">
        <v>2442320040710</v>
      </c>
      <c r="D3859" s="8" t="s">
        <v>2460</v>
      </c>
      <c r="F3859" s="8" t="s">
        <v>2461</v>
      </c>
      <c r="G3859" s="10">
        <v>43654</v>
      </c>
      <c r="H3859" s="8" t="s">
        <v>31</v>
      </c>
      <c r="I3859" s="8" t="s">
        <v>38</v>
      </c>
      <c r="J3859" s="9">
        <v>0</v>
      </c>
      <c r="K3859" s="9">
        <v>0</v>
      </c>
      <c r="L3859" s="8">
        <v>0</v>
      </c>
      <c r="M3859" s="14">
        <f t="shared" si="180"/>
        <v>0</v>
      </c>
      <c r="N3859" s="8">
        <v>0</v>
      </c>
      <c r="O3859" s="8">
        <v>0</v>
      </c>
      <c r="P3859" s="8" t="s">
        <v>77</v>
      </c>
      <c r="R3859" s="8">
        <v>-1</v>
      </c>
      <c r="S3859" s="13">
        <f>_xlfn.XLOOKUP(P3859,rif_fee_schedule!$A$2:$A$84,rif_fee_schedule!C$2:C$84, 0)*1.628</f>
        <v>9769.6279999999988</v>
      </c>
      <c r="T3859" s="13">
        <f>_xlfn.XLOOKUP(P3859,rif_fee_schedule!$A$2:$A$84,rif_fee_schedule!D$2:D$84, 0)</f>
        <v>5674</v>
      </c>
      <c r="U3859" s="14">
        <f t="shared" si="181"/>
        <v>-9769.6279999999988</v>
      </c>
      <c r="V3859" s="14">
        <f t="shared" si="182"/>
        <v>-5674</v>
      </c>
      <c r="W3859"/>
      <c r="Y3859" s="3">
        <v>272008405.74000001</v>
      </c>
      <c r="Z3859" s="3">
        <v>5573244.3300000001</v>
      </c>
      <c r="AA3859" s="3">
        <v>0</v>
      </c>
      <c r="AB3859">
        <v>0</v>
      </c>
      <c r="AC3859" s="3">
        <v>0</v>
      </c>
      <c r="AD3859" s="2">
        <v>-7297347.0099999998</v>
      </c>
      <c r="AE3859" s="3">
        <v>599122533.62</v>
      </c>
      <c r="AF3859" s="3">
        <v>12164932.65</v>
      </c>
      <c r="AG3859" s="3">
        <v>2628720.44</v>
      </c>
      <c r="AH3859" s="3">
        <v>103699.7</v>
      </c>
      <c r="AI3859" s="3">
        <v>2074</v>
      </c>
      <c r="AJ3859" s="2">
        <v>-10188946.82</v>
      </c>
    </row>
    <row r="3860" spans="1:36" hidden="1" x14ac:dyDescent="0.25">
      <c r="A3860" s="8">
        <v>2</v>
      </c>
      <c r="B3860" s="8" t="s">
        <v>2459</v>
      </c>
      <c r="C3860" s="8">
        <v>2442320040710</v>
      </c>
      <c r="D3860" s="8" t="s">
        <v>2460</v>
      </c>
      <c r="F3860" s="8" t="s">
        <v>2461</v>
      </c>
      <c r="G3860" s="10">
        <v>43654</v>
      </c>
      <c r="H3860" s="8" t="s">
        <v>31</v>
      </c>
      <c r="I3860" s="8" t="s">
        <v>38</v>
      </c>
      <c r="J3860" s="9">
        <v>0</v>
      </c>
      <c r="K3860" s="9">
        <v>0</v>
      </c>
      <c r="L3860" s="8">
        <v>0</v>
      </c>
      <c r="M3860" s="14">
        <f t="shared" si="180"/>
        <v>0</v>
      </c>
      <c r="N3860" s="8">
        <v>0</v>
      </c>
      <c r="O3860" s="8">
        <v>0</v>
      </c>
      <c r="P3860" s="8" t="s">
        <v>77</v>
      </c>
      <c r="R3860" s="8">
        <v>1</v>
      </c>
      <c r="S3860" s="13">
        <f>_xlfn.XLOOKUP(P3860,rif_fee_schedule!$A$2:$A$84,rif_fee_schedule!C$2:C$84, 0)*1.628</f>
        <v>9769.6279999999988</v>
      </c>
      <c r="T3860" s="13">
        <f>_xlfn.XLOOKUP(P3860,rif_fee_schedule!$A$2:$A$84,rif_fee_schedule!D$2:D$84, 0)</f>
        <v>5674</v>
      </c>
      <c r="U3860" s="14">
        <f t="shared" si="181"/>
        <v>9769.6279999999988</v>
      </c>
      <c r="V3860" s="14">
        <f t="shared" si="182"/>
        <v>5674</v>
      </c>
      <c r="W3860"/>
      <c r="Y3860" s="3">
        <v>272008405.74000001</v>
      </c>
      <c r="Z3860" s="3">
        <v>5573244.3300000001</v>
      </c>
      <c r="AA3860" s="3">
        <v>0</v>
      </c>
      <c r="AB3860">
        <v>0</v>
      </c>
      <c r="AC3860" s="3">
        <v>0</v>
      </c>
      <c r="AD3860" s="2">
        <v>-7297347.0099999998</v>
      </c>
      <c r="AE3860" s="3">
        <v>599122533.62</v>
      </c>
      <c r="AF3860" s="3">
        <v>12164932.65</v>
      </c>
      <c r="AG3860" s="3">
        <v>2628720.44</v>
      </c>
      <c r="AH3860" s="3">
        <v>103699.7</v>
      </c>
      <c r="AI3860" s="3">
        <v>2074</v>
      </c>
      <c r="AJ3860" s="2">
        <v>-10188946.82</v>
      </c>
    </row>
    <row r="3861" spans="1:36" hidden="1" x14ac:dyDescent="0.25">
      <c r="A3861" s="8">
        <v>1</v>
      </c>
      <c r="B3861" s="8" t="s">
        <v>689</v>
      </c>
      <c r="C3861" s="8">
        <v>3530330550070</v>
      </c>
      <c r="D3861" s="8" t="s">
        <v>690</v>
      </c>
      <c r="F3861" s="8" t="s">
        <v>691</v>
      </c>
      <c r="G3861" s="10">
        <v>43678</v>
      </c>
      <c r="H3861" s="8" t="s">
        <v>31</v>
      </c>
      <c r="I3861" s="8" t="s">
        <v>38</v>
      </c>
      <c r="J3861" s="9">
        <v>28966.5</v>
      </c>
      <c r="K3861" s="9">
        <v>579.33000000000004</v>
      </c>
      <c r="L3861" s="8">
        <v>0</v>
      </c>
      <c r="M3861" s="14">
        <f t="shared" si="180"/>
        <v>29545.83</v>
      </c>
      <c r="N3861" s="8">
        <v>0</v>
      </c>
      <c r="O3861" s="8">
        <v>0</v>
      </c>
      <c r="P3861" s="8" t="s">
        <v>43</v>
      </c>
      <c r="R3861" s="11">
        <v>-2825</v>
      </c>
      <c r="S3861" s="13">
        <f>_xlfn.XLOOKUP(P3861,rif_fee_schedule!$A$2:$A$84,rif_fee_schedule!C$2:C$84, 0)*1.628</f>
        <v>5.1216879999999998</v>
      </c>
      <c r="T3861" s="13">
        <f>_xlfn.XLOOKUP(P3861,rif_fee_schedule!$A$2:$A$84,rif_fee_schedule!D$2:D$84, 0)</f>
        <v>2.9740000000000002</v>
      </c>
      <c r="U3861" s="14">
        <f t="shared" si="181"/>
        <v>-14468.768599999999</v>
      </c>
      <c r="V3861" s="14">
        <f t="shared" si="182"/>
        <v>-8401.5500000000011</v>
      </c>
      <c r="W3861" s="2"/>
      <c r="Y3861" s="3">
        <v>74696854.359999999</v>
      </c>
      <c r="Z3861" s="3">
        <v>1494936.99</v>
      </c>
      <c r="AA3861" s="3">
        <v>1189721.74</v>
      </c>
      <c r="AB3861" s="2">
        <v>103699.7</v>
      </c>
      <c r="AC3861" s="3">
        <v>2074</v>
      </c>
      <c r="AD3861" s="2">
        <v>-3422401.68</v>
      </c>
      <c r="AE3861" s="3">
        <v>599122533.62</v>
      </c>
      <c r="AF3861" s="3">
        <v>12164932.65</v>
      </c>
      <c r="AG3861" s="3">
        <v>2628720.44</v>
      </c>
      <c r="AH3861" s="3">
        <v>103699.7</v>
      </c>
      <c r="AI3861" s="3">
        <v>2074</v>
      </c>
      <c r="AJ3861" s="2">
        <v>-10188946.82</v>
      </c>
    </row>
    <row r="3862" spans="1:36" hidden="1" x14ac:dyDescent="0.25">
      <c r="A3862" s="8">
        <v>1</v>
      </c>
      <c r="B3862" s="8" t="s">
        <v>689</v>
      </c>
      <c r="C3862" s="8">
        <v>3530330550070</v>
      </c>
      <c r="D3862" s="8" t="s">
        <v>690</v>
      </c>
      <c r="F3862" s="8" t="s">
        <v>691</v>
      </c>
      <c r="G3862" s="10">
        <v>43678</v>
      </c>
      <c r="H3862" s="8" t="s">
        <v>31</v>
      </c>
      <c r="I3862" s="8" t="s">
        <v>38</v>
      </c>
      <c r="J3862" s="9">
        <v>28966.5</v>
      </c>
      <c r="K3862" s="9">
        <v>579.33000000000004</v>
      </c>
      <c r="L3862" s="8">
        <v>0</v>
      </c>
      <c r="M3862" s="14">
        <f t="shared" si="180"/>
        <v>29545.83</v>
      </c>
      <c r="N3862" s="8">
        <v>0</v>
      </c>
      <c r="O3862" s="8">
        <v>0</v>
      </c>
      <c r="P3862" s="8" t="s">
        <v>72</v>
      </c>
      <c r="R3862" s="11">
        <v>2825</v>
      </c>
      <c r="S3862" s="13">
        <f>_xlfn.XLOOKUP(P3862,rif_fee_schedule!$A$2:$A$84,rif_fee_schedule!C$2:C$84, 0)*1.628</f>
        <v>15.918583999999999</v>
      </c>
      <c r="T3862" s="13">
        <f>_xlfn.XLOOKUP(P3862,rif_fee_schedule!$A$2:$A$84,rif_fee_schedule!D$2:D$84, 0)</f>
        <v>9.2460000000000004</v>
      </c>
      <c r="U3862" s="14">
        <f t="shared" si="181"/>
        <v>44969.999799999998</v>
      </c>
      <c r="V3862" s="14">
        <f t="shared" si="182"/>
        <v>26119.95</v>
      </c>
      <c r="W3862" s="2"/>
      <c r="Y3862" s="3">
        <v>74696854.359999999</v>
      </c>
      <c r="Z3862" s="3">
        <v>1494936.99</v>
      </c>
      <c r="AA3862" s="3">
        <v>1189721.74</v>
      </c>
      <c r="AB3862" s="2">
        <v>103699.7</v>
      </c>
      <c r="AC3862" s="3">
        <v>2074</v>
      </c>
      <c r="AD3862" s="2">
        <v>-3422401.68</v>
      </c>
      <c r="AE3862" s="3">
        <v>599122533.62</v>
      </c>
      <c r="AF3862" s="3">
        <v>12164932.65</v>
      </c>
      <c r="AG3862" s="3">
        <v>2628720.44</v>
      </c>
      <c r="AH3862" s="3">
        <v>103699.7</v>
      </c>
      <c r="AI3862" s="3">
        <v>2074</v>
      </c>
      <c r="AJ3862" s="2">
        <v>-10188946.82</v>
      </c>
    </row>
    <row r="3863" spans="1:36" hidden="1" x14ac:dyDescent="0.25">
      <c r="A3863" s="8">
        <v>8</v>
      </c>
      <c r="B3863" s="8" t="s">
        <v>8646</v>
      </c>
      <c r="C3863" s="8">
        <v>232270160230</v>
      </c>
      <c r="D3863" s="8" t="s">
        <v>8647</v>
      </c>
      <c r="G3863" s="10">
        <v>43648</v>
      </c>
      <c r="H3863" s="8" t="s">
        <v>31</v>
      </c>
      <c r="I3863" s="8" t="s">
        <v>32</v>
      </c>
      <c r="J3863" s="9">
        <v>0</v>
      </c>
      <c r="K3863" s="9">
        <v>0</v>
      </c>
      <c r="L3863" s="8">
        <v>0</v>
      </c>
      <c r="M3863" s="14">
        <f t="shared" si="180"/>
        <v>0</v>
      </c>
      <c r="N3863" s="8">
        <v>0</v>
      </c>
      <c r="O3863" s="8">
        <v>0</v>
      </c>
      <c r="P3863" s="8" t="s">
        <v>77</v>
      </c>
      <c r="R3863" s="8">
        <v>-1</v>
      </c>
      <c r="S3863" s="13">
        <f>_xlfn.XLOOKUP(P3863,rif_fee_schedule!$A$2:$A$84,rif_fee_schedule!C$2:C$84, 0)*1.628</f>
        <v>9769.6279999999988</v>
      </c>
      <c r="T3863" s="13">
        <f>_xlfn.XLOOKUP(P3863,rif_fee_schedule!$A$2:$A$84,rif_fee_schedule!D$2:D$84, 0)</f>
        <v>5674</v>
      </c>
      <c r="U3863" s="14">
        <f t="shared" si="181"/>
        <v>-9769.6279999999988</v>
      </c>
      <c r="V3863" s="14">
        <f t="shared" si="182"/>
        <v>-5674</v>
      </c>
      <c r="W3863"/>
      <c r="Y3863" s="3">
        <v>38230434.439999998</v>
      </c>
      <c r="Z3863" s="3">
        <v>764608.82</v>
      </c>
      <c r="AA3863" s="3">
        <v>0</v>
      </c>
      <c r="AB3863">
        <v>0</v>
      </c>
      <c r="AC3863" s="3">
        <v>0</v>
      </c>
      <c r="AD3863" s="2">
        <v>-229524.99</v>
      </c>
      <c r="AE3863" s="3">
        <v>599122533.62</v>
      </c>
      <c r="AF3863" s="3">
        <v>12164932.65</v>
      </c>
      <c r="AG3863" s="3">
        <v>2628720.44</v>
      </c>
      <c r="AH3863" s="3">
        <v>103699.7</v>
      </c>
      <c r="AI3863" s="3">
        <v>2074</v>
      </c>
      <c r="AJ3863" s="2">
        <v>-10188946.82</v>
      </c>
    </row>
    <row r="3864" spans="1:36" hidden="1" x14ac:dyDescent="0.25">
      <c r="A3864" s="8">
        <v>8</v>
      </c>
      <c r="B3864" s="8" t="s">
        <v>8646</v>
      </c>
      <c r="C3864" s="8">
        <v>232270160230</v>
      </c>
      <c r="D3864" s="8" t="s">
        <v>8647</v>
      </c>
      <c r="G3864" s="10">
        <v>43648</v>
      </c>
      <c r="H3864" s="8" t="s">
        <v>31</v>
      </c>
      <c r="I3864" s="8" t="s">
        <v>32</v>
      </c>
      <c r="J3864" s="9">
        <v>0</v>
      </c>
      <c r="K3864" s="9">
        <v>0</v>
      </c>
      <c r="L3864" s="8">
        <v>0</v>
      </c>
      <c r="M3864" s="14">
        <f t="shared" si="180"/>
        <v>0</v>
      </c>
      <c r="N3864" s="8">
        <v>0</v>
      </c>
      <c r="O3864" s="8">
        <v>0</v>
      </c>
      <c r="P3864" s="8" t="s">
        <v>77</v>
      </c>
      <c r="R3864" s="8">
        <v>1</v>
      </c>
      <c r="S3864" s="13">
        <f>_xlfn.XLOOKUP(P3864,rif_fee_schedule!$A$2:$A$84,rif_fee_schedule!C$2:C$84, 0)*1.628</f>
        <v>9769.6279999999988</v>
      </c>
      <c r="T3864" s="13">
        <f>_xlfn.XLOOKUP(P3864,rif_fee_schedule!$A$2:$A$84,rif_fee_schedule!D$2:D$84, 0)</f>
        <v>5674</v>
      </c>
      <c r="U3864" s="14">
        <f t="shared" si="181"/>
        <v>9769.6279999999988</v>
      </c>
      <c r="V3864" s="14">
        <f t="shared" si="182"/>
        <v>5674</v>
      </c>
      <c r="W3864"/>
      <c r="Y3864" s="3">
        <v>38230434.439999998</v>
      </c>
      <c r="Z3864" s="3">
        <v>764608.82</v>
      </c>
      <c r="AA3864" s="3">
        <v>0</v>
      </c>
      <c r="AB3864">
        <v>0</v>
      </c>
      <c r="AC3864" s="3">
        <v>0</v>
      </c>
      <c r="AD3864" s="2">
        <v>-229524.99</v>
      </c>
      <c r="AE3864" s="3">
        <v>599122533.62</v>
      </c>
      <c r="AF3864" s="3">
        <v>12164932.65</v>
      </c>
      <c r="AG3864" s="3">
        <v>2628720.44</v>
      </c>
      <c r="AH3864" s="3">
        <v>103699.7</v>
      </c>
      <c r="AI3864" s="3">
        <v>2074</v>
      </c>
      <c r="AJ3864" s="2">
        <v>-10188946.82</v>
      </c>
    </row>
    <row r="3865" spans="1:36" hidden="1" x14ac:dyDescent="0.25">
      <c r="A3865" s="8">
        <v>8</v>
      </c>
      <c r="B3865" s="8" t="s">
        <v>8551</v>
      </c>
      <c r="C3865" s="8">
        <v>232100011040</v>
      </c>
      <c r="D3865" s="8" t="s">
        <v>8552</v>
      </c>
      <c r="F3865" s="8" t="s">
        <v>8553</v>
      </c>
      <c r="G3865" s="10">
        <v>43648</v>
      </c>
      <c r="H3865" s="8" t="s">
        <v>31</v>
      </c>
      <c r="I3865" s="8" t="s">
        <v>38</v>
      </c>
      <c r="J3865" s="9">
        <v>0</v>
      </c>
      <c r="K3865" s="9">
        <v>0</v>
      </c>
      <c r="L3865" s="8">
        <v>0</v>
      </c>
      <c r="M3865" s="14">
        <f t="shared" si="180"/>
        <v>0</v>
      </c>
      <c r="N3865" s="8">
        <v>0</v>
      </c>
      <c r="O3865" s="8">
        <v>0</v>
      </c>
      <c r="P3865" s="8" t="s">
        <v>77</v>
      </c>
      <c r="R3865" s="8">
        <v>0</v>
      </c>
      <c r="S3865" s="13">
        <f>_xlfn.XLOOKUP(P3865,rif_fee_schedule!$A$2:$A$84,rif_fee_schedule!C$2:C$84, 0)*1.628</f>
        <v>9769.6279999999988</v>
      </c>
      <c r="T3865" s="13">
        <f>_xlfn.XLOOKUP(P3865,rif_fee_schedule!$A$2:$A$84,rif_fee_schedule!D$2:D$84, 0)</f>
        <v>5674</v>
      </c>
      <c r="U3865" s="14">
        <f t="shared" si="181"/>
        <v>0</v>
      </c>
      <c r="V3865" s="14">
        <f t="shared" si="182"/>
        <v>0</v>
      </c>
      <c r="W3865"/>
      <c r="Y3865" s="3">
        <v>38230434.439999998</v>
      </c>
      <c r="Z3865" s="3">
        <v>764608.82</v>
      </c>
      <c r="AA3865" s="3">
        <v>0</v>
      </c>
      <c r="AB3865">
        <v>0</v>
      </c>
      <c r="AC3865" s="3">
        <v>0</v>
      </c>
      <c r="AD3865" s="2">
        <v>-229524.99</v>
      </c>
      <c r="AE3865" s="3">
        <v>599122533.62</v>
      </c>
      <c r="AF3865" s="3">
        <v>12164932.65</v>
      </c>
      <c r="AG3865" s="3">
        <v>2628720.44</v>
      </c>
      <c r="AH3865" s="3">
        <v>103699.7</v>
      </c>
      <c r="AI3865" s="3">
        <v>2074</v>
      </c>
      <c r="AJ3865" s="2">
        <v>-10188946.82</v>
      </c>
    </row>
    <row r="3866" spans="1:36" hidden="1" x14ac:dyDescent="0.25">
      <c r="A3866" s="8">
        <v>9.1</v>
      </c>
      <c r="B3866" s="8" t="s">
        <v>8836</v>
      </c>
      <c r="C3866" s="8">
        <v>420250110013</v>
      </c>
      <c r="D3866" s="8" t="s">
        <v>8837</v>
      </c>
      <c r="F3866" s="8" t="s">
        <v>8838</v>
      </c>
      <c r="G3866" s="10">
        <v>43662</v>
      </c>
      <c r="H3866" s="8" t="s">
        <v>31</v>
      </c>
      <c r="I3866" s="8" t="s">
        <v>38</v>
      </c>
      <c r="J3866" s="9">
        <v>4485.6899999999996</v>
      </c>
      <c r="K3866" s="9">
        <v>89.71</v>
      </c>
      <c r="L3866" s="8">
        <v>0</v>
      </c>
      <c r="M3866" s="14">
        <f t="shared" si="180"/>
        <v>4575.3999999999996</v>
      </c>
      <c r="N3866" s="8">
        <v>0</v>
      </c>
      <c r="O3866" s="8">
        <v>0</v>
      </c>
      <c r="P3866" s="8" t="s">
        <v>180</v>
      </c>
      <c r="R3866" s="8">
        <v>298</v>
      </c>
      <c r="S3866" s="13">
        <f>_xlfn.XLOOKUP(P3866,rif_fee_schedule!$A$2:$A$84,rif_fee_schedule!C$2:C$84, 0)*1.628</f>
        <v>32.683728000000002</v>
      </c>
      <c r="T3866" s="13">
        <f>_xlfn.XLOOKUP(P3866,rif_fee_schedule!$A$2:$A$84,rif_fee_schedule!D$2:D$84, 0)</f>
        <v>18.981999999999999</v>
      </c>
      <c r="U3866" s="14">
        <f t="shared" si="181"/>
        <v>9739.7509440000013</v>
      </c>
      <c r="V3866" s="14">
        <f t="shared" si="182"/>
        <v>5656.6359999999995</v>
      </c>
      <c r="W3866"/>
      <c r="Y3866" s="3">
        <v>13894747.220000001</v>
      </c>
      <c r="Z3866" s="3">
        <v>290518.01</v>
      </c>
      <c r="AA3866" s="3">
        <v>0</v>
      </c>
      <c r="AB3866">
        <v>0</v>
      </c>
      <c r="AC3866" s="3">
        <v>0</v>
      </c>
      <c r="AD3866" s="2">
        <v>-156592.79</v>
      </c>
      <c r="AE3866" s="3">
        <v>599122533.62</v>
      </c>
      <c r="AF3866" s="3">
        <v>12164932.65</v>
      </c>
      <c r="AG3866" s="3">
        <v>2628720.44</v>
      </c>
      <c r="AH3866" s="3">
        <v>103699.7</v>
      </c>
      <c r="AI3866" s="3">
        <v>2074</v>
      </c>
      <c r="AJ3866" s="2">
        <v>-10188946.82</v>
      </c>
    </row>
    <row r="3867" spans="1:36" hidden="1" x14ac:dyDescent="0.25">
      <c r="A3867" s="8">
        <v>9.1</v>
      </c>
      <c r="B3867" s="8" t="s">
        <v>8836</v>
      </c>
      <c r="C3867" s="8">
        <v>420250110013</v>
      </c>
      <c r="D3867" s="8" t="s">
        <v>8837</v>
      </c>
      <c r="F3867" s="8" t="s">
        <v>8838</v>
      </c>
      <c r="G3867" s="10">
        <v>43662</v>
      </c>
      <c r="H3867" s="8" t="s">
        <v>31</v>
      </c>
      <c r="I3867" s="8" t="s">
        <v>38</v>
      </c>
      <c r="J3867" s="9">
        <v>4485.6899999999996</v>
      </c>
      <c r="K3867" s="9">
        <v>89.71</v>
      </c>
      <c r="L3867" s="8">
        <v>0</v>
      </c>
      <c r="M3867" s="14">
        <f t="shared" si="180"/>
        <v>4575.3999999999996</v>
      </c>
      <c r="N3867" s="8">
        <v>0</v>
      </c>
      <c r="O3867" s="8">
        <v>0</v>
      </c>
      <c r="P3867" s="8" t="s">
        <v>72</v>
      </c>
      <c r="R3867" s="8">
        <v>-298</v>
      </c>
      <c r="S3867" s="13">
        <f>_xlfn.XLOOKUP(P3867,rif_fee_schedule!$A$2:$A$84,rif_fee_schedule!C$2:C$84, 0)*1.628</f>
        <v>15.918583999999999</v>
      </c>
      <c r="T3867" s="13">
        <f>_xlfn.XLOOKUP(P3867,rif_fee_schedule!$A$2:$A$84,rif_fee_schedule!D$2:D$84, 0)</f>
        <v>9.2460000000000004</v>
      </c>
      <c r="U3867" s="14">
        <f t="shared" si="181"/>
        <v>-4743.7380320000002</v>
      </c>
      <c r="V3867" s="14">
        <f t="shared" si="182"/>
        <v>-2755.308</v>
      </c>
      <c r="W3867"/>
      <c r="Y3867" s="3">
        <v>13894747.220000001</v>
      </c>
      <c r="Z3867" s="3">
        <v>290518.01</v>
      </c>
      <c r="AA3867" s="3">
        <v>0</v>
      </c>
      <c r="AB3867">
        <v>0</v>
      </c>
      <c r="AC3867" s="3">
        <v>0</v>
      </c>
      <c r="AD3867" s="2">
        <v>-156592.79</v>
      </c>
      <c r="AE3867" s="3">
        <v>599122533.62</v>
      </c>
      <c r="AF3867" s="3">
        <v>12164932.65</v>
      </c>
      <c r="AG3867" s="3">
        <v>2628720.44</v>
      </c>
      <c r="AH3867" s="3">
        <v>103699.7</v>
      </c>
      <c r="AI3867" s="3">
        <v>2074</v>
      </c>
      <c r="AJ3867" s="2">
        <v>-10188946.82</v>
      </c>
    </row>
    <row r="3868" spans="1:36" hidden="1" x14ac:dyDescent="0.25">
      <c r="A3868" s="8">
        <v>3.1</v>
      </c>
      <c r="B3868" s="8" t="s">
        <v>4373</v>
      </c>
      <c r="C3868" s="8">
        <v>3421180290010</v>
      </c>
      <c r="D3868" s="8" t="s">
        <v>4374</v>
      </c>
      <c r="F3868" s="8" t="s">
        <v>4375</v>
      </c>
      <c r="G3868" s="10">
        <v>43693</v>
      </c>
      <c r="H3868" s="8" t="s">
        <v>31</v>
      </c>
      <c r="I3868" s="8" t="s">
        <v>38</v>
      </c>
      <c r="J3868" s="9">
        <v>66743.350000000006</v>
      </c>
      <c r="K3868" s="9">
        <v>1334.87</v>
      </c>
      <c r="L3868" s="8">
        <v>0</v>
      </c>
      <c r="M3868" s="14">
        <f t="shared" si="180"/>
        <v>68078.22</v>
      </c>
      <c r="N3868" s="8">
        <v>0</v>
      </c>
      <c r="O3868" s="8">
        <v>0</v>
      </c>
      <c r="P3868" s="8" t="s">
        <v>72</v>
      </c>
      <c r="R3868" s="11">
        <v>4669</v>
      </c>
      <c r="S3868" s="13">
        <f>_xlfn.XLOOKUP(P3868,rif_fee_schedule!$A$2:$A$84,rif_fee_schedule!C$2:C$84, 0)*1.628</f>
        <v>15.918583999999999</v>
      </c>
      <c r="T3868" s="13">
        <f>_xlfn.XLOOKUP(P3868,rif_fee_schedule!$A$2:$A$84,rif_fee_schedule!D$2:D$84, 0)</f>
        <v>9.2460000000000004</v>
      </c>
      <c r="U3868" s="14">
        <f t="shared" si="181"/>
        <v>74323.86869599999</v>
      </c>
      <c r="V3868" s="14">
        <f t="shared" si="182"/>
        <v>43169.574000000001</v>
      </c>
      <c r="W3868" s="2"/>
      <c r="Y3868" s="3">
        <v>34362078.990000002</v>
      </c>
      <c r="Z3868" s="3">
        <v>687512.03</v>
      </c>
      <c r="AA3868" s="3">
        <v>0</v>
      </c>
      <c r="AB3868">
        <v>0</v>
      </c>
      <c r="AC3868" s="3">
        <v>0</v>
      </c>
      <c r="AD3868" s="2">
        <v>-175934.14</v>
      </c>
      <c r="AE3868" s="3">
        <v>599122533.62</v>
      </c>
      <c r="AF3868" s="3">
        <v>12164932.65</v>
      </c>
      <c r="AG3868" s="3">
        <v>2628720.44</v>
      </c>
      <c r="AH3868" s="3">
        <v>103699.7</v>
      </c>
      <c r="AI3868" s="3">
        <v>2074</v>
      </c>
      <c r="AJ3868" s="2">
        <v>-10188946.82</v>
      </c>
    </row>
    <row r="3869" spans="1:36" hidden="1" x14ac:dyDescent="0.25">
      <c r="A3869" s="8">
        <v>2</v>
      </c>
      <c r="B3869" s="8" t="s">
        <v>2355</v>
      </c>
      <c r="C3869" s="8">
        <v>141380091601</v>
      </c>
      <c r="D3869" s="8" t="s">
        <v>2356</v>
      </c>
      <c r="F3869" s="8" t="s">
        <v>2357</v>
      </c>
      <c r="G3869" s="10">
        <v>43656</v>
      </c>
      <c r="H3869" s="8" t="s">
        <v>31</v>
      </c>
      <c r="I3869" s="8" t="s">
        <v>38</v>
      </c>
      <c r="J3869" s="9">
        <v>16486.88</v>
      </c>
      <c r="K3869" s="9">
        <v>329.74</v>
      </c>
      <c r="L3869" s="8">
        <v>0</v>
      </c>
      <c r="M3869" s="14">
        <f t="shared" si="180"/>
        <v>16816.620000000003</v>
      </c>
      <c r="N3869" s="8">
        <v>0</v>
      </c>
      <c r="O3869" s="8">
        <v>0</v>
      </c>
      <c r="P3869" s="8" t="s">
        <v>82</v>
      </c>
      <c r="R3869" s="8">
        <v>881</v>
      </c>
      <c r="S3869" s="13">
        <f>_xlfn.XLOOKUP(P3869,rif_fee_schedule!$A$2:$A$84,rif_fee_schedule!C$2:C$84, 0)*1.628</f>
        <v>36.760239999999996</v>
      </c>
      <c r="T3869" s="13">
        <f>_xlfn.XLOOKUP(P3869,rif_fee_schedule!$A$2:$A$84,rif_fee_schedule!D$2:D$84, 0)</f>
        <v>21.35</v>
      </c>
      <c r="U3869" s="14">
        <f t="shared" si="181"/>
        <v>32385.771439999997</v>
      </c>
      <c r="V3869" s="14">
        <f t="shared" si="182"/>
        <v>18809.350000000002</v>
      </c>
      <c r="W3869"/>
      <c r="Y3869" s="3">
        <v>272008405.74000001</v>
      </c>
      <c r="Z3869" s="3">
        <v>5573244.3300000001</v>
      </c>
      <c r="AA3869" s="3">
        <v>0</v>
      </c>
      <c r="AB3869">
        <v>0</v>
      </c>
      <c r="AC3869" s="3">
        <v>0</v>
      </c>
      <c r="AD3869" s="2">
        <v>-7297347.0099999998</v>
      </c>
      <c r="AE3869" s="3">
        <v>599122533.62</v>
      </c>
      <c r="AF3869" s="3">
        <v>12164932.65</v>
      </c>
      <c r="AG3869" s="3">
        <v>2628720.44</v>
      </c>
      <c r="AH3869" s="3">
        <v>103699.7</v>
      </c>
      <c r="AI3869" s="3">
        <v>2074</v>
      </c>
      <c r="AJ3869" s="2">
        <v>-10188946.82</v>
      </c>
    </row>
    <row r="3870" spans="1:36" hidden="1" x14ac:dyDescent="0.25">
      <c r="A3870" s="8">
        <v>2</v>
      </c>
      <c r="B3870" s="8" t="s">
        <v>2355</v>
      </c>
      <c r="C3870" s="8">
        <v>141380091601</v>
      </c>
      <c r="D3870" s="8" t="s">
        <v>2356</v>
      </c>
      <c r="F3870" s="8" t="s">
        <v>2357</v>
      </c>
      <c r="G3870" s="10">
        <v>43656</v>
      </c>
      <c r="H3870" s="8" t="s">
        <v>31</v>
      </c>
      <c r="I3870" s="8" t="s">
        <v>38</v>
      </c>
      <c r="J3870" s="9">
        <v>16486.88</v>
      </c>
      <c r="K3870" s="9">
        <v>329.74</v>
      </c>
      <c r="L3870" s="8">
        <v>0</v>
      </c>
      <c r="M3870" s="14">
        <f t="shared" si="180"/>
        <v>16816.620000000003</v>
      </c>
      <c r="N3870" s="8">
        <v>0</v>
      </c>
      <c r="O3870" s="8">
        <v>0</v>
      </c>
      <c r="P3870" s="8" t="s">
        <v>72</v>
      </c>
      <c r="R3870" s="8">
        <v>-881</v>
      </c>
      <c r="S3870" s="13">
        <f>_xlfn.XLOOKUP(P3870,rif_fee_schedule!$A$2:$A$84,rif_fee_schedule!C$2:C$84, 0)*1.628</f>
        <v>15.918583999999999</v>
      </c>
      <c r="T3870" s="13">
        <f>_xlfn.XLOOKUP(P3870,rif_fee_schedule!$A$2:$A$84,rif_fee_schedule!D$2:D$84, 0)</f>
        <v>9.2460000000000004</v>
      </c>
      <c r="U3870" s="14">
        <f t="shared" si="181"/>
        <v>-14024.272503999999</v>
      </c>
      <c r="V3870" s="14">
        <f t="shared" si="182"/>
        <v>-8145.7260000000006</v>
      </c>
      <c r="W3870"/>
      <c r="Y3870" s="3">
        <v>272008405.74000001</v>
      </c>
      <c r="Z3870" s="3">
        <v>5573244.3300000001</v>
      </c>
      <c r="AA3870" s="3">
        <v>0</v>
      </c>
      <c r="AB3870">
        <v>0</v>
      </c>
      <c r="AC3870" s="3">
        <v>0</v>
      </c>
      <c r="AD3870" s="2">
        <v>-7297347.0099999998</v>
      </c>
      <c r="AE3870" s="3">
        <v>599122533.62</v>
      </c>
      <c r="AF3870" s="3">
        <v>12164932.65</v>
      </c>
      <c r="AG3870" s="3">
        <v>2628720.44</v>
      </c>
      <c r="AH3870" s="3">
        <v>103699.7</v>
      </c>
      <c r="AI3870" s="3">
        <v>2074</v>
      </c>
      <c r="AJ3870" s="2">
        <v>-10188946.82</v>
      </c>
    </row>
    <row r="3871" spans="1:36" hidden="1" x14ac:dyDescent="0.25">
      <c r="A3871" s="8">
        <v>2</v>
      </c>
      <c r="B3871" s="8" t="s">
        <v>2246</v>
      </c>
      <c r="C3871" s="8">
        <v>141210020050</v>
      </c>
      <c r="D3871" s="8" t="s">
        <v>2247</v>
      </c>
      <c r="G3871" s="10">
        <v>43654</v>
      </c>
      <c r="H3871" s="8" t="s">
        <v>31</v>
      </c>
      <c r="I3871" s="8" t="s">
        <v>32</v>
      </c>
      <c r="J3871" s="9">
        <v>0</v>
      </c>
      <c r="K3871" s="9">
        <v>0</v>
      </c>
      <c r="L3871" s="8">
        <v>0</v>
      </c>
      <c r="M3871" s="14">
        <f t="shared" si="180"/>
        <v>0</v>
      </c>
      <c r="N3871" s="8">
        <v>0</v>
      </c>
      <c r="O3871" s="8">
        <v>0</v>
      </c>
      <c r="P3871" s="8" t="s">
        <v>114</v>
      </c>
      <c r="R3871" s="8">
        <v>0</v>
      </c>
      <c r="S3871" s="13">
        <f>_xlfn.XLOOKUP(P3871,rif_fee_schedule!$A$2:$A$84,rif_fee_schedule!C$2:C$84, 0)*1.628</f>
        <v>4288.152</v>
      </c>
      <c r="T3871" s="13">
        <f>_xlfn.XLOOKUP(P3871,rif_fee_schedule!$A$2:$A$84,rif_fee_schedule!D$2:D$84, 0)</f>
        <v>2490</v>
      </c>
      <c r="U3871" s="14">
        <f t="shared" si="181"/>
        <v>0</v>
      </c>
      <c r="V3871" s="14">
        <f t="shared" si="182"/>
        <v>0</v>
      </c>
      <c r="W3871"/>
      <c r="Y3871" s="3">
        <v>272008405.74000001</v>
      </c>
      <c r="Z3871" s="3">
        <v>5573244.3300000001</v>
      </c>
      <c r="AA3871" s="3">
        <v>0</v>
      </c>
      <c r="AB3871">
        <v>0</v>
      </c>
      <c r="AC3871" s="3">
        <v>0</v>
      </c>
      <c r="AD3871" s="2">
        <v>-7297347.0099999998</v>
      </c>
      <c r="AE3871" s="3">
        <v>599122533.62</v>
      </c>
      <c r="AF3871" s="3">
        <v>12164932.65</v>
      </c>
      <c r="AG3871" s="3">
        <v>2628720.44</v>
      </c>
      <c r="AH3871" s="3">
        <v>103699.7</v>
      </c>
      <c r="AI3871" s="3">
        <v>2074</v>
      </c>
      <c r="AJ3871" s="2">
        <v>-10188946.82</v>
      </c>
    </row>
    <row r="3872" spans="1:36" hidden="1" x14ac:dyDescent="0.25">
      <c r="A3872" s="8">
        <v>9</v>
      </c>
      <c r="B3872" s="8" t="s">
        <v>8831</v>
      </c>
      <c r="C3872" s="8">
        <v>2730030370020</v>
      </c>
      <c r="D3872" s="8" t="s">
        <v>8832</v>
      </c>
      <c r="F3872" s="8" t="s">
        <v>8833</v>
      </c>
      <c r="G3872" s="10">
        <v>43670</v>
      </c>
      <c r="H3872" s="8" t="s">
        <v>31</v>
      </c>
      <c r="I3872" s="8" t="s">
        <v>38</v>
      </c>
      <c r="J3872" s="9">
        <v>164741.45000000001</v>
      </c>
      <c r="K3872" s="9">
        <v>3294.83</v>
      </c>
      <c r="L3872" s="8">
        <v>0</v>
      </c>
      <c r="M3872" s="14">
        <f t="shared" si="180"/>
        <v>168036.28</v>
      </c>
      <c r="N3872" s="8">
        <v>0</v>
      </c>
      <c r="O3872" s="8">
        <v>0</v>
      </c>
      <c r="P3872" s="8" t="s">
        <v>45</v>
      </c>
      <c r="R3872" s="11">
        <v>9014</v>
      </c>
      <c r="S3872" s="13">
        <f>_xlfn.XLOOKUP(P3872,rif_fee_schedule!$A$2:$A$84,rif_fee_schedule!C$2:C$84, 0)*1.628</f>
        <v>19.244587999999997</v>
      </c>
      <c r="T3872" s="13">
        <f>_xlfn.XLOOKUP(P3872,rif_fee_schedule!$A$2:$A$84,rif_fee_schedule!D$2:D$84, 0)</f>
        <v>11.177</v>
      </c>
      <c r="U3872" s="14">
        <f t="shared" si="181"/>
        <v>173470.71623199998</v>
      </c>
      <c r="V3872" s="14">
        <f t="shared" si="182"/>
        <v>100749.478</v>
      </c>
      <c r="W3872" s="2"/>
      <c r="Y3872" s="3">
        <v>2852815.27</v>
      </c>
      <c r="Z3872" s="3">
        <v>57056.31</v>
      </c>
      <c r="AA3872" s="3">
        <v>0</v>
      </c>
      <c r="AB3872">
        <v>0</v>
      </c>
      <c r="AC3872" s="3">
        <v>0</v>
      </c>
      <c r="AD3872" s="2">
        <v>510005.06</v>
      </c>
      <c r="AE3872" s="3">
        <v>599122533.62</v>
      </c>
      <c r="AF3872" s="3">
        <v>12164932.65</v>
      </c>
      <c r="AG3872" s="3">
        <v>2628720.44</v>
      </c>
      <c r="AH3872" s="3">
        <v>103699.7</v>
      </c>
      <c r="AI3872" s="3">
        <v>2074</v>
      </c>
      <c r="AJ3872" s="2">
        <v>-10188946.82</v>
      </c>
    </row>
    <row r="3873" spans="1:36" hidden="1" x14ac:dyDescent="0.25">
      <c r="A3873" s="8">
        <v>3.1</v>
      </c>
      <c r="B3873" s="8" t="s">
        <v>4150</v>
      </c>
      <c r="C3873" s="8">
        <v>1322350040010</v>
      </c>
      <c r="D3873" s="8" t="s">
        <v>4151</v>
      </c>
      <c r="F3873" s="8" t="s">
        <v>4152</v>
      </c>
      <c r="G3873" s="10">
        <v>43689</v>
      </c>
      <c r="H3873" s="8" t="s">
        <v>31</v>
      </c>
      <c r="I3873" s="8" t="s">
        <v>38</v>
      </c>
      <c r="J3873" s="9">
        <v>0</v>
      </c>
      <c r="K3873" s="9">
        <v>0</v>
      </c>
      <c r="L3873" s="8">
        <v>0</v>
      </c>
      <c r="M3873" s="14">
        <f t="shared" ref="M3873:M3936" si="183">SUM(J3873:L3873)</f>
        <v>0</v>
      </c>
      <c r="N3873" s="8">
        <v>0</v>
      </c>
      <c r="O3873" s="8">
        <v>0</v>
      </c>
      <c r="P3873" s="8" t="s">
        <v>106</v>
      </c>
      <c r="R3873" s="8">
        <v>0.06</v>
      </c>
      <c r="S3873" s="13">
        <f>_xlfn.XLOOKUP(P3873,rif_fee_schedule!$A$2:$A$84,rif_fee_schedule!C$2:C$84, 0)*1.628</f>
        <v>0</v>
      </c>
      <c r="T3873" s="13">
        <f>_xlfn.XLOOKUP(P3873,rif_fee_schedule!$A$2:$A$84,rif_fee_schedule!D$2:D$84, 0)</f>
        <v>0</v>
      </c>
      <c r="U3873" s="14">
        <f t="shared" si="181"/>
        <v>0</v>
      </c>
      <c r="V3873" s="14">
        <f t="shared" si="182"/>
        <v>0</v>
      </c>
      <c r="W3873"/>
      <c r="Y3873" s="3">
        <v>34362078.990000002</v>
      </c>
      <c r="Z3873" s="3">
        <v>687512.03</v>
      </c>
      <c r="AA3873" s="3">
        <v>0</v>
      </c>
      <c r="AB3873">
        <v>0</v>
      </c>
      <c r="AC3873" s="3">
        <v>0</v>
      </c>
      <c r="AD3873" s="2">
        <v>-175934.14</v>
      </c>
      <c r="AE3873" s="3">
        <v>599122533.62</v>
      </c>
      <c r="AF3873" s="3">
        <v>12164932.65</v>
      </c>
      <c r="AG3873" s="3">
        <v>2628720.44</v>
      </c>
      <c r="AH3873" s="3">
        <v>103699.7</v>
      </c>
      <c r="AI3873" s="3">
        <v>2074</v>
      </c>
      <c r="AJ3873" s="2">
        <v>-10188946.82</v>
      </c>
    </row>
    <row r="3874" spans="1:36" hidden="1" x14ac:dyDescent="0.25">
      <c r="A3874" s="8">
        <v>3.1</v>
      </c>
      <c r="B3874" s="8" t="s">
        <v>4150</v>
      </c>
      <c r="C3874" s="8">
        <v>1322350040010</v>
      </c>
      <c r="D3874" s="8" t="s">
        <v>4151</v>
      </c>
      <c r="F3874" s="8" t="s">
        <v>4152</v>
      </c>
      <c r="G3874" s="10">
        <v>43689</v>
      </c>
      <c r="H3874" s="8" t="s">
        <v>31</v>
      </c>
      <c r="I3874" s="8" t="s">
        <v>38</v>
      </c>
      <c r="J3874" s="9">
        <v>0</v>
      </c>
      <c r="K3874" s="9">
        <v>0</v>
      </c>
      <c r="L3874" s="8">
        <v>0</v>
      </c>
      <c r="M3874" s="14">
        <f t="shared" si="183"/>
        <v>0</v>
      </c>
      <c r="N3874" s="8">
        <v>0</v>
      </c>
      <c r="O3874" s="8">
        <v>0</v>
      </c>
      <c r="P3874" s="8" t="s">
        <v>45</v>
      </c>
      <c r="R3874" s="11">
        <v>7942</v>
      </c>
      <c r="S3874" s="13">
        <f>_xlfn.XLOOKUP(P3874,rif_fee_schedule!$A$2:$A$84,rif_fee_schedule!C$2:C$84, 0)*1.628</f>
        <v>19.244587999999997</v>
      </c>
      <c r="T3874" s="13">
        <f>_xlfn.XLOOKUP(P3874,rif_fee_schedule!$A$2:$A$84,rif_fee_schedule!D$2:D$84, 0)</f>
        <v>11.177</v>
      </c>
      <c r="U3874" s="14">
        <f t="shared" si="181"/>
        <v>152840.51789599998</v>
      </c>
      <c r="V3874" s="14">
        <f t="shared" si="182"/>
        <v>88767.733999999997</v>
      </c>
      <c r="W3874" s="2"/>
      <c r="Y3874" s="3">
        <v>34362078.990000002</v>
      </c>
      <c r="Z3874" s="3">
        <v>687512.03</v>
      </c>
      <c r="AA3874" s="3">
        <v>0</v>
      </c>
      <c r="AB3874">
        <v>0</v>
      </c>
      <c r="AC3874" s="3">
        <v>0</v>
      </c>
      <c r="AD3874" s="2">
        <v>-175934.14</v>
      </c>
      <c r="AE3874" s="3">
        <v>599122533.62</v>
      </c>
      <c r="AF3874" s="3">
        <v>12164932.65</v>
      </c>
      <c r="AG3874" s="3">
        <v>2628720.44</v>
      </c>
      <c r="AH3874" s="3">
        <v>103699.7</v>
      </c>
      <c r="AI3874" s="3">
        <v>2074</v>
      </c>
      <c r="AJ3874" s="2">
        <v>-10188946.82</v>
      </c>
    </row>
    <row r="3875" spans="1:36" hidden="1" x14ac:dyDescent="0.25">
      <c r="A3875" s="8">
        <v>3.1</v>
      </c>
      <c r="B3875" s="8" t="s">
        <v>4150</v>
      </c>
      <c r="C3875" s="8">
        <v>1322350040010</v>
      </c>
      <c r="D3875" s="8" t="s">
        <v>4151</v>
      </c>
      <c r="F3875" s="8" t="s">
        <v>4152</v>
      </c>
      <c r="G3875" s="10">
        <v>43689</v>
      </c>
      <c r="H3875" s="8" t="s">
        <v>31</v>
      </c>
      <c r="I3875" s="8" t="s">
        <v>38</v>
      </c>
      <c r="J3875" s="9">
        <v>0</v>
      </c>
      <c r="K3875" s="9">
        <v>0</v>
      </c>
      <c r="L3875" s="8">
        <v>0</v>
      </c>
      <c r="M3875" s="14">
        <f t="shared" si="183"/>
        <v>0</v>
      </c>
      <c r="N3875" s="8">
        <v>0</v>
      </c>
      <c r="O3875" s="8">
        <v>0</v>
      </c>
      <c r="P3875" s="8" t="s">
        <v>679</v>
      </c>
      <c r="R3875" s="11">
        <v>66678</v>
      </c>
      <c r="S3875" s="13">
        <f>_xlfn.XLOOKUP(P3875,rif_fee_schedule!$A$2:$A$84,rif_fee_schedule!C$2:C$84, 0)*1.628</f>
        <v>6.108255999999999</v>
      </c>
      <c r="T3875" s="13">
        <f>_xlfn.XLOOKUP(P3875,rif_fee_schedule!$A$2:$A$84,rif_fee_schedule!D$2:D$84, 0)</f>
        <v>3.5470000000000002</v>
      </c>
      <c r="U3875" s="14">
        <f t="shared" si="181"/>
        <v>407286.29356799991</v>
      </c>
      <c r="V3875" s="14">
        <f t="shared" si="182"/>
        <v>236506.86600000001</v>
      </c>
      <c r="W3875" s="2"/>
      <c r="Y3875" s="3">
        <v>34362078.990000002</v>
      </c>
      <c r="Z3875" s="3">
        <v>687512.03</v>
      </c>
      <c r="AA3875" s="3">
        <v>0</v>
      </c>
      <c r="AB3875">
        <v>0</v>
      </c>
      <c r="AC3875" s="3">
        <v>0</v>
      </c>
      <c r="AD3875" s="2">
        <v>-175934.14</v>
      </c>
      <c r="AE3875" s="3">
        <v>599122533.62</v>
      </c>
      <c r="AF3875" s="3">
        <v>12164932.65</v>
      </c>
      <c r="AG3875" s="3">
        <v>2628720.44</v>
      </c>
      <c r="AH3875" s="3">
        <v>103699.7</v>
      </c>
      <c r="AI3875" s="3">
        <v>2074</v>
      </c>
      <c r="AJ3875" s="2">
        <v>-10188946.82</v>
      </c>
    </row>
    <row r="3876" spans="1:36" hidden="1" x14ac:dyDescent="0.25">
      <c r="A3876" s="8">
        <v>3.1</v>
      </c>
      <c r="B3876" s="8" t="s">
        <v>4150</v>
      </c>
      <c r="C3876" s="8">
        <v>1322350040010</v>
      </c>
      <c r="D3876" s="8" t="s">
        <v>4151</v>
      </c>
      <c r="F3876" s="8" t="s">
        <v>4152</v>
      </c>
      <c r="G3876" s="10">
        <v>43689</v>
      </c>
      <c r="H3876" s="8" t="s">
        <v>31</v>
      </c>
      <c r="I3876" s="8" t="s">
        <v>38</v>
      </c>
      <c r="J3876" s="9">
        <v>0</v>
      </c>
      <c r="K3876" s="9">
        <v>0</v>
      </c>
      <c r="L3876" s="8">
        <v>0</v>
      </c>
      <c r="M3876" s="14">
        <f t="shared" si="183"/>
        <v>0</v>
      </c>
      <c r="N3876" s="8">
        <v>0</v>
      </c>
      <c r="O3876" s="8">
        <v>0</v>
      </c>
      <c r="P3876" s="8" t="s">
        <v>609</v>
      </c>
      <c r="R3876" s="11">
        <v>-22499.38</v>
      </c>
      <c r="S3876" s="13">
        <f>_xlfn.XLOOKUP(P3876,rif_fee_schedule!$A$2:$A$84,rif_fee_schedule!C$2:C$84, 0)*1.628</f>
        <v>24.892119999999998</v>
      </c>
      <c r="T3876" s="13">
        <f>_xlfn.XLOOKUP(P3876,rif_fee_schedule!$A$2:$A$84,rif_fee_schedule!D$2:D$84, 0)</f>
        <v>14.457000000000001</v>
      </c>
      <c r="U3876" s="14">
        <f t="shared" si="181"/>
        <v>-560057.26688559994</v>
      </c>
      <c r="V3876" s="14">
        <f t="shared" si="182"/>
        <v>-325273.53666000004</v>
      </c>
      <c r="W3876" s="2"/>
      <c r="Y3876" s="3">
        <v>34362078.990000002</v>
      </c>
      <c r="Z3876" s="3">
        <v>687512.03</v>
      </c>
      <c r="AA3876" s="3">
        <v>0</v>
      </c>
      <c r="AB3876">
        <v>0</v>
      </c>
      <c r="AC3876" s="3">
        <v>0</v>
      </c>
      <c r="AD3876" s="2">
        <v>-175934.14</v>
      </c>
      <c r="AE3876" s="3">
        <v>599122533.62</v>
      </c>
      <c r="AF3876" s="3">
        <v>12164932.65</v>
      </c>
      <c r="AG3876" s="3">
        <v>2628720.44</v>
      </c>
      <c r="AH3876" s="3">
        <v>103699.7</v>
      </c>
      <c r="AI3876" s="3">
        <v>2074</v>
      </c>
      <c r="AJ3876" s="2">
        <v>-10188946.82</v>
      </c>
    </row>
    <row r="3877" spans="1:36" hidden="1" x14ac:dyDescent="0.25">
      <c r="A3877" s="8">
        <v>2</v>
      </c>
      <c r="B3877" s="8" t="s">
        <v>2182</v>
      </c>
      <c r="C3877" s="8">
        <v>141200070740</v>
      </c>
      <c r="D3877" s="8" t="s">
        <v>2183</v>
      </c>
      <c r="F3877" s="8" t="s">
        <v>2184</v>
      </c>
      <c r="G3877" s="10">
        <v>43655</v>
      </c>
      <c r="H3877" s="8" t="s">
        <v>31</v>
      </c>
      <c r="I3877" s="8" t="s">
        <v>38</v>
      </c>
      <c r="J3877" s="9">
        <v>0</v>
      </c>
      <c r="K3877" s="9">
        <v>0</v>
      </c>
      <c r="L3877" s="8">
        <v>0</v>
      </c>
      <c r="M3877" s="14">
        <f t="shared" si="183"/>
        <v>0</v>
      </c>
      <c r="N3877" s="8">
        <v>0</v>
      </c>
      <c r="O3877" s="8">
        <v>0</v>
      </c>
      <c r="P3877" s="8" t="s">
        <v>77</v>
      </c>
      <c r="R3877" s="8">
        <v>1</v>
      </c>
      <c r="S3877" s="13">
        <f>_xlfn.XLOOKUP(P3877,rif_fee_schedule!$A$2:$A$84,rif_fee_schedule!C$2:C$84, 0)*1.628</f>
        <v>9769.6279999999988</v>
      </c>
      <c r="T3877" s="13">
        <f>_xlfn.XLOOKUP(P3877,rif_fee_schedule!$A$2:$A$84,rif_fee_schedule!D$2:D$84, 0)</f>
        <v>5674</v>
      </c>
      <c r="U3877" s="14">
        <f t="shared" si="181"/>
        <v>9769.6279999999988</v>
      </c>
      <c r="V3877" s="14">
        <f t="shared" si="182"/>
        <v>5674</v>
      </c>
      <c r="W3877"/>
      <c r="Y3877" s="3">
        <v>272008405.74000001</v>
      </c>
      <c r="Z3877" s="3">
        <v>5573244.3300000001</v>
      </c>
      <c r="AA3877" s="3">
        <v>0</v>
      </c>
      <c r="AB3877">
        <v>0</v>
      </c>
      <c r="AC3877" s="3">
        <v>0</v>
      </c>
      <c r="AD3877" s="2">
        <v>-7297347.0099999998</v>
      </c>
      <c r="AE3877" s="3">
        <v>599122533.62</v>
      </c>
      <c r="AF3877" s="3">
        <v>12164932.65</v>
      </c>
      <c r="AG3877" s="3">
        <v>2628720.44</v>
      </c>
      <c r="AH3877" s="3">
        <v>103699.7</v>
      </c>
      <c r="AI3877" s="3">
        <v>2074</v>
      </c>
      <c r="AJ3877" s="2">
        <v>-10188946.82</v>
      </c>
    </row>
    <row r="3878" spans="1:36" hidden="1" x14ac:dyDescent="0.25">
      <c r="A3878" s="8">
        <v>2</v>
      </c>
      <c r="B3878" s="8" t="s">
        <v>2182</v>
      </c>
      <c r="C3878" s="8">
        <v>141200070740</v>
      </c>
      <c r="D3878" s="8" t="s">
        <v>2183</v>
      </c>
      <c r="F3878" s="8" t="s">
        <v>2184</v>
      </c>
      <c r="G3878" s="10">
        <v>43655</v>
      </c>
      <c r="H3878" s="8" t="s">
        <v>31</v>
      </c>
      <c r="I3878" s="8" t="s">
        <v>38</v>
      </c>
      <c r="J3878" s="9">
        <v>0</v>
      </c>
      <c r="K3878" s="9">
        <v>0</v>
      </c>
      <c r="L3878" s="8">
        <v>0</v>
      </c>
      <c r="M3878" s="14">
        <f t="shared" si="183"/>
        <v>0</v>
      </c>
      <c r="N3878" s="8">
        <v>0</v>
      </c>
      <c r="O3878" s="8">
        <v>0</v>
      </c>
      <c r="P3878" s="8" t="s">
        <v>77</v>
      </c>
      <c r="R3878" s="8">
        <v>-1</v>
      </c>
      <c r="S3878" s="13">
        <f>_xlfn.XLOOKUP(P3878,rif_fee_schedule!$A$2:$A$84,rif_fee_schedule!C$2:C$84, 0)*1.628</f>
        <v>9769.6279999999988</v>
      </c>
      <c r="T3878" s="13">
        <f>_xlfn.XLOOKUP(P3878,rif_fee_schedule!$A$2:$A$84,rif_fee_schedule!D$2:D$84, 0)</f>
        <v>5674</v>
      </c>
      <c r="U3878" s="14">
        <f t="shared" si="181"/>
        <v>-9769.6279999999988</v>
      </c>
      <c r="V3878" s="14">
        <f t="shared" si="182"/>
        <v>-5674</v>
      </c>
      <c r="W3878"/>
      <c r="Y3878" s="3">
        <v>272008405.74000001</v>
      </c>
      <c r="Z3878" s="3">
        <v>5573244.3300000001</v>
      </c>
      <c r="AA3878" s="3">
        <v>0</v>
      </c>
      <c r="AB3878">
        <v>0</v>
      </c>
      <c r="AC3878" s="3">
        <v>0</v>
      </c>
      <c r="AD3878" s="2">
        <v>-7297347.0099999998</v>
      </c>
      <c r="AE3878" s="3">
        <v>599122533.62</v>
      </c>
      <c r="AF3878" s="3">
        <v>12164932.65</v>
      </c>
      <c r="AG3878" s="3">
        <v>2628720.44</v>
      </c>
      <c r="AH3878" s="3">
        <v>103699.7</v>
      </c>
      <c r="AI3878" s="3">
        <v>2074</v>
      </c>
      <c r="AJ3878" s="2">
        <v>-10188946.82</v>
      </c>
    </row>
    <row r="3879" spans="1:36" hidden="1" x14ac:dyDescent="0.25">
      <c r="A3879" s="8">
        <v>1</v>
      </c>
      <c r="B3879" s="8" t="s">
        <v>491</v>
      </c>
      <c r="C3879" s="8">
        <v>3530220402240</v>
      </c>
      <c r="D3879" s="8" t="s">
        <v>492</v>
      </c>
      <c r="F3879" s="8" t="s">
        <v>493</v>
      </c>
      <c r="G3879" s="10">
        <v>43663</v>
      </c>
      <c r="H3879" s="8" t="s">
        <v>31</v>
      </c>
      <c r="I3879" s="8" t="s">
        <v>38</v>
      </c>
      <c r="J3879" s="9">
        <v>39762.050000000003</v>
      </c>
      <c r="K3879" s="9">
        <v>795.24</v>
      </c>
      <c r="L3879" s="8">
        <v>0</v>
      </c>
      <c r="M3879" s="14">
        <f t="shared" si="183"/>
        <v>40557.29</v>
      </c>
      <c r="N3879" s="8">
        <v>0</v>
      </c>
      <c r="O3879" s="8">
        <v>0</v>
      </c>
      <c r="P3879" s="8" t="s">
        <v>376</v>
      </c>
      <c r="R3879" s="8">
        <v>7</v>
      </c>
      <c r="S3879" s="13">
        <f>_xlfn.XLOOKUP(P3879,rif_fee_schedule!$A$2:$A$84,rif_fee_schedule!C$2:C$84, 0)*1.628</f>
        <v>5981.2719999999999</v>
      </c>
      <c r="T3879" s="13">
        <f>_xlfn.XLOOKUP(P3879,rif_fee_schedule!$A$2:$A$84,rif_fee_schedule!D$2:D$84, 0)</f>
        <v>3474</v>
      </c>
      <c r="U3879" s="14">
        <f t="shared" si="181"/>
        <v>41868.904000000002</v>
      </c>
      <c r="V3879" s="14">
        <f t="shared" si="182"/>
        <v>24318</v>
      </c>
      <c r="W3879"/>
      <c r="Y3879" s="3">
        <v>74696854.359999999</v>
      </c>
      <c r="Z3879" s="3">
        <v>1494936.99</v>
      </c>
      <c r="AA3879" s="3">
        <v>1189721.74</v>
      </c>
      <c r="AB3879" s="2">
        <v>103699.7</v>
      </c>
      <c r="AC3879" s="3">
        <v>2074</v>
      </c>
      <c r="AD3879" s="2">
        <v>-3422401.68</v>
      </c>
      <c r="AE3879" s="3">
        <v>599122533.62</v>
      </c>
      <c r="AF3879" s="3">
        <v>12164932.65</v>
      </c>
      <c r="AG3879" s="3">
        <v>2628720.44</v>
      </c>
      <c r="AH3879" s="3">
        <v>103699.7</v>
      </c>
      <c r="AI3879" s="3">
        <v>2074</v>
      </c>
      <c r="AJ3879" s="2">
        <v>-10188946.82</v>
      </c>
    </row>
    <row r="3880" spans="1:36" hidden="1" x14ac:dyDescent="0.25">
      <c r="A3880" s="8">
        <v>3</v>
      </c>
      <c r="B3880" s="8" t="s">
        <v>3075</v>
      </c>
      <c r="C3880" s="8">
        <v>420160060820</v>
      </c>
      <c r="D3880" s="8" t="s">
        <v>3076</v>
      </c>
      <c r="F3880" s="8" t="s">
        <v>3077</v>
      </c>
      <c r="G3880" s="10">
        <v>43661</v>
      </c>
      <c r="H3880" s="8" t="s">
        <v>31</v>
      </c>
      <c r="I3880" s="8" t="s">
        <v>38</v>
      </c>
      <c r="J3880" s="9">
        <v>34081.75</v>
      </c>
      <c r="K3880" s="9">
        <v>681.64</v>
      </c>
      <c r="L3880" s="8">
        <v>0</v>
      </c>
      <c r="M3880" s="14">
        <f t="shared" si="183"/>
        <v>34763.39</v>
      </c>
      <c r="N3880" s="8">
        <v>0</v>
      </c>
      <c r="O3880" s="8">
        <v>0</v>
      </c>
      <c r="P3880" s="8" t="s">
        <v>376</v>
      </c>
      <c r="R3880" s="8">
        <v>6</v>
      </c>
      <c r="S3880" s="13">
        <f>_xlfn.XLOOKUP(P3880,rif_fee_schedule!$A$2:$A$84,rif_fee_schedule!C$2:C$84, 0)*1.628</f>
        <v>5981.2719999999999</v>
      </c>
      <c r="T3880" s="13">
        <f>_xlfn.XLOOKUP(P3880,rif_fee_schedule!$A$2:$A$84,rif_fee_schedule!D$2:D$84, 0)</f>
        <v>3474</v>
      </c>
      <c r="U3880" s="14">
        <f t="shared" si="181"/>
        <v>35887.631999999998</v>
      </c>
      <c r="V3880" s="14">
        <f t="shared" si="182"/>
        <v>20844</v>
      </c>
      <c r="W3880"/>
      <c r="Y3880" s="3">
        <v>23988344.25</v>
      </c>
      <c r="Z3880" s="3">
        <v>491993.61</v>
      </c>
      <c r="AA3880" s="3">
        <v>633517.25</v>
      </c>
      <c r="AB3880">
        <v>0</v>
      </c>
      <c r="AC3880" s="3">
        <v>0</v>
      </c>
      <c r="AD3880" s="2">
        <v>2811604.2</v>
      </c>
      <c r="AE3880" s="3">
        <v>599122533.62</v>
      </c>
      <c r="AF3880" s="3">
        <v>12164932.65</v>
      </c>
      <c r="AG3880" s="3">
        <v>2628720.44</v>
      </c>
      <c r="AH3880" s="3">
        <v>103699.7</v>
      </c>
      <c r="AI3880" s="3">
        <v>2074</v>
      </c>
      <c r="AJ3880" s="2">
        <v>-10188946.82</v>
      </c>
    </row>
    <row r="3881" spans="1:36" hidden="1" x14ac:dyDescent="0.25">
      <c r="A3881" s="8">
        <v>3</v>
      </c>
      <c r="B3881" s="8" t="s">
        <v>3661</v>
      </c>
      <c r="C3881" s="8">
        <v>3220160050730</v>
      </c>
      <c r="D3881" s="8" t="s">
        <v>3662</v>
      </c>
      <c r="F3881" s="8" t="s">
        <v>3663</v>
      </c>
      <c r="G3881" s="10">
        <v>43656</v>
      </c>
      <c r="H3881" s="8" t="s">
        <v>31</v>
      </c>
      <c r="I3881" s="8" t="s">
        <v>38</v>
      </c>
      <c r="J3881" s="9">
        <v>0</v>
      </c>
      <c r="K3881" s="9">
        <v>185.56</v>
      </c>
      <c r="L3881" s="8">
        <v>9278.02</v>
      </c>
      <c r="M3881" s="14">
        <f t="shared" si="183"/>
        <v>9463.58</v>
      </c>
      <c r="N3881" s="8">
        <v>0</v>
      </c>
      <c r="O3881" s="8">
        <v>0</v>
      </c>
      <c r="P3881" s="8" t="s">
        <v>77</v>
      </c>
      <c r="R3881" s="8">
        <v>1</v>
      </c>
      <c r="S3881" s="13">
        <f>_xlfn.XLOOKUP(P3881,rif_fee_schedule!$A$2:$A$84,rif_fee_schedule!C$2:C$84, 0)*1.628</f>
        <v>9769.6279999999988</v>
      </c>
      <c r="T3881" s="13">
        <f>_xlfn.XLOOKUP(P3881,rif_fee_schedule!$A$2:$A$84,rif_fee_schedule!D$2:D$84, 0)</f>
        <v>5674</v>
      </c>
      <c r="U3881" s="14">
        <f t="shared" si="181"/>
        <v>9769.6279999999988</v>
      </c>
      <c r="V3881" s="14">
        <f t="shared" si="182"/>
        <v>5674</v>
      </c>
      <c r="W3881"/>
      <c r="Y3881" s="3">
        <v>23988344.25</v>
      </c>
      <c r="Z3881" s="3">
        <v>491993.61</v>
      </c>
      <c r="AA3881" s="3">
        <v>633517.25</v>
      </c>
      <c r="AB3881">
        <v>0</v>
      </c>
      <c r="AC3881" s="3">
        <v>0</v>
      </c>
      <c r="AD3881" s="2">
        <v>2811604.2</v>
      </c>
      <c r="AE3881" s="3">
        <v>599122533.62</v>
      </c>
      <c r="AF3881" s="3">
        <v>12164932.65</v>
      </c>
      <c r="AG3881" s="3">
        <v>2628720.44</v>
      </c>
      <c r="AH3881" s="3">
        <v>103699.7</v>
      </c>
      <c r="AI3881" s="3">
        <v>2074</v>
      </c>
      <c r="AJ3881" s="2">
        <v>-10188946.82</v>
      </c>
    </row>
    <row r="3882" spans="1:36" hidden="1" x14ac:dyDescent="0.25">
      <c r="A3882" s="8">
        <v>3</v>
      </c>
      <c r="B3882" s="8" t="s">
        <v>3739</v>
      </c>
      <c r="C3882" s="8">
        <v>3220160050750</v>
      </c>
      <c r="D3882" s="8" t="s">
        <v>3740</v>
      </c>
      <c r="F3882" s="8" t="s">
        <v>3741</v>
      </c>
      <c r="G3882" s="10">
        <v>43656</v>
      </c>
      <c r="H3882" s="8" t="s">
        <v>31</v>
      </c>
      <c r="I3882" s="8" t="s">
        <v>38</v>
      </c>
      <c r="J3882" s="9">
        <v>0</v>
      </c>
      <c r="K3882" s="9">
        <v>185.56</v>
      </c>
      <c r="L3882" s="8">
        <v>9278.02</v>
      </c>
      <c r="M3882" s="14">
        <f t="shared" si="183"/>
        <v>9463.58</v>
      </c>
      <c r="N3882" s="8">
        <v>0</v>
      </c>
      <c r="O3882" s="8">
        <v>0</v>
      </c>
      <c r="P3882" s="8" t="s">
        <v>77</v>
      </c>
      <c r="R3882" s="8">
        <v>1</v>
      </c>
      <c r="S3882" s="13">
        <f>_xlfn.XLOOKUP(P3882,rif_fee_schedule!$A$2:$A$84,rif_fee_schedule!C$2:C$84, 0)*1.628</f>
        <v>9769.6279999999988</v>
      </c>
      <c r="T3882" s="13">
        <f>_xlfn.XLOOKUP(P3882,rif_fee_schedule!$A$2:$A$84,rif_fee_schedule!D$2:D$84, 0)</f>
        <v>5674</v>
      </c>
      <c r="U3882" s="14">
        <f t="shared" si="181"/>
        <v>9769.6279999999988</v>
      </c>
      <c r="V3882" s="14">
        <f t="shared" si="182"/>
        <v>5674</v>
      </c>
      <c r="W3882"/>
      <c r="Y3882" s="3">
        <v>23988344.25</v>
      </c>
      <c r="Z3882" s="3">
        <v>491993.61</v>
      </c>
      <c r="AA3882" s="3">
        <v>633517.25</v>
      </c>
      <c r="AB3882">
        <v>0</v>
      </c>
      <c r="AC3882" s="3">
        <v>0</v>
      </c>
      <c r="AD3882" s="2">
        <v>2811604.2</v>
      </c>
      <c r="AE3882" s="3">
        <v>599122533.62</v>
      </c>
      <c r="AF3882" s="3">
        <v>12164932.65</v>
      </c>
      <c r="AG3882" s="3">
        <v>2628720.44</v>
      </c>
      <c r="AH3882" s="3">
        <v>103699.7</v>
      </c>
      <c r="AI3882" s="3">
        <v>2074</v>
      </c>
      <c r="AJ3882" s="2">
        <v>-10188946.82</v>
      </c>
    </row>
    <row r="3883" spans="1:36" hidden="1" x14ac:dyDescent="0.25">
      <c r="A3883" s="8">
        <v>3</v>
      </c>
      <c r="B3883" s="8" t="s">
        <v>3603</v>
      </c>
      <c r="C3883" s="8">
        <v>3220160050740</v>
      </c>
      <c r="D3883" s="8" t="s">
        <v>3604</v>
      </c>
      <c r="F3883" s="8" t="s">
        <v>3605</v>
      </c>
      <c r="G3883" s="10">
        <v>43656</v>
      </c>
      <c r="H3883" s="8" t="s">
        <v>31</v>
      </c>
      <c r="I3883" s="8" t="s">
        <v>38</v>
      </c>
      <c r="J3883" s="9">
        <v>0</v>
      </c>
      <c r="K3883" s="9">
        <v>185.56</v>
      </c>
      <c r="L3883" s="8">
        <v>9278.02</v>
      </c>
      <c r="M3883" s="14">
        <f t="shared" si="183"/>
        <v>9463.58</v>
      </c>
      <c r="N3883" s="8">
        <v>0</v>
      </c>
      <c r="O3883" s="8">
        <v>0</v>
      </c>
      <c r="P3883" s="8" t="s">
        <v>77</v>
      </c>
      <c r="R3883" s="8">
        <v>1</v>
      </c>
      <c r="S3883" s="13">
        <f>_xlfn.XLOOKUP(P3883,rif_fee_schedule!$A$2:$A$84,rif_fee_schedule!C$2:C$84, 0)*1.628</f>
        <v>9769.6279999999988</v>
      </c>
      <c r="T3883" s="13">
        <f>_xlfn.XLOOKUP(P3883,rif_fee_schedule!$A$2:$A$84,rif_fee_schedule!D$2:D$84, 0)</f>
        <v>5674</v>
      </c>
      <c r="U3883" s="14">
        <f t="shared" si="181"/>
        <v>9769.6279999999988</v>
      </c>
      <c r="V3883" s="14">
        <f t="shared" si="182"/>
        <v>5674</v>
      </c>
      <c r="W3883"/>
      <c r="Y3883" s="3">
        <v>23988344.25</v>
      </c>
      <c r="Z3883" s="3">
        <v>491993.61</v>
      </c>
      <c r="AA3883" s="3">
        <v>633517.25</v>
      </c>
      <c r="AB3883">
        <v>0</v>
      </c>
      <c r="AC3883" s="3">
        <v>0</v>
      </c>
      <c r="AD3883" s="2">
        <v>2811604.2</v>
      </c>
      <c r="AE3883" s="3">
        <v>599122533.62</v>
      </c>
      <c r="AF3883" s="3">
        <v>12164932.65</v>
      </c>
      <c r="AG3883" s="3">
        <v>2628720.44</v>
      </c>
      <c r="AH3883" s="3">
        <v>103699.7</v>
      </c>
      <c r="AI3883" s="3">
        <v>2074</v>
      </c>
      <c r="AJ3883" s="2">
        <v>-10188946.82</v>
      </c>
    </row>
    <row r="3884" spans="1:36" hidden="1" x14ac:dyDescent="0.25">
      <c r="A3884" s="8">
        <v>3</v>
      </c>
      <c r="B3884" s="8" t="s">
        <v>3597</v>
      </c>
      <c r="C3884" s="8">
        <v>3220160050780</v>
      </c>
      <c r="D3884" s="8" t="s">
        <v>3598</v>
      </c>
      <c r="F3884" s="8" t="s">
        <v>3599</v>
      </c>
      <c r="G3884" s="10">
        <v>43656</v>
      </c>
      <c r="H3884" s="8" t="s">
        <v>31</v>
      </c>
      <c r="I3884" s="8" t="s">
        <v>38</v>
      </c>
      <c r="J3884" s="9">
        <v>0</v>
      </c>
      <c r="K3884" s="9">
        <v>185.56</v>
      </c>
      <c r="L3884" s="8">
        <v>9278.02</v>
      </c>
      <c r="M3884" s="14">
        <f t="shared" si="183"/>
        <v>9463.58</v>
      </c>
      <c r="N3884" s="8">
        <v>0</v>
      </c>
      <c r="O3884" s="8">
        <v>0</v>
      </c>
      <c r="P3884" s="8" t="s">
        <v>77</v>
      </c>
      <c r="R3884" s="8">
        <v>1</v>
      </c>
      <c r="S3884" s="13">
        <f>_xlfn.XLOOKUP(P3884,rif_fee_schedule!$A$2:$A$84,rif_fee_schedule!C$2:C$84, 0)*1.628</f>
        <v>9769.6279999999988</v>
      </c>
      <c r="T3884" s="13">
        <f>_xlfn.XLOOKUP(P3884,rif_fee_schedule!$A$2:$A$84,rif_fee_schedule!D$2:D$84, 0)</f>
        <v>5674</v>
      </c>
      <c r="U3884" s="14">
        <f t="shared" si="181"/>
        <v>9769.6279999999988</v>
      </c>
      <c r="V3884" s="14">
        <f t="shared" si="182"/>
        <v>5674</v>
      </c>
      <c r="W3884"/>
      <c r="Y3884" s="3">
        <v>23988344.25</v>
      </c>
      <c r="Z3884" s="3">
        <v>491993.61</v>
      </c>
      <c r="AA3884" s="3">
        <v>633517.25</v>
      </c>
      <c r="AB3884">
        <v>0</v>
      </c>
      <c r="AC3884" s="3">
        <v>0</v>
      </c>
      <c r="AD3884" s="2">
        <v>2811604.2</v>
      </c>
      <c r="AE3884" s="3">
        <v>599122533.62</v>
      </c>
      <c r="AF3884" s="3">
        <v>12164932.65</v>
      </c>
      <c r="AG3884" s="3">
        <v>2628720.44</v>
      </c>
      <c r="AH3884" s="3">
        <v>103699.7</v>
      </c>
      <c r="AI3884" s="3">
        <v>2074</v>
      </c>
      <c r="AJ3884" s="2">
        <v>-10188946.82</v>
      </c>
    </row>
    <row r="3885" spans="1:36" hidden="1" x14ac:dyDescent="0.25">
      <c r="A3885" s="8">
        <v>3</v>
      </c>
      <c r="B3885" s="8" t="s">
        <v>3600</v>
      </c>
      <c r="C3885" s="8">
        <v>3220160050720</v>
      </c>
      <c r="D3885" s="8" t="s">
        <v>3601</v>
      </c>
      <c r="F3885" s="8" t="s">
        <v>3602</v>
      </c>
      <c r="G3885" s="10">
        <v>43656</v>
      </c>
      <c r="H3885" s="8" t="s">
        <v>31</v>
      </c>
      <c r="I3885" s="8" t="s">
        <v>38</v>
      </c>
      <c r="J3885" s="9">
        <v>0</v>
      </c>
      <c r="K3885" s="9">
        <v>185.56</v>
      </c>
      <c r="L3885" s="8">
        <v>9278.02</v>
      </c>
      <c r="M3885" s="14">
        <f t="shared" si="183"/>
        <v>9463.58</v>
      </c>
      <c r="N3885" s="8">
        <v>0</v>
      </c>
      <c r="O3885" s="8">
        <v>0</v>
      </c>
      <c r="P3885" s="8" t="s">
        <v>77</v>
      </c>
      <c r="R3885" s="8">
        <v>1</v>
      </c>
      <c r="S3885" s="13">
        <f>_xlfn.XLOOKUP(P3885,rif_fee_schedule!$A$2:$A$84,rif_fee_schedule!C$2:C$84, 0)*1.628</f>
        <v>9769.6279999999988</v>
      </c>
      <c r="T3885" s="13">
        <f>_xlfn.XLOOKUP(P3885,rif_fee_schedule!$A$2:$A$84,rif_fee_schedule!D$2:D$84, 0)</f>
        <v>5674</v>
      </c>
      <c r="U3885" s="14">
        <f t="shared" si="181"/>
        <v>9769.6279999999988</v>
      </c>
      <c r="V3885" s="14">
        <f t="shared" si="182"/>
        <v>5674</v>
      </c>
      <c r="W3885"/>
      <c r="Y3885" s="3">
        <v>23988344.25</v>
      </c>
      <c r="Z3885" s="3">
        <v>491993.61</v>
      </c>
      <c r="AA3885" s="3">
        <v>633517.25</v>
      </c>
      <c r="AB3885">
        <v>0</v>
      </c>
      <c r="AC3885" s="3">
        <v>0</v>
      </c>
      <c r="AD3885" s="2">
        <v>2811604.2</v>
      </c>
      <c r="AE3885" s="3">
        <v>599122533.62</v>
      </c>
      <c r="AF3885" s="3">
        <v>12164932.65</v>
      </c>
      <c r="AG3885" s="3">
        <v>2628720.44</v>
      </c>
      <c r="AH3885" s="3">
        <v>103699.7</v>
      </c>
      <c r="AI3885" s="3">
        <v>2074</v>
      </c>
      <c r="AJ3885" s="2">
        <v>-10188946.82</v>
      </c>
    </row>
    <row r="3886" spans="1:36" hidden="1" x14ac:dyDescent="0.25">
      <c r="A3886" s="8">
        <v>3</v>
      </c>
      <c r="B3886" s="8" t="s">
        <v>3664</v>
      </c>
      <c r="C3886" s="8">
        <v>3220160050770</v>
      </c>
      <c r="D3886" s="8" t="s">
        <v>3665</v>
      </c>
      <c r="F3886" s="8" t="s">
        <v>3666</v>
      </c>
      <c r="G3886" s="10">
        <v>43656</v>
      </c>
      <c r="H3886" s="8" t="s">
        <v>31</v>
      </c>
      <c r="I3886" s="8" t="s">
        <v>38</v>
      </c>
      <c r="J3886" s="9">
        <v>0</v>
      </c>
      <c r="K3886" s="9">
        <v>185.56</v>
      </c>
      <c r="L3886" s="8">
        <v>9278.02</v>
      </c>
      <c r="M3886" s="14">
        <f t="shared" si="183"/>
        <v>9463.58</v>
      </c>
      <c r="N3886" s="8">
        <v>0</v>
      </c>
      <c r="O3886" s="8">
        <v>0</v>
      </c>
      <c r="P3886" s="8" t="s">
        <v>77</v>
      </c>
      <c r="R3886" s="8">
        <v>1</v>
      </c>
      <c r="S3886" s="13">
        <f>_xlfn.XLOOKUP(P3886,rif_fee_schedule!$A$2:$A$84,rif_fee_schedule!C$2:C$84, 0)*1.628</f>
        <v>9769.6279999999988</v>
      </c>
      <c r="T3886" s="13">
        <f>_xlfn.XLOOKUP(P3886,rif_fee_schedule!$A$2:$A$84,rif_fee_schedule!D$2:D$84, 0)</f>
        <v>5674</v>
      </c>
      <c r="U3886" s="14">
        <f t="shared" si="181"/>
        <v>9769.6279999999988</v>
      </c>
      <c r="V3886" s="14">
        <f t="shared" si="182"/>
        <v>5674</v>
      </c>
      <c r="W3886"/>
      <c r="Y3886" s="3">
        <v>23988344.25</v>
      </c>
      <c r="Z3886" s="3">
        <v>491993.61</v>
      </c>
      <c r="AA3886" s="3">
        <v>633517.25</v>
      </c>
      <c r="AB3886">
        <v>0</v>
      </c>
      <c r="AC3886" s="3">
        <v>0</v>
      </c>
      <c r="AD3886" s="2">
        <v>2811604.2</v>
      </c>
      <c r="AE3886" s="3">
        <v>599122533.62</v>
      </c>
      <c r="AF3886" s="3">
        <v>12164932.65</v>
      </c>
      <c r="AG3886" s="3">
        <v>2628720.44</v>
      </c>
      <c r="AH3886" s="3">
        <v>103699.7</v>
      </c>
      <c r="AI3886" s="3">
        <v>2074</v>
      </c>
      <c r="AJ3886" s="2">
        <v>-10188946.82</v>
      </c>
    </row>
    <row r="3887" spans="1:36" hidden="1" x14ac:dyDescent="0.25">
      <c r="A3887" s="8">
        <v>3</v>
      </c>
      <c r="B3887" s="8" t="s">
        <v>3606</v>
      </c>
      <c r="C3887" s="8">
        <v>3220160050760</v>
      </c>
      <c r="D3887" s="8" t="s">
        <v>3607</v>
      </c>
      <c r="F3887" s="8" t="s">
        <v>3608</v>
      </c>
      <c r="G3887" s="10">
        <v>43656</v>
      </c>
      <c r="H3887" s="8" t="s">
        <v>31</v>
      </c>
      <c r="I3887" s="8" t="s">
        <v>38</v>
      </c>
      <c r="J3887" s="9">
        <v>0</v>
      </c>
      <c r="K3887" s="9">
        <v>185.56</v>
      </c>
      <c r="L3887" s="8">
        <v>9278.02</v>
      </c>
      <c r="M3887" s="14">
        <f t="shared" si="183"/>
        <v>9463.58</v>
      </c>
      <c r="N3887" s="8">
        <v>0</v>
      </c>
      <c r="O3887" s="8">
        <v>0</v>
      </c>
      <c r="P3887" s="8" t="s">
        <v>77</v>
      </c>
      <c r="R3887" s="8">
        <v>1</v>
      </c>
      <c r="S3887" s="13">
        <f>_xlfn.XLOOKUP(P3887,rif_fee_schedule!$A$2:$A$84,rif_fee_schedule!C$2:C$84, 0)*1.628</f>
        <v>9769.6279999999988</v>
      </c>
      <c r="T3887" s="13">
        <f>_xlfn.XLOOKUP(P3887,rif_fee_schedule!$A$2:$A$84,rif_fee_schedule!D$2:D$84, 0)</f>
        <v>5674</v>
      </c>
      <c r="U3887" s="14">
        <f t="shared" si="181"/>
        <v>9769.6279999999988</v>
      </c>
      <c r="V3887" s="14">
        <f t="shared" si="182"/>
        <v>5674</v>
      </c>
      <c r="W3887"/>
      <c r="Y3887" s="3">
        <v>23988344.25</v>
      </c>
      <c r="Z3887" s="3">
        <v>491993.61</v>
      </c>
      <c r="AA3887" s="3">
        <v>633517.25</v>
      </c>
      <c r="AB3887">
        <v>0</v>
      </c>
      <c r="AC3887" s="3">
        <v>0</v>
      </c>
      <c r="AD3887" s="2">
        <v>2811604.2</v>
      </c>
      <c r="AE3887" s="3">
        <v>599122533.62</v>
      </c>
      <c r="AF3887" s="3">
        <v>12164932.65</v>
      </c>
      <c r="AG3887" s="3">
        <v>2628720.44</v>
      </c>
      <c r="AH3887" s="3">
        <v>103699.7</v>
      </c>
      <c r="AI3887" s="3">
        <v>2074</v>
      </c>
      <c r="AJ3887" s="2">
        <v>-10188946.82</v>
      </c>
    </row>
    <row r="3888" spans="1:36" hidden="1" x14ac:dyDescent="0.25">
      <c r="A3888" s="8">
        <v>3</v>
      </c>
      <c r="B3888" s="8" t="s">
        <v>3828</v>
      </c>
      <c r="C3888" s="8">
        <v>3220160050790</v>
      </c>
      <c r="D3888" s="8" t="s">
        <v>3829</v>
      </c>
      <c r="F3888" s="8" t="s">
        <v>3830</v>
      </c>
      <c r="G3888" s="10">
        <v>43669</v>
      </c>
      <c r="H3888" s="8" t="s">
        <v>31</v>
      </c>
      <c r="I3888" s="8" t="s">
        <v>38</v>
      </c>
      <c r="J3888" s="9">
        <v>0</v>
      </c>
      <c r="K3888" s="9">
        <v>185.56</v>
      </c>
      <c r="L3888" s="8">
        <v>9278.02</v>
      </c>
      <c r="M3888" s="14">
        <f t="shared" si="183"/>
        <v>9463.58</v>
      </c>
      <c r="N3888" s="8">
        <v>0</v>
      </c>
      <c r="O3888" s="8">
        <v>0</v>
      </c>
      <c r="P3888" s="8" t="s">
        <v>77</v>
      </c>
      <c r="R3888" s="8">
        <v>1</v>
      </c>
      <c r="S3888" s="13">
        <f>_xlfn.XLOOKUP(P3888,rif_fee_schedule!$A$2:$A$84,rif_fee_schedule!C$2:C$84, 0)*1.628</f>
        <v>9769.6279999999988</v>
      </c>
      <c r="T3888" s="13">
        <f>_xlfn.XLOOKUP(P3888,rif_fee_schedule!$A$2:$A$84,rif_fee_schedule!D$2:D$84, 0)</f>
        <v>5674</v>
      </c>
      <c r="U3888" s="14">
        <f t="shared" si="181"/>
        <v>9769.6279999999988</v>
      </c>
      <c r="V3888" s="14">
        <f t="shared" si="182"/>
        <v>5674</v>
      </c>
      <c r="W3888"/>
      <c r="Y3888" s="3">
        <v>23988344.25</v>
      </c>
      <c r="Z3888" s="3">
        <v>491993.61</v>
      </c>
      <c r="AA3888" s="3">
        <v>633517.25</v>
      </c>
      <c r="AB3888">
        <v>0</v>
      </c>
      <c r="AC3888" s="3">
        <v>0</v>
      </c>
      <c r="AD3888" s="2">
        <v>2811604.2</v>
      </c>
      <c r="AE3888" s="3">
        <v>599122533.62</v>
      </c>
      <c r="AF3888" s="3">
        <v>12164932.65</v>
      </c>
      <c r="AG3888" s="3">
        <v>2628720.44</v>
      </c>
      <c r="AH3888" s="3">
        <v>103699.7</v>
      </c>
      <c r="AI3888" s="3">
        <v>2074</v>
      </c>
      <c r="AJ3888" s="2">
        <v>-10188946.82</v>
      </c>
    </row>
    <row r="3889" spans="1:36" hidden="1" x14ac:dyDescent="0.25">
      <c r="A3889" s="8">
        <v>2</v>
      </c>
      <c r="B3889" s="8" t="s">
        <v>1868</v>
      </c>
      <c r="C3889" s="8">
        <v>132300131320</v>
      </c>
      <c r="D3889" s="8" t="s">
        <v>1869</v>
      </c>
      <c r="F3889" s="8" t="s">
        <v>1870</v>
      </c>
      <c r="G3889" s="10">
        <v>43671</v>
      </c>
      <c r="H3889" s="8" t="s">
        <v>31</v>
      </c>
      <c r="I3889" s="8" t="s">
        <v>38</v>
      </c>
      <c r="J3889" s="9">
        <v>0</v>
      </c>
      <c r="K3889" s="9">
        <v>0</v>
      </c>
      <c r="L3889" s="8">
        <v>0</v>
      </c>
      <c r="M3889" s="14">
        <f t="shared" si="183"/>
        <v>0</v>
      </c>
      <c r="N3889" s="8">
        <v>0</v>
      </c>
      <c r="O3889" s="8">
        <v>0</v>
      </c>
      <c r="P3889" s="8" t="s">
        <v>679</v>
      </c>
      <c r="R3889" s="11">
        <v>9071</v>
      </c>
      <c r="S3889" s="13">
        <f>_xlfn.XLOOKUP(P3889,rif_fee_schedule!$A$2:$A$84,rif_fee_schedule!C$2:C$84, 0)*1.628</f>
        <v>6.108255999999999</v>
      </c>
      <c r="T3889" s="13">
        <f>_xlfn.XLOOKUP(P3889,rif_fee_schedule!$A$2:$A$84,rif_fee_schedule!D$2:D$84, 0)</f>
        <v>3.5470000000000002</v>
      </c>
      <c r="U3889" s="14">
        <f t="shared" si="181"/>
        <v>55407.990175999992</v>
      </c>
      <c r="V3889" s="14">
        <f t="shared" si="182"/>
        <v>32174.837000000003</v>
      </c>
      <c r="W3889" s="2"/>
      <c r="Y3889" s="3">
        <v>272008405.74000001</v>
      </c>
      <c r="Z3889" s="3">
        <v>5573244.3300000001</v>
      </c>
      <c r="AA3889" s="3">
        <v>0</v>
      </c>
      <c r="AB3889">
        <v>0</v>
      </c>
      <c r="AC3889" s="3">
        <v>0</v>
      </c>
      <c r="AD3889" s="2">
        <v>-7297347.0099999998</v>
      </c>
      <c r="AE3889" s="3">
        <v>599122533.62</v>
      </c>
      <c r="AF3889" s="3">
        <v>12164932.65</v>
      </c>
      <c r="AG3889" s="3">
        <v>2628720.44</v>
      </c>
      <c r="AH3889" s="3">
        <v>103699.7</v>
      </c>
      <c r="AI3889" s="3">
        <v>2074</v>
      </c>
      <c r="AJ3889" s="2">
        <v>-10188946.82</v>
      </c>
    </row>
    <row r="3890" spans="1:36" hidden="1" x14ac:dyDescent="0.25">
      <c r="A3890" s="8">
        <v>2</v>
      </c>
      <c r="B3890" s="8" t="s">
        <v>1868</v>
      </c>
      <c r="C3890" s="8">
        <v>132300131320</v>
      </c>
      <c r="D3890" s="8" t="s">
        <v>1869</v>
      </c>
      <c r="F3890" s="8" t="s">
        <v>1870</v>
      </c>
      <c r="G3890" s="10">
        <v>43671</v>
      </c>
      <c r="H3890" s="8" t="s">
        <v>31</v>
      </c>
      <c r="I3890" s="8" t="s">
        <v>38</v>
      </c>
      <c r="J3890" s="9">
        <v>0</v>
      </c>
      <c r="K3890" s="9">
        <v>0</v>
      </c>
      <c r="L3890" s="8">
        <v>0</v>
      </c>
      <c r="M3890" s="14">
        <f t="shared" si="183"/>
        <v>0</v>
      </c>
      <c r="N3890" s="8">
        <v>0</v>
      </c>
      <c r="O3890" s="8">
        <v>0</v>
      </c>
      <c r="P3890" s="8" t="s">
        <v>679</v>
      </c>
      <c r="R3890" s="11">
        <v>-9071</v>
      </c>
      <c r="S3890" s="13">
        <f>_xlfn.XLOOKUP(P3890,rif_fee_schedule!$A$2:$A$84,rif_fee_schedule!C$2:C$84, 0)*1.628</f>
        <v>6.108255999999999</v>
      </c>
      <c r="T3890" s="13">
        <f>_xlfn.XLOOKUP(P3890,rif_fee_schedule!$A$2:$A$84,rif_fee_schedule!D$2:D$84, 0)</f>
        <v>3.5470000000000002</v>
      </c>
      <c r="U3890" s="14">
        <f t="shared" si="181"/>
        <v>-55407.990175999992</v>
      </c>
      <c r="V3890" s="14">
        <f t="shared" si="182"/>
        <v>-32174.837000000003</v>
      </c>
      <c r="W3890" s="2"/>
      <c r="Y3890" s="3">
        <v>272008405.74000001</v>
      </c>
      <c r="Z3890" s="3">
        <v>5573244.3300000001</v>
      </c>
      <c r="AA3890" s="3">
        <v>0</v>
      </c>
      <c r="AB3890">
        <v>0</v>
      </c>
      <c r="AC3890" s="3">
        <v>0</v>
      </c>
      <c r="AD3890" s="2">
        <v>-7297347.0099999998</v>
      </c>
      <c r="AE3890" s="3">
        <v>599122533.62</v>
      </c>
      <c r="AF3890" s="3">
        <v>12164932.65</v>
      </c>
      <c r="AG3890" s="3">
        <v>2628720.44</v>
      </c>
      <c r="AH3890" s="3">
        <v>103699.7</v>
      </c>
      <c r="AI3890" s="3">
        <v>2074</v>
      </c>
      <c r="AJ3890" s="2">
        <v>-10188946.82</v>
      </c>
    </row>
    <row r="3891" spans="1:36" hidden="1" x14ac:dyDescent="0.25">
      <c r="A3891" s="8">
        <v>2</v>
      </c>
      <c r="B3891" s="8" t="s">
        <v>1868</v>
      </c>
      <c r="C3891" s="8">
        <v>132300131320</v>
      </c>
      <c r="D3891" s="8" t="s">
        <v>1869</v>
      </c>
      <c r="F3891" s="8" t="s">
        <v>1870</v>
      </c>
      <c r="G3891" s="10">
        <v>43671</v>
      </c>
      <c r="H3891" s="8" t="s">
        <v>31</v>
      </c>
      <c r="I3891" s="8" t="s">
        <v>38</v>
      </c>
      <c r="J3891" s="9">
        <v>0</v>
      </c>
      <c r="K3891" s="9">
        <v>0</v>
      </c>
      <c r="L3891" s="8">
        <v>0</v>
      </c>
      <c r="M3891" s="14">
        <f t="shared" si="183"/>
        <v>0</v>
      </c>
      <c r="N3891" s="8">
        <v>0</v>
      </c>
      <c r="O3891" s="8">
        <v>0</v>
      </c>
      <c r="P3891" s="8" t="s">
        <v>679</v>
      </c>
      <c r="R3891" s="11">
        <v>-1123.21</v>
      </c>
      <c r="S3891" s="13">
        <f>_xlfn.XLOOKUP(P3891,rif_fee_schedule!$A$2:$A$84,rif_fee_schedule!C$2:C$84, 0)*1.628</f>
        <v>6.108255999999999</v>
      </c>
      <c r="T3891" s="13">
        <f>_xlfn.XLOOKUP(P3891,rif_fee_schedule!$A$2:$A$84,rif_fee_schedule!D$2:D$84, 0)</f>
        <v>3.5470000000000002</v>
      </c>
      <c r="U3891" s="14">
        <f t="shared" ref="U3891:U3954" si="184">S3891*R3891</f>
        <v>-6860.8542217599988</v>
      </c>
      <c r="V3891" s="14">
        <f t="shared" ref="V3891:V3954" si="185">T3891*R3891</f>
        <v>-3984.0258700000004</v>
      </c>
      <c r="W3891" s="2"/>
      <c r="Y3891" s="3">
        <v>272008405.74000001</v>
      </c>
      <c r="Z3891" s="3">
        <v>5573244.3300000001</v>
      </c>
      <c r="AA3891" s="3">
        <v>0</v>
      </c>
      <c r="AB3891">
        <v>0</v>
      </c>
      <c r="AC3891" s="3">
        <v>0</v>
      </c>
      <c r="AD3891" s="2">
        <v>-7297347.0099999998</v>
      </c>
      <c r="AE3891" s="3">
        <v>599122533.62</v>
      </c>
      <c r="AF3891" s="3">
        <v>12164932.65</v>
      </c>
      <c r="AG3891" s="3">
        <v>2628720.44</v>
      </c>
      <c r="AH3891" s="3">
        <v>103699.7</v>
      </c>
      <c r="AI3891" s="3">
        <v>2074</v>
      </c>
      <c r="AJ3891" s="2">
        <v>-10188946.82</v>
      </c>
    </row>
    <row r="3892" spans="1:36" hidden="1" x14ac:dyDescent="0.25">
      <c r="A3892" s="8">
        <v>2</v>
      </c>
      <c r="B3892" s="8" t="s">
        <v>1868</v>
      </c>
      <c r="C3892" s="8">
        <v>132300131320</v>
      </c>
      <c r="D3892" s="8" t="s">
        <v>1869</v>
      </c>
      <c r="F3892" s="8" t="s">
        <v>1870</v>
      </c>
      <c r="G3892" s="10">
        <v>43671</v>
      </c>
      <c r="H3892" s="8" t="s">
        <v>31</v>
      </c>
      <c r="I3892" s="8" t="s">
        <v>38</v>
      </c>
      <c r="J3892" s="9">
        <v>0</v>
      </c>
      <c r="K3892" s="9">
        <v>0</v>
      </c>
      <c r="L3892" s="8">
        <v>0</v>
      </c>
      <c r="M3892" s="14">
        <f t="shared" si="183"/>
        <v>0</v>
      </c>
      <c r="N3892" s="8">
        <v>0</v>
      </c>
      <c r="O3892" s="8">
        <v>0</v>
      </c>
      <c r="P3892" s="8" t="s">
        <v>106</v>
      </c>
      <c r="R3892" s="8">
        <v>0.02</v>
      </c>
      <c r="S3892" s="13">
        <f>_xlfn.XLOOKUP(P3892,rif_fee_schedule!$A$2:$A$84,rif_fee_schedule!C$2:C$84, 0)*1.628</f>
        <v>0</v>
      </c>
      <c r="T3892" s="13">
        <f>_xlfn.XLOOKUP(P3892,rif_fee_schedule!$A$2:$A$84,rif_fee_schedule!D$2:D$84, 0)</f>
        <v>0</v>
      </c>
      <c r="U3892" s="14">
        <f t="shared" si="184"/>
        <v>0</v>
      </c>
      <c r="V3892" s="14">
        <f t="shared" si="185"/>
        <v>0</v>
      </c>
      <c r="W3892"/>
      <c r="Y3892" s="3">
        <v>272008405.74000001</v>
      </c>
      <c r="Z3892" s="3">
        <v>5573244.3300000001</v>
      </c>
      <c r="AA3892" s="3">
        <v>0</v>
      </c>
      <c r="AB3892">
        <v>0</v>
      </c>
      <c r="AC3892" s="3">
        <v>0</v>
      </c>
      <c r="AD3892" s="2">
        <v>-7297347.0099999998</v>
      </c>
      <c r="AE3892" s="3">
        <v>599122533.62</v>
      </c>
      <c r="AF3892" s="3">
        <v>12164932.65</v>
      </c>
      <c r="AG3892" s="3">
        <v>2628720.44</v>
      </c>
      <c r="AH3892" s="3">
        <v>103699.7</v>
      </c>
      <c r="AI3892" s="3">
        <v>2074</v>
      </c>
      <c r="AJ3892" s="2">
        <v>-10188946.82</v>
      </c>
    </row>
    <row r="3893" spans="1:36" hidden="1" x14ac:dyDescent="0.25">
      <c r="A3893" s="8">
        <v>2</v>
      </c>
      <c r="B3893" s="8" t="s">
        <v>1868</v>
      </c>
      <c r="C3893" s="8">
        <v>132300131320</v>
      </c>
      <c r="D3893" s="8" t="s">
        <v>1869</v>
      </c>
      <c r="F3893" s="8" t="s">
        <v>1870</v>
      </c>
      <c r="G3893" s="10">
        <v>43671</v>
      </c>
      <c r="H3893" s="8" t="s">
        <v>31</v>
      </c>
      <c r="I3893" s="8" t="s">
        <v>38</v>
      </c>
      <c r="J3893" s="9">
        <v>0</v>
      </c>
      <c r="K3893" s="9">
        <v>0</v>
      </c>
      <c r="L3893" s="8">
        <v>0</v>
      </c>
      <c r="M3893" s="14">
        <f t="shared" si="183"/>
        <v>0</v>
      </c>
      <c r="N3893" s="8">
        <v>0</v>
      </c>
      <c r="O3893" s="8">
        <v>0</v>
      </c>
      <c r="P3893" s="8" t="s">
        <v>113</v>
      </c>
      <c r="R3893" s="8">
        <v>1</v>
      </c>
      <c r="S3893" s="13">
        <f>_xlfn.XLOOKUP(P3893,rif_fee_schedule!$A$2:$A$84,rif_fee_schedule!C$2:C$84, 0)*1.628</f>
        <v>6860.3919999999998</v>
      </c>
      <c r="T3893" s="13">
        <f>_xlfn.XLOOKUP(P3893,rif_fee_schedule!$A$2:$A$84,rif_fee_schedule!D$2:D$84, 0)</f>
        <v>3984</v>
      </c>
      <c r="U3893" s="14">
        <f t="shared" si="184"/>
        <v>6860.3919999999998</v>
      </c>
      <c r="V3893" s="14">
        <f t="shared" si="185"/>
        <v>3984</v>
      </c>
      <c r="W3893"/>
      <c r="Y3893" s="3">
        <v>272008405.74000001</v>
      </c>
      <c r="Z3893" s="3">
        <v>5573244.3300000001</v>
      </c>
      <c r="AA3893" s="3">
        <v>0</v>
      </c>
      <c r="AB3893">
        <v>0</v>
      </c>
      <c r="AC3893" s="3">
        <v>0</v>
      </c>
      <c r="AD3893" s="2">
        <v>-7297347.0099999998</v>
      </c>
      <c r="AE3893" s="3">
        <v>599122533.62</v>
      </c>
      <c r="AF3893" s="3">
        <v>12164932.65</v>
      </c>
      <c r="AG3893" s="3">
        <v>2628720.44</v>
      </c>
      <c r="AH3893" s="3">
        <v>103699.7</v>
      </c>
      <c r="AI3893" s="3">
        <v>2074</v>
      </c>
      <c r="AJ3893" s="2">
        <v>-10188946.82</v>
      </c>
    </row>
    <row r="3894" spans="1:36" hidden="1" x14ac:dyDescent="0.25">
      <c r="A3894" s="8">
        <v>1.1000000000000001</v>
      </c>
      <c r="B3894" s="8" t="s">
        <v>751</v>
      </c>
      <c r="C3894" s="8">
        <v>940360080140</v>
      </c>
      <c r="D3894" s="8" t="s">
        <v>752</v>
      </c>
      <c r="F3894" s="8" t="s">
        <v>753</v>
      </c>
      <c r="G3894" s="10">
        <v>43661</v>
      </c>
      <c r="H3894" s="8" t="s">
        <v>31</v>
      </c>
      <c r="I3894" s="8" t="s">
        <v>38</v>
      </c>
      <c r="J3894" s="9">
        <v>0</v>
      </c>
      <c r="K3894" s="9">
        <v>0</v>
      </c>
      <c r="L3894" s="8">
        <v>0</v>
      </c>
      <c r="M3894" s="14">
        <f t="shared" si="183"/>
        <v>0</v>
      </c>
      <c r="N3894" s="8">
        <v>0</v>
      </c>
      <c r="O3894" s="8">
        <v>0</v>
      </c>
      <c r="P3894" s="8" t="s">
        <v>77</v>
      </c>
      <c r="R3894" s="8">
        <v>-1</v>
      </c>
      <c r="S3894" s="13">
        <f>_xlfn.XLOOKUP(P3894,rif_fee_schedule!$A$2:$A$84,rif_fee_schedule!C$2:C$84, 0)*1.628</f>
        <v>9769.6279999999988</v>
      </c>
      <c r="T3894" s="13">
        <f>_xlfn.XLOOKUP(P3894,rif_fee_schedule!$A$2:$A$84,rif_fee_schedule!D$2:D$84, 0)</f>
        <v>5674</v>
      </c>
      <c r="U3894" s="14">
        <f t="shared" si="184"/>
        <v>-9769.6279999999988</v>
      </c>
      <c r="V3894" s="14">
        <f t="shared" si="185"/>
        <v>-5674</v>
      </c>
      <c r="W3894"/>
      <c r="Y3894" s="3">
        <v>13538989.02</v>
      </c>
      <c r="Z3894" s="3">
        <v>280635.13</v>
      </c>
      <c r="AA3894" s="3">
        <v>0</v>
      </c>
      <c r="AB3894">
        <v>0</v>
      </c>
      <c r="AC3894" s="3">
        <v>0</v>
      </c>
      <c r="AD3894" s="2">
        <v>-2316507.67</v>
      </c>
      <c r="AE3894" s="3">
        <v>599122533.62</v>
      </c>
      <c r="AF3894" s="3">
        <v>12164932.65</v>
      </c>
      <c r="AG3894" s="3">
        <v>2628720.44</v>
      </c>
      <c r="AH3894" s="3">
        <v>103699.7</v>
      </c>
      <c r="AI3894" s="3">
        <v>2074</v>
      </c>
      <c r="AJ3894" s="2">
        <v>-10188946.82</v>
      </c>
    </row>
    <row r="3895" spans="1:36" hidden="1" x14ac:dyDescent="0.25">
      <c r="A3895" s="8">
        <v>1.1000000000000001</v>
      </c>
      <c r="B3895" s="8" t="s">
        <v>751</v>
      </c>
      <c r="C3895" s="8">
        <v>940360080140</v>
      </c>
      <c r="D3895" s="8" t="s">
        <v>752</v>
      </c>
      <c r="F3895" s="8" t="s">
        <v>753</v>
      </c>
      <c r="G3895" s="10">
        <v>43661</v>
      </c>
      <c r="H3895" s="8" t="s">
        <v>31</v>
      </c>
      <c r="I3895" s="8" t="s">
        <v>38</v>
      </c>
      <c r="J3895" s="9">
        <v>0</v>
      </c>
      <c r="K3895" s="9">
        <v>0</v>
      </c>
      <c r="L3895" s="8">
        <v>0</v>
      </c>
      <c r="M3895" s="14">
        <f t="shared" si="183"/>
        <v>0</v>
      </c>
      <c r="N3895" s="8">
        <v>0</v>
      </c>
      <c r="O3895" s="8">
        <v>0</v>
      </c>
      <c r="P3895" s="8" t="s">
        <v>77</v>
      </c>
      <c r="R3895" s="8">
        <v>1</v>
      </c>
      <c r="S3895" s="13">
        <f>_xlfn.XLOOKUP(P3895,rif_fee_schedule!$A$2:$A$84,rif_fee_schedule!C$2:C$84, 0)*1.628</f>
        <v>9769.6279999999988</v>
      </c>
      <c r="T3895" s="13">
        <f>_xlfn.XLOOKUP(P3895,rif_fee_schedule!$A$2:$A$84,rif_fee_schedule!D$2:D$84, 0)</f>
        <v>5674</v>
      </c>
      <c r="U3895" s="14">
        <f t="shared" si="184"/>
        <v>9769.6279999999988</v>
      </c>
      <c r="V3895" s="14">
        <f t="shared" si="185"/>
        <v>5674</v>
      </c>
      <c r="W3895"/>
      <c r="Y3895" s="3">
        <v>13538989.02</v>
      </c>
      <c r="Z3895" s="3">
        <v>280635.13</v>
      </c>
      <c r="AA3895" s="3">
        <v>0</v>
      </c>
      <c r="AB3895">
        <v>0</v>
      </c>
      <c r="AC3895" s="3">
        <v>0</v>
      </c>
      <c r="AD3895" s="2">
        <v>-2316507.67</v>
      </c>
      <c r="AE3895" s="3">
        <v>599122533.62</v>
      </c>
      <c r="AF3895" s="3">
        <v>12164932.65</v>
      </c>
      <c r="AG3895" s="3">
        <v>2628720.44</v>
      </c>
      <c r="AH3895" s="3">
        <v>103699.7</v>
      </c>
      <c r="AI3895" s="3">
        <v>2074</v>
      </c>
      <c r="AJ3895" s="2">
        <v>-10188946.82</v>
      </c>
    </row>
    <row r="3896" spans="1:36" hidden="1" x14ac:dyDescent="0.25">
      <c r="A3896" s="8">
        <v>1</v>
      </c>
      <c r="B3896" s="8" t="s">
        <v>683</v>
      </c>
      <c r="C3896" s="8">
        <v>3530330560010</v>
      </c>
      <c r="D3896" s="8" t="s">
        <v>684</v>
      </c>
      <c r="F3896" s="8" t="s">
        <v>685</v>
      </c>
      <c r="G3896" s="10">
        <v>43676</v>
      </c>
      <c r="H3896" s="8" t="s">
        <v>31</v>
      </c>
      <c r="I3896" s="8" t="s">
        <v>38</v>
      </c>
      <c r="J3896" s="9">
        <v>32524.84</v>
      </c>
      <c r="K3896" s="9">
        <v>650.5</v>
      </c>
      <c r="L3896" s="8">
        <v>0</v>
      </c>
      <c r="M3896" s="14">
        <f t="shared" si="183"/>
        <v>33175.339999999997</v>
      </c>
      <c r="N3896" s="8">
        <v>0</v>
      </c>
      <c r="O3896" s="8">
        <v>0</v>
      </c>
      <c r="P3896" s="8" t="s">
        <v>83</v>
      </c>
      <c r="R3896" s="11">
        <v>-1477</v>
      </c>
      <c r="S3896" s="13">
        <f>_xlfn.XLOOKUP(P3896,rif_fee_schedule!$A$2:$A$84,rif_fee_schedule!C$2:C$84, 0)*1.628</f>
        <v>13.572635999999999</v>
      </c>
      <c r="T3896" s="13">
        <f>_xlfn.XLOOKUP(P3896,rif_fee_schedule!$A$2:$A$84,rif_fee_schedule!D$2:D$84, 0)</f>
        <v>7.883</v>
      </c>
      <c r="U3896" s="14">
        <f t="shared" si="184"/>
        <v>-20046.783371999998</v>
      </c>
      <c r="V3896" s="14">
        <f t="shared" si="185"/>
        <v>-11643.191000000001</v>
      </c>
      <c r="W3896" s="2"/>
      <c r="Y3896" s="3">
        <v>74696854.359999999</v>
      </c>
      <c r="Z3896" s="3">
        <v>1494936.99</v>
      </c>
      <c r="AA3896" s="3">
        <v>1189721.74</v>
      </c>
      <c r="AB3896" s="2">
        <v>103699.7</v>
      </c>
      <c r="AC3896" s="3">
        <v>2074</v>
      </c>
      <c r="AD3896" s="2">
        <v>-3422401.68</v>
      </c>
      <c r="AE3896" s="3">
        <v>599122533.62</v>
      </c>
      <c r="AF3896" s="3">
        <v>12164932.65</v>
      </c>
      <c r="AG3896" s="3">
        <v>2628720.44</v>
      </c>
      <c r="AH3896" s="3">
        <v>103699.7</v>
      </c>
      <c r="AI3896" s="3">
        <v>2074</v>
      </c>
      <c r="AJ3896" s="2">
        <v>-10188946.82</v>
      </c>
    </row>
    <row r="3897" spans="1:36" hidden="1" x14ac:dyDescent="0.25">
      <c r="A3897" s="8">
        <v>1</v>
      </c>
      <c r="B3897" s="8" t="s">
        <v>683</v>
      </c>
      <c r="C3897" s="8">
        <v>3530330560010</v>
      </c>
      <c r="D3897" s="8" t="s">
        <v>684</v>
      </c>
      <c r="F3897" s="8" t="s">
        <v>685</v>
      </c>
      <c r="G3897" s="10">
        <v>43676</v>
      </c>
      <c r="H3897" s="8" t="s">
        <v>31</v>
      </c>
      <c r="I3897" s="8" t="s">
        <v>38</v>
      </c>
      <c r="J3897" s="9">
        <v>32524.84</v>
      </c>
      <c r="K3897" s="9">
        <v>650.5</v>
      </c>
      <c r="L3897" s="8">
        <v>0</v>
      </c>
      <c r="M3897" s="14">
        <f t="shared" si="183"/>
        <v>33175.339999999997</v>
      </c>
      <c r="N3897" s="8">
        <v>0</v>
      </c>
      <c r="O3897" s="8">
        <v>0</v>
      </c>
      <c r="P3897" s="8" t="s">
        <v>82</v>
      </c>
      <c r="R3897" s="11">
        <v>1477</v>
      </c>
      <c r="S3897" s="13">
        <f>_xlfn.XLOOKUP(P3897,rif_fee_schedule!$A$2:$A$84,rif_fee_schedule!C$2:C$84, 0)*1.628</f>
        <v>36.760239999999996</v>
      </c>
      <c r="T3897" s="13">
        <f>_xlfn.XLOOKUP(P3897,rif_fee_schedule!$A$2:$A$84,rif_fee_schedule!D$2:D$84, 0)</f>
        <v>21.35</v>
      </c>
      <c r="U3897" s="14">
        <f t="shared" si="184"/>
        <v>54294.874479999991</v>
      </c>
      <c r="V3897" s="14">
        <f t="shared" si="185"/>
        <v>31533.95</v>
      </c>
      <c r="W3897" s="2"/>
      <c r="Y3897" s="3">
        <v>74696854.359999999</v>
      </c>
      <c r="Z3897" s="3">
        <v>1494936.99</v>
      </c>
      <c r="AA3897" s="3">
        <v>1189721.74</v>
      </c>
      <c r="AB3897" s="2">
        <v>103699.7</v>
      </c>
      <c r="AC3897" s="3">
        <v>2074</v>
      </c>
      <c r="AD3897" s="2">
        <v>-3422401.68</v>
      </c>
      <c r="AE3897" s="3">
        <v>599122533.62</v>
      </c>
      <c r="AF3897" s="3">
        <v>12164932.65</v>
      </c>
      <c r="AG3897" s="3">
        <v>2628720.44</v>
      </c>
      <c r="AH3897" s="3">
        <v>103699.7</v>
      </c>
      <c r="AI3897" s="3">
        <v>2074</v>
      </c>
      <c r="AJ3897" s="2">
        <v>-10188946.82</v>
      </c>
    </row>
    <row r="3898" spans="1:36" hidden="1" x14ac:dyDescent="0.25">
      <c r="A3898" s="8">
        <v>2</v>
      </c>
      <c r="B3898" s="8" t="s">
        <v>2076</v>
      </c>
      <c r="C3898" s="8">
        <v>141100140190</v>
      </c>
      <c r="D3898" s="8" t="s">
        <v>2077</v>
      </c>
      <c r="G3898" s="10">
        <v>43725</v>
      </c>
      <c r="H3898" s="8" t="s">
        <v>31</v>
      </c>
      <c r="I3898" s="8" t="s">
        <v>32</v>
      </c>
      <c r="J3898" s="9">
        <v>28215.18</v>
      </c>
      <c r="K3898" s="9">
        <v>564.30999999999995</v>
      </c>
      <c r="L3898" s="8">
        <v>0</v>
      </c>
      <c r="M3898" s="14">
        <f t="shared" si="183"/>
        <v>28779.49</v>
      </c>
      <c r="N3898" s="8">
        <v>0</v>
      </c>
      <c r="O3898" s="8">
        <v>0</v>
      </c>
      <c r="P3898" s="8" t="s">
        <v>45</v>
      </c>
      <c r="R3898" s="8">
        <v>-835</v>
      </c>
      <c r="S3898" s="13">
        <f>_xlfn.XLOOKUP(P3898,rif_fee_schedule!$A$2:$A$84,rif_fee_schedule!C$2:C$84, 0)*1.628</f>
        <v>19.244587999999997</v>
      </c>
      <c r="T3898" s="13">
        <f>_xlfn.XLOOKUP(P3898,rif_fee_schedule!$A$2:$A$84,rif_fee_schedule!D$2:D$84, 0)</f>
        <v>11.177</v>
      </c>
      <c r="U3898" s="14">
        <f t="shared" si="184"/>
        <v>-16069.230979999997</v>
      </c>
      <c r="V3898" s="14">
        <f t="shared" si="185"/>
        <v>-9332.7950000000001</v>
      </c>
      <c r="W3898"/>
      <c r="Y3898" s="3">
        <v>272008405.74000001</v>
      </c>
      <c r="Z3898" s="3">
        <v>5573244.3300000001</v>
      </c>
      <c r="AA3898" s="3">
        <v>0</v>
      </c>
      <c r="AB3898">
        <v>0</v>
      </c>
      <c r="AC3898" s="3">
        <v>0</v>
      </c>
      <c r="AD3898" s="2">
        <v>-7297347.0099999998</v>
      </c>
      <c r="AE3898" s="3">
        <v>599122533.62</v>
      </c>
      <c r="AF3898" s="3">
        <v>12164932.65</v>
      </c>
      <c r="AG3898" s="3">
        <v>2628720.44</v>
      </c>
      <c r="AH3898" s="3">
        <v>103699.7</v>
      </c>
      <c r="AI3898" s="3">
        <v>2074</v>
      </c>
      <c r="AJ3898" s="2">
        <v>-10188946.82</v>
      </c>
    </row>
    <row r="3899" spans="1:36" hidden="1" x14ac:dyDescent="0.25">
      <c r="A3899" s="8">
        <v>2</v>
      </c>
      <c r="B3899" s="8" t="s">
        <v>2076</v>
      </c>
      <c r="C3899" s="8">
        <v>141100140190</v>
      </c>
      <c r="D3899" s="8" t="s">
        <v>2077</v>
      </c>
      <c r="G3899" s="10">
        <v>43725</v>
      </c>
      <c r="H3899" s="8" t="s">
        <v>31</v>
      </c>
      <c r="I3899" s="8" t="s">
        <v>32</v>
      </c>
      <c r="J3899" s="9">
        <v>28215.18</v>
      </c>
      <c r="K3899" s="9">
        <v>564.30999999999995</v>
      </c>
      <c r="L3899" s="8">
        <v>0</v>
      </c>
      <c r="M3899" s="14">
        <f t="shared" si="183"/>
        <v>28779.49</v>
      </c>
      <c r="N3899" s="8">
        <v>0</v>
      </c>
      <c r="O3899" s="8">
        <v>0</v>
      </c>
      <c r="P3899" s="8" t="s">
        <v>72</v>
      </c>
      <c r="R3899" s="8">
        <v>-85</v>
      </c>
      <c r="S3899" s="13">
        <f>_xlfn.XLOOKUP(P3899,rif_fee_schedule!$A$2:$A$84,rif_fee_schedule!C$2:C$84, 0)*1.628</f>
        <v>15.918583999999999</v>
      </c>
      <c r="T3899" s="13">
        <f>_xlfn.XLOOKUP(P3899,rif_fee_schedule!$A$2:$A$84,rif_fee_schedule!D$2:D$84, 0)</f>
        <v>9.2460000000000004</v>
      </c>
      <c r="U3899" s="14">
        <f t="shared" si="184"/>
        <v>-1353.0796399999999</v>
      </c>
      <c r="V3899" s="14">
        <f t="shared" si="185"/>
        <v>-785.91000000000008</v>
      </c>
      <c r="W3899"/>
      <c r="Y3899" s="3">
        <v>272008405.74000001</v>
      </c>
      <c r="Z3899" s="3">
        <v>5573244.3300000001</v>
      </c>
      <c r="AA3899" s="3">
        <v>0</v>
      </c>
      <c r="AB3899">
        <v>0</v>
      </c>
      <c r="AC3899" s="3">
        <v>0</v>
      </c>
      <c r="AD3899" s="2">
        <v>-7297347.0099999998</v>
      </c>
      <c r="AE3899" s="3">
        <v>599122533.62</v>
      </c>
      <c r="AF3899" s="3">
        <v>12164932.65</v>
      </c>
      <c r="AG3899" s="3">
        <v>2628720.44</v>
      </c>
      <c r="AH3899" s="3">
        <v>103699.7</v>
      </c>
      <c r="AI3899" s="3">
        <v>2074</v>
      </c>
      <c r="AJ3899" s="2">
        <v>-10188946.82</v>
      </c>
    </row>
    <row r="3900" spans="1:36" hidden="1" x14ac:dyDescent="0.25">
      <c r="A3900" s="8">
        <v>2</v>
      </c>
      <c r="B3900" s="8" t="s">
        <v>2076</v>
      </c>
      <c r="C3900" s="8">
        <v>141100140190</v>
      </c>
      <c r="D3900" s="8" t="s">
        <v>2077</v>
      </c>
      <c r="G3900" s="10">
        <v>43725</v>
      </c>
      <c r="H3900" s="8" t="s">
        <v>31</v>
      </c>
      <c r="I3900" s="8" t="s">
        <v>32</v>
      </c>
      <c r="J3900" s="9">
        <v>28215.18</v>
      </c>
      <c r="K3900" s="9">
        <v>564.30999999999995</v>
      </c>
      <c r="L3900" s="8">
        <v>0</v>
      </c>
      <c r="M3900" s="14">
        <f t="shared" si="183"/>
        <v>28779.49</v>
      </c>
      <c r="N3900" s="8">
        <v>0</v>
      </c>
      <c r="O3900" s="8">
        <v>0</v>
      </c>
      <c r="P3900" s="8" t="s">
        <v>112</v>
      </c>
      <c r="R3900" s="8">
        <v>920</v>
      </c>
      <c r="S3900" s="13">
        <f>_xlfn.XLOOKUP(P3900,rif_fee_schedule!$A$2:$A$84,rif_fee_schedule!C$2:C$84, 0)*1.628</f>
        <v>53.092335999999996</v>
      </c>
      <c r="T3900" s="13">
        <f>_xlfn.XLOOKUP(P3900,rif_fee_schedule!$A$2:$A$84,rif_fee_schedule!D$2:D$84, 0)</f>
        <v>30.835000000000001</v>
      </c>
      <c r="U3900" s="14">
        <f t="shared" si="184"/>
        <v>48844.949119999997</v>
      </c>
      <c r="V3900" s="14">
        <f t="shared" si="185"/>
        <v>28368.2</v>
      </c>
      <c r="W3900"/>
      <c r="Y3900" s="3">
        <v>272008405.74000001</v>
      </c>
      <c r="Z3900" s="3">
        <v>5573244.3300000001</v>
      </c>
      <c r="AA3900" s="3">
        <v>0</v>
      </c>
      <c r="AB3900">
        <v>0</v>
      </c>
      <c r="AC3900" s="3">
        <v>0</v>
      </c>
      <c r="AD3900" s="2">
        <v>-7297347.0099999998</v>
      </c>
      <c r="AE3900" s="3">
        <v>599122533.62</v>
      </c>
      <c r="AF3900" s="3">
        <v>12164932.65</v>
      </c>
      <c r="AG3900" s="3">
        <v>2628720.44</v>
      </c>
      <c r="AH3900" s="3">
        <v>103699.7</v>
      </c>
      <c r="AI3900" s="3">
        <v>2074</v>
      </c>
      <c r="AJ3900" s="2">
        <v>-10188946.82</v>
      </c>
    </row>
    <row r="3901" spans="1:36" hidden="1" x14ac:dyDescent="0.25">
      <c r="A3901" s="8">
        <v>3.1</v>
      </c>
      <c r="B3901" s="8" t="s">
        <v>4329</v>
      </c>
      <c r="C3901" s="8">
        <v>3220240120013</v>
      </c>
      <c r="D3901" s="8" t="s">
        <v>4330</v>
      </c>
      <c r="F3901" s="8" t="s">
        <v>640</v>
      </c>
      <c r="G3901" s="10">
        <v>43745</v>
      </c>
      <c r="H3901" s="8" t="s">
        <v>31</v>
      </c>
      <c r="I3901" s="8" t="s">
        <v>32</v>
      </c>
      <c r="J3901" s="9">
        <v>0</v>
      </c>
      <c r="K3901" s="9">
        <v>0</v>
      </c>
      <c r="L3901" s="8">
        <v>0</v>
      </c>
      <c r="M3901" s="14">
        <f t="shared" si="183"/>
        <v>0</v>
      </c>
      <c r="N3901" s="8">
        <v>0</v>
      </c>
      <c r="O3901" s="8">
        <v>0</v>
      </c>
      <c r="P3901" s="8" t="s">
        <v>72</v>
      </c>
      <c r="R3901" s="8">
        <v>721</v>
      </c>
      <c r="S3901" s="13">
        <f>_xlfn.XLOOKUP(P3901,rif_fee_schedule!$A$2:$A$84,rif_fee_schedule!C$2:C$84, 0)*1.628</f>
        <v>15.918583999999999</v>
      </c>
      <c r="T3901" s="13">
        <f>_xlfn.XLOOKUP(P3901,rif_fee_schedule!$A$2:$A$84,rif_fee_schedule!D$2:D$84, 0)</f>
        <v>9.2460000000000004</v>
      </c>
      <c r="U3901" s="14">
        <f t="shared" si="184"/>
        <v>11477.299063999999</v>
      </c>
      <c r="V3901" s="14">
        <f t="shared" si="185"/>
        <v>6666.366</v>
      </c>
      <c r="Y3901" s="3">
        <v>34362078.990000002</v>
      </c>
      <c r="Z3901" s="3">
        <v>687512.03</v>
      </c>
      <c r="AA3901" s="3">
        <v>0</v>
      </c>
      <c r="AB3901">
        <v>0</v>
      </c>
      <c r="AC3901" s="3">
        <v>0</v>
      </c>
      <c r="AD3901" s="2">
        <v>-175934.14</v>
      </c>
      <c r="AE3901" s="3">
        <v>599122533.62</v>
      </c>
      <c r="AF3901" s="3">
        <v>12164932.65</v>
      </c>
      <c r="AG3901" s="3">
        <v>2628720.44</v>
      </c>
      <c r="AH3901" s="3">
        <v>103699.7</v>
      </c>
      <c r="AI3901" s="3">
        <v>2074</v>
      </c>
      <c r="AJ3901" s="2">
        <v>-10188946.82</v>
      </c>
    </row>
    <row r="3902" spans="1:36" hidden="1" x14ac:dyDescent="0.25">
      <c r="A3902" s="8">
        <v>3.1</v>
      </c>
      <c r="B3902" s="8" t="s">
        <v>4329</v>
      </c>
      <c r="C3902" s="8">
        <v>3220240120013</v>
      </c>
      <c r="D3902" s="8" t="s">
        <v>4330</v>
      </c>
      <c r="F3902" s="8" t="s">
        <v>640</v>
      </c>
      <c r="G3902" s="10">
        <v>43745</v>
      </c>
      <c r="H3902" s="8" t="s">
        <v>31</v>
      </c>
      <c r="I3902" s="8" t="s">
        <v>32</v>
      </c>
      <c r="J3902" s="9">
        <v>0</v>
      </c>
      <c r="K3902" s="9">
        <v>0</v>
      </c>
      <c r="L3902" s="8">
        <v>0</v>
      </c>
      <c r="M3902" s="14">
        <f t="shared" si="183"/>
        <v>0</v>
      </c>
      <c r="N3902" s="8">
        <v>0</v>
      </c>
      <c r="O3902" s="8">
        <v>0</v>
      </c>
      <c r="P3902" s="8" t="s">
        <v>106</v>
      </c>
      <c r="R3902" s="8">
        <v>-2.54</v>
      </c>
      <c r="S3902" s="13">
        <f>_xlfn.XLOOKUP(P3902,rif_fee_schedule!$A$2:$A$84,rif_fee_schedule!C$2:C$84, 0)*1.628</f>
        <v>0</v>
      </c>
      <c r="T3902" s="13">
        <f>_xlfn.XLOOKUP(P3902,rif_fee_schedule!$A$2:$A$84,rif_fee_schedule!D$2:D$84, 0)</f>
        <v>0</v>
      </c>
      <c r="U3902" s="14">
        <f t="shared" si="184"/>
        <v>0</v>
      </c>
      <c r="V3902" s="14">
        <f t="shared" si="185"/>
        <v>0</v>
      </c>
      <c r="Y3902" s="3">
        <v>34362078.990000002</v>
      </c>
      <c r="Z3902" s="3">
        <v>687512.03</v>
      </c>
      <c r="AA3902" s="3">
        <v>0</v>
      </c>
      <c r="AB3902">
        <v>0</v>
      </c>
      <c r="AC3902" s="3">
        <v>0</v>
      </c>
      <c r="AD3902" s="2">
        <v>-175934.14</v>
      </c>
      <c r="AE3902" s="3">
        <v>599122533.62</v>
      </c>
      <c r="AF3902" s="3">
        <v>12164932.65</v>
      </c>
      <c r="AG3902" s="3">
        <v>2628720.44</v>
      </c>
      <c r="AH3902" s="3">
        <v>103699.7</v>
      </c>
      <c r="AI3902" s="3">
        <v>2074</v>
      </c>
      <c r="AJ3902" s="2">
        <v>-10188946.82</v>
      </c>
    </row>
    <row r="3903" spans="1:36" hidden="1" x14ac:dyDescent="0.25">
      <c r="A3903" s="8">
        <v>3.1</v>
      </c>
      <c r="B3903" s="8" t="s">
        <v>4329</v>
      </c>
      <c r="C3903" s="8">
        <v>3220240120013</v>
      </c>
      <c r="D3903" s="8" t="s">
        <v>4330</v>
      </c>
      <c r="F3903" s="8" t="s">
        <v>640</v>
      </c>
      <c r="G3903" s="10">
        <v>43745</v>
      </c>
      <c r="H3903" s="8" t="s">
        <v>31</v>
      </c>
      <c r="I3903" s="8" t="s">
        <v>32</v>
      </c>
      <c r="J3903" s="9">
        <v>0</v>
      </c>
      <c r="K3903" s="9">
        <v>0</v>
      </c>
      <c r="L3903" s="8">
        <v>0</v>
      </c>
      <c r="M3903" s="14">
        <f t="shared" si="183"/>
        <v>0</v>
      </c>
      <c r="N3903" s="8">
        <v>0</v>
      </c>
      <c r="O3903" s="8">
        <v>0</v>
      </c>
      <c r="P3903" s="8" t="s">
        <v>43</v>
      </c>
      <c r="R3903" s="11">
        <v>-2241</v>
      </c>
      <c r="S3903" s="13">
        <f>_xlfn.XLOOKUP(P3903,rif_fee_schedule!$A$2:$A$84,rif_fee_schedule!C$2:C$84, 0)*1.628</f>
        <v>5.1216879999999998</v>
      </c>
      <c r="T3903" s="13">
        <f>_xlfn.XLOOKUP(P3903,rif_fee_schedule!$A$2:$A$84,rif_fee_schedule!D$2:D$84, 0)</f>
        <v>2.9740000000000002</v>
      </c>
      <c r="U3903" s="14">
        <f t="shared" si="184"/>
        <v>-11477.702808</v>
      </c>
      <c r="V3903" s="14">
        <f t="shared" si="185"/>
        <v>-6664.7340000000004</v>
      </c>
      <c r="Y3903" s="3">
        <v>34362078.990000002</v>
      </c>
      <c r="Z3903" s="3">
        <v>687512.03</v>
      </c>
      <c r="AA3903" s="3">
        <v>0</v>
      </c>
      <c r="AB3903">
        <v>0</v>
      </c>
      <c r="AC3903" s="3">
        <v>0</v>
      </c>
      <c r="AD3903" s="2">
        <v>-175934.14</v>
      </c>
      <c r="AE3903" s="3">
        <v>599122533.62</v>
      </c>
      <c r="AF3903" s="3">
        <v>12164932.65</v>
      </c>
      <c r="AG3903" s="3">
        <v>2628720.44</v>
      </c>
      <c r="AH3903" s="3">
        <v>103699.7</v>
      </c>
      <c r="AI3903" s="3">
        <v>2074</v>
      </c>
      <c r="AJ3903" s="2">
        <v>-10188946.82</v>
      </c>
    </row>
    <row r="3904" spans="1:36" hidden="1" x14ac:dyDescent="0.25">
      <c r="A3904" s="8">
        <v>8</v>
      </c>
      <c r="B3904" s="8" t="s">
        <v>8554</v>
      </c>
      <c r="C3904" s="8">
        <v>232100132430</v>
      </c>
      <c r="D3904" s="8" t="s">
        <v>8555</v>
      </c>
      <c r="F3904" s="8" t="s">
        <v>8556</v>
      </c>
      <c r="G3904" s="10">
        <v>43656</v>
      </c>
      <c r="H3904" s="8" t="s">
        <v>31</v>
      </c>
      <c r="I3904" s="8" t="s">
        <v>38</v>
      </c>
      <c r="J3904" s="9">
        <v>0</v>
      </c>
      <c r="K3904" s="9">
        <v>0</v>
      </c>
      <c r="L3904" s="8">
        <v>0</v>
      </c>
      <c r="M3904" s="14">
        <f t="shared" si="183"/>
        <v>0</v>
      </c>
      <c r="N3904" s="8">
        <v>0</v>
      </c>
      <c r="O3904" s="8">
        <v>0</v>
      </c>
      <c r="P3904" s="8" t="s">
        <v>77</v>
      </c>
      <c r="R3904" s="8">
        <v>0</v>
      </c>
      <c r="S3904" s="13">
        <f>_xlfn.XLOOKUP(P3904,rif_fee_schedule!$A$2:$A$84,rif_fee_schedule!C$2:C$84, 0)*1.628</f>
        <v>9769.6279999999988</v>
      </c>
      <c r="T3904" s="13">
        <f>_xlfn.XLOOKUP(P3904,rif_fee_schedule!$A$2:$A$84,rif_fee_schedule!D$2:D$84, 0)</f>
        <v>5674</v>
      </c>
      <c r="U3904" s="14">
        <f t="shared" si="184"/>
        <v>0</v>
      </c>
      <c r="V3904" s="14">
        <f t="shared" si="185"/>
        <v>0</v>
      </c>
      <c r="W3904"/>
      <c r="Y3904" s="3">
        <v>38230434.439999998</v>
      </c>
      <c r="Z3904" s="3">
        <v>764608.82</v>
      </c>
      <c r="AA3904" s="3">
        <v>0</v>
      </c>
      <c r="AB3904">
        <v>0</v>
      </c>
      <c r="AC3904" s="3">
        <v>0</v>
      </c>
      <c r="AD3904" s="2">
        <v>-229524.99</v>
      </c>
      <c r="AE3904" s="3">
        <v>599122533.62</v>
      </c>
      <c r="AF3904" s="3">
        <v>12164932.65</v>
      </c>
      <c r="AG3904" s="3">
        <v>2628720.44</v>
      </c>
      <c r="AH3904" s="3">
        <v>103699.7</v>
      </c>
      <c r="AI3904" s="3">
        <v>2074</v>
      </c>
      <c r="AJ3904" s="2">
        <v>-10188946.82</v>
      </c>
    </row>
    <row r="3905" spans="1:36" hidden="1" x14ac:dyDescent="0.25">
      <c r="A3905" s="8">
        <v>2</v>
      </c>
      <c r="B3905" s="8" t="s">
        <v>2361</v>
      </c>
      <c r="C3905" s="8">
        <v>141390012090</v>
      </c>
      <c r="D3905" s="8" t="s">
        <v>2362</v>
      </c>
      <c r="F3905" s="8" t="s">
        <v>2363</v>
      </c>
      <c r="G3905" s="10">
        <v>43663</v>
      </c>
      <c r="H3905" s="8" t="s">
        <v>31</v>
      </c>
      <c r="I3905" s="8" t="s">
        <v>38</v>
      </c>
      <c r="J3905" s="9">
        <v>0</v>
      </c>
      <c r="K3905" s="9">
        <v>0</v>
      </c>
      <c r="L3905" s="8">
        <v>0</v>
      </c>
      <c r="M3905" s="14">
        <f t="shared" si="183"/>
        <v>0</v>
      </c>
      <c r="N3905" s="8">
        <v>0</v>
      </c>
      <c r="O3905" s="8">
        <v>0</v>
      </c>
      <c r="P3905" s="8" t="s">
        <v>77</v>
      </c>
      <c r="R3905" s="8">
        <v>-1</v>
      </c>
      <c r="S3905" s="13">
        <f>_xlfn.XLOOKUP(P3905,rif_fee_schedule!$A$2:$A$84,rif_fee_schedule!C$2:C$84, 0)*1.628</f>
        <v>9769.6279999999988</v>
      </c>
      <c r="T3905" s="13">
        <f>_xlfn.XLOOKUP(P3905,rif_fee_schedule!$A$2:$A$84,rif_fee_schedule!D$2:D$84, 0)</f>
        <v>5674</v>
      </c>
      <c r="U3905" s="14">
        <f t="shared" si="184"/>
        <v>-9769.6279999999988</v>
      </c>
      <c r="V3905" s="14">
        <f t="shared" si="185"/>
        <v>-5674</v>
      </c>
      <c r="W3905"/>
      <c r="Y3905" s="3">
        <v>272008405.74000001</v>
      </c>
      <c r="Z3905" s="3">
        <v>5573244.3300000001</v>
      </c>
      <c r="AA3905" s="3">
        <v>0</v>
      </c>
      <c r="AB3905">
        <v>0</v>
      </c>
      <c r="AC3905" s="3">
        <v>0</v>
      </c>
      <c r="AD3905" s="2">
        <v>-7297347.0099999998</v>
      </c>
      <c r="AE3905" s="3">
        <v>599122533.62</v>
      </c>
      <c r="AF3905" s="3">
        <v>12164932.65</v>
      </c>
      <c r="AG3905" s="3">
        <v>2628720.44</v>
      </c>
      <c r="AH3905" s="3">
        <v>103699.7</v>
      </c>
      <c r="AI3905" s="3">
        <v>2074</v>
      </c>
      <c r="AJ3905" s="2">
        <v>-10188946.82</v>
      </c>
    </row>
    <row r="3906" spans="1:36" hidden="1" x14ac:dyDescent="0.25">
      <c r="A3906" s="8">
        <v>2</v>
      </c>
      <c r="B3906" s="8" t="s">
        <v>2361</v>
      </c>
      <c r="C3906" s="8">
        <v>141390012090</v>
      </c>
      <c r="D3906" s="8" t="s">
        <v>2362</v>
      </c>
      <c r="F3906" s="8" t="s">
        <v>2363</v>
      </c>
      <c r="G3906" s="10">
        <v>43663</v>
      </c>
      <c r="H3906" s="8" t="s">
        <v>31</v>
      </c>
      <c r="I3906" s="8" t="s">
        <v>38</v>
      </c>
      <c r="J3906" s="9">
        <v>0</v>
      </c>
      <c r="K3906" s="9">
        <v>0</v>
      </c>
      <c r="L3906" s="8">
        <v>0</v>
      </c>
      <c r="M3906" s="14">
        <f t="shared" si="183"/>
        <v>0</v>
      </c>
      <c r="N3906" s="8">
        <v>0</v>
      </c>
      <c r="O3906" s="8">
        <v>0</v>
      </c>
      <c r="P3906" s="8" t="s">
        <v>77</v>
      </c>
      <c r="R3906" s="8">
        <v>1</v>
      </c>
      <c r="S3906" s="13">
        <f>_xlfn.XLOOKUP(P3906,rif_fee_schedule!$A$2:$A$84,rif_fee_schedule!C$2:C$84, 0)*1.628</f>
        <v>9769.6279999999988</v>
      </c>
      <c r="T3906" s="13">
        <f>_xlfn.XLOOKUP(P3906,rif_fee_schedule!$A$2:$A$84,rif_fee_schedule!D$2:D$84, 0)</f>
        <v>5674</v>
      </c>
      <c r="U3906" s="14">
        <f t="shared" si="184"/>
        <v>9769.6279999999988</v>
      </c>
      <c r="V3906" s="14">
        <f t="shared" si="185"/>
        <v>5674</v>
      </c>
      <c r="W3906"/>
      <c r="Y3906" s="3">
        <v>272008405.74000001</v>
      </c>
      <c r="Z3906" s="3">
        <v>5573244.3300000001</v>
      </c>
      <c r="AA3906" s="3">
        <v>0</v>
      </c>
      <c r="AB3906">
        <v>0</v>
      </c>
      <c r="AC3906" s="3">
        <v>0</v>
      </c>
      <c r="AD3906" s="2">
        <v>-7297347.0099999998</v>
      </c>
      <c r="AE3906" s="3">
        <v>599122533.62</v>
      </c>
      <c r="AF3906" s="3">
        <v>12164932.65</v>
      </c>
      <c r="AG3906" s="3">
        <v>2628720.44</v>
      </c>
      <c r="AH3906" s="3">
        <v>103699.7</v>
      </c>
      <c r="AI3906" s="3">
        <v>2074</v>
      </c>
      <c r="AJ3906" s="2">
        <v>-10188946.82</v>
      </c>
    </row>
    <row r="3907" spans="1:36" hidden="1" x14ac:dyDescent="0.25">
      <c r="A3907" s="8">
        <v>3.1</v>
      </c>
      <c r="B3907" s="8" t="s">
        <v>4117</v>
      </c>
      <c r="C3907" s="8">
        <v>821220030790</v>
      </c>
      <c r="D3907" s="8" t="s">
        <v>4118</v>
      </c>
      <c r="F3907" s="8" t="s">
        <v>4119</v>
      </c>
      <c r="G3907" s="10">
        <v>43672</v>
      </c>
      <c r="H3907" s="8" t="s">
        <v>31</v>
      </c>
      <c r="I3907" s="8" t="s">
        <v>38</v>
      </c>
      <c r="J3907" s="9">
        <v>0</v>
      </c>
      <c r="K3907" s="9">
        <v>0</v>
      </c>
      <c r="L3907" s="8">
        <v>0</v>
      </c>
      <c r="M3907" s="14">
        <f t="shared" si="183"/>
        <v>0</v>
      </c>
      <c r="N3907" s="8">
        <v>0</v>
      </c>
      <c r="O3907" s="8">
        <v>0</v>
      </c>
      <c r="P3907" s="8" t="s">
        <v>114</v>
      </c>
      <c r="R3907" s="8">
        <v>4</v>
      </c>
      <c r="S3907" s="13">
        <f>_xlfn.XLOOKUP(P3907,rif_fee_schedule!$A$2:$A$84,rif_fee_schedule!C$2:C$84, 0)*1.628</f>
        <v>4288.152</v>
      </c>
      <c r="T3907" s="13">
        <f>_xlfn.XLOOKUP(P3907,rif_fee_schedule!$A$2:$A$84,rif_fee_schedule!D$2:D$84, 0)</f>
        <v>2490</v>
      </c>
      <c r="U3907" s="14">
        <f t="shared" si="184"/>
        <v>17152.608</v>
      </c>
      <c r="V3907" s="14">
        <f t="shared" si="185"/>
        <v>9960</v>
      </c>
      <c r="W3907"/>
      <c r="Y3907" s="3">
        <v>34362078.990000002</v>
      </c>
      <c r="Z3907" s="3">
        <v>687512.03</v>
      </c>
      <c r="AA3907" s="3">
        <v>0</v>
      </c>
      <c r="AB3907">
        <v>0</v>
      </c>
      <c r="AC3907" s="3">
        <v>0</v>
      </c>
      <c r="AD3907" s="2">
        <v>-175934.14</v>
      </c>
      <c r="AE3907" s="3">
        <v>599122533.62</v>
      </c>
      <c r="AF3907" s="3">
        <v>12164932.65</v>
      </c>
      <c r="AG3907" s="3">
        <v>2628720.44</v>
      </c>
      <c r="AH3907" s="3">
        <v>103699.7</v>
      </c>
      <c r="AI3907" s="3">
        <v>2074</v>
      </c>
      <c r="AJ3907" s="2">
        <v>-10188946.82</v>
      </c>
    </row>
    <row r="3908" spans="1:36" hidden="1" x14ac:dyDescent="0.25">
      <c r="A3908" s="8">
        <v>3.1</v>
      </c>
      <c r="B3908" s="8" t="s">
        <v>4117</v>
      </c>
      <c r="C3908" s="8">
        <v>821220030790</v>
      </c>
      <c r="D3908" s="8" t="s">
        <v>4118</v>
      </c>
      <c r="F3908" s="8" t="s">
        <v>4119</v>
      </c>
      <c r="G3908" s="10">
        <v>43672</v>
      </c>
      <c r="H3908" s="8" t="s">
        <v>31</v>
      </c>
      <c r="I3908" s="8" t="s">
        <v>38</v>
      </c>
      <c r="J3908" s="9">
        <v>0</v>
      </c>
      <c r="K3908" s="9">
        <v>0</v>
      </c>
      <c r="L3908" s="8">
        <v>0</v>
      </c>
      <c r="M3908" s="14">
        <f t="shared" si="183"/>
        <v>0</v>
      </c>
      <c r="N3908" s="8">
        <v>0</v>
      </c>
      <c r="O3908" s="8">
        <v>0</v>
      </c>
      <c r="P3908" s="8" t="s">
        <v>114</v>
      </c>
      <c r="R3908" s="8">
        <v>-4</v>
      </c>
      <c r="S3908" s="13">
        <f>_xlfn.XLOOKUP(P3908,rif_fee_schedule!$A$2:$A$84,rif_fee_schedule!C$2:C$84, 0)*1.628</f>
        <v>4288.152</v>
      </c>
      <c r="T3908" s="13">
        <f>_xlfn.XLOOKUP(P3908,rif_fee_schedule!$A$2:$A$84,rif_fee_schedule!D$2:D$84, 0)</f>
        <v>2490</v>
      </c>
      <c r="U3908" s="14">
        <f t="shared" si="184"/>
        <v>-17152.608</v>
      </c>
      <c r="V3908" s="14">
        <f t="shared" si="185"/>
        <v>-9960</v>
      </c>
      <c r="W3908"/>
      <c r="Y3908" s="3">
        <v>34362078.990000002</v>
      </c>
      <c r="Z3908" s="3">
        <v>687512.03</v>
      </c>
      <c r="AA3908" s="3">
        <v>0</v>
      </c>
      <c r="AB3908">
        <v>0</v>
      </c>
      <c r="AC3908" s="3">
        <v>0</v>
      </c>
      <c r="AD3908" s="2">
        <v>-175934.14</v>
      </c>
      <c r="AE3908" s="3">
        <v>599122533.62</v>
      </c>
      <c r="AF3908" s="3">
        <v>12164932.65</v>
      </c>
      <c r="AG3908" s="3">
        <v>2628720.44</v>
      </c>
      <c r="AH3908" s="3">
        <v>103699.7</v>
      </c>
      <c r="AI3908" s="3">
        <v>2074</v>
      </c>
      <c r="AJ3908" s="2">
        <v>-10188946.82</v>
      </c>
    </row>
    <row r="3909" spans="1:36" hidden="1" x14ac:dyDescent="0.25">
      <c r="A3909" s="8">
        <v>2</v>
      </c>
      <c r="B3909" s="8" t="s">
        <v>1726</v>
      </c>
      <c r="C3909" s="8">
        <v>132070310270</v>
      </c>
      <c r="D3909" s="8" t="s">
        <v>1727</v>
      </c>
      <c r="F3909" s="8" t="s">
        <v>1728</v>
      </c>
      <c r="G3909" s="10">
        <v>43661</v>
      </c>
      <c r="H3909" s="8" t="s">
        <v>31</v>
      </c>
      <c r="I3909" s="8" t="s">
        <v>38</v>
      </c>
      <c r="J3909" s="9">
        <v>0</v>
      </c>
      <c r="K3909" s="9">
        <v>0</v>
      </c>
      <c r="L3909" s="8">
        <v>0</v>
      </c>
      <c r="M3909" s="14">
        <f t="shared" si="183"/>
        <v>0</v>
      </c>
      <c r="N3909" s="8">
        <v>0</v>
      </c>
      <c r="O3909" s="8">
        <v>0</v>
      </c>
      <c r="P3909" s="8" t="s">
        <v>77</v>
      </c>
      <c r="R3909" s="8">
        <v>0</v>
      </c>
      <c r="S3909" s="13">
        <f>_xlfn.XLOOKUP(P3909,rif_fee_schedule!$A$2:$A$84,rif_fee_schedule!C$2:C$84, 0)*1.628</f>
        <v>9769.6279999999988</v>
      </c>
      <c r="T3909" s="13">
        <f>_xlfn.XLOOKUP(P3909,rif_fee_schedule!$A$2:$A$84,rif_fee_schedule!D$2:D$84, 0)</f>
        <v>5674</v>
      </c>
      <c r="U3909" s="14">
        <f t="shared" si="184"/>
        <v>0</v>
      </c>
      <c r="V3909" s="14">
        <f t="shared" si="185"/>
        <v>0</v>
      </c>
      <c r="W3909"/>
      <c r="Y3909" s="3">
        <v>272008405.74000001</v>
      </c>
      <c r="Z3909" s="3">
        <v>5573244.3300000001</v>
      </c>
      <c r="AA3909" s="3">
        <v>0</v>
      </c>
      <c r="AB3909">
        <v>0</v>
      </c>
      <c r="AC3909" s="3">
        <v>0</v>
      </c>
      <c r="AD3909" s="2">
        <v>-7297347.0099999998</v>
      </c>
      <c r="AE3909" s="3">
        <v>599122533.62</v>
      </c>
      <c r="AF3909" s="3">
        <v>12164932.65</v>
      </c>
      <c r="AG3909" s="3">
        <v>2628720.44</v>
      </c>
      <c r="AH3909" s="3">
        <v>103699.7</v>
      </c>
      <c r="AI3909" s="3">
        <v>2074</v>
      </c>
      <c r="AJ3909" s="2">
        <v>-10188946.82</v>
      </c>
    </row>
    <row r="3910" spans="1:36" hidden="1" x14ac:dyDescent="0.25">
      <c r="A3910" s="8">
        <v>8</v>
      </c>
      <c r="B3910" s="8" t="s">
        <v>8655</v>
      </c>
      <c r="C3910" s="8">
        <v>232320110520</v>
      </c>
      <c r="D3910" s="8" t="s">
        <v>8656</v>
      </c>
      <c r="F3910" s="8" t="s">
        <v>8657</v>
      </c>
      <c r="G3910" s="10">
        <v>43664</v>
      </c>
      <c r="H3910" s="8" t="s">
        <v>31</v>
      </c>
      <c r="I3910" s="8" t="s">
        <v>38</v>
      </c>
      <c r="J3910" s="9">
        <v>0</v>
      </c>
      <c r="K3910" s="9">
        <v>0</v>
      </c>
      <c r="L3910" s="8">
        <v>0</v>
      </c>
      <c r="M3910" s="14">
        <f t="shared" si="183"/>
        <v>0</v>
      </c>
      <c r="N3910" s="8">
        <v>0</v>
      </c>
      <c r="O3910" s="8">
        <v>0</v>
      </c>
      <c r="P3910" s="8" t="s">
        <v>77</v>
      </c>
      <c r="R3910" s="8">
        <v>0</v>
      </c>
      <c r="S3910" s="13">
        <f>_xlfn.XLOOKUP(P3910,rif_fee_schedule!$A$2:$A$84,rif_fee_schedule!C$2:C$84, 0)*1.628</f>
        <v>9769.6279999999988</v>
      </c>
      <c r="T3910" s="13">
        <f>_xlfn.XLOOKUP(P3910,rif_fee_schedule!$A$2:$A$84,rif_fee_schedule!D$2:D$84, 0)</f>
        <v>5674</v>
      </c>
      <c r="U3910" s="14">
        <f t="shared" si="184"/>
        <v>0</v>
      </c>
      <c r="V3910" s="14">
        <f t="shared" si="185"/>
        <v>0</v>
      </c>
      <c r="W3910"/>
      <c r="Y3910" s="3">
        <v>38230434.439999998</v>
      </c>
      <c r="Z3910" s="3">
        <v>764608.82</v>
      </c>
      <c r="AA3910" s="3">
        <v>0</v>
      </c>
      <c r="AB3910">
        <v>0</v>
      </c>
      <c r="AC3910" s="3">
        <v>0</v>
      </c>
      <c r="AD3910" s="2">
        <v>-229524.99</v>
      </c>
      <c r="AE3910" s="3">
        <v>599122533.62</v>
      </c>
      <c r="AF3910" s="3">
        <v>12164932.65</v>
      </c>
      <c r="AG3910" s="3">
        <v>2628720.44</v>
      </c>
      <c r="AH3910" s="3">
        <v>103699.7</v>
      </c>
      <c r="AI3910" s="3">
        <v>2074</v>
      </c>
      <c r="AJ3910" s="2">
        <v>-10188946.82</v>
      </c>
    </row>
    <row r="3911" spans="1:36" hidden="1" x14ac:dyDescent="0.25">
      <c r="A3911" s="8">
        <v>3.1</v>
      </c>
      <c r="B3911" s="8" t="s">
        <v>3944</v>
      </c>
      <c r="C3911" s="8">
        <v>621240020730</v>
      </c>
      <c r="D3911" s="8" t="s">
        <v>3945</v>
      </c>
      <c r="G3911" s="10">
        <v>43679</v>
      </c>
      <c r="H3911" s="8" t="s">
        <v>31</v>
      </c>
      <c r="I3911" s="8" t="s">
        <v>32</v>
      </c>
      <c r="J3911" s="9">
        <v>11918.73</v>
      </c>
      <c r="K3911" s="9">
        <v>238.37</v>
      </c>
      <c r="L3911" s="8">
        <v>0</v>
      </c>
      <c r="M3911" s="14">
        <f t="shared" si="183"/>
        <v>12157.1</v>
      </c>
      <c r="N3911" s="8">
        <v>0</v>
      </c>
      <c r="O3911" s="8">
        <v>0</v>
      </c>
      <c r="P3911" s="8" t="s">
        <v>43</v>
      </c>
      <c r="R3911" s="11">
        <v>4500</v>
      </c>
      <c r="S3911" s="13">
        <f>_xlfn.XLOOKUP(P3911,rif_fee_schedule!$A$2:$A$84,rif_fee_schedule!C$2:C$84, 0)*1.628</f>
        <v>5.1216879999999998</v>
      </c>
      <c r="T3911" s="13">
        <f>_xlfn.XLOOKUP(P3911,rif_fee_schedule!$A$2:$A$84,rif_fee_schedule!D$2:D$84, 0)</f>
        <v>2.9740000000000002</v>
      </c>
      <c r="U3911" s="14">
        <f t="shared" si="184"/>
        <v>23047.595999999998</v>
      </c>
      <c r="V3911" s="14">
        <f t="shared" si="185"/>
        <v>13383</v>
      </c>
      <c r="Y3911" s="3">
        <v>34362078.990000002</v>
      </c>
      <c r="Z3911" s="3">
        <v>687512.03</v>
      </c>
      <c r="AA3911" s="3">
        <v>0</v>
      </c>
      <c r="AB3911">
        <v>0</v>
      </c>
      <c r="AC3911" s="3">
        <v>0</v>
      </c>
      <c r="AD3911" s="2">
        <v>-175934.14</v>
      </c>
      <c r="AE3911" s="3">
        <v>599122533.62</v>
      </c>
      <c r="AF3911" s="3">
        <v>12164932.65</v>
      </c>
      <c r="AG3911" s="3">
        <v>2628720.44</v>
      </c>
      <c r="AH3911" s="3">
        <v>103699.7</v>
      </c>
      <c r="AI3911" s="3">
        <v>2074</v>
      </c>
      <c r="AJ3911" s="2">
        <v>-10188946.82</v>
      </c>
    </row>
    <row r="3912" spans="1:36" hidden="1" x14ac:dyDescent="0.25">
      <c r="A3912" s="8">
        <v>3.1</v>
      </c>
      <c r="B3912" s="8" t="s">
        <v>3944</v>
      </c>
      <c r="C3912" s="8">
        <v>621240020730</v>
      </c>
      <c r="D3912" s="8" t="s">
        <v>3945</v>
      </c>
      <c r="G3912" s="10">
        <v>43679</v>
      </c>
      <c r="H3912" s="8" t="s">
        <v>31</v>
      </c>
      <c r="I3912" s="8" t="s">
        <v>32</v>
      </c>
      <c r="J3912" s="9">
        <v>11918.73</v>
      </c>
      <c r="K3912" s="9">
        <v>238.37</v>
      </c>
      <c r="L3912" s="8">
        <v>0</v>
      </c>
      <c r="M3912" s="14">
        <f t="shared" si="183"/>
        <v>12157.1</v>
      </c>
      <c r="N3912" s="8">
        <v>0</v>
      </c>
      <c r="O3912" s="8">
        <v>0</v>
      </c>
      <c r="P3912" s="8" t="s">
        <v>77</v>
      </c>
      <c r="R3912" s="8">
        <v>-1</v>
      </c>
      <c r="S3912" s="13">
        <f>_xlfn.XLOOKUP(P3912,rif_fee_schedule!$A$2:$A$84,rif_fee_schedule!C$2:C$84, 0)*1.628</f>
        <v>9769.6279999999988</v>
      </c>
      <c r="T3912" s="13">
        <f>_xlfn.XLOOKUP(P3912,rif_fee_schedule!$A$2:$A$84,rif_fee_schedule!D$2:D$84, 0)</f>
        <v>5674</v>
      </c>
      <c r="U3912" s="14">
        <f t="shared" si="184"/>
        <v>-9769.6279999999988</v>
      </c>
      <c r="V3912" s="14">
        <f t="shared" si="185"/>
        <v>-5674</v>
      </c>
      <c r="Y3912" s="3">
        <v>34362078.990000002</v>
      </c>
      <c r="Z3912" s="3">
        <v>687512.03</v>
      </c>
      <c r="AA3912" s="3">
        <v>0</v>
      </c>
      <c r="AB3912">
        <v>0</v>
      </c>
      <c r="AC3912" s="3">
        <v>0</v>
      </c>
      <c r="AD3912" s="2">
        <v>-175934.14</v>
      </c>
      <c r="AE3912" s="3">
        <v>599122533.62</v>
      </c>
      <c r="AF3912" s="3">
        <v>12164932.65</v>
      </c>
      <c r="AG3912" s="3">
        <v>2628720.44</v>
      </c>
      <c r="AH3912" s="3">
        <v>103699.7</v>
      </c>
      <c r="AI3912" s="3">
        <v>2074</v>
      </c>
      <c r="AJ3912" s="2">
        <v>-10188946.82</v>
      </c>
    </row>
    <row r="3913" spans="1:36" hidden="1" x14ac:dyDescent="0.25">
      <c r="A3913" s="8">
        <v>8</v>
      </c>
      <c r="B3913" s="8" t="s">
        <v>8771</v>
      </c>
      <c r="C3913" s="8">
        <v>242030095780</v>
      </c>
      <c r="D3913" s="8" t="s">
        <v>8772</v>
      </c>
      <c r="G3913" s="10">
        <v>43679</v>
      </c>
      <c r="H3913" s="8" t="s">
        <v>31</v>
      </c>
      <c r="I3913" s="8" t="s">
        <v>32</v>
      </c>
      <c r="J3913" s="9">
        <v>17526.349999999999</v>
      </c>
      <c r="K3913" s="9">
        <v>350.53</v>
      </c>
      <c r="L3913" s="8">
        <v>0</v>
      </c>
      <c r="M3913" s="14">
        <f t="shared" si="183"/>
        <v>17876.879999999997</v>
      </c>
      <c r="N3913" s="8">
        <v>0</v>
      </c>
      <c r="O3913" s="8">
        <v>0</v>
      </c>
      <c r="P3913" s="8" t="s">
        <v>838</v>
      </c>
      <c r="R3913" s="8">
        <v>8</v>
      </c>
      <c r="S3913" s="13">
        <f>_xlfn.XLOOKUP(P3913,rif_fee_schedule!$A$2:$A$84,rif_fee_schedule!C$2:C$84, 0)*1.628</f>
        <v>9299.1359999999986</v>
      </c>
      <c r="T3913" s="13">
        <f>_xlfn.XLOOKUP(P3913,rif_fee_schedule!$A$2:$A$84,rif_fee_schedule!D$2:D$84, 0)</f>
        <v>5401</v>
      </c>
      <c r="U3913" s="14">
        <f t="shared" si="184"/>
        <v>74393.087999999989</v>
      </c>
      <c r="V3913" s="14">
        <f t="shared" si="185"/>
        <v>43208</v>
      </c>
      <c r="W3913"/>
      <c r="Y3913" s="3">
        <v>38230434.439999998</v>
      </c>
      <c r="Z3913" s="3">
        <v>764608.82</v>
      </c>
      <c r="AA3913" s="3">
        <v>0</v>
      </c>
      <c r="AB3913">
        <v>0</v>
      </c>
      <c r="AC3913" s="3">
        <v>0</v>
      </c>
      <c r="AD3913" s="2">
        <v>-229524.99</v>
      </c>
      <c r="AE3913" s="3">
        <v>599122533.62</v>
      </c>
      <c r="AF3913" s="3">
        <v>12164932.65</v>
      </c>
      <c r="AG3913" s="3">
        <v>2628720.44</v>
      </c>
      <c r="AH3913" s="3">
        <v>103699.7</v>
      </c>
      <c r="AI3913" s="3">
        <v>2074</v>
      </c>
      <c r="AJ3913" s="2">
        <v>-10188946.82</v>
      </c>
    </row>
    <row r="3914" spans="1:36" hidden="1" x14ac:dyDescent="0.25">
      <c r="A3914" s="8">
        <v>8</v>
      </c>
      <c r="B3914" s="8" t="s">
        <v>8771</v>
      </c>
      <c r="C3914" s="8">
        <v>242030095780</v>
      </c>
      <c r="D3914" s="8" t="s">
        <v>8772</v>
      </c>
      <c r="G3914" s="10">
        <v>43679</v>
      </c>
      <c r="H3914" s="8" t="s">
        <v>31</v>
      </c>
      <c r="I3914" s="8" t="s">
        <v>32</v>
      </c>
      <c r="J3914" s="9">
        <v>17526.349999999999</v>
      </c>
      <c r="K3914" s="9">
        <v>350.53</v>
      </c>
      <c r="L3914" s="8">
        <v>0</v>
      </c>
      <c r="M3914" s="14">
        <f t="shared" si="183"/>
        <v>17876.879999999997</v>
      </c>
      <c r="N3914" s="8">
        <v>0</v>
      </c>
      <c r="O3914" s="8">
        <v>0</v>
      </c>
      <c r="P3914" s="8" t="s">
        <v>113</v>
      </c>
      <c r="R3914" s="8">
        <v>-8</v>
      </c>
      <c r="S3914" s="13">
        <f>_xlfn.XLOOKUP(P3914,rif_fee_schedule!$A$2:$A$84,rif_fee_schedule!C$2:C$84, 0)*1.628</f>
        <v>6860.3919999999998</v>
      </c>
      <c r="T3914" s="13">
        <f>_xlfn.XLOOKUP(P3914,rif_fee_schedule!$A$2:$A$84,rif_fee_schedule!D$2:D$84, 0)</f>
        <v>3984</v>
      </c>
      <c r="U3914" s="14">
        <f t="shared" si="184"/>
        <v>-54883.135999999999</v>
      </c>
      <c r="V3914" s="14">
        <f t="shared" si="185"/>
        <v>-31872</v>
      </c>
      <c r="W3914"/>
      <c r="Y3914" s="3">
        <v>38230434.439999998</v>
      </c>
      <c r="Z3914" s="3">
        <v>764608.82</v>
      </c>
      <c r="AA3914" s="3">
        <v>0</v>
      </c>
      <c r="AB3914">
        <v>0</v>
      </c>
      <c r="AC3914" s="3">
        <v>0</v>
      </c>
      <c r="AD3914" s="2">
        <v>-229524.99</v>
      </c>
      <c r="AE3914" s="3">
        <v>599122533.62</v>
      </c>
      <c r="AF3914" s="3">
        <v>12164932.65</v>
      </c>
      <c r="AG3914" s="3">
        <v>2628720.44</v>
      </c>
      <c r="AH3914" s="3">
        <v>103699.7</v>
      </c>
      <c r="AI3914" s="3">
        <v>2074</v>
      </c>
      <c r="AJ3914" s="2">
        <v>-10188946.82</v>
      </c>
    </row>
    <row r="3915" spans="1:36" hidden="1" x14ac:dyDescent="0.25">
      <c r="A3915" s="8">
        <v>2</v>
      </c>
      <c r="B3915" s="8" t="s">
        <v>1176</v>
      </c>
      <c r="C3915" s="8">
        <v>131140180840</v>
      </c>
      <c r="D3915" s="8" t="s">
        <v>1177</v>
      </c>
      <c r="F3915" s="8" t="s">
        <v>1178</v>
      </c>
      <c r="G3915" s="10">
        <v>43658</v>
      </c>
      <c r="H3915" s="8" t="s">
        <v>31</v>
      </c>
      <c r="I3915" s="8" t="s">
        <v>38</v>
      </c>
      <c r="J3915" s="9">
        <v>0</v>
      </c>
      <c r="K3915" s="9">
        <v>0</v>
      </c>
      <c r="L3915" s="8">
        <v>0</v>
      </c>
      <c r="M3915" s="14">
        <f t="shared" si="183"/>
        <v>0</v>
      </c>
      <c r="N3915" s="8">
        <v>0</v>
      </c>
      <c r="O3915" s="8">
        <v>0</v>
      </c>
      <c r="P3915" s="8" t="s">
        <v>77</v>
      </c>
      <c r="R3915" s="8">
        <v>1</v>
      </c>
      <c r="S3915" s="13">
        <f>_xlfn.XLOOKUP(P3915,rif_fee_schedule!$A$2:$A$84,rif_fee_schedule!C$2:C$84, 0)*1.628</f>
        <v>9769.6279999999988</v>
      </c>
      <c r="T3915" s="13">
        <f>_xlfn.XLOOKUP(P3915,rif_fee_schedule!$A$2:$A$84,rif_fee_schedule!D$2:D$84, 0)</f>
        <v>5674</v>
      </c>
      <c r="U3915" s="14">
        <f t="shared" si="184"/>
        <v>9769.6279999999988</v>
      </c>
      <c r="V3915" s="14">
        <f t="shared" si="185"/>
        <v>5674</v>
      </c>
      <c r="W3915"/>
      <c r="Y3915" s="3">
        <v>272008405.74000001</v>
      </c>
      <c r="Z3915" s="3">
        <v>5573244.3300000001</v>
      </c>
      <c r="AA3915" s="3">
        <v>0</v>
      </c>
      <c r="AB3915">
        <v>0</v>
      </c>
      <c r="AC3915" s="3">
        <v>0</v>
      </c>
      <c r="AD3915" s="2">
        <v>-7297347.0099999998</v>
      </c>
      <c r="AE3915" s="3">
        <v>599122533.62</v>
      </c>
      <c r="AF3915" s="3">
        <v>12164932.65</v>
      </c>
      <c r="AG3915" s="3">
        <v>2628720.44</v>
      </c>
      <c r="AH3915" s="3">
        <v>103699.7</v>
      </c>
      <c r="AI3915" s="3">
        <v>2074</v>
      </c>
      <c r="AJ3915" s="2">
        <v>-10188946.82</v>
      </c>
    </row>
    <row r="3916" spans="1:36" hidden="1" x14ac:dyDescent="0.25">
      <c r="A3916" s="8">
        <v>2</v>
      </c>
      <c r="B3916" s="8" t="s">
        <v>1176</v>
      </c>
      <c r="C3916" s="8">
        <v>131140180840</v>
      </c>
      <c r="D3916" s="8" t="s">
        <v>1177</v>
      </c>
      <c r="F3916" s="8" t="s">
        <v>1178</v>
      </c>
      <c r="G3916" s="10">
        <v>43658</v>
      </c>
      <c r="H3916" s="8" t="s">
        <v>31</v>
      </c>
      <c r="I3916" s="8" t="s">
        <v>38</v>
      </c>
      <c r="J3916" s="9">
        <v>0</v>
      </c>
      <c r="K3916" s="9">
        <v>0</v>
      </c>
      <c r="L3916" s="8">
        <v>0</v>
      </c>
      <c r="M3916" s="14">
        <f t="shared" si="183"/>
        <v>0</v>
      </c>
      <c r="N3916" s="8">
        <v>0</v>
      </c>
      <c r="O3916" s="8">
        <v>0</v>
      </c>
      <c r="P3916" s="8" t="s">
        <v>77</v>
      </c>
      <c r="R3916" s="8">
        <v>-1</v>
      </c>
      <c r="S3916" s="13">
        <f>_xlfn.XLOOKUP(P3916,rif_fee_schedule!$A$2:$A$84,rif_fee_schedule!C$2:C$84, 0)*1.628</f>
        <v>9769.6279999999988</v>
      </c>
      <c r="T3916" s="13">
        <f>_xlfn.XLOOKUP(P3916,rif_fee_schedule!$A$2:$A$84,rif_fee_schedule!D$2:D$84, 0)</f>
        <v>5674</v>
      </c>
      <c r="U3916" s="14">
        <f t="shared" si="184"/>
        <v>-9769.6279999999988</v>
      </c>
      <c r="V3916" s="14">
        <f t="shared" si="185"/>
        <v>-5674</v>
      </c>
      <c r="W3916"/>
      <c r="Y3916" s="3">
        <v>272008405.74000001</v>
      </c>
      <c r="Z3916" s="3">
        <v>5573244.3300000001</v>
      </c>
      <c r="AA3916" s="3">
        <v>0</v>
      </c>
      <c r="AB3916">
        <v>0</v>
      </c>
      <c r="AC3916" s="3">
        <v>0</v>
      </c>
      <c r="AD3916" s="2">
        <v>-7297347.0099999998</v>
      </c>
      <c r="AE3916" s="3">
        <v>599122533.62</v>
      </c>
      <c r="AF3916" s="3">
        <v>12164932.65</v>
      </c>
      <c r="AG3916" s="3">
        <v>2628720.44</v>
      </c>
      <c r="AH3916" s="3">
        <v>103699.7</v>
      </c>
      <c r="AI3916" s="3">
        <v>2074</v>
      </c>
      <c r="AJ3916" s="2">
        <v>-10188946.82</v>
      </c>
    </row>
    <row r="3917" spans="1:36" hidden="1" x14ac:dyDescent="0.25">
      <c r="A3917" s="8">
        <v>2</v>
      </c>
      <c r="B3917" s="8" t="s">
        <v>1455</v>
      </c>
      <c r="C3917" s="8">
        <v>131250100020</v>
      </c>
      <c r="D3917" s="8" t="s">
        <v>1456</v>
      </c>
      <c r="F3917" s="8" t="s">
        <v>1457</v>
      </c>
      <c r="G3917" s="10">
        <v>43738</v>
      </c>
      <c r="H3917" s="8" t="s">
        <v>31</v>
      </c>
      <c r="I3917" s="8" t="s">
        <v>38</v>
      </c>
      <c r="J3917" s="9">
        <v>68201.539999999994</v>
      </c>
      <c r="K3917" s="9">
        <v>1364.03</v>
      </c>
      <c r="L3917" s="8">
        <v>0</v>
      </c>
      <c r="M3917" s="14">
        <f t="shared" si="183"/>
        <v>69565.569999999992</v>
      </c>
      <c r="N3917" s="8">
        <v>0</v>
      </c>
      <c r="O3917" s="8">
        <v>0</v>
      </c>
      <c r="P3917" s="8" t="s">
        <v>45</v>
      </c>
      <c r="R3917" s="11">
        <v>-2244</v>
      </c>
      <c r="S3917" s="13">
        <f>_xlfn.XLOOKUP(P3917,rif_fee_schedule!$A$2:$A$84,rif_fee_schedule!C$2:C$84, 0)*1.628</f>
        <v>19.244587999999997</v>
      </c>
      <c r="T3917" s="13">
        <f>_xlfn.XLOOKUP(P3917,rif_fee_schedule!$A$2:$A$84,rif_fee_schedule!D$2:D$84, 0)</f>
        <v>11.177</v>
      </c>
      <c r="U3917" s="14">
        <f t="shared" si="184"/>
        <v>-43184.855471999996</v>
      </c>
      <c r="V3917" s="14">
        <f t="shared" si="185"/>
        <v>-25081.187999999998</v>
      </c>
      <c r="W3917" s="2"/>
      <c r="Y3917" s="3">
        <v>272008405.74000001</v>
      </c>
      <c r="Z3917" s="3">
        <v>5573244.3300000001</v>
      </c>
      <c r="AA3917" s="3">
        <v>0</v>
      </c>
      <c r="AB3917">
        <v>0</v>
      </c>
      <c r="AC3917" s="3">
        <v>0</v>
      </c>
      <c r="AD3917" s="2">
        <v>-7297347.0099999998</v>
      </c>
      <c r="AE3917" s="3">
        <v>599122533.62</v>
      </c>
      <c r="AF3917" s="3">
        <v>12164932.65</v>
      </c>
      <c r="AG3917" s="3">
        <v>2628720.44</v>
      </c>
      <c r="AH3917" s="3">
        <v>103699.7</v>
      </c>
      <c r="AI3917" s="3">
        <v>2074</v>
      </c>
      <c r="AJ3917" s="2">
        <v>-10188946.82</v>
      </c>
    </row>
    <row r="3918" spans="1:36" hidden="1" x14ac:dyDescent="0.25">
      <c r="A3918" s="8">
        <v>2</v>
      </c>
      <c r="B3918" s="8" t="s">
        <v>1455</v>
      </c>
      <c r="C3918" s="8">
        <v>131250100020</v>
      </c>
      <c r="D3918" s="8" t="s">
        <v>1456</v>
      </c>
      <c r="F3918" s="8" t="s">
        <v>1457</v>
      </c>
      <c r="G3918" s="10">
        <v>43738</v>
      </c>
      <c r="H3918" s="8" t="s">
        <v>31</v>
      </c>
      <c r="I3918" s="8" t="s">
        <v>38</v>
      </c>
      <c r="J3918" s="9">
        <v>68201.539999999994</v>
      </c>
      <c r="K3918" s="9">
        <v>1364.03</v>
      </c>
      <c r="L3918" s="8">
        <v>0</v>
      </c>
      <c r="M3918" s="14">
        <f t="shared" si="183"/>
        <v>69565.569999999992</v>
      </c>
      <c r="N3918" s="8">
        <v>0</v>
      </c>
      <c r="O3918" s="8">
        <v>0</v>
      </c>
      <c r="P3918" s="8" t="s">
        <v>112</v>
      </c>
      <c r="R3918" s="11">
        <v>2244</v>
      </c>
      <c r="S3918" s="13">
        <f>_xlfn.XLOOKUP(P3918,rif_fee_schedule!$A$2:$A$84,rif_fee_schedule!C$2:C$84, 0)*1.628</f>
        <v>53.092335999999996</v>
      </c>
      <c r="T3918" s="13">
        <f>_xlfn.XLOOKUP(P3918,rif_fee_schedule!$A$2:$A$84,rif_fee_schedule!D$2:D$84, 0)</f>
        <v>30.835000000000001</v>
      </c>
      <c r="U3918" s="14">
        <f t="shared" si="184"/>
        <v>119139.20198399998</v>
      </c>
      <c r="V3918" s="14">
        <f t="shared" si="185"/>
        <v>69193.740000000005</v>
      </c>
      <c r="W3918" s="2"/>
      <c r="Y3918" s="3">
        <v>272008405.74000001</v>
      </c>
      <c r="Z3918" s="3">
        <v>5573244.3300000001</v>
      </c>
      <c r="AA3918" s="3">
        <v>0</v>
      </c>
      <c r="AB3918">
        <v>0</v>
      </c>
      <c r="AC3918" s="3">
        <v>0</v>
      </c>
      <c r="AD3918" s="2">
        <v>-7297347.0099999998</v>
      </c>
      <c r="AE3918" s="3">
        <v>599122533.62</v>
      </c>
      <c r="AF3918" s="3">
        <v>12164932.65</v>
      </c>
      <c r="AG3918" s="3">
        <v>2628720.44</v>
      </c>
      <c r="AH3918" s="3">
        <v>103699.7</v>
      </c>
      <c r="AI3918" s="3">
        <v>2074</v>
      </c>
      <c r="AJ3918" s="2">
        <v>-10188946.82</v>
      </c>
    </row>
    <row r="3919" spans="1:36" hidden="1" x14ac:dyDescent="0.25">
      <c r="A3919" s="8">
        <v>9.1</v>
      </c>
      <c r="B3919" s="8" t="s">
        <v>8937</v>
      </c>
      <c r="C3919" s="8">
        <v>430130720030</v>
      </c>
      <c r="D3919" s="8" t="s">
        <v>8938</v>
      </c>
      <c r="G3919" s="10">
        <v>43668</v>
      </c>
      <c r="H3919" s="8" t="s">
        <v>31</v>
      </c>
      <c r="I3919" s="8" t="s">
        <v>32</v>
      </c>
      <c r="J3919" s="9">
        <v>48565.35</v>
      </c>
      <c r="K3919" s="9">
        <v>971.31</v>
      </c>
      <c r="L3919" s="8">
        <v>0</v>
      </c>
      <c r="M3919" s="14">
        <f t="shared" si="183"/>
        <v>49536.659999999996</v>
      </c>
      <c r="N3919" s="8">
        <v>0</v>
      </c>
      <c r="O3919" s="8">
        <v>0</v>
      </c>
      <c r="P3919" s="8" t="s">
        <v>44</v>
      </c>
      <c r="R3919" s="11">
        <v>-3535</v>
      </c>
      <c r="S3919" s="13">
        <f>_xlfn.XLOOKUP(P3919,rif_fee_schedule!$A$2:$A$84,rif_fee_schedule!C$2:C$84, 0)*1.628</f>
        <v>3.9446439999999998</v>
      </c>
      <c r="T3919" s="13">
        <f>_xlfn.XLOOKUP(P3919,rif_fee_schedule!$A$2:$A$84,rif_fee_schedule!D$2:D$84, 0)</f>
        <v>2.2909999999999999</v>
      </c>
      <c r="U3919" s="14">
        <f t="shared" si="184"/>
        <v>-13944.31654</v>
      </c>
      <c r="V3919" s="14">
        <f t="shared" si="185"/>
        <v>-8098.6849999999995</v>
      </c>
      <c r="Y3919" s="3">
        <v>13894747.220000001</v>
      </c>
      <c r="Z3919" s="3">
        <v>290518.01</v>
      </c>
      <c r="AA3919" s="3">
        <v>0</v>
      </c>
      <c r="AB3919">
        <v>0</v>
      </c>
      <c r="AC3919" s="3">
        <v>0</v>
      </c>
      <c r="AD3919" s="2">
        <v>-156592.79</v>
      </c>
      <c r="AE3919" s="3">
        <v>599122533.62</v>
      </c>
      <c r="AF3919" s="3">
        <v>12164932.65</v>
      </c>
      <c r="AG3919" s="3">
        <v>2628720.44</v>
      </c>
      <c r="AH3919" s="3">
        <v>103699.7</v>
      </c>
      <c r="AI3919" s="3">
        <v>2074</v>
      </c>
      <c r="AJ3919" s="2">
        <v>-10188946.82</v>
      </c>
    </row>
    <row r="3920" spans="1:36" hidden="1" x14ac:dyDescent="0.25">
      <c r="A3920" s="8">
        <v>9.1</v>
      </c>
      <c r="B3920" s="8" t="s">
        <v>8937</v>
      </c>
      <c r="C3920" s="8">
        <v>430130720030</v>
      </c>
      <c r="D3920" s="8" t="s">
        <v>8938</v>
      </c>
      <c r="G3920" s="10">
        <v>43668</v>
      </c>
      <c r="H3920" s="8" t="s">
        <v>31</v>
      </c>
      <c r="I3920" s="8" t="s">
        <v>32</v>
      </c>
      <c r="J3920" s="9">
        <v>48565.35</v>
      </c>
      <c r="K3920" s="9">
        <v>971.31</v>
      </c>
      <c r="L3920" s="8">
        <v>0</v>
      </c>
      <c r="M3920" s="14">
        <f t="shared" si="183"/>
        <v>49536.659999999996</v>
      </c>
      <c r="N3920" s="8">
        <v>0</v>
      </c>
      <c r="O3920" s="8">
        <v>0</v>
      </c>
      <c r="P3920" s="8" t="s">
        <v>45</v>
      </c>
      <c r="R3920" s="11">
        <v>3535</v>
      </c>
      <c r="S3920" s="13">
        <f>_xlfn.XLOOKUP(P3920,rif_fee_schedule!$A$2:$A$84,rif_fee_schedule!C$2:C$84, 0)*1.628</f>
        <v>19.244587999999997</v>
      </c>
      <c r="T3920" s="13">
        <f>_xlfn.XLOOKUP(P3920,rif_fee_schedule!$A$2:$A$84,rif_fee_schedule!D$2:D$84, 0)</f>
        <v>11.177</v>
      </c>
      <c r="U3920" s="14">
        <f t="shared" si="184"/>
        <v>68029.618579999995</v>
      </c>
      <c r="V3920" s="14">
        <f t="shared" si="185"/>
        <v>39510.695</v>
      </c>
      <c r="Y3920" s="3">
        <v>13894747.220000001</v>
      </c>
      <c r="Z3920" s="3">
        <v>290518.01</v>
      </c>
      <c r="AA3920" s="3">
        <v>0</v>
      </c>
      <c r="AB3920">
        <v>0</v>
      </c>
      <c r="AC3920" s="3">
        <v>0</v>
      </c>
      <c r="AD3920" s="2">
        <v>-156592.79</v>
      </c>
      <c r="AE3920" s="3">
        <v>599122533.62</v>
      </c>
      <c r="AF3920" s="3">
        <v>12164932.65</v>
      </c>
      <c r="AG3920" s="3">
        <v>2628720.44</v>
      </c>
      <c r="AH3920" s="3">
        <v>103699.7</v>
      </c>
      <c r="AI3920" s="3">
        <v>2074</v>
      </c>
      <c r="AJ3920" s="2">
        <v>-10188946.82</v>
      </c>
    </row>
    <row r="3921" spans="1:36" hidden="1" x14ac:dyDescent="0.25">
      <c r="A3921" s="8">
        <v>6</v>
      </c>
      <c r="B3921" s="8" t="s">
        <v>5810</v>
      </c>
      <c r="C3921" s="8">
        <v>1079190290350</v>
      </c>
      <c r="D3921" s="8" t="s">
        <v>5811</v>
      </c>
      <c r="F3921" s="8" t="s">
        <v>5809</v>
      </c>
      <c r="G3921" s="10">
        <v>43707</v>
      </c>
      <c r="H3921" s="8" t="s">
        <v>31</v>
      </c>
      <c r="I3921" s="8" t="s">
        <v>38</v>
      </c>
      <c r="J3921" s="9">
        <v>0</v>
      </c>
      <c r="K3921" s="9">
        <v>0</v>
      </c>
      <c r="L3921" s="8">
        <v>0</v>
      </c>
      <c r="M3921" s="14">
        <f t="shared" si="183"/>
        <v>0</v>
      </c>
      <c r="N3921" s="8">
        <v>0</v>
      </c>
      <c r="O3921" s="8">
        <v>0</v>
      </c>
      <c r="P3921" s="8" t="s">
        <v>376</v>
      </c>
      <c r="R3921" s="8">
        <v>2</v>
      </c>
      <c r="S3921" s="13">
        <f>_xlfn.XLOOKUP(P3921,rif_fee_schedule!$A$2:$A$84,rif_fee_schedule!C$2:C$84, 0)*1.628</f>
        <v>5981.2719999999999</v>
      </c>
      <c r="T3921" s="13">
        <f>_xlfn.XLOOKUP(P3921,rif_fee_schedule!$A$2:$A$84,rif_fee_schedule!D$2:D$84, 0)</f>
        <v>3474</v>
      </c>
      <c r="U3921" s="14">
        <f t="shared" si="184"/>
        <v>11962.544</v>
      </c>
      <c r="V3921" s="14">
        <f t="shared" si="185"/>
        <v>6948</v>
      </c>
      <c r="W3921"/>
      <c r="Y3921" s="3">
        <v>43269262.359999999</v>
      </c>
      <c r="Z3921" s="3">
        <v>874367.57</v>
      </c>
      <c r="AA3921" s="3">
        <v>433279.63</v>
      </c>
      <c r="AB3921">
        <v>0</v>
      </c>
      <c r="AC3921" s="3">
        <v>0</v>
      </c>
      <c r="AD3921" s="2">
        <v>374512.67</v>
      </c>
      <c r="AE3921" s="3">
        <v>599122533.62</v>
      </c>
      <c r="AF3921" s="3">
        <v>12164932.65</v>
      </c>
      <c r="AG3921" s="3">
        <v>2628720.44</v>
      </c>
      <c r="AH3921" s="3">
        <v>103699.7</v>
      </c>
      <c r="AI3921" s="3">
        <v>2074</v>
      </c>
      <c r="AJ3921" s="2">
        <v>-10188946.82</v>
      </c>
    </row>
    <row r="3922" spans="1:36" hidden="1" x14ac:dyDescent="0.25">
      <c r="A3922" s="8">
        <v>6</v>
      </c>
      <c r="B3922" s="8" t="s">
        <v>5810</v>
      </c>
      <c r="C3922" s="8">
        <v>1079190290350</v>
      </c>
      <c r="D3922" s="8" t="s">
        <v>5811</v>
      </c>
      <c r="F3922" s="8" t="s">
        <v>5809</v>
      </c>
      <c r="G3922" s="10">
        <v>43707</v>
      </c>
      <c r="H3922" s="8" t="s">
        <v>31</v>
      </c>
      <c r="I3922" s="8" t="s">
        <v>38</v>
      </c>
      <c r="J3922" s="9">
        <v>0</v>
      </c>
      <c r="K3922" s="9">
        <v>0</v>
      </c>
      <c r="L3922" s="8">
        <v>0</v>
      </c>
      <c r="M3922" s="14">
        <f t="shared" si="183"/>
        <v>0</v>
      </c>
      <c r="N3922" s="8">
        <v>0</v>
      </c>
      <c r="O3922" s="8">
        <v>0</v>
      </c>
      <c r="P3922" s="8" t="s">
        <v>376</v>
      </c>
      <c r="R3922" s="8">
        <v>-2</v>
      </c>
      <c r="S3922" s="13">
        <f>_xlfn.XLOOKUP(P3922,rif_fee_schedule!$A$2:$A$84,rif_fee_schedule!C$2:C$84, 0)*1.628</f>
        <v>5981.2719999999999</v>
      </c>
      <c r="T3922" s="13">
        <f>_xlfn.XLOOKUP(P3922,rif_fee_schedule!$A$2:$A$84,rif_fee_schedule!D$2:D$84, 0)</f>
        <v>3474</v>
      </c>
      <c r="U3922" s="14">
        <f t="shared" si="184"/>
        <v>-11962.544</v>
      </c>
      <c r="V3922" s="14">
        <f t="shared" si="185"/>
        <v>-6948</v>
      </c>
      <c r="W3922"/>
      <c r="Y3922" s="3">
        <v>43269262.359999999</v>
      </c>
      <c r="Z3922" s="3">
        <v>874367.57</v>
      </c>
      <c r="AA3922" s="3">
        <v>433279.63</v>
      </c>
      <c r="AB3922">
        <v>0</v>
      </c>
      <c r="AC3922" s="3">
        <v>0</v>
      </c>
      <c r="AD3922" s="2">
        <v>374512.67</v>
      </c>
      <c r="AE3922" s="3">
        <v>599122533.62</v>
      </c>
      <c r="AF3922" s="3">
        <v>12164932.65</v>
      </c>
      <c r="AG3922" s="3">
        <v>2628720.44</v>
      </c>
      <c r="AH3922" s="3">
        <v>103699.7</v>
      </c>
      <c r="AI3922" s="3">
        <v>2074</v>
      </c>
      <c r="AJ3922" s="2">
        <v>-10188946.82</v>
      </c>
    </row>
    <row r="3923" spans="1:36" hidden="1" x14ac:dyDescent="0.25">
      <c r="A3923" s="8">
        <v>6</v>
      </c>
      <c r="B3923" s="8" t="s">
        <v>5869</v>
      </c>
      <c r="C3923" s="8">
        <v>1079190290530</v>
      </c>
      <c r="D3923" s="8" t="s">
        <v>5870</v>
      </c>
      <c r="F3923" s="8" t="s">
        <v>5809</v>
      </c>
      <c r="G3923" s="10">
        <v>43707</v>
      </c>
      <c r="H3923" s="8" t="s">
        <v>31</v>
      </c>
      <c r="I3923" s="8" t="s">
        <v>38</v>
      </c>
      <c r="J3923" s="9">
        <v>0</v>
      </c>
      <c r="K3923" s="9">
        <v>0</v>
      </c>
      <c r="L3923" s="8">
        <v>0</v>
      </c>
      <c r="M3923" s="14">
        <f t="shared" si="183"/>
        <v>0</v>
      </c>
      <c r="N3923" s="8">
        <v>0</v>
      </c>
      <c r="O3923" s="8">
        <v>0</v>
      </c>
      <c r="P3923" s="8" t="s">
        <v>376</v>
      </c>
      <c r="R3923" s="8">
        <v>2</v>
      </c>
      <c r="S3923" s="13">
        <f>_xlfn.XLOOKUP(P3923,rif_fee_schedule!$A$2:$A$84,rif_fee_schedule!C$2:C$84, 0)*1.628</f>
        <v>5981.2719999999999</v>
      </c>
      <c r="T3923" s="13">
        <f>_xlfn.XLOOKUP(P3923,rif_fee_schedule!$A$2:$A$84,rif_fee_schedule!D$2:D$84, 0)</f>
        <v>3474</v>
      </c>
      <c r="U3923" s="14">
        <f t="shared" si="184"/>
        <v>11962.544</v>
      </c>
      <c r="V3923" s="14">
        <f t="shared" si="185"/>
        <v>6948</v>
      </c>
      <c r="W3923"/>
      <c r="Y3923" s="3">
        <v>43269262.359999999</v>
      </c>
      <c r="Z3923" s="3">
        <v>874367.57</v>
      </c>
      <c r="AA3923" s="3">
        <v>433279.63</v>
      </c>
      <c r="AB3923">
        <v>0</v>
      </c>
      <c r="AC3923" s="3">
        <v>0</v>
      </c>
      <c r="AD3923" s="2">
        <v>374512.67</v>
      </c>
      <c r="AE3923" s="3">
        <v>599122533.62</v>
      </c>
      <c r="AF3923" s="3">
        <v>12164932.65</v>
      </c>
      <c r="AG3923" s="3">
        <v>2628720.44</v>
      </c>
      <c r="AH3923" s="3">
        <v>103699.7</v>
      </c>
      <c r="AI3923" s="3">
        <v>2074</v>
      </c>
      <c r="AJ3923" s="2">
        <v>-10188946.82</v>
      </c>
    </row>
    <row r="3924" spans="1:36" hidden="1" x14ac:dyDescent="0.25">
      <c r="A3924" s="8">
        <v>6</v>
      </c>
      <c r="B3924" s="8" t="s">
        <v>5869</v>
      </c>
      <c r="C3924" s="8">
        <v>1079190290530</v>
      </c>
      <c r="D3924" s="8" t="s">
        <v>5870</v>
      </c>
      <c r="F3924" s="8" t="s">
        <v>5809</v>
      </c>
      <c r="G3924" s="10">
        <v>43707</v>
      </c>
      <c r="H3924" s="8" t="s">
        <v>31</v>
      </c>
      <c r="I3924" s="8" t="s">
        <v>38</v>
      </c>
      <c r="J3924" s="9">
        <v>0</v>
      </c>
      <c r="K3924" s="9">
        <v>0</v>
      </c>
      <c r="L3924" s="8">
        <v>0</v>
      </c>
      <c r="M3924" s="14">
        <f t="shared" si="183"/>
        <v>0</v>
      </c>
      <c r="N3924" s="8">
        <v>0</v>
      </c>
      <c r="O3924" s="8">
        <v>0</v>
      </c>
      <c r="P3924" s="8" t="s">
        <v>376</v>
      </c>
      <c r="R3924" s="8">
        <v>-2</v>
      </c>
      <c r="S3924" s="13">
        <f>_xlfn.XLOOKUP(P3924,rif_fee_schedule!$A$2:$A$84,rif_fee_schedule!C$2:C$84, 0)*1.628</f>
        <v>5981.2719999999999</v>
      </c>
      <c r="T3924" s="13">
        <f>_xlfn.XLOOKUP(P3924,rif_fee_schedule!$A$2:$A$84,rif_fee_schedule!D$2:D$84, 0)</f>
        <v>3474</v>
      </c>
      <c r="U3924" s="14">
        <f t="shared" si="184"/>
        <v>-11962.544</v>
      </c>
      <c r="V3924" s="14">
        <f t="shared" si="185"/>
        <v>-6948</v>
      </c>
      <c r="W3924"/>
      <c r="Y3924" s="3">
        <v>43269262.359999999</v>
      </c>
      <c r="Z3924" s="3">
        <v>874367.57</v>
      </c>
      <c r="AA3924" s="3">
        <v>433279.63</v>
      </c>
      <c r="AB3924">
        <v>0</v>
      </c>
      <c r="AC3924" s="3">
        <v>0</v>
      </c>
      <c r="AD3924" s="2">
        <v>374512.67</v>
      </c>
      <c r="AE3924" s="3">
        <v>599122533.62</v>
      </c>
      <c r="AF3924" s="3">
        <v>12164932.65</v>
      </c>
      <c r="AG3924" s="3">
        <v>2628720.44</v>
      </c>
      <c r="AH3924" s="3">
        <v>103699.7</v>
      </c>
      <c r="AI3924" s="3">
        <v>2074</v>
      </c>
      <c r="AJ3924" s="2">
        <v>-10188946.82</v>
      </c>
    </row>
    <row r="3925" spans="1:36" hidden="1" x14ac:dyDescent="0.25">
      <c r="A3925" s="8">
        <v>1.1000000000000001</v>
      </c>
      <c r="B3925" s="8" t="s">
        <v>781</v>
      </c>
      <c r="C3925" s="8">
        <v>1540120450160</v>
      </c>
      <c r="D3925" s="8" t="s">
        <v>782</v>
      </c>
      <c r="F3925" s="8" t="s">
        <v>783</v>
      </c>
      <c r="G3925" s="10">
        <v>43684</v>
      </c>
      <c r="H3925" s="8" t="s">
        <v>31</v>
      </c>
      <c r="I3925" s="8" t="s">
        <v>32</v>
      </c>
      <c r="J3925" s="9">
        <v>0</v>
      </c>
      <c r="K3925" s="9">
        <v>0</v>
      </c>
      <c r="L3925" s="8">
        <v>0</v>
      </c>
      <c r="M3925" s="14">
        <f t="shared" si="183"/>
        <v>0</v>
      </c>
      <c r="N3925" s="8">
        <v>0</v>
      </c>
      <c r="O3925" s="8">
        <v>0</v>
      </c>
      <c r="P3925" s="8" t="s">
        <v>106</v>
      </c>
      <c r="R3925" s="8">
        <v>7.0000000000000007E-2</v>
      </c>
      <c r="S3925" s="13">
        <f>_xlfn.XLOOKUP(P3925,rif_fee_schedule!$A$2:$A$84,rif_fee_schedule!C$2:C$84, 0)*1.628</f>
        <v>0</v>
      </c>
      <c r="T3925" s="13">
        <f>_xlfn.XLOOKUP(P3925,rif_fee_schedule!$A$2:$A$84,rif_fee_schedule!D$2:D$84, 0)</f>
        <v>0</v>
      </c>
      <c r="U3925" s="14">
        <f t="shared" si="184"/>
        <v>0</v>
      </c>
      <c r="V3925" s="14">
        <f t="shared" si="185"/>
        <v>0</v>
      </c>
      <c r="Y3925" s="3">
        <v>13538989.02</v>
      </c>
      <c r="Z3925" s="3">
        <v>280635.13</v>
      </c>
      <c r="AA3925" s="3">
        <v>0</v>
      </c>
      <c r="AB3925">
        <v>0</v>
      </c>
      <c r="AC3925" s="3">
        <v>0</v>
      </c>
      <c r="AD3925" s="2">
        <v>-2316507.67</v>
      </c>
      <c r="AE3925" s="3">
        <v>599122533.62</v>
      </c>
      <c r="AF3925" s="3">
        <v>12164932.65</v>
      </c>
      <c r="AG3925" s="3">
        <v>2628720.44</v>
      </c>
      <c r="AH3925" s="3">
        <v>103699.7</v>
      </c>
      <c r="AI3925" s="3">
        <v>2074</v>
      </c>
      <c r="AJ3925" s="2">
        <v>-10188946.82</v>
      </c>
    </row>
    <row r="3926" spans="1:36" hidden="1" x14ac:dyDescent="0.25">
      <c r="A3926" s="8">
        <v>1.1000000000000001</v>
      </c>
      <c r="B3926" s="8" t="s">
        <v>781</v>
      </c>
      <c r="C3926" s="8">
        <v>1540120450160</v>
      </c>
      <c r="D3926" s="8" t="s">
        <v>782</v>
      </c>
      <c r="F3926" s="8" t="s">
        <v>783</v>
      </c>
      <c r="G3926" s="10">
        <v>43684</v>
      </c>
      <c r="H3926" s="8" t="s">
        <v>31</v>
      </c>
      <c r="I3926" s="8" t="s">
        <v>32</v>
      </c>
      <c r="J3926" s="9">
        <v>0</v>
      </c>
      <c r="K3926" s="9">
        <v>0</v>
      </c>
      <c r="L3926" s="8">
        <v>0</v>
      </c>
      <c r="M3926" s="14">
        <f t="shared" si="183"/>
        <v>0</v>
      </c>
      <c r="N3926" s="8">
        <v>0</v>
      </c>
      <c r="O3926" s="8">
        <v>0</v>
      </c>
      <c r="P3926" s="8" t="s">
        <v>33</v>
      </c>
      <c r="R3926" s="11">
        <v>-6157.9</v>
      </c>
      <c r="S3926" s="13">
        <f>_xlfn.XLOOKUP(P3926,rif_fee_schedule!$A$2:$A$84,rif_fee_schedule!C$2:C$84, 0)*1.628</f>
        <v>25.823335999999998</v>
      </c>
      <c r="T3926" s="13">
        <f>_xlfn.XLOOKUP(P3926,rif_fee_schedule!$A$2:$A$84,rif_fee_schedule!D$2:D$84, 0)</f>
        <v>14.997999999999999</v>
      </c>
      <c r="U3926" s="14">
        <f t="shared" si="184"/>
        <v>-159017.52075439997</v>
      </c>
      <c r="V3926" s="14">
        <f t="shared" si="185"/>
        <v>-92356.184199999989</v>
      </c>
      <c r="Y3926" s="3">
        <v>13538989.02</v>
      </c>
      <c r="Z3926" s="3">
        <v>280635.13</v>
      </c>
      <c r="AA3926" s="3">
        <v>0</v>
      </c>
      <c r="AB3926">
        <v>0</v>
      </c>
      <c r="AC3926" s="3">
        <v>0</v>
      </c>
      <c r="AD3926" s="2">
        <v>-2316507.67</v>
      </c>
      <c r="AE3926" s="3">
        <v>599122533.62</v>
      </c>
      <c r="AF3926" s="3">
        <v>12164932.65</v>
      </c>
      <c r="AG3926" s="3">
        <v>2628720.44</v>
      </c>
      <c r="AH3926" s="3">
        <v>103699.7</v>
      </c>
      <c r="AI3926" s="3">
        <v>2074</v>
      </c>
      <c r="AJ3926" s="2">
        <v>-10188946.82</v>
      </c>
    </row>
    <row r="3927" spans="1:36" hidden="1" x14ac:dyDescent="0.25">
      <c r="A3927" s="8">
        <v>1.1000000000000001</v>
      </c>
      <c r="B3927" s="8" t="s">
        <v>781</v>
      </c>
      <c r="C3927" s="8">
        <v>1540120450160</v>
      </c>
      <c r="D3927" s="8" t="s">
        <v>782</v>
      </c>
      <c r="F3927" s="8" t="s">
        <v>783</v>
      </c>
      <c r="G3927" s="10">
        <v>43684</v>
      </c>
      <c r="H3927" s="8" t="s">
        <v>31</v>
      </c>
      <c r="I3927" s="8" t="s">
        <v>32</v>
      </c>
      <c r="J3927" s="9">
        <v>0</v>
      </c>
      <c r="K3927" s="9">
        <v>0</v>
      </c>
      <c r="L3927" s="8">
        <v>0</v>
      </c>
      <c r="M3927" s="14">
        <f t="shared" si="183"/>
        <v>0</v>
      </c>
      <c r="N3927" s="8">
        <v>0</v>
      </c>
      <c r="O3927" s="8">
        <v>0</v>
      </c>
      <c r="P3927" s="8" t="s">
        <v>82</v>
      </c>
      <c r="R3927" s="11">
        <v>1895</v>
      </c>
      <c r="S3927" s="13">
        <f>_xlfn.XLOOKUP(P3927,rif_fee_schedule!$A$2:$A$84,rif_fee_schedule!C$2:C$84, 0)*1.628</f>
        <v>36.760239999999996</v>
      </c>
      <c r="T3927" s="13">
        <f>_xlfn.XLOOKUP(P3927,rif_fee_schedule!$A$2:$A$84,rif_fee_schedule!D$2:D$84, 0)</f>
        <v>21.35</v>
      </c>
      <c r="U3927" s="14">
        <f t="shared" si="184"/>
        <v>69660.654799999989</v>
      </c>
      <c r="V3927" s="14">
        <f t="shared" si="185"/>
        <v>40458.25</v>
      </c>
      <c r="Y3927" s="3">
        <v>13538989.02</v>
      </c>
      <c r="Z3927" s="3">
        <v>280635.13</v>
      </c>
      <c r="AA3927" s="3">
        <v>0</v>
      </c>
      <c r="AB3927">
        <v>0</v>
      </c>
      <c r="AC3927" s="3">
        <v>0</v>
      </c>
      <c r="AD3927" s="2">
        <v>-2316507.67</v>
      </c>
      <c r="AE3927" s="3">
        <v>599122533.62</v>
      </c>
      <c r="AF3927" s="3">
        <v>12164932.65</v>
      </c>
      <c r="AG3927" s="3">
        <v>2628720.44</v>
      </c>
      <c r="AH3927" s="3">
        <v>103699.7</v>
      </c>
      <c r="AI3927" s="3">
        <v>2074</v>
      </c>
      <c r="AJ3927" s="2">
        <v>-10188946.82</v>
      </c>
    </row>
    <row r="3928" spans="1:36" hidden="1" x14ac:dyDescent="0.25">
      <c r="A3928" s="8">
        <v>1.1000000000000001</v>
      </c>
      <c r="B3928" s="8" t="s">
        <v>781</v>
      </c>
      <c r="C3928" s="8">
        <v>1540120450160</v>
      </c>
      <c r="D3928" s="8" t="s">
        <v>782</v>
      </c>
      <c r="F3928" s="8" t="s">
        <v>783</v>
      </c>
      <c r="G3928" s="10">
        <v>43684</v>
      </c>
      <c r="H3928" s="8" t="s">
        <v>31</v>
      </c>
      <c r="I3928" s="8" t="s">
        <v>32</v>
      </c>
      <c r="J3928" s="9">
        <v>0</v>
      </c>
      <c r="K3928" s="9">
        <v>0</v>
      </c>
      <c r="L3928" s="8">
        <v>0</v>
      </c>
      <c r="M3928" s="14">
        <f t="shared" si="183"/>
        <v>0</v>
      </c>
      <c r="N3928" s="8">
        <v>0</v>
      </c>
      <c r="O3928" s="8">
        <v>0</v>
      </c>
      <c r="P3928" s="8" t="s">
        <v>72</v>
      </c>
      <c r="R3928" s="11">
        <v>5613</v>
      </c>
      <c r="S3928" s="13">
        <f>_xlfn.XLOOKUP(P3928,rif_fee_schedule!$A$2:$A$84,rif_fee_schedule!C$2:C$84, 0)*1.628</f>
        <v>15.918583999999999</v>
      </c>
      <c r="T3928" s="13">
        <f>_xlfn.XLOOKUP(P3928,rif_fee_schedule!$A$2:$A$84,rif_fee_schedule!D$2:D$84, 0)</f>
        <v>9.2460000000000004</v>
      </c>
      <c r="U3928" s="14">
        <f t="shared" si="184"/>
        <v>89351.011992</v>
      </c>
      <c r="V3928" s="14">
        <f t="shared" si="185"/>
        <v>51897.798000000003</v>
      </c>
      <c r="Y3928" s="3">
        <v>13538989.02</v>
      </c>
      <c r="Z3928" s="3">
        <v>280635.13</v>
      </c>
      <c r="AA3928" s="3">
        <v>0</v>
      </c>
      <c r="AB3928">
        <v>0</v>
      </c>
      <c r="AC3928" s="3">
        <v>0</v>
      </c>
      <c r="AD3928" s="2">
        <v>-2316507.67</v>
      </c>
      <c r="AE3928" s="3">
        <v>599122533.62</v>
      </c>
      <c r="AF3928" s="3">
        <v>12164932.65</v>
      </c>
      <c r="AG3928" s="3">
        <v>2628720.44</v>
      </c>
      <c r="AH3928" s="3">
        <v>103699.7</v>
      </c>
      <c r="AI3928" s="3">
        <v>2074</v>
      </c>
      <c r="AJ3928" s="2">
        <v>-10188946.82</v>
      </c>
    </row>
    <row r="3929" spans="1:36" hidden="1" x14ac:dyDescent="0.25">
      <c r="A3929" s="8">
        <v>6</v>
      </c>
      <c r="B3929" s="8" t="s">
        <v>5881</v>
      </c>
      <c r="C3929" s="8">
        <v>1079190290290</v>
      </c>
      <c r="D3929" s="8" t="s">
        <v>5882</v>
      </c>
      <c r="F3929" s="8" t="s">
        <v>5809</v>
      </c>
      <c r="G3929" s="10">
        <v>43707</v>
      </c>
      <c r="H3929" s="8" t="s">
        <v>31</v>
      </c>
      <c r="I3929" s="8" t="s">
        <v>38</v>
      </c>
      <c r="J3929" s="9">
        <v>0</v>
      </c>
      <c r="K3929" s="9">
        <v>0</v>
      </c>
      <c r="L3929" s="8">
        <v>0</v>
      </c>
      <c r="M3929" s="14">
        <f t="shared" si="183"/>
        <v>0</v>
      </c>
      <c r="N3929" s="8">
        <v>0</v>
      </c>
      <c r="O3929" s="8">
        <v>0</v>
      </c>
      <c r="P3929" s="8" t="s">
        <v>376</v>
      </c>
      <c r="R3929" s="8">
        <v>2</v>
      </c>
      <c r="S3929" s="13">
        <f>_xlfn.XLOOKUP(P3929,rif_fee_schedule!$A$2:$A$84,rif_fee_schedule!C$2:C$84, 0)*1.628</f>
        <v>5981.2719999999999</v>
      </c>
      <c r="T3929" s="13">
        <f>_xlfn.XLOOKUP(P3929,rif_fee_schedule!$A$2:$A$84,rif_fee_schedule!D$2:D$84, 0)</f>
        <v>3474</v>
      </c>
      <c r="U3929" s="14">
        <f t="shared" si="184"/>
        <v>11962.544</v>
      </c>
      <c r="V3929" s="14">
        <f t="shared" si="185"/>
        <v>6948</v>
      </c>
      <c r="W3929"/>
      <c r="Y3929" s="3">
        <v>43269262.359999999</v>
      </c>
      <c r="Z3929" s="3">
        <v>874367.57</v>
      </c>
      <c r="AA3929" s="3">
        <v>433279.63</v>
      </c>
      <c r="AB3929">
        <v>0</v>
      </c>
      <c r="AC3929" s="3">
        <v>0</v>
      </c>
      <c r="AD3929" s="2">
        <v>374512.67</v>
      </c>
      <c r="AE3929" s="3">
        <v>599122533.62</v>
      </c>
      <c r="AF3929" s="3">
        <v>12164932.65</v>
      </c>
      <c r="AG3929" s="3">
        <v>2628720.44</v>
      </c>
      <c r="AH3929" s="3">
        <v>103699.7</v>
      </c>
      <c r="AI3929" s="3">
        <v>2074</v>
      </c>
      <c r="AJ3929" s="2">
        <v>-10188946.82</v>
      </c>
    </row>
    <row r="3930" spans="1:36" hidden="1" x14ac:dyDescent="0.25">
      <c r="A3930" s="8">
        <v>6</v>
      </c>
      <c r="B3930" s="8" t="s">
        <v>5881</v>
      </c>
      <c r="C3930" s="8">
        <v>1079190290290</v>
      </c>
      <c r="D3930" s="8" t="s">
        <v>5882</v>
      </c>
      <c r="F3930" s="8" t="s">
        <v>5809</v>
      </c>
      <c r="G3930" s="10">
        <v>43707</v>
      </c>
      <c r="H3930" s="8" t="s">
        <v>31</v>
      </c>
      <c r="I3930" s="8" t="s">
        <v>38</v>
      </c>
      <c r="J3930" s="9">
        <v>0</v>
      </c>
      <c r="K3930" s="9">
        <v>0</v>
      </c>
      <c r="L3930" s="8">
        <v>0</v>
      </c>
      <c r="M3930" s="14">
        <f t="shared" si="183"/>
        <v>0</v>
      </c>
      <c r="N3930" s="8">
        <v>0</v>
      </c>
      <c r="O3930" s="8">
        <v>0</v>
      </c>
      <c r="P3930" s="8" t="s">
        <v>376</v>
      </c>
      <c r="R3930" s="8">
        <v>-2</v>
      </c>
      <c r="S3930" s="13">
        <f>_xlfn.XLOOKUP(P3930,rif_fee_schedule!$A$2:$A$84,rif_fee_schedule!C$2:C$84, 0)*1.628</f>
        <v>5981.2719999999999</v>
      </c>
      <c r="T3930" s="13">
        <f>_xlfn.XLOOKUP(P3930,rif_fee_schedule!$A$2:$A$84,rif_fee_schedule!D$2:D$84, 0)</f>
        <v>3474</v>
      </c>
      <c r="U3930" s="14">
        <f t="shared" si="184"/>
        <v>-11962.544</v>
      </c>
      <c r="V3930" s="14">
        <f t="shared" si="185"/>
        <v>-6948</v>
      </c>
      <c r="W3930"/>
      <c r="Y3930" s="3">
        <v>43269262.359999999</v>
      </c>
      <c r="Z3930" s="3">
        <v>874367.57</v>
      </c>
      <c r="AA3930" s="3">
        <v>433279.63</v>
      </c>
      <c r="AB3930">
        <v>0</v>
      </c>
      <c r="AC3930" s="3">
        <v>0</v>
      </c>
      <c r="AD3930" s="2">
        <v>374512.67</v>
      </c>
      <c r="AE3930" s="3">
        <v>599122533.62</v>
      </c>
      <c r="AF3930" s="3">
        <v>12164932.65</v>
      </c>
      <c r="AG3930" s="3">
        <v>2628720.44</v>
      </c>
      <c r="AH3930" s="3">
        <v>103699.7</v>
      </c>
      <c r="AI3930" s="3">
        <v>2074</v>
      </c>
      <c r="AJ3930" s="2">
        <v>-10188946.82</v>
      </c>
    </row>
    <row r="3931" spans="1:36" hidden="1" x14ac:dyDescent="0.25">
      <c r="A3931" s="8">
        <v>6</v>
      </c>
      <c r="B3931" s="8" t="s">
        <v>5840</v>
      </c>
      <c r="C3931" s="8">
        <v>1079190290330</v>
      </c>
      <c r="D3931" s="8" t="s">
        <v>5841</v>
      </c>
      <c r="F3931" s="8" t="s">
        <v>5809</v>
      </c>
      <c r="G3931" s="10">
        <v>43707</v>
      </c>
      <c r="H3931" s="8" t="s">
        <v>31</v>
      </c>
      <c r="I3931" s="8" t="s">
        <v>38</v>
      </c>
      <c r="J3931" s="9">
        <v>0</v>
      </c>
      <c r="K3931" s="9">
        <v>0</v>
      </c>
      <c r="L3931" s="8">
        <v>0</v>
      </c>
      <c r="M3931" s="14">
        <f t="shared" si="183"/>
        <v>0</v>
      </c>
      <c r="N3931" s="8">
        <v>0</v>
      </c>
      <c r="O3931" s="8">
        <v>0</v>
      </c>
      <c r="P3931" s="8" t="s">
        <v>376</v>
      </c>
      <c r="R3931" s="8">
        <v>2</v>
      </c>
      <c r="S3931" s="13">
        <f>_xlfn.XLOOKUP(P3931,rif_fee_schedule!$A$2:$A$84,rif_fee_schedule!C$2:C$84, 0)*1.628</f>
        <v>5981.2719999999999</v>
      </c>
      <c r="T3931" s="13">
        <f>_xlfn.XLOOKUP(P3931,rif_fee_schedule!$A$2:$A$84,rif_fee_schedule!D$2:D$84, 0)</f>
        <v>3474</v>
      </c>
      <c r="U3931" s="14">
        <f t="shared" si="184"/>
        <v>11962.544</v>
      </c>
      <c r="V3931" s="14">
        <f t="shared" si="185"/>
        <v>6948</v>
      </c>
      <c r="W3931"/>
      <c r="Y3931" s="3">
        <v>43269262.359999999</v>
      </c>
      <c r="Z3931" s="3">
        <v>874367.57</v>
      </c>
      <c r="AA3931" s="3">
        <v>433279.63</v>
      </c>
      <c r="AB3931">
        <v>0</v>
      </c>
      <c r="AC3931" s="3">
        <v>0</v>
      </c>
      <c r="AD3931" s="2">
        <v>374512.67</v>
      </c>
      <c r="AE3931" s="3">
        <v>599122533.62</v>
      </c>
      <c r="AF3931" s="3">
        <v>12164932.65</v>
      </c>
      <c r="AG3931" s="3">
        <v>2628720.44</v>
      </c>
      <c r="AH3931" s="3">
        <v>103699.7</v>
      </c>
      <c r="AI3931" s="3">
        <v>2074</v>
      </c>
      <c r="AJ3931" s="2">
        <v>-10188946.82</v>
      </c>
    </row>
    <row r="3932" spans="1:36" hidden="1" x14ac:dyDescent="0.25">
      <c r="A3932" s="8">
        <v>6</v>
      </c>
      <c r="B3932" s="8" t="s">
        <v>5840</v>
      </c>
      <c r="C3932" s="8">
        <v>1079190290330</v>
      </c>
      <c r="D3932" s="8" t="s">
        <v>5841</v>
      </c>
      <c r="F3932" s="8" t="s">
        <v>5809</v>
      </c>
      <c r="G3932" s="10">
        <v>43707</v>
      </c>
      <c r="H3932" s="8" t="s">
        <v>31</v>
      </c>
      <c r="I3932" s="8" t="s">
        <v>38</v>
      </c>
      <c r="J3932" s="9">
        <v>0</v>
      </c>
      <c r="K3932" s="9">
        <v>0</v>
      </c>
      <c r="L3932" s="8">
        <v>0</v>
      </c>
      <c r="M3932" s="14">
        <f t="shared" si="183"/>
        <v>0</v>
      </c>
      <c r="N3932" s="8">
        <v>0</v>
      </c>
      <c r="O3932" s="8">
        <v>0</v>
      </c>
      <c r="P3932" s="8" t="s">
        <v>376</v>
      </c>
      <c r="R3932" s="8">
        <v>-2</v>
      </c>
      <c r="S3932" s="13">
        <f>_xlfn.XLOOKUP(P3932,rif_fee_schedule!$A$2:$A$84,rif_fee_schedule!C$2:C$84, 0)*1.628</f>
        <v>5981.2719999999999</v>
      </c>
      <c r="T3932" s="13">
        <f>_xlfn.XLOOKUP(P3932,rif_fee_schedule!$A$2:$A$84,rif_fee_schedule!D$2:D$84, 0)</f>
        <v>3474</v>
      </c>
      <c r="U3932" s="14">
        <f t="shared" si="184"/>
        <v>-11962.544</v>
      </c>
      <c r="V3932" s="14">
        <f t="shared" si="185"/>
        <v>-6948</v>
      </c>
      <c r="W3932"/>
      <c r="Y3932" s="3">
        <v>43269262.359999999</v>
      </c>
      <c r="Z3932" s="3">
        <v>874367.57</v>
      </c>
      <c r="AA3932" s="3">
        <v>433279.63</v>
      </c>
      <c r="AB3932">
        <v>0</v>
      </c>
      <c r="AC3932" s="3">
        <v>0</v>
      </c>
      <c r="AD3932" s="2">
        <v>374512.67</v>
      </c>
      <c r="AE3932" s="3">
        <v>599122533.62</v>
      </c>
      <c r="AF3932" s="3">
        <v>12164932.65</v>
      </c>
      <c r="AG3932" s="3">
        <v>2628720.44</v>
      </c>
      <c r="AH3932" s="3">
        <v>103699.7</v>
      </c>
      <c r="AI3932" s="3">
        <v>2074</v>
      </c>
      <c r="AJ3932" s="2">
        <v>-10188946.82</v>
      </c>
    </row>
    <row r="3933" spans="1:36" hidden="1" x14ac:dyDescent="0.25">
      <c r="A3933" s="8">
        <v>6</v>
      </c>
      <c r="B3933" s="8" t="s">
        <v>5867</v>
      </c>
      <c r="C3933" s="8">
        <v>1079190290590</v>
      </c>
      <c r="D3933" s="8" t="s">
        <v>5868</v>
      </c>
      <c r="F3933" s="8" t="s">
        <v>5809</v>
      </c>
      <c r="G3933" s="10">
        <v>43707</v>
      </c>
      <c r="H3933" s="8" t="s">
        <v>31</v>
      </c>
      <c r="I3933" s="8" t="s">
        <v>38</v>
      </c>
      <c r="J3933" s="9">
        <v>0</v>
      </c>
      <c r="K3933" s="9">
        <v>0</v>
      </c>
      <c r="L3933" s="8">
        <v>0</v>
      </c>
      <c r="M3933" s="14">
        <f t="shared" si="183"/>
        <v>0</v>
      </c>
      <c r="N3933" s="8">
        <v>0</v>
      </c>
      <c r="O3933" s="8">
        <v>0</v>
      </c>
      <c r="P3933" s="8" t="s">
        <v>376</v>
      </c>
      <c r="R3933" s="8">
        <v>2</v>
      </c>
      <c r="S3933" s="13">
        <f>_xlfn.XLOOKUP(P3933,rif_fee_schedule!$A$2:$A$84,rif_fee_schedule!C$2:C$84, 0)*1.628</f>
        <v>5981.2719999999999</v>
      </c>
      <c r="T3933" s="13">
        <f>_xlfn.XLOOKUP(P3933,rif_fee_schedule!$A$2:$A$84,rif_fee_schedule!D$2:D$84, 0)</f>
        <v>3474</v>
      </c>
      <c r="U3933" s="14">
        <f t="shared" si="184"/>
        <v>11962.544</v>
      </c>
      <c r="V3933" s="14">
        <f t="shared" si="185"/>
        <v>6948</v>
      </c>
      <c r="W3933"/>
      <c r="Y3933" s="3">
        <v>43269262.359999999</v>
      </c>
      <c r="Z3933" s="3">
        <v>874367.57</v>
      </c>
      <c r="AA3933" s="3">
        <v>433279.63</v>
      </c>
      <c r="AB3933">
        <v>0</v>
      </c>
      <c r="AC3933" s="3">
        <v>0</v>
      </c>
      <c r="AD3933" s="2">
        <v>374512.67</v>
      </c>
      <c r="AE3933" s="3">
        <v>599122533.62</v>
      </c>
      <c r="AF3933" s="3">
        <v>12164932.65</v>
      </c>
      <c r="AG3933" s="3">
        <v>2628720.44</v>
      </c>
      <c r="AH3933" s="3">
        <v>103699.7</v>
      </c>
      <c r="AI3933" s="3">
        <v>2074</v>
      </c>
      <c r="AJ3933" s="2">
        <v>-10188946.82</v>
      </c>
    </row>
    <row r="3934" spans="1:36" hidden="1" x14ac:dyDescent="0.25">
      <c r="A3934" s="8">
        <v>6</v>
      </c>
      <c r="B3934" s="8" t="s">
        <v>5867</v>
      </c>
      <c r="C3934" s="8">
        <v>1079190290590</v>
      </c>
      <c r="D3934" s="8" t="s">
        <v>5868</v>
      </c>
      <c r="F3934" s="8" t="s">
        <v>5809</v>
      </c>
      <c r="G3934" s="10">
        <v>43707</v>
      </c>
      <c r="H3934" s="8" t="s">
        <v>31</v>
      </c>
      <c r="I3934" s="8" t="s">
        <v>38</v>
      </c>
      <c r="J3934" s="9">
        <v>0</v>
      </c>
      <c r="K3934" s="9">
        <v>0</v>
      </c>
      <c r="L3934" s="8">
        <v>0</v>
      </c>
      <c r="M3934" s="14">
        <f t="shared" si="183"/>
        <v>0</v>
      </c>
      <c r="N3934" s="8">
        <v>0</v>
      </c>
      <c r="O3934" s="8">
        <v>0</v>
      </c>
      <c r="P3934" s="8" t="s">
        <v>376</v>
      </c>
      <c r="R3934" s="8">
        <v>-2</v>
      </c>
      <c r="S3934" s="13">
        <f>_xlfn.XLOOKUP(P3934,rif_fee_schedule!$A$2:$A$84,rif_fee_schedule!C$2:C$84, 0)*1.628</f>
        <v>5981.2719999999999</v>
      </c>
      <c r="T3934" s="13">
        <f>_xlfn.XLOOKUP(P3934,rif_fee_schedule!$A$2:$A$84,rif_fee_schedule!D$2:D$84, 0)</f>
        <v>3474</v>
      </c>
      <c r="U3934" s="14">
        <f t="shared" si="184"/>
        <v>-11962.544</v>
      </c>
      <c r="V3934" s="14">
        <f t="shared" si="185"/>
        <v>-6948</v>
      </c>
      <c r="W3934"/>
      <c r="Y3934" s="3">
        <v>43269262.359999999</v>
      </c>
      <c r="Z3934" s="3">
        <v>874367.57</v>
      </c>
      <c r="AA3934" s="3">
        <v>433279.63</v>
      </c>
      <c r="AB3934">
        <v>0</v>
      </c>
      <c r="AC3934" s="3">
        <v>0</v>
      </c>
      <c r="AD3934" s="2">
        <v>374512.67</v>
      </c>
      <c r="AE3934" s="3">
        <v>599122533.62</v>
      </c>
      <c r="AF3934" s="3">
        <v>12164932.65</v>
      </c>
      <c r="AG3934" s="3">
        <v>2628720.44</v>
      </c>
      <c r="AH3934" s="3">
        <v>103699.7</v>
      </c>
      <c r="AI3934" s="3">
        <v>2074</v>
      </c>
      <c r="AJ3934" s="2">
        <v>-10188946.82</v>
      </c>
    </row>
    <row r="3935" spans="1:36" hidden="1" x14ac:dyDescent="0.25">
      <c r="A3935" s="8">
        <v>6</v>
      </c>
      <c r="B3935" s="8" t="s">
        <v>5877</v>
      </c>
      <c r="C3935" s="8">
        <v>1079190290310</v>
      </c>
      <c r="D3935" s="8" t="s">
        <v>5878</v>
      </c>
      <c r="F3935" s="8" t="s">
        <v>5809</v>
      </c>
      <c r="G3935" s="10">
        <v>43707</v>
      </c>
      <c r="H3935" s="8" t="s">
        <v>31</v>
      </c>
      <c r="I3935" s="8" t="s">
        <v>38</v>
      </c>
      <c r="J3935" s="9">
        <v>0</v>
      </c>
      <c r="K3935" s="9">
        <v>0</v>
      </c>
      <c r="L3935" s="8">
        <v>0</v>
      </c>
      <c r="M3935" s="14">
        <f t="shared" si="183"/>
        <v>0</v>
      </c>
      <c r="N3935" s="8">
        <v>0</v>
      </c>
      <c r="O3935" s="8">
        <v>0</v>
      </c>
      <c r="P3935" s="8" t="s">
        <v>376</v>
      </c>
      <c r="R3935" s="8">
        <v>2</v>
      </c>
      <c r="S3935" s="13">
        <f>_xlfn.XLOOKUP(P3935,rif_fee_schedule!$A$2:$A$84,rif_fee_schedule!C$2:C$84, 0)*1.628</f>
        <v>5981.2719999999999</v>
      </c>
      <c r="T3935" s="13">
        <f>_xlfn.XLOOKUP(P3935,rif_fee_schedule!$A$2:$A$84,rif_fee_schedule!D$2:D$84, 0)</f>
        <v>3474</v>
      </c>
      <c r="U3935" s="14">
        <f t="shared" si="184"/>
        <v>11962.544</v>
      </c>
      <c r="V3935" s="14">
        <f t="shared" si="185"/>
        <v>6948</v>
      </c>
      <c r="W3935"/>
      <c r="Y3935" s="3">
        <v>43269262.359999999</v>
      </c>
      <c r="Z3935" s="3">
        <v>874367.57</v>
      </c>
      <c r="AA3935" s="3">
        <v>433279.63</v>
      </c>
      <c r="AB3935">
        <v>0</v>
      </c>
      <c r="AC3935" s="3">
        <v>0</v>
      </c>
      <c r="AD3935" s="2">
        <v>374512.67</v>
      </c>
      <c r="AE3935" s="3">
        <v>599122533.62</v>
      </c>
      <c r="AF3935" s="3">
        <v>12164932.65</v>
      </c>
      <c r="AG3935" s="3">
        <v>2628720.44</v>
      </c>
      <c r="AH3935" s="3">
        <v>103699.7</v>
      </c>
      <c r="AI3935" s="3">
        <v>2074</v>
      </c>
      <c r="AJ3935" s="2">
        <v>-10188946.82</v>
      </c>
    </row>
    <row r="3936" spans="1:36" hidden="1" x14ac:dyDescent="0.25">
      <c r="A3936" s="8">
        <v>6</v>
      </c>
      <c r="B3936" s="8" t="s">
        <v>5877</v>
      </c>
      <c r="C3936" s="8">
        <v>1079190290310</v>
      </c>
      <c r="D3936" s="8" t="s">
        <v>5878</v>
      </c>
      <c r="F3936" s="8" t="s">
        <v>5809</v>
      </c>
      <c r="G3936" s="10">
        <v>43707</v>
      </c>
      <c r="H3936" s="8" t="s">
        <v>31</v>
      </c>
      <c r="I3936" s="8" t="s">
        <v>38</v>
      </c>
      <c r="J3936" s="9">
        <v>0</v>
      </c>
      <c r="K3936" s="9">
        <v>0</v>
      </c>
      <c r="L3936" s="8">
        <v>0</v>
      </c>
      <c r="M3936" s="14">
        <f t="shared" si="183"/>
        <v>0</v>
      </c>
      <c r="N3936" s="8">
        <v>0</v>
      </c>
      <c r="O3936" s="8">
        <v>0</v>
      </c>
      <c r="P3936" s="8" t="s">
        <v>376</v>
      </c>
      <c r="R3936" s="8">
        <v>-2</v>
      </c>
      <c r="S3936" s="13">
        <f>_xlfn.XLOOKUP(P3936,rif_fee_schedule!$A$2:$A$84,rif_fee_schedule!C$2:C$84, 0)*1.628</f>
        <v>5981.2719999999999</v>
      </c>
      <c r="T3936" s="13">
        <f>_xlfn.XLOOKUP(P3936,rif_fee_schedule!$A$2:$A$84,rif_fee_schedule!D$2:D$84, 0)</f>
        <v>3474</v>
      </c>
      <c r="U3936" s="14">
        <f t="shared" si="184"/>
        <v>-11962.544</v>
      </c>
      <c r="V3936" s="14">
        <f t="shared" si="185"/>
        <v>-6948</v>
      </c>
      <c r="W3936"/>
      <c r="Y3936" s="3">
        <v>43269262.359999999</v>
      </c>
      <c r="Z3936" s="3">
        <v>874367.57</v>
      </c>
      <c r="AA3936" s="3">
        <v>433279.63</v>
      </c>
      <c r="AB3936">
        <v>0</v>
      </c>
      <c r="AC3936" s="3">
        <v>0</v>
      </c>
      <c r="AD3936" s="2">
        <v>374512.67</v>
      </c>
      <c r="AE3936" s="3">
        <v>599122533.62</v>
      </c>
      <c r="AF3936" s="3">
        <v>12164932.65</v>
      </c>
      <c r="AG3936" s="3">
        <v>2628720.44</v>
      </c>
      <c r="AH3936" s="3">
        <v>103699.7</v>
      </c>
      <c r="AI3936" s="3">
        <v>2074</v>
      </c>
      <c r="AJ3936" s="2">
        <v>-10188946.82</v>
      </c>
    </row>
    <row r="3937" spans="1:36" hidden="1" x14ac:dyDescent="0.25">
      <c r="A3937" s="8">
        <v>9.1</v>
      </c>
      <c r="B3937" s="8" t="s">
        <v>8921</v>
      </c>
      <c r="C3937" s="8">
        <v>430120101270</v>
      </c>
      <c r="D3937" s="8" t="s">
        <v>8922</v>
      </c>
      <c r="F3937" s="8" t="s">
        <v>8923</v>
      </c>
      <c r="G3937" s="10">
        <v>43802</v>
      </c>
      <c r="H3937" s="8" t="s">
        <v>31</v>
      </c>
      <c r="I3937" s="8" t="s">
        <v>38</v>
      </c>
      <c r="J3937" s="9">
        <v>0</v>
      </c>
      <c r="K3937" s="9">
        <v>461.97</v>
      </c>
      <c r="L3937" s="8">
        <v>0</v>
      </c>
      <c r="M3937" s="14">
        <f t="shared" ref="M3937:M4000" si="186">SUM(J3937:L3937)</f>
        <v>461.97</v>
      </c>
      <c r="N3937" s="8">
        <v>0</v>
      </c>
      <c r="O3937" s="8">
        <v>0</v>
      </c>
      <c r="P3937" s="8" t="s">
        <v>117</v>
      </c>
      <c r="R3937" s="8">
        <v>6</v>
      </c>
      <c r="S3937" s="13">
        <f>_xlfn.XLOOKUP(P3937,rif_fee_schedule!$A$2:$A$84,rif_fee_schedule!C$2:C$84, 0)*1.628</f>
        <v>4288.152</v>
      </c>
      <c r="T3937" s="13">
        <f>_xlfn.XLOOKUP(P3937,rif_fee_schedule!$A$2:$A$84,rif_fee_schedule!D$2:D$84, 0)</f>
        <v>2490</v>
      </c>
      <c r="U3937" s="14">
        <f t="shared" si="184"/>
        <v>25728.912</v>
      </c>
      <c r="V3937" s="14">
        <f t="shared" si="185"/>
        <v>14940</v>
      </c>
      <c r="W3937"/>
      <c r="Y3937" s="3">
        <v>13894747.220000001</v>
      </c>
      <c r="Z3937" s="3">
        <v>290518.01</v>
      </c>
      <c r="AA3937" s="3">
        <v>0</v>
      </c>
      <c r="AB3937">
        <v>0</v>
      </c>
      <c r="AC3937" s="3">
        <v>0</v>
      </c>
      <c r="AD3937" s="2">
        <v>-156592.79</v>
      </c>
      <c r="AE3937" s="3">
        <v>599122533.62</v>
      </c>
      <c r="AF3937" s="3">
        <v>12164932.65</v>
      </c>
      <c r="AG3937" s="3">
        <v>2628720.44</v>
      </c>
      <c r="AH3937" s="3">
        <v>103699.7</v>
      </c>
      <c r="AI3937" s="3">
        <v>2074</v>
      </c>
      <c r="AJ3937" s="2">
        <v>-10188946.82</v>
      </c>
    </row>
    <row r="3938" spans="1:36" hidden="1" x14ac:dyDescent="0.25">
      <c r="A3938" s="8">
        <v>6</v>
      </c>
      <c r="B3938" s="8" t="s">
        <v>5863</v>
      </c>
      <c r="C3938" s="8">
        <v>1079190290610</v>
      </c>
      <c r="D3938" s="8" t="s">
        <v>5864</v>
      </c>
      <c r="F3938" s="8" t="s">
        <v>5809</v>
      </c>
      <c r="G3938" s="10">
        <v>43707</v>
      </c>
      <c r="H3938" s="8" t="s">
        <v>31</v>
      </c>
      <c r="I3938" s="8" t="s">
        <v>38</v>
      </c>
      <c r="J3938" s="9">
        <v>0</v>
      </c>
      <c r="K3938" s="9">
        <v>0</v>
      </c>
      <c r="L3938" s="8">
        <v>0</v>
      </c>
      <c r="M3938" s="14">
        <f t="shared" si="186"/>
        <v>0</v>
      </c>
      <c r="N3938" s="8">
        <v>0</v>
      </c>
      <c r="O3938" s="8">
        <v>0</v>
      </c>
      <c r="P3938" s="8" t="s">
        <v>376</v>
      </c>
      <c r="R3938" s="8">
        <v>2</v>
      </c>
      <c r="S3938" s="13">
        <f>_xlfn.XLOOKUP(P3938,rif_fee_schedule!$A$2:$A$84,rif_fee_schedule!C$2:C$84, 0)*1.628</f>
        <v>5981.2719999999999</v>
      </c>
      <c r="T3938" s="13">
        <f>_xlfn.XLOOKUP(P3938,rif_fee_schedule!$A$2:$A$84,rif_fee_schedule!D$2:D$84, 0)</f>
        <v>3474</v>
      </c>
      <c r="U3938" s="14">
        <f t="shared" si="184"/>
        <v>11962.544</v>
      </c>
      <c r="V3938" s="14">
        <f t="shared" si="185"/>
        <v>6948</v>
      </c>
      <c r="W3938"/>
      <c r="Y3938" s="3">
        <v>43269262.359999999</v>
      </c>
      <c r="Z3938" s="3">
        <v>874367.57</v>
      </c>
      <c r="AA3938" s="3">
        <v>433279.63</v>
      </c>
      <c r="AB3938">
        <v>0</v>
      </c>
      <c r="AC3938" s="3">
        <v>0</v>
      </c>
      <c r="AD3938" s="2">
        <v>374512.67</v>
      </c>
      <c r="AE3938" s="3">
        <v>599122533.62</v>
      </c>
      <c r="AF3938" s="3">
        <v>12164932.65</v>
      </c>
      <c r="AG3938" s="3">
        <v>2628720.44</v>
      </c>
      <c r="AH3938" s="3">
        <v>103699.7</v>
      </c>
      <c r="AI3938" s="3">
        <v>2074</v>
      </c>
      <c r="AJ3938" s="2">
        <v>-10188946.82</v>
      </c>
    </row>
    <row r="3939" spans="1:36" hidden="1" x14ac:dyDescent="0.25">
      <c r="A3939" s="8">
        <v>6</v>
      </c>
      <c r="B3939" s="8" t="s">
        <v>5863</v>
      </c>
      <c r="C3939" s="8">
        <v>1079190290610</v>
      </c>
      <c r="D3939" s="8" t="s">
        <v>5864</v>
      </c>
      <c r="F3939" s="8" t="s">
        <v>5809</v>
      </c>
      <c r="G3939" s="10">
        <v>43707</v>
      </c>
      <c r="H3939" s="8" t="s">
        <v>31</v>
      </c>
      <c r="I3939" s="8" t="s">
        <v>38</v>
      </c>
      <c r="J3939" s="9">
        <v>0</v>
      </c>
      <c r="K3939" s="9">
        <v>0</v>
      </c>
      <c r="L3939" s="8">
        <v>0</v>
      </c>
      <c r="M3939" s="14">
        <f t="shared" si="186"/>
        <v>0</v>
      </c>
      <c r="N3939" s="8">
        <v>0</v>
      </c>
      <c r="O3939" s="8">
        <v>0</v>
      </c>
      <c r="P3939" s="8" t="s">
        <v>376</v>
      </c>
      <c r="R3939" s="8">
        <v>-2</v>
      </c>
      <c r="S3939" s="13">
        <f>_xlfn.XLOOKUP(P3939,rif_fee_schedule!$A$2:$A$84,rif_fee_schedule!C$2:C$84, 0)*1.628</f>
        <v>5981.2719999999999</v>
      </c>
      <c r="T3939" s="13">
        <f>_xlfn.XLOOKUP(P3939,rif_fee_schedule!$A$2:$A$84,rif_fee_schedule!D$2:D$84, 0)</f>
        <v>3474</v>
      </c>
      <c r="U3939" s="14">
        <f t="shared" si="184"/>
        <v>-11962.544</v>
      </c>
      <c r="V3939" s="14">
        <f t="shared" si="185"/>
        <v>-6948</v>
      </c>
      <c r="W3939"/>
      <c r="Y3939" s="3">
        <v>43269262.359999999</v>
      </c>
      <c r="Z3939" s="3">
        <v>874367.57</v>
      </c>
      <c r="AA3939" s="3">
        <v>433279.63</v>
      </c>
      <c r="AB3939">
        <v>0</v>
      </c>
      <c r="AC3939" s="3">
        <v>0</v>
      </c>
      <c r="AD3939" s="2">
        <v>374512.67</v>
      </c>
      <c r="AE3939" s="3">
        <v>599122533.62</v>
      </c>
      <c r="AF3939" s="3">
        <v>12164932.65</v>
      </c>
      <c r="AG3939" s="3">
        <v>2628720.44</v>
      </c>
      <c r="AH3939" s="3">
        <v>103699.7</v>
      </c>
      <c r="AI3939" s="3">
        <v>2074</v>
      </c>
      <c r="AJ3939" s="2">
        <v>-10188946.82</v>
      </c>
    </row>
    <row r="3940" spans="1:36" hidden="1" x14ac:dyDescent="0.25">
      <c r="A3940" s="8">
        <v>6</v>
      </c>
      <c r="B3940" s="8" t="s">
        <v>5807</v>
      </c>
      <c r="C3940" s="8">
        <v>1079190290270</v>
      </c>
      <c r="D3940" s="8" t="s">
        <v>5808</v>
      </c>
      <c r="F3940" s="8" t="s">
        <v>5809</v>
      </c>
      <c r="G3940" s="10">
        <v>43707</v>
      </c>
      <c r="H3940" s="8" t="s">
        <v>31</v>
      </c>
      <c r="I3940" s="8" t="s">
        <v>38</v>
      </c>
      <c r="J3940" s="9">
        <v>0</v>
      </c>
      <c r="K3940" s="9">
        <v>0</v>
      </c>
      <c r="L3940" s="8">
        <v>0</v>
      </c>
      <c r="M3940" s="14">
        <f t="shared" si="186"/>
        <v>0</v>
      </c>
      <c r="N3940" s="8">
        <v>0</v>
      </c>
      <c r="O3940" s="8">
        <v>0</v>
      </c>
      <c r="P3940" s="8" t="s">
        <v>376</v>
      </c>
      <c r="R3940" s="8">
        <v>2</v>
      </c>
      <c r="S3940" s="13">
        <f>_xlfn.XLOOKUP(P3940,rif_fee_schedule!$A$2:$A$84,rif_fee_schedule!C$2:C$84, 0)*1.628</f>
        <v>5981.2719999999999</v>
      </c>
      <c r="T3940" s="13">
        <f>_xlfn.XLOOKUP(P3940,rif_fee_schedule!$A$2:$A$84,rif_fee_schedule!D$2:D$84, 0)</f>
        <v>3474</v>
      </c>
      <c r="U3940" s="14">
        <f t="shared" si="184"/>
        <v>11962.544</v>
      </c>
      <c r="V3940" s="14">
        <f t="shared" si="185"/>
        <v>6948</v>
      </c>
      <c r="W3940"/>
      <c r="Y3940" s="3">
        <v>43269262.359999999</v>
      </c>
      <c r="Z3940" s="3">
        <v>874367.57</v>
      </c>
      <c r="AA3940" s="3">
        <v>433279.63</v>
      </c>
      <c r="AB3940">
        <v>0</v>
      </c>
      <c r="AC3940" s="3">
        <v>0</v>
      </c>
      <c r="AD3940" s="2">
        <v>374512.67</v>
      </c>
      <c r="AE3940" s="3">
        <v>599122533.62</v>
      </c>
      <c r="AF3940" s="3">
        <v>12164932.65</v>
      </c>
      <c r="AG3940" s="3">
        <v>2628720.44</v>
      </c>
      <c r="AH3940" s="3">
        <v>103699.7</v>
      </c>
      <c r="AI3940" s="3">
        <v>2074</v>
      </c>
      <c r="AJ3940" s="2">
        <v>-10188946.82</v>
      </c>
    </row>
    <row r="3941" spans="1:36" hidden="1" x14ac:dyDescent="0.25">
      <c r="A3941" s="8">
        <v>6</v>
      </c>
      <c r="B3941" s="8" t="s">
        <v>5807</v>
      </c>
      <c r="C3941" s="8">
        <v>1079190290270</v>
      </c>
      <c r="D3941" s="8" t="s">
        <v>5808</v>
      </c>
      <c r="F3941" s="8" t="s">
        <v>5809</v>
      </c>
      <c r="G3941" s="10">
        <v>43707</v>
      </c>
      <c r="H3941" s="8" t="s">
        <v>31</v>
      </c>
      <c r="I3941" s="8" t="s">
        <v>38</v>
      </c>
      <c r="J3941" s="9">
        <v>0</v>
      </c>
      <c r="K3941" s="9">
        <v>0</v>
      </c>
      <c r="L3941" s="8">
        <v>0</v>
      </c>
      <c r="M3941" s="14">
        <f t="shared" si="186"/>
        <v>0</v>
      </c>
      <c r="N3941" s="8">
        <v>0</v>
      </c>
      <c r="O3941" s="8">
        <v>0</v>
      </c>
      <c r="P3941" s="8" t="s">
        <v>376</v>
      </c>
      <c r="R3941" s="8">
        <v>-2</v>
      </c>
      <c r="S3941" s="13">
        <f>_xlfn.XLOOKUP(P3941,rif_fee_schedule!$A$2:$A$84,rif_fee_schedule!C$2:C$84, 0)*1.628</f>
        <v>5981.2719999999999</v>
      </c>
      <c r="T3941" s="13">
        <f>_xlfn.XLOOKUP(P3941,rif_fee_schedule!$A$2:$A$84,rif_fee_schedule!D$2:D$84, 0)</f>
        <v>3474</v>
      </c>
      <c r="U3941" s="14">
        <f t="shared" si="184"/>
        <v>-11962.544</v>
      </c>
      <c r="V3941" s="14">
        <f t="shared" si="185"/>
        <v>-6948</v>
      </c>
      <c r="W3941"/>
      <c r="Y3941" s="3">
        <v>43269262.359999999</v>
      </c>
      <c r="Z3941" s="3">
        <v>874367.57</v>
      </c>
      <c r="AA3941" s="3">
        <v>433279.63</v>
      </c>
      <c r="AB3941">
        <v>0</v>
      </c>
      <c r="AC3941" s="3">
        <v>0</v>
      </c>
      <c r="AD3941" s="2">
        <v>374512.67</v>
      </c>
      <c r="AE3941" s="3">
        <v>599122533.62</v>
      </c>
      <c r="AF3941" s="3">
        <v>12164932.65</v>
      </c>
      <c r="AG3941" s="3">
        <v>2628720.44</v>
      </c>
      <c r="AH3941" s="3">
        <v>103699.7</v>
      </c>
      <c r="AI3941" s="3">
        <v>2074</v>
      </c>
      <c r="AJ3941" s="2">
        <v>-10188946.82</v>
      </c>
    </row>
    <row r="3942" spans="1:36" hidden="1" x14ac:dyDescent="0.25">
      <c r="A3942" s="8">
        <v>6</v>
      </c>
      <c r="B3942" s="8" t="s">
        <v>5871</v>
      </c>
      <c r="C3942" s="8">
        <v>1079190290370</v>
      </c>
      <c r="D3942" s="8" t="s">
        <v>5872</v>
      </c>
      <c r="F3942" s="8" t="s">
        <v>5809</v>
      </c>
      <c r="G3942" s="10">
        <v>43707</v>
      </c>
      <c r="H3942" s="8" t="s">
        <v>31</v>
      </c>
      <c r="I3942" s="8" t="s">
        <v>38</v>
      </c>
      <c r="J3942" s="9">
        <v>0</v>
      </c>
      <c r="K3942" s="9">
        <v>0</v>
      </c>
      <c r="L3942" s="8">
        <v>0</v>
      </c>
      <c r="M3942" s="14">
        <f t="shared" si="186"/>
        <v>0</v>
      </c>
      <c r="N3942" s="8">
        <v>0</v>
      </c>
      <c r="O3942" s="8">
        <v>0</v>
      </c>
      <c r="P3942" s="8" t="s">
        <v>376</v>
      </c>
      <c r="R3942" s="8">
        <v>-2</v>
      </c>
      <c r="S3942" s="13">
        <f>_xlfn.XLOOKUP(P3942,rif_fee_schedule!$A$2:$A$84,rif_fee_schedule!C$2:C$84, 0)*1.628</f>
        <v>5981.2719999999999</v>
      </c>
      <c r="T3942" s="13">
        <f>_xlfn.XLOOKUP(P3942,rif_fee_schedule!$A$2:$A$84,rif_fee_schedule!D$2:D$84, 0)</f>
        <v>3474</v>
      </c>
      <c r="U3942" s="14">
        <f t="shared" si="184"/>
        <v>-11962.544</v>
      </c>
      <c r="V3942" s="14">
        <f t="shared" si="185"/>
        <v>-6948</v>
      </c>
      <c r="W3942"/>
      <c r="Y3942" s="3">
        <v>43269262.359999999</v>
      </c>
      <c r="Z3942" s="3">
        <v>874367.57</v>
      </c>
      <c r="AA3942" s="3">
        <v>433279.63</v>
      </c>
      <c r="AB3942">
        <v>0</v>
      </c>
      <c r="AC3942" s="3">
        <v>0</v>
      </c>
      <c r="AD3942" s="2">
        <v>374512.67</v>
      </c>
      <c r="AE3942" s="3">
        <v>599122533.62</v>
      </c>
      <c r="AF3942" s="3">
        <v>12164932.65</v>
      </c>
      <c r="AG3942" s="3">
        <v>2628720.44</v>
      </c>
      <c r="AH3942" s="3">
        <v>103699.7</v>
      </c>
      <c r="AI3942" s="3">
        <v>2074</v>
      </c>
      <c r="AJ3942" s="2">
        <v>-10188946.82</v>
      </c>
    </row>
    <row r="3943" spans="1:36" hidden="1" x14ac:dyDescent="0.25">
      <c r="A3943" s="8">
        <v>6</v>
      </c>
      <c r="B3943" s="8" t="s">
        <v>5871</v>
      </c>
      <c r="C3943" s="8">
        <v>1079190290370</v>
      </c>
      <c r="D3943" s="8" t="s">
        <v>5872</v>
      </c>
      <c r="F3943" s="8" t="s">
        <v>5809</v>
      </c>
      <c r="G3943" s="10">
        <v>43707</v>
      </c>
      <c r="H3943" s="8" t="s">
        <v>31</v>
      </c>
      <c r="I3943" s="8" t="s">
        <v>38</v>
      </c>
      <c r="J3943" s="9">
        <v>0</v>
      </c>
      <c r="K3943" s="9">
        <v>0</v>
      </c>
      <c r="L3943" s="8">
        <v>0</v>
      </c>
      <c r="M3943" s="14">
        <f t="shared" si="186"/>
        <v>0</v>
      </c>
      <c r="N3943" s="8">
        <v>0</v>
      </c>
      <c r="O3943" s="8">
        <v>0</v>
      </c>
      <c r="P3943" s="8" t="s">
        <v>376</v>
      </c>
      <c r="R3943" s="8">
        <v>2</v>
      </c>
      <c r="S3943" s="13">
        <f>_xlfn.XLOOKUP(P3943,rif_fee_schedule!$A$2:$A$84,rif_fee_schedule!C$2:C$84, 0)*1.628</f>
        <v>5981.2719999999999</v>
      </c>
      <c r="T3943" s="13">
        <f>_xlfn.XLOOKUP(P3943,rif_fee_schedule!$A$2:$A$84,rif_fee_schedule!D$2:D$84, 0)</f>
        <v>3474</v>
      </c>
      <c r="U3943" s="14">
        <f t="shared" si="184"/>
        <v>11962.544</v>
      </c>
      <c r="V3943" s="14">
        <f t="shared" si="185"/>
        <v>6948</v>
      </c>
      <c r="W3943"/>
      <c r="Y3943" s="3">
        <v>43269262.359999999</v>
      </c>
      <c r="Z3943" s="3">
        <v>874367.57</v>
      </c>
      <c r="AA3943" s="3">
        <v>433279.63</v>
      </c>
      <c r="AB3943">
        <v>0</v>
      </c>
      <c r="AC3943" s="3">
        <v>0</v>
      </c>
      <c r="AD3943" s="2">
        <v>374512.67</v>
      </c>
      <c r="AE3943" s="3">
        <v>599122533.62</v>
      </c>
      <c r="AF3943" s="3">
        <v>12164932.65</v>
      </c>
      <c r="AG3943" s="3">
        <v>2628720.44</v>
      </c>
      <c r="AH3943" s="3">
        <v>103699.7</v>
      </c>
      <c r="AI3943" s="3">
        <v>2074</v>
      </c>
      <c r="AJ3943" s="2">
        <v>-10188946.82</v>
      </c>
    </row>
    <row r="3944" spans="1:36" hidden="1" x14ac:dyDescent="0.25">
      <c r="A3944" s="8">
        <v>6</v>
      </c>
      <c r="B3944" s="8" t="s">
        <v>5861</v>
      </c>
      <c r="C3944" s="8">
        <v>1079190290550</v>
      </c>
      <c r="D3944" s="8" t="s">
        <v>5862</v>
      </c>
      <c r="F3944" s="8" t="s">
        <v>5809</v>
      </c>
      <c r="G3944" s="10">
        <v>43707</v>
      </c>
      <c r="H3944" s="8" t="s">
        <v>31</v>
      </c>
      <c r="I3944" s="8" t="s">
        <v>38</v>
      </c>
      <c r="J3944" s="9">
        <v>0</v>
      </c>
      <c r="K3944" s="9">
        <v>0</v>
      </c>
      <c r="L3944" s="8">
        <v>0</v>
      </c>
      <c r="M3944" s="14">
        <f t="shared" si="186"/>
        <v>0</v>
      </c>
      <c r="N3944" s="8">
        <v>0</v>
      </c>
      <c r="O3944" s="8">
        <v>0</v>
      </c>
      <c r="P3944" s="8" t="s">
        <v>376</v>
      </c>
      <c r="R3944" s="8">
        <v>2</v>
      </c>
      <c r="S3944" s="13">
        <f>_xlfn.XLOOKUP(P3944,rif_fee_schedule!$A$2:$A$84,rif_fee_schedule!C$2:C$84, 0)*1.628</f>
        <v>5981.2719999999999</v>
      </c>
      <c r="T3944" s="13">
        <f>_xlfn.XLOOKUP(P3944,rif_fee_schedule!$A$2:$A$84,rif_fee_schedule!D$2:D$84, 0)</f>
        <v>3474</v>
      </c>
      <c r="U3944" s="14">
        <f t="shared" si="184"/>
        <v>11962.544</v>
      </c>
      <c r="V3944" s="14">
        <f t="shared" si="185"/>
        <v>6948</v>
      </c>
      <c r="W3944"/>
      <c r="Y3944" s="3">
        <v>43269262.359999999</v>
      </c>
      <c r="Z3944" s="3">
        <v>874367.57</v>
      </c>
      <c r="AA3944" s="3">
        <v>433279.63</v>
      </c>
      <c r="AB3944">
        <v>0</v>
      </c>
      <c r="AC3944" s="3">
        <v>0</v>
      </c>
      <c r="AD3944" s="2">
        <v>374512.67</v>
      </c>
      <c r="AE3944" s="3">
        <v>599122533.62</v>
      </c>
      <c r="AF3944" s="3">
        <v>12164932.65</v>
      </c>
      <c r="AG3944" s="3">
        <v>2628720.44</v>
      </c>
      <c r="AH3944" s="3">
        <v>103699.7</v>
      </c>
      <c r="AI3944" s="3">
        <v>2074</v>
      </c>
      <c r="AJ3944" s="2">
        <v>-10188946.82</v>
      </c>
    </row>
    <row r="3945" spans="1:36" hidden="1" x14ac:dyDescent="0.25">
      <c r="A3945" s="8">
        <v>6</v>
      </c>
      <c r="B3945" s="8" t="s">
        <v>5861</v>
      </c>
      <c r="C3945" s="8">
        <v>1079190290550</v>
      </c>
      <c r="D3945" s="8" t="s">
        <v>5862</v>
      </c>
      <c r="F3945" s="8" t="s">
        <v>5809</v>
      </c>
      <c r="G3945" s="10">
        <v>43707</v>
      </c>
      <c r="H3945" s="8" t="s">
        <v>31</v>
      </c>
      <c r="I3945" s="8" t="s">
        <v>38</v>
      </c>
      <c r="J3945" s="9">
        <v>0</v>
      </c>
      <c r="K3945" s="9">
        <v>0</v>
      </c>
      <c r="L3945" s="8">
        <v>0</v>
      </c>
      <c r="M3945" s="14">
        <f t="shared" si="186"/>
        <v>0</v>
      </c>
      <c r="N3945" s="8">
        <v>0</v>
      </c>
      <c r="O3945" s="8">
        <v>0</v>
      </c>
      <c r="P3945" s="8" t="s">
        <v>376</v>
      </c>
      <c r="R3945" s="8">
        <v>-2</v>
      </c>
      <c r="S3945" s="13">
        <f>_xlfn.XLOOKUP(P3945,rif_fee_schedule!$A$2:$A$84,rif_fee_schedule!C$2:C$84, 0)*1.628</f>
        <v>5981.2719999999999</v>
      </c>
      <c r="T3945" s="13">
        <f>_xlfn.XLOOKUP(P3945,rif_fee_schedule!$A$2:$A$84,rif_fee_schedule!D$2:D$84, 0)</f>
        <v>3474</v>
      </c>
      <c r="U3945" s="14">
        <f t="shared" si="184"/>
        <v>-11962.544</v>
      </c>
      <c r="V3945" s="14">
        <f t="shared" si="185"/>
        <v>-6948</v>
      </c>
      <c r="W3945"/>
      <c r="Y3945" s="3">
        <v>43269262.359999999</v>
      </c>
      <c r="Z3945" s="3">
        <v>874367.57</v>
      </c>
      <c r="AA3945" s="3">
        <v>433279.63</v>
      </c>
      <c r="AB3945">
        <v>0</v>
      </c>
      <c r="AC3945" s="3">
        <v>0</v>
      </c>
      <c r="AD3945" s="2">
        <v>374512.67</v>
      </c>
      <c r="AE3945" s="3">
        <v>599122533.62</v>
      </c>
      <c r="AF3945" s="3">
        <v>12164932.65</v>
      </c>
      <c r="AG3945" s="3">
        <v>2628720.44</v>
      </c>
      <c r="AH3945" s="3">
        <v>103699.7</v>
      </c>
      <c r="AI3945" s="3">
        <v>2074</v>
      </c>
      <c r="AJ3945" s="2">
        <v>-10188946.82</v>
      </c>
    </row>
    <row r="3946" spans="1:36" hidden="1" x14ac:dyDescent="0.25">
      <c r="A3946" s="8">
        <v>6</v>
      </c>
      <c r="B3946" s="8" t="s">
        <v>5873</v>
      </c>
      <c r="C3946" s="8">
        <v>1079190290570</v>
      </c>
      <c r="D3946" s="8" t="s">
        <v>5874</v>
      </c>
      <c r="F3946" s="8" t="s">
        <v>5809</v>
      </c>
      <c r="G3946" s="10">
        <v>43707</v>
      </c>
      <c r="H3946" s="8" t="s">
        <v>31</v>
      </c>
      <c r="I3946" s="8" t="s">
        <v>38</v>
      </c>
      <c r="J3946" s="9">
        <v>0</v>
      </c>
      <c r="K3946" s="9">
        <v>0</v>
      </c>
      <c r="L3946" s="8">
        <v>0</v>
      </c>
      <c r="M3946" s="14">
        <f t="shared" si="186"/>
        <v>0</v>
      </c>
      <c r="N3946" s="8">
        <v>0</v>
      </c>
      <c r="O3946" s="8">
        <v>0</v>
      </c>
      <c r="P3946" s="8" t="s">
        <v>376</v>
      </c>
      <c r="R3946" s="8">
        <v>-2</v>
      </c>
      <c r="S3946" s="13">
        <f>_xlfn.XLOOKUP(P3946,rif_fee_schedule!$A$2:$A$84,rif_fee_schedule!C$2:C$84, 0)*1.628</f>
        <v>5981.2719999999999</v>
      </c>
      <c r="T3946" s="13">
        <f>_xlfn.XLOOKUP(P3946,rif_fee_schedule!$A$2:$A$84,rif_fee_schedule!D$2:D$84, 0)</f>
        <v>3474</v>
      </c>
      <c r="U3946" s="14">
        <f t="shared" si="184"/>
        <v>-11962.544</v>
      </c>
      <c r="V3946" s="14">
        <f t="shared" si="185"/>
        <v>-6948</v>
      </c>
      <c r="W3946"/>
      <c r="Y3946" s="3">
        <v>43269262.359999999</v>
      </c>
      <c r="Z3946" s="3">
        <v>874367.57</v>
      </c>
      <c r="AA3946" s="3">
        <v>433279.63</v>
      </c>
      <c r="AB3946">
        <v>0</v>
      </c>
      <c r="AC3946" s="3">
        <v>0</v>
      </c>
      <c r="AD3946" s="2">
        <v>374512.67</v>
      </c>
      <c r="AE3946" s="3">
        <v>599122533.62</v>
      </c>
      <c r="AF3946" s="3">
        <v>12164932.65</v>
      </c>
      <c r="AG3946" s="3">
        <v>2628720.44</v>
      </c>
      <c r="AH3946" s="3">
        <v>103699.7</v>
      </c>
      <c r="AI3946" s="3">
        <v>2074</v>
      </c>
      <c r="AJ3946" s="2">
        <v>-10188946.82</v>
      </c>
    </row>
    <row r="3947" spans="1:36" hidden="1" x14ac:dyDescent="0.25">
      <c r="A3947" s="8">
        <v>6</v>
      </c>
      <c r="B3947" s="8" t="s">
        <v>5873</v>
      </c>
      <c r="C3947" s="8">
        <v>1079190290570</v>
      </c>
      <c r="D3947" s="8" t="s">
        <v>5874</v>
      </c>
      <c r="F3947" s="8" t="s">
        <v>5809</v>
      </c>
      <c r="G3947" s="10">
        <v>43707</v>
      </c>
      <c r="H3947" s="8" t="s">
        <v>31</v>
      </c>
      <c r="I3947" s="8" t="s">
        <v>38</v>
      </c>
      <c r="J3947" s="9">
        <v>0</v>
      </c>
      <c r="K3947" s="9">
        <v>0</v>
      </c>
      <c r="L3947" s="8">
        <v>0</v>
      </c>
      <c r="M3947" s="14">
        <f t="shared" si="186"/>
        <v>0</v>
      </c>
      <c r="N3947" s="8">
        <v>0</v>
      </c>
      <c r="O3947" s="8">
        <v>0</v>
      </c>
      <c r="P3947" s="8" t="s">
        <v>376</v>
      </c>
      <c r="R3947" s="8">
        <v>2</v>
      </c>
      <c r="S3947" s="13">
        <f>_xlfn.XLOOKUP(P3947,rif_fee_schedule!$A$2:$A$84,rif_fee_schedule!C$2:C$84, 0)*1.628</f>
        <v>5981.2719999999999</v>
      </c>
      <c r="T3947" s="13">
        <f>_xlfn.XLOOKUP(P3947,rif_fee_schedule!$A$2:$A$84,rif_fee_schedule!D$2:D$84, 0)</f>
        <v>3474</v>
      </c>
      <c r="U3947" s="14">
        <f t="shared" si="184"/>
        <v>11962.544</v>
      </c>
      <c r="V3947" s="14">
        <f t="shared" si="185"/>
        <v>6948</v>
      </c>
      <c r="W3947"/>
      <c r="Y3947" s="3">
        <v>43269262.359999999</v>
      </c>
      <c r="Z3947" s="3">
        <v>874367.57</v>
      </c>
      <c r="AA3947" s="3">
        <v>433279.63</v>
      </c>
      <c r="AB3947">
        <v>0</v>
      </c>
      <c r="AC3947" s="3">
        <v>0</v>
      </c>
      <c r="AD3947" s="2">
        <v>374512.67</v>
      </c>
      <c r="AE3947" s="3">
        <v>599122533.62</v>
      </c>
      <c r="AF3947" s="3">
        <v>12164932.65</v>
      </c>
      <c r="AG3947" s="3">
        <v>2628720.44</v>
      </c>
      <c r="AH3947" s="3">
        <v>103699.7</v>
      </c>
      <c r="AI3947" s="3">
        <v>2074</v>
      </c>
      <c r="AJ3947" s="2">
        <v>-10188946.82</v>
      </c>
    </row>
    <row r="3948" spans="1:36" hidden="1" x14ac:dyDescent="0.25">
      <c r="A3948" s="8">
        <v>2</v>
      </c>
      <c r="B3948" s="8" t="s">
        <v>1532</v>
      </c>
      <c r="C3948" s="8">
        <v>131250250360</v>
      </c>
      <c r="D3948" s="8" t="s">
        <v>1533</v>
      </c>
      <c r="F3948" s="8" t="s">
        <v>1534</v>
      </c>
      <c r="G3948" s="10">
        <v>43662</v>
      </c>
      <c r="H3948" s="8" t="s">
        <v>31</v>
      </c>
      <c r="I3948" s="8" t="s">
        <v>38</v>
      </c>
      <c r="J3948" s="9">
        <v>6430</v>
      </c>
      <c r="K3948" s="9">
        <v>128.6</v>
      </c>
      <c r="L3948" s="8">
        <v>0</v>
      </c>
      <c r="M3948" s="14">
        <f t="shared" si="186"/>
        <v>6558.6</v>
      </c>
      <c r="N3948" s="8">
        <v>0</v>
      </c>
      <c r="O3948" s="8">
        <v>0</v>
      </c>
      <c r="P3948" s="8" t="s">
        <v>45</v>
      </c>
      <c r="R3948" s="8">
        <v>507</v>
      </c>
      <c r="S3948" s="13">
        <f>_xlfn.XLOOKUP(P3948,rif_fee_schedule!$A$2:$A$84,rif_fee_schedule!C$2:C$84, 0)*1.628</f>
        <v>19.244587999999997</v>
      </c>
      <c r="T3948" s="13">
        <f>_xlfn.XLOOKUP(P3948,rif_fee_schedule!$A$2:$A$84,rif_fee_schedule!D$2:D$84, 0)</f>
        <v>11.177</v>
      </c>
      <c r="U3948" s="14">
        <f t="shared" si="184"/>
        <v>9757.0061159999987</v>
      </c>
      <c r="V3948" s="14">
        <f t="shared" si="185"/>
        <v>5666.7389999999996</v>
      </c>
      <c r="W3948"/>
      <c r="Y3948" s="3">
        <v>272008405.74000001</v>
      </c>
      <c r="Z3948" s="3">
        <v>5573244.3300000001</v>
      </c>
      <c r="AA3948" s="3">
        <v>0</v>
      </c>
      <c r="AB3948">
        <v>0</v>
      </c>
      <c r="AC3948" s="3">
        <v>0</v>
      </c>
      <c r="AD3948" s="2">
        <v>-7297347.0099999998</v>
      </c>
      <c r="AE3948" s="3">
        <v>599122533.62</v>
      </c>
      <c r="AF3948" s="3">
        <v>12164932.65</v>
      </c>
      <c r="AG3948" s="3">
        <v>2628720.44</v>
      </c>
      <c r="AH3948" s="3">
        <v>103699.7</v>
      </c>
      <c r="AI3948" s="3">
        <v>2074</v>
      </c>
      <c r="AJ3948" s="2">
        <v>-10188946.82</v>
      </c>
    </row>
    <row r="3949" spans="1:36" hidden="1" x14ac:dyDescent="0.25">
      <c r="A3949" s="8">
        <v>2</v>
      </c>
      <c r="B3949" s="8" t="s">
        <v>1532</v>
      </c>
      <c r="C3949" s="8">
        <v>131250250360</v>
      </c>
      <c r="D3949" s="8" t="s">
        <v>1533</v>
      </c>
      <c r="F3949" s="8" t="s">
        <v>1534</v>
      </c>
      <c r="G3949" s="10">
        <v>43662</v>
      </c>
      <c r="H3949" s="8" t="s">
        <v>31</v>
      </c>
      <c r="I3949" s="8" t="s">
        <v>38</v>
      </c>
      <c r="J3949" s="9">
        <v>6430</v>
      </c>
      <c r="K3949" s="9">
        <v>128.6</v>
      </c>
      <c r="L3949" s="8">
        <v>0</v>
      </c>
      <c r="M3949" s="14">
        <f t="shared" si="186"/>
        <v>6558.6</v>
      </c>
      <c r="N3949" s="8">
        <v>0</v>
      </c>
      <c r="O3949" s="8">
        <v>0</v>
      </c>
      <c r="P3949" s="8" t="s">
        <v>43</v>
      </c>
      <c r="R3949" s="8">
        <v>-507</v>
      </c>
      <c r="S3949" s="13">
        <f>_xlfn.XLOOKUP(P3949,rif_fee_schedule!$A$2:$A$84,rif_fee_schedule!C$2:C$84, 0)*1.628</f>
        <v>5.1216879999999998</v>
      </c>
      <c r="T3949" s="13">
        <f>_xlfn.XLOOKUP(P3949,rif_fee_schedule!$A$2:$A$84,rif_fee_schedule!D$2:D$84, 0)</f>
        <v>2.9740000000000002</v>
      </c>
      <c r="U3949" s="14">
        <f t="shared" si="184"/>
        <v>-2596.6958159999999</v>
      </c>
      <c r="V3949" s="14">
        <f t="shared" si="185"/>
        <v>-1507.8180000000002</v>
      </c>
      <c r="W3949"/>
      <c r="Y3949" s="3">
        <v>272008405.74000001</v>
      </c>
      <c r="Z3949" s="3">
        <v>5573244.3300000001</v>
      </c>
      <c r="AA3949" s="3">
        <v>0</v>
      </c>
      <c r="AB3949">
        <v>0</v>
      </c>
      <c r="AC3949" s="3">
        <v>0</v>
      </c>
      <c r="AD3949" s="2">
        <v>-7297347.0099999998</v>
      </c>
      <c r="AE3949" s="3">
        <v>599122533.62</v>
      </c>
      <c r="AF3949" s="3">
        <v>12164932.65</v>
      </c>
      <c r="AG3949" s="3">
        <v>2628720.44</v>
      </c>
      <c r="AH3949" s="3">
        <v>103699.7</v>
      </c>
      <c r="AI3949" s="3">
        <v>2074</v>
      </c>
      <c r="AJ3949" s="2">
        <v>-10188946.82</v>
      </c>
    </row>
    <row r="3950" spans="1:36" hidden="1" x14ac:dyDescent="0.25">
      <c r="A3950" s="8">
        <v>1</v>
      </c>
      <c r="B3950" s="8" t="s">
        <v>583</v>
      </c>
      <c r="C3950" s="8">
        <v>3530220380040</v>
      </c>
      <c r="D3950" s="8" t="s">
        <v>584</v>
      </c>
      <c r="F3950" s="8" t="s">
        <v>585</v>
      </c>
      <c r="G3950" s="10">
        <v>43671</v>
      </c>
      <c r="H3950" s="8" t="s">
        <v>31</v>
      </c>
      <c r="I3950" s="8" t="s">
        <v>38</v>
      </c>
      <c r="J3950" s="9">
        <v>9278.02</v>
      </c>
      <c r="K3950" s="9">
        <v>185.56</v>
      </c>
      <c r="L3950" s="8">
        <v>0</v>
      </c>
      <c r="M3950" s="14">
        <f t="shared" si="186"/>
        <v>9463.58</v>
      </c>
      <c r="N3950" s="8">
        <v>0</v>
      </c>
      <c r="O3950" s="8">
        <v>0</v>
      </c>
      <c r="P3950" s="8" t="s">
        <v>77</v>
      </c>
      <c r="R3950" s="8">
        <v>1</v>
      </c>
      <c r="S3950" s="13">
        <f>_xlfn.XLOOKUP(P3950,rif_fee_schedule!$A$2:$A$84,rif_fee_schedule!C$2:C$84, 0)*1.628</f>
        <v>9769.6279999999988</v>
      </c>
      <c r="T3950" s="13">
        <f>_xlfn.XLOOKUP(P3950,rif_fee_schedule!$A$2:$A$84,rif_fee_schedule!D$2:D$84, 0)</f>
        <v>5674</v>
      </c>
      <c r="U3950" s="14">
        <f t="shared" si="184"/>
        <v>9769.6279999999988</v>
      </c>
      <c r="V3950" s="14">
        <f t="shared" si="185"/>
        <v>5674</v>
      </c>
      <c r="W3950"/>
      <c r="Y3950" s="3">
        <v>74696854.359999999</v>
      </c>
      <c r="Z3950" s="3">
        <v>1494936.99</v>
      </c>
      <c r="AA3950" s="3">
        <v>1189721.74</v>
      </c>
      <c r="AB3950" s="2">
        <v>103699.7</v>
      </c>
      <c r="AC3950" s="3">
        <v>2074</v>
      </c>
      <c r="AD3950" s="2">
        <v>-3422401.68</v>
      </c>
      <c r="AE3950" s="3">
        <v>599122533.62</v>
      </c>
      <c r="AF3950" s="3">
        <v>12164932.65</v>
      </c>
      <c r="AG3950" s="3">
        <v>2628720.44</v>
      </c>
      <c r="AH3950" s="3">
        <v>103699.7</v>
      </c>
      <c r="AI3950" s="3">
        <v>2074</v>
      </c>
      <c r="AJ3950" s="2">
        <v>-10188946.82</v>
      </c>
    </row>
    <row r="3951" spans="1:36" hidden="1" x14ac:dyDescent="0.25">
      <c r="A3951" s="8">
        <v>1</v>
      </c>
      <c r="B3951" s="8" t="s">
        <v>447</v>
      </c>
      <c r="C3951" s="8">
        <v>3530220380030</v>
      </c>
      <c r="D3951" s="8" t="s">
        <v>448</v>
      </c>
      <c r="F3951" s="8" t="s">
        <v>449</v>
      </c>
      <c r="G3951" s="10">
        <v>43670</v>
      </c>
      <c r="H3951" s="8" t="s">
        <v>31</v>
      </c>
      <c r="I3951" s="8" t="s">
        <v>38</v>
      </c>
      <c r="J3951" s="9">
        <v>9278.02</v>
      </c>
      <c r="K3951" s="9">
        <v>185.56</v>
      </c>
      <c r="L3951" s="8">
        <v>0</v>
      </c>
      <c r="M3951" s="14">
        <f t="shared" si="186"/>
        <v>9463.58</v>
      </c>
      <c r="N3951" s="8">
        <v>0</v>
      </c>
      <c r="O3951" s="8">
        <v>0</v>
      </c>
      <c r="P3951" s="8" t="s">
        <v>77</v>
      </c>
      <c r="R3951" s="8">
        <v>1</v>
      </c>
      <c r="S3951" s="13">
        <f>_xlfn.XLOOKUP(P3951,rif_fee_schedule!$A$2:$A$84,rif_fee_schedule!C$2:C$84, 0)*1.628</f>
        <v>9769.6279999999988</v>
      </c>
      <c r="T3951" s="13">
        <f>_xlfn.XLOOKUP(P3951,rif_fee_schedule!$A$2:$A$84,rif_fee_schedule!D$2:D$84, 0)</f>
        <v>5674</v>
      </c>
      <c r="U3951" s="14">
        <f t="shared" si="184"/>
        <v>9769.6279999999988</v>
      </c>
      <c r="V3951" s="14">
        <f t="shared" si="185"/>
        <v>5674</v>
      </c>
      <c r="W3951"/>
      <c r="Y3951" s="3">
        <v>74696854.359999999</v>
      </c>
      <c r="Z3951" s="3">
        <v>1494936.99</v>
      </c>
      <c r="AA3951" s="3">
        <v>1189721.74</v>
      </c>
      <c r="AB3951" s="2">
        <v>103699.7</v>
      </c>
      <c r="AC3951" s="3">
        <v>2074</v>
      </c>
      <c r="AD3951" s="2">
        <v>-3422401.68</v>
      </c>
      <c r="AE3951" s="3">
        <v>599122533.62</v>
      </c>
      <c r="AF3951" s="3">
        <v>12164932.65</v>
      </c>
      <c r="AG3951" s="3">
        <v>2628720.44</v>
      </c>
      <c r="AH3951" s="3">
        <v>103699.7</v>
      </c>
      <c r="AI3951" s="3">
        <v>2074</v>
      </c>
      <c r="AJ3951" s="2">
        <v>-10188946.82</v>
      </c>
    </row>
    <row r="3952" spans="1:36" hidden="1" x14ac:dyDescent="0.25">
      <c r="A3952" s="8">
        <v>1</v>
      </c>
      <c r="B3952" s="8" t="s">
        <v>471</v>
      </c>
      <c r="C3952" s="8">
        <v>3530220380150</v>
      </c>
      <c r="D3952" s="8" t="s">
        <v>472</v>
      </c>
      <c r="F3952" s="8" t="s">
        <v>473</v>
      </c>
      <c r="G3952" s="10">
        <v>43670</v>
      </c>
      <c r="H3952" s="8" t="s">
        <v>31</v>
      </c>
      <c r="I3952" s="8" t="s">
        <v>38</v>
      </c>
      <c r="J3952" s="9">
        <v>9278.02</v>
      </c>
      <c r="K3952" s="9">
        <v>185.56</v>
      </c>
      <c r="L3952" s="8">
        <v>0</v>
      </c>
      <c r="M3952" s="14">
        <f t="shared" si="186"/>
        <v>9463.58</v>
      </c>
      <c r="N3952" s="8">
        <v>0</v>
      </c>
      <c r="O3952" s="8">
        <v>0</v>
      </c>
      <c r="P3952" s="8" t="s">
        <v>77</v>
      </c>
      <c r="R3952" s="8">
        <v>1</v>
      </c>
      <c r="S3952" s="13">
        <f>_xlfn.XLOOKUP(P3952,rif_fee_schedule!$A$2:$A$84,rif_fee_schedule!C$2:C$84, 0)*1.628</f>
        <v>9769.6279999999988</v>
      </c>
      <c r="T3952" s="13">
        <f>_xlfn.XLOOKUP(P3952,rif_fee_schedule!$A$2:$A$84,rif_fee_schedule!D$2:D$84, 0)</f>
        <v>5674</v>
      </c>
      <c r="U3952" s="14">
        <f t="shared" si="184"/>
        <v>9769.6279999999988</v>
      </c>
      <c r="V3952" s="14">
        <f t="shared" si="185"/>
        <v>5674</v>
      </c>
      <c r="W3952"/>
      <c r="Y3952" s="3">
        <v>74696854.359999999</v>
      </c>
      <c r="Z3952" s="3">
        <v>1494936.99</v>
      </c>
      <c r="AA3952" s="3">
        <v>1189721.74</v>
      </c>
      <c r="AB3952" s="2">
        <v>103699.7</v>
      </c>
      <c r="AC3952" s="3">
        <v>2074</v>
      </c>
      <c r="AD3952" s="2">
        <v>-3422401.68</v>
      </c>
      <c r="AE3952" s="3">
        <v>599122533.62</v>
      </c>
      <c r="AF3952" s="3">
        <v>12164932.65</v>
      </c>
      <c r="AG3952" s="3">
        <v>2628720.44</v>
      </c>
      <c r="AH3952" s="3">
        <v>103699.7</v>
      </c>
      <c r="AI3952" s="3">
        <v>2074</v>
      </c>
      <c r="AJ3952" s="2">
        <v>-10188946.82</v>
      </c>
    </row>
    <row r="3953" spans="1:36" hidden="1" x14ac:dyDescent="0.25">
      <c r="A3953" s="8">
        <v>6</v>
      </c>
      <c r="B3953" s="8" t="s">
        <v>5279</v>
      </c>
      <c r="C3953" s="8">
        <v>1078120080330</v>
      </c>
      <c r="D3953" s="8" t="s">
        <v>5280</v>
      </c>
      <c r="F3953" s="8" t="s">
        <v>5281</v>
      </c>
      <c r="G3953" s="10">
        <v>43670</v>
      </c>
      <c r="H3953" s="8" t="s">
        <v>31</v>
      </c>
      <c r="I3953" s="8" t="s">
        <v>38</v>
      </c>
      <c r="J3953" s="9">
        <v>9278.02</v>
      </c>
      <c r="K3953" s="9">
        <v>185.56</v>
      </c>
      <c r="L3953" s="8">
        <v>0</v>
      </c>
      <c r="M3953" s="14">
        <f t="shared" si="186"/>
        <v>9463.58</v>
      </c>
      <c r="N3953" s="8">
        <v>0</v>
      </c>
      <c r="O3953" s="8">
        <v>0</v>
      </c>
      <c r="P3953" s="8" t="s">
        <v>77</v>
      </c>
      <c r="R3953" s="8">
        <v>1</v>
      </c>
      <c r="S3953" s="13">
        <f>_xlfn.XLOOKUP(P3953,rif_fee_schedule!$A$2:$A$84,rif_fee_schedule!C$2:C$84, 0)*1.628</f>
        <v>9769.6279999999988</v>
      </c>
      <c r="T3953" s="13">
        <f>_xlfn.XLOOKUP(P3953,rif_fee_schedule!$A$2:$A$84,rif_fee_schedule!D$2:D$84, 0)</f>
        <v>5674</v>
      </c>
      <c r="U3953" s="14">
        <f t="shared" si="184"/>
        <v>9769.6279999999988</v>
      </c>
      <c r="V3953" s="14">
        <f t="shared" si="185"/>
        <v>5674</v>
      </c>
      <c r="W3953"/>
      <c r="Y3953" s="3">
        <v>43269262.359999999</v>
      </c>
      <c r="Z3953" s="3">
        <v>874367.57</v>
      </c>
      <c r="AA3953" s="3">
        <v>433279.63</v>
      </c>
      <c r="AB3953">
        <v>0</v>
      </c>
      <c r="AC3953" s="3">
        <v>0</v>
      </c>
      <c r="AD3953" s="2">
        <v>374512.67</v>
      </c>
      <c r="AE3953" s="3">
        <v>599122533.62</v>
      </c>
      <c r="AF3953" s="3">
        <v>12164932.65</v>
      </c>
      <c r="AG3953" s="3">
        <v>2628720.44</v>
      </c>
      <c r="AH3953" s="3">
        <v>103699.7</v>
      </c>
      <c r="AI3953" s="3">
        <v>2074</v>
      </c>
      <c r="AJ3953" s="2">
        <v>-10188946.82</v>
      </c>
    </row>
    <row r="3954" spans="1:36" hidden="1" x14ac:dyDescent="0.25">
      <c r="A3954" s="8">
        <v>6</v>
      </c>
      <c r="B3954" s="8" t="s">
        <v>6018</v>
      </c>
      <c r="C3954" s="8">
        <v>1678250220790</v>
      </c>
      <c r="D3954" s="8" t="s">
        <v>6019</v>
      </c>
      <c r="F3954" s="8" t="s">
        <v>6020</v>
      </c>
      <c r="G3954" s="10">
        <v>43665</v>
      </c>
      <c r="H3954" s="8" t="s">
        <v>31</v>
      </c>
      <c r="I3954" s="8" t="s">
        <v>38</v>
      </c>
      <c r="J3954" s="9">
        <v>34081.75</v>
      </c>
      <c r="K3954" s="9">
        <v>681.64</v>
      </c>
      <c r="L3954" s="8">
        <v>0</v>
      </c>
      <c r="M3954" s="14">
        <f t="shared" si="186"/>
        <v>34763.39</v>
      </c>
      <c r="N3954" s="8">
        <v>0</v>
      </c>
      <c r="O3954" s="8">
        <v>0</v>
      </c>
      <c r="P3954" s="8" t="s">
        <v>376</v>
      </c>
      <c r="R3954" s="8">
        <v>6</v>
      </c>
      <c r="S3954" s="13">
        <f>_xlfn.XLOOKUP(P3954,rif_fee_schedule!$A$2:$A$84,rif_fee_schedule!C$2:C$84, 0)*1.628</f>
        <v>5981.2719999999999</v>
      </c>
      <c r="T3954" s="13">
        <f>_xlfn.XLOOKUP(P3954,rif_fee_schedule!$A$2:$A$84,rif_fee_schedule!D$2:D$84, 0)</f>
        <v>3474</v>
      </c>
      <c r="U3954" s="14">
        <f t="shared" si="184"/>
        <v>35887.631999999998</v>
      </c>
      <c r="V3954" s="14">
        <f t="shared" si="185"/>
        <v>20844</v>
      </c>
      <c r="W3954"/>
      <c r="Y3954" s="3">
        <v>43269262.359999999</v>
      </c>
      <c r="Z3954" s="3">
        <v>874367.57</v>
      </c>
      <c r="AA3954" s="3">
        <v>433279.63</v>
      </c>
      <c r="AB3954">
        <v>0</v>
      </c>
      <c r="AC3954" s="3">
        <v>0</v>
      </c>
      <c r="AD3954" s="2">
        <v>374512.67</v>
      </c>
      <c r="AE3954" s="3">
        <v>599122533.62</v>
      </c>
      <c r="AF3954" s="3">
        <v>12164932.65</v>
      </c>
      <c r="AG3954" s="3">
        <v>2628720.44</v>
      </c>
      <c r="AH3954" s="3">
        <v>103699.7</v>
      </c>
      <c r="AI3954" s="3">
        <v>2074</v>
      </c>
      <c r="AJ3954" s="2">
        <v>-10188946.82</v>
      </c>
    </row>
    <row r="3955" spans="1:36" hidden="1" x14ac:dyDescent="0.25">
      <c r="A3955" s="8">
        <v>6</v>
      </c>
      <c r="B3955" s="8" t="s">
        <v>6024</v>
      </c>
      <c r="C3955" s="8">
        <v>1678250220850</v>
      </c>
      <c r="D3955" s="8" t="s">
        <v>6025</v>
      </c>
      <c r="F3955" s="8" t="s">
        <v>6020</v>
      </c>
      <c r="G3955" s="10">
        <v>43672</v>
      </c>
      <c r="H3955" s="8" t="s">
        <v>31</v>
      </c>
      <c r="I3955" s="8" t="s">
        <v>38</v>
      </c>
      <c r="J3955" s="9">
        <v>22721.17</v>
      </c>
      <c r="K3955" s="9">
        <v>454.42</v>
      </c>
      <c r="L3955" s="8">
        <v>0</v>
      </c>
      <c r="M3955" s="14">
        <f t="shared" si="186"/>
        <v>23175.589999999997</v>
      </c>
      <c r="N3955" s="8">
        <v>0</v>
      </c>
      <c r="O3955" s="8">
        <v>0</v>
      </c>
      <c r="P3955" s="8" t="s">
        <v>376</v>
      </c>
      <c r="R3955" s="8">
        <v>4</v>
      </c>
      <c r="S3955" s="13">
        <f>_xlfn.XLOOKUP(P3955,rif_fee_schedule!$A$2:$A$84,rif_fee_schedule!C$2:C$84, 0)*1.628</f>
        <v>5981.2719999999999</v>
      </c>
      <c r="T3955" s="13">
        <f>_xlfn.XLOOKUP(P3955,rif_fee_schedule!$A$2:$A$84,rif_fee_schedule!D$2:D$84, 0)</f>
        <v>3474</v>
      </c>
      <c r="U3955" s="14">
        <f t="shared" ref="U3955:U4018" si="187">S3955*R3955</f>
        <v>23925.088</v>
      </c>
      <c r="V3955" s="14">
        <f t="shared" ref="V3955:V4018" si="188">T3955*R3955</f>
        <v>13896</v>
      </c>
      <c r="W3955"/>
      <c r="Y3955" s="3">
        <v>43269262.359999999</v>
      </c>
      <c r="Z3955" s="3">
        <v>874367.57</v>
      </c>
      <c r="AA3955" s="3">
        <v>433279.63</v>
      </c>
      <c r="AB3955">
        <v>0</v>
      </c>
      <c r="AC3955" s="3">
        <v>0</v>
      </c>
      <c r="AD3955" s="2">
        <v>374512.67</v>
      </c>
      <c r="AE3955" s="3">
        <v>599122533.62</v>
      </c>
      <c r="AF3955" s="3">
        <v>12164932.65</v>
      </c>
      <c r="AG3955" s="3">
        <v>2628720.44</v>
      </c>
      <c r="AH3955" s="3">
        <v>103699.7</v>
      </c>
      <c r="AI3955" s="3">
        <v>2074</v>
      </c>
      <c r="AJ3955" s="2">
        <v>-10188946.82</v>
      </c>
    </row>
    <row r="3956" spans="1:36" hidden="1" x14ac:dyDescent="0.25">
      <c r="A3956" s="8">
        <v>3</v>
      </c>
      <c r="B3956" s="8" t="s">
        <v>3615</v>
      </c>
      <c r="C3956" s="8">
        <v>3220160051480</v>
      </c>
      <c r="D3956" s="8" t="s">
        <v>3616</v>
      </c>
      <c r="F3956" s="8" t="s">
        <v>3617</v>
      </c>
      <c r="G3956" s="10">
        <v>43668</v>
      </c>
      <c r="H3956" s="8" t="s">
        <v>31</v>
      </c>
      <c r="I3956" s="8" t="s">
        <v>38</v>
      </c>
      <c r="J3956" s="9">
        <v>9278.02</v>
      </c>
      <c r="K3956" s="9">
        <v>185.56</v>
      </c>
      <c r="L3956" s="8">
        <v>0</v>
      </c>
      <c r="M3956" s="14">
        <f t="shared" si="186"/>
        <v>9463.58</v>
      </c>
      <c r="N3956" s="8">
        <v>0</v>
      </c>
      <c r="O3956" s="8">
        <v>0</v>
      </c>
      <c r="P3956" s="8" t="s">
        <v>77</v>
      </c>
      <c r="R3956" s="8">
        <v>1</v>
      </c>
      <c r="S3956" s="13">
        <f>_xlfn.XLOOKUP(P3956,rif_fee_schedule!$A$2:$A$84,rif_fee_schedule!C$2:C$84, 0)*1.628</f>
        <v>9769.6279999999988</v>
      </c>
      <c r="T3956" s="13">
        <f>_xlfn.XLOOKUP(P3956,rif_fee_schedule!$A$2:$A$84,rif_fee_schedule!D$2:D$84, 0)</f>
        <v>5674</v>
      </c>
      <c r="U3956" s="14">
        <f t="shared" si="187"/>
        <v>9769.6279999999988</v>
      </c>
      <c r="V3956" s="14">
        <f t="shared" si="188"/>
        <v>5674</v>
      </c>
      <c r="W3956"/>
      <c r="Y3956" s="3">
        <v>23988344.25</v>
      </c>
      <c r="Z3956" s="3">
        <v>491993.61</v>
      </c>
      <c r="AA3956" s="3">
        <v>633517.25</v>
      </c>
      <c r="AB3956">
        <v>0</v>
      </c>
      <c r="AC3956" s="3">
        <v>0</v>
      </c>
      <c r="AD3956" s="2">
        <v>2811604.2</v>
      </c>
      <c r="AE3956" s="3">
        <v>599122533.62</v>
      </c>
      <c r="AF3956" s="3">
        <v>12164932.65</v>
      </c>
      <c r="AG3956" s="3">
        <v>2628720.44</v>
      </c>
      <c r="AH3956" s="3">
        <v>103699.7</v>
      </c>
      <c r="AI3956" s="3">
        <v>2074</v>
      </c>
      <c r="AJ3956" s="2">
        <v>-10188946.82</v>
      </c>
    </row>
    <row r="3957" spans="1:36" hidden="1" x14ac:dyDescent="0.25">
      <c r="A3957" s="8">
        <v>3</v>
      </c>
      <c r="B3957" s="8" t="s">
        <v>3154</v>
      </c>
      <c r="C3957" s="8">
        <v>420160060960</v>
      </c>
      <c r="D3957" s="8" t="s">
        <v>3155</v>
      </c>
      <c r="F3957" s="8" t="s">
        <v>3156</v>
      </c>
      <c r="G3957" s="10">
        <v>43672</v>
      </c>
      <c r="H3957" s="8" t="s">
        <v>31</v>
      </c>
      <c r="I3957" s="8" t="s">
        <v>38</v>
      </c>
      <c r="J3957" s="9">
        <v>51122.63</v>
      </c>
      <c r="K3957" s="9">
        <v>1022.45</v>
      </c>
      <c r="L3957" s="8">
        <v>0</v>
      </c>
      <c r="M3957" s="14">
        <f t="shared" si="186"/>
        <v>52145.079999999994</v>
      </c>
      <c r="N3957" s="8">
        <v>0</v>
      </c>
      <c r="O3957" s="8">
        <v>0</v>
      </c>
      <c r="P3957" s="8" t="s">
        <v>376</v>
      </c>
      <c r="R3957" s="8">
        <v>9</v>
      </c>
      <c r="S3957" s="13">
        <f>_xlfn.XLOOKUP(P3957,rif_fee_schedule!$A$2:$A$84,rif_fee_schedule!C$2:C$84, 0)*1.628</f>
        <v>5981.2719999999999</v>
      </c>
      <c r="T3957" s="13">
        <f>_xlfn.XLOOKUP(P3957,rif_fee_schedule!$A$2:$A$84,rif_fee_schedule!D$2:D$84, 0)</f>
        <v>3474</v>
      </c>
      <c r="U3957" s="14">
        <f t="shared" si="187"/>
        <v>53831.447999999997</v>
      </c>
      <c r="V3957" s="14">
        <f t="shared" si="188"/>
        <v>31266</v>
      </c>
      <c r="W3957"/>
      <c r="Y3957" s="3">
        <v>23988344.25</v>
      </c>
      <c r="Z3957" s="3">
        <v>491993.61</v>
      </c>
      <c r="AA3957" s="3">
        <v>633517.25</v>
      </c>
      <c r="AB3957">
        <v>0</v>
      </c>
      <c r="AC3957" s="3">
        <v>0</v>
      </c>
      <c r="AD3957" s="2">
        <v>2811604.2</v>
      </c>
      <c r="AE3957" s="3">
        <v>599122533.62</v>
      </c>
      <c r="AF3957" s="3">
        <v>12164932.65</v>
      </c>
      <c r="AG3957" s="3">
        <v>2628720.44</v>
      </c>
      <c r="AH3957" s="3">
        <v>103699.7</v>
      </c>
      <c r="AI3957" s="3">
        <v>2074</v>
      </c>
      <c r="AJ3957" s="2">
        <v>-10188946.82</v>
      </c>
    </row>
    <row r="3958" spans="1:36" hidden="1" x14ac:dyDescent="0.25">
      <c r="A3958" s="8">
        <v>3</v>
      </c>
      <c r="B3958" s="8" t="s">
        <v>3676</v>
      </c>
      <c r="C3958" s="8">
        <v>3220160050470</v>
      </c>
      <c r="D3958" s="8" t="s">
        <v>3677</v>
      </c>
      <c r="F3958" s="8" t="s">
        <v>3678</v>
      </c>
      <c r="G3958" s="10">
        <v>43668</v>
      </c>
      <c r="H3958" s="8" t="s">
        <v>31</v>
      </c>
      <c r="I3958" s="8" t="s">
        <v>38</v>
      </c>
      <c r="J3958" s="9">
        <v>0</v>
      </c>
      <c r="K3958" s="9">
        <v>185.56</v>
      </c>
      <c r="L3958" s="8">
        <v>9278.02</v>
      </c>
      <c r="M3958" s="14">
        <f t="shared" si="186"/>
        <v>9463.58</v>
      </c>
      <c r="N3958" s="8">
        <v>0</v>
      </c>
      <c r="O3958" s="8">
        <v>0</v>
      </c>
      <c r="P3958" s="8" t="s">
        <v>77</v>
      </c>
      <c r="R3958" s="8">
        <v>1</v>
      </c>
      <c r="S3958" s="13">
        <f>_xlfn.XLOOKUP(P3958,rif_fee_schedule!$A$2:$A$84,rif_fee_schedule!C$2:C$84, 0)*1.628</f>
        <v>9769.6279999999988</v>
      </c>
      <c r="T3958" s="13">
        <f>_xlfn.XLOOKUP(P3958,rif_fee_schedule!$A$2:$A$84,rif_fee_schedule!D$2:D$84, 0)</f>
        <v>5674</v>
      </c>
      <c r="U3958" s="14">
        <f t="shared" si="187"/>
        <v>9769.6279999999988</v>
      </c>
      <c r="V3958" s="14">
        <f t="shared" si="188"/>
        <v>5674</v>
      </c>
      <c r="W3958"/>
      <c r="Y3958" s="3">
        <v>23988344.25</v>
      </c>
      <c r="Z3958" s="3">
        <v>491993.61</v>
      </c>
      <c r="AA3958" s="3">
        <v>633517.25</v>
      </c>
      <c r="AB3958">
        <v>0</v>
      </c>
      <c r="AC3958" s="3">
        <v>0</v>
      </c>
      <c r="AD3958" s="2">
        <v>2811604.2</v>
      </c>
      <c r="AE3958" s="3">
        <v>599122533.62</v>
      </c>
      <c r="AF3958" s="3">
        <v>12164932.65</v>
      </c>
      <c r="AG3958" s="3">
        <v>2628720.44</v>
      </c>
      <c r="AH3958" s="3">
        <v>103699.7</v>
      </c>
      <c r="AI3958" s="3">
        <v>2074</v>
      </c>
      <c r="AJ3958" s="2">
        <v>-10188946.82</v>
      </c>
    </row>
    <row r="3959" spans="1:36" hidden="1" x14ac:dyDescent="0.25">
      <c r="A3959" s="8">
        <v>3</v>
      </c>
      <c r="B3959" s="8" t="s">
        <v>3096</v>
      </c>
      <c r="C3959" s="8">
        <v>420160061140</v>
      </c>
      <c r="D3959" s="8" t="s">
        <v>3097</v>
      </c>
      <c r="F3959" s="8" t="s">
        <v>3098</v>
      </c>
      <c r="G3959" s="10">
        <v>43672</v>
      </c>
      <c r="H3959" s="8" t="s">
        <v>31</v>
      </c>
      <c r="I3959" s="8" t="s">
        <v>38</v>
      </c>
      <c r="J3959" s="9">
        <v>51122.63</v>
      </c>
      <c r="K3959" s="9">
        <v>1022.45</v>
      </c>
      <c r="L3959" s="8">
        <v>0</v>
      </c>
      <c r="M3959" s="14">
        <f t="shared" si="186"/>
        <v>52145.079999999994</v>
      </c>
      <c r="N3959" s="8">
        <v>0</v>
      </c>
      <c r="O3959" s="8">
        <v>0</v>
      </c>
      <c r="P3959" s="8" t="s">
        <v>376</v>
      </c>
      <c r="R3959" s="8">
        <v>9</v>
      </c>
      <c r="S3959" s="13">
        <f>_xlfn.XLOOKUP(P3959,rif_fee_schedule!$A$2:$A$84,rif_fee_schedule!C$2:C$84, 0)*1.628</f>
        <v>5981.2719999999999</v>
      </c>
      <c r="T3959" s="13">
        <f>_xlfn.XLOOKUP(P3959,rif_fee_schedule!$A$2:$A$84,rif_fee_schedule!D$2:D$84, 0)</f>
        <v>3474</v>
      </c>
      <c r="U3959" s="14">
        <f t="shared" si="187"/>
        <v>53831.447999999997</v>
      </c>
      <c r="V3959" s="14">
        <f t="shared" si="188"/>
        <v>31266</v>
      </c>
      <c r="W3959"/>
      <c r="Y3959" s="3">
        <v>23988344.25</v>
      </c>
      <c r="Z3959" s="3">
        <v>491993.61</v>
      </c>
      <c r="AA3959" s="3">
        <v>633517.25</v>
      </c>
      <c r="AB3959">
        <v>0</v>
      </c>
      <c r="AC3959" s="3">
        <v>0</v>
      </c>
      <c r="AD3959" s="2">
        <v>2811604.2</v>
      </c>
      <c r="AE3959" s="3">
        <v>599122533.62</v>
      </c>
      <c r="AF3959" s="3">
        <v>12164932.65</v>
      </c>
      <c r="AG3959" s="3">
        <v>2628720.44</v>
      </c>
      <c r="AH3959" s="3">
        <v>103699.7</v>
      </c>
      <c r="AI3959" s="3">
        <v>2074</v>
      </c>
      <c r="AJ3959" s="2">
        <v>-10188946.82</v>
      </c>
    </row>
    <row r="3960" spans="1:36" hidden="1" x14ac:dyDescent="0.25">
      <c r="A3960" s="8">
        <v>3</v>
      </c>
      <c r="B3960" s="8" t="s">
        <v>3790</v>
      </c>
      <c r="C3960" s="8">
        <v>3220160051460</v>
      </c>
      <c r="D3960" s="8" t="s">
        <v>3791</v>
      </c>
      <c r="F3960" s="8" t="s">
        <v>3792</v>
      </c>
      <c r="G3960" s="10">
        <v>43668</v>
      </c>
      <c r="H3960" s="8" t="s">
        <v>31</v>
      </c>
      <c r="I3960" s="8" t="s">
        <v>38</v>
      </c>
      <c r="J3960" s="9">
        <v>9278.02</v>
      </c>
      <c r="K3960" s="9">
        <v>185.56</v>
      </c>
      <c r="L3960" s="8">
        <v>0</v>
      </c>
      <c r="M3960" s="14">
        <f t="shared" si="186"/>
        <v>9463.58</v>
      </c>
      <c r="N3960" s="8">
        <v>0</v>
      </c>
      <c r="O3960" s="8">
        <v>0</v>
      </c>
      <c r="P3960" s="8" t="s">
        <v>77</v>
      </c>
      <c r="R3960" s="8">
        <v>1</v>
      </c>
      <c r="S3960" s="13">
        <f>_xlfn.XLOOKUP(P3960,rif_fee_schedule!$A$2:$A$84,rif_fee_schedule!C$2:C$84, 0)*1.628</f>
        <v>9769.6279999999988</v>
      </c>
      <c r="T3960" s="13">
        <f>_xlfn.XLOOKUP(P3960,rif_fee_schedule!$A$2:$A$84,rif_fee_schedule!D$2:D$84, 0)</f>
        <v>5674</v>
      </c>
      <c r="U3960" s="14">
        <f t="shared" si="187"/>
        <v>9769.6279999999988</v>
      </c>
      <c r="V3960" s="14">
        <f t="shared" si="188"/>
        <v>5674</v>
      </c>
      <c r="W3960"/>
      <c r="Y3960" s="3">
        <v>23988344.25</v>
      </c>
      <c r="Z3960" s="3">
        <v>491993.61</v>
      </c>
      <c r="AA3960" s="3">
        <v>633517.25</v>
      </c>
      <c r="AB3960">
        <v>0</v>
      </c>
      <c r="AC3960" s="3">
        <v>0</v>
      </c>
      <c r="AD3960" s="2">
        <v>2811604.2</v>
      </c>
      <c r="AE3960" s="3">
        <v>599122533.62</v>
      </c>
      <c r="AF3960" s="3">
        <v>12164932.65</v>
      </c>
      <c r="AG3960" s="3">
        <v>2628720.44</v>
      </c>
      <c r="AH3960" s="3">
        <v>103699.7</v>
      </c>
      <c r="AI3960" s="3">
        <v>2074</v>
      </c>
      <c r="AJ3960" s="2">
        <v>-10188946.82</v>
      </c>
    </row>
    <row r="3961" spans="1:36" hidden="1" x14ac:dyDescent="0.25">
      <c r="A3961" s="8">
        <v>3</v>
      </c>
      <c r="B3961" s="8" t="s">
        <v>3724</v>
      </c>
      <c r="C3961" s="8">
        <v>3220160051500</v>
      </c>
      <c r="D3961" s="8" t="s">
        <v>3725</v>
      </c>
      <c r="F3961" s="8" t="s">
        <v>3726</v>
      </c>
      <c r="G3961" s="10">
        <v>43668</v>
      </c>
      <c r="H3961" s="8" t="s">
        <v>31</v>
      </c>
      <c r="I3961" s="8" t="s">
        <v>38</v>
      </c>
      <c r="J3961" s="9">
        <v>9278.02</v>
      </c>
      <c r="K3961" s="9">
        <v>185.56</v>
      </c>
      <c r="L3961" s="8">
        <v>0</v>
      </c>
      <c r="M3961" s="14">
        <f t="shared" si="186"/>
        <v>9463.58</v>
      </c>
      <c r="N3961" s="8">
        <v>0</v>
      </c>
      <c r="O3961" s="8">
        <v>0</v>
      </c>
      <c r="P3961" s="8" t="s">
        <v>77</v>
      </c>
      <c r="R3961" s="8">
        <v>1</v>
      </c>
      <c r="S3961" s="13">
        <f>_xlfn.XLOOKUP(P3961,rif_fee_schedule!$A$2:$A$84,rif_fee_schedule!C$2:C$84, 0)*1.628</f>
        <v>9769.6279999999988</v>
      </c>
      <c r="T3961" s="13">
        <f>_xlfn.XLOOKUP(P3961,rif_fee_schedule!$A$2:$A$84,rif_fee_schedule!D$2:D$84, 0)</f>
        <v>5674</v>
      </c>
      <c r="U3961" s="14">
        <f t="shared" si="187"/>
        <v>9769.6279999999988</v>
      </c>
      <c r="V3961" s="14">
        <f t="shared" si="188"/>
        <v>5674</v>
      </c>
      <c r="W3961"/>
      <c r="Y3961" s="3">
        <v>23988344.25</v>
      </c>
      <c r="Z3961" s="3">
        <v>491993.61</v>
      </c>
      <c r="AA3961" s="3">
        <v>633517.25</v>
      </c>
      <c r="AB3961">
        <v>0</v>
      </c>
      <c r="AC3961" s="3">
        <v>0</v>
      </c>
      <c r="AD3961" s="2">
        <v>2811604.2</v>
      </c>
      <c r="AE3961" s="3">
        <v>599122533.62</v>
      </c>
      <c r="AF3961" s="3">
        <v>12164932.65</v>
      </c>
      <c r="AG3961" s="3">
        <v>2628720.44</v>
      </c>
      <c r="AH3961" s="3">
        <v>103699.7</v>
      </c>
      <c r="AI3961" s="3">
        <v>2074</v>
      </c>
      <c r="AJ3961" s="2">
        <v>-10188946.82</v>
      </c>
    </row>
    <row r="3962" spans="1:36" hidden="1" x14ac:dyDescent="0.25">
      <c r="A3962" s="8">
        <v>3</v>
      </c>
      <c r="B3962" s="8" t="s">
        <v>3123</v>
      </c>
      <c r="C3962" s="8">
        <v>420160060810</v>
      </c>
      <c r="D3962" s="8" t="s">
        <v>3124</v>
      </c>
      <c r="F3962" s="8" t="s">
        <v>3125</v>
      </c>
      <c r="G3962" s="10">
        <v>43675</v>
      </c>
      <c r="H3962" s="8" t="s">
        <v>31</v>
      </c>
      <c r="I3962" s="8" t="s">
        <v>38</v>
      </c>
      <c r="J3962" s="9">
        <v>51122.63</v>
      </c>
      <c r="K3962" s="9">
        <v>1022.45</v>
      </c>
      <c r="L3962" s="8">
        <v>0</v>
      </c>
      <c r="M3962" s="14">
        <f t="shared" si="186"/>
        <v>52145.079999999994</v>
      </c>
      <c r="N3962" s="8">
        <v>0</v>
      </c>
      <c r="O3962" s="8">
        <v>0</v>
      </c>
      <c r="P3962" s="8" t="s">
        <v>376</v>
      </c>
      <c r="R3962" s="8">
        <v>9</v>
      </c>
      <c r="S3962" s="13">
        <f>_xlfn.XLOOKUP(P3962,rif_fee_schedule!$A$2:$A$84,rif_fee_schedule!C$2:C$84, 0)*1.628</f>
        <v>5981.2719999999999</v>
      </c>
      <c r="T3962" s="13">
        <f>_xlfn.XLOOKUP(P3962,rif_fee_schedule!$A$2:$A$84,rif_fee_schedule!D$2:D$84, 0)</f>
        <v>3474</v>
      </c>
      <c r="U3962" s="14">
        <f t="shared" si="187"/>
        <v>53831.447999999997</v>
      </c>
      <c r="V3962" s="14">
        <f t="shared" si="188"/>
        <v>31266</v>
      </c>
      <c r="W3962"/>
      <c r="Y3962" s="3">
        <v>23988344.25</v>
      </c>
      <c r="Z3962" s="3">
        <v>491993.61</v>
      </c>
      <c r="AA3962" s="3">
        <v>633517.25</v>
      </c>
      <c r="AB3962">
        <v>0</v>
      </c>
      <c r="AC3962" s="3">
        <v>0</v>
      </c>
      <c r="AD3962" s="2">
        <v>2811604.2</v>
      </c>
      <c r="AE3962" s="3">
        <v>599122533.62</v>
      </c>
      <c r="AF3962" s="3">
        <v>12164932.65</v>
      </c>
      <c r="AG3962" s="3">
        <v>2628720.44</v>
      </c>
      <c r="AH3962" s="3">
        <v>103699.7</v>
      </c>
      <c r="AI3962" s="3">
        <v>2074</v>
      </c>
      <c r="AJ3962" s="2">
        <v>-10188946.82</v>
      </c>
    </row>
    <row r="3963" spans="1:36" hidden="1" x14ac:dyDescent="0.25">
      <c r="A3963" s="8">
        <v>3</v>
      </c>
      <c r="B3963" s="8" t="s">
        <v>3552</v>
      </c>
      <c r="C3963" s="8">
        <v>3220160051570</v>
      </c>
      <c r="D3963" s="8" t="s">
        <v>3553</v>
      </c>
      <c r="F3963" s="8" t="s">
        <v>3554</v>
      </c>
      <c r="G3963" s="10">
        <v>43668</v>
      </c>
      <c r="H3963" s="8" t="s">
        <v>31</v>
      </c>
      <c r="I3963" s="8" t="s">
        <v>38</v>
      </c>
      <c r="J3963" s="9">
        <v>9278.02</v>
      </c>
      <c r="K3963" s="9">
        <v>185.56</v>
      </c>
      <c r="L3963" s="8">
        <v>0</v>
      </c>
      <c r="M3963" s="14">
        <f t="shared" si="186"/>
        <v>9463.58</v>
      </c>
      <c r="N3963" s="8">
        <v>0</v>
      </c>
      <c r="O3963" s="8">
        <v>0</v>
      </c>
      <c r="P3963" s="8" t="s">
        <v>77</v>
      </c>
      <c r="R3963" s="8">
        <v>1</v>
      </c>
      <c r="S3963" s="13">
        <f>_xlfn.XLOOKUP(P3963,rif_fee_schedule!$A$2:$A$84,rif_fee_schedule!C$2:C$84, 0)*1.628</f>
        <v>9769.6279999999988</v>
      </c>
      <c r="T3963" s="13">
        <f>_xlfn.XLOOKUP(P3963,rif_fee_schedule!$A$2:$A$84,rif_fee_schedule!D$2:D$84, 0)</f>
        <v>5674</v>
      </c>
      <c r="U3963" s="14">
        <f t="shared" si="187"/>
        <v>9769.6279999999988</v>
      </c>
      <c r="V3963" s="14">
        <f t="shared" si="188"/>
        <v>5674</v>
      </c>
      <c r="W3963"/>
      <c r="Y3963" s="3">
        <v>23988344.25</v>
      </c>
      <c r="Z3963" s="3">
        <v>491993.61</v>
      </c>
      <c r="AA3963" s="3">
        <v>633517.25</v>
      </c>
      <c r="AB3963">
        <v>0</v>
      </c>
      <c r="AC3963" s="3">
        <v>0</v>
      </c>
      <c r="AD3963" s="2">
        <v>2811604.2</v>
      </c>
      <c r="AE3963" s="3">
        <v>599122533.62</v>
      </c>
      <c r="AF3963" s="3">
        <v>12164932.65</v>
      </c>
      <c r="AG3963" s="3">
        <v>2628720.44</v>
      </c>
      <c r="AH3963" s="3">
        <v>103699.7</v>
      </c>
      <c r="AI3963" s="3">
        <v>2074</v>
      </c>
      <c r="AJ3963" s="2">
        <v>-10188946.82</v>
      </c>
    </row>
    <row r="3964" spans="1:36" hidden="1" x14ac:dyDescent="0.25">
      <c r="A3964" s="8">
        <v>3</v>
      </c>
      <c r="B3964" s="8" t="s">
        <v>3679</v>
      </c>
      <c r="C3964" s="8">
        <v>3220160051490</v>
      </c>
      <c r="D3964" s="8" t="s">
        <v>3680</v>
      </c>
      <c r="F3964" s="8" t="s">
        <v>3681</v>
      </c>
      <c r="G3964" s="10">
        <v>43668</v>
      </c>
      <c r="H3964" s="8" t="s">
        <v>31</v>
      </c>
      <c r="I3964" s="8" t="s">
        <v>38</v>
      </c>
      <c r="J3964" s="9">
        <v>9278.02</v>
      </c>
      <c r="K3964" s="9">
        <v>185.56</v>
      </c>
      <c r="L3964" s="8">
        <v>0</v>
      </c>
      <c r="M3964" s="14">
        <f t="shared" si="186"/>
        <v>9463.58</v>
      </c>
      <c r="N3964" s="8">
        <v>0</v>
      </c>
      <c r="O3964" s="8">
        <v>0</v>
      </c>
      <c r="P3964" s="8" t="s">
        <v>77</v>
      </c>
      <c r="R3964" s="8">
        <v>1</v>
      </c>
      <c r="S3964" s="13">
        <f>_xlfn.XLOOKUP(P3964,rif_fee_schedule!$A$2:$A$84,rif_fee_schedule!C$2:C$84, 0)*1.628</f>
        <v>9769.6279999999988</v>
      </c>
      <c r="T3964" s="13">
        <f>_xlfn.XLOOKUP(P3964,rif_fee_schedule!$A$2:$A$84,rif_fee_schedule!D$2:D$84, 0)</f>
        <v>5674</v>
      </c>
      <c r="U3964" s="14">
        <f t="shared" si="187"/>
        <v>9769.6279999999988</v>
      </c>
      <c r="V3964" s="14">
        <f t="shared" si="188"/>
        <v>5674</v>
      </c>
      <c r="W3964"/>
      <c r="Y3964" s="3">
        <v>23988344.25</v>
      </c>
      <c r="Z3964" s="3">
        <v>491993.61</v>
      </c>
      <c r="AA3964" s="3">
        <v>633517.25</v>
      </c>
      <c r="AB3964">
        <v>0</v>
      </c>
      <c r="AC3964" s="3">
        <v>0</v>
      </c>
      <c r="AD3964" s="2">
        <v>2811604.2</v>
      </c>
      <c r="AE3964" s="3">
        <v>599122533.62</v>
      </c>
      <c r="AF3964" s="3">
        <v>12164932.65</v>
      </c>
      <c r="AG3964" s="3">
        <v>2628720.44</v>
      </c>
      <c r="AH3964" s="3">
        <v>103699.7</v>
      </c>
      <c r="AI3964" s="3">
        <v>2074</v>
      </c>
      <c r="AJ3964" s="2">
        <v>-10188946.82</v>
      </c>
    </row>
    <row r="3965" spans="1:36" hidden="1" x14ac:dyDescent="0.25">
      <c r="A3965" s="8">
        <v>3</v>
      </c>
      <c r="B3965" s="8" t="s">
        <v>3721</v>
      </c>
      <c r="C3965" s="8">
        <v>3220160050460</v>
      </c>
      <c r="D3965" s="8" t="s">
        <v>3722</v>
      </c>
      <c r="F3965" s="8" t="s">
        <v>3723</v>
      </c>
      <c r="G3965" s="10">
        <v>43668</v>
      </c>
      <c r="H3965" s="8" t="s">
        <v>31</v>
      </c>
      <c r="I3965" s="8" t="s">
        <v>38</v>
      </c>
      <c r="J3965" s="9">
        <v>0</v>
      </c>
      <c r="K3965" s="9">
        <v>185.56</v>
      </c>
      <c r="L3965" s="8">
        <v>9278.02</v>
      </c>
      <c r="M3965" s="14">
        <f t="shared" si="186"/>
        <v>9463.58</v>
      </c>
      <c r="N3965" s="8">
        <v>0</v>
      </c>
      <c r="O3965" s="8">
        <v>0</v>
      </c>
      <c r="P3965" s="8" t="s">
        <v>77</v>
      </c>
      <c r="R3965" s="8">
        <v>1</v>
      </c>
      <c r="S3965" s="13">
        <f>_xlfn.XLOOKUP(P3965,rif_fee_schedule!$A$2:$A$84,rif_fee_schedule!C$2:C$84, 0)*1.628</f>
        <v>9769.6279999999988</v>
      </c>
      <c r="T3965" s="13">
        <f>_xlfn.XLOOKUP(P3965,rif_fee_schedule!$A$2:$A$84,rif_fee_schedule!D$2:D$84, 0)</f>
        <v>5674</v>
      </c>
      <c r="U3965" s="14">
        <f t="shared" si="187"/>
        <v>9769.6279999999988</v>
      </c>
      <c r="V3965" s="14">
        <f t="shared" si="188"/>
        <v>5674</v>
      </c>
      <c r="W3965"/>
      <c r="Y3965" s="3">
        <v>23988344.25</v>
      </c>
      <c r="Z3965" s="3">
        <v>491993.61</v>
      </c>
      <c r="AA3965" s="3">
        <v>633517.25</v>
      </c>
      <c r="AB3965">
        <v>0</v>
      </c>
      <c r="AC3965" s="3">
        <v>0</v>
      </c>
      <c r="AD3965" s="2">
        <v>2811604.2</v>
      </c>
      <c r="AE3965" s="3">
        <v>599122533.62</v>
      </c>
      <c r="AF3965" s="3">
        <v>12164932.65</v>
      </c>
      <c r="AG3965" s="3">
        <v>2628720.44</v>
      </c>
      <c r="AH3965" s="3">
        <v>103699.7</v>
      </c>
      <c r="AI3965" s="3">
        <v>2074</v>
      </c>
      <c r="AJ3965" s="2">
        <v>-10188946.82</v>
      </c>
    </row>
    <row r="3966" spans="1:36" hidden="1" x14ac:dyDescent="0.25">
      <c r="A3966" s="8">
        <v>3</v>
      </c>
      <c r="B3966" s="8" t="s">
        <v>3555</v>
      </c>
      <c r="C3966" s="8">
        <v>3220160051440</v>
      </c>
      <c r="D3966" s="8" t="s">
        <v>3556</v>
      </c>
      <c r="F3966" s="8" t="s">
        <v>3557</v>
      </c>
      <c r="G3966" s="10">
        <v>43668</v>
      </c>
      <c r="H3966" s="8" t="s">
        <v>31</v>
      </c>
      <c r="I3966" s="8" t="s">
        <v>38</v>
      </c>
      <c r="J3966" s="9">
        <v>9278.02</v>
      </c>
      <c r="K3966" s="9">
        <v>185.56</v>
      </c>
      <c r="L3966" s="8">
        <v>0</v>
      </c>
      <c r="M3966" s="14">
        <f t="shared" si="186"/>
        <v>9463.58</v>
      </c>
      <c r="N3966" s="8">
        <v>0</v>
      </c>
      <c r="O3966" s="8">
        <v>0</v>
      </c>
      <c r="P3966" s="8" t="s">
        <v>77</v>
      </c>
      <c r="R3966" s="8">
        <v>1</v>
      </c>
      <c r="S3966" s="13">
        <f>_xlfn.XLOOKUP(P3966,rif_fee_schedule!$A$2:$A$84,rif_fee_schedule!C$2:C$84, 0)*1.628</f>
        <v>9769.6279999999988</v>
      </c>
      <c r="T3966" s="13">
        <f>_xlfn.XLOOKUP(P3966,rif_fee_schedule!$A$2:$A$84,rif_fee_schedule!D$2:D$84, 0)</f>
        <v>5674</v>
      </c>
      <c r="U3966" s="14">
        <f t="shared" si="187"/>
        <v>9769.6279999999988</v>
      </c>
      <c r="V3966" s="14">
        <f t="shared" si="188"/>
        <v>5674</v>
      </c>
      <c r="W3966"/>
      <c r="Y3966" s="3">
        <v>23988344.25</v>
      </c>
      <c r="Z3966" s="3">
        <v>491993.61</v>
      </c>
      <c r="AA3966" s="3">
        <v>633517.25</v>
      </c>
      <c r="AB3966">
        <v>0</v>
      </c>
      <c r="AC3966" s="3">
        <v>0</v>
      </c>
      <c r="AD3966" s="2">
        <v>2811604.2</v>
      </c>
      <c r="AE3966" s="3">
        <v>599122533.62</v>
      </c>
      <c r="AF3966" s="3">
        <v>12164932.65</v>
      </c>
      <c r="AG3966" s="3">
        <v>2628720.44</v>
      </c>
      <c r="AH3966" s="3">
        <v>103699.7</v>
      </c>
      <c r="AI3966" s="3">
        <v>2074</v>
      </c>
      <c r="AJ3966" s="2">
        <v>-10188946.82</v>
      </c>
    </row>
    <row r="3967" spans="1:36" hidden="1" x14ac:dyDescent="0.25">
      <c r="A3967" s="8">
        <v>3.1</v>
      </c>
      <c r="B3967" s="8" t="s">
        <v>3979</v>
      </c>
      <c r="C3967" s="8">
        <v>622280140380</v>
      </c>
      <c r="D3967" s="8" t="s">
        <v>3980</v>
      </c>
      <c r="F3967" s="8" t="s">
        <v>3981</v>
      </c>
      <c r="G3967" s="10">
        <v>43669</v>
      </c>
      <c r="H3967" s="8" t="s">
        <v>31</v>
      </c>
      <c r="I3967" s="8" t="s">
        <v>38</v>
      </c>
      <c r="J3967" s="9">
        <v>0</v>
      </c>
      <c r="K3967" s="9">
        <v>0</v>
      </c>
      <c r="L3967" s="8">
        <v>0</v>
      </c>
      <c r="M3967" s="14">
        <f t="shared" si="186"/>
        <v>0</v>
      </c>
      <c r="N3967" s="8">
        <v>0</v>
      </c>
      <c r="O3967" s="8">
        <v>0</v>
      </c>
      <c r="P3967" s="8" t="s">
        <v>77</v>
      </c>
      <c r="R3967" s="8">
        <v>0</v>
      </c>
      <c r="S3967" s="13">
        <f>_xlfn.XLOOKUP(P3967,rif_fee_schedule!$A$2:$A$84,rif_fee_schedule!C$2:C$84, 0)*1.628</f>
        <v>9769.6279999999988</v>
      </c>
      <c r="T3967" s="13">
        <f>_xlfn.XLOOKUP(P3967,rif_fee_schedule!$A$2:$A$84,rif_fee_schedule!D$2:D$84, 0)</f>
        <v>5674</v>
      </c>
      <c r="U3967" s="14">
        <f t="shared" si="187"/>
        <v>0</v>
      </c>
      <c r="V3967" s="14">
        <f t="shared" si="188"/>
        <v>0</v>
      </c>
      <c r="W3967"/>
      <c r="Y3967" s="3">
        <v>34362078.990000002</v>
      </c>
      <c r="Z3967" s="3">
        <v>687512.03</v>
      </c>
      <c r="AA3967" s="3">
        <v>0</v>
      </c>
      <c r="AB3967">
        <v>0</v>
      </c>
      <c r="AC3967" s="3">
        <v>0</v>
      </c>
      <c r="AD3967" s="2">
        <v>-175934.14</v>
      </c>
      <c r="AE3967" s="3">
        <v>599122533.62</v>
      </c>
      <c r="AF3967" s="3">
        <v>12164932.65</v>
      </c>
      <c r="AG3967" s="3">
        <v>2628720.44</v>
      </c>
      <c r="AH3967" s="3">
        <v>103699.7</v>
      </c>
      <c r="AI3967" s="3">
        <v>2074</v>
      </c>
      <c r="AJ3967" s="2">
        <v>-10188946.82</v>
      </c>
    </row>
    <row r="3968" spans="1:36" hidden="1" x14ac:dyDescent="0.25">
      <c r="A3968" s="8">
        <v>2</v>
      </c>
      <c r="B3968" s="8" t="s">
        <v>1807</v>
      </c>
      <c r="C3968" s="8">
        <v>132180220040</v>
      </c>
      <c r="D3968" s="8" t="s">
        <v>1808</v>
      </c>
      <c r="F3968" s="8" t="s">
        <v>1809</v>
      </c>
      <c r="G3968" s="10">
        <v>43679</v>
      </c>
      <c r="H3968" s="8" t="s">
        <v>31</v>
      </c>
      <c r="I3968" s="8" t="s">
        <v>38</v>
      </c>
      <c r="J3968" s="9">
        <v>2834.19</v>
      </c>
      <c r="K3968" s="9">
        <v>56.68</v>
      </c>
      <c r="L3968" s="8">
        <v>0</v>
      </c>
      <c r="M3968" s="14">
        <f t="shared" si="186"/>
        <v>2890.87</v>
      </c>
      <c r="N3968" s="8">
        <v>0</v>
      </c>
      <c r="O3968" s="8">
        <v>0</v>
      </c>
      <c r="P3968" s="8" t="s">
        <v>154</v>
      </c>
      <c r="R3968" s="8">
        <v>16</v>
      </c>
      <c r="S3968" s="13">
        <f>_xlfn.XLOOKUP(P3968,rif_fee_schedule!$A$2:$A$84,rif_fee_schedule!C$2:C$84, 0)*1.628</f>
        <v>1221</v>
      </c>
      <c r="T3968" s="13">
        <f>_xlfn.XLOOKUP(P3968,rif_fee_schedule!$A$2:$A$84,rif_fee_schedule!D$2:D$84, 0)</f>
        <v>709</v>
      </c>
      <c r="U3968" s="14">
        <f t="shared" si="187"/>
        <v>19536</v>
      </c>
      <c r="V3968" s="14">
        <f t="shared" si="188"/>
        <v>11344</v>
      </c>
      <c r="W3968"/>
      <c r="Y3968" s="3">
        <v>272008405.74000001</v>
      </c>
      <c r="Z3968" s="3">
        <v>5573244.3300000001</v>
      </c>
      <c r="AA3968" s="3">
        <v>0</v>
      </c>
      <c r="AB3968">
        <v>0</v>
      </c>
      <c r="AC3968" s="3">
        <v>0</v>
      </c>
      <c r="AD3968" s="2">
        <v>-7297347.0099999998</v>
      </c>
      <c r="AE3968" s="3">
        <v>599122533.62</v>
      </c>
      <c r="AF3968" s="3">
        <v>12164932.65</v>
      </c>
      <c r="AG3968" s="3">
        <v>2628720.44</v>
      </c>
      <c r="AH3968" s="3">
        <v>103699.7</v>
      </c>
      <c r="AI3968" s="3">
        <v>2074</v>
      </c>
      <c r="AJ3968" s="2">
        <v>-10188946.82</v>
      </c>
    </row>
    <row r="3969" spans="1:36" hidden="1" x14ac:dyDescent="0.25">
      <c r="A3969" s="8">
        <v>2</v>
      </c>
      <c r="B3969" s="8" t="s">
        <v>1807</v>
      </c>
      <c r="C3969" s="8">
        <v>132180220040</v>
      </c>
      <c r="D3969" s="8" t="s">
        <v>1808</v>
      </c>
      <c r="F3969" s="8" t="s">
        <v>1809</v>
      </c>
      <c r="G3969" s="10">
        <v>43679</v>
      </c>
      <c r="H3969" s="8" t="s">
        <v>31</v>
      </c>
      <c r="I3969" s="8" t="s">
        <v>38</v>
      </c>
      <c r="J3969" s="9">
        <v>2834.19</v>
      </c>
      <c r="K3969" s="9">
        <v>56.68</v>
      </c>
      <c r="L3969" s="8">
        <v>0</v>
      </c>
      <c r="M3969" s="14">
        <f t="shared" si="186"/>
        <v>2890.87</v>
      </c>
      <c r="N3969" s="8">
        <v>0</v>
      </c>
      <c r="O3969" s="8">
        <v>0</v>
      </c>
      <c r="P3969" s="8" t="s">
        <v>43</v>
      </c>
      <c r="R3969" s="11">
        <v>-3198</v>
      </c>
      <c r="S3969" s="13">
        <f>_xlfn.XLOOKUP(P3969,rif_fee_schedule!$A$2:$A$84,rif_fee_schedule!C$2:C$84, 0)*1.628</f>
        <v>5.1216879999999998</v>
      </c>
      <c r="T3969" s="13">
        <f>_xlfn.XLOOKUP(P3969,rif_fee_schedule!$A$2:$A$84,rif_fee_schedule!D$2:D$84, 0)</f>
        <v>2.9740000000000002</v>
      </c>
      <c r="U3969" s="14">
        <f t="shared" si="187"/>
        <v>-16379.158223999999</v>
      </c>
      <c r="V3969" s="14">
        <f t="shared" si="188"/>
        <v>-9510.8520000000008</v>
      </c>
      <c r="W3969" s="2"/>
      <c r="Y3969" s="3">
        <v>272008405.74000001</v>
      </c>
      <c r="Z3969" s="3">
        <v>5573244.3300000001</v>
      </c>
      <c r="AA3969" s="3">
        <v>0</v>
      </c>
      <c r="AB3969">
        <v>0</v>
      </c>
      <c r="AC3969" s="3">
        <v>0</v>
      </c>
      <c r="AD3969" s="2">
        <v>-7297347.0099999998</v>
      </c>
      <c r="AE3969" s="3">
        <v>599122533.62</v>
      </c>
      <c r="AF3969" s="3">
        <v>12164932.65</v>
      </c>
      <c r="AG3969" s="3">
        <v>2628720.44</v>
      </c>
      <c r="AH3969" s="3">
        <v>103699.7</v>
      </c>
      <c r="AI3969" s="3">
        <v>2074</v>
      </c>
      <c r="AJ3969" s="2">
        <v>-10188946.82</v>
      </c>
    </row>
    <row r="3970" spans="1:36" hidden="1" x14ac:dyDescent="0.25">
      <c r="A3970" s="8">
        <v>6</v>
      </c>
      <c r="B3970" s="8" t="s">
        <v>6133</v>
      </c>
      <c r="C3970" s="8">
        <v>1679190010420</v>
      </c>
      <c r="D3970" s="8" t="s">
        <v>6134</v>
      </c>
      <c r="F3970" s="8" t="s">
        <v>6135</v>
      </c>
      <c r="G3970" s="10">
        <v>43684</v>
      </c>
      <c r="H3970" s="8" t="s">
        <v>31</v>
      </c>
      <c r="I3970" s="8" t="s">
        <v>38</v>
      </c>
      <c r="J3970" s="9">
        <v>22721.17</v>
      </c>
      <c r="K3970" s="9">
        <v>454.42</v>
      </c>
      <c r="L3970" s="8">
        <v>0</v>
      </c>
      <c r="M3970" s="14">
        <f t="shared" si="186"/>
        <v>23175.589999999997</v>
      </c>
      <c r="N3970" s="8">
        <v>0</v>
      </c>
      <c r="O3970" s="8">
        <v>0</v>
      </c>
      <c r="P3970" s="8" t="s">
        <v>376</v>
      </c>
      <c r="R3970" s="8">
        <v>4</v>
      </c>
      <c r="S3970" s="13">
        <f>_xlfn.XLOOKUP(P3970,rif_fee_schedule!$A$2:$A$84,rif_fee_schedule!C$2:C$84, 0)*1.628</f>
        <v>5981.2719999999999</v>
      </c>
      <c r="T3970" s="13">
        <f>_xlfn.XLOOKUP(P3970,rif_fee_schedule!$A$2:$A$84,rif_fee_schedule!D$2:D$84, 0)</f>
        <v>3474</v>
      </c>
      <c r="U3970" s="14">
        <f t="shared" si="187"/>
        <v>23925.088</v>
      </c>
      <c r="V3970" s="14">
        <f t="shared" si="188"/>
        <v>13896</v>
      </c>
      <c r="W3970"/>
      <c r="Y3970" s="3">
        <v>43269262.359999999</v>
      </c>
      <c r="Z3970" s="3">
        <v>874367.57</v>
      </c>
      <c r="AA3970" s="3">
        <v>433279.63</v>
      </c>
      <c r="AB3970">
        <v>0</v>
      </c>
      <c r="AC3970" s="3">
        <v>0</v>
      </c>
      <c r="AD3970" s="2">
        <v>374512.67</v>
      </c>
      <c r="AE3970" s="3">
        <v>599122533.62</v>
      </c>
      <c r="AF3970" s="3">
        <v>12164932.65</v>
      </c>
      <c r="AG3970" s="3">
        <v>2628720.44</v>
      </c>
      <c r="AH3970" s="3">
        <v>103699.7</v>
      </c>
      <c r="AI3970" s="3">
        <v>2074</v>
      </c>
      <c r="AJ3970" s="2">
        <v>-10188946.82</v>
      </c>
    </row>
    <row r="3971" spans="1:36" hidden="1" x14ac:dyDescent="0.25">
      <c r="A3971" s="8">
        <v>6</v>
      </c>
      <c r="B3971" s="8" t="s">
        <v>6142</v>
      </c>
      <c r="C3971" s="8">
        <v>1679190010420</v>
      </c>
      <c r="D3971" s="8" t="s">
        <v>6143</v>
      </c>
      <c r="F3971" s="8" t="s">
        <v>6144</v>
      </c>
      <c r="G3971" s="10">
        <v>43672</v>
      </c>
      <c r="H3971" s="8" t="s">
        <v>31</v>
      </c>
      <c r="I3971" s="8" t="s">
        <v>38</v>
      </c>
      <c r="J3971" s="9">
        <v>28401.46</v>
      </c>
      <c r="K3971" s="9">
        <v>568.03</v>
      </c>
      <c r="L3971" s="8">
        <v>0</v>
      </c>
      <c r="M3971" s="14">
        <f t="shared" si="186"/>
        <v>28969.489999999998</v>
      </c>
      <c r="N3971" s="8">
        <v>0</v>
      </c>
      <c r="O3971" s="8">
        <v>0</v>
      </c>
      <c r="P3971" s="8" t="s">
        <v>376</v>
      </c>
      <c r="R3971" s="8">
        <v>5</v>
      </c>
      <c r="S3971" s="13">
        <f>_xlfn.XLOOKUP(P3971,rif_fee_schedule!$A$2:$A$84,rif_fee_schedule!C$2:C$84, 0)*1.628</f>
        <v>5981.2719999999999</v>
      </c>
      <c r="T3971" s="13">
        <f>_xlfn.XLOOKUP(P3971,rif_fee_schedule!$A$2:$A$84,rif_fee_schedule!D$2:D$84, 0)</f>
        <v>3474</v>
      </c>
      <c r="U3971" s="14">
        <f t="shared" si="187"/>
        <v>29906.36</v>
      </c>
      <c r="V3971" s="14">
        <f t="shared" si="188"/>
        <v>17370</v>
      </c>
      <c r="W3971"/>
      <c r="Y3971" s="3">
        <v>43269262.359999999</v>
      </c>
      <c r="Z3971" s="3">
        <v>874367.57</v>
      </c>
      <c r="AA3971" s="3">
        <v>433279.63</v>
      </c>
      <c r="AB3971">
        <v>0</v>
      </c>
      <c r="AC3971" s="3">
        <v>0</v>
      </c>
      <c r="AD3971" s="2">
        <v>374512.67</v>
      </c>
      <c r="AE3971" s="3">
        <v>599122533.62</v>
      </c>
      <c r="AF3971" s="3">
        <v>12164932.65</v>
      </c>
      <c r="AG3971" s="3">
        <v>2628720.44</v>
      </c>
      <c r="AH3971" s="3">
        <v>103699.7</v>
      </c>
      <c r="AI3971" s="3">
        <v>2074</v>
      </c>
      <c r="AJ3971" s="2">
        <v>-10188946.82</v>
      </c>
    </row>
    <row r="3972" spans="1:36" hidden="1" x14ac:dyDescent="0.25">
      <c r="A3972" s="8">
        <v>3</v>
      </c>
      <c r="B3972" s="8" t="s">
        <v>3673</v>
      </c>
      <c r="C3972" s="8">
        <v>3220160050520</v>
      </c>
      <c r="D3972" s="8" t="s">
        <v>3674</v>
      </c>
      <c r="F3972" s="8" t="s">
        <v>3675</v>
      </c>
      <c r="G3972" s="10">
        <v>43668</v>
      </c>
      <c r="H3972" s="8" t="s">
        <v>31</v>
      </c>
      <c r="I3972" s="8" t="s">
        <v>38</v>
      </c>
      <c r="J3972" s="9">
        <v>9278.02</v>
      </c>
      <c r="K3972" s="9">
        <v>185.56</v>
      </c>
      <c r="L3972" s="8">
        <v>0</v>
      </c>
      <c r="M3972" s="14">
        <f t="shared" si="186"/>
        <v>9463.58</v>
      </c>
      <c r="N3972" s="8">
        <v>0</v>
      </c>
      <c r="O3972" s="8">
        <v>0</v>
      </c>
      <c r="P3972" s="8" t="s">
        <v>77</v>
      </c>
      <c r="R3972" s="8">
        <v>1</v>
      </c>
      <c r="S3972" s="13">
        <f>_xlfn.XLOOKUP(P3972,rif_fee_schedule!$A$2:$A$84,rif_fee_schedule!C$2:C$84, 0)*1.628</f>
        <v>9769.6279999999988</v>
      </c>
      <c r="T3972" s="13">
        <f>_xlfn.XLOOKUP(P3972,rif_fee_schedule!$A$2:$A$84,rif_fee_schedule!D$2:D$84, 0)</f>
        <v>5674</v>
      </c>
      <c r="U3972" s="14">
        <f t="shared" si="187"/>
        <v>9769.6279999999988</v>
      </c>
      <c r="V3972" s="14">
        <f t="shared" si="188"/>
        <v>5674</v>
      </c>
      <c r="W3972"/>
      <c r="Y3972" s="3">
        <v>23988344.25</v>
      </c>
      <c r="Z3972" s="3">
        <v>491993.61</v>
      </c>
      <c r="AA3972" s="3">
        <v>633517.25</v>
      </c>
      <c r="AB3972">
        <v>0</v>
      </c>
      <c r="AC3972" s="3">
        <v>0</v>
      </c>
      <c r="AD3972" s="2">
        <v>2811604.2</v>
      </c>
      <c r="AE3972" s="3">
        <v>599122533.62</v>
      </c>
      <c r="AF3972" s="3">
        <v>12164932.65</v>
      </c>
      <c r="AG3972" s="3">
        <v>2628720.44</v>
      </c>
      <c r="AH3972" s="3">
        <v>103699.7</v>
      </c>
      <c r="AI3972" s="3">
        <v>2074</v>
      </c>
      <c r="AJ3972" s="2">
        <v>-10188946.82</v>
      </c>
    </row>
    <row r="3973" spans="1:36" hidden="1" x14ac:dyDescent="0.25">
      <c r="A3973" s="8">
        <v>3</v>
      </c>
      <c r="B3973" s="8" t="s">
        <v>3612</v>
      </c>
      <c r="C3973" s="8">
        <v>3220160050510</v>
      </c>
      <c r="D3973" s="8" t="s">
        <v>3613</v>
      </c>
      <c r="F3973" s="8" t="s">
        <v>3614</v>
      </c>
      <c r="G3973" s="10">
        <v>43668</v>
      </c>
      <c r="H3973" s="8" t="s">
        <v>31</v>
      </c>
      <c r="I3973" s="8" t="s">
        <v>38</v>
      </c>
      <c r="J3973" s="9">
        <v>7288.12</v>
      </c>
      <c r="K3973" s="9">
        <v>185.56</v>
      </c>
      <c r="L3973" s="8">
        <v>1989.9</v>
      </c>
      <c r="M3973" s="14">
        <f t="shared" si="186"/>
        <v>9463.58</v>
      </c>
      <c r="N3973" s="8">
        <v>0</v>
      </c>
      <c r="O3973" s="8">
        <v>0</v>
      </c>
      <c r="P3973" s="8" t="s">
        <v>77</v>
      </c>
      <c r="R3973" s="8">
        <v>1</v>
      </c>
      <c r="S3973" s="13">
        <f>_xlfn.XLOOKUP(P3973,rif_fee_schedule!$A$2:$A$84,rif_fee_schedule!C$2:C$84, 0)*1.628</f>
        <v>9769.6279999999988</v>
      </c>
      <c r="T3973" s="13">
        <f>_xlfn.XLOOKUP(P3973,rif_fee_schedule!$A$2:$A$84,rif_fee_schedule!D$2:D$84, 0)</f>
        <v>5674</v>
      </c>
      <c r="U3973" s="14">
        <f t="shared" si="187"/>
        <v>9769.6279999999988</v>
      </c>
      <c r="V3973" s="14">
        <f t="shared" si="188"/>
        <v>5674</v>
      </c>
      <c r="W3973"/>
      <c r="Y3973" s="3">
        <v>23988344.25</v>
      </c>
      <c r="Z3973" s="3">
        <v>491993.61</v>
      </c>
      <c r="AA3973" s="3">
        <v>633517.25</v>
      </c>
      <c r="AB3973">
        <v>0</v>
      </c>
      <c r="AC3973" s="3">
        <v>0</v>
      </c>
      <c r="AD3973" s="2">
        <v>2811604.2</v>
      </c>
      <c r="AE3973" s="3">
        <v>599122533.62</v>
      </c>
      <c r="AF3973" s="3">
        <v>12164932.65</v>
      </c>
      <c r="AG3973" s="3">
        <v>2628720.44</v>
      </c>
      <c r="AH3973" s="3">
        <v>103699.7</v>
      </c>
      <c r="AI3973" s="3">
        <v>2074</v>
      </c>
      <c r="AJ3973" s="2">
        <v>-10188946.82</v>
      </c>
    </row>
    <row r="3974" spans="1:36" hidden="1" x14ac:dyDescent="0.25">
      <c r="A3974" s="8">
        <v>6</v>
      </c>
      <c r="B3974" s="8" t="s">
        <v>6145</v>
      </c>
      <c r="C3974" s="8">
        <v>1679190010420</v>
      </c>
      <c r="D3974" s="8" t="s">
        <v>6146</v>
      </c>
      <c r="F3974" s="8" t="s">
        <v>6147</v>
      </c>
      <c r="G3974" s="10">
        <v>43705</v>
      </c>
      <c r="H3974" s="8" t="s">
        <v>31</v>
      </c>
      <c r="I3974" s="8" t="s">
        <v>38</v>
      </c>
      <c r="J3974" s="9">
        <v>28401.48</v>
      </c>
      <c r="K3974" s="9">
        <v>568.03</v>
      </c>
      <c r="L3974" s="8">
        <v>0</v>
      </c>
      <c r="M3974" s="14">
        <f t="shared" si="186"/>
        <v>28969.51</v>
      </c>
      <c r="N3974" s="8">
        <v>0</v>
      </c>
      <c r="O3974" s="8">
        <v>0</v>
      </c>
      <c r="P3974" s="8" t="s">
        <v>376</v>
      </c>
      <c r="R3974" s="8">
        <v>5</v>
      </c>
      <c r="S3974" s="13">
        <f>_xlfn.XLOOKUP(P3974,rif_fee_schedule!$A$2:$A$84,rif_fee_schedule!C$2:C$84, 0)*1.628</f>
        <v>5981.2719999999999</v>
      </c>
      <c r="T3974" s="13">
        <f>_xlfn.XLOOKUP(P3974,rif_fee_schedule!$A$2:$A$84,rif_fee_schedule!D$2:D$84, 0)</f>
        <v>3474</v>
      </c>
      <c r="U3974" s="14">
        <f t="shared" si="187"/>
        <v>29906.36</v>
      </c>
      <c r="V3974" s="14">
        <f t="shared" si="188"/>
        <v>17370</v>
      </c>
      <c r="W3974"/>
      <c r="Y3974" s="3">
        <v>43269262.359999999</v>
      </c>
      <c r="Z3974" s="3">
        <v>874367.57</v>
      </c>
      <c r="AA3974" s="3">
        <v>433279.63</v>
      </c>
      <c r="AB3974">
        <v>0</v>
      </c>
      <c r="AC3974" s="3">
        <v>0</v>
      </c>
      <c r="AD3974" s="2">
        <v>374512.67</v>
      </c>
      <c r="AE3974" s="3">
        <v>599122533.62</v>
      </c>
      <c r="AF3974" s="3">
        <v>12164932.65</v>
      </c>
      <c r="AG3974" s="3">
        <v>2628720.44</v>
      </c>
      <c r="AH3974" s="3">
        <v>103699.7</v>
      </c>
      <c r="AI3974" s="3">
        <v>2074</v>
      </c>
      <c r="AJ3974" s="2">
        <v>-10188946.82</v>
      </c>
    </row>
    <row r="3975" spans="1:36" hidden="1" x14ac:dyDescent="0.25">
      <c r="A3975" s="8">
        <v>6</v>
      </c>
      <c r="B3975" s="8" t="s">
        <v>6145</v>
      </c>
      <c r="C3975" s="8">
        <v>1679190010420</v>
      </c>
      <c r="D3975" s="8" t="s">
        <v>6146</v>
      </c>
      <c r="F3975" s="8" t="s">
        <v>6147</v>
      </c>
      <c r="G3975" s="10">
        <v>43705</v>
      </c>
      <c r="H3975" s="8" t="s">
        <v>31</v>
      </c>
      <c r="I3975" s="8" t="s">
        <v>38</v>
      </c>
      <c r="J3975" s="9">
        <v>28401.48</v>
      </c>
      <c r="K3975" s="9">
        <v>568.03</v>
      </c>
      <c r="L3975" s="8">
        <v>0</v>
      </c>
      <c r="M3975" s="14">
        <f t="shared" si="186"/>
        <v>28969.51</v>
      </c>
      <c r="N3975" s="8">
        <v>0</v>
      </c>
      <c r="O3975" s="8">
        <v>0</v>
      </c>
      <c r="P3975" s="8" t="s">
        <v>106</v>
      </c>
      <c r="R3975" s="8">
        <v>0.02</v>
      </c>
      <c r="S3975" s="13">
        <f>_xlfn.XLOOKUP(P3975,rif_fee_schedule!$A$2:$A$84,rif_fee_schedule!C$2:C$84, 0)*1.628</f>
        <v>0</v>
      </c>
      <c r="T3975" s="13">
        <f>_xlfn.XLOOKUP(P3975,rif_fee_schedule!$A$2:$A$84,rif_fee_schedule!D$2:D$84, 0)</f>
        <v>0</v>
      </c>
      <c r="U3975" s="14">
        <f t="shared" si="187"/>
        <v>0</v>
      </c>
      <c r="V3975" s="14">
        <f t="shared" si="188"/>
        <v>0</v>
      </c>
      <c r="W3975"/>
      <c r="Y3975" s="3">
        <v>43269262.359999999</v>
      </c>
      <c r="Z3975" s="3">
        <v>874367.57</v>
      </c>
      <c r="AA3975" s="3">
        <v>433279.63</v>
      </c>
      <c r="AB3975">
        <v>0</v>
      </c>
      <c r="AC3975" s="3">
        <v>0</v>
      </c>
      <c r="AD3975" s="2">
        <v>374512.67</v>
      </c>
      <c r="AE3975" s="3">
        <v>599122533.62</v>
      </c>
      <c r="AF3975" s="3">
        <v>12164932.65</v>
      </c>
      <c r="AG3975" s="3">
        <v>2628720.44</v>
      </c>
      <c r="AH3975" s="3">
        <v>103699.7</v>
      </c>
      <c r="AI3975" s="3">
        <v>2074</v>
      </c>
      <c r="AJ3975" s="2">
        <v>-10188946.82</v>
      </c>
    </row>
    <row r="3976" spans="1:36" hidden="1" x14ac:dyDescent="0.25">
      <c r="A3976" s="8">
        <v>6</v>
      </c>
      <c r="B3976" s="8" t="s">
        <v>6139</v>
      </c>
      <c r="C3976" s="8">
        <v>1679190010420</v>
      </c>
      <c r="D3976" s="8" t="s">
        <v>6140</v>
      </c>
      <c r="F3976" s="8" t="s">
        <v>6141</v>
      </c>
      <c r="G3976" s="10">
        <v>43677</v>
      </c>
      <c r="H3976" s="8" t="s">
        <v>31</v>
      </c>
      <c r="I3976" s="8" t="s">
        <v>38</v>
      </c>
      <c r="J3976" s="9">
        <v>22721.17</v>
      </c>
      <c r="K3976" s="9">
        <v>454.42</v>
      </c>
      <c r="L3976" s="8">
        <v>0</v>
      </c>
      <c r="M3976" s="14">
        <f t="shared" si="186"/>
        <v>23175.589999999997</v>
      </c>
      <c r="N3976" s="8">
        <v>0</v>
      </c>
      <c r="O3976" s="8">
        <v>0</v>
      </c>
      <c r="P3976" s="8" t="s">
        <v>376</v>
      </c>
      <c r="R3976" s="8">
        <v>4</v>
      </c>
      <c r="S3976" s="13">
        <f>_xlfn.XLOOKUP(P3976,rif_fee_schedule!$A$2:$A$84,rif_fee_schedule!C$2:C$84, 0)*1.628</f>
        <v>5981.2719999999999</v>
      </c>
      <c r="T3976" s="13">
        <f>_xlfn.XLOOKUP(P3976,rif_fee_schedule!$A$2:$A$84,rif_fee_schedule!D$2:D$84, 0)</f>
        <v>3474</v>
      </c>
      <c r="U3976" s="14">
        <f t="shared" si="187"/>
        <v>23925.088</v>
      </c>
      <c r="V3976" s="14">
        <f t="shared" si="188"/>
        <v>13896</v>
      </c>
      <c r="W3976"/>
      <c r="Y3976" s="3">
        <v>43269262.359999999</v>
      </c>
      <c r="Z3976" s="3">
        <v>874367.57</v>
      </c>
      <c r="AA3976" s="3">
        <v>433279.63</v>
      </c>
      <c r="AB3976">
        <v>0</v>
      </c>
      <c r="AC3976" s="3">
        <v>0</v>
      </c>
      <c r="AD3976" s="2">
        <v>374512.67</v>
      </c>
      <c r="AE3976" s="3">
        <v>599122533.62</v>
      </c>
      <c r="AF3976" s="3">
        <v>12164932.65</v>
      </c>
      <c r="AG3976" s="3">
        <v>2628720.44</v>
      </c>
      <c r="AH3976" s="3">
        <v>103699.7</v>
      </c>
      <c r="AI3976" s="3">
        <v>2074</v>
      </c>
      <c r="AJ3976" s="2">
        <v>-10188946.82</v>
      </c>
    </row>
    <row r="3977" spans="1:36" hidden="1" x14ac:dyDescent="0.25">
      <c r="A3977" s="8">
        <v>6</v>
      </c>
      <c r="B3977" s="8" t="s">
        <v>6204</v>
      </c>
      <c r="C3977" s="8">
        <v>1679190010420</v>
      </c>
      <c r="D3977" s="8" t="s">
        <v>6205</v>
      </c>
      <c r="F3977" s="8" t="s">
        <v>6206</v>
      </c>
      <c r="G3977" s="10">
        <v>43672</v>
      </c>
      <c r="H3977" s="8" t="s">
        <v>31</v>
      </c>
      <c r="I3977" s="8" t="s">
        <v>38</v>
      </c>
      <c r="J3977" s="9">
        <v>34081.75</v>
      </c>
      <c r="K3977" s="9">
        <v>681.64</v>
      </c>
      <c r="L3977" s="8">
        <v>0</v>
      </c>
      <c r="M3977" s="14">
        <f t="shared" si="186"/>
        <v>34763.39</v>
      </c>
      <c r="N3977" s="8">
        <v>0</v>
      </c>
      <c r="O3977" s="8">
        <v>0</v>
      </c>
      <c r="P3977" s="8" t="s">
        <v>376</v>
      </c>
      <c r="R3977" s="8">
        <v>6</v>
      </c>
      <c r="S3977" s="13">
        <f>_xlfn.XLOOKUP(P3977,rif_fee_schedule!$A$2:$A$84,rif_fee_schedule!C$2:C$84, 0)*1.628</f>
        <v>5981.2719999999999</v>
      </c>
      <c r="T3977" s="13">
        <f>_xlfn.XLOOKUP(P3977,rif_fee_schedule!$A$2:$A$84,rif_fee_schedule!D$2:D$84, 0)</f>
        <v>3474</v>
      </c>
      <c r="U3977" s="14">
        <f t="shared" si="187"/>
        <v>35887.631999999998</v>
      </c>
      <c r="V3977" s="14">
        <f t="shared" si="188"/>
        <v>20844</v>
      </c>
      <c r="W3977"/>
      <c r="Y3977" s="3">
        <v>43269262.359999999</v>
      </c>
      <c r="Z3977" s="3">
        <v>874367.57</v>
      </c>
      <c r="AA3977" s="3">
        <v>433279.63</v>
      </c>
      <c r="AB3977">
        <v>0</v>
      </c>
      <c r="AC3977" s="3">
        <v>0</v>
      </c>
      <c r="AD3977" s="2">
        <v>374512.67</v>
      </c>
      <c r="AE3977" s="3">
        <v>599122533.62</v>
      </c>
      <c r="AF3977" s="3">
        <v>12164932.65</v>
      </c>
      <c r="AG3977" s="3">
        <v>2628720.44</v>
      </c>
      <c r="AH3977" s="3">
        <v>103699.7</v>
      </c>
      <c r="AI3977" s="3">
        <v>2074</v>
      </c>
      <c r="AJ3977" s="2">
        <v>-10188946.82</v>
      </c>
    </row>
    <row r="3978" spans="1:36" hidden="1" x14ac:dyDescent="0.25">
      <c r="A3978" s="8">
        <v>6</v>
      </c>
      <c r="B3978" s="8" t="s">
        <v>6130</v>
      </c>
      <c r="C3978" s="8">
        <v>1679190010420</v>
      </c>
      <c r="D3978" s="8" t="s">
        <v>6131</v>
      </c>
      <c r="F3978" s="8" t="s">
        <v>6132</v>
      </c>
      <c r="G3978" s="10">
        <v>43675</v>
      </c>
      <c r="H3978" s="8" t="s">
        <v>31</v>
      </c>
      <c r="I3978" s="8" t="s">
        <v>38</v>
      </c>
      <c r="J3978" s="9">
        <v>34081.75</v>
      </c>
      <c r="K3978" s="9">
        <v>681.64</v>
      </c>
      <c r="L3978" s="8">
        <v>0</v>
      </c>
      <c r="M3978" s="14">
        <f t="shared" si="186"/>
        <v>34763.39</v>
      </c>
      <c r="N3978" s="8">
        <v>0</v>
      </c>
      <c r="O3978" s="8">
        <v>0</v>
      </c>
      <c r="P3978" s="8" t="s">
        <v>376</v>
      </c>
      <c r="R3978" s="8">
        <v>6</v>
      </c>
      <c r="S3978" s="13">
        <f>_xlfn.XLOOKUP(P3978,rif_fee_schedule!$A$2:$A$84,rif_fee_schedule!C$2:C$84, 0)*1.628</f>
        <v>5981.2719999999999</v>
      </c>
      <c r="T3978" s="13">
        <f>_xlfn.XLOOKUP(P3978,rif_fee_schedule!$A$2:$A$84,rif_fee_schedule!D$2:D$84, 0)</f>
        <v>3474</v>
      </c>
      <c r="U3978" s="14">
        <f t="shared" si="187"/>
        <v>35887.631999999998</v>
      </c>
      <c r="V3978" s="14">
        <f t="shared" si="188"/>
        <v>20844</v>
      </c>
      <c r="W3978"/>
      <c r="Y3978" s="3">
        <v>43269262.359999999</v>
      </c>
      <c r="Z3978" s="3">
        <v>874367.57</v>
      </c>
      <c r="AA3978" s="3">
        <v>433279.63</v>
      </c>
      <c r="AB3978">
        <v>0</v>
      </c>
      <c r="AC3978" s="3">
        <v>0</v>
      </c>
      <c r="AD3978" s="2">
        <v>374512.67</v>
      </c>
      <c r="AE3978" s="3">
        <v>599122533.62</v>
      </c>
      <c r="AF3978" s="3">
        <v>12164932.65</v>
      </c>
      <c r="AG3978" s="3">
        <v>2628720.44</v>
      </c>
      <c r="AH3978" s="3">
        <v>103699.7</v>
      </c>
      <c r="AI3978" s="3">
        <v>2074</v>
      </c>
      <c r="AJ3978" s="2">
        <v>-10188946.82</v>
      </c>
    </row>
    <row r="3979" spans="1:36" hidden="1" x14ac:dyDescent="0.25">
      <c r="A3979" s="8">
        <v>6</v>
      </c>
      <c r="B3979" s="8" t="s">
        <v>6136</v>
      </c>
      <c r="C3979" s="8">
        <v>1679190010420</v>
      </c>
      <c r="D3979" s="8" t="s">
        <v>6137</v>
      </c>
      <c r="F3979" s="8" t="s">
        <v>6138</v>
      </c>
      <c r="G3979" s="10">
        <v>43682</v>
      </c>
      <c r="H3979" s="8" t="s">
        <v>31</v>
      </c>
      <c r="I3979" s="8" t="s">
        <v>38</v>
      </c>
      <c r="J3979" s="9">
        <v>28401.46</v>
      </c>
      <c r="K3979" s="9">
        <v>568.03</v>
      </c>
      <c r="L3979" s="8">
        <v>0</v>
      </c>
      <c r="M3979" s="14">
        <f t="shared" si="186"/>
        <v>28969.489999999998</v>
      </c>
      <c r="N3979" s="8">
        <v>0</v>
      </c>
      <c r="O3979" s="8">
        <v>0</v>
      </c>
      <c r="P3979" s="8" t="s">
        <v>376</v>
      </c>
      <c r="R3979" s="8">
        <v>5</v>
      </c>
      <c r="S3979" s="13">
        <f>_xlfn.XLOOKUP(P3979,rif_fee_schedule!$A$2:$A$84,rif_fee_schedule!C$2:C$84, 0)*1.628</f>
        <v>5981.2719999999999</v>
      </c>
      <c r="T3979" s="13">
        <f>_xlfn.XLOOKUP(P3979,rif_fee_schedule!$A$2:$A$84,rif_fee_schedule!D$2:D$84, 0)</f>
        <v>3474</v>
      </c>
      <c r="U3979" s="14">
        <f t="shared" si="187"/>
        <v>29906.36</v>
      </c>
      <c r="V3979" s="14">
        <f t="shared" si="188"/>
        <v>17370</v>
      </c>
      <c r="W3979"/>
      <c r="Y3979" s="3">
        <v>43269262.359999999</v>
      </c>
      <c r="Z3979" s="3">
        <v>874367.57</v>
      </c>
      <c r="AA3979" s="3">
        <v>433279.63</v>
      </c>
      <c r="AB3979">
        <v>0</v>
      </c>
      <c r="AC3979" s="3">
        <v>0</v>
      </c>
      <c r="AD3979" s="2">
        <v>374512.67</v>
      </c>
      <c r="AE3979" s="3">
        <v>599122533.62</v>
      </c>
      <c r="AF3979" s="3">
        <v>12164932.65</v>
      </c>
      <c r="AG3979" s="3">
        <v>2628720.44</v>
      </c>
      <c r="AH3979" s="3">
        <v>103699.7</v>
      </c>
      <c r="AI3979" s="3">
        <v>2074</v>
      </c>
      <c r="AJ3979" s="2">
        <v>-10188946.82</v>
      </c>
    </row>
    <row r="3980" spans="1:36" hidden="1" x14ac:dyDescent="0.25">
      <c r="A3980" s="8">
        <v>3</v>
      </c>
      <c r="B3980" s="8" t="s">
        <v>3820</v>
      </c>
      <c r="C3980" s="8">
        <v>3220160050500</v>
      </c>
      <c r="D3980" s="8" t="s">
        <v>3821</v>
      </c>
      <c r="F3980" s="8" t="s">
        <v>3822</v>
      </c>
      <c r="G3980" s="10">
        <v>43668</v>
      </c>
      <c r="H3980" s="8" t="s">
        <v>31</v>
      </c>
      <c r="I3980" s="8" t="s">
        <v>38</v>
      </c>
      <c r="J3980" s="9">
        <v>0</v>
      </c>
      <c r="K3980" s="9">
        <v>185.56</v>
      </c>
      <c r="L3980" s="8">
        <v>9278.02</v>
      </c>
      <c r="M3980" s="14">
        <f t="shared" si="186"/>
        <v>9463.58</v>
      </c>
      <c r="N3980" s="8">
        <v>0</v>
      </c>
      <c r="O3980" s="8">
        <v>0</v>
      </c>
      <c r="P3980" s="8" t="s">
        <v>77</v>
      </c>
      <c r="R3980" s="8">
        <v>1</v>
      </c>
      <c r="S3980" s="13">
        <f>_xlfn.XLOOKUP(P3980,rif_fee_schedule!$A$2:$A$84,rif_fee_schedule!C$2:C$84, 0)*1.628</f>
        <v>9769.6279999999988</v>
      </c>
      <c r="T3980" s="13">
        <f>_xlfn.XLOOKUP(P3980,rif_fee_schedule!$A$2:$A$84,rif_fee_schedule!D$2:D$84, 0)</f>
        <v>5674</v>
      </c>
      <c r="U3980" s="14">
        <f t="shared" si="187"/>
        <v>9769.6279999999988</v>
      </c>
      <c r="V3980" s="14">
        <f t="shared" si="188"/>
        <v>5674</v>
      </c>
      <c r="W3980"/>
      <c r="Y3980" s="3">
        <v>23988344.25</v>
      </c>
      <c r="Z3980" s="3">
        <v>491993.61</v>
      </c>
      <c r="AA3980" s="3">
        <v>633517.25</v>
      </c>
      <c r="AB3980">
        <v>0</v>
      </c>
      <c r="AC3980" s="3">
        <v>0</v>
      </c>
      <c r="AD3980" s="2">
        <v>2811604.2</v>
      </c>
      <c r="AE3980" s="3">
        <v>599122533.62</v>
      </c>
      <c r="AF3980" s="3">
        <v>12164932.65</v>
      </c>
      <c r="AG3980" s="3">
        <v>2628720.44</v>
      </c>
      <c r="AH3980" s="3">
        <v>103699.7</v>
      </c>
      <c r="AI3980" s="3">
        <v>2074</v>
      </c>
      <c r="AJ3980" s="2">
        <v>-10188946.82</v>
      </c>
    </row>
    <row r="3981" spans="1:36" hidden="1" x14ac:dyDescent="0.25">
      <c r="A3981" s="8">
        <v>3</v>
      </c>
      <c r="B3981" s="8" t="s">
        <v>3546</v>
      </c>
      <c r="C3981" s="8">
        <v>3220160050480</v>
      </c>
      <c r="D3981" s="8" t="s">
        <v>3547</v>
      </c>
      <c r="F3981" s="8" t="s">
        <v>3548</v>
      </c>
      <c r="G3981" s="10">
        <v>43668</v>
      </c>
      <c r="H3981" s="8" t="s">
        <v>31</v>
      </c>
      <c r="I3981" s="8" t="s">
        <v>38</v>
      </c>
      <c r="J3981" s="9">
        <v>0</v>
      </c>
      <c r="K3981" s="9">
        <v>185.56</v>
      </c>
      <c r="L3981" s="8">
        <v>9278.02</v>
      </c>
      <c r="M3981" s="14">
        <f t="shared" si="186"/>
        <v>9463.58</v>
      </c>
      <c r="N3981" s="8">
        <v>0</v>
      </c>
      <c r="O3981" s="8">
        <v>0</v>
      </c>
      <c r="P3981" s="8" t="s">
        <v>77</v>
      </c>
      <c r="R3981" s="8">
        <v>1</v>
      </c>
      <c r="S3981" s="13">
        <f>_xlfn.XLOOKUP(P3981,rif_fee_schedule!$A$2:$A$84,rif_fee_schedule!C$2:C$84, 0)*1.628</f>
        <v>9769.6279999999988</v>
      </c>
      <c r="T3981" s="13">
        <f>_xlfn.XLOOKUP(P3981,rif_fee_schedule!$A$2:$A$84,rif_fee_schedule!D$2:D$84, 0)</f>
        <v>5674</v>
      </c>
      <c r="U3981" s="14">
        <f t="shared" si="187"/>
        <v>9769.6279999999988</v>
      </c>
      <c r="V3981" s="14">
        <f t="shared" si="188"/>
        <v>5674</v>
      </c>
      <c r="W3981"/>
      <c r="Y3981" s="3">
        <v>23988344.25</v>
      </c>
      <c r="Z3981" s="3">
        <v>491993.61</v>
      </c>
      <c r="AA3981" s="3">
        <v>633517.25</v>
      </c>
      <c r="AB3981">
        <v>0</v>
      </c>
      <c r="AC3981" s="3">
        <v>0</v>
      </c>
      <c r="AD3981" s="2">
        <v>2811604.2</v>
      </c>
      <c r="AE3981" s="3">
        <v>599122533.62</v>
      </c>
      <c r="AF3981" s="3">
        <v>12164932.65</v>
      </c>
      <c r="AG3981" s="3">
        <v>2628720.44</v>
      </c>
      <c r="AH3981" s="3">
        <v>103699.7</v>
      </c>
      <c r="AI3981" s="3">
        <v>2074</v>
      </c>
      <c r="AJ3981" s="2">
        <v>-10188946.82</v>
      </c>
    </row>
    <row r="3982" spans="1:36" hidden="1" x14ac:dyDescent="0.25">
      <c r="A3982" s="8">
        <v>3</v>
      </c>
      <c r="B3982" s="8" t="s">
        <v>3670</v>
      </c>
      <c r="C3982" s="8">
        <v>3220160050490</v>
      </c>
      <c r="D3982" s="8" t="s">
        <v>3671</v>
      </c>
      <c r="F3982" s="8" t="s">
        <v>3672</v>
      </c>
      <c r="G3982" s="10">
        <v>43668</v>
      </c>
      <c r="H3982" s="8" t="s">
        <v>31</v>
      </c>
      <c r="I3982" s="8" t="s">
        <v>38</v>
      </c>
      <c r="J3982" s="9">
        <v>0</v>
      </c>
      <c r="K3982" s="9">
        <v>185.56</v>
      </c>
      <c r="L3982" s="8">
        <v>9278.02</v>
      </c>
      <c r="M3982" s="14">
        <f t="shared" si="186"/>
        <v>9463.58</v>
      </c>
      <c r="N3982" s="8">
        <v>0</v>
      </c>
      <c r="O3982" s="8">
        <v>0</v>
      </c>
      <c r="P3982" s="8" t="s">
        <v>77</v>
      </c>
      <c r="R3982" s="8">
        <v>1</v>
      </c>
      <c r="S3982" s="13">
        <f>_xlfn.XLOOKUP(P3982,rif_fee_schedule!$A$2:$A$84,rif_fee_schedule!C$2:C$84, 0)*1.628</f>
        <v>9769.6279999999988</v>
      </c>
      <c r="T3982" s="13">
        <f>_xlfn.XLOOKUP(P3982,rif_fee_schedule!$A$2:$A$84,rif_fee_schedule!D$2:D$84, 0)</f>
        <v>5674</v>
      </c>
      <c r="U3982" s="14">
        <f t="shared" si="187"/>
        <v>9769.6279999999988</v>
      </c>
      <c r="V3982" s="14">
        <f t="shared" si="188"/>
        <v>5674</v>
      </c>
      <c r="W3982"/>
      <c r="Y3982" s="3">
        <v>23988344.25</v>
      </c>
      <c r="Z3982" s="3">
        <v>491993.61</v>
      </c>
      <c r="AA3982" s="3">
        <v>633517.25</v>
      </c>
      <c r="AB3982">
        <v>0</v>
      </c>
      <c r="AC3982" s="3">
        <v>0</v>
      </c>
      <c r="AD3982" s="2">
        <v>2811604.2</v>
      </c>
      <c r="AE3982" s="3">
        <v>599122533.62</v>
      </c>
      <c r="AF3982" s="3">
        <v>12164932.65</v>
      </c>
      <c r="AG3982" s="3">
        <v>2628720.44</v>
      </c>
      <c r="AH3982" s="3">
        <v>103699.7</v>
      </c>
      <c r="AI3982" s="3">
        <v>2074</v>
      </c>
      <c r="AJ3982" s="2">
        <v>-10188946.82</v>
      </c>
    </row>
    <row r="3983" spans="1:36" hidden="1" x14ac:dyDescent="0.25">
      <c r="A3983" s="8">
        <v>6</v>
      </c>
      <c r="B3983" s="8" t="s">
        <v>5660</v>
      </c>
      <c r="C3983" s="8">
        <v>1079160222230</v>
      </c>
      <c r="D3983" s="8" t="s">
        <v>5661</v>
      </c>
      <c r="F3983" s="8" t="s">
        <v>5662</v>
      </c>
      <c r="G3983" s="10">
        <v>43671</v>
      </c>
      <c r="H3983" s="8" t="s">
        <v>31</v>
      </c>
      <c r="I3983" s="8" t="s">
        <v>38</v>
      </c>
      <c r="J3983" s="9">
        <v>9278.02</v>
      </c>
      <c r="K3983" s="9">
        <v>185.56</v>
      </c>
      <c r="L3983" s="8">
        <v>0</v>
      </c>
      <c r="M3983" s="14">
        <f t="shared" si="186"/>
        <v>9463.58</v>
      </c>
      <c r="N3983" s="8">
        <v>0</v>
      </c>
      <c r="O3983" s="8">
        <v>0</v>
      </c>
      <c r="P3983" s="8" t="s">
        <v>77</v>
      </c>
      <c r="R3983" s="8">
        <v>1</v>
      </c>
      <c r="S3983" s="13">
        <f>_xlfn.XLOOKUP(P3983,rif_fee_schedule!$A$2:$A$84,rif_fee_schedule!C$2:C$84, 0)*1.628</f>
        <v>9769.6279999999988</v>
      </c>
      <c r="T3983" s="13">
        <f>_xlfn.XLOOKUP(P3983,rif_fee_schedule!$A$2:$A$84,rif_fee_schedule!D$2:D$84, 0)</f>
        <v>5674</v>
      </c>
      <c r="U3983" s="14">
        <f t="shared" si="187"/>
        <v>9769.6279999999988</v>
      </c>
      <c r="V3983" s="14">
        <f t="shared" si="188"/>
        <v>5674</v>
      </c>
      <c r="W3983"/>
      <c r="Y3983" s="3">
        <v>43269262.359999999</v>
      </c>
      <c r="Z3983" s="3">
        <v>874367.57</v>
      </c>
      <c r="AA3983" s="3">
        <v>433279.63</v>
      </c>
      <c r="AB3983">
        <v>0</v>
      </c>
      <c r="AC3983" s="3">
        <v>0</v>
      </c>
      <c r="AD3983" s="2">
        <v>374512.67</v>
      </c>
      <c r="AE3983" s="3">
        <v>599122533.62</v>
      </c>
      <c r="AF3983" s="3">
        <v>12164932.65</v>
      </c>
      <c r="AG3983" s="3">
        <v>2628720.44</v>
      </c>
      <c r="AH3983" s="3">
        <v>103699.7</v>
      </c>
      <c r="AI3983" s="3">
        <v>2074</v>
      </c>
      <c r="AJ3983" s="2">
        <v>-10188946.82</v>
      </c>
    </row>
    <row r="3984" spans="1:36" hidden="1" x14ac:dyDescent="0.25">
      <c r="A3984" s="8">
        <v>3</v>
      </c>
      <c r="B3984" s="8" t="s">
        <v>3817</v>
      </c>
      <c r="C3984" s="8">
        <v>3220160051450</v>
      </c>
      <c r="D3984" s="8" t="s">
        <v>3818</v>
      </c>
      <c r="F3984" s="8" t="s">
        <v>3819</v>
      </c>
      <c r="G3984" s="10">
        <v>43668</v>
      </c>
      <c r="H3984" s="8" t="s">
        <v>31</v>
      </c>
      <c r="I3984" s="8" t="s">
        <v>38</v>
      </c>
      <c r="J3984" s="9">
        <v>9278.02</v>
      </c>
      <c r="K3984" s="9">
        <v>185.56</v>
      </c>
      <c r="L3984" s="8">
        <v>0</v>
      </c>
      <c r="M3984" s="14">
        <f t="shared" si="186"/>
        <v>9463.58</v>
      </c>
      <c r="N3984" s="8">
        <v>0</v>
      </c>
      <c r="O3984" s="8">
        <v>0</v>
      </c>
      <c r="P3984" s="8" t="s">
        <v>77</v>
      </c>
      <c r="R3984" s="8">
        <v>1</v>
      </c>
      <c r="S3984" s="13">
        <f>_xlfn.XLOOKUP(P3984,rif_fee_schedule!$A$2:$A$84,rif_fee_schedule!C$2:C$84, 0)*1.628</f>
        <v>9769.6279999999988</v>
      </c>
      <c r="T3984" s="13">
        <f>_xlfn.XLOOKUP(P3984,rif_fee_schedule!$A$2:$A$84,rif_fee_schedule!D$2:D$84, 0)</f>
        <v>5674</v>
      </c>
      <c r="U3984" s="14">
        <f t="shared" si="187"/>
        <v>9769.6279999999988</v>
      </c>
      <c r="V3984" s="14">
        <f t="shared" si="188"/>
        <v>5674</v>
      </c>
      <c r="W3984"/>
      <c r="Y3984" s="3">
        <v>23988344.25</v>
      </c>
      <c r="Z3984" s="3">
        <v>491993.61</v>
      </c>
      <c r="AA3984" s="3">
        <v>633517.25</v>
      </c>
      <c r="AB3984">
        <v>0</v>
      </c>
      <c r="AC3984" s="3">
        <v>0</v>
      </c>
      <c r="AD3984" s="2">
        <v>2811604.2</v>
      </c>
      <c r="AE3984" s="3">
        <v>599122533.62</v>
      </c>
      <c r="AF3984" s="3">
        <v>12164932.65</v>
      </c>
      <c r="AG3984" s="3">
        <v>2628720.44</v>
      </c>
      <c r="AH3984" s="3">
        <v>103699.7</v>
      </c>
      <c r="AI3984" s="3">
        <v>2074</v>
      </c>
      <c r="AJ3984" s="2">
        <v>-10188946.82</v>
      </c>
    </row>
    <row r="3985" spans="1:36" hidden="1" x14ac:dyDescent="0.25">
      <c r="A3985" s="8">
        <v>6</v>
      </c>
      <c r="B3985" s="8" t="s">
        <v>5531</v>
      </c>
      <c r="C3985" s="8">
        <v>1079160222120</v>
      </c>
      <c r="D3985" s="8" t="s">
        <v>5532</v>
      </c>
      <c r="F3985" s="8" t="s">
        <v>5533</v>
      </c>
      <c r="G3985" s="10">
        <v>43671</v>
      </c>
      <c r="H3985" s="8" t="s">
        <v>31</v>
      </c>
      <c r="I3985" s="8" t="s">
        <v>38</v>
      </c>
      <c r="J3985" s="9">
        <v>9278.02</v>
      </c>
      <c r="K3985" s="9">
        <v>185.56</v>
      </c>
      <c r="L3985" s="8">
        <v>0</v>
      </c>
      <c r="M3985" s="14">
        <f t="shared" si="186"/>
        <v>9463.58</v>
      </c>
      <c r="N3985" s="8">
        <v>0</v>
      </c>
      <c r="O3985" s="8">
        <v>0</v>
      </c>
      <c r="P3985" s="8" t="s">
        <v>77</v>
      </c>
      <c r="R3985" s="8">
        <v>1</v>
      </c>
      <c r="S3985" s="13">
        <f>_xlfn.XLOOKUP(P3985,rif_fee_schedule!$A$2:$A$84,rif_fee_schedule!C$2:C$84, 0)*1.628</f>
        <v>9769.6279999999988</v>
      </c>
      <c r="T3985" s="13">
        <f>_xlfn.XLOOKUP(P3985,rif_fee_schedule!$A$2:$A$84,rif_fee_schedule!D$2:D$84, 0)</f>
        <v>5674</v>
      </c>
      <c r="U3985" s="14">
        <f t="shared" si="187"/>
        <v>9769.6279999999988</v>
      </c>
      <c r="V3985" s="14">
        <f t="shared" si="188"/>
        <v>5674</v>
      </c>
      <c r="W3985"/>
      <c r="Y3985" s="3">
        <v>43269262.359999999</v>
      </c>
      <c r="Z3985" s="3">
        <v>874367.57</v>
      </c>
      <c r="AA3985" s="3">
        <v>433279.63</v>
      </c>
      <c r="AB3985">
        <v>0</v>
      </c>
      <c r="AC3985" s="3">
        <v>0</v>
      </c>
      <c r="AD3985" s="2">
        <v>374512.67</v>
      </c>
      <c r="AE3985" s="3">
        <v>599122533.62</v>
      </c>
      <c r="AF3985" s="3">
        <v>12164932.65</v>
      </c>
      <c r="AG3985" s="3">
        <v>2628720.44</v>
      </c>
      <c r="AH3985" s="3">
        <v>103699.7</v>
      </c>
      <c r="AI3985" s="3">
        <v>2074</v>
      </c>
      <c r="AJ3985" s="2">
        <v>-10188946.82</v>
      </c>
    </row>
    <row r="3986" spans="1:36" hidden="1" x14ac:dyDescent="0.25">
      <c r="A3986" s="8">
        <v>6</v>
      </c>
      <c r="B3986" s="8" t="s">
        <v>5619</v>
      </c>
      <c r="C3986" s="8">
        <v>1079160222240</v>
      </c>
      <c r="D3986" s="8" t="s">
        <v>5620</v>
      </c>
      <c r="F3986" s="8" t="s">
        <v>5621</v>
      </c>
      <c r="G3986" s="10">
        <v>43670</v>
      </c>
      <c r="H3986" s="8" t="s">
        <v>31</v>
      </c>
      <c r="I3986" s="8" t="s">
        <v>38</v>
      </c>
      <c r="J3986" s="9">
        <v>9278.02</v>
      </c>
      <c r="K3986" s="9">
        <v>185.56</v>
      </c>
      <c r="L3986" s="8">
        <v>0</v>
      </c>
      <c r="M3986" s="14">
        <f t="shared" si="186"/>
        <v>9463.58</v>
      </c>
      <c r="N3986" s="8">
        <v>0</v>
      </c>
      <c r="O3986" s="8">
        <v>0</v>
      </c>
      <c r="P3986" s="8" t="s">
        <v>77</v>
      </c>
      <c r="R3986" s="8">
        <v>1</v>
      </c>
      <c r="S3986" s="13">
        <f>_xlfn.XLOOKUP(P3986,rif_fee_schedule!$A$2:$A$84,rif_fee_schedule!C$2:C$84, 0)*1.628</f>
        <v>9769.6279999999988</v>
      </c>
      <c r="T3986" s="13">
        <f>_xlfn.XLOOKUP(P3986,rif_fee_schedule!$A$2:$A$84,rif_fee_schedule!D$2:D$84, 0)</f>
        <v>5674</v>
      </c>
      <c r="U3986" s="14">
        <f t="shared" si="187"/>
        <v>9769.6279999999988</v>
      </c>
      <c r="V3986" s="14">
        <f t="shared" si="188"/>
        <v>5674</v>
      </c>
      <c r="W3986"/>
      <c r="Y3986" s="3">
        <v>43269262.359999999</v>
      </c>
      <c r="Z3986" s="3">
        <v>874367.57</v>
      </c>
      <c r="AA3986" s="3">
        <v>433279.63</v>
      </c>
      <c r="AB3986">
        <v>0</v>
      </c>
      <c r="AC3986" s="3">
        <v>0</v>
      </c>
      <c r="AD3986" s="2">
        <v>374512.67</v>
      </c>
      <c r="AE3986" s="3">
        <v>599122533.62</v>
      </c>
      <c r="AF3986" s="3">
        <v>12164932.65</v>
      </c>
      <c r="AG3986" s="3">
        <v>2628720.44</v>
      </c>
      <c r="AH3986" s="3">
        <v>103699.7</v>
      </c>
      <c r="AI3986" s="3">
        <v>2074</v>
      </c>
      <c r="AJ3986" s="2">
        <v>-10188946.82</v>
      </c>
    </row>
    <row r="3987" spans="1:36" hidden="1" x14ac:dyDescent="0.25">
      <c r="A3987" s="8">
        <v>6</v>
      </c>
      <c r="B3987" s="8" t="s">
        <v>5438</v>
      </c>
      <c r="C3987" s="8">
        <v>1079160222100</v>
      </c>
      <c r="D3987" s="8" t="s">
        <v>5439</v>
      </c>
      <c r="F3987" s="8" t="s">
        <v>5440</v>
      </c>
      <c r="G3987" s="10">
        <v>43669</v>
      </c>
      <c r="H3987" s="8" t="s">
        <v>31</v>
      </c>
      <c r="I3987" s="8" t="s">
        <v>38</v>
      </c>
      <c r="J3987" s="9">
        <v>9278.02</v>
      </c>
      <c r="K3987" s="9">
        <v>185.56</v>
      </c>
      <c r="L3987" s="8">
        <v>0</v>
      </c>
      <c r="M3987" s="14">
        <f t="shared" si="186"/>
        <v>9463.58</v>
      </c>
      <c r="N3987" s="8">
        <v>0</v>
      </c>
      <c r="O3987" s="8">
        <v>0</v>
      </c>
      <c r="P3987" s="8" t="s">
        <v>77</v>
      </c>
      <c r="R3987" s="8">
        <v>1</v>
      </c>
      <c r="S3987" s="13">
        <f>_xlfn.XLOOKUP(P3987,rif_fee_schedule!$A$2:$A$84,rif_fee_schedule!C$2:C$84, 0)*1.628</f>
        <v>9769.6279999999988</v>
      </c>
      <c r="T3987" s="13">
        <f>_xlfn.XLOOKUP(P3987,rif_fee_schedule!$A$2:$A$84,rif_fee_schedule!D$2:D$84, 0)</f>
        <v>5674</v>
      </c>
      <c r="U3987" s="14">
        <f t="shared" si="187"/>
        <v>9769.6279999999988</v>
      </c>
      <c r="V3987" s="14">
        <f t="shared" si="188"/>
        <v>5674</v>
      </c>
      <c r="W3987"/>
      <c r="Y3987" s="3">
        <v>43269262.359999999</v>
      </c>
      <c r="Z3987" s="3">
        <v>874367.57</v>
      </c>
      <c r="AA3987" s="3">
        <v>433279.63</v>
      </c>
      <c r="AB3987">
        <v>0</v>
      </c>
      <c r="AC3987" s="3">
        <v>0</v>
      </c>
      <c r="AD3987" s="2">
        <v>374512.67</v>
      </c>
      <c r="AE3987" s="3">
        <v>599122533.62</v>
      </c>
      <c r="AF3987" s="3">
        <v>12164932.65</v>
      </c>
      <c r="AG3987" s="3">
        <v>2628720.44</v>
      </c>
      <c r="AH3987" s="3">
        <v>103699.7</v>
      </c>
      <c r="AI3987" s="3">
        <v>2074</v>
      </c>
      <c r="AJ3987" s="2">
        <v>-10188946.82</v>
      </c>
    </row>
    <row r="3988" spans="1:36" hidden="1" x14ac:dyDescent="0.25">
      <c r="A3988" s="8">
        <v>3</v>
      </c>
      <c r="B3988" s="8" t="s">
        <v>3727</v>
      </c>
      <c r="C3988" s="8">
        <v>3220160050530</v>
      </c>
      <c r="D3988" s="8" t="s">
        <v>3728</v>
      </c>
      <c r="F3988" s="8" t="s">
        <v>3729</v>
      </c>
      <c r="G3988" s="10">
        <v>43668</v>
      </c>
      <c r="H3988" s="8" t="s">
        <v>31</v>
      </c>
      <c r="I3988" s="8" t="s">
        <v>38</v>
      </c>
      <c r="J3988" s="9">
        <v>9278.02</v>
      </c>
      <c r="K3988" s="9">
        <v>185.56</v>
      </c>
      <c r="L3988" s="8">
        <v>0</v>
      </c>
      <c r="M3988" s="14">
        <f t="shared" si="186"/>
        <v>9463.58</v>
      </c>
      <c r="N3988" s="8">
        <v>0</v>
      </c>
      <c r="O3988" s="8">
        <v>0</v>
      </c>
      <c r="P3988" s="8" t="s">
        <v>77</v>
      </c>
      <c r="R3988" s="8">
        <v>1</v>
      </c>
      <c r="S3988" s="13">
        <f>_xlfn.XLOOKUP(P3988,rif_fee_schedule!$A$2:$A$84,rif_fee_schedule!C$2:C$84, 0)*1.628</f>
        <v>9769.6279999999988</v>
      </c>
      <c r="T3988" s="13">
        <f>_xlfn.XLOOKUP(P3988,rif_fee_schedule!$A$2:$A$84,rif_fee_schedule!D$2:D$84, 0)</f>
        <v>5674</v>
      </c>
      <c r="U3988" s="14">
        <f t="shared" si="187"/>
        <v>9769.6279999999988</v>
      </c>
      <c r="V3988" s="14">
        <f t="shared" si="188"/>
        <v>5674</v>
      </c>
      <c r="W3988"/>
      <c r="Y3988" s="3">
        <v>23988344.25</v>
      </c>
      <c r="Z3988" s="3">
        <v>491993.61</v>
      </c>
      <c r="AA3988" s="3">
        <v>633517.25</v>
      </c>
      <c r="AB3988">
        <v>0</v>
      </c>
      <c r="AC3988" s="3">
        <v>0</v>
      </c>
      <c r="AD3988" s="2">
        <v>2811604.2</v>
      </c>
      <c r="AE3988" s="3">
        <v>599122533.62</v>
      </c>
      <c r="AF3988" s="3">
        <v>12164932.65</v>
      </c>
      <c r="AG3988" s="3">
        <v>2628720.44</v>
      </c>
      <c r="AH3988" s="3">
        <v>103699.7</v>
      </c>
      <c r="AI3988" s="3">
        <v>2074</v>
      </c>
      <c r="AJ3988" s="2">
        <v>-10188946.82</v>
      </c>
    </row>
    <row r="3989" spans="1:36" hidden="1" x14ac:dyDescent="0.25">
      <c r="A3989" s="8">
        <v>3</v>
      </c>
      <c r="B3989" s="8" t="s">
        <v>3549</v>
      </c>
      <c r="C3989" s="8">
        <v>3220160050560</v>
      </c>
      <c r="D3989" s="8" t="s">
        <v>3550</v>
      </c>
      <c r="F3989" s="8" t="s">
        <v>3551</v>
      </c>
      <c r="G3989" s="10">
        <v>43668</v>
      </c>
      <c r="H3989" s="8" t="s">
        <v>31</v>
      </c>
      <c r="I3989" s="8" t="s">
        <v>38</v>
      </c>
      <c r="J3989" s="9">
        <v>9278.02</v>
      </c>
      <c r="K3989" s="9">
        <v>185.56</v>
      </c>
      <c r="L3989" s="8">
        <v>0</v>
      </c>
      <c r="M3989" s="14">
        <f t="shared" si="186"/>
        <v>9463.58</v>
      </c>
      <c r="N3989" s="8">
        <v>0</v>
      </c>
      <c r="O3989" s="8">
        <v>0</v>
      </c>
      <c r="P3989" s="8" t="s">
        <v>77</v>
      </c>
      <c r="R3989" s="8">
        <v>1</v>
      </c>
      <c r="S3989" s="13">
        <f>_xlfn.XLOOKUP(P3989,rif_fee_schedule!$A$2:$A$84,rif_fee_schedule!C$2:C$84, 0)*1.628</f>
        <v>9769.6279999999988</v>
      </c>
      <c r="T3989" s="13">
        <f>_xlfn.XLOOKUP(P3989,rif_fee_schedule!$A$2:$A$84,rif_fee_schedule!D$2:D$84, 0)</f>
        <v>5674</v>
      </c>
      <c r="U3989" s="14">
        <f t="shared" si="187"/>
        <v>9769.6279999999988</v>
      </c>
      <c r="V3989" s="14">
        <f t="shared" si="188"/>
        <v>5674</v>
      </c>
      <c r="W3989"/>
      <c r="Y3989" s="3">
        <v>23988344.25</v>
      </c>
      <c r="Z3989" s="3">
        <v>491993.61</v>
      </c>
      <c r="AA3989" s="3">
        <v>633517.25</v>
      </c>
      <c r="AB3989">
        <v>0</v>
      </c>
      <c r="AC3989" s="3">
        <v>0</v>
      </c>
      <c r="AD3989" s="2">
        <v>2811604.2</v>
      </c>
      <c r="AE3989" s="3">
        <v>599122533.62</v>
      </c>
      <c r="AF3989" s="3">
        <v>12164932.65</v>
      </c>
      <c r="AG3989" s="3">
        <v>2628720.44</v>
      </c>
      <c r="AH3989" s="3">
        <v>103699.7</v>
      </c>
      <c r="AI3989" s="3">
        <v>2074</v>
      </c>
      <c r="AJ3989" s="2">
        <v>-10188946.82</v>
      </c>
    </row>
    <row r="3990" spans="1:36" hidden="1" x14ac:dyDescent="0.25">
      <c r="A3990" s="8">
        <v>1</v>
      </c>
      <c r="B3990" s="8" t="s">
        <v>358</v>
      </c>
      <c r="C3990" s="8">
        <v>3530080190010</v>
      </c>
      <c r="D3990" s="8" t="s">
        <v>359</v>
      </c>
      <c r="F3990" s="8" t="s">
        <v>360</v>
      </c>
      <c r="G3990" s="10">
        <v>43679</v>
      </c>
      <c r="H3990" s="8" t="s">
        <v>31</v>
      </c>
      <c r="I3990" s="8" t="s">
        <v>38</v>
      </c>
      <c r="J3990" s="9">
        <v>156364.19</v>
      </c>
      <c r="K3990" s="9">
        <v>3127.28</v>
      </c>
      <c r="L3990" s="8">
        <v>0</v>
      </c>
      <c r="M3990" s="14">
        <f t="shared" si="186"/>
        <v>159491.47</v>
      </c>
      <c r="N3990" s="8">
        <v>0</v>
      </c>
      <c r="O3990" s="8">
        <v>0</v>
      </c>
      <c r="P3990" s="8" t="s">
        <v>113</v>
      </c>
      <c r="R3990" s="8">
        <v>24</v>
      </c>
      <c r="S3990" s="13">
        <f>_xlfn.XLOOKUP(P3990,rif_fee_schedule!$A$2:$A$84,rif_fee_schedule!C$2:C$84, 0)*1.628</f>
        <v>6860.3919999999998</v>
      </c>
      <c r="T3990" s="13">
        <f>_xlfn.XLOOKUP(P3990,rif_fee_schedule!$A$2:$A$84,rif_fee_schedule!D$2:D$84, 0)</f>
        <v>3984</v>
      </c>
      <c r="U3990" s="14">
        <f t="shared" si="187"/>
        <v>164649.408</v>
      </c>
      <c r="V3990" s="14">
        <f t="shared" si="188"/>
        <v>95616</v>
      </c>
      <c r="W3990"/>
      <c r="Y3990" s="3">
        <v>74696854.359999999</v>
      </c>
      <c r="Z3990" s="3">
        <v>1494936.99</v>
      </c>
      <c r="AA3990" s="3">
        <v>1189721.74</v>
      </c>
      <c r="AB3990" s="2">
        <v>103699.7</v>
      </c>
      <c r="AC3990" s="3">
        <v>2074</v>
      </c>
      <c r="AD3990" s="2">
        <v>-3422401.68</v>
      </c>
      <c r="AE3990" s="3">
        <v>599122533.62</v>
      </c>
      <c r="AF3990" s="3">
        <v>12164932.65</v>
      </c>
      <c r="AG3990" s="3">
        <v>2628720.44</v>
      </c>
      <c r="AH3990" s="3">
        <v>103699.7</v>
      </c>
      <c r="AI3990" s="3">
        <v>2074</v>
      </c>
      <c r="AJ3990" s="2">
        <v>-10188946.82</v>
      </c>
    </row>
    <row r="3991" spans="1:36" hidden="1" x14ac:dyDescent="0.25">
      <c r="A3991" s="8">
        <v>7</v>
      </c>
      <c r="B3991" s="8" t="s">
        <v>8392</v>
      </c>
      <c r="C3991" s="8">
        <v>341180030440</v>
      </c>
      <c r="D3991" s="8" t="s">
        <v>8393</v>
      </c>
      <c r="F3991" s="8" t="s">
        <v>8394</v>
      </c>
      <c r="G3991" s="10">
        <v>43668</v>
      </c>
      <c r="H3991" s="8" t="s">
        <v>31</v>
      </c>
      <c r="I3991" s="8" t="s">
        <v>38</v>
      </c>
      <c r="J3991" s="9">
        <v>0</v>
      </c>
      <c r="K3991" s="9">
        <v>0</v>
      </c>
      <c r="L3991" s="8">
        <v>0</v>
      </c>
      <c r="M3991" s="14">
        <f t="shared" si="186"/>
        <v>0</v>
      </c>
      <c r="N3991" s="8">
        <v>0</v>
      </c>
      <c r="O3991" s="8">
        <v>0</v>
      </c>
      <c r="P3991" s="8" t="s">
        <v>77</v>
      </c>
      <c r="R3991" s="8">
        <v>0</v>
      </c>
      <c r="S3991" s="13">
        <f>_xlfn.XLOOKUP(P3991,rif_fee_schedule!$A$2:$A$84,rif_fee_schedule!C$2:C$84, 0)*1.628</f>
        <v>9769.6279999999988</v>
      </c>
      <c r="T3991" s="13">
        <f>_xlfn.XLOOKUP(P3991,rif_fee_schedule!$A$2:$A$84,rif_fee_schedule!D$2:D$84, 0)</f>
        <v>5674</v>
      </c>
      <c r="U3991" s="14">
        <f t="shared" si="187"/>
        <v>0</v>
      </c>
      <c r="V3991" s="14">
        <f t="shared" si="188"/>
        <v>0</v>
      </c>
      <c r="W3991"/>
      <c r="Y3991" s="3">
        <v>53911680.950000003</v>
      </c>
      <c r="Z3991" s="3">
        <v>1078233.76</v>
      </c>
      <c r="AA3991" s="3">
        <v>0</v>
      </c>
      <c r="AB3991">
        <v>0</v>
      </c>
      <c r="AC3991" s="3">
        <v>0</v>
      </c>
      <c r="AD3991" s="2">
        <v>-682358.32</v>
      </c>
      <c r="AE3991" s="3">
        <v>599122533.62</v>
      </c>
      <c r="AF3991" s="3">
        <v>12164932.65</v>
      </c>
      <c r="AG3991" s="3">
        <v>2628720.44</v>
      </c>
      <c r="AH3991" s="3">
        <v>103699.7</v>
      </c>
      <c r="AI3991" s="3">
        <v>2074</v>
      </c>
      <c r="AJ3991" s="2">
        <v>-10188946.82</v>
      </c>
    </row>
    <row r="3992" spans="1:36" hidden="1" x14ac:dyDescent="0.25">
      <c r="A3992" s="8">
        <v>2</v>
      </c>
      <c r="B3992" s="8" t="s">
        <v>2423</v>
      </c>
      <c r="C3992" s="8">
        <v>1132060144030</v>
      </c>
      <c r="D3992" s="8" t="s">
        <v>2424</v>
      </c>
      <c r="F3992" s="8" t="s">
        <v>2425</v>
      </c>
      <c r="G3992" s="10">
        <v>43672</v>
      </c>
      <c r="H3992" s="8" t="s">
        <v>31</v>
      </c>
      <c r="I3992" s="8" t="s">
        <v>38</v>
      </c>
      <c r="J3992" s="9">
        <v>0</v>
      </c>
      <c r="K3992" s="9">
        <v>0</v>
      </c>
      <c r="L3992" s="8">
        <v>0</v>
      </c>
      <c r="M3992" s="14">
        <f t="shared" si="186"/>
        <v>0</v>
      </c>
      <c r="N3992" s="8">
        <v>0</v>
      </c>
      <c r="O3992" s="8">
        <v>0</v>
      </c>
      <c r="P3992" s="8" t="s">
        <v>77</v>
      </c>
      <c r="R3992" s="8">
        <v>1</v>
      </c>
      <c r="S3992" s="13">
        <f>_xlfn.XLOOKUP(P3992,rif_fee_schedule!$A$2:$A$84,rif_fee_schedule!C$2:C$84, 0)*1.628</f>
        <v>9769.6279999999988</v>
      </c>
      <c r="T3992" s="13">
        <f>_xlfn.XLOOKUP(P3992,rif_fee_schedule!$A$2:$A$84,rif_fee_schedule!D$2:D$84, 0)</f>
        <v>5674</v>
      </c>
      <c r="U3992" s="14">
        <f t="shared" si="187"/>
        <v>9769.6279999999988</v>
      </c>
      <c r="V3992" s="14">
        <f t="shared" si="188"/>
        <v>5674</v>
      </c>
      <c r="W3992"/>
      <c r="Y3992" s="3">
        <v>272008405.74000001</v>
      </c>
      <c r="Z3992" s="3">
        <v>5573244.3300000001</v>
      </c>
      <c r="AA3992" s="3">
        <v>0</v>
      </c>
      <c r="AB3992">
        <v>0</v>
      </c>
      <c r="AC3992" s="3">
        <v>0</v>
      </c>
      <c r="AD3992" s="2">
        <v>-7297347.0099999998</v>
      </c>
      <c r="AE3992" s="3">
        <v>599122533.62</v>
      </c>
      <c r="AF3992" s="3">
        <v>12164932.65</v>
      </c>
      <c r="AG3992" s="3">
        <v>2628720.44</v>
      </c>
      <c r="AH3992" s="3">
        <v>103699.7</v>
      </c>
      <c r="AI3992" s="3">
        <v>2074</v>
      </c>
      <c r="AJ3992" s="2">
        <v>-10188946.82</v>
      </c>
    </row>
    <row r="3993" spans="1:36" hidden="1" x14ac:dyDescent="0.25">
      <c r="A3993" s="8">
        <v>2</v>
      </c>
      <c r="B3993" s="8" t="s">
        <v>2423</v>
      </c>
      <c r="C3993" s="8">
        <v>1132060144030</v>
      </c>
      <c r="D3993" s="8" t="s">
        <v>2424</v>
      </c>
      <c r="F3993" s="8" t="s">
        <v>2425</v>
      </c>
      <c r="G3993" s="10">
        <v>43672</v>
      </c>
      <c r="H3993" s="8" t="s">
        <v>31</v>
      </c>
      <c r="I3993" s="8" t="s">
        <v>38</v>
      </c>
      <c r="J3993" s="9">
        <v>0</v>
      </c>
      <c r="K3993" s="9">
        <v>0</v>
      </c>
      <c r="L3993" s="8">
        <v>0</v>
      </c>
      <c r="M3993" s="14">
        <f t="shared" si="186"/>
        <v>0</v>
      </c>
      <c r="N3993" s="8">
        <v>0</v>
      </c>
      <c r="O3993" s="8">
        <v>0</v>
      </c>
      <c r="P3993" s="8" t="s">
        <v>77</v>
      </c>
      <c r="R3993" s="8">
        <v>-1</v>
      </c>
      <c r="S3993" s="13">
        <f>_xlfn.XLOOKUP(P3993,rif_fee_schedule!$A$2:$A$84,rif_fee_schedule!C$2:C$84, 0)*1.628</f>
        <v>9769.6279999999988</v>
      </c>
      <c r="T3993" s="13">
        <f>_xlfn.XLOOKUP(P3993,rif_fee_schedule!$A$2:$A$84,rif_fee_schedule!D$2:D$84, 0)</f>
        <v>5674</v>
      </c>
      <c r="U3993" s="14">
        <f t="shared" si="187"/>
        <v>-9769.6279999999988</v>
      </c>
      <c r="V3993" s="14">
        <f t="shared" si="188"/>
        <v>-5674</v>
      </c>
      <c r="W3993"/>
      <c r="Y3993" s="3">
        <v>272008405.74000001</v>
      </c>
      <c r="Z3993" s="3">
        <v>5573244.3300000001</v>
      </c>
      <c r="AA3993" s="3">
        <v>0</v>
      </c>
      <c r="AB3993">
        <v>0</v>
      </c>
      <c r="AC3993" s="3">
        <v>0</v>
      </c>
      <c r="AD3993" s="2">
        <v>-7297347.0099999998</v>
      </c>
      <c r="AE3993" s="3">
        <v>599122533.62</v>
      </c>
      <c r="AF3993" s="3">
        <v>12164932.65</v>
      </c>
      <c r="AG3993" s="3">
        <v>2628720.44</v>
      </c>
      <c r="AH3993" s="3">
        <v>103699.7</v>
      </c>
      <c r="AI3993" s="3">
        <v>2074</v>
      </c>
      <c r="AJ3993" s="2">
        <v>-10188946.82</v>
      </c>
    </row>
    <row r="3994" spans="1:36" hidden="1" x14ac:dyDescent="0.25">
      <c r="A3994" s="8">
        <v>1</v>
      </c>
      <c r="B3994" s="8" t="s">
        <v>668</v>
      </c>
      <c r="C3994" s="8">
        <v>3530291180260</v>
      </c>
      <c r="D3994" s="8" t="s">
        <v>669</v>
      </c>
      <c r="F3994" s="8" t="s">
        <v>670</v>
      </c>
      <c r="G3994" s="10">
        <v>43713</v>
      </c>
      <c r="H3994" s="8" t="s">
        <v>31</v>
      </c>
      <c r="I3994" s="8" t="s">
        <v>38</v>
      </c>
      <c r="J3994" s="9">
        <v>23415.05</v>
      </c>
      <c r="K3994" s="9">
        <v>468.3</v>
      </c>
      <c r="L3994" s="8">
        <v>0</v>
      </c>
      <c r="M3994" s="14">
        <f t="shared" si="186"/>
        <v>23883.35</v>
      </c>
      <c r="N3994" s="8">
        <v>0</v>
      </c>
      <c r="O3994" s="8">
        <v>0</v>
      </c>
      <c r="P3994" s="8" t="s">
        <v>82</v>
      </c>
      <c r="R3994" s="11">
        <v>1183</v>
      </c>
      <c r="S3994" s="13">
        <f>_xlfn.XLOOKUP(P3994,rif_fee_schedule!$A$2:$A$84,rif_fee_schedule!C$2:C$84, 0)*1.628</f>
        <v>36.760239999999996</v>
      </c>
      <c r="T3994" s="13">
        <f>_xlfn.XLOOKUP(P3994,rif_fee_schedule!$A$2:$A$84,rif_fee_schedule!D$2:D$84, 0)</f>
        <v>21.35</v>
      </c>
      <c r="U3994" s="14">
        <f t="shared" si="187"/>
        <v>43487.363919999996</v>
      </c>
      <c r="V3994" s="14">
        <f t="shared" si="188"/>
        <v>25257.050000000003</v>
      </c>
      <c r="W3994" s="2"/>
      <c r="Y3994" s="3">
        <v>74696854.359999999</v>
      </c>
      <c r="Z3994" s="3">
        <v>1494936.99</v>
      </c>
      <c r="AA3994" s="3">
        <v>1189721.74</v>
      </c>
      <c r="AB3994" s="2">
        <v>103699.7</v>
      </c>
      <c r="AC3994" s="3">
        <v>2074</v>
      </c>
      <c r="AD3994" s="2">
        <v>-3422401.68</v>
      </c>
      <c r="AE3994" s="3">
        <v>599122533.62</v>
      </c>
      <c r="AF3994" s="3">
        <v>12164932.65</v>
      </c>
      <c r="AG3994" s="3">
        <v>2628720.44</v>
      </c>
      <c r="AH3994" s="3">
        <v>103699.7</v>
      </c>
      <c r="AI3994" s="3">
        <v>2074</v>
      </c>
      <c r="AJ3994" s="2">
        <v>-10188946.82</v>
      </c>
    </row>
    <row r="3995" spans="1:36" hidden="1" x14ac:dyDescent="0.25">
      <c r="A3995" s="8">
        <v>1</v>
      </c>
      <c r="B3995" s="8" t="s">
        <v>668</v>
      </c>
      <c r="C3995" s="8">
        <v>3530291180260</v>
      </c>
      <c r="D3995" s="8" t="s">
        <v>669</v>
      </c>
      <c r="F3995" s="8" t="s">
        <v>670</v>
      </c>
      <c r="G3995" s="10">
        <v>43713</v>
      </c>
      <c r="H3995" s="8" t="s">
        <v>31</v>
      </c>
      <c r="I3995" s="8" t="s">
        <v>38</v>
      </c>
      <c r="J3995" s="9">
        <v>23415.05</v>
      </c>
      <c r="K3995" s="9">
        <v>468.3</v>
      </c>
      <c r="L3995" s="8">
        <v>0</v>
      </c>
      <c r="M3995" s="14">
        <f t="shared" si="186"/>
        <v>23883.35</v>
      </c>
      <c r="N3995" s="8">
        <v>0</v>
      </c>
      <c r="O3995" s="8">
        <v>0</v>
      </c>
      <c r="P3995" s="8" t="s">
        <v>72</v>
      </c>
      <c r="R3995" s="11">
        <v>-1183</v>
      </c>
      <c r="S3995" s="13">
        <f>_xlfn.XLOOKUP(P3995,rif_fee_schedule!$A$2:$A$84,rif_fee_schedule!C$2:C$84, 0)*1.628</f>
        <v>15.918583999999999</v>
      </c>
      <c r="T3995" s="13">
        <f>_xlfn.XLOOKUP(P3995,rif_fee_schedule!$A$2:$A$84,rif_fee_schedule!D$2:D$84, 0)</f>
        <v>9.2460000000000004</v>
      </c>
      <c r="U3995" s="14">
        <f t="shared" si="187"/>
        <v>-18831.684871999998</v>
      </c>
      <c r="V3995" s="14">
        <f t="shared" si="188"/>
        <v>-10938.018</v>
      </c>
      <c r="W3995" s="2"/>
      <c r="Y3995" s="3">
        <v>74696854.359999999</v>
      </c>
      <c r="Z3995" s="3">
        <v>1494936.99</v>
      </c>
      <c r="AA3995" s="3">
        <v>1189721.74</v>
      </c>
      <c r="AB3995" s="2">
        <v>103699.7</v>
      </c>
      <c r="AC3995" s="3">
        <v>2074</v>
      </c>
      <c r="AD3995" s="2">
        <v>-3422401.68</v>
      </c>
      <c r="AE3995" s="3">
        <v>599122533.62</v>
      </c>
      <c r="AF3995" s="3">
        <v>12164932.65</v>
      </c>
      <c r="AG3995" s="3">
        <v>2628720.44</v>
      </c>
      <c r="AH3995" s="3">
        <v>103699.7</v>
      </c>
      <c r="AI3995" s="3">
        <v>2074</v>
      </c>
      <c r="AJ3995" s="2">
        <v>-10188946.82</v>
      </c>
    </row>
    <row r="3996" spans="1:36" hidden="1" x14ac:dyDescent="0.25">
      <c r="A3996" s="8">
        <v>2</v>
      </c>
      <c r="B3996" s="8" t="s">
        <v>2029</v>
      </c>
      <c r="C3996" s="8">
        <v>141090370880</v>
      </c>
      <c r="D3996" s="8" t="s">
        <v>2030</v>
      </c>
      <c r="F3996" s="8" t="s">
        <v>2031</v>
      </c>
      <c r="G3996" s="10">
        <v>43669</v>
      </c>
      <c r="H3996" s="8" t="s">
        <v>31</v>
      </c>
      <c r="I3996" s="8" t="s">
        <v>38</v>
      </c>
      <c r="J3996" s="9">
        <v>1969.71</v>
      </c>
      <c r="K3996" s="9">
        <v>39.39</v>
      </c>
      <c r="L3996" s="8">
        <v>0</v>
      </c>
      <c r="M3996" s="14">
        <f t="shared" si="186"/>
        <v>2009.1000000000001</v>
      </c>
      <c r="N3996" s="8">
        <v>0</v>
      </c>
      <c r="O3996" s="8">
        <v>0</v>
      </c>
      <c r="P3996" s="8" t="s">
        <v>77</v>
      </c>
      <c r="R3996" s="8">
        <v>-1</v>
      </c>
      <c r="S3996" s="13">
        <f>_xlfn.XLOOKUP(P3996,rif_fee_schedule!$A$2:$A$84,rif_fee_schedule!C$2:C$84, 0)*1.628</f>
        <v>9769.6279999999988</v>
      </c>
      <c r="T3996" s="13">
        <f>_xlfn.XLOOKUP(P3996,rif_fee_schedule!$A$2:$A$84,rif_fee_schedule!D$2:D$84, 0)</f>
        <v>5674</v>
      </c>
      <c r="U3996" s="14">
        <f t="shared" si="187"/>
        <v>-9769.6279999999988</v>
      </c>
      <c r="V3996" s="14">
        <f t="shared" si="188"/>
        <v>-5674</v>
      </c>
      <c r="W3996"/>
      <c r="Y3996" s="3">
        <v>272008405.74000001</v>
      </c>
      <c r="Z3996" s="3">
        <v>5573244.3300000001</v>
      </c>
      <c r="AA3996" s="3">
        <v>0</v>
      </c>
      <c r="AB3996">
        <v>0</v>
      </c>
      <c r="AC3996" s="3">
        <v>0</v>
      </c>
      <c r="AD3996" s="2">
        <v>-7297347.0099999998</v>
      </c>
      <c r="AE3996" s="3">
        <v>599122533.62</v>
      </c>
      <c r="AF3996" s="3">
        <v>12164932.65</v>
      </c>
      <c r="AG3996" s="3">
        <v>2628720.44</v>
      </c>
      <c r="AH3996" s="3">
        <v>103699.7</v>
      </c>
      <c r="AI3996" s="3">
        <v>2074</v>
      </c>
      <c r="AJ3996" s="2">
        <v>-10188946.82</v>
      </c>
    </row>
    <row r="3997" spans="1:36" hidden="1" x14ac:dyDescent="0.25">
      <c r="A3997" s="8">
        <v>2</v>
      </c>
      <c r="B3997" s="8" t="s">
        <v>2029</v>
      </c>
      <c r="C3997" s="8">
        <v>141090370880</v>
      </c>
      <c r="D3997" s="8" t="s">
        <v>2030</v>
      </c>
      <c r="F3997" s="8" t="s">
        <v>2031</v>
      </c>
      <c r="G3997" s="10">
        <v>43669</v>
      </c>
      <c r="H3997" s="8" t="s">
        <v>31</v>
      </c>
      <c r="I3997" s="8" t="s">
        <v>38</v>
      </c>
      <c r="J3997" s="9">
        <v>1969.71</v>
      </c>
      <c r="K3997" s="9">
        <v>39.39</v>
      </c>
      <c r="L3997" s="8">
        <v>0</v>
      </c>
      <c r="M3997" s="14">
        <f t="shared" si="186"/>
        <v>2009.1000000000001</v>
      </c>
      <c r="N3997" s="8">
        <v>0</v>
      </c>
      <c r="O3997" s="8">
        <v>0</v>
      </c>
      <c r="P3997" s="8" t="s">
        <v>114</v>
      </c>
      <c r="R3997" s="8">
        <v>2</v>
      </c>
      <c r="S3997" s="13">
        <f>_xlfn.XLOOKUP(P3997,rif_fee_schedule!$A$2:$A$84,rif_fee_schedule!C$2:C$84, 0)*1.628</f>
        <v>4288.152</v>
      </c>
      <c r="T3997" s="13">
        <f>_xlfn.XLOOKUP(P3997,rif_fee_schedule!$A$2:$A$84,rif_fee_schedule!D$2:D$84, 0)</f>
        <v>2490</v>
      </c>
      <c r="U3997" s="14">
        <f t="shared" si="187"/>
        <v>8576.3040000000001</v>
      </c>
      <c r="V3997" s="14">
        <f t="shared" si="188"/>
        <v>4980</v>
      </c>
      <c r="W3997"/>
      <c r="Y3997" s="3">
        <v>272008405.74000001</v>
      </c>
      <c r="Z3997" s="3">
        <v>5573244.3300000001</v>
      </c>
      <c r="AA3997" s="3">
        <v>0</v>
      </c>
      <c r="AB3997">
        <v>0</v>
      </c>
      <c r="AC3997" s="3">
        <v>0</v>
      </c>
      <c r="AD3997" s="2">
        <v>-7297347.0099999998</v>
      </c>
      <c r="AE3997" s="3">
        <v>599122533.62</v>
      </c>
      <c r="AF3997" s="3">
        <v>12164932.65</v>
      </c>
      <c r="AG3997" s="3">
        <v>2628720.44</v>
      </c>
      <c r="AH3997" s="3">
        <v>103699.7</v>
      </c>
      <c r="AI3997" s="3">
        <v>2074</v>
      </c>
      <c r="AJ3997" s="2">
        <v>-10188946.82</v>
      </c>
    </row>
    <row r="3998" spans="1:36" hidden="1" x14ac:dyDescent="0.25">
      <c r="A3998" s="8">
        <v>6</v>
      </c>
      <c r="B3998" s="8" t="s">
        <v>5663</v>
      </c>
      <c r="C3998" s="8">
        <v>1079160221650</v>
      </c>
      <c r="D3998" s="8" t="s">
        <v>5584</v>
      </c>
      <c r="F3998" s="8" t="s">
        <v>5664</v>
      </c>
      <c r="G3998" s="10">
        <v>43672</v>
      </c>
      <c r="H3998" s="8" t="s">
        <v>31</v>
      </c>
      <c r="I3998" s="8" t="s">
        <v>38</v>
      </c>
      <c r="J3998" s="9">
        <v>0</v>
      </c>
      <c r="K3998" s="9">
        <v>0</v>
      </c>
      <c r="L3998" s="8">
        <v>0</v>
      </c>
      <c r="M3998" s="14">
        <f t="shared" si="186"/>
        <v>0</v>
      </c>
      <c r="N3998" s="8">
        <v>0</v>
      </c>
      <c r="O3998" s="8">
        <v>0</v>
      </c>
      <c r="P3998" s="8" t="s">
        <v>77</v>
      </c>
      <c r="R3998" s="8">
        <v>0</v>
      </c>
      <c r="S3998" s="13">
        <f>_xlfn.XLOOKUP(P3998,rif_fee_schedule!$A$2:$A$84,rif_fee_schedule!C$2:C$84, 0)*1.628</f>
        <v>9769.6279999999988</v>
      </c>
      <c r="T3998" s="13">
        <f>_xlfn.XLOOKUP(P3998,rif_fee_schedule!$A$2:$A$84,rif_fee_schedule!D$2:D$84, 0)</f>
        <v>5674</v>
      </c>
      <c r="U3998" s="14">
        <f t="shared" si="187"/>
        <v>0</v>
      </c>
      <c r="V3998" s="14">
        <f t="shared" si="188"/>
        <v>0</v>
      </c>
      <c r="W3998"/>
      <c r="Y3998" s="3">
        <v>43269262.359999999</v>
      </c>
      <c r="Z3998" s="3">
        <v>874367.57</v>
      </c>
      <c r="AA3998" s="3">
        <v>433279.63</v>
      </c>
      <c r="AB3998">
        <v>0</v>
      </c>
      <c r="AC3998" s="3">
        <v>0</v>
      </c>
      <c r="AD3998" s="2">
        <v>374512.67</v>
      </c>
      <c r="AE3998" s="3">
        <v>599122533.62</v>
      </c>
      <c r="AF3998" s="3">
        <v>12164932.65</v>
      </c>
      <c r="AG3998" s="3">
        <v>2628720.44</v>
      </c>
      <c r="AH3998" s="3">
        <v>103699.7</v>
      </c>
      <c r="AI3998" s="3">
        <v>2074</v>
      </c>
      <c r="AJ3998" s="2">
        <v>-10188946.82</v>
      </c>
    </row>
    <row r="3999" spans="1:36" hidden="1" x14ac:dyDescent="0.25">
      <c r="A3999" s="8">
        <v>2</v>
      </c>
      <c r="B3999" s="8" t="s">
        <v>1321</v>
      </c>
      <c r="C3999" s="8">
        <v>131240020745</v>
      </c>
      <c r="D3999" s="8" t="s">
        <v>1322</v>
      </c>
      <c r="F3999" s="8" t="s">
        <v>1323</v>
      </c>
      <c r="G3999" s="10">
        <v>43679</v>
      </c>
      <c r="H3999" s="8" t="s">
        <v>31</v>
      </c>
      <c r="I3999" s="8" t="s">
        <v>38</v>
      </c>
      <c r="J3999" s="9">
        <v>10742.16</v>
      </c>
      <c r="K3999" s="9">
        <v>214.84</v>
      </c>
      <c r="L3999" s="8">
        <v>0</v>
      </c>
      <c r="M3999" s="14">
        <f t="shared" si="186"/>
        <v>10957</v>
      </c>
      <c r="N3999" s="8">
        <v>0</v>
      </c>
      <c r="O3999" s="8">
        <v>0</v>
      </c>
      <c r="P3999" s="8" t="s">
        <v>114</v>
      </c>
      <c r="R3999" s="8">
        <v>2</v>
      </c>
      <c r="S3999" s="13">
        <f>_xlfn.XLOOKUP(P3999,rif_fee_schedule!$A$2:$A$84,rif_fee_schedule!C$2:C$84, 0)*1.628</f>
        <v>4288.152</v>
      </c>
      <c r="T3999" s="13">
        <f>_xlfn.XLOOKUP(P3999,rif_fee_schedule!$A$2:$A$84,rif_fee_schedule!D$2:D$84, 0)</f>
        <v>2490</v>
      </c>
      <c r="U3999" s="14">
        <f t="shared" si="187"/>
        <v>8576.3040000000001</v>
      </c>
      <c r="V3999" s="14">
        <f t="shared" si="188"/>
        <v>4980</v>
      </c>
      <c r="W3999"/>
      <c r="Y3999" s="3">
        <v>272008405.74000001</v>
      </c>
      <c r="Z3999" s="3">
        <v>5573244.3300000001</v>
      </c>
      <c r="AA3999" s="3">
        <v>0</v>
      </c>
      <c r="AB3999">
        <v>0</v>
      </c>
      <c r="AC3999" s="3">
        <v>0</v>
      </c>
      <c r="AD3999" s="2">
        <v>-7297347.0099999998</v>
      </c>
      <c r="AE3999" s="3">
        <v>599122533.62</v>
      </c>
      <c r="AF3999" s="3">
        <v>12164932.65</v>
      </c>
      <c r="AG3999" s="3">
        <v>2628720.44</v>
      </c>
      <c r="AH3999" s="3">
        <v>103699.7</v>
      </c>
      <c r="AI3999" s="3">
        <v>2074</v>
      </c>
      <c r="AJ3999" s="2">
        <v>-10188946.82</v>
      </c>
    </row>
    <row r="4000" spans="1:36" hidden="1" x14ac:dyDescent="0.25">
      <c r="A4000" s="8">
        <v>2</v>
      </c>
      <c r="B4000" s="8" t="s">
        <v>2385</v>
      </c>
      <c r="C4000" s="8">
        <v>141390080060</v>
      </c>
      <c r="D4000" s="8" t="s">
        <v>2386</v>
      </c>
      <c r="G4000" s="10">
        <v>43672</v>
      </c>
      <c r="H4000" s="8" t="s">
        <v>31</v>
      </c>
      <c r="I4000" s="8" t="s">
        <v>32</v>
      </c>
      <c r="J4000" s="9">
        <v>1143012.7</v>
      </c>
      <c r="K4000" s="9">
        <v>22860.25</v>
      </c>
      <c r="L4000" s="8">
        <v>0</v>
      </c>
      <c r="M4000" s="14">
        <f t="shared" si="186"/>
        <v>1165872.95</v>
      </c>
      <c r="N4000" s="8">
        <v>0</v>
      </c>
      <c r="O4000" s="8">
        <v>0</v>
      </c>
      <c r="P4000" s="8" t="s">
        <v>629</v>
      </c>
      <c r="R4000" s="8">
        <v>206</v>
      </c>
      <c r="S4000" s="13">
        <f>_xlfn.XLOOKUP(P4000,rif_fee_schedule!$A$2:$A$84,rif_fee_schedule!C$2:C$84, 0)*1.628</f>
        <v>6370.3639999999996</v>
      </c>
      <c r="T4000" s="13">
        <f>_xlfn.XLOOKUP(P4000,rif_fee_schedule!$A$2:$A$84,rif_fee_schedule!D$2:D$84, 0)</f>
        <v>3699</v>
      </c>
      <c r="U4000" s="14">
        <f t="shared" si="187"/>
        <v>1312294.9839999999</v>
      </c>
      <c r="V4000" s="14">
        <f t="shared" si="188"/>
        <v>761994</v>
      </c>
      <c r="W4000"/>
      <c r="Y4000" s="3">
        <v>272008405.74000001</v>
      </c>
      <c r="Z4000" s="3">
        <v>5573244.3300000001</v>
      </c>
      <c r="AA4000" s="3">
        <v>0</v>
      </c>
      <c r="AB4000">
        <v>0</v>
      </c>
      <c r="AC4000" s="3">
        <v>0</v>
      </c>
      <c r="AD4000" s="2">
        <v>-7297347.0099999998</v>
      </c>
      <c r="AE4000" s="3">
        <v>599122533.62</v>
      </c>
      <c r="AF4000" s="3">
        <v>12164932.65</v>
      </c>
      <c r="AG4000" s="3">
        <v>2628720.44</v>
      </c>
      <c r="AH4000" s="3">
        <v>103699.7</v>
      </c>
      <c r="AI4000" s="3">
        <v>2074</v>
      </c>
      <c r="AJ4000" s="2">
        <v>-10188946.82</v>
      </c>
    </row>
    <row r="4001" spans="1:36" hidden="1" x14ac:dyDescent="0.25">
      <c r="A4001" s="8">
        <v>2</v>
      </c>
      <c r="B4001" s="8" t="s">
        <v>2385</v>
      </c>
      <c r="C4001" s="8">
        <v>141390080060</v>
      </c>
      <c r="D4001" s="8" t="s">
        <v>2386</v>
      </c>
      <c r="G4001" s="10">
        <v>43672</v>
      </c>
      <c r="H4001" s="8" t="s">
        <v>31</v>
      </c>
      <c r="I4001" s="8" t="s">
        <v>32</v>
      </c>
      <c r="J4001" s="9">
        <v>1143012.7</v>
      </c>
      <c r="K4001" s="9">
        <v>22860.25</v>
      </c>
      <c r="L4001" s="8">
        <v>0</v>
      </c>
      <c r="M4001" s="14">
        <f t="shared" ref="M4001:M4064" si="189">SUM(J4001:L4001)</f>
        <v>1165872.95</v>
      </c>
      <c r="N4001" s="8">
        <v>0</v>
      </c>
      <c r="O4001" s="8">
        <v>0</v>
      </c>
      <c r="P4001" s="8" t="s">
        <v>77</v>
      </c>
      <c r="R4001" s="8">
        <v>-4</v>
      </c>
      <c r="S4001" s="13">
        <f>_xlfn.XLOOKUP(P4001,rif_fee_schedule!$A$2:$A$84,rif_fee_schedule!C$2:C$84, 0)*1.628</f>
        <v>9769.6279999999988</v>
      </c>
      <c r="T4001" s="13">
        <f>_xlfn.XLOOKUP(P4001,rif_fee_schedule!$A$2:$A$84,rif_fee_schedule!D$2:D$84, 0)</f>
        <v>5674</v>
      </c>
      <c r="U4001" s="14">
        <f t="shared" si="187"/>
        <v>-39078.511999999995</v>
      </c>
      <c r="V4001" s="14">
        <f t="shared" si="188"/>
        <v>-22696</v>
      </c>
      <c r="W4001"/>
      <c r="Y4001" s="3">
        <v>272008405.74000001</v>
      </c>
      <c r="Z4001" s="3">
        <v>5573244.3300000001</v>
      </c>
      <c r="AA4001" s="3">
        <v>0</v>
      </c>
      <c r="AB4001">
        <v>0</v>
      </c>
      <c r="AC4001" s="3">
        <v>0</v>
      </c>
      <c r="AD4001" s="2">
        <v>-7297347.0099999998</v>
      </c>
      <c r="AE4001" s="3">
        <v>599122533.62</v>
      </c>
      <c r="AF4001" s="3">
        <v>12164932.65</v>
      </c>
      <c r="AG4001" s="3">
        <v>2628720.44</v>
      </c>
      <c r="AH4001" s="3">
        <v>103699.7</v>
      </c>
      <c r="AI4001" s="3">
        <v>2074</v>
      </c>
      <c r="AJ4001" s="2">
        <v>-10188946.82</v>
      </c>
    </row>
    <row r="4002" spans="1:36" hidden="1" x14ac:dyDescent="0.25">
      <c r="A4002" s="8">
        <v>2</v>
      </c>
      <c r="B4002" s="8" t="s">
        <v>1079</v>
      </c>
      <c r="C4002" s="8">
        <v>131120100110</v>
      </c>
      <c r="D4002" s="8" t="s">
        <v>1075</v>
      </c>
      <c r="G4002" s="10">
        <v>43683</v>
      </c>
      <c r="H4002" s="8" t="s">
        <v>31</v>
      </c>
      <c r="I4002" s="8" t="s">
        <v>32</v>
      </c>
      <c r="J4002" s="9">
        <v>24607.42</v>
      </c>
      <c r="K4002" s="9">
        <v>492.15</v>
      </c>
      <c r="L4002" s="8">
        <v>0</v>
      </c>
      <c r="M4002" s="14">
        <f t="shared" si="189"/>
        <v>25099.57</v>
      </c>
      <c r="N4002" s="8">
        <v>0</v>
      </c>
      <c r="O4002" s="8">
        <v>0</v>
      </c>
      <c r="P4002" s="8" t="s">
        <v>45</v>
      </c>
      <c r="R4002" s="11">
        <v>1424</v>
      </c>
      <c r="S4002" s="13">
        <f>_xlfn.XLOOKUP(P4002,rif_fee_schedule!$A$2:$A$84,rif_fee_schedule!C$2:C$84, 0)*1.628</f>
        <v>19.244587999999997</v>
      </c>
      <c r="T4002" s="13">
        <f>_xlfn.XLOOKUP(P4002,rif_fee_schedule!$A$2:$A$84,rif_fee_schedule!D$2:D$84, 0)</f>
        <v>11.177</v>
      </c>
      <c r="U4002" s="14">
        <f t="shared" si="187"/>
        <v>27404.293311999994</v>
      </c>
      <c r="V4002" s="14">
        <f t="shared" si="188"/>
        <v>15916.047999999999</v>
      </c>
      <c r="W4002" s="2"/>
      <c r="Y4002" s="3">
        <v>272008405.74000001</v>
      </c>
      <c r="Z4002" s="3">
        <v>5573244.3300000001</v>
      </c>
      <c r="AA4002" s="3">
        <v>0</v>
      </c>
      <c r="AB4002">
        <v>0</v>
      </c>
      <c r="AC4002" s="3">
        <v>0</v>
      </c>
      <c r="AD4002" s="2">
        <v>-7297347.0099999998</v>
      </c>
      <c r="AE4002" s="3">
        <v>599122533.62</v>
      </c>
      <c r="AF4002" s="3">
        <v>12164932.65</v>
      </c>
      <c r="AG4002" s="3">
        <v>2628720.44</v>
      </c>
      <c r="AH4002" s="3">
        <v>103699.7</v>
      </c>
      <c r="AI4002" s="3">
        <v>2074</v>
      </c>
      <c r="AJ4002" s="2">
        <v>-10188946.82</v>
      </c>
    </row>
    <row r="4003" spans="1:36" hidden="1" x14ac:dyDescent="0.25">
      <c r="A4003" s="8">
        <v>3.1</v>
      </c>
      <c r="B4003" s="8" t="s">
        <v>4080</v>
      </c>
      <c r="C4003" s="8">
        <v>821210071765</v>
      </c>
      <c r="D4003" s="8" t="s">
        <v>4081</v>
      </c>
      <c r="F4003" s="8" t="s">
        <v>4082</v>
      </c>
      <c r="G4003" s="10">
        <v>43677</v>
      </c>
      <c r="H4003" s="8" t="s">
        <v>31</v>
      </c>
      <c r="I4003" s="8" t="s">
        <v>38</v>
      </c>
      <c r="J4003" s="9">
        <v>4386.22</v>
      </c>
      <c r="K4003" s="9">
        <v>87.73</v>
      </c>
      <c r="L4003" s="8">
        <v>0</v>
      </c>
      <c r="M4003" s="14">
        <f t="shared" si="189"/>
        <v>4473.95</v>
      </c>
      <c r="N4003" s="8">
        <v>0</v>
      </c>
      <c r="O4003" s="8">
        <v>0</v>
      </c>
      <c r="P4003" s="8" t="s">
        <v>77</v>
      </c>
      <c r="R4003" s="8">
        <v>-0.5</v>
      </c>
      <c r="S4003" s="13">
        <f>_xlfn.XLOOKUP(P4003,rif_fee_schedule!$A$2:$A$84,rif_fee_schedule!C$2:C$84, 0)*1.628</f>
        <v>9769.6279999999988</v>
      </c>
      <c r="T4003" s="13">
        <f>_xlfn.XLOOKUP(P4003,rif_fee_schedule!$A$2:$A$84,rif_fee_schedule!D$2:D$84, 0)</f>
        <v>5674</v>
      </c>
      <c r="U4003" s="14">
        <f t="shared" si="187"/>
        <v>-4884.8139999999994</v>
      </c>
      <c r="V4003" s="14">
        <f t="shared" si="188"/>
        <v>-2837</v>
      </c>
      <c r="W4003"/>
      <c r="Y4003" s="3">
        <v>34362078.990000002</v>
      </c>
      <c r="Z4003" s="3">
        <v>687512.03</v>
      </c>
      <c r="AA4003" s="3">
        <v>0</v>
      </c>
      <c r="AB4003">
        <v>0</v>
      </c>
      <c r="AC4003" s="3">
        <v>0</v>
      </c>
      <c r="AD4003" s="2">
        <v>-175934.14</v>
      </c>
      <c r="AE4003" s="3">
        <v>599122533.62</v>
      </c>
      <c r="AF4003" s="3">
        <v>12164932.65</v>
      </c>
      <c r="AG4003" s="3">
        <v>2628720.44</v>
      </c>
      <c r="AH4003" s="3">
        <v>103699.7</v>
      </c>
      <c r="AI4003" s="3">
        <v>2074</v>
      </c>
      <c r="AJ4003" s="2">
        <v>-10188946.82</v>
      </c>
    </row>
    <row r="4004" spans="1:36" hidden="1" x14ac:dyDescent="0.25">
      <c r="A4004" s="8">
        <v>3.1</v>
      </c>
      <c r="B4004" s="8" t="s">
        <v>4080</v>
      </c>
      <c r="C4004" s="8">
        <v>821210071765</v>
      </c>
      <c r="D4004" s="8" t="s">
        <v>4081</v>
      </c>
      <c r="F4004" s="8" t="s">
        <v>4082</v>
      </c>
      <c r="G4004" s="10">
        <v>43677</v>
      </c>
      <c r="H4004" s="8" t="s">
        <v>31</v>
      </c>
      <c r="I4004" s="8" t="s">
        <v>38</v>
      </c>
      <c r="J4004" s="9">
        <v>4386.22</v>
      </c>
      <c r="K4004" s="9">
        <v>87.73</v>
      </c>
      <c r="L4004" s="8">
        <v>0</v>
      </c>
      <c r="M4004" s="14">
        <f t="shared" si="189"/>
        <v>4473.95</v>
      </c>
      <c r="N4004" s="8">
        <v>0</v>
      </c>
      <c r="O4004" s="8">
        <v>0</v>
      </c>
      <c r="P4004" s="8" t="s">
        <v>77</v>
      </c>
      <c r="R4004" s="8">
        <v>1</v>
      </c>
      <c r="S4004" s="13">
        <f>_xlfn.XLOOKUP(P4004,rif_fee_schedule!$A$2:$A$84,rif_fee_schedule!C$2:C$84, 0)*1.628</f>
        <v>9769.6279999999988</v>
      </c>
      <c r="T4004" s="13">
        <f>_xlfn.XLOOKUP(P4004,rif_fee_schedule!$A$2:$A$84,rif_fee_schedule!D$2:D$84, 0)</f>
        <v>5674</v>
      </c>
      <c r="U4004" s="14">
        <f t="shared" si="187"/>
        <v>9769.6279999999988</v>
      </c>
      <c r="V4004" s="14">
        <f t="shared" si="188"/>
        <v>5674</v>
      </c>
      <c r="W4004"/>
      <c r="Y4004" s="3">
        <v>34362078.990000002</v>
      </c>
      <c r="Z4004" s="3">
        <v>687512.03</v>
      </c>
      <c r="AA4004" s="3">
        <v>0</v>
      </c>
      <c r="AB4004">
        <v>0</v>
      </c>
      <c r="AC4004" s="3">
        <v>0</v>
      </c>
      <c r="AD4004" s="2">
        <v>-175934.14</v>
      </c>
      <c r="AE4004" s="3">
        <v>599122533.62</v>
      </c>
      <c r="AF4004" s="3">
        <v>12164932.65</v>
      </c>
      <c r="AG4004" s="3">
        <v>2628720.44</v>
      </c>
      <c r="AH4004" s="3">
        <v>103699.7</v>
      </c>
      <c r="AI4004" s="3">
        <v>2074</v>
      </c>
      <c r="AJ4004" s="2">
        <v>-10188946.82</v>
      </c>
    </row>
    <row r="4005" spans="1:36" hidden="1" x14ac:dyDescent="0.25">
      <c r="A4005" s="8">
        <v>1</v>
      </c>
      <c r="B4005" s="8" t="s">
        <v>373</v>
      </c>
      <c r="C4005" s="8">
        <v>3530170471210</v>
      </c>
      <c r="D4005" s="8" t="s">
        <v>374</v>
      </c>
      <c r="F4005" s="8" t="s">
        <v>375</v>
      </c>
      <c r="G4005" s="10">
        <v>43699</v>
      </c>
      <c r="H4005" s="8" t="s">
        <v>31</v>
      </c>
      <c r="I4005" s="8" t="s">
        <v>38</v>
      </c>
      <c r="J4005" s="9">
        <v>85204.38</v>
      </c>
      <c r="K4005" s="9">
        <v>1704.09</v>
      </c>
      <c r="L4005" s="8">
        <v>0</v>
      </c>
      <c r="M4005" s="14">
        <f t="shared" si="189"/>
        <v>86908.47</v>
      </c>
      <c r="N4005" s="8">
        <v>0</v>
      </c>
      <c r="O4005" s="8">
        <v>0</v>
      </c>
      <c r="P4005" s="8" t="s">
        <v>376</v>
      </c>
      <c r="R4005" s="8">
        <v>15</v>
      </c>
      <c r="S4005" s="13">
        <f>_xlfn.XLOOKUP(P4005,rif_fee_schedule!$A$2:$A$84,rif_fee_schedule!C$2:C$84, 0)*1.628</f>
        <v>5981.2719999999999</v>
      </c>
      <c r="T4005" s="13">
        <f>_xlfn.XLOOKUP(P4005,rif_fee_schedule!$A$2:$A$84,rif_fee_schedule!D$2:D$84, 0)</f>
        <v>3474</v>
      </c>
      <c r="U4005" s="14">
        <f t="shared" si="187"/>
        <v>89719.08</v>
      </c>
      <c r="V4005" s="14">
        <f t="shared" si="188"/>
        <v>52110</v>
      </c>
      <c r="W4005"/>
      <c r="Y4005" s="3">
        <v>74696854.359999999</v>
      </c>
      <c r="Z4005" s="3">
        <v>1494936.99</v>
      </c>
      <c r="AA4005" s="3">
        <v>1189721.74</v>
      </c>
      <c r="AB4005" s="2">
        <v>103699.7</v>
      </c>
      <c r="AC4005" s="3">
        <v>2074</v>
      </c>
      <c r="AD4005" s="2">
        <v>-3422401.68</v>
      </c>
      <c r="AE4005" s="3">
        <v>599122533.62</v>
      </c>
      <c r="AF4005" s="3">
        <v>12164932.65</v>
      </c>
      <c r="AG4005" s="3">
        <v>2628720.44</v>
      </c>
      <c r="AH4005" s="3">
        <v>103699.7</v>
      </c>
      <c r="AI4005" s="3">
        <v>2074</v>
      </c>
      <c r="AJ4005" s="2">
        <v>-10188946.82</v>
      </c>
    </row>
    <row r="4006" spans="1:36" hidden="1" x14ac:dyDescent="0.25">
      <c r="A4006" s="8">
        <v>2</v>
      </c>
      <c r="B4006" s="8" t="s">
        <v>1572</v>
      </c>
      <c r="C4006" s="8">
        <v>131260510020</v>
      </c>
      <c r="D4006" s="8" t="s">
        <v>1573</v>
      </c>
      <c r="G4006" s="10">
        <v>43684</v>
      </c>
      <c r="H4006" s="8" t="s">
        <v>31</v>
      </c>
      <c r="I4006" s="8" t="s">
        <v>32</v>
      </c>
      <c r="J4006" s="9">
        <v>102716.23</v>
      </c>
      <c r="K4006" s="9">
        <v>2054.3200000000002</v>
      </c>
      <c r="L4006" s="8">
        <v>0</v>
      </c>
      <c r="M4006" s="14">
        <f t="shared" si="189"/>
        <v>104770.55</v>
      </c>
      <c r="N4006" s="8">
        <v>0</v>
      </c>
      <c r="O4006" s="8">
        <v>0</v>
      </c>
      <c r="P4006" s="8" t="s">
        <v>1574</v>
      </c>
      <c r="R4006" s="11">
        <v>1525</v>
      </c>
      <c r="S4006" s="13">
        <f>_xlfn.XLOOKUP(P4006,rif_fee_schedule!$A$2:$A$84,rif_fee_schedule!C$2:C$84, 0)*1.628</f>
        <v>75.010099999999994</v>
      </c>
      <c r="T4006" s="13">
        <f>_xlfn.XLOOKUP(P4006,rif_fee_schedule!$A$2:$A$84,rif_fee_schedule!D$2:D$84, 0)</f>
        <v>43.564999999999998</v>
      </c>
      <c r="U4006" s="14">
        <f t="shared" si="187"/>
        <v>114390.4025</v>
      </c>
      <c r="V4006" s="14">
        <f t="shared" si="188"/>
        <v>66436.625</v>
      </c>
      <c r="W4006" s="2"/>
      <c r="Y4006" s="3">
        <v>272008405.74000001</v>
      </c>
      <c r="Z4006" s="3">
        <v>5573244.3300000001</v>
      </c>
      <c r="AA4006" s="3">
        <v>0</v>
      </c>
      <c r="AB4006">
        <v>0</v>
      </c>
      <c r="AC4006" s="3">
        <v>0</v>
      </c>
      <c r="AD4006" s="2">
        <v>-7297347.0099999998</v>
      </c>
      <c r="AE4006" s="3">
        <v>599122533.62</v>
      </c>
      <c r="AF4006" s="3">
        <v>12164932.65</v>
      </c>
      <c r="AG4006" s="3">
        <v>2628720.44</v>
      </c>
      <c r="AH4006" s="3">
        <v>103699.7</v>
      </c>
      <c r="AI4006" s="3">
        <v>2074</v>
      </c>
      <c r="AJ4006" s="2">
        <v>-10188946.82</v>
      </c>
    </row>
    <row r="4007" spans="1:36" hidden="1" x14ac:dyDescent="0.25">
      <c r="A4007" s="8">
        <v>2</v>
      </c>
      <c r="B4007" s="8" t="s">
        <v>2350</v>
      </c>
      <c r="C4007" s="8">
        <v>141380500220</v>
      </c>
      <c r="D4007" s="8" t="s">
        <v>2351</v>
      </c>
      <c r="G4007" s="10">
        <v>43677</v>
      </c>
      <c r="H4007" s="8" t="s">
        <v>31</v>
      </c>
      <c r="I4007" s="8" t="s">
        <v>32</v>
      </c>
      <c r="J4007" s="9">
        <v>12319.15</v>
      </c>
      <c r="K4007" s="9">
        <v>246.38</v>
      </c>
      <c r="L4007" s="8">
        <v>0</v>
      </c>
      <c r="M4007" s="14">
        <f t="shared" si="189"/>
        <v>12565.529999999999</v>
      </c>
      <c r="N4007" s="8">
        <v>0</v>
      </c>
      <c r="O4007" s="8">
        <v>0</v>
      </c>
      <c r="P4007" s="8" t="s">
        <v>113</v>
      </c>
      <c r="R4007" s="8">
        <v>8</v>
      </c>
      <c r="S4007" s="13">
        <f>_xlfn.XLOOKUP(P4007,rif_fee_schedule!$A$2:$A$84,rif_fee_schedule!C$2:C$84, 0)*1.628</f>
        <v>6860.3919999999998</v>
      </c>
      <c r="T4007" s="13">
        <f>_xlfn.XLOOKUP(P4007,rif_fee_schedule!$A$2:$A$84,rif_fee_schedule!D$2:D$84, 0)</f>
        <v>3984</v>
      </c>
      <c r="U4007" s="14">
        <f t="shared" si="187"/>
        <v>54883.135999999999</v>
      </c>
      <c r="V4007" s="14">
        <f t="shared" si="188"/>
        <v>31872</v>
      </c>
      <c r="W4007"/>
      <c r="Y4007" s="3">
        <v>272008405.74000001</v>
      </c>
      <c r="Z4007" s="3">
        <v>5573244.3300000001</v>
      </c>
      <c r="AA4007" s="3">
        <v>0</v>
      </c>
      <c r="AB4007">
        <v>0</v>
      </c>
      <c r="AC4007" s="3">
        <v>0</v>
      </c>
      <c r="AD4007" s="2">
        <v>-7297347.0099999998</v>
      </c>
      <c r="AE4007" s="3">
        <v>599122533.62</v>
      </c>
      <c r="AF4007" s="3">
        <v>12164932.65</v>
      </c>
      <c r="AG4007" s="3">
        <v>2628720.44</v>
      </c>
      <c r="AH4007" s="3">
        <v>103699.7</v>
      </c>
      <c r="AI4007" s="3">
        <v>2074</v>
      </c>
      <c r="AJ4007" s="2">
        <v>-10188946.82</v>
      </c>
    </row>
    <row r="4008" spans="1:36" hidden="1" x14ac:dyDescent="0.25">
      <c r="A4008" s="8">
        <v>2</v>
      </c>
      <c r="B4008" s="8" t="s">
        <v>2350</v>
      </c>
      <c r="C4008" s="8">
        <v>141380500220</v>
      </c>
      <c r="D4008" s="8" t="s">
        <v>2351</v>
      </c>
      <c r="G4008" s="10">
        <v>43677</v>
      </c>
      <c r="H4008" s="8" t="s">
        <v>31</v>
      </c>
      <c r="I4008" s="8" t="s">
        <v>32</v>
      </c>
      <c r="J4008" s="9">
        <v>12319.15</v>
      </c>
      <c r="K4008" s="9">
        <v>246.38</v>
      </c>
      <c r="L4008" s="8">
        <v>0</v>
      </c>
      <c r="M4008" s="14">
        <f t="shared" si="189"/>
        <v>12565.529999999999</v>
      </c>
      <c r="N4008" s="8">
        <v>0</v>
      </c>
      <c r="O4008" s="8">
        <v>0</v>
      </c>
      <c r="P4008" s="8" t="s">
        <v>113</v>
      </c>
      <c r="R4008" s="8">
        <v>-6</v>
      </c>
      <c r="S4008" s="13">
        <f>_xlfn.XLOOKUP(P4008,rif_fee_schedule!$A$2:$A$84,rif_fee_schedule!C$2:C$84, 0)*1.628</f>
        <v>6860.3919999999998</v>
      </c>
      <c r="T4008" s="13">
        <f>_xlfn.XLOOKUP(P4008,rif_fee_schedule!$A$2:$A$84,rif_fee_schedule!D$2:D$84, 0)</f>
        <v>3984</v>
      </c>
      <c r="U4008" s="14">
        <f t="shared" si="187"/>
        <v>-41162.351999999999</v>
      </c>
      <c r="V4008" s="14">
        <f t="shared" si="188"/>
        <v>-23904</v>
      </c>
      <c r="W4008"/>
      <c r="Y4008" s="3">
        <v>272008405.74000001</v>
      </c>
      <c r="Z4008" s="3">
        <v>5573244.3300000001</v>
      </c>
      <c r="AA4008" s="3">
        <v>0</v>
      </c>
      <c r="AB4008">
        <v>0</v>
      </c>
      <c r="AC4008" s="3">
        <v>0</v>
      </c>
      <c r="AD4008" s="2">
        <v>-7297347.0099999998</v>
      </c>
      <c r="AE4008" s="3">
        <v>599122533.62</v>
      </c>
      <c r="AF4008" s="3">
        <v>12164932.65</v>
      </c>
      <c r="AG4008" s="3">
        <v>2628720.44</v>
      </c>
      <c r="AH4008" s="3">
        <v>103699.7</v>
      </c>
      <c r="AI4008" s="3">
        <v>2074</v>
      </c>
      <c r="AJ4008" s="2">
        <v>-10188946.82</v>
      </c>
    </row>
    <row r="4009" spans="1:36" hidden="1" x14ac:dyDescent="0.25">
      <c r="A4009" s="8">
        <v>2</v>
      </c>
      <c r="B4009" s="8" t="s">
        <v>2161</v>
      </c>
      <c r="C4009" s="8">
        <v>141160091150</v>
      </c>
      <c r="D4009" s="8" t="s">
        <v>2162</v>
      </c>
      <c r="F4009" s="8" t="s">
        <v>2163</v>
      </c>
      <c r="G4009" s="10">
        <v>43718</v>
      </c>
      <c r="H4009" s="8" t="s">
        <v>31</v>
      </c>
      <c r="I4009" s="8" t="s">
        <v>38</v>
      </c>
      <c r="J4009" s="9">
        <v>31999.82</v>
      </c>
      <c r="K4009" s="9">
        <v>640</v>
      </c>
      <c r="L4009" s="8">
        <v>0</v>
      </c>
      <c r="M4009" s="14">
        <f t="shared" si="189"/>
        <v>32639.82</v>
      </c>
      <c r="N4009" s="8">
        <v>0</v>
      </c>
      <c r="O4009" s="8">
        <v>0</v>
      </c>
      <c r="P4009" s="8" t="s">
        <v>112</v>
      </c>
      <c r="R4009" s="8">
        <v>374</v>
      </c>
      <c r="S4009" s="13">
        <f>_xlfn.XLOOKUP(P4009,rif_fee_schedule!$A$2:$A$84,rif_fee_schedule!C$2:C$84, 0)*1.628</f>
        <v>53.092335999999996</v>
      </c>
      <c r="T4009" s="13">
        <f>_xlfn.XLOOKUP(P4009,rif_fee_schedule!$A$2:$A$84,rif_fee_schedule!D$2:D$84, 0)</f>
        <v>30.835000000000001</v>
      </c>
      <c r="U4009" s="14">
        <f t="shared" si="187"/>
        <v>19856.533663999999</v>
      </c>
      <c r="V4009" s="14">
        <f t="shared" si="188"/>
        <v>11532.29</v>
      </c>
      <c r="W4009"/>
      <c r="Y4009" s="3">
        <v>272008405.74000001</v>
      </c>
      <c r="Z4009" s="3">
        <v>5573244.3300000001</v>
      </c>
      <c r="AA4009" s="3">
        <v>0</v>
      </c>
      <c r="AB4009">
        <v>0</v>
      </c>
      <c r="AC4009" s="3">
        <v>0</v>
      </c>
      <c r="AD4009" s="2">
        <v>-7297347.0099999998</v>
      </c>
      <c r="AE4009" s="3">
        <v>599122533.62</v>
      </c>
      <c r="AF4009" s="3">
        <v>12164932.65</v>
      </c>
      <c r="AG4009" s="3">
        <v>2628720.44</v>
      </c>
      <c r="AH4009" s="3">
        <v>103699.7</v>
      </c>
      <c r="AI4009" s="3">
        <v>2074</v>
      </c>
      <c r="AJ4009" s="2">
        <v>-10188946.82</v>
      </c>
    </row>
    <row r="4010" spans="1:36" hidden="1" x14ac:dyDescent="0.25">
      <c r="A4010" s="8">
        <v>2</v>
      </c>
      <c r="B4010" s="8" t="s">
        <v>2161</v>
      </c>
      <c r="C4010" s="8">
        <v>141160091150</v>
      </c>
      <c r="D4010" s="8" t="s">
        <v>2162</v>
      </c>
      <c r="F4010" s="8" t="s">
        <v>2163</v>
      </c>
      <c r="G4010" s="10">
        <v>43718</v>
      </c>
      <c r="H4010" s="8" t="s">
        <v>31</v>
      </c>
      <c r="I4010" s="8" t="s">
        <v>38</v>
      </c>
      <c r="J4010" s="9">
        <v>31999.82</v>
      </c>
      <c r="K4010" s="9">
        <v>640</v>
      </c>
      <c r="L4010" s="8">
        <v>0</v>
      </c>
      <c r="M4010" s="14">
        <f t="shared" si="189"/>
        <v>32639.82</v>
      </c>
      <c r="N4010" s="8">
        <v>0</v>
      </c>
      <c r="O4010" s="8">
        <v>0</v>
      </c>
      <c r="P4010" s="8" t="s">
        <v>45</v>
      </c>
      <c r="R4010" s="8">
        <v>820</v>
      </c>
      <c r="S4010" s="13">
        <f>_xlfn.XLOOKUP(P4010,rif_fee_schedule!$A$2:$A$84,rif_fee_schedule!C$2:C$84, 0)*1.628</f>
        <v>19.244587999999997</v>
      </c>
      <c r="T4010" s="13">
        <f>_xlfn.XLOOKUP(P4010,rif_fee_schedule!$A$2:$A$84,rif_fee_schedule!D$2:D$84, 0)</f>
        <v>11.177</v>
      </c>
      <c r="U4010" s="14">
        <f t="shared" si="187"/>
        <v>15780.562159999998</v>
      </c>
      <c r="V4010" s="14">
        <f t="shared" si="188"/>
        <v>9165.14</v>
      </c>
      <c r="W4010"/>
      <c r="Y4010" s="3">
        <v>272008405.74000001</v>
      </c>
      <c r="Z4010" s="3">
        <v>5573244.3300000001</v>
      </c>
      <c r="AA4010" s="3">
        <v>0</v>
      </c>
      <c r="AB4010">
        <v>0</v>
      </c>
      <c r="AC4010" s="3">
        <v>0</v>
      </c>
      <c r="AD4010" s="2">
        <v>-7297347.0099999998</v>
      </c>
      <c r="AE4010" s="3">
        <v>599122533.62</v>
      </c>
      <c r="AF4010" s="3">
        <v>12164932.65</v>
      </c>
      <c r="AG4010" s="3">
        <v>2628720.44</v>
      </c>
      <c r="AH4010" s="3">
        <v>103699.7</v>
      </c>
      <c r="AI4010" s="3">
        <v>2074</v>
      </c>
      <c r="AJ4010" s="2">
        <v>-10188946.82</v>
      </c>
    </row>
    <row r="4011" spans="1:36" hidden="1" x14ac:dyDescent="0.25">
      <c r="A4011" s="8">
        <v>1.1000000000000001</v>
      </c>
      <c r="B4011" s="8" t="s">
        <v>779</v>
      </c>
      <c r="C4011" s="8">
        <v>1540120410161</v>
      </c>
      <c r="D4011" s="8" t="s">
        <v>780</v>
      </c>
      <c r="G4011" s="10">
        <v>43738</v>
      </c>
      <c r="H4011" s="8" t="s">
        <v>31</v>
      </c>
      <c r="I4011" s="8" t="s">
        <v>32</v>
      </c>
      <c r="J4011" s="9">
        <v>12319.16</v>
      </c>
      <c r="K4011" s="9">
        <v>246.38</v>
      </c>
      <c r="L4011" s="8">
        <v>0</v>
      </c>
      <c r="M4011" s="14">
        <f t="shared" si="189"/>
        <v>12565.539999999999</v>
      </c>
      <c r="N4011" s="8">
        <v>0</v>
      </c>
      <c r="O4011" s="8">
        <v>0</v>
      </c>
      <c r="P4011" s="8" t="s">
        <v>113</v>
      </c>
      <c r="R4011" s="8">
        <v>2</v>
      </c>
      <c r="S4011" s="13">
        <f>_xlfn.XLOOKUP(P4011,rif_fee_schedule!$A$2:$A$84,rif_fee_schedule!C$2:C$84, 0)*1.628</f>
        <v>6860.3919999999998</v>
      </c>
      <c r="T4011" s="13">
        <f>_xlfn.XLOOKUP(P4011,rif_fee_schedule!$A$2:$A$84,rif_fee_schedule!D$2:D$84, 0)</f>
        <v>3984</v>
      </c>
      <c r="U4011" s="14">
        <f t="shared" si="187"/>
        <v>13720.784</v>
      </c>
      <c r="V4011" s="14">
        <f t="shared" si="188"/>
        <v>7968</v>
      </c>
      <c r="Y4011" s="3">
        <v>13538989.02</v>
      </c>
      <c r="Z4011" s="3">
        <v>280635.13</v>
      </c>
      <c r="AA4011" s="3">
        <v>0</v>
      </c>
      <c r="AB4011">
        <v>0</v>
      </c>
      <c r="AC4011" s="3">
        <v>0</v>
      </c>
      <c r="AD4011" s="2">
        <v>-2316507.67</v>
      </c>
      <c r="AE4011" s="3">
        <v>599122533.62</v>
      </c>
      <c r="AF4011" s="3">
        <v>12164932.65</v>
      </c>
      <c r="AG4011" s="3">
        <v>2628720.44</v>
      </c>
      <c r="AH4011" s="3">
        <v>103699.7</v>
      </c>
      <c r="AI4011" s="3">
        <v>2074</v>
      </c>
      <c r="AJ4011" s="2">
        <v>-10188946.82</v>
      </c>
    </row>
    <row r="4012" spans="1:36" hidden="1" x14ac:dyDescent="0.25">
      <c r="A4012" s="8">
        <v>2</v>
      </c>
      <c r="B4012" s="8" t="s">
        <v>2084</v>
      </c>
      <c r="C4012" s="8">
        <v>141110060400</v>
      </c>
      <c r="D4012" s="8" t="s">
        <v>2085</v>
      </c>
      <c r="G4012" s="10">
        <v>43676</v>
      </c>
      <c r="H4012" s="8" t="s">
        <v>31</v>
      </c>
      <c r="I4012" s="8" t="s">
        <v>32</v>
      </c>
      <c r="J4012" s="9">
        <v>0</v>
      </c>
      <c r="K4012" s="9">
        <v>0</v>
      </c>
      <c r="L4012" s="8">
        <v>0</v>
      </c>
      <c r="M4012" s="14">
        <f t="shared" si="189"/>
        <v>0</v>
      </c>
      <c r="N4012" s="8">
        <v>0</v>
      </c>
      <c r="O4012" s="8">
        <v>0</v>
      </c>
      <c r="P4012" s="8" t="s">
        <v>77</v>
      </c>
      <c r="R4012" s="8">
        <v>0</v>
      </c>
      <c r="S4012" s="13">
        <f>_xlfn.XLOOKUP(P4012,rif_fee_schedule!$A$2:$A$84,rif_fee_schedule!C$2:C$84, 0)*1.628</f>
        <v>9769.6279999999988</v>
      </c>
      <c r="T4012" s="13">
        <f>_xlfn.XLOOKUP(P4012,rif_fee_schedule!$A$2:$A$84,rif_fee_schedule!D$2:D$84, 0)</f>
        <v>5674</v>
      </c>
      <c r="U4012" s="14">
        <f t="shared" si="187"/>
        <v>0</v>
      </c>
      <c r="V4012" s="14">
        <f t="shared" si="188"/>
        <v>0</v>
      </c>
      <c r="W4012"/>
      <c r="Y4012" s="3">
        <v>272008405.74000001</v>
      </c>
      <c r="Z4012" s="3">
        <v>5573244.3300000001</v>
      </c>
      <c r="AA4012" s="3">
        <v>0</v>
      </c>
      <c r="AB4012">
        <v>0</v>
      </c>
      <c r="AC4012" s="3">
        <v>0</v>
      </c>
      <c r="AD4012" s="2">
        <v>-7297347.0099999998</v>
      </c>
      <c r="AE4012" s="3">
        <v>599122533.62</v>
      </c>
      <c r="AF4012" s="3">
        <v>12164932.65</v>
      </c>
      <c r="AG4012" s="3">
        <v>2628720.44</v>
      </c>
      <c r="AH4012" s="3">
        <v>103699.7</v>
      </c>
      <c r="AI4012" s="3">
        <v>2074</v>
      </c>
      <c r="AJ4012" s="2">
        <v>-10188946.82</v>
      </c>
    </row>
    <row r="4013" spans="1:36" hidden="1" x14ac:dyDescent="0.25">
      <c r="A4013" s="8">
        <v>3</v>
      </c>
      <c r="B4013" s="8" t="s">
        <v>3889</v>
      </c>
      <c r="C4013" s="8">
        <v>3421080060130</v>
      </c>
      <c r="D4013" s="8" t="s">
        <v>3890</v>
      </c>
      <c r="F4013" s="8" t="s">
        <v>3891</v>
      </c>
      <c r="G4013" s="10">
        <v>43676</v>
      </c>
      <c r="H4013" s="8" t="s">
        <v>31</v>
      </c>
      <c r="I4013" s="8" t="s">
        <v>38</v>
      </c>
      <c r="J4013" s="9">
        <v>9278.02</v>
      </c>
      <c r="K4013" s="9">
        <v>185.56</v>
      </c>
      <c r="L4013" s="8">
        <v>0</v>
      </c>
      <c r="M4013" s="14">
        <f t="shared" si="189"/>
        <v>9463.58</v>
      </c>
      <c r="N4013" s="8">
        <v>0</v>
      </c>
      <c r="O4013" s="8">
        <v>0</v>
      </c>
      <c r="P4013" s="8" t="s">
        <v>77</v>
      </c>
      <c r="R4013" s="8">
        <v>1</v>
      </c>
      <c r="S4013" s="13">
        <f>_xlfn.XLOOKUP(P4013,rif_fee_schedule!$A$2:$A$84,rif_fee_schedule!C$2:C$84, 0)*1.628</f>
        <v>9769.6279999999988</v>
      </c>
      <c r="T4013" s="13">
        <f>_xlfn.XLOOKUP(P4013,rif_fee_schedule!$A$2:$A$84,rif_fee_schedule!D$2:D$84, 0)</f>
        <v>5674</v>
      </c>
      <c r="U4013" s="14">
        <f t="shared" si="187"/>
        <v>9769.6279999999988</v>
      </c>
      <c r="V4013" s="14">
        <f t="shared" si="188"/>
        <v>5674</v>
      </c>
      <c r="W4013"/>
      <c r="Y4013" s="3">
        <v>23988344.25</v>
      </c>
      <c r="Z4013" s="3">
        <v>491993.61</v>
      </c>
      <c r="AA4013" s="3">
        <v>633517.25</v>
      </c>
      <c r="AB4013">
        <v>0</v>
      </c>
      <c r="AC4013" s="3">
        <v>0</v>
      </c>
      <c r="AD4013" s="2">
        <v>2811604.2</v>
      </c>
      <c r="AE4013" s="3">
        <v>599122533.62</v>
      </c>
      <c r="AF4013" s="3">
        <v>12164932.65</v>
      </c>
      <c r="AG4013" s="3">
        <v>2628720.44</v>
      </c>
      <c r="AH4013" s="3">
        <v>103699.7</v>
      </c>
      <c r="AI4013" s="3">
        <v>2074</v>
      </c>
      <c r="AJ4013" s="2">
        <v>-10188946.82</v>
      </c>
    </row>
    <row r="4014" spans="1:36" hidden="1" x14ac:dyDescent="0.25">
      <c r="A4014" s="8">
        <v>6</v>
      </c>
      <c r="B4014" s="8" t="s">
        <v>8302</v>
      </c>
      <c r="C4014" s="8">
        <v>3660090030020</v>
      </c>
      <c r="D4014" s="8" t="s">
        <v>8303</v>
      </c>
      <c r="F4014" s="8" t="s">
        <v>8304</v>
      </c>
      <c r="G4014" s="10">
        <v>43763</v>
      </c>
      <c r="H4014" s="8" t="s">
        <v>31</v>
      </c>
      <c r="I4014" s="8" t="s">
        <v>38</v>
      </c>
      <c r="J4014" s="9">
        <v>22310.06</v>
      </c>
      <c r="K4014" s="9">
        <v>446.2</v>
      </c>
      <c r="L4014" s="8">
        <v>0</v>
      </c>
      <c r="M4014" s="14">
        <f t="shared" si="189"/>
        <v>22756.260000000002</v>
      </c>
      <c r="N4014" s="8">
        <v>0</v>
      </c>
      <c r="O4014" s="8">
        <v>0</v>
      </c>
      <c r="P4014" s="8" t="s">
        <v>275</v>
      </c>
      <c r="R4014" s="8">
        <v>452</v>
      </c>
      <c r="S4014" s="13">
        <f>_xlfn.XLOOKUP(P4014,rif_fee_schedule!$A$2:$A$84,rif_fee_schedule!C$2:C$84, 0)*1.628</f>
        <v>51.9739</v>
      </c>
      <c r="T4014" s="13">
        <f>_xlfn.XLOOKUP(P4014,rif_fee_schedule!$A$2:$A$84,rif_fee_schedule!D$2:D$84, 0)</f>
        <v>30.186</v>
      </c>
      <c r="U4014" s="14">
        <f t="shared" si="187"/>
        <v>23492.202799999999</v>
      </c>
      <c r="V4014" s="14">
        <f t="shared" si="188"/>
        <v>13644.072</v>
      </c>
      <c r="W4014"/>
      <c r="Y4014" s="3">
        <v>43269262.359999999</v>
      </c>
      <c r="Z4014" s="3">
        <v>874367.57</v>
      </c>
      <c r="AA4014" s="3">
        <v>433279.63</v>
      </c>
      <c r="AB4014">
        <v>0</v>
      </c>
      <c r="AC4014" s="3">
        <v>0</v>
      </c>
      <c r="AD4014" s="2">
        <v>374512.67</v>
      </c>
      <c r="AE4014" s="3">
        <v>599122533.62</v>
      </c>
      <c r="AF4014" s="3">
        <v>12164932.65</v>
      </c>
      <c r="AG4014" s="3">
        <v>2628720.44</v>
      </c>
      <c r="AH4014" s="3">
        <v>103699.7</v>
      </c>
      <c r="AI4014" s="3">
        <v>2074</v>
      </c>
      <c r="AJ4014" s="2">
        <v>-10188946.82</v>
      </c>
    </row>
    <row r="4015" spans="1:36" hidden="1" x14ac:dyDescent="0.25">
      <c r="A4015" s="8">
        <v>9.1</v>
      </c>
      <c r="B4015" s="8" t="s">
        <v>8955</v>
      </c>
      <c r="C4015" s="8">
        <v>431080024815</v>
      </c>
      <c r="D4015" s="8" t="s">
        <v>8956</v>
      </c>
      <c r="F4015" s="8" t="s">
        <v>8957</v>
      </c>
      <c r="G4015" s="10">
        <v>43679</v>
      </c>
      <c r="H4015" s="8" t="s">
        <v>31</v>
      </c>
      <c r="I4015" s="8" t="s">
        <v>38</v>
      </c>
      <c r="J4015" s="9">
        <v>8772.4500000000007</v>
      </c>
      <c r="K4015" s="9">
        <v>175.45</v>
      </c>
      <c r="L4015" s="8">
        <v>0</v>
      </c>
      <c r="M4015" s="14">
        <f t="shared" si="189"/>
        <v>8947.9000000000015</v>
      </c>
      <c r="N4015" s="8">
        <v>0</v>
      </c>
      <c r="O4015" s="8">
        <v>0</v>
      </c>
      <c r="P4015" s="8" t="s">
        <v>77</v>
      </c>
      <c r="R4015" s="8">
        <v>1</v>
      </c>
      <c r="S4015" s="13">
        <f>_xlfn.XLOOKUP(P4015,rif_fee_schedule!$A$2:$A$84,rif_fee_schedule!C$2:C$84, 0)*1.628</f>
        <v>9769.6279999999988</v>
      </c>
      <c r="T4015" s="13">
        <f>_xlfn.XLOOKUP(P4015,rif_fee_schedule!$A$2:$A$84,rif_fee_schedule!D$2:D$84, 0)</f>
        <v>5674</v>
      </c>
      <c r="U4015" s="14">
        <f t="shared" si="187"/>
        <v>9769.6279999999988</v>
      </c>
      <c r="V4015" s="14">
        <f t="shared" si="188"/>
        <v>5674</v>
      </c>
      <c r="W4015"/>
      <c r="Y4015" s="3">
        <v>13894747.220000001</v>
      </c>
      <c r="Z4015" s="3">
        <v>290518.01</v>
      </c>
      <c r="AA4015" s="3">
        <v>0</v>
      </c>
      <c r="AB4015">
        <v>0</v>
      </c>
      <c r="AC4015" s="3">
        <v>0</v>
      </c>
      <c r="AD4015" s="2">
        <v>-156592.79</v>
      </c>
      <c r="AE4015" s="3">
        <v>599122533.62</v>
      </c>
      <c r="AF4015" s="3">
        <v>12164932.65</v>
      </c>
      <c r="AG4015" s="3">
        <v>2628720.44</v>
      </c>
      <c r="AH4015" s="3">
        <v>103699.7</v>
      </c>
      <c r="AI4015" s="3">
        <v>2074</v>
      </c>
      <c r="AJ4015" s="2">
        <v>-10188946.82</v>
      </c>
    </row>
    <row r="4016" spans="1:36" hidden="1" x14ac:dyDescent="0.25">
      <c r="A4016" s="8">
        <v>3</v>
      </c>
      <c r="B4016" s="8" t="s">
        <v>3823</v>
      </c>
      <c r="C4016" s="8">
        <v>3220220050040</v>
      </c>
      <c r="D4016" s="8" t="s">
        <v>3824</v>
      </c>
      <c r="F4016" s="8" t="s">
        <v>3825</v>
      </c>
      <c r="G4016" s="10">
        <v>43676</v>
      </c>
      <c r="H4016" s="8" t="s">
        <v>31</v>
      </c>
      <c r="I4016" s="8" t="s">
        <v>38</v>
      </c>
      <c r="J4016" s="9">
        <v>14929.19</v>
      </c>
      <c r="K4016" s="9">
        <v>298.58</v>
      </c>
      <c r="L4016" s="8">
        <v>0</v>
      </c>
      <c r="M4016" s="14">
        <f t="shared" si="189"/>
        <v>15227.77</v>
      </c>
      <c r="N4016" s="8">
        <v>0</v>
      </c>
      <c r="O4016" s="8">
        <v>0</v>
      </c>
      <c r="P4016" s="8" t="s">
        <v>865</v>
      </c>
      <c r="R4016" s="8">
        <v>959</v>
      </c>
      <c r="S4016" s="13">
        <f>_xlfn.XLOOKUP(P4016,rif_fee_schedule!$A$2:$A$84,rif_fee_schedule!C$2:C$84, 0)*1.628</f>
        <v>16.392332</v>
      </c>
      <c r="T4016" s="13">
        <f>_xlfn.XLOOKUP(P4016,rif_fee_schedule!$A$2:$A$84,rif_fee_schedule!D$2:D$84, 0)</f>
        <v>9.5210000000000008</v>
      </c>
      <c r="U4016" s="14">
        <f t="shared" si="187"/>
        <v>15720.246388</v>
      </c>
      <c r="V4016" s="14">
        <f t="shared" si="188"/>
        <v>9130.639000000001</v>
      </c>
      <c r="W4016"/>
      <c r="Y4016" s="3">
        <v>23988344.25</v>
      </c>
      <c r="Z4016" s="3">
        <v>491993.61</v>
      </c>
      <c r="AA4016" s="3">
        <v>633517.25</v>
      </c>
      <c r="AB4016">
        <v>0</v>
      </c>
      <c r="AC4016" s="3">
        <v>0</v>
      </c>
      <c r="AD4016" s="2">
        <v>2811604.2</v>
      </c>
      <c r="AE4016" s="3">
        <v>599122533.62</v>
      </c>
      <c r="AF4016" s="3">
        <v>12164932.65</v>
      </c>
      <c r="AG4016" s="3">
        <v>2628720.44</v>
      </c>
      <c r="AH4016" s="3">
        <v>103699.7</v>
      </c>
      <c r="AI4016" s="3">
        <v>2074</v>
      </c>
      <c r="AJ4016" s="2">
        <v>-10188946.82</v>
      </c>
    </row>
    <row r="4017" spans="1:36" hidden="1" x14ac:dyDescent="0.25">
      <c r="A4017" s="8">
        <v>2</v>
      </c>
      <c r="B4017" s="8" t="s">
        <v>1185</v>
      </c>
      <c r="C4017" s="8">
        <v>131140350178</v>
      </c>
      <c r="D4017" s="8" t="s">
        <v>1186</v>
      </c>
      <c r="F4017" s="8" t="s">
        <v>1187</v>
      </c>
      <c r="G4017" s="10">
        <v>43675</v>
      </c>
      <c r="H4017" s="8" t="s">
        <v>31</v>
      </c>
      <c r="I4017" s="8" t="s">
        <v>38</v>
      </c>
      <c r="J4017" s="9">
        <v>10742.16</v>
      </c>
      <c r="K4017" s="9">
        <v>214.84</v>
      </c>
      <c r="L4017" s="8">
        <v>0</v>
      </c>
      <c r="M4017" s="14">
        <f t="shared" si="189"/>
        <v>10957</v>
      </c>
      <c r="N4017" s="8">
        <v>0</v>
      </c>
      <c r="O4017" s="8">
        <v>0</v>
      </c>
      <c r="P4017" s="8" t="s">
        <v>114</v>
      </c>
      <c r="R4017" s="8">
        <v>2</v>
      </c>
      <c r="S4017" s="13">
        <f>_xlfn.XLOOKUP(P4017,rif_fee_schedule!$A$2:$A$84,rif_fee_schedule!C$2:C$84, 0)*1.628</f>
        <v>4288.152</v>
      </c>
      <c r="T4017" s="13">
        <f>_xlfn.XLOOKUP(P4017,rif_fee_schedule!$A$2:$A$84,rif_fee_schedule!D$2:D$84, 0)</f>
        <v>2490</v>
      </c>
      <c r="U4017" s="14">
        <f t="shared" si="187"/>
        <v>8576.3040000000001</v>
      </c>
      <c r="V4017" s="14">
        <f t="shared" si="188"/>
        <v>4980</v>
      </c>
      <c r="W4017"/>
      <c r="Y4017" s="3">
        <v>272008405.74000001</v>
      </c>
      <c r="Z4017" s="3">
        <v>5573244.3300000001</v>
      </c>
      <c r="AA4017" s="3">
        <v>0</v>
      </c>
      <c r="AB4017">
        <v>0</v>
      </c>
      <c r="AC4017" s="3">
        <v>0</v>
      </c>
      <c r="AD4017" s="2">
        <v>-7297347.0099999998</v>
      </c>
      <c r="AE4017" s="3">
        <v>599122533.62</v>
      </c>
      <c r="AF4017" s="3">
        <v>12164932.65</v>
      </c>
      <c r="AG4017" s="3">
        <v>2628720.44</v>
      </c>
      <c r="AH4017" s="3">
        <v>103699.7</v>
      </c>
      <c r="AI4017" s="3">
        <v>2074</v>
      </c>
      <c r="AJ4017" s="2">
        <v>-10188946.82</v>
      </c>
    </row>
    <row r="4018" spans="1:36" hidden="1" x14ac:dyDescent="0.25">
      <c r="A4018" s="8">
        <v>5.0999999999999996</v>
      </c>
      <c r="B4018" s="8" t="s">
        <v>5246</v>
      </c>
      <c r="C4018" s="8">
        <v>2050130420020</v>
      </c>
      <c r="D4018" s="8" t="s">
        <v>5247</v>
      </c>
      <c r="G4018" s="10">
        <v>43686</v>
      </c>
      <c r="H4018" s="8" t="s">
        <v>31</v>
      </c>
      <c r="I4018" s="8" t="s">
        <v>32</v>
      </c>
      <c r="J4018" s="9">
        <v>8772.4500000000007</v>
      </c>
      <c r="K4018" s="9">
        <v>175.45</v>
      </c>
      <c r="L4018" s="8">
        <v>0</v>
      </c>
      <c r="M4018" s="14">
        <f t="shared" si="189"/>
        <v>8947.9000000000015</v>
      </c>
      <c r="N4018" s="8">
        <v>0</v>
      </c>
      <c r="O4018" s="8">
        <v>0</v>
      </c>
      <c r="P4018" s="8" t="s">
        <v>77</v>
      </c>
      <c r="R4018" s="8">
        <v>1</v>
      </c>
      <c r="S4018" s="13">
        <f>_xlfn.XLOOKUP(P4018,rif_fee_schedule!$A$2:$A$84,rif_fee_schedule!C$2:C$84, 0)*1.628</f>
        <v>9769.6279999999988</v>
      </c>
      <c r="T4018" s="13">
        <f>_xlfn.XLOOKUP(P4018,rif_fee_schedule!$A$2:$A$84,rif_fee_schedule!D$2:D$84, 0)</f>
        <v>5674</v>
      </c>
      <c r="U4018" s="14">
        <f t="shared" si="187"/>
        <v>9769.6279999999988</v>
      </c>
      <c r="V4018" s="14">
        <f t="shared" si="188"/>
        <v>5674</v>
      </c>
      <c r="Y4018" s="3">
        <v>460572.8</v>
      </c>
      <c r="Z4018" s="3">
        <v>9211.4599999999991</v>
      </c>
      <c r="AA4018" s="3">
        <v>0</v>
      </c>
      <c r="AB4018">
        <v>0</v>
      </c>
      <c r="AC4018" s="3">
        <v>0</v>
      </c>
      <c r="AD4018" s="2">
        <v>11471.08</v>
      </c>
      <c r="AE4018" s="3">
        <v>599122533.62</v>
      </c>
      <c r="AF4018" s="3">
        <v>12164932.65</v>
      </c>
      <c r="AG4018" s="3">
        <v>2628720.44</v>
      </c>
      <c r="AH4018" s="3">
        <v>103699.7</v>
      </c>
      <c r="AI4018" s="3">
        <v>2074</v>
      </c>
      <c r="AJ4018" s="2">
        <v>-10188946.82</v>
      </c>
    </row>
    <row r="4019" spans="1:36" hidden="1" x14ac:dyDescent="0.25">
      <c r="A4019" s="8">
        <v>2</v>
      </c>
      <c r="B4019" s="8" t="s">
        <v>2023</v>
      </c>
      <c r="C4019" s="8">
        <v>141090260040</v>
      </c>
      <c r="D4019" s="8" t="s">
        <v>2024</v>
      </c>
      <c r="F4019" s="8" t="s">
        <v>2025</v>
      </c>
      <c r="G4019" s="10">
        <v>43675</v>
      </c>
      <c r="H4019" s="8" t="s">
        <v>31</v>
      </c>
      <c r="I4019" s="8" t="s">
        <v>38</v>
      </c>
      <c r="J4019" s="9">
        <v>0</v>
      </c>
      <c r="K4019" s="9">
        <v>0</v>
      </c>
      <c r="L4019" s="8">
        <v>0</v>
      </c>
      <c r="M4019" s="14">
        <f t="shared" si="189"/>
        <v>0</v>
      </c>
      <c r="N4019" s="8">
        <v>0</v>
      </c>
      <c r="O4019" s="8">
        <v>0</v>
      </c>
      <c r="P4019" s="8" t="s">
        <v>77</v>
      </c>
      <c r="R4019" s="8">
        <v>0</v>
      </c>
      <c r="S4019" s="13">
        <f>_xlfn.XLOOKUP(P4019,rif_fee_schedule!$A$2:$A$84,rif_fee_schedule!C$2:C$84, 0)*1.628</f>
        <v>9769.6279999999988</v>
      </c>
      <c r="T4019" s="13">
        <f>_xlfn.XLOOKUP(P4019,rif_fee_schedule!$A$2:$A$84,rif_fee_schedule!D$2:D$84, 0)</f>
        <v>5674</v>
      </c>
      <c r="U4019" s="14">
        <f t="shared" ref="U4019:U4082" si="190">S4019*R4019</f>
        <v>0</v>
      </c>
      <c r="V4019" s="14">
        <f t="shared" ref="V4019:V4082" si="191">T4019*R4019</f>
        <v>0</v>
      </c>
      <c r="W4019"/>
      <c r="Y4019" s="3">
        <v>272008405.74000001</v>
      </c>
      <c r="Z4019" s="3">
        <v>5573244.3300000001</v>
      </c>
      <c r="AA4019" s="3">
        <v>0</v>
      </c>
      <c r="AB4019">
        <v>0</v>
      </c>
      <c r="AC4019" s="3">
        <v>0</v>
      </c>
      <c r="AD4019" s="2">
        <v>-7297347.0099999998</v>
      </c>
      <c r="AE4019" s="3">
        <v>599122533.62</v>
      </c>
      <c r="AF4019" s="3">
        <v>12164932.65</v>
      </c>
      <c r="AG4019" s="3">
        <v>2628720.44</v>
      </c>
      <c r="AH4019" s="3">
        <v>103699.7</v>
      </c>
      <c r="AI4019" s="3">
        <v>2074</v>
      </c>
      <c r="AJ4019" s="2">
        <v>-10188946.82</v>
      </c>
    </row>
    <row r="4020" spans="1:36" hidden="1" x14ac:dyDescent="0.25">
      <c r="A4020" s="8">
        <v>8</v>
      </c>
      <c r="B4020" s="8" t="s">
        <v>8631</v>
      </c>
      <c r="C4020" s="8">
        <v>232270081130</v>
      </c>
      <c r="D4020" s="8" t="s">
        <v>8632</v>
      </c>
      <c r="F4020" s="8" t="s">
        <v>8633</v>
      </c>
      <c r="G4020" s="10">
        <v>43676</v>
      </c>
      <c r="H4020" s="8" t="s">
        <v>31</v>
      </c>
      <c r="I4020" s="8" t="s">
        <v>38</v>
      </c>
      <c r="J4020" s="9">
        <v>0</v>
      </c>
      <c r="K4020" s="9">
        <v>0</v>
      </c>
      <c r="L4020" s="8">
        <v>0</v>
      </c>
      <c r="M4020" s="14">
        <f t="shared" si="189"/>
        <v>0</v>
      </c>
      <c r="N4020" s="8">
        <v>0</v>
      </c>
      <c r="O4020" s="8">
        <v>0</v>
      </c>
      <c r="P4020" s="8" t="s">
        <v>77</v>
      </c>
      <c r="R4020" s="8">
        <v>0</v>
      </c>
      <c r="S4020" s="13">
        <f>_xlfn.XLOOKUP(P4020,rif_fee_schedule!$A$2:$A$84,rif_fee_schedule!C$2:C$84, 0)*1.628</f>
        <v>9769.6279999999988</v>
      </c>
      <c r="T4020" s="13">
        <f>_xlfn.XLOOKUP(P4020,rif_fee_schedule!$A$2:$A$84,rif_fee_schedule!D$2:D$84, 0)</f>
        <v>5674</v>
      </c>
      <c r="U4020" s="14">
        <f t="shared" si="190"/>
        <v>0</v>
      </c>
      <c r="V4020" s="14">
        <f t="shared" si="191"/>
        <v>0</v>
      </c>
      <c r="W4020"/>
      <c r="Y4020" s="3">
        <v>38230434.439999998</v>
      </c>
      <c r="Z4020" s="3">
        <v>764608.82</v>
      </c>
      <c r="AA4020" s="3">
        <v>0</v>
      </c>
      <c r="AB4020">
        <v>0</v>
      </c>
      <c r="AC4020" s="3">
        <v>0</v>
      </c>
      <c r="AD4020" s="2">
        <v>-229524.99</v>
      </c>
      <c r="AE4020" s="3">
        <v>599122533.62</v>
      </c>
      <c r="AF4020" s="3">
        <v>12164932.65</v>
      </c>
      <c r="AG4020" s="3">
        <v>2628720.44</v>
      </c>
      <c r="AH4020" s="3">
        <v>103699.7</v>
      </c>
      <c r="AI4020" s="3">
        <v>2074</v>
      </c>
      <c r="AJ4020" s="2">
        <v>-10188946.82</v>
      </c>
    </row>
    <row r="4021" spans="1:36" hidden="1" x14ac:dyDescent="0.25">
      <c r="A4021" s="8">
        <v>2</v>
      </c>
      <c r="B4021" s="8" t="s">
        <v>1377</v>
      </c>
      <c r="C4021" s="8">
        <v>131250884650</v>
      </c>
      <c r="D4021" s="8" t="s">
        <v>1378</v>
      </c>
      <c r="F4021" s="8" t="s">
        <v>1379</v>
      </c>
      <c r="G4021" s="10">
        <v>43682</v>
      </c>
      <c r="H4021" s="8" t="s">
        <v>31</v>
      </c>
      <c r="I4021" s="8" t="s">
        <v>38</v>
      </c>
      <c r="J4021" s="9">
        <v>18267.25</v>
      </c>
      <c r="K4021" s="9">
        <v>365.34</v>
      </c>
      <c r="L4021" s="8">
        <v>0</v>
      </c>
      <c r="M4021" s="14">
        <f t="shared" si="189"/>
        <v>18632.59</v>
      </c>
      <c r="N4021" s="8">
        <v>0</v>
      </c>
      <c r="O4021" s="8">
        <v>0</v>
      </c>
      <c r="P4021" s="8" t="s">
        <v>82</v>
      </c>
      <c r="R4021" s="8">
        <v>909</v>
      </c>
      <c r="S4021" s="13">
        <f>_xlfn.XLOOKUP(P4021,rif_fee_schedule!$A$2:$A$84,rif_fee_schedule!C$2:C$84, 0)*1.628</f>
        <v>36.760239999999996</v>
      </c>
      <c r="T4021" s="13">
        <f>_xlfn.XLOOKUP(P4021,rif_fee_schedule!$A$2:$A$84,rif_fee_schedule!D$2:D$84, 0)</f>
        <v>21.35</v>
      </c>
      <c r="U4021" s="14">
        <f t="shared" si="190"/>
        <v>33415.058159999993</v>
      </c>
      <c r="V4021" s="14">
        <f t="shared" si="191"/>
        <v>19407.150000000001</v>
      </c>
      <c r="W4021"/>
      <c r="Y4021" s="3">
        <v>272008405.74000001</v>
      </c>
      <c r="Z4021" s="3">
        <v>5573244.3300000001</v>
      </c>
      <c r="AA4021" s="3">
        <v>0</v>
      </c>
      <c r="AB4021">
        <v>0</v>
      </c>
      <c r="AC4021" s="3">
        <v>0</v>
      </c>
      <c r="AD4021" s="2">
        <v>-7297347.0099999998</v>
      </c>
      <c r="AE4021" s="3">
        <v>599122533.62</v>
      </c>
      <c r="AF4021" s="3">
        <v>12164932.65</v>
      </c>
      <c r="AG4021" s="3">
        <v>2628720.44</v>
      </c>
      <c r="AH4021" s="3">
        <v>103699.7</v>
      </c>
      <c r="AI4021" s="3">
        <v>2074</v>
      </c>
      <c r="AJ4021" s="2">
        <v>-10188946.82</v>
      </c>
    </row>
    <row r="4022" spans="1:36" hidden="1" x14ac:dyDescent="0.25">
      <c r="A4022" s="8">
        <v>2</v>
      </c>
      <c r="B4022" s="8" t="s">
        <v>1377</v>
      </c>
      <c r="C4022" s="8">
        <v>131250884650</v>
      </c>
      <c r="D4022" s="8" t="s">
        <v>1378</v>
      </c>
      <c r="F4022" s="8" t="s">
        <v>1379</v>
      </c>
      <c r="G4022" s="10">
        <v>43682</v>
      </c>
      <c r="H4022" s="8" t="s">
        <v>31</v>
      </c>
      <c r="I4022" s="8" t="s">
        <v>38</v>
      </c>
      <c r="J4022" s="9">
        <v>18267.25</v>
      </c>
      <c r="K4022" s="9">
        <v>365.34</v>
      </c>
      <c r="L4022" s="8">
        <v>0</v>
      </c>
      <c r="M4022" s="14">
        <f t="shared" si="189"/>
        <v>18632.59</v>
      </c>
      <c r="N4022" s="8">
        <v>0</v>
      </c>
      <c r="O4022" s="8">
        <v>0</v>
      </c>
      <c r="P4022" s="8" t="s">
        <v>90</v>
      </c>
      <c r="R4022" s="8">
        <v>-909</v>
      </c>
      <c r="S4022" s="13">
        <f>_xlfn.XLOOKUP(P4022,rif_fee_schedule!$A$2:$A$84,rif_fee_schedule!C$2:C$84, 0)*1.628</f>
        <v>14.380123999999999</v>
      </c>
      <c r="T4022" s="13">
        <f>_xlfn.XLOOKUP(P4022,rif_fee_schedule!$A$2:$A$84,rif_fee_schedule!D$2:D$84, 0)</f>
        <v>8.3520000000000003</v>
      </c>
      <c r="U4022" s="14">
        <f t="shared" si="190"/>
        <v>-13071.532715999998</v>
      </c>
      <c r="V4022" s="14">
        <f t="shared" si="191"/>
        <v>-7591.9679999999998</v>
      </c>
      <c r="W4022"/>
      <c r="Y4022" s="3">
        <v>272008405.74000001</v>
      </c>
      <c r="Z4022" s="3">
        <v>5573244.3300000001</v>
      </c>
      <c r="AA4022" s="3">
        <v>0</v>
      </c>
      <c r="AB4022">
        <v>0</v>
      </c>
      <c r="AC4022" s="3">
        <v>0</v>
      </c>
      <c r="AD4022" s="2">
        <v>-7297347.0099999998</v>
      </c>
      <c r="AE4022" s="3">
        <v>599122533.62</v>
      </c>
      <c r="AF4022" s="3">
        <v>12164932.65</v>
      </c>
      <c r="AG4022" s="3">
        <v>2628720.44</v>
      </c>
      <c r="AH4022" s="3">
        <v>103699.7</v>
      </c>
      <c r="AI4022" s="3">
        <v>2074</v>
      </c>
      <c r="AJ4022" s="2">
        <v>-10188946.82</v>
      </c>
    </row>
    <row r="4023" spans="1:36" hidden="1" x14ac:dyDescent="0.25">
      <c r="A4023" s="8">
        <v>2</v>
      </c>
      <c r="B4023" s="8" t="s">
        <v>1838</v>
      </c>
      <c r="C4023" s="8">
        <v>132180150210</v>
      </c>
      <c r="D4023" s="8" t="s">
        <v>1839</v>
      </c>
      <c r="G4023" s="10">
        <v>43725</v>
      </c>
      <c r="H4023" s="8" t="s">
        <v>31</v>
      </c>
      <c r="I4023" s="8" t="s">
        <v>32</v>
      </c>
      <c r="J4023" s="9">
        <v>0</v>
      </c>
      <c r="K4023" s="9">
        <v>0</v>
      </c>
      <c r="L4023" s="8">
        <v>0</v>
      </c>
      <c r="M4023" s="14">
        <f t="shared" si="189"/>
        <v>0</v>
      </c>
      <c r="N4023" s="8">
        <v>0</v>
      </c>
      <c r="O4023" s="8">
        <v>0</v>
      </c>
      <c r="P4023" s="8" t="s">
        <v>1841</v>
      </c>
      <c r="R4023" s="8">
        <v>2.15</v>
      </c>
      <c r="S4023" s="13">
        <f>_xlfn.XLOOKUP(P4023,rif_fee_schedule!$A$2:$A$84,rif_fee_schedule!C$2:C$84, 0)*1.628</f>
        <v>80003.175999999992</v>
      </c>
      <c r="T4023" s="13">
        <f>_xlfn.XLOOKUP(P4023,rif_fee_schedule!$A$2:$A$84,rif_fee_schedule!D$2:D$84, 0)</f>
        <v>46465</v>
      </c>
      <c r="U4023" s="14">
        <f t="shared" si="190"/>
        <v>172006.82839999997</v>
      </c>
      <c r="V4023" s="14">
        <f t="shared" si="191"/>
        <v>99899.75</v>
      </c>
      <c r="W4023"/>
      <c r="Y4023" s="3">
        <v>272008405.74000001</v>
      </c>
      <c r="Z4023" s="3">
        <v>5573244.3300000001</v>
      </c>
      <c r="AA4023" s="3">
        <v>0</v>
      </c>
      <c r="AB4023">
        <v>0</v>
      </c>
      <c r="AC4023" s="3">
        <v>0</v>
      </c>
      <c r="AD4023" s="2">
        <v>-7297347.0099999998</v>
      </c>
      <c r="AE4023" s="3">
        <v>599122533.62</v>
      </c>
      <c r="AF4023" s="3">
        <v>12164932.65</v>
      </c>
      <c r="AG4023" s="3">
        <v>2628720.44</v>
      </c>
      <c r="AH4023" s="3">
        <v>103699.7</v>
      </c>
      <c r="AI4023" s="3">
        <v>2074</v>
      </c>
      <c r="AJ4023" s="2">
        <v>-10188946.82</v>
      </c>
    </row>
    <row r="4024" spans="1:36" hidden="1" x14ac:dyDescent="0.25">
      <c r="A4024" s="8">
        <v>2</v>
      </c>
      <c r="B4024" s="8" t="s">
        <v>1838</v>
      </c>
      <c r="C4024" s="8">
        <v>132180150210</v>
      </c>
      <c r="D4024" s="8" t="s">
        <v>1839</v>
      </c>
      <c r="G4024" s="10">
        <v>43725</v>
      </c>
      <c r="H4024" s="8" t="s">
        <v>31</v>
      </c>
      <c r="I4024" s="8" t="s">
        <v>32</v>
      </c>
      <c r="J4024" s="9">
        <v>0</v>
      </c>
      <c r="K4024" s="9">
        <v>0</v>
      </c>
      <c r="L4024" s="8">
        <v>0</v>
      </c>
      <c r="M4024" s="14">
        <f t="shared" si="189"/>
        <v>0</v>
      </c>
      <c r="N4024" s="8">
        <v>0</v>
      </c>
      <c r="O4024" s="8">
        <v>0</v>
      </c>
      <c r="P4024" s="8" t="s">
        <v>43</v>
      </c>
      <c r="R4024" s="11">
        <v>-1416</v>
      </c>
      <c r="S4024" s="13">
        <f>_xlfn.XLOOKUP(P4024,rif_fee_schedule!$A$2:$A$84,rif_fee_schedule!C$2:C$84, 0)*1.628</f>
        <v>5.1216879999999998</v>
      </c>
      <c r="T4024" s="13">
        <f>_xlfn.XLOOKUP(P4024,rif_fee_schedule!$A$2:$A$84,rif_fee_schedule!D$2:D$84, 0)</f>
        <v>2.9740000000000002</v>
      </c>
      <c r="U4024" s="14">
        <f t="shared" si="190"/>
        <v>-7252.3102079999999</v>
      </c>
      <c r="V4024" s="14">
        <f t="shared" si="191"/>
        <v>-4211.1840000000002</v>
      </c>
      <c r="W4024" s="2"/>
      <c r="Y4024" s="3">
        <v>272008405.74000001</v>
      </c>
      <c r="Z4024" s="3">
        <v>5573244.3300000001</v>
      </c>
      <c r="AA4024" s="3">
        <v>0</v>
      </c>
      <c r="AB4024">
        <v>0</v>
      </c>
      <c r="AC4024" s="3">
        <v>0</v>
      </c>
      <c r="AD4024" s="2">
        <v>-7297347.0099999998</v>
      </c>
      <c r="AE4024" s="3">
        <v>599122533.62</v>
      </c>
      <c r="AF4024" s="3">
        <v>12164932.65</v>
      </c>
      <c r="AG4024" s="3">
        <v>2628720.44</v>
      </c>
      <c r="AH4024" s="3">
        <v>103699.7</v>
      </c>
      <c r="AI4024" s="3">
        <v>2074</v>
      </c>
      <c r="AJ4024" s="2">
        <v>-10188946.82</v>
      </c>
    </row>
    <row r="4025" spans="1:36" hidden="1" x14ac:dyDescent="0.25">
      <c r="A4025" s="8">
        <v>2</v>
      </c>
      <c r="B4025" s="8" t="s">
        <v>1838</v>
      </c>
      <c r="C4025" s="8">
        <v>132180150210</v>
      </c>
      <c r="D4025" s="8" t="s">
        <v>1839</v>
      </c>
      <c r="G4025" s="10">
        <v>43725</v>
      </c>
      <c r="H4025" s="8" t="s">
        <v>31</v>
      </c>
      <c r="I4025" s="8" t="s">
        <v>32</v>
      </c>
      <c r="J4025" s="9">
        <v>0</v>
      </c>
      <c r="K4025" s="9">
        <v>0</v>
      </c>
      <c r="L4025" s="8">
        <v>0</v>
      </c>
      <c r="M4025" s="14">
        <f t="shared" si="189"/>
        <v>0</v>
      </c>
      <c r="N4025" s="8">
        <v>0</v>
      </c>
      <c r="O4025" s="8">
        <v>0</v>
      </c>
      <c r="P4025" s="8" t="s">
        <v>44</v>
      </c>
      <c r="R4025" s="11">
        <v>-4209</v>
      </c>
      <c r="S4025" s="13">
        <f>_xlfn.XLOOKUP(P4025,rif_fee_schedule!$A$2:$A$84,rif_fee_schedule!C$2:C$84, 0)*1.628</f>
        <v>3.9446439999999998</v>
      </c>
      <c r="T4025" s="13">
        <f>_xlfn.XLOOKUP(P4025,rif_fee_schedule!$A$2:$A$84,rif_fee_schedule!D$2:D$84, 0)</f>
        <v>2.2909999999999999</v>
      </c>
      <c r="U4025" s="14">
        <f t="shared" si="190"/>
        <v>-16603.006595999999</v>
      </c>
      <c r="V4025" s="14">
        <f t="shared" si="191"/>
        <v>-9642.8189999999995</v>
      </c>
      <c r="W4025" s="2"/>
      <c r="Y4025" s="3">
        <v>272008405.74000001</v>
      </c>
      <c r="Z4025" s="3">
        <v>5573244.3300000001</v>
      </c>
      <c r="AA4025" s="3">
        <v>0</v>
      </c>
      <c r="AB4025">
        <v>0</v>
      </c>
      <c r="AC4025" s="3">
        <v>0</v>
      </c>
      <c r="AD4025" s="2">
        <v>-7297347.0099999998</v>
      </c>
      <c r="AE4025" s="3">
        <v>599122533.62</v>
      </c>
      <c r="AF4025" s="3">
        <v>12164932.65</v>
      </c>
      <c r="AG4025" s="3">
        <v>2628720.44</v>
      </c>
      <c r="AH4025" s="3">
        <v>103699.7</v>
      </c>
      <c r="AI4025" s="3">
        <v>2074</v>
      </c>
      <c r="AJ4025" s="2">
        <v>-10188946.82</v>
      </c>
    </row>
    <row r="4026" spans="1:36" hidden="1" x14ac:dyDescent="0.25">
      <c r="A4026" s="8">
        <v>2</v>
      </c>
      <c r="B4026" s="8" t="s">
        <v>1838</v>
      </c>
      <c r="C4026" s="8">
        <v>132180150210</v>
      </c>
      <c r="D4026" s="8" t="s">
        <v>1839</v>
      </c>
      <c r="G4026" s="10">
        <v>43725</v>
      </c>
      <c r="H4026" s="8" t="s">
        <v>31</v>
      </c>
      <c r="I4026" s="8" t="s">
        <v>32</v>
      </c>
      <c r="J4026" s="9">
        <v>0</v>
      </c>
      <c r="K4026" s="9">
        <v>0</v>
      </c>
      <c r="L4026" s="8">
        <v>0</v>
      </c>
      <c r="M4026" s="14">
        <f t="shared" si="189"/>
        <v>0</v>
      </c>
      <c r="N4026" s="8">
        <v>0</v>
      </c>
      <c r="O4026" s="8">
        <v>0</v>
      </c>
      <c r="P4026" s="8" t="s">
        <v>1840</v>
      </c>
      <c r="R4026" s="8">
        <v>-29.08</v>
      </c>
      <c r="S4026" s="13">
        <f>_xlfn.XLOOKUP(P4026,rif_fee_schedule!$A$2:$A$84,rif_fee_schedule!C$2:C$84, 0)*1.628</f>
        <v>5094.0119999999997</v>
      </c>
      <c r="T4026" s="13">
        <f>_xlfn.XLOOKUP(P4026,rif_fee_schedule!$A$2:$A$84,rif_fee_schedule!D$2:D$84, 0)</f>
        <v>2958</v>
      </c>
      <c r="U4026" s="14">
        <f t="shared" si="190"/>
        <v>-148133.86895999999</v>
      </c>
      <c r="V4026" s="14">
        <f t="shared" si="191"/>
        <v>-86018.64</v>
      </c>
      <c r="W4026"/>
      <c r="Y4026" s="3">
        <v>272008405.74000001</v>
      </c>
      <c r="Z4026" s="3">
        <v>5573244.3300000001</v>
      </c>
      <c r="AA4026" s="3">
        <v>0</v>
      </c>
      <c r="AB4026">
        <v>0</v>
      </c>
      <c r="AC4026" s="3">
        <v>0</v>
      </c>
      <c r="AD4026" s="2">
        <v>-7297347.0099999998</v>
      </c>
      <c r="AE4026" s="3">
        <v>599122533.62</v>
      </c>
      <c r="AF4026" s="3">
        <v>12164932.65</v>
      </c>
      <c r="AG4026" s="3">
        <v>2628720.44</v>
      </c>
      <c r="AH4026" s="3">
        <v>103699.7</v>
      </c>
      <c r="AI4026" s="3">
        <v>2074</v>
      </c>
      <c r="AJ4026" s="2">
        <v>-10188946.82</v>
      </c>
    </row>
    <row r="4027" spans="1:36" hidden="1" x14ac:dyDescent="0.25">
      <c r="A4027" s="8">
        <v>2</v>
      </c>
      <c r="B4027" s="8" t="s">
        <v>1838</v>
      </c>
      <c r="C4027" s="8">
        <v>132180150210</v>
      </c>
      <c r="D4027" s="8" t="s">
        <v>1839</v>
      </c>
      <c r="G4027" s="10">
        <v>43725</v>
      </c>
      <c r="H4027" s="8" t="s">
        <v>31</v>
      </c>
      <c r="I4027" s="8" t="s">
        <v>32</v>
      </c>
      <c r="J4027" s="9">
        <v>0</v>
      </c>
      <c r="K4027" s="9">
        <v>0</v>
      </c>
      <c r="L4027" s="8">
        <v>0</v>
      </c>
      <c r="M4027" s="14">
        <f t="shared" si="189"/>
        <v>0</v>
      </c>
      <c r="N4027" s="8">
        <v>0</v>
      </c>
      <c r="O4027" s="8">
        <v>0</v>
      </c>
      <c r="P4027" s="8" t="s">
        <v>106</v>
      </c>
      <c r="R4027" s="8">
        <v>-42.77</v>
      </c>
      <c r="S4027" s="13">
        <f>_xlfn.XLOOKUP(P4027,rif_fee_schedule!$A$2:$A$84,rif_fee_schedule!C$2:C$84, 0)*1.628</f>
        <v>0</v>
      </c>
      <c r="T4027" s="13">
        <f>_xlfn.XLOOKUP(P4027,rif_fee_schedule!$A$2:$A$84,rif_fee_schedule!D$2:D$84, 0)</f>
        <v>0</v>
      </c>
      <c r="U4027" s="14">
        <f t="shared" si="190"/>
        <v>0</v>
      </c>
      <c r="V4027" s="14">
        <f t="shared" si="191"/>
        <v>0</v>
      </c>
      <c r="W4027"/>
      <c r="Y4027" s="3">
        <v>272008405.74000001</v>
      </c>
      <c r="Z4027" s="3">
        <v>5573244.3300000001</v>
      </c>
      <c r="AA4027" s="3">
        <v>0</v>
      </c>
      <c r="AB4027">
        <v>0</v>
      </c>
      <c r="AC4027" s="3">
        <v>0</v>
      </c>
      <c r="AD4027" s="2">
        <v>-7297347.0099999998</v>
      </c>
      <c r="AE4027" s="3">
        <v>599122533.62</v>
      </c>
      <c r="AF4027" s="3">
        <v>12164932.65</v>
      </c>
      <c r="AG4027" s="3">
        <v>2628720.44</v>
      </c>
      <c r="AH4027" s="3">
        <v>103699.7</v>
      </c>
      <c r="AI4027" s="3">
        <v>2074</v>
      </c>
      <c r="AJ4027" s="2">
        <v>-10188946.82</v>
      </c>
    </row>
    <row r="4028" spans="1:36" hidden="1" x14ac:dyDescent="0.25">
      <c r="A4028" s="8">
        <v>8</v>
      </c>
      <c r="B4028" s="8" t="s">
        <v>8670</v>
      </c>
      <c r="C4028" s="8">
        <v>232320050550</v>
      </c>
      <c r="D4028" s="8" t="s">
        <v>8671</v>
      </c>
      <c r="F4028" s="8" t="s">
        <v>8672</v>
      </c>
      <c r="G4028" s="10">
        <v>43677</v>
      </c>
      <c r="H4028" s="8" t="s">
        <v>31</v>
      </c>
      <c r="I4028" s="8" t="s">
        <v>38</v>
      </c>
      <c r="J4028" s="9">
        <v>0</v>
      </c>
      <c r="K4028" s="9">
        <v>0</v>
      </c>
      <c r="L4028" s="8">
        <v>0</v>
      </c>
      <c r="M4028" s="14">
        <f t="shared" si="189"/>
        <v>0</v>
      </c>
      <c r="N4028" s="8">
        <v>0</v>
      </c>
      <c r="O4028" s="8">
        <v>0</v>
      </c>
      <c r="P4028" s="8" t="s">
        <v>77</v>
      </c>
      <c r="R4028" s="8">
        <v>1</v>
      </c>
      <c r="S4028" s="13">
        <f>_xlfn.XLOOKUP(P4028,rif_fee_schedule!$A$2:$A$84,rif_fee_schedule!C$2:C$84, 0)*1.628</f>
        <v>9769.6279999999988</v>
      </c>
      <c r="T4028" s="13">
        <f>_xlfn.XLOOKUP(P4028,rif_fee_schedule!$A$2:$A$84,rif_fee_schedule!D$2:D$84, 0)</f>
        <v>5674</v>
      </c>
      <c r="U4028" s="14">
        <f t="shared" si="190"/>
        <v>9769.6279999999988</v>
      </c>
      <c r="V4028" s="14">
        <f t="shared" si="191"/>
        <v>5674</v>
      </c>
      <c r="W4028"/>
      <c r="Y4028" s="3">
        <v>38230434.439999998</v>
      </c>
      <c r="Z4028" s="3">
        <v>764608.82</v>
      </c>
      <c r="AA4028" s="3">
        <v>0</v>
      </c>
      <c r="AB4028">
        <v>0</v>
      </c>
      <c r="AC4028" s="3">
        <v>0</v>
      </c>
      <c r="AD4028" s="2">
        <v>-229524.99</v>
      </c>
      <c r="AE4028" s="3">
        <v>599122533.62</v>
      </c>
      <c r="AF4028" s="3">
        <v>12164932.65</v>
      </c>
      <c r="AG4028" s="3">
        <v>2628720.44</v>
      </c>
      <c r="AH4028" s="3">
        <v>103699.7</v>
      </c>
      <c r="AI4028" s="3">
        <v>2074</v>
      </c>
      <c r="AJ4028" s="2">
        <v>-10188946.82</v>
      </c>
    </row>
    <row r="4029" spans="1:36" hidden="1" x14ac:dyDescent="0.25">
      <c r="A4029" s="8">
        <v>8</v>
      </c>
      <c r="B4029" s="8" t="s">
        <v>8670</v>
      </c>
      <c r="C4029" s="8">
        <v>232320050550</v>
      </c>
      <c r="D4029" s="8" t="s">
        <v>8671</v>
      </c>
      <c r="F4029" s="8" t="s">
        <v>8672</v>
      </c>
      <c r="G4029" s="10">
        <v>43677</v>
      </c>
      <c r="H4029" s="8" t="s">
        <v>31</v>
      </c>
      <c r="I4029" s="8" t="s">
        <v>38</v>
      </c>
      <c r="J4029" s="9">
        <v>0</v>
      </c>
      <c r="K4029" s="9">
        <v>0</v>
      </c>
      <c r="L4029" s="8">
        <v>0</v>
      </c>
      <c r="M4029" s="14">
        <f t="shared" si="189"/>
        <v>0</v>
      </c>
      <c r="N4029" s="8">
        <v>0</v>
      </c>
      <c r="O4029" s="8">
        <v>0</v>
      </c>
      <c r="P4029" s="8" t="s">
        <v>77</v>
      </c>
      <c r="R4029" s="8">
        <v>-1</v>
      </c>
      <c r="S4029" s="13">
        <f>_xlfn.XLOOKUP(P4029,rif_fee_schedule!$A$2:$A$84,rif_fee_schedule!C$2:C$84, 0)*1.628</f>
        <v>9769.6279999999988</v>
      </c>
      <c r="T4029" s="13">
        <f>_xlfn.XLOOKUP(P4029,rif_fee_schedule!$A$2:$A$84,rif_fee_schedule!D$2:D$84, 0)</f>
        <v>5674</v>
      </c>
      <c r="U4029" s="14">
        <f t="shared" si="190"/>
        <v>-9769.6279999999988</v>
      </c>
      <c r="V4029" s="14">
        <f t="shared" si="191"/>
        <v>-5674</v>
      </c>
      <c r="W4029"/>
      <c r="Y4029" s="3">
        <v>38230434.439999998</v>
      </c>
      <c r="Z4029" s="3">
        <v>764608.82</v>
      </c>
      <c r="AA4029" s="3">
        <v>0</v>
      </c>
      <c r="AB4029">
        <v>0</v>
      </c>
      <c r="AC4029" s="3">
        <v>0</v>
      </c>
      <c r="AD4029" s="2">
        <v>-229524.99</v>
      </c>
      <c r="AE4029" s="3">
        <v>599122533.62</v>
      </c>
      <c r="AF4029" s="3">
        <v>12164932.65</v>
      </c>
      <c r="AG4029" s="3">
        <v>2628720.44</v>
      </c>
      <c r="AH4029" s="3">
        <v>103699.7</v>
      </c>
      <c r="AI4029" s="3">
        <v>2074</v>
      </c>
      <c r="AJ4029" s="2">
        <v>-10188946.82</v>
      </c>
    </row>
    <row r="4030" spans="1:36" hidden="1" x14ac:dyDescent="0.25">
      <c r="A4030" s="8">
        <v>2</v>
      </c>
      <c r="B4030" s="8" t="s">
        <v>1550</v>
      </c>
      <c r="C4030" s="8">
        <v>131260510405</v>
      </c>
      <c r="D4030" s="8" t="s">
        <v>1551</v>
      </c>
      <c r="F4030" s="8" t="s">
        <v>1552</v>
      </c>
      <c r="G4030" s="10">
        <v>43678</v>
      </c>
      <c r="H4030" s="8" t="s">
        <v>31</v>
      </c>
      <c r="I4030" s="8" t="s">
        <v>38</v>
      </c>
      <c r="J4030" s="9">
        <v>10742.16</v>
      </c>
      <c r="K4030" s="9">
        <v>214.84</v>
      </c>
      <c r="L4030" s="8">
        <v>0</v>
      </c>
      <c r="M4030" s="14">
        <f t="shared" si="189"/>
        <v>10957</v>
      </c>
      <c r="N4030" s="8">
        <v>0</v>
      </c>
      <c r="O4030" s="8">
        <v>0</v>
      </c>
      <c r="P4030" s="8" t="s">
        <v>114</v>
      </c>
      <c r="R4030" s="8">
        <v>2</v>
      </c>
      <c r="S4030" s="13">
        <f>_xlfn.XLOOKUP(P4030,rif_fee_schedule!$A$2:$A$84,rif_fee_schedule!C$2:C$84, 0)*1.628</f>
        <v>4288.152</v>
      </c>
      <c r="T4030" s="13">
        <f>_xlfn.XLOOKUP(P4030,rif_fee_schedule!$A$2:$A$84,rif_fee_schedule!D$2:D$84, 0)</f>
        <v>2490</v>
      </c>
      <c r="U4030" s="14">
        <f t="shared" si="190"/>
        <v>8576.3040000000001</v>
      </c>
      <c r="V4030" s="14">
        <f t="shared" si="191"/>
        <v>4980</v>
      </c>
      <c r="W4030"/>
      <c r="Y4030" s="3">
        <v>272008405.74000001</v>
      </c>
      <c r="Z4030" s="3">
        <v>5573244.3300000001</v>
      </c>
      <c r="AA4030" s="3">
        <v>0</v>
      </c>
      <c r="AB4030">
        <v>0</v>
      </c>
      <c r="AC4030" s="3">
        <v>0</v>
      </c>
      <c r="AD4030" s="2">
        <v>-7297347.0099999998</v>
      </c>
      <c r="AE4030" s="3">
        <v>599122533.62</v>
      </c>
      <c r="AF4030" s="3">
        <v>12164932.65</v>
      </c>
      <c r="AG4030" s="3">
        <v>2628720.44</v>
      </c>
      <c r="AH4030" s="3">
        <v>103699.7</v>
      </c>
      <c r="AI4030" s="3">
        <v>2074</v>
      </c>
      <c r="AJ4030" s="2">
        <v>-10188946.82</v>
      </c>
    </row>
    <row r="4031" spans="1:36" hidden="1" x14ac:dyDescent="0.25">
      <c r="A4031" s="8">
        <v>3.1</v>
      </c>
      <c r="B4031" s="8" t="s">
        <v>4311</v>
      </c>
      <c r="C4031" s="8">
        <v>3122140070350</v>
      </c>
      <c r="D4031" s="8" t="s">
        <v>4312</v>
      </c>
      <c r="F4031" s="8" t="s">
        <v>4313</v>
      </c>
      <c r="G4031" s="10">
        <v>43698</v>
      </c>
      <c r="H4031" s="8" t="s">
        <v>31</v>
      </c>
      <c r="I4031" s="8" t="s">
        <v>38</v>
      </c>
      <c r="J4031" s="9">
        <v>16464.5</v>
      </c>
      <c r="K4031" s="9">
        <v>329.29</v>
      </c>
      <c r="L4031" s="8">
        <v>0</v>
      </c>
      <c r="M4031" s="14">
        <f t="shared" si="189"/>
        <v>16793.79</v>
      </c>
      <c r="N4031" s="8">
        <v>0</v>
      </c>
      <c r="O4031" s="8">
        <v>0</v>
      </c>
      <c r="P4031" s="8" t="s">
        <v>769</v>
      </c>
      <c r="R4031" s="8">
        <v>-728</v>
      </c>
      <c r="S4031" s="13">
        <f>_xlfn.XLOOKUP(P4031,rif_fee_schedule!$A$2:$A$84,rif_fee_schedule!C$2:C$84, 0)*1.628</f>
        <v>11.573452</v>
      </c>
      <c r="T4031" s="13">
        <f>_xlfn.XLOOKUP(P4031,rif_fee_schedule!$A$2:$A$84,rif_fee_schedule!D$2:D$84, 0)</f>
        <v>6.7220000000000004</v>
      </c>
      <c r="U4031" s="14">
        <f t="shared" si="190"/>
        <v>-8425.4730559999989</v>
      </c>
      <c r="V4031" s="14">
        <f t="shared" si="191"/>
        <v>-4893.616</v>
      </c>
      <c r="W4031"/>
      <c r="Y4031" s="3">
        <v>34362078.990000002</v>
      </c>
      <c r="Z4031" s="3">
        <v>687512.03</v>
      </c>
      <c r="AA4031" s="3">
        <v>0</v>
      </c>
      <c r="AB4031">
        <v>0</v>
      </c>
      <c r="AC4031" s="3">
        <v>0</v>
      </c>
      <c r="AD4031" s="2">
        <v>-175934.14</v>
      </c>
      <c r="AE4031" s="3">
        <v>599122533.62</v>
      </c>
      <c r="AF4031" s="3">
        <v>12164932.65</v>
      </c>
      <c r="AG4031" s="3">
        <v>2628720.44</v>
      </c>
      <c r="AH4031" s="3">
        <v>103699.7</v>
      </c>
      <c r="AI4031" s="3">
        <v>2074</v>
      </c>
      <c r="AJ4031" s="2">
        <v>-10188946.82</v>
      </c>
    </row>
    <row r="4032" spans="1:36" hidden="1" x14ac:dyDescent="0.25">
      <c r="A4032" s="8">
        <v>3.1</v>
      </c>
      <c r="B4032" s="8" t="s">
        <v>4311</v>
      </c>
      <c r="C4032" s="8">
        <v>3122140070350</v>
      </c>
      <c r="D4032" s="8" t="s">
        <v>4312</v>
      </c>
      <c r="F4032" s="8" t="s">
        <v>4313</v>
      </c>
      <c r="G4032" s="10">
        <v>43698</v>
      </c>
      <c r="H4032" s="8" t="s">
        <v>31</v>
      </c>
      <c r="I4032" s="8" t="s">
        <v>38</v>
      </c>
      <c r="J4032" s="9">
        <v>16464.5</v>
      </c>
      <c r="K4032" s="9">
        <v>329.29</v>
      </c>
      <c r="L4032" s="8">
        <v>0</v>
      </c>
      <c r="M4032" s="14">
        <f t="shared" si="189"/>
        <v>16793.79</v>
      </c>
      <c r="N4032" s="8">
        <v>0</v>
      </c>
      <c r="O4032" s="8">
        <v>0</v>
      </c>
      <c r="P4032" s="8" t="s">
        <v>82</v>
      </c>
      <c r="R4032" s="8">
        <v>728</v>
      </c>
      <c r="S4032" s="13">
        <f>_xlfn.XLOOKUP(P4032,rif_fee_schedule!$A$2:$A$84,rif_fee_schedule!C$2:C$84, 0)*1.628</f>
        <v>36.760239999999996</v>
      </c>
      <c r="T4032" s="13">
        <f>_xlfn.XLOOKUP(P4032,rif_fee_schedule!$A$2:$A$84,rif_fee_schedule!D$2:D$84, 0)</f>
        <v>21.35</v>
      </c>
      <c r="U4032" s="14">
        <f t="shared" si="190"/>
        <v>26761.454719999998</v>
      </c>
      <c r="V4032" s="14">
        <f t="shared" si="191"/>
        <v>15542.800000000001</v>
      </c>
      <c r="W4032"/>
      <c r="Y4032" s="3">
        <v>34362078.990000002</v>
      </c>
      <c r="Z4032" s="3">
        <v>687512.03</v>
      </c>
      <c r="AA4032" s="3">
        <v>0</v>
      </c>
      <c r="AB4032">
        <v>0</v>
      </c>
      <c r="AC4032" s="3">
        <v>0</v>
      </c>
      <c r="AD4032" s="2">
        <v>-175934.14</v>
      </c>
      <c r="AE4032" s="3">
        <v>599122533.62</v>
      </c>
      <c r="AF4032" s="3">
        <v>12164932.65</v>
      </c>
      <c r="AG4032" s="3">
        <v>2628720.44</v>
      </c>
      <c r="AH4032" s="3">
        <v>103699.7</v>
      </c>
      <c r="AI4032" s="3">
        <v>2074</v>
      </c>
      <c r="AJ4032" s="2">
        <v>-10188946.82</v>
      </c>
    </row>
    <row r="4033" spans="1:36" hidden="1" x14ac:dyDescent="0.25">
      <c r="A4033" s="8">
        <v>2</v>
      </c>
      <c r="B4033" s="8" t="s">
        <v>2101</v>
      </c>
      <c r="C4033" s="8">
        <v>141150082310</v>
      </c>
      <c r="D4033" s="8" t="s">
        <v>2102</v>
      </c>
      <c r="F4033" s="8" t="s">
        <v>2103</v>
      </c>
      <c r="G4033" s="10">
        <v>43678</v>
      </c>
      <c r="H4033" s="8" t="s">
        <v>31</v>
      </c>
      <c r="I4033" s="8" t="s">
        <v>38</v>
      </c>
      <c r="J4033" s="9">
        <v>0</v>
      </c>
      <c r="K4033" s="9">
        <v>0</v>
      </c>
      <c r="L4033" s="8">
        <v>0</v>
      </c>
      <c r="M4033" s="14">
        <f t="shared" si="189"/>
        <v>0</v>
      </c>
      <c r="N4033" s="8">
        <v>0</v>
      </c>
      <c r="O4033" s="8">
        <v>0</v>
      </c>
      <c r="P4033" s="8" t="s">
        <v>77</v>
      </c>
      <c r="R4033" s="8">
        <v>1</v>
      </c>
      <c r="S4033" s="13">
        <f>_xlfn.XLOOKUP(P4033,rif_fee_schedule!$A$2:$A$84,rif_fee_schedule!C$2:C$84, 0)*1.628</f>
        <v>9769.6279999999988</v>
      </c>
      <c r="T4033" s="13">
        <f>_xlfn.XLOOKUP(P4033,rif_fee_schedule!$A$2:$A$84,rif_fee_schedule!D$2:D$84, 0)</f>
        <v>5674</v>
      </c>
      <c r="U4033" s="14">
        <f t="shared" si="190"/>
        <v>9769.6279999999988</v>
      </c>
      <c r="V4033" s="14">
        <f t="shared" si="191"/>
        <v>5674</v>
      </c>
      <c r="W4033"/>
      <c r="Y4033" s="3">
        <v>272008405.74000001</v>
      </c>
      <c r="Z4033" s="3">
        <v>5573244.3300000001</v>
      </c>
      <c r="AA4033" s="3">
        <v>0</v>
      </c>
      <c r="AB4033">
        <v>0</v>
      </c>
      <c r="AC4033" s="3">
        <v>0</v>
      </c>
      <c r="AD4033" s="2">
        <v>-7297347.0099999998</v>
      </c>
      <c r="AE4033" s="3">
        <v>599122533.62</v>
      </c>
      <c r="AF4033" s="3">
        <v>12164932.65</v>
      </c>
      <c r="AG4033" s="3">
        <v>2628720.44</v>
      </c>
      <c r="AH4033" s="3">
        <v>103699.7</v>
      </c>
      <c r="AI4033" s="3">
        <v>2074</v>
      </c>
      <c r="AJ4033" s="2">
        <v>-10188946.82</v>
      </c>
    </row>
    <row r="4034" spans="1:36" hidden="1" x14ac:dyDescent="0.25">
      <c r="A4034" s="8">
        <v>2</v>
      </c>
      <c r="B4034" s="8" t="s">
        <v>2101</v>
      </c>
      <c r="C4034" s="8">
        <v>141150082310</v>
      </c>
      <c r="D4034" s="8" t="s">
        <v>2102</v>
      </c>
      <c r="F4034" s="8" t="s">
        <v>2103</v>
      </c>
      <c r="G4034" s="10">
        <v>43678</v>
      </c>
      <c r="H4034" s="8" t="s">
        <v>31</v>
      </c>
      <c r="I4034" s="8" t="s">
        <v>38</v>
      </c>
      <c r="J4034" s="9">
        <v>0</v>
      </c>
      <c r="K4034" s="9">
        <v>0</v>
      </c>
      <c r="L4034" s="8">
        <v>0</v>
      </c>
      <c r="M4034" s="14">
        <f t="shared" si="189"/>
        <v>0</v>
      </c>
      <c r="N4034" s="8">
        <v>0</v>
      </c>
      <c r="O4034" s="8">
        <v>0</v>
      </c>
      <c r="P4034" s="8" t="s">
        <v>77</v>
      </c>
      <c r="R4034" s="8">
        <v>-1</v>
      </c>
      <c r="S4034" s="13">
        <f>_xlfn.XLOOKUP(P4034,rif_fee_schedule!$A$2:$A$84,rif_fee_schedule!C$2:C$84, 0)*1.628</f>
        <v>9769.6279999999988</v>
      </c>
      <c r="T4034" s="13">
        <f>_xlfn.XLOOKUP(P4034,rif_fee_schedule!$A$2:$A$84,rif_fee_schedule!D$2:D$84, 0)</f>
        <v>5674</v>
      </c>
      <c r="U4034" s="14">
        <f t="shared" si="190"/>
        <v>-9769.6279999999988</v>
      </c>
      <c r="V4034" s="14">
        <f t="shared" si="191"/>
        <v>-5674</v>
      </c>
      <c r="W4034"/>
      <c r="Y4034" s="3">
        <v>272008405.74000001</v>
      </c>
      <c r="Z4034" s="3">
        <v>5573244.3300000001</v>
      </c>
      <c r="AA4034" s="3">
        <v>0</v>
      </c>
      <c r="AB4034">
        <v>0</v>
      </c>
      <c r="AC4034" s="3">
        <v>0</v>
      </c>
      <c r="AD4034" s="2">
        <v>-7297347.0099999998</v>
      </c>
      <c r="AE4034" s="3">
        <v>599122533.62</v>
      </c>
      <c r="AF4034" s="3">
        <v>12164932.65</v>
      </c>
      <c r="AG4034" s="3">
        <v>2628720.44</v>
      </c>
      <c r="AH4034" s="3">
        <v>103699.7</v>
      </c>
      <c r="AI4034" s="3">
        <v>2074</v>
      </c>
      <c r="AJ4034" s="2">
        <v>-10188946.82</v>
      </c>
    </row>
    <row r="4035" spans="1:36" hidden="1" x14ac:dyDescent="0.25">
      <c r="A4035" s="8">
        <v>1</v>
      </c>
      <c r="B4035" s="8" t="s">
        <v>617</v>
      </c>
      <c r="C4035" s="8">
        <v>3530220010880</v>
      </c>
      <c r="D4035" s="8" t="s">
        <v>618</v>
      </c>
      <c r="G4035" s="10">
        <v>43703</v>
      </c>
      <c r="H4035" s="8" t="s">
        <v>31</v>
      </c>
      <c r="I4035" s="8" t="s">
        <v>32</v>
      </c>
      <c r="J4035" s="9">
        <v>17198.82</v>
      </c>
      <c r="K4035" s="9">
        <v>343.98</v>
      </c>
      <c r="L4035" s="8">
        <v>0</v>
      </c>
      <c r="M4035" s="14">
        <f t="shared" si="189"/>
        <v>17542.8</v>
      </c>
      <c r="N4035" s="8">
        <v>0</v>
      </c>
      <c r="O4035" s="8">
        <v>0</v>
      </c>
      <c r="P4035" s="8" t="s">
        <v>43</v>
      </c>
      <c r="R4035" s="11">
        <v>3536</v>
      </c>
      <c r="S4035" s="13">
        <f>_xlfn.XLOOKUP(P4035,rif_fee_schedule!$A$2:$A$84,rif_fee_schedule!C$2:C$84, 0)*1.628</f>
        <v>5.1216879999999998</v>
      </c>
      <c r="T4035" s="13">
        <f>_xlfn.XLOOKUP(P4035,rif_fee_schedule!$A$2:$A$84,rif_fee_schedule!D$2:D$84, 0)</f>
        <v>2.9740000000000002</v>
      </c>
      <c r="U4035" s="14">
        <f t="shared" si="190"/>
        <v>18110.288767999999</v>
      </c>
      <c r="V4035" s="14">
        <f t="shared" si="191"/>
        <v>10516.064</v>
      </c>
      <c r="W4035" s="2"/>
      <c r="Y4035" s="3">
        <v>74696854.359999999</v>
      </c>
      <c r="Z4035" s="3">
        <v>1494936.99</v>
      </c>
      <c r="AA4035" s="3">
        <v>1189721.74</v>
      </c>
      <c r="AB4035" s="2">
        <v>103699.7</v>
      </c>
      <c r="AC4035" s="3">
        <v>2074</v>
      </c>
      <c r="AD4035" s="2">
        <v>-3422401.68</v>
      </c>
      <c r="AE4035" s="3">
        <v>599122533.62</v>
      </c>
      <c r="AF4035" s="3">
        <v>12164932.65</v>
      </c>
      <c r="AG4035" s="3">
        <v>2628720.44</v>
      </c>
      <c r="AH4035" s="3">
        <v>103699.7</v>
      </c>
      <c r="AI4035" s="3">
        <v>2074</v>
      </c>
      <c r="AJ4035" s="2">
        <v>-10188946.82</v>
      </c>
    </row>
    <row r="4036" spans="1:36" hidden="1" x14ac:dyDescent="0.25">
      <c r="A4036" s="8">
        <v>3.1</v>
      </c>
      <c r="B4036" s="8" t="s">
        <v>4331</v>
      </c>
      <c r="C4036" s="8">
        <v>3421140010260</v>
      </c>
      <c r="D4036" s="8" t="s">
        <v>4332</v>
      </c>
      <c r="F4036" s="8" t="s">
        <v>4333</v>
      </c>
      <c r="G4036" s="10">
        <v>43679</v>
      </c>
      <c r="H4036" s="8" t="s">
        <v>31</v>
      </c>
      <c r="I4036" s="8" t="s">
        <v>38</v>
      </c>
      <c r="J4036" s="9">
        <v>8772.4500000000007</v>
      </c>
      <c r="K4036" s="9">
        <v>175.45</v>
      </c>
      <c r="L4036" s="8">
        <v>0</v>
      </c>
      <c r="M4036" s="14">
        <f t="shared" si="189"/>
        <v>8947.9000000000015</v>
      </c>
      <c r="N4036" s="8">
        <v>0</v>
      </c>
      <c r="O4036" s="8">
        <v>0</v>
      </c>
      <c r="P4036" s="8" t="s">
        <v>77</v>
      </c>
      <c r="R4036" s="8">
        <v>1</v>
      </c>
      <c r="S4036" s="13">
        <f>_xlfn.XLOOKUP(P4036,rif_fee_schedule!$A$2:$A$84,rif_fee_schedule!C$2:C$84, 0)*1.628</f>
        <v>9769.6279999999988</v>
      </c>
      <c r="T4036" s="13">
        <f>_xlfn.XLOOKUP(P4036,rif_fee_schedule!$A$2:$A$84,rif_fee_schedule!D$2:D$84, 0)</f>
        <v>5674</v>
      </c>
      <c r="U4036" s="14">
        <f t="shared" si="190"/>
        <v>9769.6279999999988</v>
      </c>
      <c r="V4036" s="14">
        <f t="shared" si="191"/>
        <v>5674</v>
      </c>
      <c r="W4036"/>
      <c r="Y4036" s="3">
        <v>34362078.990000002</v>
      </c>
      <c r="Z4036" s="3">
        <v>687512.03</v>
      </c>
      <c r="AA4036" s="3">
        <v>0</v>
      </c>
      <c r="AB4036">
        <v>0</v>
      </c>
      <c r="AC4036" s="3">
        <v>0</v>
      </c>
      <c r="AD4036" s="2">
        <v>-175934.14</v>
      </c>
      <c r="AE4036" s="3">
        <v>599122533.62</v>
      </c>
      <c r="AF4036" s="3">
        <v>12164932.65</v>
      </c>
      <c r="AG4036" s="3">
        <v>2628720.44</v>
      </c>
      <c r="AH4036" s="3">
        <v>103699.7</v>
      </c>
      <c r="AI4036" s="3">
        <v>2074</v>
      </c>
      <c r="AJ4036" s="2">
        <v>-10188946.82</v>
      </c>
    </row>
    <row r="4037" spans="1:36" hidden="1" x14ac:dyDescent="0.25">
      <c r="A4037" s="8">
        <v>3</v>
      </c>
      <c r="B4037" s="8" t="s">
        <v>3843</v>
      </c>
      <c r="C4037" s="8">
        <v>3411340000080</v>
      </c>
      <c r="D4037" s="8" t="s">
        <v>3844</v>
      </c>
      <c r="F4037" s="8" t="s">
        <v>3845</v>
      </c>
      <c r="G4037" s="10">
        <v>43719</v>
      </c>
      <c r="H4037" s="8" t="s">
        <v>31</v>
      </c>
      <c r="I4037" s="8" t="s">
        <v>38</v>
      </c>
      <c r="J4037" s="9">
        <v>695361.9</v>
      </c>
      <c r="K4037" s="9">
        <v>13907.24</v>
      </c>
      <c r="L4037" s="8">
        <v>0</v>
      </c>
      <c r="M4037" s="14">
        <f t="shared" si="189"/>
        <v>709269.14</v>
      </c>
      <c r="N4037" s="8">
        <v>0</v>
      </c>
      <c r="O4037" s="8">
        <v>0</v>
      </c>
      <c r="P4037" s="8" t="s">
        <v>72</v>
      </c>
      <c r="R4037" s="11">
        <v>45997</v>
      </c>
      <c r="S4037" s="13">
        <f>_xlfn.XLOOKUP(P4037,rif_fee_schedule!$A$2:$A$84,rif_fee_schedule!C$2:C$84, 0)*1.628</f>
        <v>15.918583999999999</v>
      </c>
      <c r="T4037" s="13">
        <f>_xlfn.XLOOKUP(P4037,rif_fee_schedule!$A$2:$A$84,rif_fee_schedule!D$2:D$84, 0)</f>
        <v>9.2460000000000004</v>
      </c>
      <c r="U4037" s="14">
        <f t="shared" si="190"/>
        <v>732207.10824799992</v>
      </c>
      <c r="V4037" s="14">
        <f t="shared" si="191"/>
        <v>425288.26200000005</v>
      </c>
      <c r="W4037" s="2"/>
      <c r="Y4037" s="3">
        <v>23988344.25</v>
      </c>
      <c r="Z4037" s="3">
        <v>491993.61</v>
      </c>
      <c r="AA4037" s="3">
        <v>633517.25</v>
      </c>
      <c r="AB4037">
        <v>0</v>
      </c>
      <c r="AC4037" s="3">
        <v>0</v>
      </c>
      <c r="AD4037" s="2">
        <v>2811604.2</v>
      </c>
      <c r="AE4037" s="3">
        <v>599122533.62</v>
      </c>
      <c r="AF4037" s="3">
        <v>12164932.65</v>
      </c>
      <c r="AG4037" s="3">
        <v>2628720.44</v>
      </c>
      <c r="AH4037" s="3">
        <v>103699.7</v>
      </c>
      <c r="AI4037" s="3">
        <v>2074</v>
      </c>
      <c r="AJ4037" s="2">
        <v>-10188946.82</v>
      </c>
    </row>
    <row r="4038" spans="1:36" hidden="1" x14ac:dyDescent="0.25">
      <c r="A4038" s="8">
        <v>2</v>
      </c>
      <c r="B4038" s="8" t="s">
        <v>2438</v>
      </c>
      <c r="C4038" s="8">
        <v>1132060132240</v>
      </c>
      <c r="D4038" s="8" t="s">
        <v>2439</v>
      </c>
      <c r="F4038" s="8" t="s">
        <v>2440</v>
      </c>
      <c r="G4038" s="10">
        <v>43705</v>
      </c>
      <c r="H4038" s="8" t="s">
        <v>31</v>
      </c>
      <c r="I4038" s="8" t="s">
        <v>38</v>
      </c>
      <c r="J4038" s="9">
        <v>31517.38</v>
      </c>
      <c r="K4038" s="9">
        <v>630.34</v>
      </c>
      <c r="L4038" s="8">
        <v>0</v>
      </c>
      <c r="M4038" s="14">
        <f t="shared" si="189"/>
        <v>32147.72</v>
      </c>
      <c r="N4038" s="8">
        <v>0</v>
      </c>
      <c r="O4038" s="8">
        <v>0</v>
      </c>
      <c r="P4038" s="8" t="s">
        <v>45</v>
      </c>
      <c r="R4038" s="11">
        <v>-1037</v>
      </c>
      <c r="S4038" s="13">
        <f>_xlfn.XLOOKUP(P4038,rif_fee_schedule!$A$2:$A$84,rif_fee_schedule!C$2:C$84, 0)*1.628</f>
        <v>19.244587999999997</v>
      </c>
      <c r="T4038" s="13">
        <f>_xlfn.XLOOKUP(P4038,rif_fee_schedule!$A$2:$A$84,rif_fee_schedule!D$2:D$84, 0)</f>
        <v>11.177</v>
      </c>
      <c r="U4038" s="14">
        <f t="shared" si="190"/>
        <v>-19956.637755999996</v>
      </c>
      <c r="V4038" s="14">
        <f t="shared" si="191"/>
        <v>-11590.548999999999</v>
      </c>
      <c r="W4038" s="2"/>
      <c r="Y4038" s="3">
        <v>272008405.74000001</v>
      </c>
      <c r="Z4038" s="3">
        <v>5573244.3300000001</v>
      </c>
      <c r="AA4038" s="3">
        <v>0</v>
      </c>
      <c r="AB4038">
        <v>0</v>
      </c>
      <c r="AC4038" s="3">
        <v>0</v>
      </c>
      <c r="AD4038" s="2">
        <v>-7297347.0099999998</v>
      </c>
      <c r="AE4038" s="3">
        <v>599122533.62</v>
      </c>
      <c r="AF4038" s="3">
        <v>12164932.65</v>
      </c>
      <c r="AG4038" s="3">
        <v>2628720.44</v>
      </c>
      <c r="AH4038" s="3">
        <v>103699.7</v>
      </c>
      <c r="AI4038" s="3">
        <v>2074</v>
      </c>
      <c r="AJ4038" s="2">
        <v>-10188946.82</v>
      </c>
    </row>
    <row r="4039" spans="1:36" hidden="1" x14ac:dyDescent="0.25">
      <c r="A4039" s="8">
        <v>2</v>
      </c>
      <c r="B4039" s="8" t="s">
        <v>2438</v>
      </c>
      <c r="C4039" s="8">
        <v>1132060132240</v>
      </c>
      <c r="D4039" s="8" t="s">
        <v>2439</v>
      </c>
      <c r="F4039" s="8" t="s">
        <v>2440</v>
      </c>
      <c r="G4039" s="10">
        <v>43705</v>
      </c>
      <c r="H4039" s="8" t="s">
        <v>31</v>
      </c>
      <c r="I4039" s="8" t="s">
        <v>38</v>
      </c>
      <c r="J4039" s="9">
        <v>31517.38</v>
      </c>
      <c r="K4039" s="9">
        <v>630.34</v>
      </c>
      <c r="L4039" s="8">
        <v>0</v>
      </c>
      <c r="M4039" s="14">
        <f t="shared" si="189"/>
        <v>32147.72</v>
      </c>
      <c r="N4039" s="8">
        <v>0</v>
      </c>
      <c r="O4039" s="8">
        <v>0</v>
      </c>
      <c r="P4039" s="8" t="s">
        <v>112</v>
      </c>
      <c r="R4039" s="11">
        <v>1037</v>
      </c>
      <c r="S4039" s="13">
        <f>_xlfn.XLOOKUP(P4039,rif_fee_schedule!$A$2:$A$84,rif_fee_schedule!C$2:C$84, 0)*1.628</f>
        <v>53.092335999999996</v>
      </c>
      <c r="T4039" s="13">
        <f>_xlfn.XLOOKUP(P4039,rif_fee_schedule!$A$2:$A$84,rif_fee_schedule!D$2:D$84, 0)</f>
        <v>30.835000000000001</v>
      </c>
      <c r="U4039" s="14">
        <f t="shared" si="190"/>
        <v>55056.752431999994</v>
      </c>
      <c r="V4039" s="14">
        <f t="shared" si="191"/>
        <v>31975.895</v>
      </c>
      <c r="W4039" s="2"/>
      <c r="Y4039" s="3">
        <v>272008405.74000001</v>
      </c>
      <c r="Z4039" s="3">
        <v>5573244.3300000001</v>
      </c>
      <c r="AA4039" s="3">
        <v>0</v>
      </c>
      <c r="AB4039">
        <v>0</v>
      </c>
      <c r="AC4039" s="3">
        <v>0</v>
      </c>
      <c r="AD4039" s="2">
        <v>-7297347.0099999998</v>
      </c>
      <c r="AE4039" s="3">
        <v>599122533.62</v>
      </c>
      <c r="AF4039" s="3">
        <v>12164932.65</v>
      </c>
      <c r="AG4039" s="3">
        <v>2628720.44</v>
      </c>
      <c r="AH4039" s="3">
        <v>103699.7</v>
      </c>
      <c r="AI4039" s="3">
        <v>2074</v>
      </c>
      <c r="AJ4039" s="2">
        <v>-10188946.82</v>
      </c>
    </row>
    <row r="4040" spans="1:36" hidden="1" x14ac:dyDescent="0.25">
      <c r="A4040" s="8">
        <v>5</v>
      </c>
      <c r="B4040" s="8" t="s">
        <v>5152</v>
      </c>
      <c r="C4040" s="8">
        <v>3350330550140</v>
      </c>
      <c r="D4040" s="8" t="s">
        <v>5153</v>
      </c>
      <c r="F4040" s="8" t="s">
        <v>5154</v>
      </c>
      <c r="G4040" s="10">
        <v>43682</v>
      </c>
      <c r="H4040" s="8" t="s">
        <v>31</v>
      </c>
      <c r="I4040" s="8" t="s">
        <v>38</v>
      </c>
      <c r="J4040" s="9">
        <v>9278.02</v>
      </c>
      <c r="K4040" s="9">
        <v>185.56</v>
      </c>
      <c r="L4040" s="8">
        <v>0</v>
      </c>
      <c r="M4040" s="14">
        <f t="shared" si="189"/>
        <v>9463.58</v>
      </c>
      <c r="N4040" s="8">
        <v>0</v>
      </c>
      <c r="O4040" s="8">
        <v>0</v>
      </c>
      <c r="P4040" s="8" t="s">
        <v>77</v>
      </c>
      <c r="R4040" s="8">
        <v>1</v>
      </c>
      <c r="S4040" s="13">
        <f>_xlfn.XLOOKUP(P4040,rif_fee_schedule!$A$2:$A$84,rif_fee_schedule!C$2:C$84, 0)*1.628</f>
        <v>9769.6279999999988</v>
      </c>
      <c r="T4040" s="13">
        <f>_xlfn.XLOOKUP(P4040,rif_fee_schedule!$A$2:$A$84,rif_fee_schedule!D$2:D$84, 0)</f>
        <v>5674</v>
      </c>
      <c r="U4040" s="14">
        <f t="shared" si="190"/>
        <v>9769.6279999999988</v>
      </c>
      <c r="V4040" s="14">
        <f t="shared" si="191"/>
        <v>5674</v>
      </c>
      <c r="W4040"/>
      <c r="Y4040" s="3">
        <v>23913047.239999998</v>
      </c>
      <c r="Z4040" s="3">
        <v>478708.65</v>
      </c>
      <c r="AA4040" s="3">
        <v>0</v>
      </c>
      <c r="AB4040">
        <v>0</v>
      </c>
      <c r="AC4040" s="3">
        <v>0</v>
      </c>
      <c r="AD4040" s="2">
        <v>-227120.25</v>
      </c>
      <c r="AE4040" s="3">
        <v>599122533.62</v>
      </c>
      <c r="AF4040" s="3">
        <v>12164932.65</v>
      </c>
      <c r="AG4040" s="3">
        <v>2628720.44</v>
      </c>
      <c r="AH4040" s="3">
        <v>103699.7</v>
      </c>
      <c r="AI4040" s="3">
        <v>2074</v>
      </c>
      <c r="AJ4040" s="2">
        <v>-10188946.82</v>
      </c>
    </row>
    <row r="4041" spans="1:36" hidden="1" x14ac:dyDescent="0.25">
      <c r="A4041" s="8">
        <v>2</v>
      </c>
      <c r="B4041" s="8" t="s">
        <v>2135</v>
      </c>
      <c r="C4041" s="8">
        <v>141160110600</v>
      </c>
      <c r="D4041" s="8" t="s">
        <v>2136</v>
      </c>
      <c r="F4041" s="8" t="s">
        <v>2137</v>
      </c>
      <c r="G4041" s="10">
        <v>43683</v>
      </c>
      <c r="H4041" s="8" t="s">
        <v>31</v>
      </c>
      <c r="I4041" s="8" t="s">
        <v>38</v>
      </c>
      <c r="J4041" s="9">
        <v>0</v>
      </c>
      <c r="K4041" s="9">
        <v>0</v>
      </c>
      <c r="L4041" s="8">
        <v>0</v>
      </c>
      <c r="M4041" s="14">
        <f t="shared" si="189"/>
        <v>0</v>
      </c>
      <c r="N4041" s="8">
        <v>0</v>
      </c>
      <c r="O4041" s="8">
        <v>0</v>
      </c>
      <c r="P4041" s="8" t="s">
        <v>114</v>
      </c>
      <c r="R4041" s="8">
        <v>2</v>
      </c>
      <c r="S4041" s="13">
        <f>_xlfn.XLOOKUP(P4041,rif_fee_schedule!$A$2:$A$84,rif_fee_schedule!C$2:C$84, 0)*1.628</f>
        <v>4288.152</v>
      </c>
      <c r="T4041" s="13">
        <f>_xlfn.XLOOKUP(P4041,rif_fee_schedule!$A$2:$A$84,rif_fee_schedule!D$2:D$84, 0)</f>
        <v>2490</v>
      </c>
      <c r="U4041" s="14">
        <f t="shared" si="190"/>
        <v>8576.3040000000001</v>
      </c>
      <c r="V4041" s="14">
        <f t="shared" si="191"/>
        <v>4980</v>
      </c>
      <c r="W4041"/>
      <c r="Y4041" s="3">
        <v>272008405.74000001</v>
      </c>
      <c r="Z4041" s="3">
        <v>5573244.3300000001</v>
      </c>
      <c r="AA4041" s="3">
        <v>0</v>
      </c>
      <c r="AB4041">
        <v>0</v>
      </c>
      <c r="AC4041" s="3">
        <v>0</v>
      </c>
      <c r="AD4041" s="2">
        <v>-7297347.0099999998</v>
      </c>
      <c r="AE4041" s="3">
        <v>599122533.62</v>
      </c>
      <c r="AF4041" s="3">
        <v>12164932.65</v>
      </c>
      <c r="AG4041" s="3">
        <v>2628720.44</v>
      </c>
      <c r="AH4041" s="3">
        <v>103699.7</v>
      </c>
      <c r="AI4041" s="3">
        <v>2074</v>
      </c>
      <c r="AJ4041" s="2">
        <v>-10188946.82</v>
      </c>
    </row>
    <row r="4042" spans="1:36" hidden="1" x14ac:dyDescent="0.25">
      <c r="A4042" s="8">
        <v>2</v>
      </c>
      <c r="B4042" s="8" t="s">
        <v>2135</v>
      </c>
      <c r="C4042" s="8">
        <v>141160110600</v>
      </c>
      <c r="D4042" s="8" t="s">
        <v>2136</v>
      </c>
      <c r="F4042" s="8" t="s">
        <v>2137</v>
      </c>
      <c r="G4042" s="10">
        <v>43683</v>
      </c>
      <c r="H4042" s="8" t="s">
        <v>31</v>
      </c>
      <c r="I4042" s="8" t="s">
        <v>38</v>
      </c>
      <c r="J4042" s="9">
        <v>0</v>
      </c>
      <c r="K4042" s="9">
        <v>0</v>
      </c>
      <c r="L4042" s="8">
        <v>0</v>
      </c>
      <c r="M4042" s="14">
        <f t="shared" si="189"/>
        <v>0</v>
      </c>
      <c r="N4042" s="8">
        <v>0</v>
      </c>
      <c r="O4042" s="8">
        <v>0</v>
      </c>
      <c r="P4042" s="8" t="s">
        <v>114</v>
      </c>
      <c r="R4042" s="8">
        <v>-2</v>
      </c>
      <c r="S4042" s="13">
        <f>_xlfn.XLOOKUP(P4042,rif_fee_schedule!$A$2:$A$84,rif_fee_schedule!C$2:C$84, 0)*1.628</f>
        <v>4288.152</v>
      </c>
      <c r="T4042" s="13">
        <f>_xlfn.XLOOKUP(P4042,rif_fee_schedule!$A$2:$A$84,rif_fee_schedule!D$2:D$84, 0)</f>
        <v>2490</v>
      </c>
      <c r="U4042" s="14">
        <f t="shared" si="190"/>
        <v>-8576.3040000000001</v>
      </c>
      <c r="V4042" s="14">
        <f t="shared" si="191"/>
        <v>-4980</v>
      </c>
      <c r="W4042"/>
      <c r="Y4042" s="3">
        <v>272008405.74000001</v>
      </c>
      <c r="Z4042" s="3">
        <v>5573244.3300000001</v>
      </c>
      <c r="AA4042" s="3">
        <v>0</v>
      </c>
      <c r="AB4042">
        <v>0</v>
      </c>
      <c r="AC4042" s="3">
        <v>0</v>
      </c>
      <c r="AD4042" s="2">
        <v>-7297347.0099999998</v>
      </c>
      <c r="AE4042" s="3">
        <v>599122533.62</v>
      </c>
      <c r="AF4042" s="3">
        <v>12164932.65</v>
      </c>
      <c r="AG4042" s="3">
        <v>2628720.44</v>
      </c>
      <c r="AH4042" s="3">
        <v>103699.7</v>
      </c>
      <c r="AI4042" s="3">
        <v>2074</v>
      </c>
      <c r="AJ4042" s="2">
        <v>-10188946.82</v>
      </c>
    </row>
    <row r="4043" spans="1:36" hidden="1" x14ac:dyDescent="0.25">
      <c r="A4043" s="8">
        <v>6</v>
      </c>
      <c r="B4043" s="8" t="s">
        <v>6160</v>
      </c>
      <c r="C4043" s="8">
        <v>1679190010460</v>
      </c>
      <c r="D4043" s="8" t="s">
        <v>6161</v>
      </c>
      <c r="F4043" s="8" t="s">
        <v>6046</v>
      </c>
      <c r="G4043" s="10">
        <v>43692</v>
      </c>
      <c r="H4043" s="8" t="s">
        <v>31</v>
      </c>
      <c r="I4043" s="8" t="s">
        <v>38</v>
      </c>
      <c r="J4043" s="9">
        <v>9278.1200000000008</v>
      </c>
      <c r="K4043" s="9">
        <v>185.56</v>
      </c>
      <c r="L4043" s="8">
        <v>0</v>
      </c>
      <c r="M4043" s="14">
        <f t="shared" si="189"/>
        <v>9463.68</v>
      </c>
      <c r="N4043" s="8">
        <v>0</v>
      </c>
      <c r="O4043" s="8">
        <v>0</v>
      </c>
      <c r="P4043" s="8" t="s">
        <v>77</v>
      </c>
      <c r="R4043" s="8">
        <v>1</v>
      </c>
      <c r="S4043" s="13">
        <f>_xlfn.XLOOKUP(P4043,rif_fee_schedule!$A$2:$A$84,rif_fee_schedule!C$2:C$84, 0)*1.628</f>
        <v>9769.6279999999988</v>
      </c>
      <c r="T4043" s="13">
        <f>_xlfn.XLOOKUP(P4043,rif_fee_schedule!$A$2:$A$84,rif_fee_schedule!D$2:D$84, 0)</f>
        <v>5674</v>
      </c>
      <c r="U4043" s="14">
        <f t="shared" si="190"/>
        <v>9769.6279999999988</v>
      </c>
      <c r="V4043" s="14">
        <f t="shared" si="191"/>
        <v>5674</v>
      </c>
      <c r="W4043"/>
      <c r="Y4043" s="3">
        <v>43269262.359999999</v>
      </c>
      <c r="Z4043" s="3">
        <v>874367.57</v>
      </c>
      <c r="AA4043" s="3">
        <v>433279.63</v>
      </c>
      <c r="AB4043">
        <v>0</v>
      </c>
      <c r="AC4043" s="3">
        <v>0</v>
      </c>
      <c r="AD4043" s="2">
        <v>374512.67</v>
      </c>
      <c r="AE4043" s="3">
        <v>599122533.62</v>
      </c>
      <c r="AF4043" s="3">
        <v>12164932.65</v>
      </c>
      <c r="AG4043" s="3">
        <v>2628720.44</v>
      </c>
      <c r="AH4043" s="3">
        <v>103699.7</v>
      </c>
      <c r="AI4043" s="3">
        <v>2074</v>
      </c>
      <c r="AJ4043" s="2">
        <v>-10188946.82</v>
      </c>
    </row>
    <row r="4044" spans="1:36" hidden="1" x14ac:dyDescent="0.25">
      <c r="A4044" s="8">
        <v>6</v>
      </c>
      <c r="B4044" s="8" t="s">
        <v>6160</v>
      </c>
      <c r="C4044" s="8">
        <v>1679190010460</v>
      </c>
      <c r="D4044" s="8" t="s">
        <v>6161</v>
      </c>
      <c r="F4044" s="8" t="s">
        <v>6046</v>
      </c>
      <c r="G4044" s="10">
        <v>43692</v>
      </c>
      <c r="H4044" s="8" t="s">
        <v>31</v>
      </c>
      <c r="I4044" s="8" t="s">
        <v>38</v>
      </c>
      <c r="J4044" s="9">
        <v>9278.1200000000008</v>
      </c>
      <c r="K4044" s="9">
        <v>185.56</v>
      </c>
      <c r="L4044" s="8">
        <v>0</v>
      </c>
      <c r="M4044" s="14">
        <f t="shared" si="189"/>
        <v>9463.68</v>
      </c>
      <c r="N4044" s="8">
        <v>0</v>
      </c>
      <c r="O4044" s="8">
        <v>0</v>
      </c>
      <c r="P4044" s="8" t="s">
        <v>106</v>
      </c>
      <c r="R4044" s="8">
        <v>0.1</v>
      </c>
      <c r="S4044" s="13">
        <f>_xlfn.XLOOKUP(P4044,rif_fee_schedule!$A$2:$A$84,rif_fee_schedule!C$2:C$84, 0)*1.628</f>
        <v>0</v>
      </c>
      <c r="T4044" s="13">
        <f>_xlfn.XLOOKUP(P4044,rif_fee_schedule!$A$2:$A$84,rif_fee_schedule!D$2:D$84, 0)</f>
        <v>0</v>
      </c>
      <c r="U4044" s="14">
        <f t="shared" si="190"/>
        <v>0</v>
      </c>
      <c r="V4044" s="14">
        <f t="shared" si="191"/>
        <v>0</v>
      </c>
      <c r="W4044"/>
      <c r="Y4044" s="3">
        <v>43269262.359999999</v>
      </c>
      <c r="Z4044" s="3">
        <v>874367.57</v>
      </c>
      <c r="AA4044" s="3">
        <v>433279.63</v>
      </c>
      <c r="AB4044">
        <v>0</v>
      </c>
      <c r="AC4044" s="3">
        <v>0</v>
      </c>
      <c r="AD4044" s="2">
        <v>374512.67</v>
      </c>
      <c r="AE4044" s="3">
        <v>599122533.62</v>
      </c>
      <c r="AF4044" s="3">
        <v>12164932.65</v>
      </c>
      <c r="AG4044" s="3">
        <v>2628720.44</v>
      </c>
      <c r="AH4044" s="3">
        <v>103699.7</v>
      </c>
      <c r="AI4044" s="3">
        <v>2074</v>
      </c>
      <c r="AJ4044" s="2">
        <v>-10188946.82</v>
      </c>
    </row>
    <row r="4045" spans="1:36" hidden="1" x14ac:dyDescent="0.25">
      <c r="A4045" s="8">
        <v>6</v>
      </c>
      <c r="B4045" s="8" t="s">
        <v>6064</v>
      </c>
      <c r="C4045" s="8">
        <v>1679190010460</v>
      </c>
      <c r="D4045" s="8" t="s">
        <v>6065</v>
      </c>
      <c r="F4045" s="8" t="s">
        <v>6049</v>
      </c>
      <c r="G4045" s="10">
        <v>43682</v>
      </c>
      <c r="H4045" s="8" t="s">
        <v>31</v>
      </c>
      <c r="I4045" s="8" t="s">
        <v>38</v>
      </c>
      <c r="J4045" s="9">
        <v>9278.02</v>
      </c>
      <c r="K4045" s="9">
        <v>185.56</v>
      </c>
      <c r="L4045" s="8">
        <v>0</v>
      </c>
      <c r="M4045" s="14">
        <f t="shared" si="189"/>
        <v>9463.58</v>
      </c>
      <c r="N4045" s="8">
        <v>0</v>
      </c>
      <c r="O4045" s="8">
        <v>0</v>
      </c>
      <c r="P4045" s="8" t="s">
        <v>77</v>
      </c>
      <c r="R4045" s="8">
        <v>1</v>
      </c>
      <c r="S4045" s="13">
        <f>_xlfn.XLOOKUP(P4045,rif_fee_schedule!$A$2:$A$84,rif_fee_schedule!C$2:C$84, 0)*1.628</f>
        <v>9769.6279999999988</v>
      </c>
      <c r="T4045" s="13">
        <f>_xlfn.XLOOKUP(P4045,rif_fee_schedule!$A$2:$A$84,rif_fee_schedule!D$2:D$84, 0)</f>
        <v>5674</v>
      </c>
      <c r="U4045" s="14">
        <f t="shared" si="190"/>
        <v>9769.6279999999988</v>
      </c>
      <c r="V4045" s="14">
        <f t="shared" si="191"/>
        <v>5674</v>
      </c>
      <c r="W4045"/>
      <c r="Y4045" s="3">
        <v>43269262.359999999</v>
      </c>
      <c r="Z4045" s="3">
        <v>874367.57</v>
      </c>
      <c r="AA4045" s="3">
        <v>433279.63</v>
      </c>
      <c r="AB4045">
        <v>0</v>
      </c>
      <c r="AC4045" s="3">
        <v>0</v>
      </c>
      <c r="AD4045" s="2">
        <v>374512.67</v>
      </c>
      <c r="AE4045" s="3">
        <v>599122533.62</v>
      </c>
      <c r="AF4045" s="3">
        <v>12164932.65</v>
      </c>
      <c r="AG4045" s="3">
        <v>2628720.44</v>
      </c>
      <c r="AH4045" s="3">
        <v>103699.7</v>
      </c>
      <c r="AI4045" s="3">
        <v>2074</v>
      </c>
      <c r="AJ4045" s="2">
        <v>-10188946.82</v>
      </c>
    </row>
    <row r="4046" spans="1:36" hidden="1" x14ac:dyDescent="0.25">
      <c r="A4046" s="8">
        <v>6</v>
      </c>
      <c r="B4046" s="8" t="s">
        <v>6054</v>
      </c>
      <c r="C4046" s="8">
        <v>1679190010460</v>
      </c>
      <c r="D4046" s="8" t="s">
        <v>6055</v>
      </c>
      <c r="F4046" s="8" t="s">
        <v>6049</v>
      </c>
      <c r="G4046" s="10">
        <v>43682</v>
      </c>
      <c r="H4046" s="8" t="s">
        <v>31</v>
      </c>
      <c r="I4046" s="8" t="s">
        <v>38</v>
      </c>
      <c r="J4046" s="9">
        <v>9278.02</v>
      </c>
      <c r="K4046" s="9">
        <v>185.56</v>
      </c>
      <c r="L4046" s="8">
        <v>0</v>
      </c>
      <c r="M4046" s="14">
        <f t="shared" si="189"/>
        <v>9463.58</v>
      </c>
      <c r="N4046" s="8">
        <v>0</v>
      </c>
      <c r="O4046" s="8">
        <v>0</v>
      </c>
      <c r="P4046" s="8" t="s">
        <v>77</v>
      </c>
      <c r="R4046" s="8">
        <v>1</v>
      </c>
      <c r="S4046" s="13">
        <f>_xlfn.XLOOKUP(P4046,rif_fee_schedule!$A$2:$A$84,rif_fee_schedule!C$2:C$84, 0)*1.628</f>
        <v>9769.6279999999988</v>
      </c>
      <c r="T4046" s="13">
        <f>_xlfn.XLOOKUP(P4046,rif_fee_schedule!$A$2:$A$84,rif_fee_schedule!D$2:D$84, 0)</f>
        <v>5674</v>
      </c>
      <c r="U4046" s="14">
        <f t="shared" si="190"/>
        <v>9769.6279999999988</v>
      </c>
      <c r="V4046" s="14">
        <f t="shared" si="191"/>
        <v>5674</v>
      </c>
      <c r="W4046"/>
      <c r="Y4046" s="3">
        <v>43269262.359999999</v>
      </c>
      <c r="Z4046" s="3">
        <v>874367.57</v>
      </c>
      <c r="AA4046" s="3">
        <v>433279.63</v>
      </c>
      <c r="AB4046">
        <v>0</v>
      </c>
      <c r="AC4046" s="3">
        <v>0</v>
      </c>
      <c r="AD4046" s="2">
        <v>374512.67</v>
      </c>
      <c r="AE4046" s="3">
        <v>599122533.62</v>
      </c>
      <c r="AF4046" s="3">
        <v>12164932.65</v>
      </c>
      <c r="AG4046" s="3">
        <v>2628720.44</v>
      </c>
      <c r="AH4046" s="3">
        <v>103699.7</v>
      </c>
      <c r="AI4046" s="3">
        <v>2074</v>
      </c>
      <c r="AJ4046" s="2">
        <v>-10188946.82</v>
      </c>
    </row>
    <row r="4047" spans="1:36" hidden="1" x14ac:dyDescent="0.25">
      <c r="A4047" s="8">
        <v>6</v>
      </c>
      <c r="B4047" s="8" t="s">
        <v>6126</v>
      </c>
      <c r="C4047" s="8">
        <v>1679190010460</v>
      </c>
      <c r="D4047" s="8" t="s">
        <v>6127</v>
      </c>
      <c r="F4047" s="8" t="s">
        <v>6123</v>
      </c>
      <c r="G4047" s="10">
        <v>43685</v>
      </c>
      <c r="H4047" s="8" t="s">
        <v>31</v>
      </c>
      <c r="I4047" s="8" t="s">
        <v>38</v>
      </c>
      <c r="J4047" s="9">
        <v>9278.02</v>
      </c>
      <c r="K4047" s="9">
        <v>185.56</v>
      </c>
      <c r="L4047" s="8">
        <v>0</v>
      </c>
      <c r="M4047" s="14">
        <f t="shared" si="189"/>
        <v>9463.58</v>
      </c>
      <c r="N4047" s="8">
        <v>0</v>
      </c>
      <c r="O4047" s="8">
        <v>0</v>
      </c>
      <c r="P4047" s="8" t="s">
        <v>77</v>
      </c>
      <c r="R4047" s="8">
        <v>1</v>
      </c>
      <c r="S4047" s="13">
        <f>_xlfn.XLOOKUP(P4047,rif_fee_schedule!$A$2:$A$84,rif_fee_schedule!C$2:C$84, 0)*1.628</f>
        <v>9769.6279999999988</v>
      </c>
      <c r="T4047" s="13">
        <f>_xlfn.XLOOKUP(P4047,rif_fee_schedule!$A$2:$A$84,rif_fee_schedule!D$2:D$84, 0)</f>
        <v>5674</v>
      </c>
      <c r="U4047" s="14">
        <f t="shared" si="190"/>
        <v>9769.6279999999988</v>
      </c>
      <c r="V4047" s="14">
        <f t="shared" si="191"/>
        <v>5674</v>
      </c>
      <c r="W4047"/>
      <c r="Y4047" s="3">
        <v>43269262.359999999</v>
      </c>
      <c r="Z4047" s="3">
        <v>874367.57</v>
      </c>
      <c r="AA4047" s="3">
        <v>433279.63</v>
      </c>
      <c r="AB4047">
        <v>0</v>
      </c>
      <c r="AC4047" s="3">
        <v>0</v>
      </c>
      <c r="AD4047" s="2">
        <v>374512.67</v>
      </c>
      <c r="AE4047" s="3">
        <v>599122533.62</v>
      </c>
      <c r="AF4047" s="3">
        <v>12164932.65</v>
      </c>
      <c r="AG4047" s="3">
        <v>2628720.44</v>
      </c>
      <c r="AH4047" s="3">
        <v>103699.7</v>
      </c>
      <c r="AI4047" s="3">
        <v>2074</v>
      </c>
      <c r="AJ4047" s="2">
        <v>-10188946.82</v>
      </c>
    </row>
    <row r="4048" spans="1:36" hidden="1" x14ac:dyDescent="0.25">
      <c r="A4048" s="8">
        <v>6</v>
      </c>
      <c r="B4048" s="8" t="s">
        <v>6047</v>
      </c>
      <c r="C4048" s="8">
        <v>1679190010460</v>
      </c>
      <c r="D4048" s="8" t="s">
        <v>6048</v>
      </c>
      <c r="F4048" s="8" t="s">
        <v>6049</v>
      </c>
      <c r="G4048" s="10">
        <v>43682</v>
      </c>
      <c r="H4048" s="8" t="s">
        <v>31</v>
      </c>
      <c r="I4048" s="8" t="s">
        <v>38</v>
      </c>
      <c r="J4048" s="9">
        <v>9278.02</v>
      </c>
      <c r="K4048" s="9">
        <v>185.56</v>
      </c>
      <c r="L4048" s="8">
        <v>0</v>
      </c>
      <c r="M4048" s="14">
        <f t="shared" si="189"/>
        <v>9463.58</v>
      </c>
      <c r="N4048" s="8">
        <v>0</v>
      </c>
      <c r="O4048" s="8">
        <v>0</v>
      </c>
      <c r="P4048" s="8" t="s">
        <v>77</v>
      </c>
      <c r="R4048" s="8">
        <v>1</v>
      </c>
      <c r="S4048" s="13">
        <f>_xlfn.XLOOKUP(P4048,rif_fee_schedule!$A$2:$A$84,rif_fee_schedule!C$2:C$84, 0)*1.628</f>
        <v>9769.6279999999988</v>
      </c>
      <c r="T4048" s="13">
        <f>_xlfn.XLOOKUP(P4048,rif_fee_schedule!$A$2:$A$84,rif_fee_schedule!D$2:D$84, 0)</f>
        <v>5674</v>
      </c>
      <c r="U4048" s="14">
        <f t="shared" si="190"/>
        <v>9769.6279999999988</v>
      </c>
      <c r="V4048" s="14">
        <f t="shared" si="191"/>
        <v>5674</v>
      </c>
      <c r="W4048"/>
      <c r="Y4048" s="3">
        <v>43269262.359999999</v>
      </c>
      <c r="Z4048" s="3">
        <v>874367.57</v>
      </c>
      <c r="AA4048" s="3">
        <v>433279.63</v>
      </c>
      <c r="AB4048">
        <v>0</v>
      </c>
      <c r="AC4048" s="3">
        <v>0</v>
      </c>
      <c r="AD4048" s="2">
        <v>374512.67</v>
      </c>
      <c r="AE4048" s="3">
        <v>599122533.62</v>
      </c>
      <c r="AF4048" s="3">
        <v>12164932.65</v>
      </c>
      <c r="AG4048" s="3">
        <v>2628720.44</v>
      </c>
      <c r="AH4048" s="3">
        <v>103699.7</v>
      </c>
      <c r="AI4048" s="3">
        <v>2074</v>
      </c>
      <c r="AJ4048" s="2">
        <v>-10188946.82</v>
      </c>
    </row>
    <row r="4049" spans="1:36" hidden="1" x14ac:dyDescent="0.25">
      <c r="A4049" s="8">
        <v>6</v>
      </c>
      <c r="B4049" s="8" t="s">
        <v>6044</v>
      </c>
      <c r="C4049" s="8">
        <v>1679190010460</v>
      </c>
      <c r="D4049" s="8" t="s">
        <v>6045</v>
      </c>
      <c r="F4049" s="8" t="s">
        <v>6046</v>
      </c>
      <c r="G4049" s="10">
        <v>43683</v>
      </c>
      <c r="H4049" s="8" t="s">
        <v>31</v>
      </c>
      <c r="I4049" s="8" t="s">
        <v>38</v>
      </c>
      <c r="J4049" s="9">
        <v>9278.02</v>
      </c>
      <c r="K4049" s="9">
        <v>185.56</v>
      </c>
      <c r="L4049" s="8">
        <v>0</v>
      </c>
      <c r="M4049" s="14">
        <f t="shared" si="189"/>
        <v>9463.58</v>
      </c>
      <c r="N4049" s="8">
        <v>0</v>
      </c>
      <c r="O4049" s="8">
        <v>0</v>
      </c>
      <c r="P4049" s="8" t="s">
        <v>77</v>
      </c>
      <c r="R4049" s="8">
        <v>1</v>
      </c>
      <c r="S4049" s="13">
        <f>_xlfn.XLOOKUP(P4049,rif_fee_schedule!$A$2:$A$84,rif_fee_schedule!C$2:C$84, 0)*1.628</f>
        <v>9769.6279999999988</v>
      </c>
      <c r="T4049" s="13">
        <f>_xlfn.XLOOKUP(P4049,rif_fee_schedule!$A$2:$A$84,rif_fee_schedule!D$2:D$84, 0)</f>
        <v>5674</v>
      </c>
      <c r="U4049" s="14">
        <f t="shared" si="190"/>
        <v>9769.6279999999988</v>
      </c>
      <c r="V4049" s="14">
        <f t="shared" si="191"/>
        <v>5674</v>
      </c>
      <c r="W4049"/>
      <c r="Y4049" s="3">
        <v>43269262.359999999</v>
      </c>
      <c r="Z4049" s="3">
        <v>874367.57</v>
      </c>
      <c r="AA4049" s="3">
        <v>433279.63</v>
      </c>
      <c r="AB4049">
        <v>0</v>
      </c>
      <c r="AC4049" s="3">
        <v>0</v>
      </c>
      <c r="AD4049" s="2">
        <v>374512.67</v>
      </c>
      <c r="AE4049" s="3">
        <v>599122533.62</v>
      </c>
      <c r="AF4049" s="3">
        <v>12164932.65</v>
      </c>
      <c r="AG4049" s="3">
        <v>2628720.44</v>
      </c>
      <c r="AH4049" s="3">
        <v>103699.7</v>
      </c>
      <c r="AI4049" s="3">
        <v>2074</v>
      </c>
      <c r="AJ4049" s="2">
        <v>-10188946.82</v>
      </c>
    </row>
    <row r="4050" spans="1:36" hidden="1" x14ac:dyDescent="0.25">
      <c r="A4050" s="8">
        <v>6</v>
      </c>
      <c r="B4050" s="8" t="s">
        <v>6164</v>
      </c>
      <c r="C4050" s="8">
        <v>1679190010460</v>
      </c>
      <c r="D4050" s="8" t="s">
        <v>6165</v>
      </c>
      <c r="F4050" s="8" t="s">
        <v>6046</v>
      </c>
      <c r="G4050" s="10">
        <v>43683</v>
      </c>
      <c r="H4050" s="8" t="s">
        <v>31</v>
      </c>
      <c r="I4050" s="8" t="s">
        <v>38</v>
      </c>
      <c r="J4050" s="9">
        <v>9278.02</v>
      </c>
      <c r="K4050" s="9">
        <v>185.56</v>
      </c>
      <c r="L4050" s="8">
        <v>0</v>
      </c>
      <c r="M4050" s="14">
        <f t="shared" si="189"/>
        <v>9463.58</v>
      </c>
      <c r="N4050" s="8">
        <v>0</v>
      </c>
      <c r="O4050" s="8">
        <v>0</v>
      </c>
      <c r="P4050" s="8" t="s">
        <v>77</v>
      </c>
      <c r="R4050" s="8">
        <v>1</v>
      </c>
      <c r="S4050" s="13">
        <f>_xlfn.XLOOKUP(P4050,rif_fee_schedule!$A$2:$A$84,rif_fee_schedule!C$2:C$84, 0)*1.628</f>
        <v>9769.6279999999988</v>
      </c>
      <c r="T4050" s="13">
        <f>_xlfn.XLOOKUP(P4050,rif_fee_schedule!$A$2:$A$84,rif_fee_schedule!D$2:D$84, 0)</f>
        <v>5674</v>
      </c>
      <c r="U4050" s="14">
        <f t="shared" si="190"/>
        <v>9769.6279999999988</v>
      </c>
      <c r="V4050" s="14">
        <f t="shared" si="191"/>
        <v>5674</v>
      </c>
      <c r="W4050"/>
      <c r="Y4050" s="3">
        <v>43269262.359999999</v>
      </c>
      <c r="Z4050" s="3">
        <v>874367.57</v>
      </c>
      <c r="AA4050" s="3">
        <v>433279.63</v>
      </c>
      <c r="AB4050">
        <v>0</v>
      </c>
      <c r="AC4050" s="3">
        <v>0</v>
      </c>
      <c r="AD4050" s="2">
        <v>374512.67</v>
      </c>
      <c r="AE4050" s="3">
        <v>599122533.62</v>
      </c>
      <c r="AF4050" s="3">
        <v>12164932.65</v>
      </c>
      <c r="AG4050" s="3">
        <v>2628720.44</v>
      </c>
      <c r="AH4050" s="3">
        <v>103699.7</v>
      </c>
      <c r="AI4050" s="3">
        <v>2074</v>
      </c>
      <c r="AJ4050" s="2">
        <v>-10188946.82</v>
      </c>
    </row>
    <row r="4051" spans="1:36" hidden="1" x14ac:dyDescent="0.25">
      <c r="A4051" s="8">
        <v>6</v>
      </c>
      <c r="B4051" s="8" t="s">
        <v>6103</v>
      </c>
      <c r="C4051" s="8">
        <v>1679190010460</v>
      </c>
      <c r="D4051" s="8" t="s">
        <v>6104</v>
      </c>
      <c r="F4051" s="8" t="s">
        <v>6100</v>
      </c>
      <c r="G4051" s="10">
        <v>43684</v>
      </c>
      <c r="H4051" s="8" t="s">
        <v>31</v>
      </c>
      <c r="I4051" s="8" t="s">
        <v>38</v>
      </c>
      <c r="J4051" s="9">
        <v>9278.02</v>
      </c>
      <c r="K4051" s="9">
        <v>185.56</v>
      </c>
      <c r="L4051" s="8">
        <v>0</v>
      </c>
      <c r="M4051" s="14">
        <f t="shared" si="189"/>
        <v>9463.58</v>
      </c>
      <c r="N4051" s="8">
        <v>0</v>
      </c>
      <c r="O4051" s="8">
        <v>0</v>
      </c>
      <c r="P4051" s="8" t="s">
        <v>77</v>
      </c>
      <c r="R4051" s="8">
        <v>1</v>
      </c>
      <c r="S4051" s="13">
        <f>_xlfn.XLOOKUP(P4051,rif_fee_schedule!$A$2:$A$84,rif_fee_schedule!C$2:C$84, 0)*1.628</f>
        <v>9769.6279999999988</v>
      </c>
      <c r="T4051" s="13">
        <f>_xlfn.XLOOKUP(P4051,rif_fee_schedule!$A$2:$A$84,rif_fee_schedule!D$2:D$84, 0)</f>
        <v>5674</v>
      </c>
      <c r="U4051" s="14">
        <f t="shared" si="190"/>
        <v>9769.6279999999988</v>
      </c>
      <c r="V4051" s="14">
        <f t="shared" si="191"/>
        <v>5674</v>
      </c>
      <c r="W4051"/>
      <c r="Y4051" s="3">
        <v>43269262.359999999</v>
      </c>
      <c r="Z4051" s="3">
        <v>874367.57</v>
      </c>
      <c r="AA4051" s="3">
        <v>433279.63</v>
      </c>
      <c r="AB4051">
        <v>0</v>
      </c>
      <c r="AC4051" s="3">
        <v>0</v>
      </c>
      <c r="AD4051" s="2">
        <v>374512.67</v>
      </c>
      <c r="AE4051" s="3">
        <v>599122533.62</v>
      </c>
      <c r="AF4051" s="3">
        <v>12164932.65</v>
      </c>
      <c r="AG4051" s="3">
        <v>2628720.44</v>
      </c>
      <c r="AH4051" s="3">
        <v>103699.7</v>
      </c>
      <c r="AI4051" s="3">
        <v>2074</v>
      </c>
      <c r="AJ4051" s="2">
        <v>-10188946.82</v>
      </c>
    </row>
    <row r="4052" spans="1:36" hidden="1" x14ac:dyDescent="0.25">
      <c r="A4052" s="8">
        <v>6</v>
      </c>
      <c r="B4052" s="8" t="s">
        <v>6162</v>
      </c>
      <c r="C4052" s="8">
        <v>1679190010460</v>
      </c>
      <c r="D4052" s="8" t="s">
        <v>6163</v>
      </c>
      <c r="F4052" s="8" t="s">
        <v>6046</v>
      </c>
      <c r="G4052" s="10">
        <v>43683</v>
      </c>
      <c r="H4052" s="8" t="s">
        <v>31</v>
      </c>
      <c r="I4052" s="8" t="s">
        <v>38</v>
      </c>
      <c r="J4052" s="9">
        <v>9278.02</v>
      </c>
      <c r="K4052" s="9">
        <v>185.56</v>
      </c>
      <c r="L4052" s="8">
        <v>0</v>
      </c>
      <c r="M4052" s="14">
        <f t="shared" si="189"/>
        <v>9463.58</v>
      </c>
      <c r="N4052" s="8">
        <v>0</v>
      </c>
      <c r="O4052" s="8">
        <v>0</v>
      </c>
      <c r="P4052" s="8" t="s">
        <v>77</v>
      </c>
      <c r="R4052" s="8">
        <v>1</v>
      </c>
      <c r="S4052" s="13">
        <f>_xlfn.XLOOKUP(P4052,rif_fee_schedule!$A$2:$A$84,rif_fee_schedule!C$2:C$84, 0)*1.628</f>
        <v>9769.6279999999988</v>
      </c>
      <c r="T4052" s="13">
        <f>_xlfn.XLOOKUP(P4052,rif_fee_schedule!$A$2:$A$84,rif_fee_schedule!D$2:D$84, 0)</f>
        <v>5674</v>
      </c>
      <c r="U4052" s="14">
        <f t="shared" si="190"/>
        <v>9769.6279999999988</v>
      </c>
      <c r="V4052" s="14">
        <f t="shared" si="191"/>
        <v>5674</v>
      </c>
      <c r="W4052"/>
      <c r="Y4052" s="3">
        <v>43269262.359999999</v>
      </c>
      <c r="Z4052" s="3">
        <v>874367.57</v>
      </c>
      <c r="AA4052" s="3">
        <v>433279.63</v>
      </c>
      <c r="AB4052">
        <v>0</v>
      </c>
      <c r="AC4052" s="3">
        <v>0</v>
      </c>
      <c r="AD4052" s="2">
        <v>374512.67</v>
      </c>
      <c r="AE4052" s="3">
        <v>599122533.62</v>
      </c>
      <c r="AF4052" s="3">
        <v>12164932.65</v>
      </c>
      <c r="AG4052" s="3">
        <v>2628720.44</v>
      </c>
      <c r="AH4052" s="3">
        <v>103699.7</v>
      </c>
      <c r="AI4052" s="3">
        <v>2074</v>
      </c>
      <c r="AJ4052" s="2">
        <v>-10188946.82</v>
      </c>
    </row>
    <row r="4053" spans="1:36" hidden="1" x14ac:dyDescent="0.25">
      <c r="A4053" s="8">
        <v>6</v>
      </c>
      <c r="B4053" s="8" t="s">
        <v>6225</v>
      </c>
      <c r="C4053" s="8">
        <v>1679190010460</v>
      </c>
      <c r="D4053" s="8" t="s">
        <v>6226</v>
      </c>
      <c r="F4053" s="8" t="s">
        <v>6123</v>
      </c>
      <c r="G4053" s="10">
        <v>43685</v>
      </c>
      <c r="H4053" s="8" t="s">
        <v>31</v>
      </c>
      <c r="I4053" s="8" t="s">
        <v>38</v>
      </c>
      <c r="J4053" s="9">
        <v>9278.02</v>
      </c>
      <c r="K4053" s="9">
        <v>185.56</v>
      </c>
      <c r="L4053" s="8">
        <v>0</v>
      </c>
      <c r="M4053" s="14">
        <f t="shared" si="189"/>
        <v>9463.58</v>
      </c>
      <c r="N4053" s="8">
        <v>0</v>
      </c>
      <c r="O4053" s="8">
        <v>0</v>
      </c>
      <c r="P4053" s="8" t="s">
        <v>77</v>
      </c>
      <c r="R4053" s="8">
        <v>1</v>
      </c>
      <c r="S4053" s="13">
        <f>_xlfn.XLOOKUP(P4053,rif_fee_schedule!$A$2:$A$84,rif_fee_schedule!C$2:C$84, 0)*1.628</f>
        <v>9769.6279999999988</v>
      </c>
      <c r="T4053" s="13">
        <f>_xlfn.XLOOKUP(P4053,rif_fee_schedule!$A$2:$A$84,rif_fee_schedule!D$2:D$84, 0)</f>
        <v>5674</v>
      </c>
      <c r="U4053" s="14">
        <f t="shared" si="190"/>
        <v>9769.6279999999988</v>
      </c>
      <c r="V4053" s="14">
        <f t="shared" si="191"/>
        <v>5674</v>
      </c>
      <c r="W4053"/>
      <c r="Y4053" s="3">
        <v>43269262.359999999</v>
      </c>
      <c r="Z4053" s="3">
        <v>874367.57</v>
      </c>
      <c r="AA4053" s="3">
        <v>433279.63</v>
      </c>
      <c r="AB4053">
        <v>0</v>
      </c>
      <c r="AC4053" s="3">
        <v>0</v>
      </c>
      <c r="AD4053" s="2">
        <v>374512.67</v>
      </c>
      <c r="AE4053" s="3">
        <v>599122533.62</v>
      </c>
      <c r="AF4053" s="3">
        <v>12164932.65</v>
      </c>
      <c r="AG4053" s="3">
        <v>2628720.44</v>
      </c>
      <c r="AH4053" s="3">
        <v>103699.7</v>
      </c>
      <c r="AI4053" s="3">
        <v>2074</v>
      </c>
      <c r="AJ4053" s="2">
        <v>-10188946.82</v>
      </c>
    </row>
    <row r="4054" spans="1:36" hidden="1" x14ac:dyDescent="0.25">
      <c r="A4054" s="8">
        <v>6</v>
      </c>
      <c r="B4054" s="8" t="s">
        <v>6098</v>
      </c>
      <c r="C4054" s="8">
        <v>1679190010460</v>
      </c>
      <c r="D4054" s="8" t="s">
        <v>6099</v>
      </c>
      <c r="F4054" s="8" t="s">
        <v>6100</v>
      </c>
      <c r="G4054" s="10">
        <v>43684</v>
      </c>
      <c r="H4054" s="8" t="s">
        <v>31</v>
      </c>
      <c r="I4054" s="8" t="s">
        <v>38</v>
      </c>
      <c r="J4054" s="9">
        <v>9278.02</v>
      </c>
      <c r="K4054" s="9">
        <v>185.56</v>
      </c>
      <c r="L4054" s="8">
        <v>0</v>
      </c>
      <c r="M4054" s="14">
        <f t="shared" si="189"/>
        <v>9463.58</v>
      </c>
      <c r="N4054" s="8">
        <v>0</v>
      </c>
      <c r="O4054" s="8">
        <v>0</v>
      </c>
      <c r="P4054" s="8" t="s">
        <v>77</v>
      </c>
      <c r="R4054" s="8">
        <v>1</v>
      </c>
      <c r="S4054" s="13">
        <f>_xlfn.XLOOKUP(P4054,rif_fee_schedule!$A$2:$A$84,rif_fee_schedule!C$2:C$84, 0)*1.628</f>
        <v>9769.6279999999988</v>
      </c>
      <c r="T4054" s="13">
        <f>_xlfn.XLOOKUP(P4054,rif_fee_schedule!$A$2:$A$84,rif_fee_schedule!D$2:D$84, 0)</f>
        <v>5674</v>
      </c>
      <c r="U4054" s="14">
        <f t="shared" si="190"/>
        <v>9769.6279999999988</v>
      </c>
      <c r="V4054" s="14">
        <f t="shared" si="191"/>
        <v>5674</v>
      </c>
      <c r="W4054"/>
      <c r="Y4054" s="3">
        <v>43269262.359999999</v>
      </c>
      <c r="Z4054" s="3">
        <v>874367.57</v>
      </c>
      <c r="AA4054" s="3">
        <v>433279.63</v>
      </c>
      <c r="AB4054">
        <v>0</v>
      </c>
      <c r="AC4054" s="3">
        <v>0</v>
      </c>
      <c r="AD4054" s="2">
        <v>374512.67</v>
      </c>
      <c r="AE4054" s="3">
        <v>599122533.62</v>
      </c>
      <c r="AF4054" s="3">
        <v>12164932.65</v>
      </c>
      <c r="AG4054" s="3">
        <v>2628720.44</v>
      </c>
      <c r="AH4054" s="3">
        <v>103699.7</v>
      </c>
      <c r="AI4054" s="3">
        <v>2074</v>
      </c>
      <c r="AJ4054" s="2">
        <v>-10188946.82</v>
      </c>
    </row>
    <row r="4055" spans="1:36" hidden="1" x14ac:dyDescent="0.25">
      <c r="A4055" s="8">
        <v>6</v>
      </c>
      <c r="B4055" s="8" t="s">
        <v>6066</v>
      </c>
      <c r="C4055" s="8">
        <v>1679190010460</v>
      </c>
      <c r="D4055" s="8" t="s">
        <v>6067</v>
      </c>
      <c r="F4055" s="8" t="s">
        <v>6058</v>
      </c>
      <c r="G4055" s="10">
        <v>43696</v>
      </c>
      <c r="H4055" s="8" t="s">
        <v>31</v>
      </c>
      <c r="I4055" s="8" t="s">
        <v>38</v>
      </c>
      <c r="J4055" s="9">
        <v>9278.02</v>
      </c>
      <c r="K4055" s="9">
        <v>185.56</v>
      </c>
      <c r="L4055" s="8">
        <v>0</v>
      </c>
      <c r="M4055" s="14">
        <f t="shared" si="189"/>
        <v>9463.58</v>
      </c>
      <c r="N4055" s="8">
        <v>0</v>
      </c>
      <c r="O4055" s="8">
        <v>0</v>
      </c>
      <c r="P4055" s="8" t="s">
        <v>77</v>
      </c>
      <c r="R4055" s="8">
        <v>1</v>
      </c>
      <c r="S4055" s="13">
        <f>_xlfn.XLOOKUP(P4055,rif_fee_schedule!$A$2:$A$84,rif_fee_schedule!C$2:C$84, 0)*1.628</f>
        <v>9769.6279999999988</v>
      </c>
      <c r="T4055" s="13">
        <f>_xlfn.XLOOKUP(P4055,rif_fee_schedule!$A$2:$A$84,rif_fee_schedule!D$2:D$84, 0)</f>
        <v>5674</v>
      </c>
      <c r="U4055" s="14">
        <f t="shared" si="190"/>
        <v>9769.6279999999988</v>
      </c>
      <c r="V4055" s="14">
        <f t="shared" si="191"/>
        <v>5674</v>
      </c>
      <c r="W4055"/>
      <c r="Y4055" s="3">
        <v>43269262.359999999</v>
      </c>
      <c r="Z4055" s="3">
        <v>874367.57</v>
      </c>
      <c r="AA4055" s="3">
        <v>433279.63</v>
      </c>
      <c r="AB4055">
        <v>0</v>
      </c>
      <c r="AC4055" s="3">
        <v>0</v>
      </c>
      <c r="AD4055" s="2">
        <v>374512.67</v>
      </c>
      <c r="AE4055" s="3">
        <v>599122533.62</v>
      </c>
      <c r="AF4055" s="3">
        <v>12164932.65</v>
      </c>
      <c r="AG4055" s="3">
        <v>2628720.44</v>
      </c>
      <c r="AH4055" s="3">
        <v>103699.7</v>
      </c>
      <c r="AI4055" s="3">
        <v>2074</v>
      </c>
      <c r="AJ4055" s="2">
        <v>-10188946.82</v>
      </c>
    </row>
    <row r="4056" spans="1:36" hidden="1" x14ac:dyDescent="0.25">
      <c r="A4056" s="8">
        <v>6</v>
      </c>
      <c r="B4056" s="8" t="s">
        <v>6214</v>
      </c>
      <c r="C4056" s="8">
        <v>1679190010460</v>
      </c>
      <c r="D4056" s="8" t="s">
        <v>6215</v>
      </c>
      <c r="F4056" s="8" t="s">
        <v>6123</v>
      </c>
      <c r="G4056" s="10">
        <v>43685</v>
      </c>
      <c r="H4056" s="8" t="s">
        <v>31</v>
      </c>
      <c r="I4056" s="8" t="s">
        <v>38</v>
      </c>
      <c r="J4056" s="9">
        <v>9278.02</v>
      </c>
      <c r="K4056" s="9">
        <v>185.56</v>
      </c>
      <c r="L4056" s="8">
        <v>0</v>
      </c>
      <c r="M4056" s="14">
        <f t="shared" si="189"/>
        <v>9463.58</v>
      </c>
      <c r="N4056" s="8">
        <v>0</v>
      </c>
      <c r="O4056" s="8">
        <v>0</v>
      </c>
      <c r="P4056" s="8" t="s">
        <v>77</v>
      </c>
      <c r="R4056" s="8">
        <v>1</v>
      </c>
      <c r="S4056" s="13">
        <f>_xlfn.XLOOKUP(P4056,rif_fee_schedule!$A$2:$A$84,rif_fee_schedule!C$2:C$84, 0)*1.628</f>
        <v>9769.6279999999988</v>
      </c>
      <c r="T4056" s="13">
        <f>_xlfn.XLOOKUP(P4056,rif_fee_schedule!$A$2:$A$84,rif_fee_schedule!D$2:D$84, 0)</f>
        <v>5674</v>
      </c>
      <c r="U4056" s="14">
        <f t="shared" si="190"/>
        <v>9769.6279999999988</v>
      </c>
      <c r="V4056" s="14">
        <f t="shared" si="191"/>
        <v>5674</v>
      </c>
      <c r="W4056"/>
      <c r="Y4056" s="3">
        <v>43269262.359999999</v>
      </c>
      <c r="Z4056" s="3">
        <v>874367.57</v>
      </c>
      <c r="AA4056" s="3">
        <v>433279.63</v>
      </c>
      <c r="AB4056">
        <v>0</v>
      </c>
      <c r="AC4056" s="3">
        <v>0</v>
      </c>
      <c r="AD4056" s="2">
        <v>374512.67</v>
      </c>
      <c r="AE4056" s="3">
        <v>599122533.62</v>
      </c>
      <c r="AF4056" s="3">
        <v>12164932.65</v>
      </c>
      <c r="AG4056" s="3">
        <v>2628720.44</v>
      </c>
      <c r="AH4056" s="3">
        <v>103699.7</v>
      </c>
      <c r="AI4056" s="3">
        <v>2074</v>
      </c>
      <c r="AJ4056" s="2">
        <v>-10188946.82</v>
      </c>
    </row>
    <row r="4057" spans="1:36" hidden="1" x14ac:dyDescent="0.25">
      <c r="A4057" s="8">
        <v>6</v>
      </c>
      <c r="B4057" s="8" t="s">
        <v>6212</v>
      </c>
      <c r="C4057" s="8">
        <v>1679190010460</v>
      </c>
      <c r="D4057" s="8" t="s">
        <v>6213</v>
      </c>
      <c r="F4057" s="8" t="s">
        <v>6100</v>
      </c>
      <c r="G4057" s="10">
        <v>43684</v>
      </c>
      <c r="H4057" s="8" t="s">
        <v>31</v>
      </c>
      <c r="I4057" s="8" t="s">
        <v>38</v>
      </c>
      <c r="J4057" s="9">
        <v>9278.02</v>
      </c>
      <c r="K4057" s="9">
        <v>185.56</v>
      </c>
      <c r="L4057" s="8">
        <v>0</v>
      </c>
      <c r="M4057" s="14">
        <f t="shared" si="189"/>
        <v>9463.58</v>
      </c>
      <c r="N4057" s="8">
        <v>0</v>
      </c>
      <c r="O4057" s="8">
        <v>0</v>
      </c>
      <c r="P4057" s="8" t="s">
        <v>77</v>
      </c>
      <c r="R4057" s="8">
        <v>1</v>
      </c>
      <c r="S4057" s="13">
        <f>_xlfn.XLOOKUP(P4057,rif_fee_schedule!$A$2:$A$84,rif_fee_schedule!C$2:C$84, 0)*1.628</f>
        <v>9769.6279999999988</v>
      </c>
      <c r="T4057" s="13">
        <f>_xlfn.XLOOKUP(P4057,rif_fee_schedule!$A$2:$A$84,rif_fee_schedule!D$2:D$84, 0)</f>
        <v>5674</v>
      </c>
      <c r="U4057" s="14">
        <f t="shared" si="190"/>
        <v>9769.6279999999988</v>
      </c>
      <c r="V4057" s="14">
        <f t="shared" si="191"/>
        <v>5674</v>
      </c>
      <c r="W4057"/>
      <c r="Y4057" s="3">
        <v>43269262.359999999</v>
      </c>
      <c r="Z4057" s="3">
        <v>874367.57</v>
      </c>
      <c r="AA4057" s="3">
        <v>433279.63</v>
      </c>
      <c r="AB4057">
        <v>0</v>
      </c>
      <c r="AC4057" s="3">
        <v>0</v>
      </c>
      <c r="AD4057" s="2">
        <v>374512.67</v>
      </c>
      <c r="AE4057" s="3">
        <v>599122533.62</v>
      </c>
      <c r="AF4057" s="3">
        <v>12164932.65</v>
      </c>
      <c r="AG4057" s="3">
        <v>2628720.44</v>
      </c>
      <c r="AH4057" s="3">
        <v>103699.7</v>
      </c>
      <c r="AI4057" s="3">
        <v>2074</v>
      </c>
      <c r="AJ4057" s="2">
        <v>-10188946.82</v>
      </c>
    </row>
    <row r="4058" spans="1:36" hidden="1" x14ac:dyDescent="0.25">
      <c r="A4058" s="8">
        <v>6</v>
      </c>
      <c r="B4058" s="8" t="s">
        <v>6150</v>
      </c>
      <c r="C4058" s="8">
        <v>1679190010460</v>
      </c>
      <c r="D4058" s="8" t="s">
        <v>6151</v>
      </c>
      <c r="F4058" s="8" t="s">
        <v>6100</v>
      </c>
      <c r="G4058" s="10">
        <v>43684</v>
      </c>
      <c r="H4058" s="8" t="s">
        <v>31</v>
      </c>
      <c r="I4058" s="8" t="s">
        <v>38</v>
      </c>
      <c r="J4058" s="9">
        <v>9278.02</v>
      </c>
      <c r="K4058" s="9">
        <v>185.56</v>
      </c>
      <c r="L4058" s="8">
        <v>0</v>
      </c>
      <c r="M4058" s="14">
        <f t="shared" si="189"/>
        <v>9463.58</v>
      </c>
      <c r="N4058" s="8">
        <v>0</v>
      </c>
      <c r="O4058" s="8">
        <v>0</v>
      </c>
      <c r="P4058" s="8" t="s">
        <v>77</v>
      </c>
      <c r="R4058" s="8">
        <v>1</v>
      </c>
      <c r="S4058" s="13">
        <f>_xlfn.XLOOKUP(P4058,rif_fee_schedule!$A$2:$A$84,rif_fee_schedule!C$2:C$84, 0)*1.628</f>
        <v>9769.6279999999988</v>
      </c>
      <c r="T4058" s="13">
        <f>_xlfn.XLOOKUP(P4058,rif_fee_schedule!$A$2:$A$84,rif_fee_schedule!D$2:D$84, 0)</f>
        <v>5674</v>
      </c>
      <c r="U4058" s="14">
        <f t="shared" si="190"/>
        <v>9769.6279999999988</v>
      </c>
      <c r="V4058" s="14">
        <f t="shared" si="191"/>
        <v>5674</v>
      </c>
      <c r="W4058"/>
      <c r="Y4058" s="3">
        <v>43269262.359999999</v>
      </c>
      <c r="Z4058" s="3">
        <v>874367.57</v>
      </c>
      <c r="AA4058" s="3">
        <v>433279.63</v>
      </c>
      <c r="AB4058">
        <v>0</v>
      </c>
      <c r="AC4058" s="3">
        <v>0</v>
      </c>
      <c r="AD4058" s="2">
        <v>374512.67</v>
      </c>
      <c r="AE4058" s="3">
        <v>599122533.62</v>
      </c>
      <c r="AF4058" s="3">
        <v>12164932.65</v>
      </c>
      <c r="AG4058" s="3">
        <v>2628720.44</v>
      </c>
      <c r="AH4058" s="3">
        <v>103699.7</v>
      </c>
      <c r="AI4058" s="3">
        <v>2074</v>
      </c>
      <c r="AJ4058" s="2">
        <v>-10188946.82</v>
      </c>
    </row>
    <row r="4059" spans="1:36" hidden="1" x14ac:dyDescent="0.25">
      <c r="A4059" s="8">
        <v>6</v>
      </c>
      <c r="B4059" s="8" t="s">
        <v>6222</v>
      </c>
      <c r="C4059" s="8">
        <v>1679190010460</v>
      </c>
      <c r="D4059" s="8" t="s">
        <v>6158</v>
      </c>
      <c r="F4059" s="8" t="s">
        <v>6123</v>
      </c>
      <c r="G4059" s="10">
        <v>43685</v>
      </c>
      <c r="H4059" s="8" t="s">
        <v>31</v>
      </c>
      <c r="I4059" s="8" t="s">
        <v>38</v>
      </c>
      <c r="J4059" s="9">
        <v>9278.02</v>
      </c>
      <c r="K4059" s="9">
        <v>185.56</v>
      </c>
      <c r="L4059" s="8">
        <v>0</v>
      </c>
      <c r="M4059" s="14">
        <f t="shared" si="189"/>
        <v>9463.58</v>
      </c>
      <c r="N4059" s="8">
        <v>0</v>
      </c>
      <c r="O4059" s="8">
        <v>0</v>
      </c>
      <c r="P4059" s="8" t="s">
        <v>77</v>
      </c>
      <c r="R4059" s="8">
        <v>1</v>
      </c>
      <c r="S4059" s="13">
        <f>_xlfn.XLOOKUP(P4059,rif_fee_schedule!$A$2:$A$84,rif_fee_schedule!C$2:C$84, 0)*1.628</f>
        <v>9769.6279999999988</v>
      </c>
      <c r="T4059" s="13">
        <f>_xlfn.XLOOKUP(P4059,rif_fee_schedule!$A$2:$A$84,rif_fee_schedule!D$2:D$84, 0)</f>
        <v>5674</v>
      </c>
      <c r="U4059" s="14">
        <f t="shared" si="190"/>
        <v>9769.6279999999988</v>
      </c>
      <c r="V4059" s="14">
        <f t="shared" si="191"/>
        <v>5674</v>
      </c>
      <c r="W4059"/>
      <c r="Y4059" s="3">
        <v>43269262.359999999</v>
      </c>
      <c r="Z4059" s="3">
        <v>874367.57</v>
      </c>
      <c r="AA4059" s="3">
        <v>433279.63</v>
      </c>
      <c r="AB4059">
        <v>0</v>
      </c>
      <c r="AC4059" s="3">
        <v>0</v>
      </c>
      <c r="AD4059" s="2">
        <v>374512.67</v>
      </c>
      <c r="AE4059" s="3">
        <v>599122533.62</v>
      </c>
      <c r="AF4059" s="3">
        <v>12164932.65</v>
      </c>
      <c r="AG4059" s="3">
        <v>2628720.44</v>
      </c>
      <c r="AH4059" s="3">
        <v>103699.7</v>
      </c>
      <c r="AI4059" s="3">
        <v>2074</v>
      </c>
      <c r="AJ4059" s="2">
        <v>-10188946.82</v>
      </c>
    </row>
    <row r="4060" spans="1:36" hidden="1" x14ac:dyDescent="0.25">
      <c r="A4060" s="8">
        <v>9.1</v>
      </c>
      <c r="B4060" s="8" t="s">
        <v>9012</v>
      </c>
      <c r="C4060" s="8">
        <v>431050061550</v>
      </c>
      <c r="D4060" s="8" t="s">
        <v>9013</v>
      </c>
      <c r="E4060" s="8" t="s">
        <v>30</v>
      </c>
      <c r="F4060" s="8" t="s">
        <v>9014</v>
      </c>
      <c r="G4060" s="10">
        <v>43776</v>
      </c>
      <c r="H4060" s="8" t="s">
        <v>31</v>
      </c>
      <c r="I4060" s="8" t="s">
        <v>38</v>
      </c>
      <c r="J4060" s="9">
        <v>6653.36</v>
      </c>
      <c r="K4060" s="9">
        <v>133.07</v>
      </c>
      <c r="L4060" s="8">
        <v>0</v>
      </c>
      <c r="M4060" s="14">
        <f t="shared" si="189"/>
        <v>6786.4299999999994</v>
      </c>
      <c r="N4060" s="8">
        <v>0</v>
      </c>
      <c r="O4060" s="8">
        <v>0</v>
      </c>
      <c r="P4060" s="8" t="s">
        <v>43</v>
      </c>
      <c r="R4060" s="11">
        <v>1447</v>
      </c>
      <c r="S4060" s="13">
        <f>_xlfn.XLOOKUP(P4060,rif_fee_schedule!$A$2:$A$84,rif_fee_schedule!C$2:C$84, 0)*1.628</f>
        <v>5.1216879999999998</v>
      </c>
      <c r="T4060" s="13">
        <f>_xlfn.XLOOKUP(P4060,rif_fee_schedule!$A$2:$A$84,rif_fee_schedule!D$2:D$84, 0)</f>
        <v>2.9740000000000002</v>
      </c>
      <c r="U4060" s="14">
        <f t="shared" si="190"/>
        <v>7411.0825359999999</v>
      </c>
      <c r="V4060" s="14">
        <f t="shared" si="191"/>
        <v>4303.3780000000006</v>
      </c>
      <c r="W4060" s="2"/>
      <c r="Y4060" s="3">
        <v>13894747.220000001</v>
      </c>
      <c r="Z4060" s="3">
        <v>290518.01</v>
      </c>
      <c r="AA4060" s="3">
        <v>0</v>
      </c>
      <c r="AB4060">
        <v>0</v>
      </c>
      <c r="AC4060" s="3">
        <v>0</v>
      </c>
      <c r="AD4060" s="2">
        <v>-156592.79</v>
      </c>
      <c r="AE4060" s="3">
        <v>599122533.62</v>
      </c>
      <c r="AF4060" s="3">
        <v>12164932.65</v>
      </c>
      <c r="AG4060" s="3">
        <v>2628720.44</v>
      </c>
      <c r="AH4060" s="3">
        <v>103699.7</v>
      </c>
      <c r="AI4060" s="3">
        <v>2074</v>
      </c>
      <c r="AJ4060" s="2">
        <v>-10188946.82</v>
      </c>
    </row>
    <row r="4061" spans="1:36" hidden="1" x14ac:dyDescent="0.25">
      <c r="A4061" s="8">
        <v>6</v>
      </c>
      <c r="B4061" s="8" t="s">
        <v>6188</v>
      </c>
      <c r="C4061" s="8">
        <v>1679190010460</v>
      </c>
      <c r="D4061" s="8" t="s">
        <v>6189</v>
      </c>
      <c r="F4061" s="8" t="s">
        <v>6123</v>
      </c>
      <c r="G4061" s="10">
        <v>43684</v>
      </c>
      <c r="H4061" s="8" t="s">
        <v>31</v>
      </c>
      <c r="I4061" s="8" t="s">
        <v>38</v>
      </c>
      <c r="J4061" s="9">
        <v>9278.02</v>
      </c>
      <c r="K4061" s="9">
        <v>185.56</v>
      </c>
      <c r="L4061" s="8">
        <v>0</v>
      </c>
      <c r="M4061" s="14">
        <f t="shared" si="189"/>
        <v>9463.58</v>
      </c>
      <c r="N4061" s="8">
        <v>0</v>
      </c>
      <c r="O4061" s="8">
        <v>0</v>
      </c>
      <c r="P4061" s="8" t="s">
        <v>77</v>
      </c>
      <c r="R4061" s="8">
        <v>1</v>
      </c>
      <c r="S4061" s="13">
        <f>_xlfn.XLOOKUP(P4061,rif_fee_schedule!$A$2:$A$84,rif_fee_schedule!C$2:C$84, 0)*1.628</f>
        <v>9769.6279999999988</v>
      </c>
      <c r="T4061" s="13">
        <f>_xlfn.XLOOKUP(P4061,rif_fee_schedule!$A$2:$A$84,rif_fee_schedule!D$2:D$84, 0)</f>
        <v>5674</v>
      </c>
      <c r="U4061" s="14">
        <f t="shared" si="190"/>
        <v>9769.6279999999988</v>
      </c>
      <c r="V4061" s="14">
        <f t="shared" si="191"/>
        <v>5674</v>
      </c>
      <c r="W4061"/>
      <c r="Y4061" s="3">
        <v>43269262.359999999</v>
      </c>
      <c r="Z4061" s="3">
        <v>874367.57</v>
      </c>
      <c r="AA4061" s="3">
        <v>433279.63</v>
      </c>
      <c r="AB4061">
        <v>0</v>
      </c>
      <c r="AC4061" s="3">
        <v>0</v>
      </c>
      <c r="AD4061" s="2">
        <v>374512.67</v>
      </c>
      <c r="AE4061" s="3">
        <v>599122533.62</v>
      </c>
      <c r="AF4061" s="3">
        <v>12164932.65</v>
      </c>
      <c r="AG4061" s="3">
        <v>2628720.44</v>
      </c>
      <c r="AH4061" s="3">
        <v>103699.7</v>
      </c>
      <c r="AI4061" s="3">
        <v>2074</v>
      </c>
      <c r="AJ4061" s="2">
        <v>-10188946.82</v>
      </c>
    </row>
    <row r="4062" spans="1:36" hidden="1" x14ac:dyDescent="0.25">
      <c r="A4062" s="8">
        <v>6</v>
      </c>
      <c r="B4062" s="8" t="s">
        <v>6229</v>
      </c>
      <c r="C4062" s="8">
        <v>1679190010460</v>
      </c>
      <c r="D4062" s="8" t="s">
        <v>6230</v>
      </c>
      <c r="F4062" s="8" t="s">
        <v>6123</v>
      </c>
      <c r="G4062" s="10">
        <v>43685</v>
      </c>
      <c r="H4062" s="8" t="s">
        <v>31</v>
      </c>
      <c r="I4062" s="8" t="s">
        <v>38</v>
      </c>
      <c r="J4062" s="9">
        <v>9278.02</v>
      </c>
      <c r="K4062" s="9">
        <v>185.56</v>
      </c>
      <c r="L4062" s="8">
        <v>0</v>
      </c>
      <c r="M4062" s="14">
        <f t="shared" si="189"/>
        <v>9463.58</v>
      </c>
      <c r="N4062" s="8">
        <v>0</v>
      </c>
      <c r="O4062" s="8">
        <v>0</v>
      </c>
      <c r="P4062" s="8" t="s">
        <v>77</v>
      </c>
      <c r="R4062" s="8">
        <v>1</v>
      </c>
      <c r="S4062" s="13">
        <f>_xlfn.XLOOKUP(P4062,rif_fee_schedule!$A$2:$A$84,rif_fee_schedule!C$2:C$84, 0)*1.628</f>
        <v>9769.6279999999988</v>
      </c>
      <c r="T4062" s="13">
        <f>_xlfn.XLOOKUP(P4062,rif_fee_schedule!$A$2:$A$84,rif_fee_schedule!D$2:D$84, 0)</f>
        <v>5674</v>
      </c>
      <c r="U4062" s="14">
        <f t="shared" si="190"/>
        <v>9769.6279999999988</v>
      </c>
      <c r="V4062" s="14">
        <f t="shared" si="191"/>
        <v>5674</v>
      </c>
      <c r="W4062"/>
      <c r="Y4062" s="3">
        <v>43269262.359999999</v>
      </c>
      <c r="Z4062" s="3">
        <v>874367.57</v>
      </c>
      <c r="AA4062" s="3">
        <v>433279.63</v>
      </c>
      <c r="AB4062">
        <v>0</v>
      </c>
      <c r="AC4062" s="3">
        <v>0</v>
      </c>
      <c r="AD4062" s="2">
        <v>374512.67</v>
      </c>
      <c r="AE4062" s="3">
        <v>599122533.62</v>
      </c>
      <c r="AF4062" s="3">
        <v>12164932.65</v>
      </c>
      <c r="AG4062" s="3">
        <v>2628720.44</v>
      </c>
      <c r="AH4062" s="3">
        <v>103699.7</v>
      </c>
      <c r="AI4062" s="3">
        <v>2074</v>
      </c>
      <c r="AJ4062" s="2">
        <v>-10188946.82</v>
      </c>
    </row>
    <row r="4063" spans="1:36" hidden="1" x14ac:dyDescent="0.25">
      <c r="A4063" s="8">
        <v>6</v>
      </c>
      <c r="B4063" s="8" t="s">
        <v>6124</v>
      </c>
      <c r="C4063" s="8">
        <v>1679190010460</v>
      </c>
      <c r="D4063" s="8" t="s">
        <v>6125</v>
      </c>
      <c r="F4063" s="8" t="s">
        <v>6123</v>
      </c>
      <c r="G4063" s="10">
        <v>43685</v>
      </c>
      <c r="H4063" s="8" t="s">
        <v>31</v>
      </c>
      <c r="I4063" s="8" t="s">
        <v>38</v>
      </c>
      <c r="J4063" s="9">
        <v>9278.02</v>
      </c>
      <c r="K4063" s="9">
        <v>185.56</v>
      </c>
      <c r="L4063" s="8">
        <v>0</v>
      </c>
      <c r="M4063" s="14">
        <f t="shared" si="189"/>
        <v>9463.58</v>
      </c>
      <c r="N4063" s="8">
        <v>0</v>
      </c>
      <c r="O4063" s="8">
        <v>0</v>
      </c>
      <c r="P4063" s="8" t="s">
        <v>77</v>
      </c>
      <c r="R4063" s="8">
        <v>1</v>
      </c>
      <c r="S4063" s="13">
        <f>_xlfn.XLOOKUP(P4063,rif_fee_schedule!$A$2:$A$84,rif_fee_schedule!C$2:C$84, 0)*1.628</f>
        <v>9769.6279999999988</v>
      </c>
      <c r="T4063" s="13">
        <f>_xlfn.XLOOKUP(P4063,rif_fee_schedule!$A$2:$A$84,rif_fee_schedule!D$2:D$84, 0)</f>
        <v>5674</v>
      </c>
      <c r="U4063" s="14">
        <f t="shared" si="190"/>
        <v>9769.6279999999988</v>
      </c>
      <c r="V4063" s="14">
        <f t="shared" si="191"/>
        <v>5674</v>
      </c>
      <c r="W4063"/>
      <c r="Y4063" s="3">
        <v>43269262.359999999</v>
      </c>
      <c r="Z4063" s="3">
        <v>874367.57</v>
      </c>
      <c r="AA4063" s="3">
        <v>433279.63</v>
      </c>
      <c r="AB4063">
        <v>0</v>
      </c>
      <c r="AC4063" s="3">
        <v>0</v>
      </c>
      <c r="AD4063" s="2">
        <v>374512.67</v>
      </c>
      <c r="AE4063" s="3">
        <v>599122533.62</v>
      </c>
      <c r="AF4063" s="3">
        <v>12164932.65</v>
      </c>
      <c r="AG4063" s="3">
        <v>2628720.44</v>
      </c>
      <c r="AH4063" s="3">
        <v>103699.7</v>
      </c>
      <c r="AI4063" s="3">
        <v>2074</v>
      </c>
      <c r="AJ4063" s="2">
        <v>-10188946.82</v>
      </c>
    </row>
    <row r="4064" spans="1:36" hidden="1" x14ac:dyDescent="0.25">
      <c r="A4064" s="8">
        <v>6</v>
      </c>
      <c r="B4064" s="8" t="s">
        <v>6166</v>
      </c>
      <c r="C4064" s="8">
        <v>1679190010460</v>
      </c>
      <c r="D4064" s="8" t="s">
        <v>6167</v>
      </c>
      <c r="F4064" s="8" t="s">
        <v>6046</v>
      </c>
      <c r="G4064" s="10">
        <v>43683</v>
      </c>
      <c r="H4064" s="8" t="s">
        <v>31</v>
      </c>
      <c r="I4064" s="8" t="s">
        <v>38</v>
      </c>
      <c r="J4064" s="9">
        <v>9278.02</v>
      </c>
      <c r="K4064" s="9">
        <v>185.56</v>
      </c>
      <c r="L4064" s="8">
        <v>0</v>
      </c>
      <c r="M4064" s="14">
        <f t="shared" si="189"/>
        <v>9463.58</v>
      </c>
      <c r="N4064" s="8">
        <v>0</v>
      </c>
      <c r="O4064" s="8">
        <v>0</v>
      </c>
      <c r="P4064" s="8" t="s">
        <v>77</v>
      </c>
      <c r="R4064" s="8">
        <v>1</v>
      </c>
      <c r="S4064" s="13">
        <f>_xlfn.XLOOKUP(P4064,rif_fee_schedule!$A$2:$A$84,rif_fee_schedule!C$2:C$84, 0)*1.628</f>
        <v>9769.6279999999988</v>
      </c>
      <c r="T4064" s="13">
        <f>_xlfn.XLOOKUP(P4064,rif_fee_schedule!$A$2:$A$84,rif_fee_schedule!D$2:D$84, 0)</f>
        <v>5674</v>
      </c>
      <c r="U4064" s="14">
        <f t="shared" si="190"/>
        <v>9769.6279999999988</v>
      </c>
      <c r="V4064" s="14">
        <f t="shared" si="191"/>
        <v>5674</v>
      </c>
      <c r="W4064"/>
      <c r="Y4064" s="3">
        <v>43269262.359999999</v>
      </c>
      <c r="Z4064" s="3">
        <v>874367.57</v>
      </c>
      <c r="AA4064" s="3">
        <v>433279.63</v>
      </c>
      <c r="AB4064">
        <v>0</v>
      </c>
      <c r="AC4064" s="3">
        <v>0</v>
      </c>
      <c r="AD4064" s="2">
        <v>374512.67</v>
      </c>
      <c r="AE4064" s="3">
        <v>599122533.62</v>
      </c>
      <c r="AF4064" s="3">
        <v>12164932.65</v>
      </c>
      <c r="AG4064" s="3">
        <v>2628720.44</v>
      </c>
      <c r="AH4064" s="3">
        <v>103699.7</v>
      </c>
      <c r="AI4064" s="3">
        <v>2074</v>
      </c>
      <c r="AJ4064" s="2">
        <v>-10188946.82</v>
      </c>
    </row>
    <row r="4065" spans="1:36" hidden="1" x14ac:dyDescent="0.25">
      <c r="A4065" s="8">
        <v>6</v>
      </c>
      <c r="B4065" s="8" t="s">
        <v>6101</v>
      </c>
      <c r="C4065" s="8">
        <v>1679190010460</v>
      </c>
      <c r="D4065" s="8" t="s">
        <v>6102</v>
      </c>
      <c r="F4065" s="8" t="s">
        <v>6100</v>
      </c>
      <c r="G4065" s="10">
        <v>43689</v>
      </c>
      <c r="H4065" s="8" t="s">
        <v>31</v>
      </c>
      <c r="I4065" s="8" t="s">
        <v>38</v>
      </c>
      <c r="J4065" s="9">
        <v>9278.02</v>
      </c>
      <c r="K4065" s="9">
        <v>185.56</v>
      </c>
      <c r="L4065" s="8">
        <v>0</v>
      </c>
      <c r="M4065" s="14">
        <f t="shared" ref="M4065:M4128" si="192">SUM(J4065:L4065)</f>
        <v>9463.58</v>
      </c>
      <c r="N4065" s="8">
        <v>0</v>
      </c>
      <c r="O4065" s="8">
        <v>0</v>
      </c>
      <c r="P4065" s="8" t="s">
        <v>77</v>
      </c>
      <c r="R4065" s="8">
        <v>1</v>
      </c>
      <c r="S4065" s="13">
        <f>_xlfn.XLOOKUP(P4065,rif_fee_schedule!$A$2:$A$84,rif_fee_schedule!C$2:C$84, 0)*1.628</f>
        <v>9769.6279999999988</v>
      </c>
      <c r="T4065" s="13">
        <f>_xlfn.XLOOKUP(P4065,rif_fee_schedule!$A$2:$A$84,rif_fee_schedule!D$2:D$84, 0)</f>
        <v>5674</v>
      </c>
      <c r="U4065" s="14">
        <f t="shared" si="190"/>
        <v>9769.6279999999988</v>
      </c>
      <c r="V4065" s="14">
        <f t="shared" si="191"/>
        <v>5674</v>
      </c>
      <c r="W4065"/>
      <c r="Y4065" s="3">
        <v>43269262.359999999</v>
      </c>
      <c r="Z4065" s="3">
        <v>874367.57</v>
      </c>
      <c r="AA4065" s="3">
        <v>433279.63</v>
      </c>
      <c r="AB4065">
        <v>0</v>
      </c>
      <c r="AC4065" s="3">
        <v>0</v>
      </c>
      <c r="AD4065" s="2">
        <v>374512.67</v>
      </c>
      <c r="AE4065" s="3">
        <v>599122533.62</v>
      </c>
      <c r="AF4065" s="3">
        <v>12164932.65</v>
      </c>
      <c r="AG4065" s="3">
        <v>2628720.44</v>
      </c>
      <c r="AH4065" s="3">
        <v>103699.7</v>
      </c>
      <c r="AI4065" s="3">
        <v>2074</v>
      </c>
      <c r="AJ4065" s="2">
        <v>-10188946.82</v>
      </c>
    </row>
    <row r="4066" spans="1:36" hidden="1" x14ac:dyDescent="0.25">
      <c r="A4066" s="8">
        <v>6</v>
      </c>
      <c r="B4066" s="8" t="s">
        <v>6056</v>
      </c>
      <c r="C4066" s="8">
        <v>1679190010460</v>
      </c>
      <c r="D4066" s="8" t="s">
        <v>6057</v>
      </c>
      <c r="F4066" s="8" t="s">
        <v>6058</v>
      </c>
      <c r="G4066" s="10">
        <v>43697</v>
      </c>
      <c r="H4066" s="8" t="s">
        <v>31</v>
      </c>
      <c r="I4066" s="8" t="s">
        <v>38</v>
      </c>
      <c r="J4066" s="9">
        <v>9278.02</v>
      </c>
      <c r="K4066" s="9">
        <v>185.56</v>
      </c>
      <c r="L4066" s="8">
        <v>0</v>
      </c>
      <c r="M4066" s="14">
        <f t="shared" si="192"/>
        <v>9463.58</v>
      </c>
      <c r="N4066" s="8">
        <v>0</v>
      </c>
      <c r="O4066" s="8">
        <v>0</v>
      </c>
      <c r="P4066" s="8" t="s">
        <v>77</v>
      </c>
      <c r="R4066" s="8">
        <v>1</v>
      </c>
      <c r="S4066" s="13">
        <f>_xlfn.XLOOKUP(P4066,rif_fee_schedule!$A$2:$A$84,rif_fee_schedule!C$2:C$84, 0)*1.628</f>
        <v>9769.6279999999988</v>
      </c>
      <c r="T4066" s="13">
        <f>_xlfn.XLOOKUP(P4066,rif_fee_schedule!$A$2:$A$84,rif_fee_schedule!D$2:D$84, 0)</f>
        <v>5674</v>
      </c>
      <c r="U4066" s="14">
        <f t="shared" si="190"/>
        <v>9769.6279999999988</v>
      </c>
      <c r="V4066" s="14">
        <f t="shared" si="191"/>
        <v>5674</v>
      </c>
      <c r="W4066"/>
      <c r="Y4066" s="3">
        <v>43269262.359999999</v>
      </c>
      <c r="Z4066" s="3">
        <v>874367.57</v>
      </c>
      <c r="AA4066" s="3">
        <v>433279.63</v>
      </c>
      <c r="AB4066">
        <v>0</v>
      </c>
      <c r="AC4066" s="3">
        <v>0</v>
      </c>
      <c r="AD4066" s="2">
        <v>374512.67</v>
      </c>
      <c r="AE4066" s="3">
        <v>599122533.62</v>
      </c>
      <c r="AF4066" s="3">
        <v>12164932.65</v>
      </c>
      <c r="AG4066" s="3">
        <v>2628720.44</v>
      </c>
      <c r="AH4066" s="3">
        <v>103699.7</v>
      </c>
      <c r="AI4066" s="3">
        <v>2074</v>
      </c>
      <c r="AJ4066" s="2">
        <v>-10188946.82</v>
      </c>
    </row>
    <row r="4067" spans="1:36" hidden="1" x14ac:dyDescent="0.25">
      <c r="A4067" s="8">
        <v>6</v>
      </c>
      <c r="B4067" s="8" t="s">
        <v>6218</v>
      </c>
      <c r="C4067" s="8">
        <v>1679190010460</v>
      </c>
      <c r="D4067" s="8" t="s">
        <v>6219</v>
      </c>
      <c r="F4067" s="8" t="s">
        <v>6100</v>
      </c>
      <c r="G4067" s="10">
        <v>43692</v>
      </c>
      <c r="H4067" s="8" t="s">
        <v>31</v>
      </c>
      <c r="I4067" s="8" t="s">
        <v>38</v>
      </c>
      <c r="J4067" s="9">
        <v>9279.82</v>
      </c>
      <c r="K4067" s="9">
        <v>185.6</v>
      </c>
      <c r="L4067" s="8">
        <v>0</v>
      </c>
      <c r="M4067" s="14">
        <f t="shared" si="192"/>
        <v>9465.42</v>
      </c>
      <c r="N4067" s="8">
        <v>0</v>
      </c>
      <c r="O4067" s="8">
        <v>0</v>
      </c>
      <c r="P4067" s="8" t="s">
        <v>77</v>
      </c>
      <c r="R4067" s="8">
        <v>1</v>
      </c>
      <c r="S4067" s="13">
        <f>_xlfn.XLOOKUP(P4067,rif_fee_schedule!$A$2:$A$84,rif_fee_schedule!C$2:C$84, 0)*1.628</f>
        <v>9769.6279999999988</v>
      </c>
      <c r="T4067" s="13">
        <f>_xlfn.XLOOKUP(P4067,rif_fee_schedule!$A$2:$A$84,rif_fee_schedule!D$2:D$84, 0)</f>
        <v>5674</v>
      </c>
      <c r="U4067" s="14">
        <f t="shared" si="190"/>
        <v>9769.6279999999988</v>
      </c>
      <c r="V4067" s="14">
        <f t="shared" si="191"/>
        <v>5674</v>
      </c>
      <c r="W4067"/>
      <c r="Y4067" s="3">
        <v>43269262.359999999</v>
      </c>
      <c r="Z4067" s="3">
        <v>874367.57</v>
      </c>
      <c r="AA4067" s="3">
        <v>433279.63</v>
      </c>
      <c r="AB4067">
        <v>0</v>
      </c>
      <c r="AC4067" s="3">
        <v>0</v>
      </c>
      <c r="AD4067" s="2">
        <v>374512.67</v>
      </c>
      <c r="AE4067" s="3">
        <v>599122533.62</v>
      </c>
      <c r="AF4067" s="3">
        <v>12164932.65</v>
      </c>
      <c r="AG4067" s="3">
        <v>2628720.44</v>
      </c>
      <c r="AH4067" s="3">
        <v>103699.7</v>
      </c>
      <c r="AI4067" s="3">
        <v>2074</v>
      </c>
      <c r="AJ4067" s="2">
        <v>-10188946.82</v>
      </c>
    </row>
    <row r="4068" spans="1:36" hidden="1" x14ac:dyDescent="0.25">
      <c r="A4068" s="8">
        <v>6</v>
      </c>
      <c r="B4068" s="8" t="s">
        <v>6218</v>
      </c>
      <c r="C4068" s="8">
        <v>1679190010460</v>
      </c>
      <c r="D4068" s="8" t="s">
        <v>6219</v>
      </c>
      <c r="F4068" s="8" t="s">
        <v>6100</v>
      </c>
      <c r="G4068" s="10">
        <v>43692</v>
      </c>
      <c r="H4068" s="8" t="s">
        <v>31</v>
      </c>
      <c r="I4068" s="8" t="s">
        <v>38</v>
      </c>
      <c r="J4068" s="9">
        <v>9279.82</v>
      </c>
      <c r="K4068" s="9">
        <v>185.6</v>
      </c>
      <c r="L4068" s="8">
        <v>0</v>
      </c>
      <c r="M4068" s="14">
        <f t="shared" si="192"/>
        <v>9465.42</v>
      </c>
      <c r="N4068" s="8">
        <v>0</v>
      </c>
      <c r="O4068" s="8">
        <v>0</v>
      </c>
      <c r="P4068" s="8" t="s">
        <v>106</v>
      </c>
      <c r="R4068" s="8">
        <v>1.84</v>
      </c>
      <c r="S4068" s="13">
        <f>_xlfn.XLOOKUP(P4068,rif_fee_schedule!$A$2:$A$84,rif_fee_schedule!C$2:C$84, 0)*1.628</f>
        <v>0</v>
      </c>
      <c r="T4068" s="13">
        <f>_xlfn.XLOOKUP(P4068,rif_fee_schedule!$A$2:$A$84,rif_fee_schedule!D$2:D$84, 0)</f>
        <v>0</v>
      </c>
      <c r="U4068" s="14">
        <f t="shared" si="190"/>
        <v>0</v>
      </c>
      <c r="V4068" s="14">
        <f t="shared" si="191"/>
        <v>0</v>
      </c>
      <c r="W4068"/>
      <c r="Y4068" s="3">
        <v>43269262.359999999</v>
      </c>
      <c r="Z4068" s="3">
        <v>874367.57</v>
      </c>
      <c r="AA4068" s="3">
        <v>433279.63</v>
      </c>
      <c r="AB4068">
        <v>0</v>
      </c>
      <c r="AC4068" s="3">
        <v>0</v>
      </c>
      <c r="AD4068" s="2">
        <v>374512.67</v>
      </c>
      <c r="AE4068" s="3">
        <v>599122533.62</v>
      </c>
      <c r="AF4068" s="3">
        <v>12164932.65</v>
      </c>
      <c r="AG4068" s="3">
        <v>2628720.44</v>
      </c>
      <c r="AH4068" s="3">
        <v>103699.7</v>
      </c>
      <c r="AI4068" s="3">
        <v>2074</v>
      </c>
      <c r="AJ4068" s="2">
        <v>-10188946.82</v>
      </c>
    </row>
    <row r="4069" spans="1:36" hidden="1" x14ac:dyDescent="0.25">
      <c r="A4069" s="8">
        <v>6</v>
      </c>
      <c r="B4069" s="8" t="s">
        <v>6223</v>
      </c>
      <c r="C4069" s="8">
        <v>1679190010460</v>
      </c>
      <c r="D4069" s="8" t="s">
        <v>6224</v>
      </c>
      <c r="F4069" s="8" t="s">
        <v>6123</v>
      </c>
      <c r="G4069" s="10">
        <v>43685</v>
      </c>
      <c r="H4069" s="8" t="s">
        <v>31</v>
      </c>
      <c r="I4069" s="8" t="s">
        <v>38</v>
      </c>
      <c r="J4069" s="9">
        <v>9278.02</v>
      </c>
      <c r="K4069" s="9">
        <v>185.56</v>
      </c>
      <c r="L4069" s="8">
        <v>0</v>
      </c>
      <c r="M4069" s="14">
        <f t="shared" si="192"/>
        <v>9463.58</v>
      </c>
      <c r="N4069" s="8">
        <v>0</v>
      </c>
      <c r="O4069" s="8">
        <v>0</v>
      </c>
      <c r="P4069" s="8" t="s">
        <v>77</v>
      </c>
      <c r="R4069" s="8">
        <v>1</v>
      </c>
      <c r="S4069" s="13">
        <f>_xlfn.XLOOKUP(P4069,rif_fee_schedule!$A$2:$A$84,rif_fee_schedule!C$2:C$84, 0)*1.628</f>
        <v>9769.6279999999988</v>
      </c>
      <c r="T4069" s="13">
        <f>_xlfn.XLOOKUP(P4069,rif_fee_schedule!$A$2:$A$84,rif_fee_schedule!D$2:D$84, 0)</f>
        <v>5674</v>
      </c>
      <c r="U4069" s="14">
        <f t="shared" si="190"/>
        <v>9769.6279999999988</v>
      </c>
      <c r="V4069" s="14">
        <f t="shared" si="191"/>
        <v>5674</v>
      </c>
      <c r="W4069"/>
      <c r="Y4069" s="3">
        <v>43269262.359999999</v>
      </c>
      <c r="Z4069" s="3">
        <v>874367.57</v>
      </c>
      <c r="AA4069" s="3">
        <v>433279.63</v>
      </c>
      <c r="AB4069">
        <v>0</v>
      </c>
      <c r="AC4069" s="3">
        <v>0</v>
      </c>
      <c r="AD4069" s="2">
        <v>374512.67</v>
      </c>
      <c r="AE4069" s="3">
        <v>599122533.62</v>
      </c>
      <c r="AF4069" s="3">
        <v>12164932.65</v>
      </c>
      <c r="AG4069" s="3">
        <v>2628720.44</v>
      </c>
      <c r="AH4069" s="3">
        <v>103699.7</v>
      </c>
      <c r="AI4069" s="3">
        <v>2074</v>
      </c>
      <c r="AJ4069" s="2">
        <v>-10188946.82</v>
      </c>
    </row>
    <row r="4070" spans="1:36" hidden="1" x14ac:dyDescent="0.25">
      <c r="A4070" s="8">
        <v>6</v>
      </c>
      <c r="B4070" s="8" t="s">
        <v>6239</v>
      </c>
      <c r="C4070" s="8">
        <v>1679190010460</v>
      </c>
      <c r="D4070" s="8" t="s">
        <v>6240</v>
      </c>
      <c r="F4070" s="8" t="s">
        <v>6123</v>
      </c>
      <c r="G4070" s="10">
        <v>43689</v>
      </c>
      <c r="H4070" s="8" t="s">
        <v>31</v>
      </c>
      <c r="I4070" s="8" t="s">
        <v>38</v>
      </c>
      <c r="J4070" s="9">
        <v>9278.02</v>
      </c>
      <c r="K4070" s="9">
        <v>185.56</v>
      </c>
      <c r="L4070" s="8">
        <v>0</v>
      </c>
      <c r="M4070" s="14">
        <f t="shared" si="192"/>
        <v>9463.58</v>
      </c>
      <c r="N4070" s="8">
        <v>0</v>
      </c>
      <c r="O4070" s="8">
        <v>0</v>
      </c>
      <c r="P4070" s="8" t="s">
        <v>77</v>
      </c>
      <c r="R4070" s="8">
        <v>1</v>
      </c>
      <c r="S4070" s="13">
        <f>_xlfn.XLOOKUP(P4070,rif_fee_schedule!$A$2:$A$84,rif_fee_schedule!C$2:C$84, 0)*1.628</f>
        <v>9769.6279999999988</v>
      </c>
      <c r="T4070" s="13">
        <f>_xlfn.XLOOKUP(P4070,rif_fee_schedule!$A$2:$A$84,rif_fee_schedule!D$2:D$84, 0)</f>
        <v>5674</v>
      </c>
      <c r="U4070" s="14">
        <f t="shared" si="190"/>
        <v>9769.6279999999988</v>
      </c>
      <c r="V4070" s="14">
        <f t="shared" si="191"/>
        <v>5674</v>
      </c>
      <c r="W4070"/>
      <c r="Y4070" s="3">
        <v>43269262.359999999</v>
      </c>
      <c r="Z4070" s="3">
        <v>874367.57</v>
      </c>
      <c r="AA4070" s="3">
        <v>433279.63</v>
      </c>
      <c r="AB4070">
        <v>0</v>
      </c>
      <c r="AC4070" s="3">
        <v>0</v>
      </c>
      <c r="AD4070" s="2">
        <v>374512.67</v>
      </c>
      <c r="AE4070" s="3">
        <v>599122533.62</v>
      </c>
      <c r="AF4070" s="3">
        <v>12164932.65</v>
      </c>
      <c r="AG4070" s="3">
        <v>2628720.44</v>
      </c>
      <c r="AH4070" s="3">
        <v>103699.7</v>
      </c>
      <c r="AI4070" s="3">
        <v>2074</v>
      </c>
      <c r="AJ4070" s="2">
        <v>-10188946.82</v>
      </c>
    </row>
    <row r="4071" spans="1:36" hidden="1" x14ac:dyDescent="0.25">
      <c r="A4071" s="8">
        <v>6</v>
      </c>
      <c r="B4071" s="8" t="s">
        <v>6121</v>
      </c>
      <c r="C4071" s="8">
        <v>1679190010460</v>
      </c>
      <c r="D4071" s="8" t="s">
        <v>6122</v>
      </c>
      <c r="F4071" s="8" t="s">
        <v>6123</v>
      </c>
      <c r="G4071" s="10">
        <v>43685</v>
      </c>
      <c r="H4071" s="8" t="s">
        <v>31</v>
      </c>
      <c r="I4071" s="8" t="s">
        <v>38</v>
      </c>
      <c r="J4071" s="9">
        <v>9278.02</v>
      </c>
      <c r="K4071" s="9">
        <v>185.56</v>
      </c>
      <c r="L4071" s="8">
        <v>0</v>
      </c>
      <c r="M4071" s="14">
        <f t="shared" si="192"/>
        <v>9463.58</v>
      </c>
      <c r="N4071" s="8">
        <v>0</v>
      </c>
      <c r="O4071" s="8">
        <v>0</v>
      </c>
      <c r="P4071" s="8" t="s">
        <v>77</v>
      </c>
      <c r="R4071" s="8">
        <v>1</v>
      </c>
      <c r="S4071" s="13">
        <f>_xlfn.XLOOKUP(P4071,rif_fee_schedule!$A$2:$A$84,rif_fee_schedule!C$2:C$84, 0)*1.628</f>
        <v>9769.6279999999988</v>
      </c>
      <c r="T4071" s="13">
        <f>_xlfn.XLOOKUP(P4071,rif_fee_schedule!$A$2:$A$84,rif_fee_schedule!D$2:D$84, 0)</f>
        <v>5674</v>
      </c>
      <c r="U4071" s="14">
        <f t="shared" si="190"/>
        <v>9769.6279999999988</v>
      </c>
      <c r="V4071" s="14">
        <f t="shared" si="191"/>
        <v>5674</v>
      </c>
      <c r="W4071"/>
      <c r="Y4071" s="3">
        <v>43269262.359999999</v>
      </c>
      <c r="Z4071" s="3">
        <v>874367.57</v>
      </c>
      <c r="AA4071" s="3">
        <v>433279.63</v>
      </c>
      <c r="AB4071">
        <v>0</v>
      </c>
      <c r="AC4071" s="3">
        <v>0</v>
      </c>
      <c r="AD4071" s="2">
        <v>374512.67</v>
      </c>
      <c r="AE4071" s="3">
        <v>599122533.62</v>
      </c>
      <c r="AF4071" s="3">
        <v>12164932.65</v>
      </c>
      <c r="AG4071" s="3">
        <v>2628720.44</v>
      </c>
      <c r="AH4071" s="3">
        <v>103699.7</v>
      </c>
      <c r="AI4071" s="3">
        <v>2074</v>
      </c>
      <c r="AJ4071" s="2">
        <v>-10188946.82</v>
      </c>
    </row>
    <row r="4072" spans="1:36" hidden="1" x14ac:dyDescent="0.25">
      <c r="A4072" s="8">
        <v>6</v>
      </c>
      <c r="B4072" s="8" t="s">
        <v>6192</v>
      </c>
      <c r="C4072" s="8">
        <v>1679190010460</v>
      </c>
      <c r="D4072" s="8" t="s">
        <v>6193</v>
      </c>
      <c r="F4072" s="8" t="s">
        <v>6100</v>
      </c>
      <c r="G4072" s="10">
        <v>43684</v>
      </c>
      <c r="H4072" s="8" t="s">
        <v>31</v>
      </c>
      <c r="I4072" s="8" t="s">
        <v>38</v>
      </c>
      <c r="J4072" s="9">
        <v>9278.02</v>
      </c>
      <c r="K4072" s="9">
        <v>185.56</v>
      </c>
      <c r="L4072" s="8">
        <v>0</v>
      </c>
      <c r="M4072" s="14">
        <f t="shared" si="192"/>
        <v>9463.58</v>
      </c>
      <c r="N4072" s="8">
        <v>0</v>
      </c>
      <c r="O4072" s="8">
        <v>0</v>
      </c>
      <c r="P4072" s="8" t="s">
        <v>77</v>
      </c>
      <c r="R4072" s="8">
        <v>1</v>
      </c>
      <c r="S4072" s="13">
        <f>_xlfn.XLOOKUP(P4072,rif_fee_schedule!$A$2:$A$84,rif_fee_schedule!C$2:C$84, 0)*1.628</f>
        <v>9769.6279999999988</v>
      </c>
      <c r="T4072" s="13">
        <f>_xlfn.XLOOKUP(P4072,rif_fee_schedule!$A$2:$A$84,rif_fee_schedule!D$2:D$84, 0)</f>
        <v>5674</v>
      </c>
      <c r="U4072" s="14">
        <f t="shared" si="190"/>
        <v>9769.6279999999988</v>
      </c>
      <c r="V4072" s="14">
        <f t="shared" si="191"/>
        <v>5674</v>
      </c>
      <c r="W4072"/>
      <c r="Y4072" s="3">
        <v>43269262.359999999</v>
      </c>
      <c r="Z4072" s="3">
        <v>874367.57</v>
      </c>
      <c r="AA4072" s="3">
        <v>433279.63</v>
      </c>
      <c r="AB4072">
        <v>0</v>
      </c>
      <c r="AC4072" s="3">
        <v>0</v>
      </c>
      <c r="AD4072" s="2">
        <v>374512.67</v>
      </c>
      <c r="AE4072" s="3">
        <v>599122533.62</v>
      </c>
      <c r="AF4072" s="3">
        <v>12164932.65</v>
      </c>
      <c r="AG4072" s="3">
        <v>2628720.44</v>
      </c>
      <c r="AH4072" s="3">
        <v>103699.7</v>
      </c>
      <c r="AI4072" s="3">
        <v>2074</v>
      </c>
      <c r="AJ4072" s="2">
        <v>-10188946.82</v>
      </c>
    </row>
    <row r="4073" spans="1:36" hidden="1" x14ac:dyDescent="0.25">
      <c r="A4073" s="8">
        <v>6</v>
      </c>
      <c r="B4073" s="8" t="s">
        <v>6190</v>
      </c>
      <c r="C4073" s="8">
        <v>1679190010460</v>
      </c>
      <c r="D4073" s="8" t="s">
        <v>6191</v>
      </c>
      <c r="F4073" s="8" t="s">
        <v>6100</v>
      </c>
      <c r="G4073" s="10">
        <v>43684</v>
      </c>
      <c r="H4073" s="8" t="s">
        <v>31</v>
      </c>
      <c r="I4073" s="8" t="s">
        <v>38</v>
      </c>
      <c r="J4073" s="9">
        <v>9278.02</v>
      </c>
      <c r="K4073" s="9">
        <v>185.56</v>
      </c>
      <c r="L4073" s="8">
        <v>0</v>
      </c>
      <c r="M4073" s="14">
        <f t="shared" si="192"/>
        <v>9463.58</v>
      </c>
      <c r="N4073" s="8">
        <v>0</v>
      </c>
      <c r="O4073" s="8">
        <v>0</v>
      </c>
      <c r="P4073" s="8" t="s">
        <v>77</v>
      </c>
      <c r="R4073" s="8">
        <v>1</v>
      </c>
      <c r="S4073" s="13">
        <f>_xlfn.XLOOKUP(P4073,rif_fee_schedule!$A$2:$A$84,rif_fee_schedule!C$2:C$84, 0)*1.628</f>
        <v>9769.6279999999988</v>
      </c>
      <c r="T4073" s="13">
        <f>_xlfn.XLOOKUP(P4073,rif_fee_schedule!$A$2:$A$84,rif_fee_schedule!D$2:D$84, 0)</f>
        <v>5674</v>
      </c>
      <c r="U4073" s="14">
        <f t="shared" si="190"/>
        <v>9769.6279999999988</v>
      </c>
      <c r="V4073" s="14">
        <f t="shared" si="191"/>
        <v>5674</v>
      </c>
      <c r="W4073"/>
      <c r="Y4073" s="3">
        <v>43269262.359999999</v>
      </c>
      <c r="Z4073" s="3">
        <v>874367.57</v>
      </c>
      <c r="AA4073" s="3">
        <v>433279.63</v>
      </c>
      <c r="AB4073">
        <v>0</v>
      </c>
      <c r="AC4073" s="3">
        <v>0</v>
      </c>
      <c r="AD4073" s="2">
        <v>374512.67</v>
      </c>
      <c r="AE4073" s="3">
        <v>599122533.62</v>
      </c>
      <c r="AF4073" s="3">
        <v>12164932.65</v>
      </c>
      <c r="AG4073" s="3">
        <v>2628720.44</v>
      </c>
      <c r="AH4073" s="3">
        <v>103699.7</v>
      </c>
      <c r="AI4073" s="3">
        <v>2074</v>
      </c>
      <c r="AJ4073" s="2">
        <v>-10188946.82</v>
      </c>
    </row>
    <row r="4074" spans="1:36" hidden="1" x14ac:dyDescent="0.25">
      <c r="A4074" s="8">
        <v>6</v>
      </c>
      <c r="B4074" s="8" t="s">
        <v>6153</v>
      </c>
      <c r="C4074" s="8">
        <v>1679190010460</v>
      </c>
      <c r="D4074" s="8" t="s">
        <v>6154</v>
      </c>
      <c r="F4074" s="8" t="s">
        <v>6123</v>
      </c>
      <c r="G4074" s="10">
        <v>43685</v>
      </c>
      <c r="H4074" s="8" t="s">
        <v>31</v>
      </c>
      <c r="I4074" s="8" t="s">
        <v>38</v>
      </c>
      <c r="J4074" s="9">
        <v>9278.02</v>
      </c>
      <c r="K4074" s="9">
        <v>185.56</v>
      </c>
      <c r="L4074" s="8">
        <v>0</v>
      </c>
      <c r="M4074" s="14">
        <f t="shared" si="192"/>
        <v>9463.58</v>
      </c>
      <c r="N4074" s="8">
        <v>0</v>
      </c>
      <c r="O4074" s="8">
        <v>0</v>
      </c>
      <c r="P4074" s="8" t="s">
        <v>77</v>
      </c>
      <c r="R4074" s="8">
        <v>1</v>
      </c>
      <c r="S4074" s="13">
        <f>_xlfn.XLOOKUP(P4074,rif_fee_schedule!$A$2:$A$84,rif_fee_schedule!C$2:C$84, 0)*1.628</f>
        <v>9769.6279999999988</v>
      </c>
      <c r="T4074" s="13">
        <f>_xlfn.XLOOKUP(P4074,rif_fee_schedule!$A$2:$A$84,rif_fee_schedule!D$2:D$84, 0)</f>
        <v>5674</v>
      </c>
      <c r="U4074" s="14">
        <f t="shared" si="190"/>
        <v>9769.6279999999988</v>
      </c>
      <c r="V4074" s="14">
        <f t="shared" si="191"/>
        <v>5674</v>
      </c>
      <c r="W4074"/>
      <c r="Y4074" s="3">
        <v>43269262.359999999</v>
      </c>
      <c r="Z4074" s="3">
        <v>874367.57</v>
      </c>
      <c r="AA4074" s="3">
        <v>433279.63</v>
      </c>
      <c r="AB4074">
        <v>0</v>
      </c>
      <c r="AC4074" s="3">
        <v>0</v>
      </c>
      <c r="AD4074" s="2">
        <v>374512.67</v>
      </c>
      <c r="AE4074" s="3">
        <v>599122533.62</v>
      </c>
      <c r="AF4074" s="3">
        <v>12164932.65</v>
      </c>
      <c r="AG4074" s="3">
        <v>2628720.44</v>
      </c>
      <c r="AH4074" s="3">
        <v>103699.7</v>
      </c>
      <c r="AI4074" s="3">
        <v>2074</v>
      </c>
      <c r="AJ4074" s="2">
        <v>-10188946.82</v>
      </c>
    </row>
    <row r="4075" spans="1:36" hidden="1" x14ac:dyDescent="0.25">
      <c r="A4075" s="8">
        <v>6</v>
      </c>
      <c r="B4075" s="8" t="s">
        <v>6105</v>
      </c>
      <c r="C4075" s="8">
        <v>1679190010460</v>
      </c>
      <c r="D4075" s="8" t="s">
        <v>6106</v>
      </c>
      <c r="F4075" s="8" t="s">
        <v>6100</v>
      </c>
      <c r="G4075" s="10">
        <v>43689</v>
      </c>
      <c r="H4075" s="8" t="s">
        <v>31</v>
      </c>
      <c r="I4075" s="8" t="s">
        <v>38</v>
      </c>
      <c r="J4075" s="9">
        <v>9278.02</v>
      </c>
      <c r="K4075" s="9">
        <v>185.56</v>
      </c>
      <c r="L4075" s="8">
        <v>0</v>
      </c>
      <c r="M4075" s="14">
        <f t="shared" si="192"/>
        <v>9463.58</v>
      </c>
      <c r="N4075" s="8">
        <v>0</v>
      </c>
      <c r="O4075" s="8">
        <v>0</v>
      </c>
      <c r="P4075" s="8" t="s">
        <v>77</v>
      </c>
      <c r="R4075" s="8">
        <v>1</v>
      </c>
      <c r="S4075" s="13">
        <f>_xlfn.XLOOKUP(P4075,rif_fee_schedule!$A$2:$A$84,rif_fee_schedule!C$2:C$84, 0)*1.628</f>
        <v>9769.6279999999988</v>
      </c>
      <c r="T4075" s="13">
        <f>_xlfn.XLOOKUP(P4075,rif_fee_schedule!$A$2:$A$84,rif_fee_schedule!D$2:D$84, 0)</f>
        <v>5674</v>
      </c>
      <c r="U4075" s="14">
        <f t="shared" si="190"/>
        <v>9769.6279999999988</v>
      </c>
      <c r="V4075" s="14">
        <f t="shared" si="191"/>
        <v>5674</v>
      </c>
      <c r="W4075"/>
      <c r="Y4075" s="3">
        <v>43269262.359999999</v>
      </c>
      <c r="Z4075" s="3">
        <v>874367.57</v>
      </c>
      <c r="AA4075" s="3">
        <v>433279.63</v>
      </c>
      <c r="AB4075">
        <v>0</v>
      </c>
      <c r="AC4075" s="3">
        <v>0</v>
      </c>
      <c r="AD4075" s="2">
        <v>374512.67</v>
      </c>
      <c r="AE4075" s="3">
        <v>599122533.62</v>
      </c>
      <c r="AF4075" s="3">
        <v>12164932.65</v>
      </c>
      <c r="AG4075" s="3">
        <v>2628720.44</v>
      </c>
      <c r="AH4075" s="3">
        <v>103699.7</v>
      </c>
      <c r="AI4075" s="3">
        <v>2074</v>
      </c>
      <c r="AJ4075" s="2">
        <v>-10188946.82</v>
      </c>
    </row>
    <row r="4076" spans="1:36" hidden="1" x14ac:dyDescent="0.25">
      <c r="A4076" s="8">
        <v>2</v>
      </c>
      <c r="B4076" s="8" t="s">
        <v>2292</v>
      </c>
      <c r="C4076" s="8">
        <v>141220020040</v>
      </c>
      <c r="D4076" s="8" t="s">
        <v>2293</v>
      </c>
      <c r="G4076" s="10">
        <v>43707</v>
      </c>
      <c r="H4076" s="8" t="s">
        <v>31</v>
      </c>
      <c r="I4076" s="8" t="s">
        <v>32</v>
      </c>
      <c r="J4076" s="9">
        <v>0</v>
      </c>
      <c r="K4076" s="9">
        <v>0</v>
      </c>
      <c r="L4076" s="8">
        <v>0</v>
      </c>
      <c r="M4076" s="14">
        <f t="shared" si="192"/>
        <v>0</v>
      </c>
      <c r="N4076" s="8">
        <v>0</v>
      </c>
      <c r="O4076" s="8">
        <v>0</v>
      </c>
      <c r="P4076" s="8" t="s">
        <v>45</v>
      </c>
      <c r="R4076" s="11">
        <v>1815</v>
      </c>
      <c r="S4076" s="13">
        <f>_xlfn.XLOOKUP(P4076,rif_fee_schedule!$A$2:$A$84,rif_fee_schedule!C$2:C$84, 0)*1.628</f>
        <v>19.244587999999997</v>
      </c>
      <c r="T4076" s="13">
        <f>_xlfn.XLOOKUP(P4076,rif_fee_schedule!$A$2:$A$84,rif_fee_schedule!D$2:D$84, 0)</f>
        <v>11.177</v>
      </c>
      <c r="U4076" s="14">
        <f t="shared" si="190"/>
        <v>34928.92721999999</v>
      </c>
      <c r="V4076" s="14">
        <f t="shared" si="191"/>
        <v>20286.255000000001</v>
      </c>
      <c r="W4076" s="2"/>
      <c r="Y4076" s="3">
        <v>272008405.74000001</v>
      </c>
      <c r="Z4076" s="3">
        <v>5573244.3300000001</v>
      </c>
      <c r="AA4076" s="3">
        <v>0</v>
      </c>
      <c r="AB4076">
        <v>0</v>
      </c>
      <c r="AC4076" s="3">
        <v>0</v>
      </c>
      <c r="AD4076" s="2">
        <v>-7297347.0099999998</v>
      </c>
      <c r="AE4076" s="3">
        <v>599122533.62</v>
      </c>
      <c r="AF4076" s="3">
        <v>12164932.65</v>
      </c>
      <c r="AG4076" s="3">
        <v>2628720.44</v>
      </c>
      <c r="AH4076" s="3">
        <v>103699.7</v>
      </c>
      <c r="AI4076" s="3">
        <v>2074</v>
      </c>
      <c r="AJ4076" s="2">
        <v>-10188946.82</v>
      </c>
    </row>
    <row r="4077" spans="1:36" hidden="1" x14ac:dyDescent="0.25">
      <c r="A4077" s="8">
        <v>2</v>
      </c>
      <c r="B4077" s="8" t="s">
        <v>2292</v>
      </c>
      <c r="C4077" s="8">
        <v>141220020040</v>
      </c>
      <c r="D4077" s="8" t="s">
        <v>2293</v>
      </c>
      <c r="G4077" s="10">
        <v>43707</v>
      </c>
      <c r="H4077" s="8" t="s">
        <v>31</v>
      </c>
      <c r="I4077" s="8" t="s">
        <v>32</v>
      </c>
      <c r="J4077" s="9">
        <v>0</v>
      </c>
      <c r="K4077" s="9">
        <v>0</v>
      </c>
      <c r="L4077" s="8">
        <v>0</v>
      </c>
      <c r="M4077" s="14">
        <f t="shared" si="192"/>
        <v>0</v>
      </c>
      <c r="N4077" s="8">
        <v>0</v>
      </c>
      <c r="O4077" s="8">
        <v>0</v>
      </c>
      <c r="P4077" s="8" t="s">
        <v>112</v>
      </c>
      <c r="R4077" s="8">
        <v>-658</v>
      </c>
      <c r="S4077" s="13">
        <f>_xlfn.XLOOKUP(P4077,rif_fee_schedule!$A$2:$A$84,rif_fee_schedule!C$2:C$84, 0)*1.628</f>
        <v>53.092335999999996</v>
      </c>
      <c r="T4077" s="13">
        <f>_xlfn.XLOOKUP(P4077,rif_fee_schedule!$A$2:$A$84,rif_fee_schedule!D$2:D$84, 0)</f>
        <v>30.835000000000001</v>
      </c>
      <c r="U4077" s="14">
        <f t="shared" si="190"/>
        <v>-34934.757087999998</v>
      </c>
      <c r="V4077" s="14">
        <f t="shared" si="191"/>
        <v>-20289.43</v>
      </c>
      <c r="W4077"/>
      <c r="Y4077" s="3">
        <v>272008405.74000001</v>
      </c>
      <c r="Z4077" s="3">
        <v>5573244.3300000001</v>
      </c>
      <c r="AA4077" s="3">
        <v>0</v>
      </c>
      <c r="AB4077">
        <v>0</v>
      </c>
      <c r="AC4077" s="3">
        <v>0</v>
      </c>
      <c r="AD4077" s="2">
        <v>-7297347.0099999998</v>
      </c>
      <c r="AE4077" s="3">
        <v>599122533.62</v>
      </c>
      <c r="AF4077" s="3">
        <v>12164932.65</v>
      </c>
      <c r="AG4077" s="3">
        <v>2628720.44</v>
      </c>
      <c r="AH4077" s="3">
        <v>103699.7</v>
      </c>
      <c r="AI4077" s="3">
        <v>2074</v>
      </c>
      <c r="AJ4077" s="2">
        <v>-10188946.82</v>
      </c>
    </row>
    <row r="4078" spans="1:36" hidden="1" x14ac:dyDescent="0.25">
      <c r="A4078" s="8">
        <v>2</v>
      </c>
      <c r="B4078" s="8" t="s">
        <v>2292</v>
      </c>
      <c r="C4078" s="8">
        <v>141220020040</v>
      </c>
      <c r="D4078" s="8" t="s">
        <v>2293</v>
      </c>
      <c r="G4078" s="10">
        <v>43707</v>
      </c>
      <c r="H4078" s="8" t="s">
        <v>31</v>
      </c>
      <c r="I4078" s="8" t="s">
        <v>32</v>
      </c>
      <c r="J4078" s="9">
        <v>0</v>
      </c>
      <c r="K4078" s="9">
        <v>0</v>
      </c>
      <c r="L4078" s="8">
        <v>0</v>
      </c>
      <c r="M4078" s="14">
        <f t="shared" si="192"/>
        <v>0</v>
      </c>
      <c r="N4078" s="8">
        <v>0</v>
      </c>
      <c r="O4078" s="8">
        <v>0</v>
      </c>
      <c r="P4078" s="8" t="s">
        <v>106</v>
      </c>
      <c r="R4078" s="8">
        <v>5.0599999999999996</v>
      </c>
      <c r="S4078" s="13">
        <f>_xlfn.XLOOKUP(P4078,rif_fee_schedule!$A$2:$A$84,rif_fee_schedule!C$2:C$84, 0)*1.628</f>
        <v>0</v>
      </c>
      <c r="T4078" s="13">
        <f>_xlfn.XLOOKUP(P4078,rif_fee_schedule!$A$2:$A$84,rif_fee_schedule!D$2:D$84, 0)</f>
        <v>0</v>
      </c>
      <c r="U4078" s="14">
        <f t="shared" si="190"/>
        <v>0</v>
      </c>
      <c r="V4078" s="14">
        <f t="shared" si="191"/>
        <v>0</v>
      </c>
      <c r="W4078"/>
      <c r="Y4078" s="3">
        <v>272008405.74000001</v>
      </c>
      <c r="Z4078" s="3">
        <v>5573244.3300000001</v>
      </c>
      <c r="AA4078" s="3">
        <v>0</v>
      </c>
      <c r="AB4078">
        <v>0</v>
      </c>
      <c r="AC4078" s="3">
        <v>0</v>
      </c>
      <c r="AD4078" s="2">
        <v>-7297347.0099999998</v>
      </c>
      <c r="AE4078" s="3">
        <v>599122533.62</v>
      </c>
      <c r="AF4078" s="3">
        <v>12164932.65</v>
      </c>
      <c r="AG4078" s="3">
        <v>2628720.44</v>
      </c>
      <c r="AH4078" s="3">
        <v>103699.7</v>
      </c>
      <c r="AI4078" s="3">
        <v>2074</v>
      </c>
      <c r="AJ4078" s="2">
        <v>-10188946.82</v>
      </c>
    </row>
    <row r="4079" spans="1:36" hidden="1" x14ac:dyDescent="0.25">
      <c r="A4079" s="8">
        <v>1</v>
      </c>
      <c r="B4079" s="8" t="s">
        <v>410</v>
      </c>
      <c r="C4079" s="8">
        <v>3530170010403</v>
      </c>
      <c r="D4079" s="8" t="s">
        <v>411</v>
      </c>
      <c r="F4079" s="8" t="s">
        <v>412</v>
      </c>
      <c r="G4079" s="10">
        <v>43711</v>
      </c>
      <c r="H4079" s="8" t="s">
        <v>31</v>
      </c>
      <c r="I4079" s="8" t="s">
        <v>38</v>
      </c>
      <c r="J4079" s="9">
        <v>29808.17</v>
      </c>
      <c r="K4079" s="9">
        <v>596.16</v>
      </c>
      <c r="L4079" s="8">
        <v>0</v>
      </c>
      <c r="M4079" s="14">
        <f t="shared" si="192"/>
        <v>30404.329999999998</v>
      </c>
      <c r="N4079" s="8">
        <v>0</v>
      </c>
      <c r="O4079" s="8">
        <v>0</v>
      </c>
      <c r="P4079" s="8" t="s">
        <v>82</v>
      </c>
      <c r="R4079" s="11">
        <v>1506</v>
      </c>
      <c r="S4079" s="13">
        <f>_xlfn.XLOOKUP(P4079,rif_fee_schedule!$A$2:$A$84,rif_fee_schedule!C$2:C$84, 0)*1.628</f>
        <v>36.760239999999996</v>
      </c>
      <c r="T4079" s="13">
        <f>_xlfn.XLOOKUP(P4079,rif_fee_schedule!$A$2:$A$84,rif_fee_schedule!D$2:D$84, 0)</f>
        <v>21.35</v>
      </c>
      <c r="U4079" s="14">
        <f t="shared" si="190"/>
        <v>55360.921439999991</v>
      </c>
      <c r="V4079" s="14">
        <f t="shared" si="191"/>
        <v>32153.100000000002</v>
      </c>
      <c r="W4079" s="2"/>
      <c r="Y4079" s="3">
        <v>74696854.359999999</v>
      </c>
      <c r="Z4079" s="3">
        <v>1494936.99</v>
      </c>
      <c r="AA4079" s="3">
        <v>1189721.74</v>
      </c>
      <c r="AB4079" s="2">
        <v>103699.7</v>
      </c>
      <c r="AC4079" s="3">
        <v>2074</v>
      </c>
      <c r="AD4079" s="2">
        <v>-3422401.68</v>
      </c>
      <c r="AE4079" s="3">
        <v>599122533.62</v>
      </c>
      <c r="AF4079" s="3">
        <v>12164932.65</v>
      </c>
      <c r="AG4079" s="3">
        <v>2628720.44</v>
      </c>
      <c r="AH4079" s="3">
        <v>103699.7</v>
      </c>
      <c r="AI4079" s="3">
        <v>2074</v>
      </c>
      <c r="AJ4079" s="2">
        <v>-10188946.82</v>
      </c>
    </row>
    <row r="4080" spans="1:36" hidden="1" x14ac:dyDescent="0.25">
      <c r="A4080" s="8">
        <v>1</v>
      </c>
      <c r="B4080" s="8" t="s">
        <v>410</v>
      </c>
      <c r="C4080" s="8">
        <v>3530170010403</v>
      </c>
      <c r="D4080" s="8" t="s">
        <v>411</v>
      </c>
      <c r="F4080" s="8" t="s">
        <v>412</v>
      </c>
      <c r="G4080" s="10">
        <v>43711</v>
      </c>
      <c r="H4080" s="8" t="s">
        <v>31</v>
      </c>
      <c r="I4080" s="8" t="s">
        <v>38</v>
      </c>
      <c r="J4080" s="9">
        <v>29808.17</v>
      </c>
      <c r="K4080" s="9">
        <v>596.16</v>
      </c>
      <c r="L4080" s="8">
        <v>0</v>
      </c>
      <c r="M4080" s="14">
        <f t="shared" si="192"/>
        <v>30404.329999999998</v>
      </c>
      <c r="N4080" s="8">
        <v>0</v>
      </c>
      <c r="O4080" s="8">
        <v>0</v>
      </c>
      <c r="P4080" s="8" t="s">
        <v>72</v>
      </c>
      <c r="R4080" s="11">
        <v>-1506</v>
      </c>
      <c r="S4080" s="13">
        <f>_xlfn.XLOOKUP(P4080,rif_fee_schedule!$A$2:$A$84,rif_fee_schedule!C$2:C$84, 0)*1.628</f>
        <v>15.918583999999999</v>
      </c>
      <c r="T4080" s="13">
        <f>_xlfn.XLOOKUP(P4080,rif_fee_schedule!$A$2:$A$84,rif_fee_schedule!D$2:D$84, 0)</f>
        <v>9.2460000000000004</v>
      </c>
      <c r="U4080" s="14">
        <f t="shared" si="190"/>
        <v>-23973.387503999998</v>
      </c>
      <c r="V4080" s="14">
        <f t="shared" si="191"/>
        <v>-13924.476000000001</v>
      </c>
      <c r="W4080" s="2"/>
      <c r="Y4080" s="3">
        <v>74696854.359999999</v>
      </c>
      <c r="Z4080" s="3">
        <v>1494936.99</v>
      </c>
      <c r="AA4080" s="3">
        <v>1189721.74</v>
      </c>
      <c r="AB4080" s="2">
        <v>103699.7</v>
      </c>
      <c r="AC4080" s="3">
        <v>2074</v>
      </c>
      <c r="AD4080" s="2">
        <v>-3422401.68</v>
      </c>
      <c r="AE4080" s="3">
        <v>599122533.62</v>
      </c>
      <c r="AF4080" s="3">
        <v>12164932.65</v>
      </c>
      <c r="AG4080" s="3">
        <v>2628720.44</v>
      </c>
      <c r="AH4080" s="3">
        <v>103699.7</v>
      </c>
      <c r="AI4080" s="3">
        <v>2074</v>
      </c>
      <c r="AJ4080" s="2">
        <v>-10188946.82</v>
      </c>
    </row>
    <row r="4081" spans="1:36" hidden="1" x14ac:dyDescent="0.25">
      <c r="A4081" s="8">
        <v>6</v>
      </c>
      <c r="B4081" s="8" t="s">
        <v>5435</v>
      </c>
      <c r="C4081" s="8">
        <v>1079160221700</v>
      </c>
      <c r="D4081" s="8" t="s">
        <v>5436</v>
      </c>
      <c r="F4081" s="8" t="s">
        <v>5437</v>
      </c>
      <c r="G4081" s="10">
        <v>43686</v>
      </c>
      <c r="H4081" s="8" t="s">
        <v>31</v>
      </c>
      <c r="I4081" s="8" t="s">
        <v>38</v>
      </c>
      <c r="J4081" s="9">
        <v>9278.02</v>
      </c>
      <c r="K4081" s="9">
        <v>185.56</v>
      </c>
      <c r="L4081" s="8">
        <v>0</v>
      </c>
      <c r="M4081" s="14">
        <f t="shared" si="192"/>
        <v>9463.58</v>
      </c>
      <c r="N4081" s="8">
        <v>0</v>
      </c>
      <c r="O4081" s="8">
        <v>0</v>
      </c>
      <c r="P4081" s="8" t="s">
        <v>77</v>
      </c>
      <c r="R4081" s="8">
        <v>1</v>
      </c>
      <c r="S4081" s="13">
        <f>_xlfn.XLOOKUP(P4081,rif_fee_schedule!$A$2:$A$84,rif_fee_schedule!C$2:C$84, 0)*1.628</f>
        <v>9769.6279999999988</v>
      </c>
      <c r="T4081" s="13">
        <f>_xlfn.XLOOKUP(P4081,rif_fee_schedule!$A$2:$A$84,rif_fee_schedule!D$2:D$84, 0)</f>
        <v>5674</v>
      </c>
      <c r="U4081" s="14">
        <f t="shared" si="190"/>
        <v>9769.6279999999988</v>
      </c>
      <c r="V4081" s="14">
        <f t="shared" si="191"/>
        <v>5674</v>
      </c>
      <c r="W4081"/>
      <c r="Y4081" s="3">
        <v>43269262.359999999</v>
      </c>
      <c r="Z4081" s="3">
        <v>874367.57</v>
      </c>
      <c r="AA4081" s="3">
        <v>433279.63</v>
      </c>
      <c r="AB4081">
        <v>0</v>
      </c>
      <c r="AC4081" s="3">
        <v>0</v>
      </c>
      <c r="AD4081" s="2">
        <v>374512.67</v>
      </c>
      <c r="AE4081" s="3">
        <v>599122533.62</v>
      </c>
      <c r="AF4081" s="3">
        <v>12164932.65</v>
      </c>
      <c r="AG4081" s="3">
        <v>2628720.44</v>
      </c>
      <c r="AH4081" s="3">
        <v>103699.7</v>
      </c>
      <c r="AI4081" s="3">
        <v>2074</v>
      </c>
      <c r="AJ4081" s="2">
        <v>-10188946.82</v>
      </c>
    </row>
    <row r="4082" spans="1:36" hidden="1" x14ac:dyDescent="0.25">
      <c r="A4082" s="8">
        <v>2</v>
      </c>
      <c r="B4082" s="8" t="s">
        <v>1526</v>
      </c>
      <c r="C4082" s="8">
        <v>131250370230</v>
      </c>
      <c r="D4082" s="8" t="s">
        <v>1527</v>
      </c>
      <c r="G4082" s="10">
        <v>43690</v>
      </c>
      <c r="H4082" s="8" t="s">
        <v>31</v>
      </c>
      <c r="I4082" s="8" t="s">
        <v>32</v>
      </c>
      <c r="J4082" s="9">
        <v>212964.24</v>
      </c>
      <c r="K4082" s="9">
        <v>4259.29</v>
      </c>
      <c r="L4082" s="8">
        <v>0</v>
      </c>
      <c r="M4082" s="14">
        <f t="shared" si="192"/>
        <v>217223.53</v>
      </c>
      <c r="N4082" s="8">
        <v>0</v>
      </c>
      <c r="O4082" s="8">
        <v>0</v>
      </c>
      <c r="P4082" s="8" t="s">
        <v>90</v>
      </c>
      <c r="R4082" s="11">
        <v>17997</v>
      </c>
      <c r="S4082" s="13">
        <f>_xlfn.XLOOKUP(P4082,rif_fee_schedule!$A$2:$A$84,rif_fee_schedule!C$2:C$84, 0)*1.628</f>
        <v>14.380123999999999</v>
      </c>
      <c r="T4082" s="13">
        <f>_xlfn.XLOOKUP(P4082,rif_fee_schedule!$A$2:$A$84,rif_fee_schedule!D$2:D$84, 0)</f>
        <v>8.3520000000000003</v>
      </c>
      <c r="U4082" s="14">
        <f t="shared" si="190"/>
        <v>258799.09162799997</v>
      </c>
      <c r="V4082" s="14">
        <f t="shared" si="191"/>
        <v>150310.94400000002</v>
      </c>
      <c r="W4082" s="2"/>
      <c r="Y4082" s="3">
        <v>272008405.74000001</v>
      </c>
      <c r="Z4082" s="3">
        <v>5573244.3300000001</v>
      </c>
      <c r="AA4082" s="3">
        <v>0</v>
      </c>
      <c r="AB4082">
        <v>0</v>
      </c>
      <c r="AC4082" s="3">
        <v>0</v>
      </c>
      <c r="AD4082" s="2">
        <v>-7297347.0099999998</v>
      </c>
      <c r="AE4082" s="3">
        <v>599122533.62</v>
      </c>
      <c r="AF4082" s="3">
        <v>12164932.65</v>
      </c>
      <c r="AG4082" s="3">
        <v>2628720.44</v>
      </c>
      <c r="AH4082" s="3">
        <v>103699.7</v>
      </c>
      <c r="AI4082" s="3">
        <v>2074</v>
      </c>
      <c r="AJ4082" s="2">
        <v>-10188946.82</v>
      </c>
    </row>
    <row r="4083" spans="1:36" hidden="1" x14ac:dyDescent="0.25">
      <c r="A4083" s="8">
        <v>2</v>
      </c>
      <c r="B4083" s="8" t="s">
        <v>1526</v>
      </c>
      <c r="C4083" s="8">
        <v>131250370230</v>
      </c>
      <c r="D4083" s="8" t="s">
        <v>1527</v>
      </c>
      <c r="G4083" s="10">
        <v>43690</v>
      </c>
      <c r="H4083" s="8" t="s">
        <v>31</v>
      </c>
      <c r="I4083" s="8" t="s">
        <v>32</v>
      </c>
      <c r="J4083" s="9">
        <v>212964.24</v>
      </c>
      <c r="K4083" s="9">
        <v>4259.29</v>
      </c>
      <c r="L4083" s="8">
        <v>0</v>
      </c>
      <c r="M4083" s="14">
        <f t="shared" si="192"/>
        <v>217223.53</v>
      </c>
      <c r="N4083" s="8">
        <v>0</v>
      </c>
      <c r="O4083" s="8">
        <v>0</v>
      </c>
      <c r="P4083" s="8" t="s">
        <v>44</v>
      </c>
      <c r="R4083" s="11">
        <v>-5485</v>
      </c>
      <c r="S4083" s="13">
        <f>_xlfn.XLOOKUP(P4083,rif_fee_schedule!$A$2:$A$84,rif_fee_schedule!C$2:C$84, 0)*1.628</f>
        <v>3.9446439999999998</v>
      </c>
      <c r="T4083" s="13">
        <f>_xlfn.XLOOKUP(P4083,rif_fee_schedule!$A$2:$A$84,rif_fee_schedule!D$2:D$84, 0)</f>
        <v>2.2909999999999999</v>
      </c>
      <c r="U4083" s="14">
        <f t="shared" ref="U4083:U4146" si="193">S4083*R4083</f>
        <v>-21636.372339999998</v>
      </c>
      <c r="V4083" s="14">
        <f t="shared" ref="V4083:V4146" si="194">T4083*R4083</f>
        <v>-12566.135</v>
      </c>
      <c r="W4083" s="2"/>
      <c r="Y4083" s="3">
        <v>272008405.74000001</v>
      </c>
      <c r="Z4083" s="3">
        <v>5573244.3300000001</v>
      </c>
      <c r="AA4083" s="3">
        <v>0</v>
      </c>
      <c r="AB4083">
        <v>0</v>
      </c>
      <c r="AC4083" s="3">
        <v>0</v>
      </c>
      <c r="AD4083" s="2">
        <v>-7297347.0099999998</v>
      </c>
      <c r="AE4083" s="3">
        <v>599122533.62</v>
      </c>
      <c r="AF4083" s="3">
        <v>12164932.65</v>
      </c>
      <c r="AG4083" s="3">
        <v>2628720.44</v>
      </c>
      <c r="AH4083" s="3">
        <v>103699.7</v>
      </c>
      <c r="AI4083" s="3">
        <v>2074</v>
      </c>
      <c r="AJ4083" s="2">
        <v>-10188946.82</v>
      </c>
    </row>
    <row r="4084" spans="1:36" hidden="1" x14ac:dyDescent="0.25">
      <c r="A4084" s="8">
        <v>3.1</v>
      </c>
      <c r="B4084" s="8" t="s">
        <v>4158</v>
      </c>
      <c r="C4084" s="8">
        <v>1912350040060</v>
      </c>
      <c r="D4084" s="8" t="s">
        <v>4159</v>
      </c>
      <c r="F4084" s="8" t="s">
        <v>4160</v>
      </c>
      <c r="G4084" s="10">
        <v>43697</v>
      </c>
      <c r="H4084" s="8" t="s">
        <v>31</v>
      </c>
      <c r="I4084" s="8" t="s">
        <v>38</v>
      </c>
      <c r="J4084" s="9">
        <v>8772.4500000000007</v>
      </c>
      <c r="K4084" s="9">
        <v>175.45</v>
      </c>
      <c r="L4084" s="8">
        <v>0</v>
      </c>
      <c r="M4084" s="14">
        <f t="shared" si="192"/>
        <v>8947.9000000000015</v>
      </c>
      <c r="N4084" s="8">
        <v>0</v>
      </c>
      <c r="O4084" s="8">
        <v>0</v>
      </c>
      <c r="P4084" s="8" t="s">
        <v>77</v>
      </c>
      <c r="R4084" s="8">
        <v>1</v>
      </c>
      <c r="S4084" s="13">
        <f>_xlfn.XLOOKUP(P4084,rif_fee_schedule!$A$2:$A$84,rif_fee_schedule!C$2:C$84, 0)*1.628</f>
        <v>9769.6279999999988</v>
      </c>
      <c r="T4084" s="13">
        <f>_xlfn.XLOOKUP(P4084,rif_fee_schedule!$A$2:$A$84,rif_fee_schedule!D$2:D$84, 0)</f>
        <v>5674</v>
      </c>
      <c r="U4084" s="14">
        <f t="shared" si="193"/>
        <v>9769.6279999999988</v>
      </c>
      <c r="V4084" s="14">
        <f t="shared" si="194"/>
        <v>5674</v>
      </c>
      <c r="W4084"/>
      <c r="Y4084" s="3">
        <v>34362078.990000002</v>
      </c>
      <c r="Z4084" s="3">
        <v>687512.03</v>
      </c>
      <c r="AA4084" s="3">
        <v>0</v>
      </c>
      <c r="AB4084">
        <v>0</v>
      </c>
      <c r="AC4084" s="3">
        <v>0</v>
      </c>
      <c r="AD4084" s="2">
        <v>-175934.14</v>
      </c>
      <c r="AE4084" s="3">
        <v>599122533.62</v>
      </c>
      <c r="AF4084" s="3">
        <v>12164932.65</v>
      </c>
      <c r="AG4084" s="3">
        <v>2628720.44</v>
      </c>
      <c r="AH4084" s="3">
        <v>103699.7</v>
      </c>
      <c r="AI4084" s="3">
        <v>2074</v>
      </c>
      <c r="AJ4084" s="2">
        <v>-10188946.82</v>
      </c>
    </row>
    <row r="4085" spans="1:36" hidden="1" x14ac:dyDescent="0.25">
      <c r="A4085" s="8">
        <v>5.0999999999999996</v>
      </c>
      <c r="B4085" s="8" t="s">
        <v>5261</v>
      </c>
      <c r="C4085" s="8">
        <v>3350230000830</v>
      </c>
      <c r="D4085" s="8" t="s">
        <v>5262</v>
      </c>
      <c r="F4085" s="8" t="s">
        <v>5263</v>
      </c>
      <c r="G4085" s="10">
        <v>43703</v>
      </c>
      <c r="H4085" s="8" t="s">
        <v>31</v>
      </c>
      <c r="I4085" s="8" t="s">
        <v>38</v>
      </c>
      <c r="J4085" s="9">
        <v>0</v>
      </c>
      <c r="K4085" s="9">
        <v>0</v>
      </c>
      <c r="L4085" s="8">
        <v>0</v>
      </c>
      <c r="M4085" s="14">
        <f t="shared" si="192"/>
        <v>0</v>
      </c>
      <c r="N4085" s="8">
        <v>0</v>
      </c>
      <c r="O4085" s="8">
        <v>0</v>
      </c>
      <c r="P4085" s="8" t="s">
        <v>1765</v>
      </c>
      <c r="R4085" s="8">
        <v>0</v>
      </c>
      <c r="S4085" s="13">
        <f>_xlfn.XLOOKUP(P4085,rif_fee_schedule!$A$2:$A$84,rif_fee_schedule!C$2:C$84, 0)*1.628</f>
        <v>1146.1119999999999</v>
      </c>
      <c r="T4085" s="13">
        <f>_xlfn.XLOOKUP(P4085,rif_fee_schedule!$A$2:$A$84,rif_fee_schedule!D$2:D$84, 0)</f>
        <v>666</v>
      </c>
      <c r="U4085" s="14">
        <f t="shared" si="193"/>
        <v>0</v>
      </c>
      <c r="V4085" s="14">
        <f t="shared" si="194"/>
        <v>0</v>
      </c>
      <c r="W4085"/>
      <c r="Y4085" s="3">
        <v>460572.8</v>
      </c>
      <c r="Z4085" s="3">
        <v>9211.4599999999991</v>
      </c>
      <c r="AA4085" s="3">
        <v>0</v>
      </c>
      <c r="AB4085">
        <v>0</v>
      </c>
      <c r="AC4085" s="3">
        <v>0</v>
      </c>
      <c r="AD4085" s="2">
        <v>11471.08</v>
      </c>
      <c r="AE4085" s="3">
        <v>599122533.62</v>
      </c>
      <c r="AF4085" s="3">
        <v>12164932.65</v>
      </c>
      <c r="AG4085" s="3">
        <v>2628720.44</v>
      </c>
      <c r="AH4085" s="3">
        <v>103699.7</v>
      </c>
      <c r="AI4085" s="3">
        <v>2074</v>
      </c>
      <c r="AJ4085" s="2">
        <v>-10188946.82</v>
      </c>
    </row>
    <row r="4086" spans="1:36" hidden="1" x14ac:dyDescent="0.25">
      <c r="A4086" s="8">
        <v>6</v>
      </c>
      <c r="B4086" s="8" t="s">
        <v>5972</v>
      </c>
      <c r="C4086" s="8">
        <v>1678240073955</v>
      </c>
      <c r="D4086" s="8" t="s">
        <v>5973</v>
      </c>
      <c r="F4086" s="8" t="s">
        <v>5974</v>
      </c>
      <c r="G4086" s="10">
        <v>43689</v>
      </c>
      <c r="H4086" s="8" t="s">
        <v>31</v>
      </c>
      <c r="I4086" s="8" t="s">
        <v>38</v>
      </c>
      <c r="J4086" s="9">
        <v>9278.02</v>
      </c>
      <c r="K4086" s="9">
        <v>185.56</v>
      </c>
      <c r="L4086" s="8">
        <v>0</v>
      </c>
      <c r="M4086" s="14">
        <f t="shared" si="192"/>
        <v>9463.58</v>
      </c>
      <c r="N4086" s="8">
        <v>0</v>
      </c>
      <c r="O4086" s="8">
        <v>0</v>
      </c>
      <c r="P4086" s="8" t="s">
        <v>77</v>
      </c>
      <c r="R4086" s="8">
        <v>1</v>
      </c>
      <c r="S4086" s="13">
        <f>_xlfn.XLOOKUP(P4086,rif_fee_schedule!$A$2:$A$84,rif_fee_schedule!C$2:C$84, 0)*1.628</f>
        <v>9769.6279999999988</v>
      </c>
      <c r="T4086" s="13">
        <f>_xlfn.XLOOKUP(P4086,rif_fee_schedule!$A$2:$A$84,rif_fee_schedule!D$2:D$84, 0)</f>
        <v>5674</v>
      </c>
      <c r="U4086" s="14">
        <f t="shared" si="193"/>
        <v>9769.6279999999988</v>
      </c>
      <c r="V4086" s="14">
        <f t="shared" si="194"/>
        <v>5674</v>
      </c>
      <c r="W4086"/>
      <c r="Y4086" s="3">
        <v>43269262.359999999</v>
      </c>
      <c r="Z4086" s="3">
        <v>874367.57</v>
      </c>
      <c r="AA4086" s="3">
        <v>433279.63</v>
      </c>
      <c r="AB4086">
        <v>0</v>
      </c>
      <c r="AC4086" s="3">
        <v>0</v>
      </c>
      <c r="AD4086" s="2">
        <v>374512.67</v>
      </c>
      <c r="AE4086" s="3">
        <v>599122533.62</v>
      </c>
      <c r="AF4086" s="3">
        <v>12164932.65</v>
      </c>
      <c r="AG4086" s="3">
        <v>2628720.44</v>
      </c>
      <c r="AH4086" s="3">
        <v>103699.7</v>
      </c>
      <c r="AI4086" s="3">
        <v>2074</v>
      </c>
      <c r="AJ4086" s="2">
        <v>-10188946.82</v>
      </c>
    </row>
    <row r="4087" spans="1:36" hidden="1" x14ac:dyDescent="0.25">
      <c r="A4087" s="8">
        <v>6</v>
      </c>
      <c r="B4087" s="8" t="s">
        <v>5980</v>
      </c>
      <c r="C4087" s="8">
        <v>1678240073953</v>
      </c>
      <c r="D4087" s="8" t="s">
        <v>5981</v>
      </c>
      <c r="F4087" s="8" t="s">
        <v>5974</v>
      </c>
      <c r="G4087" s="10">
        <v>43685</v>
      </c>
      <c r="H4087" s="8" t="s">
        <v>31</v>
      </c>
      <c r="I4087" s="8" t="s">
        <v>38</v>
      </c>
      <c r="J4087" s="9">
        <v>9278.02</v>
      </c>
      <c r="K4087" s="9">
        <v>185.56</v>
      </c>
      <c r="L4087" s="8">
        <v>0</v>
      </c>
      <c r="M4087" s="14">
        <f t="shared" si="192"/>
        <v>9463.58</v>
      </c>
      <c r="N4087" s="8">
        <v>0</v>
      </c>
      <c r="O4087" s="8">
        <v>0</v>
      </c>
      <c r="P4087" s="8" t="s">
        <v>77</v>
      </c>
      <c r="R4087" s="8">
        <v>1</v>
      </c>
      <c r="S4087" s="13">
        <f>_xlfn.XLOOKUP(P4087,rif_fee_schedule!$A$2:$A$84,rif_fee_schedule!C$2:C$84, 0)*1.628</f>
        <v>9769.6279999999988</v>
      </c>
      <c r="T4087" s="13">
        <f>_xlfn.XLOOKUP(P4087,rif_fee_schedule!$A$2:$A$84,rif_fee_schedule!D$2:D$84, 0)</f>
        <v>5674</v>
      </c>
      <c r="U4087" s="14">
        <f t="shared" si="193"/>
        <v>9769.6279999999988</v>
      </c>
      <c r="V4087" s="14">
        <f t="shared" si="194"/>
        <v>5674</v>
      </c>
      <c r="W4087"/>
      <c r="Y4087" s="3">
        <v>43269262.359999999</v>
      </c>
      <c r="Z4087" s="3">
        <v>874367.57</v>
      </c>
      <c r="AA4087" s="3">
        <v>433279.63</v>
      </c>
      <c r="AB4087">
        <v>0</v>
      </c>
      <c r="AC4087" s="3">
        <v>0</v>
      </c>
      <c r="AD4087" s="2">
        <v>374512.67</v>
      </c>
      <c r="AE4087" s="3">
        <v>599122533.62</v>
      </c>
      <c r="AF4087" s="3">
        <v>12164932.65</v>
      </c>
      <c r="AG4087" s="3">
        <v>2628720.44</v>
      </c>
      <c r="AH4087" s="3">
        <v>103699.7</v>
      </c>
      <c r="AI4087" s="3">
        <v>2074</v>
      </c>
      <c r="AJ4087" s="2">
        <v>-10188946.82</v>
      </c>
    </row>
    <row r="4088" spans="1:36" hidden="1" x14ac:dyDescent="0.25">
      <c r="A4088" s="8">
        <v>2</v>
      </c>
      <c r="B4088" s="8" t="s">
        <v>2315</v>
      </c>
      <c r="C4088" s="8">
        <v>141290120230</v>
      </c>
      <c r="D4088" s="8" t="s">
        <v>2316</v>
      </c>
      <c r="F4088" s="8" t="s">
        <v>2317</v>
      </c>
      <c r="G4088" s="10">
        <v>43683</v>
      </c>
      <c r="H4088" s="8" t="s">
        <v>31</v>
      </c>
      <c r="I4088" s="8" t="s">
        <v>38</v>
      </c>
      <c r="J4088" s="9">
        <v>0</v>
      </c>
      <c r="K4088" s="9">
        <v>0</v>
      </c>
      <c r="L4088" s="8">
        <v>0</v>
      </c>
      <c r="M4088" s="14">
        <f t="shared" si="192"/>
        <v>0</v>
      </c>
      <c r="N4088" s="8">
        <v>0</v>
      </c>
      <c r="O4088" s="8">
        <v>0</v>
      </c>
      <c r="P4088" s="8" t="s">
        <v>77</v>
      </c>
      <c r="R4088" s="8">
        <v>0</v>
      </c>
      <c r="S4088" s="13">
        <f>_xlfn.XLOOKUP(P4088,rif_fee_schedule!$A$2:$A$84,rif_fee_schedule!C$2:C$84, 0)*1.628</f>
        <v>9769.6279999999988</v>
      </c>
      <c r="T4088" s="13">
        <f>_xlfn.XLOOKUP(P4088,rif_fee_schedule!$A$2:$A$84,rif_fee_schedule!D$2:D$84, 0)</f>
        <v>5674</v>
      </c>
      <c r="U4088" s="14">
        <f t="shared" si="193"/>
        <v>0</v>
      </c>
      <c r="V4088" s="14">
        <f t="shared" si="194"/>
        <v>0</v>
      </c>
      <c r="W4088"/>
      <c r="Y4088" s="3">
        <v>272008405.74000001</v>
      </c>
      <c r="Z4088" s="3">
        <v>5573244.3300000001</v>
      </c>
      <c r="AA4088" s="3">
        <v>0</v>
      </c>
      <c r="AB4088">
        <v>0</v>
      </c>
      <c r="AC4088" s="3">
        <v>0</v>
      </c>
      <c r="AD4088" s="2">
        <v>-7297347.0099999998</v>
      </c>
      <c r="AE4088" s="3">
        <v>599122533.62</v>
      </c>
      <c r="AF4088" s="3">
        <v>12164932.65</v>
      </c>
      <c r="AG4088" s="3">
        <v>2628720.44</v>
      </c>
      <c r="AH4088" s="3">
        <v>103699.7</v>
      </c>
      <c r="AI4088" s="3">
        <v>2074</v>
      </c>
      <c r="AJ4088" s="2">
        <v>-10188946.82</v>
      </c>
    </row>
    <row r="4089" spans="1:36" hidden="1" x14ac:dyDescent="0.25">
      <c r="A4089" s="8">
        <v>2</v>
      </c>
      <c r="B4089" s="8" t="s">
        <v>2088</v>
      </c>
      <c r="C4089" s="8">
        <v>141110130470</v>
      </c>
      <c r="D4089" s="8" t="s">
        <v>2089</v>
      </c>
      <c r="G4089" s="10">
        <v>43693</v>
      </c>
      <c r="H4089" s="8" t="s">
        <v>31</v>
      </c>
      <c r="I4089" s="8" t="s">
        <v>32</v>
      </c>
      <c r="J4089" s="9">
        <v>26215.3</v>
      </c>
      <c r="K4089" s="9">
        <v>524.30999999999995</v>
      </c>
      <c r="L4089" s="8">
        <v>0</v>
      </c>
      <c r="M4089" s="14">
        <f t="shared" si="192"/>
        <v>26739.61</v>
      </c>
      <c r="N4089" s="8">
        <v>0</v>
      </c>
      <c r="O4089" s="8">
        <v>0</v>
      </c>
      <c r="P4089" s="8" t="s">
        <v>114</v>
      </c>
      <c r="R4089" s="8">
        <v>-2</v>
      </c>
      <c r="S4089" s="13">
        <f>_xlfn.XLOOKUP(P4089,rif_fee_schedule!$A$2:$A$84,rif_fee_schedule!C$2:C$84, 0)*1.628</f>
        <v>4288.152</v>
      </c>
      <c r="T4089" s="13">
        <f>_xlfn.XLOOKUP(P4089,rif_fee_schedule!$A$2:$A$84,rif_fee_schedule!D$2:D$84, 0)</f>
        <v>2490</v>
      </c>
      <c r="U4089" s="14">
        <f t="shared" si="193"/>
        <v>-8576.3040000000001</v>
      </c>
      <c r="V4089" s="14">
        <f t="shared" si="194"/>
        <v>-4980</v>
      </c>
      <c r="W4089"/>
      <c r="Y4089" s="3">
        <v>272008405.74000001</v>
      </c>
      <c r="Z4089" s="3">
        <v>5573244.3300000001</v>
      </c>
      <c r="AA4089" s="3">
        <v>0</v>
      </c>
      <c r="AB4089">
        <v>0</v>
      </c>
      <c r="AC4089" s="3">
        <v>0</v>
      </c>
      <c r="AD4089" s="2">
        <v>-7297347.0099999998</v>
      </c>
      <c r="AE4089" s="3">
        <v>599122533.62</v>
      </c>
      <c r="AF4089" s="3">
        <v>12164932.65</v>
      </c>
      <c r="AG4089" s="3">
        <v>2628720.44</v>
      </c>
      <c r="AH4089" s="3">
        <v>103699.7</v>
      </c>
      <c r="AI4089" s="3">
        <v>2074</v>
      </c>
      <c r="AJ4089" s="2">
        <v>-10188946.82</v>
      </c>
    </row>
    <row r="4090" spans="1:36" hidden="1" x14ac:dyDescent="0.25">
      <c r="A4090" s="8">
        <v>2</v>
      </c>
      <c r="B4090" s="8" t="s">
        <v>2088</v>
      </c>
      <c r="C4090" s="8">
        <v>141110130470</v>
      </c>
      <c r="D4090" s="8" t="s">
        <v>2089</v>
      </c>
      <c r="G4090" s="10">
        <v>43693</v>
      </c>
      <c r="H4090" s="8" t="s">
        <v>31</v>
      </c>
      <c r="I4090" s="8" t="s">
        <v>32</v>
      </c>
      <c r="J4090" s="9">
        <v>26215.3</v>
      </c>
      <c r="K4090" s="9">
        <v>524.30999999999995</v>
      </c>
      <c r="L4090" s="8">
        <v>0</v>
      </c>
      <c r="M4090" s="14">
        <f t="shared" si="192"/>
        <v>26739.61</v>
      </c>
      <c r="N4090" s="8">
        <v>0</v>
      </c>
      <c r="O4090" s="8">
        <v>0</v>
      </c>
      <c r="P4090" s="8" t="s">
        <v>113</v>
      </c>
      <c r="R4090" s="8">
        <v>6</v>
      </c>
      <c r="S4090" s="13">
        <f>_xlfn.XLOOKUP(P4090,rif_fee_schedule!$A$2:$A$84,rif_fee_schedule!C$2:C$84, 0)*1.628</f>
        <v>6860.3919999999998</v>
      </c>
      <c r="T4090" s="13">
        <f>_xlfn.XLOOKUP(P4090,rif_fee_schedule!$A$2:$A$84,rif_fee_schedule!D$2:D$84, 0)</f>
        <v>3984</v>
      </c>
      <c r="U4090" s="14">
        <f t="shared" si="193"/>
        <v>41162.351999999999</v>
      </c>
      <c r="V4090" s="14">
        <f t="shared" si="194"/>
        <v>23904</v>
      </c>
      <c r="W4090"/>
      <c r="Y4090" s="3">
        <v>272008405.74000001</v>
      </c>
      <c r="Z4090" s="3">
        <v>5573244.3300000001</v>
      </c>
      <c r="AA4090" s="3">
        <v>0</v>
      </c>
      <c r="AB4090">
        <v>0</v>
      </c>
      <c r="AC4090" s="3">
        <v>0</v>
      </c>
      <c r="AD4090" s="2">
        <v>-7297347.0099999998</v>
      </c>
      <c r="AE4090" s="3">
        <v>599122533.62</v>
      </c>
      <c r="AF4090" s="3">
        <v>12164932.65</v>
      </c>
      <c r="AG4090" s="3">
        <v>2628720.44</v>
      </c>
      <c r="AH4090" s="3">
        <v>103699.7</v>
      </c>
      <c r="AI4090" s="3">
        <v>2074</v>
      </c>
      <c r="AJ4090" s="2">
        <v>-10188946.82</v>
      </c>
    </row>
    <row r="4091" spans="1:36" hidden="1" x14ac:dyDescent="0.25">
      <c r="A4091" s="8">
        <v>9.1</v>
      </c>
      <c r="B4091" s="8" t="s">
        <v>8841</v>
      </c>
      <c r="C4091" s="8">
        <v>420360130100</v>
      </c>
      <c r="D4091" s="8" t="s">
        <v>8842</v>
      </c>
      <c r="F4091" s="8" t="s">
        <v>8843</v>
      </c>
      <c r="G4091" s="10">
        <v>43693</v>
      </c>
      <c r="H4091" s="8" t="s">
        <v>31</v>
      </c>
      <c r="I4091" s="8" t="s">
        <v>38</v>
      </c>
      <c r="J4091" s="9">
        <v>1969.71</v>
      </c>
      <c r="K4091" s="9">
        <v>39.39</v>
      </c>
      <c r="L4091" s="8">
        <v>0</v>
      </c>
      <c r="M4091" s="14">
        <f t="shared" si="192"/>
        <v>2009.1000000000001</v>
      </c>
      <c r="N4091" s="8">
        <v>0</v>
      </c>
      <c r="O4091" s="8">
        <v>0</v>
      </c>
      <c r="P4091" s="8" t="s">
        <v>114</v>
      </c>
      <c r="R4091" s="8">
        <v>2</v>
      </c>
      <c r="S4091" s="13">
        <f>_xlfn.XLOOKUP(P4091,rif_fee_schedule!$A$2:$A$84,rif_fee_schedule!C$2:C$84, 0)*1.628</f>
        <v>4288.152</v>
      </c>
      <c r="T4091" s="13">
        <f>_xlfn.XLOOKUP(P4091,rif_fee_schedule!$A$2:$A$84,rif_fee_schedule!D$2:D$84, 0)</f>
        <v>2490</v>
      </c>
      <c r="U4091" s="14">
        <f t="shared" si="193"/>
        <v>8576.3040000000001</v>
      </c>
      <c r="V4091" s="14">
        <f t="shared" si="194"/>
        <v>4980</v>
      </c>
      <c r="W4091"/>
      <c r="Y4091" s="3">
        <v>13894747.220000001</v>
      </c>
      <c r="Z4091" s="3">
        <v>290518.01</v>
      </c>
      <c r="AA4091" s="3">
        <v>0</v>
      </c>
      <c r="AB4091">
        <v>0</v>
      </c>
      <c r="AC4091" s="3">
        <v>0</v>
      </c>
      <c r="AD4091" s="2">
        <v>-156592.79</v>
      </c>
      <c r="AE4091" s="3">
        <v>599122533.62</v>
      </c>
      <c r="AF4091" s="3">
        <v>12164932.65</v>
      </c>
      <c r="AG4091" s="3">
        <v>2628720.44</v>
      </c>
      <c r="AH4091" s="3">
        <v>103699.7</v>
      </c>
      <c r="AI4091" s="3">
        <v>2074</v>
      </c>
      <c r="AJ4091" s="2">
        <v>-10188946.82</v>
      </c>
    </row>
    <row r="4092" spans="1:36" hidden="1" x14ac:dyDescent="0.25">
      <c r="A4092" s="8">
        <v>9.1</v>
      </c>
      <c r="B4092" s="8" t="s">
        <v>8841</v>
      </c>
      <c r="C4092" s="8">
        <v>420360130100</v>
      </c>
      <c r="D4092" s="8" t="s">
        <v>8842</v>
      </c>
      <c r="F4092" s="8" t="s">
        <v>8843</v>
      </c>
      <c r="G4092" s="10">
        <v>43693</v>
      </c>
      <c r="H4092" s="8" t="s">
        <v>31</v>
      </c>
      <c r="I4092" s="8" t="s">
        <v>38</v>
      </c>
      <c r="J4092" s="9">
        <v>1969.71</v>
      </c>
      <c r="K4092" s="9">
        <v>39.39</v>
      </c>
      <c r="L4092" s="8">
        <v>0</v>
      </c>
      <c r="M4092" s="14">
        <f t="shared" si="192"/>
        <v>2009.1000000000001</v>
      </c>
      <c r="N4092" s="8">
        <v>0</v>
      </c>
      <c r="O4092" s="8">
        <v>0</v>
      </c>
      <c r="P4092" s="8" t="s">
        <v>77</v>
      </c>
      <c r="R4092" s="8">
        <v>-1</v>
      </c>
      <c r="S4092" s="13">
        <f>_xlfn.XLOOKUP(P4092,rif_fee_schedule!$A$2:$A$84,rif_fee_schedule!C$2:C$84, 0)*1.628</f>
        <v>9769.6279999999988</v>
      </c>
      <c r="T4092" s="13">
        <f>_xlfn.XLOOKUP(P4092,rif_fee_schedule!$A$2:$A$84,rif_fee_schedule!D$2:D$84, 0)</f>
        <v>5674</v>
      </c>
      <c r="U4092" s="14">
        <f t="shared" si="193"/>
        <v>-9769.6279999999988</v>
      </c>
      <c r="V4092" s="14">
        <f t="shared" si="194"/>
        <v>-5674</v>
      </c>
      <c r="W4092"/>
      <c r="Y4092" s="3">
        <v>13894747.220000001</v>
      </c>
      <c r="Z4092" s="3">
        <v>290518.01</v>
      </c>
      <c r="AA4092" s="3">
        <v>0</v>
      </c>
      <c r="AB4092">
        <v>0</v>
      </c>
      <c r="AC4092" s="3">
        <v>0</v>
      </c>
      <c r="AD4092" s="2">
        <v>-156592.79</v>
      </c>
      <c r="AE4092" s="3">
        <v>599122533.62</v>
      </c>
      <c r="AF4092" s="3">
        <v>12164932.65</v>
      </c>
      <c r="AG4092" s="3">
        <v>2628720.44</v>
      </c>
      <c r="AH4092" s="3">
        <v>103699.7</v>
      </c>
      <c r="AI4092" s="3">
        <v>2074</v>
      </c>
      <c r="AJ4092" s="2">
        <v>-10188946.82</v>
      </c>
    </row>
    <row r="4093" spans="1:36" hidden="1" x14ac:dyDescent="0.25">
      <c r="A4093" s="8">
        <v>2</v>
      </c>
      <c r="B4093" s="8" t="s">
        <v>1182</v>
      </c>
      <c r="C4093" s="8">
        <v>131140350190</v>
      </c>
      <c r="D4093" s="8" t="s">
        <v>1183</v>
      </c>
      <c r="F4093" s="8" t="s">
        <v>1184</v>
      </c>
      <c r="G4093" s="10">
        <v>43685</v>
      </c>
      <c r="H4093" s="8" t="s">
        <v>31</v>
      </c>
      <c r="I4093" s="8" t="s">
        <v>38</v>
      </c>
      <c r="J4093" s="9">
        <v>1969.71</v>
      </c>
      <c r="K4093" s="9">
        <v>39.39</v>
      </c>
      <c r="L4093" s="8">
        <v>0</v>
      </c>
      <c r="M4093" s="14">
        <f t="shared" si="192"/>
        <v>2009.1000000000001</v>
      </c>
      <c r="N4093" s="8">
        <v>0</v>
      </c>
      <c r="O4093" s="8">
        <v>0</v>
      </c>
      <c r="P4093" s="8" t="s">
        <v>114</v>
      </c>
      <c r="R4093" s="8">
        <v>2</v>
      </c>
      <c r="S4093" s="13">
        <f>_xlfn.XLOOKUP(P4093,rif_fee_schedule!$A$2:$A$84,rif_fee_schedule!C$2:C$84, 0)*1.628</f>
        <v>4288.152</v>
      </c>
      <c r="T4093" s="13">
        <f>_xlfn.XLOOKUP(P4093,rif_fee_schedule!$A$2:$A$84,rif_fee_schedule!D$2:D$84, 0)</f>
        <v>2490</v>
      </c>
      <c r="U4093" s="14">
        <f t="shared" si="193"/>
        <v>8576.3040000000001</v>
      </c>
      <c r="V4093" s="14">
        <f t="shared" si="194"/>
        <v>4980</v>
      </c>
      <c r="W4093"/>
      <c r="Y4093" s="3">
        <v>272008405.74000001</v>
      </c>
      <c r="Z4093" s="3">
        <v>5573244.3300000001</v>
      </c>
      <c r="AA4093" s="3">
        <v>0</v>
      </c>
      <c r="AB4093">
        <v>0</v>
      </c>
      <c r="AC4093" s="3">
        <v>0</v>
      </c>
      <c r="AD4093" s="2">
        <v>-7297347.0099999998</v>
      </c>
      <c r="AE4093" s="3">
        <v>599122533.62</v>
      </c>
      <c r="AF4093" s="3">
        <v>12164932.65</v>
      </c>
      <c r="AG4093" s="3">
        <v>2628720.44</v>
      </c>
      <c r="AH4093" s="3">
        <v>103699.7</v>
      </c>
      <c r="AI4093" s="3">
        <v>2074</v>
      </c>
      <c r="AJ4093" s="2">
        <v>-10188946.82</v>
      </c>
    </row>
    <row r="4094" spans="1:36" hidden="1" x14ac:dyDescent="0.25">
      <c r="A4094" s="8">
        <v>2</v>
      </c>
      <c r="B4094" s="8" t="s">
        <v>1182</v>
      </c>
      <c r="C4094" s="8">
        <v>131140350190</v>
      </c>
      <c r="D4094" s="8" t="s">
        <v>1183</v>
      </c>
      <c r="F4094" s="8" t="s">
        <v>1184</v>
      </c>
      <c r="G4094" s="10">
        <v>43685</v>
      </c>
      <c r="H4094" s="8" t="s">
        <v>31</v>
      </c>
      <c r="I4094" s="8" t="s">
        <v>38</v>
      </c>
      <c r="J4094" s="9">
        <v>1969.71</v>
      </c>
      <c r="K4094" s="9">
        <v>39.39</v>
      </c>
      <c r="L4094" s="8">
        <v>0</v>
      </c>
      <c r="M4094" s="14">
        <f t="shared" si="192"/>
        <v>2009.1000000000001</v>
      </c>
      <c r="N4094" s="8">
        <v>0</v>
      </c>
      <c r="O4094" s="8">
        <v>0</v>
      </c>
      <c r="P4094" s="8" t="s">
        <v>77</v>
      </c>
      <c r="R4094" s="8">
        <v>-1</v>
      </c>
      <c r="S4094" s="13">
        <f>_xlfn.XLOOKUP(P4094,rif_fee_schedule!$A$2:$A$84,rif_fee_schedule!C$2:C$84, 0)*1.628</f>
        <v>9769.6279999999988</v>
      </c>
      <c r="T4094" s="13">
        <f>_xlfn.XLOOKUP(P4094,rif_fee_schedule!$A$2:$A$84,rif_fee_schedule!D$2:D$84, 0)</f>
        <v>5674</v>
      </c>
      <c r="U4094" s="14">
        <f t="shared" si="193"/>
        <v>-9769.6279999999988</v>
      </c>
      <c r="V4094" s="14">
        <f t="shared" si="194"/>
        <v>-5674</v>
      </c>
      <c r="W4094"/>
      <c r="Y4094" s="3">
        <v>272008405.74000001</v>
      </c>
      <c r="Z4094" s="3">
        <v>5573244.3300000001</v>
      </c>
      <c r="AA4094" s="3">
        <v>0</v>
      </c>
      <c r="AB4094">
        <v>0</v>
      </c>
      <c r="AC4094" s="3">
        <v>0</v>
      </c>
      <c r="AD4094" s="2">
        <v>-7297347.0099999998</v>
      </c>
      <c r="AE4094" s="3">
        <v>599122533.62</v>
      </c>
      <c r="AF4094" s="3">
        <v>12164932.65</v>
      </c>
      <c r="AG4094" s="3">
        <v>2628720.44</v>
      </c>
      <c r="AH4094" s="3">
        <v>103699.7</v>
      </c>
      <c r="AI4094" s="3">
        <v>2074</v>
      </c>
      <c r="AJ4094" s="2">
        <v>-10188946.82</v>
      </c>
    </row>
    <row r="4095" spans="1:36" hidden="1" x14ac:dyDescent="0.25">
      <c r="A4095" s="8">
        <v>9.1</v>
      </c>
      <c r="B4095" s="8" t="s">
        <v>8834</v>
      </c>
      <c r="C4095" s="8">
        <v>420250080010</v>
      </c>
      <c r="D4095" s="8" t="s">
        <v>8835</v>
      </c>
      <c r="G4095" s="10">
        <v>43732</v>
      </c>
      <c r="H4095" s="8" t="s">
        <v>31</v>
      </c>
      <c r="I4095" s="8" t="s">
        <v>32</v>
      </c>
      <c r="J4095" s="9">
        <v>44397.18</v>
      </c>
      <c r="K4095" s="9">
        <v>887.95</v>
      </c>
      <c r="L4095" s="8">
        <v>0</v>
      </c>
      <c r="M4095" s="14">
        <f t="shared" si="192"/>
        <v>45285.13</v>
      </c>
      <c r="N4095" s="8">
        <v>0</v>
      </c>
      <c r="O4095" s="8">
        <v>0</v>
      </c>
      <c r="P4095" s="8" t="s">
        <v>177</v>
      </c>
      <c r="R4095" s="8">
        <v>8</v>
      </c>
      <c r="S4095" s="13">
        <f>_xlfn.XLOOKUP(P4095,rif_fee_schedule!$A$2:$A$84,rif_fee_schedule!C$2:C$84, 0)*1.628</f>
        <v>12361.403999999999</v>
      </c>
      <c r="T4095" s="13">
        <f>_xlfn.XLOOKUP(P4095,rif_fee_schedule!$A$2:$A$84,rif_fee_schedule!D$2:D$84, 0)</f>
        <v>7179</v>
      </c>
      <c r="U4095" s="14">
        <f t="shared" si="193"/>
        <v>98891.231999999989</v>
      </c>
      <c r="V4095" s="14">
        <f t="shared" si="194"/>
        <v>57432</v>
      </c>
      <c r="Y4095" s="3">
        <v>13894747.220000001</v>
      </c>
      <c r="Z4095" s="3">
        <v>290518.01</v>
      </c>
      <c r="AA4095" s="3">
        <v>0</v>
      </c>
      <c r="AB4095">
        <v>0</v>
      </c>
      <c r="AC4095" s="3">
        <v>0</v>
      </c>
      <c r="AD4095" s="2">
        <v>-156592.79</v>
      </c>
      <c r="AE4095" s="3">
        <v>599122533.62</v>
      </c>
      <c r="AF4095" s="3">
        <v>12164932.65</v>
      </c>
      <c r="AG4095" s="3">
        <v>2628720.44</v>
      </c>
      <c r="AH4095" s="3">
        <v>103699.7</v>
      </c>
      <c r="AI4095" s="3">
        <v>2074</v>
      </c>
      <c r="AJ4095" s="2">
        <v>-10188946.82</v>
      </c>
    </row>
    <row r="4096" spans="1:36" hidden="1" x14ac:dyDescent="0.25">
      <c r="A4096" s="8">
        <v>9.1</v>
      </c>
      <c r="B4096" s="8" t="s">
        <v>8834</v>
      </c>
      <c r="C4096" s="8">
        <v>420250080010</v>
      </c>
      <c r="D4096" s="8" t="s">
        <v>8835</v>
      </c>
      <c r="G4096" s="10">
        <v>43732</v>
      </c>
      <c r="H4096" s="8" t="s">
        <v>31</v>
      </c>
      <c r="I4096" s="8" t="s">
        <v>32</v>
      </c>
      <c r="J4096" s="9">
        <v>44397.18</v>
      </c>
      <c r="K4096" s="9">
        <v>887.95</v>
      </c>
      <c r="L4096" s="8">
        <v>0</v>
      </c>
      <c r="M4096" s="14">
        <f t="shared" si="192"/>
        <v>45285.13</v>
      </c>
      <c r="N4096" s="8">
        <v>0</v>
      </c>
      <c r="O4096" s="8">
        <v>0</v>
      </c>
      <c r="P4096" s="8" t="s">
        <v>177</v>
      </c>
      <c r="R4096" s="8">
        <v>-4</v>
      </c>
      <c r="S4096" s="13">
        <f>_xlfn.XLOOKUP(P4096,rif_fee_schedule!$A$2:$A$84,rif_fee_schedule!C$2:C$84, 0)*1.628</f>
        <v>12361.403999999999</v>
      </c>
      <c r="T4096" s="13">
        <f>_xlfn.XLOOKUP(P4096,rif_fee_schedule!$A$2:$A$84,rif_fee_schedule!D$2:D$84, 0)</f>
        <v>7179</v>
      </c>
      <c r="U4096" s="14">
        <f t="shared" si="193"/>
        <v>-49445.615999999995</v>
      </c>
      <c r="V4096" s="14">
        <f t="shared" si="194"/>
        <v>-28716</v>
      </c>
      <c r="Y4096" s="3">
        <v>13894747.220000001</v>
      </c>
      <c r="Z4096" s="3">
        <v>290518.01</v>
      </c>
      <c r="AA4096" s="3">
        <v>0</v>
      </c>
      <c r="AB4096">
        <v>0</v>
      </c>
      <c r="AC4096" s="3">
        <v>0</v>
      </c>
      <c r="AD4096" s="2">
        <v>-156592.79</v>
      </c>
      <c r="AE4096" s="3">
        <v>599122533.62</v>
      </c>
      <c r="AF4096" s="3">
        <v>12164932.65</v>
      </c>
      <c r="AG4096" s="3">
        <v>2628720.44</v>
      </c>
      <c r="AH4096" s="3">
        <v>103699.7</v>
      </c>
      <c r="AI4096" s="3">
        <v>2074</v>
      </c>
      <c r="AJ4096" s="2">
        <v>-10188946.82</v>
      </c>
    </row>
    <row r="4097" spans="1:36" hidden="1" x14ac:dyDescent="0.25">
      <c r="A4097" s="8">
        <v>6</v>
      </c>
      <c r="B4097" s="8" t="s">
        <v>5345</v>
      </c>
      <c r="C4097" s="8">
        <v>1079090390030</v>
      </c>
      <c r="D4097" s="8" t="s">
        <v>5346</v>
      </c>
      <c r="F4097" s="8" t="s">
        <v>5347</v>
      </c>
      <c r="G4097" s="10">
        <v>43756</v>
      </c>
      <c r="H4097" s="8" t="s">
        <v>31</v>
      </c>
      <c r="I4097" s="8" t="s">
        <v>38</v>
      </c>
      <c r="J4097" s="9">
        <v>39188.22</v>
      </c>
      <c r="K4097" s="9">
        <v>783.77</v>
      </c>
      <c r="L4097" s="8">
        <v>0</v>
      </c>
      <c r="M4097" s="14">
        <f t="shared" si="192"/>
        <v>39971.99</v>
      </c>
      <c r="N4097" s="8">
        <v>0</v>
      </c>
      <c r="O4097" s="8">
        <v>0</v>
      </c>
      <c r="P4097" s="8" t="s">
        <v>45</v>
      </c>
      <c r="R4097" s="11">
        <v>-9319</v>
      </c>
      <c r="S4097" s="13">
        <f>_xlfn.XLOOKUP(P4097,rif_fee_schedule!$A$2:$A$84,rif_fee_schedule!C$2:C$84, 0)*1.628</f>
        <v>19.244587999999997</v>
      </c>
      <c r="T4097" s="13">
        <f>_xlfn.XLOOKUP(P4097,rif_fee_schedule!$A$2:$A$84,rif_fee_schedule!D$2:D$84, 0)</f>
        <v>11.177</v>
      </c>
      <c r="U4097" s="14">
        <f t="shared" si="193"/>
        <v>-179340.31557199996</v>
      </c>
      <c r="V4097" s="14">
        <f t="shared" si="194"/>
        <v>-104158.463</v>
      </c>
      <c r="W4097" s="2"/>
      <c r="Y4097" s="3">
        <v>43269262.359999999</v>
      </c>
      <c r="Z4097" s="3">
        <v>874367.57</v>
      </c>
      <c r="AA4097" s="3">
        <v>433279.63</v>
      </c>
      <c r="AB4097">
        <v>0</v>
      </c>
      <c r="AC4097" s="3">
        <v>0</v>
      </c>
      <c r="AD4097" s="2">
        <v>374512.67</v>
      </c>
      <c r="AE4097" s="3">
        <v>599122533.62</v>
      </c>
      <c r="AF4097" s="3">
        <v>12164932.65</v>
      </c>
      <c r="AG4097" s="3">
        <v>2628720.44</v>
      </c>
      <c r="AH4097" s="3">
        <v>103699.7</v>
      </c>
      <c r="AI4097" s="3">
        <v>2074</v>
      </c>
      <c r="AJ4097" s="2">
        <v>-10188946.82</v>
      </c>
    </row>
    <row r="4098" spans="1:36" hidden="1" x14ac:dyDescent="0.25">
      <c r="A4098" s="8">
        <v>6</v>
      </c>
      <c r="B4098" s="8" t="s">
        <v>5345</v>
      </c>
      <c r="C4098" s="8">
        <v>1079090390030</v>
      </c>
      <c r="D4098" s="8" t="s">
        <v>5346</v>
      </c>
      <c r="F4098" s="8" t="s">
        <v>5347</v>
      </c>
      <c r="G4098" s="10">
        <v>43756</v>
      </c>
      <c r="H4098" s="8" t="s">
        <v>31</v>
      </c>
      <c r="I4098" s="8" t="s">
        <v>38</v>
      </c>
      <c r="J4098" s="9">
        <v>39188.22</v>
      </c>
      <c r="K4098" s="9">
        <v>783.77</v>
      </c>
      <c r="L4098" s="8">
        <v>0</v>
      </c>
      <c r="M4098" s="14">
        <f t="shared" si="192"/>
        <v>39971.99</v>
      </c>
      <c r="N4098" s="8">
        <v>0</v>
      </c>
      <c r="O4098" s="8">
        <v>0</v>
      </c>
      <c r="P4098" s="8" t="s">
        <v>90</v>
      </c>
      <c r="R4098" s="11">
        <v>15341</v>
      </c>
      <c r="S4098" s="13">
        <f>_xlfn.XLOOKUP(P4098,rif_fee_schedule!$A$2:$A$84,rif_fee_schedule!C$2:C$84, 0)*1.628</f>
        <v>14.380123999999999</v>
      </c>
      <c r="T4098" s="13">
        <f>_xlfn.XLOOKUP(P4098,rif_fee_schedule!$A$2:$A$84,rif_fee_schedule!D$2:D$84, 0)</f>
        <v>8.3520000000000003</v>
      </c>
      <c r="U4098" s="14">
        <f t="shared" si="193"/>
        <v>220605.48228399997</v>
      </c>
      <c r="V4098" s="14">
        <f t="shared" si="194"/>
        <v>128128.03200000001</v>
      </c>
      <c r="W4098" s="2"/>
      <c r="Y4098" s="3">
        <v>43269262.359999999</v>
      </c>
      <c r="Z4098" s="3">
        <v>874367.57</v>
      </c>
      <c r="AA4098" s="3">
        <v>433279.63</v>
      </c>
      <c r="AB4098">
        <v>0</v>
      </c>
      <c r="AC4098" s="3">
        <v>0</v>
      </c>
      <c r="AD4098" s="2">
        <v>374512.67</v>
      </c>
      <c r="AE4098" s="3">
        <v>599122533.62</v>
      </c>
      <c r="AF4098" s="3">
        <v>12164932.65</v>
      </c>
      <c r="AG4098" s="3">
        <v>2628720.44</v>
      </c>
      <c r="AH4098" s="3">
        <v>103699.7</v>
      </c>
      <c r="AI4098" s="3">
        <v>2074</v>
      </c>
      <c r="AJ4098" s="2">
        <v>-10188946.82</v>
      </c>
    </row>
    <row r="4099" spans="1:36" hidden="1" x14ac:dyDescent="0.25">
      <c r="A4099" s="8">
        <v>2</v>
      </c>
      <c r="B4099" s="8" t="s">
        <v>1744</v>
      </c>
      <c r="C4099" s="8">
        <v>132070310170</v>
      </c>
      <c r="D4099" s="8" t="s">
        <v>1745</v>
      </c>
      <c r="F4099" s="8" t="s">
        <v>1746</v>
      </c>
      <c r="G4099" s="10">
        <v>43705</v>
      </c>
      <c r="H4099" s="8" t="s">
        <v>31</v>
      </c>
      <c r="I4099" s="8" t="s">
        <v>38</v>
      </c>
      <c r="J4099" s="9">
        <v>8772.4500000000007</v>
      </c>
      <c r="K4099" s="9">
        <v>175.45</v>
      </c>
      <c r="L4099" s="8">
        <v>0</v>
      </c>
      <c r="M4099" s="14">
        <f t="shared" si="192"/>
        <v>8947.9000000000015</v>
      </c>
      <c r="N4099" s="8">
        <v>0</v>
      </c>
      <c r="O4099" s="8">
        <v>0</v>
      </c>
      <c r="P4099" s="8" t="s">
        <v>77</v>
      </c>
      <c r="R4099" s="8">
        <v>1</v>
      </c>
      <c r="S4099" s="13">
        <f>_xlfn.XLOOKUP(P4099,rif_fee_schedule!$A$2:$A$84,rif_fee_schedule!C$2:C$84, 0)*1.628</f>
        <v>9769.6279999999988</v>
      </c>
      <c r="T4099" s="13">
        <f>_xlfn.XLOOKUP(P4099,rif_fee_schedule!$A$2:$A$84,rif_fee_schedule!D$2:D$84, 0)</f>
        <v>5674</v>
      </c>
      <c r="U4099" s="14">
        <f t="shared" si="193"/>
        <v>9769.6279999999988</v>
      </c>
      <c r="V4099" s="14">
        <f t="shared" si="194"/>
        <v>5674</v>
      </c>
      <c r="W4099"/>
      <c r="Y4099" s="3">
        <v>272008405.74000001</v>
      </c>
      <c r="Z4099" s="3">
        <v>5573244.3300000001</v>
      </c>
      <c r="AA4099" s="3">
        <v>0</v>
      </c>
      <c r="AB4099">
        <v>0</v>
      </c>
      <c r="AC4099" s="3">
        <v>0</v>
      </c>
      <c r="AD4099" s="2">
        <v>-7297347.0099999998</v>
      </c>
      <c r="AE4099" s="3">
        <v>599122533.62</v>
      </c>
      <c r="AF4099" s="3">
        <v>12164932.65</v>
      </c>
      <c r="AG4099" s="3">
        <v>2628720.44</v>
      </c>
      <c r="AH4099" s="3">
        <v>103699.7</v>
      </c>
      <c r="AI4099" s="3">
        <v>2074</v>
      </c>
      <c r="AJ4099" s="2">
        <v>-10188946.82</v>
      </c>
    </row>
    <row r="4100" spans="1:36" hidden="1" x14ac:dyDescent="0.25">
      <c r="A4100" s="8">
        <v>1</v>
      </c>
      <c r="B4100" s="8" t="s">
        <v>107</v>
      </c>
      <c r="C4100" s="8">
        <v>2540050490001</v>
      </c>
      <c r="D4100" s="8" t="s">
        <v>108</v>
      </c>
      <c r="F4100" s="8" t="s">
        <v>109</v>
      </c>
      <c r="G4100" s="10">
        <v>43703</v>
      </c>
      <c r="H4100" s="8" t="s">
        <v>31</v>
      </c>
      <c r="I4100" s="8" t="s">
        <v>38</v>
      </c>
      <c r="J4100" s="9">
        <v>0</v>
      </c>
      <c r="K4100" s="9">
        <v>0</v>
      </c>
      <c r="L4100" s="8">
        <v>0</v>
      </c>
      <c r="M4100" s="14">
        <f t="shared" si="192"/>
        <v>0</v>
      </c>
      <c r="N4100" s="8">
        <v>0</v>
      </c>
      <c r="O4100" s="8">
        <v>0</v>
      </c>
      <c r="P4100" s="8" t="s">
        <v>45</v>
      </c>
      <c r="R4100" s="8">
        <v>0</v>
      </c>
      <c r="S4100" s="13">
        <f>_xlfn.XLOOKUP(P4100,rif_fee_schedule!$A$2:$A$84,rif_fee_schedule!C$2:C$84, 0)*1.628</f>
        <v>19.244587999999997</v>
      </c>
      <c r="T4100" s="13">
        <f>_xlfn.XLOOKUP(P4100,rif_fee_schedule!$A$2:$A$84,rif_fee_schedule!D$2:D$84, 0)</f>
        <v>11.177</v>
      </c>
      <c r="U4100" s="14">
        <f t="shared" si="193"/>
        <v>0</v>
      </c>
      <c r="V4100" s="14">
        <f t="shared" si="194"/>
        <v>0</v>
      </c>
      <c r="W4100"/>
      <c r="Y4100" s="3">
        <v>74696854.359999999</v>
      </c>
      <c r="Z4100" s="3">
        <v>1494936.99</v>
      </c>
      <c r="AA4100" s="3">
        <v>1189721.74</v>
      </c>
      <c r="AB4100" s="2">
        <v>103699.7</v>
      </c>
      <c r="AC4100" s="3">
        <v>2074</v>
      </c>
      <c r="AD4100" s="2">
        <v>-3422401.68</v>
      </c>
      <c r="AE4100" s="3">
        <v>599122533.62</v>
      </c>
      <c r="AF4100" s="3">
        <v>12164932.65</v>
      </c>
      <c r="AG4100" s="3">
        <v>2628720.44</v>
      </c>
      <c r="AH4100" s="3">
        <v>103699.7</v>
      </c>
      <c r="AI4100" s="3">
        <v>2074</v>
      </c>
      <c r="AJ4100" s="2">
        <v>-10188946.82</v>
      </c>
    </row>
    <row r="4101" spans="1:36" hidden="1" x14ac:dyDescent="0.25">
      <c r="A4101" s="8">
        <v>2</v>
      </c>
      <c r="B4101" s="8" t="s">
        <v>1236</v>
      </c>
      <c r="C4101" s="8">
        <v>131220480140</v>
      </c>
      <c r="D4101" s="8" t="s">
        <v>1237</v>
      </c>
      <c r="F4101" s="8" t="s">
        <v>1238</v>
      </c>
      <c r="G4101" s="10">
        <v>43703</v>
      </c>
      <c r="H4101" s="8" t="s">
        <v>31</v>
      </c>
      <c r="I4101" s="8" t="s">
        <v>38</v>
      </c>
      <c r="J4101" s="9">
        <v>0</v>
      </c>
      <c r="K4101" s="9">
        <v>0</v>
      </c>
      <c r="L4101" s="8">
        <v>0</v>
      </c>
      <c r="M4101" s="14">
        <f t="shared" si="192"/>
        <v>0</v>
      </c>
      <c r="N4101" s="8">
        <v>0</v>
      </c>
      <c r="O4101" s="8">
        <v>0</v>
      </c>
      <c r="P4101" s="8" t="s">
        <v>77</v>
      </c>
      <c r="R4101" s="8">
        <v>-1</v>
      </c>
      <c r="S4101" s="13">
        <f>_xlfn.XLOOKUP(P4101,rif_fee_schedule!$A$2:$A$84,rif_fee_schedule!C$2:C$84, 0)*1.628</f>
        <v>9769.6279999999988</v>
      </c>
      <c r="T4101" s="13">
        <f>_xlfn.XLOOKUP(P4101,rif_fee_schedule!$A$2:$A$84,rif_fee_schedule!D$2:D$84, 0)</f>
        <v>5674</v>
      </c>
      <c r="U4101" s="14">
        <f t="shared" si="193"/>
        <v>-9769.6279999999988</v>
      </c>
      <c r="V4101" s="14">
        <f t="shared" si="194"/>
        <v>-5674</v>
      </c>
      <c r="W4101"/>
      <c r="Y4101" s="3">
        <v>272008405.74000001</v>
      </c>
      <c r="Z4101" s="3">
        <v>5573244.3300000001</v>
      </c>
      <c r="AA4101" s="3">
        <v>0</v>
      </c>
      <c r="AB4101">
        <v>0</v>
      </c>
      <c r="AC4101" s="3">
        <v>0</v>
      </c>
      <c r="AD4101" s="2">
        <v>-7297347.0099999998</v>
      </c>
      <c r="AE4101" s="3">
        <v>599122533.62</v>
      </c>
      <c r="AF4101" s="3">
        <v>12164932.65</v>
      </c>
      <c r="AG4101" s="3">
        <v>2628720.44</v>
      </c>
      <c r="AH4101" s="3">
        <v>103699.7</v>
      </c>
      <c r="AI4101" s="3">
        <v>2074</v>
      </c>
      <c r="AJ4101" s="2">
        <v>-10188946.82</v>
      </c>
    </row>
    <row r="4102" spans="1:36" hidden="1" x14ac:dyDescent="0.25">
      <c r="A4102" s="8">
        <v>2</v>
      </c>
      <c r="B4102" s="8" t="s">
        <v>1236</v>
      </c>
      <c r="C4102" s="8">
        <v>131220480140</v>
      </c>
      <c r="D4102" s="8" t="s">
        <v>1237</v>
      </c>
      <c r="F4102" s="8" t="s">
        <v>1238</v>
      </c>
      <c r="G4102" s="10">
        <v>43703</v>
      </c>
      <c r="H4102" s="8" t="s">
        <v>31</v>
      </c>
      <c r="I4102" s="8" t="s">
        <v>38</v>
      </c>
      <c r="J4102" s="9">
        <v>0</v>
      </c>
      <c r="K4102" s="9">
        <v>0</v>
      </c>
      <c r="L4102" s="8">
        <v>0</v>
      </c>
      <c r="M4102" s="14">
        <f t="shared" si="192"/>
        <v>0</v>
      </c>
      <c r="N4102" s="8">
        <v>0</v>
      </c>
      <c r="O4102" s="8">
        <v>0</v>
      </c>
      <c r="P4102" s="8" t="s">
        <v>77</v>
      </c>
      <c r="R4102" s="8">
        <v>1</v>
      </c>
      <c r="S4102" s="13">
        <f>_xlfn.XLOOKUP(P4102,rif_fee_schedule!$A$2:$A$84,rif_fee_schedule!C$2:C$84, 0)*1.628</f>
        <v>9769.6279999999988</v>
      </c>
      <c r="T4102" s="13">
        <f>_xlfn.XLOOKUP(P4102,rif_fee_schedule!$A$2:$A$84,rif_fee_schedule!D$2:D$84, 0)</f>
        <v>5674</v>
      </c>
      <c r="U4102" s="14">
        <f t="shared" si="193"/>
        <v>9769.6279999999988</v>
      </c>
      <c r="V4102" s="14">
        <f t="shared" si="194"/>
        <v>5674</v>
      </c>
      <c r="W4102"/>
      <c r="Y4102" s="3">
        <v>272008405.74000001</v>
      </c>
      <c r="Z4102" s="3">
        <v>5573244.3300000001</v>
      </c>
      <c r="AA4102" s="3">
        <v>0</v>
      </c>
      <c r="AB4102">
        <v>0</v>
      </c>
      <c r="AC4102" s="3">
        <v>0</v>
      </c>
      <c r="AD4102" s="2">
        <v>-7297347.0099999998</v>
      </c>
      <c r="AE4102" s="3">
        <v>599122533.62</v>
      </c>
      <c r="AF4102" s="3">
        <v>12164932.65</v>
      </c>
      <c r="AG4102" s="3">
        <v>2628720.44</v>
      </c>
      <c r="AH4102" s="3">
        <v>103699.7</v>
      </c>
      <c r="AI4102" s="3">
        <v>2074</v>
      </c>
      <c r="AJ4102" s="2">
        <v>-10188946.82</v>
      </c>
    </row>
    <row r="4103" spans="1:36" hidden="1" x14ac:dyDescent="0.25">
      <c r="A4103" s="8">
        <v>2</v>
      </c>
      <c r="B4103" s="8" t="s">
        <v>1335</v>
      </c>
      <c r="C4103" s="8">
        <v>131240200770</v>
      </c>
      <c r="D4103" s="8" t="s">
        <v>1336</v>
      </c>
      <c r="F4103" s="8" t="s">
        <v>1337</v>
      </c>
      <c r="G4103" s="10">
        <v>43700</v>
      </c>
      <c r="H4103" s="8" t="s">
        <v>31</v>
      </c>
      <c r="I4103" s="8" t="s">
        <v>38</v>
      </c>
      <c r="J4103" s="9">
        <v>4303.76</v>
      </c>
      <c r="K4103" s="9">
        <v>86.08</v>
      </c>
      <c r="L4103" s="8">
        <v>0</v>
      </c>
      <c r="M4103" s="14">
        <f t="shared" si="192"/>
        <v>4389.84</v>
      </c>
      <c r="N4103" s="8">
        <v>0</v>
      </c>
      <c r="O4103" s="8">
        <v>0</v>
      </c>
      <c r="P4103" s="8" t="s">
        <v>43</v>
      </c>
      <c r="R4103" s="8">
        <v>936</v>
      </c>
      <c r="S4103" s="13">
        <f>_xlfn.XLOOKUP(P4103,rif_fee_schedule!$A$2:$A$84,rif_fee_schedule!C$2:C$84, 0)*1.628</f>
        <v>5.1216879999999998</v>
      </c>
      <c r="T4103" s="13">
        <f>_xlfn.XLOOKUP(P4103,rif_fee_schedule!$A$2:$A$84,rif_fee_schedule!D$2:D$84, 0)</f>
        <v>2.9740000000000002</v>
      </c>
      <c r="U4103" s="14">
        <f t="shared" si="193"/>
        <v>4793.8999679999997</v>
      </c>
      <c r="V4103" s="14">
        <f t="shared" si="194"/>
        <v>2783.6640000000002</v>
      </c>
      <c r="W4103"/>
      <c r="Y4103" s="3">
        <v>272008405.74000001</v>
      </c>
      <c r="Z4103" s="3">
        <v>5573244.3300000001</v>
      </c>
      <c r="AA4103" s="3">
        <v>0</v>
      </c>
      <c r="AB4103">
        <v>0</v>
      </c>
      <c r="AC4103" s="3">
        <v>0</v>
      </c>
      <c r="AD4103" s="2">
        <v>-7297347.0099999998</v>
      </c>
      <c r="AE4103" s="3">
        <v>599122533.62</v>
      </c>
      <c r="AF4103" s="3">
        <v>12164932.65</v>
      </c>
      <c r="AG4103" s="3">
        <v>2628720.44</v>
      </c>
      <c r="AH4103" s="3">
        <v>103699.7</v>
      </c>
      <c r="AI4103" s="3">
        <v>2074</v>
      </c>
      <c r="AJ4103" s="2">
        <v>-10188946.82</v>
      </c>
    </row>
    <row r="4104" spans="1:36" hidden="1" x14ac:dyDescent="0.25">
      <c r="A4104" s="8">
        <v>1</v>
      </c>
      <c r="B4104" s="8" t="s">
        <v>51</v>
      </c>
      <c r="C4104" s="8">
        <v>2230030110020</v>
      </c>
      <c r="D4104" s="8" t="s">
        <v>52</v>
      </c>
      <c r="G4104" s="10">
        <v>43713</v>
      </c>
      <c r="H4104" s="8" t="s">
        <v>31</v>
      </c>
      <c r="I4104" s="8" t="s">
        <v>32</v>
      </c>
      <c r="J4104" s="9">
        <v>6692.71</v>
      </c>
      <c r="K4104" s="9">
        <v>133.86000000000001</v>
      </c>
      <c r="L4104" s="8">
        <v>0</v>
      </c>
      <c r="M4104" s="14">
        <f t="shared" si="192"/>
        <v>6826.57</v>
      </c>
      <c r="N4104" s="8">
        <v>0</v>
      </c>
      <c r="O4104" s="8">
        <v>0</v>
      </c>
      <c r="P4104" s="8" t="s">
        <v>43</v>
      </c>
      <c r="R4104" s="8">
        <v>-499</v>
      </c>
      <c r="S4104" s="13">
        <f>_xlfn.XLOOKUP(P4104,rif_fee_schedule!$A$2:$A$84,rif_fee_schedule!C$2:C$84, 0)*1.628</f>
        <v>5.1216879999999998</v>
      </c>
      <c r="T4104" s="13">
        <f>_xlfn.XLOOKUP(P4104,rif_fee_schedule!$A$2:$A$84,rif_fee_schedule!D$2:D$84, 0)</f>
        <v>2.9740000000000002</v>
      </c>
      <c r="U4104" s="14">
        <f t="shared" si="193"/>
        <v>-2555.7223119999999</v>
      </c>
      <c r="V4104" s="14">
        <f t="shared" si="194"/>
        <v>-1484.0260000000001</v>
      </c>
      <c r="W4104"/>
      <c r="Y4104" s="3">
        <v>74696854.359999999</v>
      </c>
      <c r="Z4104" s="3">
        <v>1494936.99</v>
      </c>
      <c r="AA4104" s="3">
        <v>1189721.74</v>
      </c>
      <c r="AB4104" s="2">
        <v>103699.7</v>
      </c>
      <c r="AC4104" s="3">
        <v>2074</v>
      </c>
      <c r="AD4104" s="2">
        <v>-3422401.68</v>
      </c>
      <c r="AE4104" s="3">
        <v>599122533.62</v>
      </c>
      <c r="AF4104" s="3">
        <v>12164932.65</v>
      </c>
      <c r="AG4104" s="3">
        <v>2628720.44</v>
      </c>
      <c r="AH4104" s="3">
        <v>103699.7</v>
      </c>
      <c r="AI4104" s="3">
        <v>2074</v>
      </c>
      <c r="AJ4104" s="2">
        <v>-10188946.82</v>
      </c>
    </row>
    <row r="4105" spans="1:36" hidden="1" x14ac:dyDescent="0.25">
      <c r="A4105" s="8">
        <v>1</v>
      </c>
      <c r="B4105" s="8" t="s">
        <v>51</v>
      </c>
      <c r="C4105" s="8">
        <v>2230030110020</v>
      </c>
      <c r="D4105" s="8" t="s">
        <v>52</v>
      </c>
      <c r="G4105" s="10">
        <v>43713</v>
      </c>
      <c r="H4105" s="8" t="s">
        <v>31</v>
      </c>
      <c r="I4105" s="8" t="s">
        <v>32</v>
      </c>
      <c r="J4105" s="9">
        <v>6692.71</v>
      </c>
      <c r="K4105" s="9">
        <v>133.86000000000001</v>
      </c>
      <c r="L4105" s="8">
        <v>0</v>
      </c>
      <c r="M4105" s="14">
        <f t="shared" si="192"/>
        <v>6826.57</v>
      </c>
      <c r="N4105" s="8">
        <v>0</v>
      </c>
      <c r="O4105" s="8">
        <v>0</v>
      </c>
      <c r="P4105" s="8" t="s">
        <v>45</v>
      </c>
      <c r="R4105" s="8">
        <v>499</v>
      </c>
      <c r="S4105" s="13">
        <f>_xlfn.XLOOKUP(P4105,rif_fee_schedule!$A$2:$A$84,rif_fee_schedule!C$2:C$84, 0)*1.628</f>
        <v>19.244587999999997</v>
      </c>
      <c r="T4105" s="13">
        <f>_xlfn.XLOOKUP(P4105,rif_fee_schedule!$A$2:$A$84,rif_fee_schedule!D$2:D$84, 0)</f>
        <v>11.177</v>
      </c>
      <c r="U4105" s="14">
        <f t="shared" si="193"/>
        <v>9603.0494119999985</v>
      </c>
      <c r="V4105" s="14">
        <f t="shared" si="194"/>
        <v>5577.3229999999994</v>
      </c>
      <c r="W4105"/>
      <c r="Y4105" s="3">
        <v>74696854.359999999</v>
      </c>
      <c r="Z4105" s="3">
        <v>1494936.99</v>
      </c>
      <c r="AA4105" s="3">
        <v>1189721.74</v>
      </c>
      <c r="AB4105" s="2">
        <v>103699.7</v>
      </c>
      <c r="AC4105" s="3">
        <v>2074</v>
      </c>
      <c r="AD4105" s="2">
        <v>-3422401.68</v>
      </c>
      <c r="AE4105" s="3">
        <v>599122533.62</v>
      </c>
      <c r="AF4105" s="3">
        <v>12164932.65</v>
      </c>
      <c r="AG4105" s="3">
        <v>2628720.44</v>
      </c>
      <c r="AH4105" s="3">
        <v>103699.7</v>
      </c>
      <c r="AI4105" s="3">
        <v>2074</v>
      </c>
      <c r="AJ4105" s="2">
        <v>-10188946.82</v>
      </c>
    </row>
    <row r="4106" spans="1:36" hidden="1" x14ac:dyDescent="0.25">
      <c r="A4106" s="8">
        <v>9.1</v>
      </c>
      <c r="B4106" s="8" t="s">
        <v>8994</v>
      </c>
      <c r="C4106" s="8">
        <v>431170000121</v>
      </c>
      <c r="D4106" s="8" t="s">
        <v>8995</v>
      </c>
      <c r="G4106" s="10">
        <v>43719</v>
      </c>
      <c r="H4106" s="8" t="s">
        <v>31</v>
      </c>
      <c r="I4106" s="8" t="s">
        <v>32</v>
      </c>
      <c r="J4106" s="9">
        <v>20323.509999999998</v>
      </c>
      <c r="K4106" s="9">
        <v>406.47</v>
      </c>
      <c r="L4106" s="8">
        <v>0</v>
      </c>
      <c r="M4106" s="14">
        <f t="shared" si="192"/>
        <v>20729.98</v>
      </c>
      <c r="N4106" s="8">
        <v>0</v>
      </c>
      <c r="O4106" s="8">
        <v>0</v>
      </c>
      <c r="P4106" s="8" t="s">
        <v>34</v>
      </c>
      <c r="R4106" s="11">
        <v>-1714</v>
      </c>
      <c r="S4106" s="13">
        <f>_xlfn.XLOOKUP(P4106,rif_fee_schedule!$A$2:$A$84,rif_fee_schedule!C$2:C$84, 0)*1.628</f>
        <v>62.01052</v>
      </c>
      <c r="T4106" s="13">
        <f>_xlfn.XLOOKUP(P4106,rif_fee_schedule!$A$2:$A$84,rif_fee_schedule!D$2:D$84, 0)</f>
        <v>36.015000000000001</v>
      </c>
      <c r="U4106" s="14">
        <f t="shared" si="193"/>
        <v>-106286.03128</v>
      </c>
      <c r="V4106" s="14">
        <f t="shared" si="194"/>
        <v>-61729.71</v>
      </c>
      <c r="Y4106" s="3">
        <v>13894747.220000001</v>
      </c>
      <c r="Z4106" s="3">
        <v>290518.01</v>
      </c>
      <c r="AA4106" s="3">
        <v>0</v>
      </c>
      <c r="AB4106">
        <v>0</v>
      </c>
      <c r="AC4106" s="3">
        <v>0</v>
      </c>
      <c r="AD4106" s="2">
        <v>-156592.79</v>
      </c>
      <c r="AE4106" s="3">
        <v>599122533.62</v>
      </c>
      <c r="AF4106" s="3">
        <v>12164932.65</v>
      </c>
      <c r="AG4106" s="3">
        <v>2628720.44</v>
      </c>
      <c r="AH4106" s="3">
        <v>103699.7</v>
      </c>
      <c r="AI4106" s="3">
        <v>2074</v>
      </c>
      <c r="AJ4106" s="2">
        <v>-10188946.82</v>
      </c>
    </row>
    <row r="4107" spans="1:36" hidden="1" x14ac:dyDescent="0.25">
      <c r="A4107" s="8">
        <v>9.1</v>
      </c>
      <c r="B4107" s="8" t="s">
        <v>8994</v>
      </c>
      <c r="C4107" s="8">
        <v>431170000121</v>
      </c>
      <c r="D4107" s="8" t="s">
        <v>8995</v>
      </c>
      <c r="G4107" s="10">
        <v>43719</v>
      </c>
      <c r="H4107" s="8" t="s">
        <v>31</v>
      </c>
      <c r="I4107" s="8" t="s">
        <v>32</v>
      </c>
      <c r="J4107" s="9">
        <v>20323.509999999998</v>
      </c>
      <c r="K4107" s="9">
        <v>406.47</v>
      </c>
      <c r="L4107" s="8">
        <v>0</v>
      </c>
      <c r="M4107" s="14">
        <f t="shared" si="192"/>
        <v>20729.98</v>
      </c>
      <c r="N4107" s="8">
        <v>0</v>
      </c>
      <c r="O4107" s="8">
        <v>0</v>
      </c>
      <c r="P4107" s="8" t="s">
        <v>34</v>
      </c>
      <c r="R4107" s="11">
        <v>2537</v>
      </c>
      <c r="S4107" s="13">
        <f>_xlfn.XLOOKUP(P4107,rif_fee_schedule!$A$2:$A$84,rif_fee_schedule!C$2:C$84, 0)*1.628</f>
        <v>62.01052</v>
      </c>
      <c r="T4107" s="13">
        <f>_xlfn.XLOOKUP(P4107,rif_fee_schedule!$A$2:$A$84,rif_fee_schedule!D$2:D$84, 0)</f>
        <v>36.015000000000001</v>
      </c>
      <c r="U4107" s="14">
        <f t="shared" si="193"/>
        <v>157320.68924000001</v>
      </c>
      <c r="V4107" s="14">
        <f t="shared" si="194"/>
        <v>91370.055000000008</v>
      </c>
      <c r="Y4107" s="3">
        <v>13894747.220000001</v>
      </c>
      <c r="Z4107" s="3">
        <v>290518.01</v>
      </c>
      <c r="AA4107" s="3">
        <v>0</v>
      </c>
      <c r="AB4107">
        <v>0</v>
      </c>
      <c r="AC4107" s="3">
        <v>0</v>
      </c>
      <c r="AD4107" s="2">
        <v>-156592.79</v>
      </c>
      <c r="AE4107" s="3">
        <v>599122533.62</v>
      </c>
      <c r="AF4107" s="3">
        <v>12164932.65</v>
      </c>
      <c r="AG4107" s="3">
        <v>2628720.44</v>
      </c>
      <c r="AH4107" s="3">
        <v>103699.7</v>
      </c>
      <c r="AI4107" s="3">
        <v>2074</v>
      </c>
      <c r="AJ4107" s="2">
        <v>-10188946.82</v>
      </c>
    </row>
    <row r="4108" spans="1:36" hidden="1" x14ac:dyDescent="0.25">
      <c r="A4108" s="8">
        <v>9.1</v>
      </c>
      <c r="B4108" s="8" t="s">
        <v>8994</v>
      </c>
      <c r="C4108" s="8">
        <v>431170000121</v>
      </c>
      <c r="D4108" s="8" t="s">
        <v>8995</v>
      </c>
      <c r="G4108" s="10">
        <v>43719</v>
      </c>
      <c r="H4108" s="8" t="s">
        <v>31</v>
      </c>
      <c r="I4108" s="8" t="s">
        <v>32</v>
      </c>
      <c r="J4108" s="9">
        <v>20323.509999999998</v>
      </c>
      <c r="K4108" s="9">
        <v>406.47</v>
      </c>
      <c r="L4108" s="8">
        <v>0</v>
      </c>
      <c r="M4108" s="14">
        <f t="shared" si="192"/>
        <v>20729.98</v>
      </c>
      <c r="N4108" s="8">
        <v>0</v>
      </c>
      <c r="O4108" s="8">
        <v>0</v>
      </c>
      <c r="P4108" s="8" t="s">
        <v>44</v>
      </c>
      <c r="R4108" s="11">
        <v>-7200</v>
      </c>
      <c r="S4108" s="13">
        <f>_xlfn.XLOOKUP(P4108,rif_fee_schedule!$A$2:$A$84,rif_fee_schedule!C$2:C$84, 0)*1.628</f>
        <v>3.9446439999999998</v>
      </c>
      <c r="T4108" s="13">
        <f>_xlfn.XLOOKUP(P4108,rif_fee_schedule!$A$2:$A$84,rif_fee_schedule!D$2:D$84, 0)</f>
        <v>2.2909999999999999</v>
      </c>
      <c r="U4108" s="14">
        <f t="shared" si="193"/>
        <v>-28401.436799999999</v>
      </c>
      <c r="V4108" s="14">
        <f t="shared" si="194"/>
        <v>-16495.2</v>
      </c>
      <c r="Y4108" s="3">
        <v>13894747.220000001</v>
      </c>
      <c r="Z4108" s="3">
        <v>290518.01</v>
      </c>
      <c r="AA4108" s="3">
        <v>0</v>
      </c>
      <c r="AB4108">
        <v>0</v>
      </c>
      <c r="AC4108" s="3">
        <v>0</v>
      </c>
      <c r="AD4108" s="2">
        <v>-156592.79</v>
      </c>
      <c r="AE4108" s="3">
        <v>599122533.62</v>
      </c>
      <c r="AF4108" s="3">
        <v>12164932.65</v>
      </c>
      <c r="AG4108" s="3">
        <v>2628720.44</v>
      </c>
      <c r="AH4108" s="3">
        <v>103699.7</v>
      </c>
      <c r="AI4108" s="3">
        <v>2074</v>
      </c>
      <c r="AJ4108" s="2">
        <v>-10188946.82</v>
      </c>
    </row>
    <row r="4109" spans="1:36" hidden="1" x14ac:dyDescent="0.25">
      <c r="A4109" s="8">
        <v>2</v>
      </c>
      <c r="B4109" s="8" t="s">
        <v>1738</v>
      </c>
      <c r="C4109" s="8">
        <v>132070180070</v>
      </c>
      <c r="D4109" s="8" t="s">
        <v>1739</v>
      </c>
      <c r="F4109" s="8" t="s">
        <v>1740</v>
      </c>
      <c r="G4109" s="10">
        <v>43686</v>
      </c>
      <c r="H4109" s="8" t="s">
        <v>31</v>
      </c>
      <c r="I4109" s="8" t="s">
        <v>38</v>
      </c>
      <c r="J4109" s="9">
        <v>0</v>
      </c>
      <c r="K4109" s="9">
        <v>0</v>
      </c>
      <c r="L4109" s="8">
        <v>0</v>
      </c>
      <c r="M4109" s="14">
        <f t="shared" si="192"/>
        <v>0</v>
      </c>
      <c r="N4109" s="8">
        <v>0</v>
      </c>
      <c r="O4109" s="8">
        <v>0</v>
      </c>
      <c r="P4109" s="8" t="s">
        <v>77</v>
      </c>
      <c r="R4109" s="8">
        <v>-1</v>
      </c>
      <c r="S4109" s="13">
        <f>_xlfn.XLOOKUP(P4109,rif_fee_schedule!$A$2:$A$84,rif_fee_schedule!C$2:C$84, 0)*1.628</f>
        <v>9769.6279999999988</v>
      </c>
      <c r="T4109" s="13">
        <f>_xlfn.XLOOKUP(P4109,rif_fee_schedule!$A$2:$A$84,rif_fee_schedule!D$2:D$84, 0)</f>
        <v>5674</v>
      </c>
      <c r="U4109" s="14">
        <f t="shared" si="193"/>
        <v>-9769.6279999999988</v>
      </c>
      <c r="V4109" s="14">
        <f t="shared" si="194"/>
        <v>-5674</v>
      </c>
      <c r="W4109"/>
      <c r="Y4109" s="3">
        <v>272008405.74000001</v>
      </c>
      <c r="Z4109" s="3">
        <v>5573244.3300000001</v>
      </c>
      <c r="AA4109" s="3">
        <v>0</v>
      </c>
      <c r="AB4109">
        <v>0</v>
      </c>
      <c r="AC4109" s="3">
        <v>0</v>
      </c>
      <c r="AD4109" s="2">
        <v>-7297347.0099999998</v>
      </c>
      <c r="AE4109" s="3">
        <v>599122533.62</v>
      </c>
      <c r="AF4109" s="3">
        <v>12164932.65</v>
      </c>
      <c r="AG4109" s="3">
        <v>2628720.44</v>
      </c>
      <c r="AH4109" s="3">
        <v>103699.7</v>
      </c>
      <c r="AI4109" s="3">
        <v>2074</v>
      </c>
      <c r="AJ4109" s="2">
        <v>-10188946.82</v>
      </c>
    </row>
    <row r="4110" spans="1:36" hidden="1" x14ac:dyDescent="0.25">
      <c r="A4110" s="8">
        <v>2</v>
      </c>
      <c r="B4110" s="8" t="s">
        <v>1738</v>
      </c>
      <c r="C4110" s="8">
        <v>132070180070</v>
      </c>
      <c r="D4110" s="8" t="s">
        <v>1739</v>
      </c>
      <c r="F4110" s="8" t="s">
        <v>1740</v>
      </c>
      <c r="G4110" s="10">
        <v>43686</v>
      </c>
      <c r="H4110" s="8" t="s">
        <v>31</v>
      </c>
      <c r="I4110" s="8" t="s">
        <v>38</v>
      </c>
      <c r="J4110" s="9">
        <v>0</v>
      </c>
      <c r="K4110" s="9">
        <v>0</v>
      </c>
      <c r="L4110" s="8">
        <v>0</v>
      </c>
      <c r="M4110" s="14">
        <f t="shared" si="192"/>
        <v>0</v>
      </c>
      <c r="N4110" s="8">
        <v>0</v>
      </c>
      <c r="O4110" s="8">
        <v>0</v>
      </c>
      <c r="P4110" s="8" t="s">
        <v>77</v>
      </c>
      <c r="R4110" s="8">
        <v>1</v>
      </c>
      <c r="S4110" s="13">
        <f>_xlfn.XLOOKUP(P4110,rif_fee_schedule!$A$2:$A$84,rif_fee_schedule!C$2:C$84, 0)*1.628</f>
        <v>9769.6279999999988</v>
      </c>
      <c r="T4110" s="13">
        <f>_xlfn.XLOOKUP(P4110,rif_fee_schedule!$A$2:$A$84,rif_fee_schedule!D$2:D$84, 0)</f>
        <v>5674</v>
      </c>
      <c r="U4110" s="14">
        <f t="shared" si="193"/>
        <v>9769.6279999999988</v>
      </c>
      <c r="V4110" s="14">
        <f t="shared" si="194"/>
        <v>5674</v>
      </c>
      <c r="W4110"/>
      <c r="Y4110" s="3">
        <v>272008405.74000001</v>
      </c>
      <c r="Z4110" s="3">
        <v>5573244.3300000001</v>
      </c>
      <c r="AA4110" s="3">
        <v>0</v>
      </c>
      <c r="AB4110">
        <v>0</v>
      </c>
      <c r="AC4110" s="3">
        <v>0</v>
      </c>
      <c r="AD4110" s="2">
        <v>-7297347.0099999998</v>
      </c>
      <c r="AE4110" s="3">
        <v>599122533.62</v>
      </c>
      <c r="AF4110" s="3">
        <v>12164932.65</v>
      </c>
      <c r="AG4110" s="3">
        <v>2628720.44</v>
      </c>
      <c r="AH4110" s="3">
        <v>103699.7</v>
      </c>
      <c r="AI4110" s="3">
        <v>2074</v>
      </c>
      <c r="AJ4110" s="2">
        <v>-10188946.82</v>
      </c>
    </row>
    <row r="4111" spans="1:36" hidden="1" x14ac:dyDescent="0.25">
      <c r="A4111" s="8">
        <v>2</v>
      </c>
      <c r="B4111" s="8" t="s">
        <v>1299</v>
      </c>
      <c r="C4111" s="8">
        <v>131240191130</v>
      </c>
      <c r="D4111" s="8" t="s">
        <v>1300</v>
      </c>
      <c r="F4111" s="8" t="s">
        <v>1301</v>
      </c>
      <c r="G4111" s="10">
        <v>43685</v>
      </c>
      <c r="H4111" s="8" t="s">
        <v>31</v>
      </c>
      <c r="I4111" s="8" t="s">
        <v>38</v>
      </c>
      <c r="J4111" s="9">
        <v>0</v>
      </c>
      <c r="K4111" s="9">
        <v>0</v>
      </c>
      <c r="L4111" s="8">
        <v>0</v>
      </c>
      <c r="M4111" s="14">
        <f t="shared" si="192"/>
        <v>0</v>
      </c>
      <c r="N4111" s="8">
        <v>0</v>
      </c>
      <c r="O4111" s="8">
        <v>0</v>
      </c>
      <c r="P4111" s="8" t="s">
        <v>77</v>
      </c>
      <c r="R4111" s="8">
        <v>0</v>
      </c>
      <c r="S4111" s="13">
        <f>_xlfn.XLOOKUP(P4111,rif_fee_schedule!$A$2:$A$84,rif_fee_schedule!C$2:C$84, 0)*1.628</f>
        <v>9769.6279999999988</v>
      </c>
      <c r="T4111" s="13">
        <f>_xlfn.XLOOKUP(P4111,rif_fee_schedule!$A$2:$A$84,rif_fee_schedule!D$2:D$84, 0)</f>
        <v>5674</v>
      </c>
      <c r="U4111" s="14">
        <f t="shared" si="193"/>
        <v>0</v>
      </c>
      <c r="V4111" s="14">
        <f t="shared" si="194"/>
        <v>0</v>
      </c>
      <c r="W4111"/>
      <c r="Y4111" s="3">
        <v>272008405.74000001</v>
      </c>
      <c r="Z4111" s="3">
        <v>5573244.3300000001</v>
      </c>
      <c r="AA4111" s="3">
        <v>0</v>
      </c>
      <c r="AB4111">
        <v>0</v>
      </c>
      <c r="AC4111" s="3">
        <v>0</v>
      </c>
      <c r="AD4111" s="2">
        <v>-7297347.0099999998</v>
      </c>
      <c r="AE4111" s="3">
        <v>599122533.62</v>
      </c>
      <c r="AF4111" s="3">
        <v>12164932.65</v>
      </c>
      <c r="AG4111" s="3">
        <v>2628720.44</v>
      </c>
      <c r="AH4111" s="3">
        <v>103699.7</v>
      </c>
      <c r="AI4111" s="3">
        <v>2074</v>
      </c>
      <c r="AJ4111" s="2">
        <v>-10188946.82</v>
      </c>
    </row>
    <row r="4112" spans="1:36" hidden="1" x14ac:dyDescent="0.25">
      <c r="A4112" s="8">
        <v>2</v>
      </c>
      <c r="B4112" s="8" t="s">
        <v>1246</v>
      </c>
      <c r="C4112" s="8">
        <v>131220000770</v>
      </c>
      <c r="D4112" s="8" t="s">
        <v>1247</v>
      </c>
      <c r="F4112" s="8" t="s">
        <v>1248</v>
      </c>
      <c r="G4112" s="10">
        <v>43690</v>
      </c>
      <c r="H4112" s="8" t="s">
        <v>31</v>
      </c>
      <c r="I4112" s="8" t="s">
        <v>38</v>
      </c>
      <c r="J4112" s="9">
        <v>15473.16</v>
      </c>
      <c r="K4112" s="9">
        <v>309.45999999999998</v>
      </c>
      <c r="L4112" s="8">
        <v>0</v>
      </c>
      <c r="M4112" s="14">
        <f t="shared" si="192"/>
        <v>15782.619999999999</v>
      </c>
      <c r="N4112" s="8">
        <v>0</v>
      </c>
      <c r="O4112" s="8">
        <v>0</v>
      </c>
      <c r="P4112" s="8" t="s">
        <v>114</v>
      </c>
      <c r="R4112" s="8">
        <v>-4</v>
      </c>
      <c r="S4112" s="13">
        <f>_xlfn.XLOOKUP(P4112,rif_fee_schedule!$A$2:$A$84,rif_fee_schedule!C$2:C$84, 0)*1.628</f>
        <v>4288.152</v>
      </c>
      <c r="T4112" s="13">
        <f>_xlfn.XLOOKUP(P4112,rif_fee_schedule!$A$2:$A$84,rif_fee_schedule!D$2:D$84, 0)</f>
        <v>2490</v>
      </c>
      <c r="U4112" s="14">
        <f t="shared" si="193"/>
        <v>-17152.608</v>
      </c>
      <c r="V4112" s="14">
        <f t="shared" si="194"/>
        <v>-9960</v>
      </c>
      <c r="W4112"/>
      <c r="Y4112" s="3">
        <v>272008405.74000001</v>
      </c>
      <c r="Z4112" s="3">
        <v>5573244.3300000001</v>
      </c>
      <c r="AA4112" s="3">
        <v>0</v>
      </c>
      <c r="AB4112">
        <v>0</v>
      </c>
      <c r="AC4112" s="3">
        <v>0</v>
      </c>
      <c r="AD4112" s="2">
        <v>-7297347.0099999998</v>
      </c>
      <c r="AE4112" s="3">
        <v>599122533.62</v>
      </c>
      <c r="AF4112" s="3">
        <v>12164932.65</v>
      </c>
      <c r="AG4112" s="3">
        <v>2628720.44</v>
      </c>
      <c r="AH4112" s="3">
        <v>103699.7</v>
      </c>
      <c r="AI4112" s="3">
        <v>2074</v>
      </c>
      <c r="AJ4112" s="2">
        <v>-10188946.82</v>
      </c>
    </row>
    <row r="4113" spans="1:36" hidden="1" x14ac:dyDescent="0.25">
      <c r="A4113" s="8">
        <v>2</v>
      </c>
      <c r="B4113" s="8" t="s">
        <v>1246</v>
      </c>
      <c r="C4113" s="8">
        <v>131220000770</v>
      </c>
      <c r="D4113" s="8" t="s">
        <v>1247</v>
      </c>
      <c r="F4113" s="8" t="s">
        <v>1248</v>
      </c>
      <c r="G4113" s="10">
        <v>43690</v>
      </c>
      <c r="H4113" s="8" t="s">
        <v>31</v>
      </c>
      <c r="I4113" s="8" t="s">
        <v>38</v>
      </c>
      <c r="J4113" s="9">
        <v>15473.16</v>
      </c>
      <c r="K4113" s="9">
        <v>309.45999999999998</v>
      </c>
      <c r="L4113" s="8">
        <v>0</v>
      </c>
      <c r="M4113" s="14">
        <f t="shared" si="192"/>
        <v>15782.619999999999</v>
      </c>
      <c r="N4113" s="8">
        <v>0</v>
      </c>
      <c r="O4113" s="8">
        <v>0</v>
      </c>
      <c r="P4113" s="8" t="s">
        <v>113</v>
      </c>
      <c r="R4113" s="8">
        <v>6</v>
      </c>
      <c r="S4113" s="13">
        <f>_xlfn.XLOOKUP(P4113,rif_fee_schedule!$A$2:$A$84,rif_fee_schedule!C$2:C$84, 0)*1.628</f>
        <v>6860.3919999999998</v>
      </c>
      <c r="T4113" s="13">
        <f>_xlfn.XLOOKUP(P4113,rif_fee_schedule!$A$2:$A$84,rif_fee_schedule!D$2:D$84, 0)</f>
        <v>3984</v>
      </c>
      <c r="U4113" s="14">
        <f t="shared" si="193"/>
        <v>41162.351999999999</v>
      </c>
      <c r="V4113" s="14">
        <f t="shared" si="194"/>
        <v>23904</v>
      </c>
      <c r="W4113"/>
      <c r="Y4113" s="3">
        <v>272008405.74000001</v>
      </c>
      <c r="Z4113" s="3">
        <v>5573244.3300000001</v>
      </c>
      <c r="AA4113" s="3">
        <v>0</v>
      </c>
      <c r="AB4113">
        <v>0</v>
      </c>
      <c r="AC4113" s="3">
        <v>0</v>
      </c>
      <c r="AD4113" s="2">
        <v>-7297347.0099999998</v>
      </c>
      <c r="AE4113" s="3">
        <v>599122533.62</v>
      </c>
      <c r="AF4113" s="3">
        <v>12164932.65</v>
      </c>
      <c r="AG4113" s="3">
        <v>2628720.44</v>
      </c>
      <c r="AH4113" s="3">
        <v>103699.7</v>
      </c>
      <c r="AI4113" s="3">
        <v>2074</v>
      </c>
      <c r="AJ4113" s="2">
        <v>-10188946.82</v>
      </c>
    </row>
    <row r="4114" spans="1:36" hidden="1" x14ac:dyDescent="0.25">
      <c r="A4114" s="8">
        <v>2</v>
      </c>
      <c r="B4114" s="8" t="s">
        <v>2417</v>
      </c>
      <c r="C4114" s="8">
        <v>1132050270230</v>
      </c>
      <c r="D4114" s="8" t="s">
        <v>2418</v>
      </c>
      <c r="F4114" s="8" t="s">
        <v>2419</v>
      </c>
      <c r="G4114" s="10">
        <v>43690</v>
      </c>
      <c r="H4114" s="8" t="s">
        <v>31</v>
      </c>
      <c r="I4114" s="8" t="s">
        <v>38</v>
      </c>
      <c r="J4114" s="9">
        <v>0</v>
      </c>
      <c r="K4114" s="9">
        <v>0</v>
      </c>
      <c r="L4114" s="8">
        <v>0</v>
      </c>
      <c r="M4114" s="14">
        <f t="shared" si="192"/>
        <v>0</v>
      </c>
      <c r="N4114" s="8">
        <v>0</v>
      </c>
      <c r="O4114" s="8">
        <v>0</v>
      </c>
      <c r="P4114" s="8" t="s">
        <v>77</v>
      </c>
      <c r="R4114" s="8">
        <v>-1</v>
      </c>
      <c r="S4114" s="13">
        <f>_xlfn.XLOOKUP(P4114,rif_fee_schedule!$A$2:$A$84,rif_fee_schedule!C$2:C$84, 0)*1.628</f>
        <v>9769.6279999999988</v>
      </c>
      <c r="T4114" s="13">
        <f>_xlfn.XLOOKUP(P4114,rif_fee_schedule!$A$2:$A$84,rif_fee_schedule!D$2:D$84, 0)</f>
        <v>5674</v>
      </c>
      <c r="U4114" s="14">
        <f t="shared" si="193"/>
        <v>-9769.6279999999988</v>
      </c>
      <c r="V4114" s="14">
        <f t="shared" si="194"/>
        <v>-5674</v>
      </c>
      <c r="W4114"/>
      <c r="Y4114" s="3">
        <v>272008405.74000001</v>
      </c>
      <c r="Z4114" s="3">
        <v>5573244.3300000001</v>
      </c>
      <c r="AA4114" s="3">
        <v>0</v>
      </c>
      <c r="AB4114">
        <v>0</v>
      </c>
      <c r="AC4114" s="3">
        <v>0</v>
      </c>
      <c r="AD4114" s="2">
        <v>-7297347.0099999998</v>
      </c>
      <c r="AE4114" s="3">
        <v>599122533.62</v>
      </c>
      <c r="AF4114" s="3">
        <v>12164932.65</v>
      </c>
      <c r="AG4114" s="3">
        <v>2628720.44</v>
      </c>
      <c r="AH4114" s="3">
        <v>103699.7</v>
      </c>
      <c r="AI4114" s="3">
        <v>2074</v>
      </c>
      <c r="AJ4114" s="2">
        <v>-10188946.82</v>
      </c>
    </row>
    <row r="4115" spans="1:36" hidden="1" x14ac:dyDescent="0.25">
      <c r="A4115" s="8">
        <v>2</v>
      </c>
      <c r="B4115" s="8" t="s">
        <v>2417</v>
      </c>
      <c r="C4115" s="8">
        <v>1132050270230</v>
      </c>
      <c r="D4115" s="8" t="s">
        <v>2418</v>
      </c>
      <c r="F4115" s="8" t="s">
        <v>2419</v>
      </c>
      <c r="G4115" s="10">
        <v>43690</v>
      </c>
      <c r="H4115" s="8" t="s">
        <v>31</v>
      </c>
      <c r="I4115" s="8" t="s">
        <v>38</v>
      </c>
      <c r="J4115" s="9">
        <v>0</v>
      </c>
      <c r="K4115" s="9">
        <v>0</v>
      </c>
      <c r="L4115" s="8">
        <v>0</v>
      </c>
      <c r="M4115" s="14">
        <f t="shared" si="192"/>
        <v>0</v>
      </c>
      <c r="N4115" s="8">
        <v>0</v>
      </c>
      <c r="O4115" s="8">
        <v>0</v>
      </c>
      <c r="P4115" s="8" t="s">
        <v>77</v>
      </c>
      <c r="R4115" s="8">
        <v>1</v>
      </c>
      <c r="S4115" s="13">
        <f>_xlfn.XLOOKUP(P4115,rif_fee_schedule!$A$2:$A$84,rif_fee_schedule!C$2:C$84, 0)*1.628</f>
        <v>9769.6279999999988</v>
      </c>
      <c r="T4115" s="13">
        <f>_xlfn.XLOOKUP(P4115,rif_fee_schedule!$A$2:$A$84,rif_fee_schedule!D$2:D$84, 0)</f>
        <v>5674</v>
      </c>
      <c r="U4115" s="14">
        <f t="shared" si="193"/>
        <v>9769.6279999999988</v>
      </c>
      <c r="V4115" s="14">
        <f t="shared" si="194"/>
        <v>5674</v>
      </c>
      <c r="W4115"/>
      <c r="Y4115" s="3">
        <v>272008405.74000001</v>
      </c>
      <c r="Z4115" s="3">
        <v>5573244.3300000001</v>
      </c>
      <c r="AA4115" s="3">
        <v>0</v>
      </c>
      <c r="AB4115">
        <v>0</v>
      </c>
      <c r="AC4115" s="3">
        <v>0</v>
      </c>
      <c r="AD4115" s="2">
        <v>-7297347.0099999998</v>
      </c>
      <c r="AE4115" s="3">
        <v>599122533.62</v>
      </c>
      <c r="AF4115" s="3">
        <v>12164932.65</v>
      </c>
      <c r="AG4115" s="3">
        <v>2628720.44</v>
      </c>
      <c r="AH4115" s="3">
        <v>103699.7</v>
      </c>
      <c r="AI4115" s="3">
        <v>2074</v>
      </c>
      <c r="AJ4115" s="2">
        <v>-10188946.82</v>
      </c>
    </row>
    <row r="4116" spans="1:36" hidden="1" x14ac:dyDescent="0.25">
      <c r="A4116" s="8">
        <v>1.1000000000000001</v>
      </c>
      <c r="B4116" s="8" t="s">
        <v>716</v>
      </c>
      <c r="C4116" s="8">
        <v>531190130030</v>
      </c>
      <c r="D4116" s="8" t="s">
        <v>717</v>
      </c>
      <c r="G4116" s="10">
        <v>43713</v>
      </c>
      <c r="H4116" s="8" t="s">
        <v>31</v>
      </c>
      <c r="I4116" s="8" t="s">
        <v>32</v>
      </c>
      <c r="J4116" s="9">
        <v>314138.40000000002</v>
      </c>
      <c r="K4116" s="9">
        <v>6282.77</v>
      </c>
      <c r="L4116" s="8">
        <v>0</v>
      </c>
      <c r="M4116" s="14">
        <f t="shared" si="192"/>
        <v>320421.17000000004</v>
      </c>
      <c r="N4116" s="8">
        <v>0</v>
      </c>
      <c r="O4116" s="8">
        <v>0</v>
      </c>
      <c r="P4116" s="8" t="s">
        <v>113</v>
      </c>
      <c r="R4116" s="8">
        <v>51</v>
      </c>
      <c r="S4116" s="13">
        <f>_xlfn.XLOOKUP(P4116,rif_fee_schedule!$A$2:$A$84,rif_fee_schedule!C$2:C$84, 0)*1.628</f>
        <v>6860.3919999999998</v>
      </c>
      <c r="T4116" s="13">
        <f>_xlfn.XLOOKUP(P4116,rif_fee_schedule!$A$2:$A$84,rif_fee_schedule!D$2:D$84, 0)</f>
        <v>3984</v>
      </c>
      <c r="U4116" s="14">
        <f t="shared" si="193"/>
        <v>349879.99199999997</v>
      </c>
      <c r="V4116" s="14">
        <f t="shared" si="194"/>
        <v>203184</v>
      </c>
      <c r="Y4116" s="3">
        <v>13538989.02</v>
      </c>
      <c r="Z4116" s="3">
        <v>280635.13</v>
      </c>
      <c r="AA4116" s="3">
        <v>0</v>
      </c>
      <c r="AB4116">
        <v>0</v>
      </c>
      <c r="AC4116" s="3">
        <v>0</v>
      </c>
      <c r="AD4116" s="2">
        <v>-2316507.67</v>
      </c>
      <c r="AE4116" s="3">
        <v>599122533.62</v>
      </c>
      <c r="AF4116" s="3">
        <v>12164932.65</v>
      </c>
      <c r="AG4116" s="3">
        <v>2628720.44</v>
      </c>
      <c r="AH4116" s="3">
        <v>103699.7</v>
      </c>
      <c r="AI4116" s="3">
        <v>2074</v>
      </c>
      <c r="AJ4116" s="2">
        <v>-10188946.82</v>
      </c>
    </row>
    <row r="4117" spans="1:36" hidden="1" x14ac:dyDescent="0.25">
      <c r="A4117" s="8">
        <v>1.1000000000000001</v>
      </c>
      <c r="B4117" s="8" t="s">
        <v>716</v>
      </c>
      <c r="C4117" s="8">
        <v>531190130030</v>
      </c>
      <c r="D4117" s="8" t="s">
        <v>717</v>
      </c>
      <c r="G4117" s="10">
        <v>43713</v>
      </c>
      <c r="H4117" s="8" t="s">
        <v>31</v>
      </c>
      <c r="I4117" s="8" t="s">
        <v>32</v>
      </c>
      <c r="J4117" s="9">
        <v>314138.40000000002</v>
      </c>
      <c r="K4117" s="9">
        <v>6282.77</v>
      </c>
      <c r="L4117" s="8">
        <v>0</v>
      </c>
      <c r="M4117" s="14">
        <f t="shared" si="192"/>
        <v>320421.17000000004</v>
      </c>
      <c r="N4117" s="8">
        <v>0</v>
      </c>
      <c r="O4117" s="8">
        <v>0</v>
      </c>
      <c r="P4117" s="8" t="s">
        <v>90</v>
      </c>
      <c r="R4117" s="11">
        <v>23764</v>
      </c>
      <c r="S4117" s="13">
        <f>_xlfn.XLOOKUP(P4117,rif_fee_schedule!$A$2:$A$84,rif_fee_schedule!C$2:C$84, 0)*1.628</f>
        <v>14.380123999999999</v>
      </c>
      <c r="T4117" s="13">
        <f>_xlfn.XLOOKUP(P4117,rif_fee_schedule!$A$2:$A$84,rif_fee_schedule!D$2:D$84, 0)</f>
        <v>8.3520000000000003</v>
      </c>
      <c r="U4117" s="14">
        <f t="shared" si="193"/>
        <v>341729.26673599996</v>
      </c>
      <c r="V4117" s="14">
        <f t="shared" si="194"/>
        <v>198476.92800000001</v>
      </c>
      <c r="Y4117" s="3">
        <v>13538989.02</v>
      </c>
      <c r="Z4117" s="3">
        <v>280635.13</v>
      </c>
      <c r="AA4117" s="3">
        <v>0</v>
      </c>
      <c r="AB4117">
        <v>0</v>
      </c>
      <c r="AC4117" s="3">
        <v>0</v>
      </c>
      <c r="AD4117" s="2">
        <v>-2316507.67</v>
      </c>
      <c r="AE4117" s="3">
        <v>599122533.62</v>
      </c>
      <c r="AF4117" s="3">
        <v>12164932.65</v>
      </c>
      <c r="AG4117" s="3">
        <v>2628720.44</v>
      </c>
      <c r="AH4117" s="3">
        <v>103699.7</v>
      </c>
      <c r="AI4117" s="3">
        <v>2074</v>
      </c>
      <c r="AJ4117" s="2">
        <v>-10188946.82</v>
      </c>
    </row>
    <row r="4118" spans="1:36" hidden="1" x14ac:dyDescent="0.25">
      <c r="A4118" s="8">
        <v>1.1000000000000001</v>
      </c>
      <c r="B4118" s="8" t="s">
        <v>716</v>
      </c>
      <c r="C4118" s="8">
        <v>531190130030</v>
      </c>
      <c r="D4118" s="8" t="s">
        <v>717</v>
      </c>
      <c r="G4118" s="10">
        <v>43713</v>
      </c>
      <c r="H4118" s="8" t="s">
        <v>31</v>
      </c>
      <c r="I4118" s="8" t="s">
        <v>32</v>
      </c>
      <c r="J4118" s="9">
        <v>314138.40000000002</v>
      </c>
      <c r="K4118" s="9">
        <v>6282.77</v>
      </c>
      <c r="L4118" s="8">
        <v>0</v>
      </c>
      <c r="M4118" s="14">
        <f t="shared" si="192"/>
        <v>320421.17000000004</v>
      </c>
      <c r="N4118" s="8">
        <v>0</v>
      </c>
      <c r="O4118" s="8">
        <v>0</v>
      </c>
      <c r="P4118" s="8" t="s">
        <v>90</v>
      </c>
      <c r="R4118" s="11">
        <v>-25315</v>
      </c>
      <c r="S4118" s="13">
        <f>_xlfn.XLOOKUP(P4118,rif_fee_schedule!$A$2:$A$84,rif_fee_schedule!C$2:C$84, 0)*1.628</f>
        <v>14.380123999999999</v>
      </c>
      <c r="T4118" s="13">
        <f>_xlfn.XLOOKUP(P4118,rif_fee_schedule!$A$2:$A$84,rif_fee_schedule!D$2:D$84, 0)</f>
        <v>8.3520000000000003</v>
      </c>
      <c r="U4118" s="14">
        <f t="shared" si="193"/>
        <v>-364032.83905999997</v>
      </c>
      <c r="V4118" s="14">
        <f t="shared" si="194"/>
        <v>-211430.88</v>
      </c>
      <c r="Y4118" s="3">
        <v>13538989.02</v>
      </c>
      <c r="Z4118" s="3">
        <v>280635.13</v>
      </c>
      <c r="AA4118" s="3">
        <v>0</v>
      </c>
      <c r="AB4118">
        <v>0</v>
      </c>
      <c r="AC4118" s="3">
        <v>0</v>
      </c>
      <c r="AD4118" s="2">
        <v>-2316507.67</v>
      </c>
      <c r="AE4118" s="3">
        <v>599122533.62</v>
      </c>
      <c r="AF4118" s="3">
        <v>12164932.65</v>
      </c>
      <c r="AG4118" s="3">
        <v>2628720.44</v>
      </c>
      <c r="AH4118" s="3">
        <v>103699.7</v>
      </c>
      <c r="AI4118" s="3">
        <v>2074</v>
      </c>
      <c r="AJ4118" s="2">
        <v>-10188946.82</v>
      </c>
    </row>
    <row r="4119" spans="1:36" hidden="1" x14ac:dyDescent="0.25">
      <c r="A4119" s="8">
        <v>2</v>
      </c>
      <c r="B4119" s="8" t="s">
        <v>1080</v>
      </c>
      <c r="C4119" s="8">
        <v>131120300320</v>
      </c>
      <c r="D4119" s="8" t="s">
        <v>1081</v>
      </c>
      <c r="G4119" s="10">
        <v>43686</v>
      </c>
      <c r="H4119" s="8" t="s">
        <v>31</v>
      </c>
      <c r="I4119" s="8" t="s">
        <v>32</v>
      </c>
      <c r="J4119" s="9">
        <v>70704.67</v>
      </c>
      <c r="K4119" s="9">
        <v>1414.09</v>
      </c>
      <c r="L4119" s="8">
        <v>0</v>
      </c>
      <c r="M4119" s="14">
        <f t="shared" si="192"/>
        <v>72118.759999999995</v>
      </c>
      <c r="N4119" s="8">
        <v>0</v>
      </c>
      <c r="O4119" s="8">
        <v>0</v>
      </c>
      <c r="P4119" s="8" t="s">
        <v>43</v>
      </c>
      <c r="R4119" s="11">
        <v>-5575</v>
      </c>
      <c r="S4119" s="13">
        <f>_xlfn.XLOOKUP(P4119,rif_fee_schedule!$A$2:$A$84,rif_fee_schedule!C$2:C$84, 0)*1.628</f>
        <v>5.1216879999999998</v>
      </c>
      <c r="T4119" s="13">
        <f>_xlfn.XLOOKUP(P4119,rif_fee_schedule!$A$2:$A$84,rif_fee_schedule!D$2:D$84, 0)</f>
        <v>2.9740000000000002</v>
      </c>
      <c r="U4119" s="14">
        <f t="shared" si="193"/>
        <v>-28553.410599999999</v>
      </c>
      <c r="V4119" s="14">
        <f t="shared" si="194"/>
        <v>-16580.050000000003</v>
      </c>
      <c r="W4119" s="2"/>
      <c r="Y4119" s="3">
        <v>272008405.74000001</v>
      </c>
      <c r="Z4119" s="3">
        <v>5573244.3300000001</v>
      </c>
      <c r="AA4119" s="3">
        <v>0</v>
      </c>
      <c r="AB4119">
        <v>0</v>
      </c>
      <c r="AC4119" s="3">
        <v>0</v>
      </c>
      <c r="AD4119" s="2">
        <v>-7297347.0099999998</v>
      </c>
      <c r="AE4119" s="3">
        <v>599122533.62</v>
      </c>
      <c r="AF4119" s="3">
        <v>12164932.65</v>
      </c>
      <c r="AG4119" s="3">
        <v>2628720.44</v>
      </c>
      <c r="AH4119" s="3">
        <v>103699.7</v>
      </c>
      <c r="AI4119" s="3">
        <v>2074</v>
      </c>
      <c r="AJ4119" s="2">
        <v>-10188946.82</v>
      </c>
    </row>
    <row r="4120" spans="1:36" hidden="1" x14ac:dyDescent="0.25">
      <c r="A4120" s="8">
        <v>2</v>
      </c>
      <c r="B4120" s="8" t="s">
        <v>1080</v>
      </c>
      <c r="C4120" s="8">
        <v>131120300320</v>
      </c>
      <c r="D4120" s="8" t="s">
        <v>1081</v>
      </c>
      <c r="G4120" s="10">
        <v>43686</v>
      </c>
      <c r="H4120" s="8" t="s">
        <v>31</v>
      </c>
      <c r="I4120" s="8" t="s">
        <v>32</v>
      </c>
      <c r="J4120" s="9">
        <v>70704.67</v>
      </c>
      <c r="K4120" s="9">
        <v>1414.09</v>
      </c>
      <c r="L4120" s="8">
        <v>0</v>
      </c>
      <c r="M4120" s="14">
        <f t="shared" si="192"/>
        <v>72118.759999999995</v>
      </c>
      <c r="N4120" s="8">
        <v>0</v>
      </c>
      <c r="O4120" s="8">
        <v>0</v>
      </c>
      <c r="P4120" s="8" t="s">
        <v>45</v>
      </c>
      <c r="R4120" s="11">
        <v>5575</v>
      </c>
      <c r="S4120" s="13">
        <f>_xlfn.XLOOKUP(P4120,rif_fee_schedule!$A$2:$A$84,rif_fee_schedule!C$2:C$84, 0)*1.628</f>
        <v>19.244587999999997</v>
      </c>
      <c r="T4120" s="13">
        <f>_xlfn.XLOOKUP(P4120,rif_fee_schedule!$A$2:$A$84,rif_fee_schedule!D$2:D$84, 0)</f>
        <v>11.177</v>
      </c>
      <c r="U4120" s="14">
        <f t="shared" si="193"/>
        <v>107288.57809999998</v>
      </c>
      <c r="V4120" s="14">
        <f t="shared" si="194"/>
        <v>62311.774999999994</v>
      </c>
      <c r="W4120" s="2"/>
      <c r="Y4120" s="3">
        <v>272008405.74000001</v>
      </c>
      <c r="Z4120" s="3">
        <v>5573244.3300000001</v>
      </c>
      <c r="AA4120" s="3">
        <v>0</v>
      </c>
      <c r="AB4120">
        <v>0</v>
      </c>
      <c r="AC4120" s="3">
        <v>0</v>
      </c>
      <c r="AD4120" s="2">
        <v>-7297347.0099999998</v>
      </c>
      <c r="AE4120" s="3">
        <v>599122533.62</v>
      </c>
      <c r="AF4120" s="3">
        <v>12164932.65</v>
      </c>
      <c r="AG4120" s="3">
        <v>2628720.44</v>
      </c>
      <c r="AH4120" s="3">
        <v>103699.7</v>
      </c>
      <c r="AI4120" s="3">
        <v>2074</v>
      </c>
      <c r="AJ4120" s="2">
        <v>-10188946.82</v>
      </c>
    </row>
    <row r="4121" spans="1:36" hidden="1" x14ac:dyDescent="0.25">
      <c r="A4121" s="8">
        <v>1</v>
      </c>
      <c r="B4121" s="8" t="s">
        <v>401</v>
      </c>
      <c r="C4121" s="8">
        <v>3530170471230</v>
      </c>
      <c r="D4121" s="8" t="s">
        <v>402</v>
      </c>
      <c r="F4121" s="8" t="s">
        <v>403</v>
      </c>
      <c r="G4121" s="10">
        <v>43713</v>
      </c>
      <c r="H4121" s="8" t="s">
        <v>31</v>
      </c>
      <c r="I4121" s="8" t="s">
        <v>38</v>
      </c>
      <c r="J4121" s="9">
        <v>51122.63</v>
      </c>
      <c r="K4121" s="9">
        <v>1022.45</v>
      </c>
      <c r="L4121" s="8">
        <v>0</v>
      </c>
      <c r="M4121" s="14">
        <f t="shared" si="192"/>
        <v>52145.079999999994</v>
      </c>
      <c r="N4121" s="8">
        <v>0</v>
      </c>
      <c r="O4121" s="8">
        <v>0</v>
      </c>
      <c r="P4121" s="8" t="s">
        <v>376</v>
      </c>
      <c r="R4121" s="8">
        <v>9</v>
      </c>
      <c r="S4121" s="13">
        <f>_xlfn.XLOOKUP(P4121,rif_fee_schedule!$A$2:$A$84,rif_fee_schedule!C$2:C$84, 0)*1.628</f>
        <v>5981.2719999999999</v>
      </c>
      <c r="T4121" s="13">
        <f>_xlfn.XLOOKUP(P4121,rif_fee_schedule!$A$2:$A$84,rif_fee_schedule!D$2:D$84, 0)</f>
        <v>3474</v>
      </c>
      <c r="U4121" s="14">
        <f t="shared" si="193"/>
        <v>53831.447999999997</v>
      </c>
      <c r="V4121" s="14">
        <f t="shared" si="194"/>
        <v>31266</v>
      </c>
      <c r="W4121"/>
      <c r="Y4121" s="3">
        <v>74696854.359999999</v>
      </c>
      <c r="Z4121" s="3">
        <v>1494936.99</v>
      </c>
      <c r="AA4121" s="3">
        <v>1189721.74</v>
      </c>
      <c r="AB4121" s="2">
        <v>103699.7</v>
      </c>
      <c r="AC4121" s="3">
        <v>2074</v>
      </c>
      <c r="AD4121" s="2">
        <v>-3422401.68</v>
      </c>
      <c r="AE4121" s="3">
        <v>599122533.62</v>
      </c>
      <c r="AF4121" s="3">
        <v>12164932.65</v>
      </c>
      <c r="AG4121" s="3">
        <v>2628720.44</v>
      </c>
      <c r="AH4121" s="3">
        <v>103699.7</v>
      </c>
      <c r="AI4121" s="3">
        <v>2074</v>
      </c>
      <c r="AJ4121" s="2">
        <v>-10188946.82</v>
      </c>
    </row>
    <row r="4122" spans="1:36" hidden="1" x14ac:dyDescent="0.25">
      <c r="A4122" s="8">
        <v>5.0999999999999996</v>
      </c>
      <c r="B4122" s="8" t="s">
        <v>5215</v>
      </c>
      <c r="C4122" s="8">
        <v>2050120110050</v>
      </c>
      <c r="D4122" s="8" t="s">
        <v>5216</v>
      </c>
      <c r="F4122" s="8" t="s">
        <v>5217</v>
      </c>
      <c r="G4122" s="10">
        <v>43690</v>
      </c>
      <c r="H4122" s="8" t="s">
        <v>31</v>
      </c>
      <c r="I4122" s="8" t="s">
        <v>38</v>
      </c>
      <c r="J4122" s="9">
        <v>0</v>
      </c>
      <c r="K4122" s="9">
        <v>0</v>
      </c>
      <c r="L4122" s="8">
        <v>0</v>
      </c>
      <c r="M4122" s="14">
        <f t="shared" si="192"/>
        <v>0</v>
      </c>
      <c r="N4122" s="8">
        <v>0</v>
      </c>
      <c r="O4122" s="8">
        <v>0</v>
      </c>
      <c r="P4122" s="8" t="s">
        <v>77</v>
      </c>
      <c r="R4122" s="8">
        <v>-1</v>
      </c>
      <c r="S4122" s="13">
        <f>_xlfn.XLOOKUP(P4122,rif_fee_schedule!$A$2:$A$84,rif_fee_schedule!C$2:C$84, 0)*1.628</f>
        <v>9769.6279999999988</v>
      </c>
      <c r="T4122" s="13">
        <f>_xlfn.XLOOKUP(P4122,rif_fee_schedule!$A$2:$A$84,rif_fee_schedule!D$2:D$84, 0)</f>
        <v>5674</v>
      </c>
      <c r="U4122" s="14">
        <f t="shared" si="193"/>
        <v>-9769.6279999999988</v>
      </c>
      <c r="V4122" s="14">
        <f t="shared" si="194"/>
        <v>-5674</v>
      </c>
      <c r="W4122"/>
      <c r="Y4122" s="3">
        <v>460572.8</v>
      </c>
      <c r="Z4122" s="3">
        <v>9211.4599999999991</v>
      </c>
      <c r="AA4122" s="3">
        <v>0</v>
      </c>
      <c r="AB4122">
        <v>0</v>
      </c>
      <c r="AC4122" s="3">
        <v>0</v>
      </c>
      <c r="AD4122" s="2">
        <v>11471.08</v>
      </c>
      <c r="AE4122" s="3">
        <v>599122533.62</v>
      </c>
      <c r="AF4122" s="3">
        <v>12164932.65</v>
      </c>
      <c r="AG4122" s="3">
        <v>2628720.44</v>
      </c>
      <c r="AH4122" s="3">
        <v>103699.7</v>
      </c>
      <c r="AI4122" s="3">
        <v>2074</v>
      </c>
      <c r="AJ4122" s="2">
        <v>-10188946.82</v>
      </c>
    </row>
    <row r="4123" spans="1:36" hidden="1" x14ac:dyDescent="0.25">
      <c r="A4123" s="8">
        <v>5.0999999999999996</v>
      </c>
      <c r="B4123" s="8" t="s">
        <v>5215</v>
      </c>
      <c r="C4123" s="8">
        <v>2050120110050</v>
      </c>
      <c r="D4123" s="8" t="s">
        <v>5216</v>
      </c>
      <c r="F4123" s="8" t="s">
        <v>5217</v>
      </c>
      <c r="G4123" s="10">
        <v>43690</v>
      </c>
      <c r="H4123" s="8" t="s">
        <v>31</v>
      </c>
      <c r="I4123" s="8" t="s">
        <v>38</v>
      </c>
      <c r="J4123" s="9">
        <v>0</v>
      </c>
      <c r="K4123" s="9">
        <v>0</v>
      </c>
      <c r="L4123" s="8">
        <v>0</v>
      </c>
      <c r="M4123" s="14">
        <f t="shared" si="192"/>
        <v>0</v>
      </c>
      <c r="N4123" s="8">
        <v>0</v>
      </c>
      <c r="O4123" s="8">
        <v>0</v>
      </c>
      <c r="P4123" s="8" t="s">
        <v>77</v>
      </c>
      <c r="R4123" s="8">
        <v>1</v>
      </c>
      <c r="S4123" s="13">
        <f>_xlfn.XLOOKUP(P4123,rif_fee_schedule!$A$2:$A$84,rif_fee_schedule!C$2:C$84, 0)*1.628</f>
        <v>9769.6279999999988</v>
      </c>
      <c r="T4123" s="13">
        <f>_xlfn.XLOOKUP(P4123,rif_fee_schedule!$A$2:$A$84,rif_fee_schedule!D$2:D$84, 0)</f>
        <v>5674</v>
      </c>
      <c r="U4123" s="14">
        <f t="shared" si="193"/>
        <v>9769.6279999999988</v>
      </c>
      <c r="V4123" s="14">
        <f t="shared" si="194"/>
        <v>5674</v>
      </c>
      <c r="W4123"/>
      <c r="Y4123" s="3">
        <v>460572.8</v>
      </c>
      <c r="Z4123" s="3">
        <v>9211.4599999999991</v>
      </c>
      <c r="AA4123" s="3">
        <v>0</v>
      </c>
      <c r="AB4123">
        <v>0</v>
      </c>
      <c r="AC4123" s="3">
        <v>0</v>
      </c>
      <c r="AD4123" s="2">
        <v>11471.08</v>
      </c>
      <c r="AE4123" s="3">
        <v>599122533.62</v>
      </c>
      <c r="AF4123" s="3">
        <v>12164932.65</v>
      </c>
      <c r="AG4123" s="3">
        <v>2628720.44</v>
      </c>
      <c r="AH4123" s="3">
        <v>103699.7</v>
      </c>
      <c r="AI4123" s="3">
        <v>2074</v>
      </c>
      <c r="AJ4123" s="2">
        <v>-10188946.82</v>
      </c>
    </row>
    <row r="4124" spans="1:36" hidden="1" x14ac:dyDescent="0.25">
      <c r="A4124" s="8">
        <v>6</v>
      </c>
      <c r="B4124" s="8" t="s">
        <v>5969</v>
      </c>
      <c r="C4124" s="8">
        <v>1678240071430</v>
      </c>
      <c r="D4124" s="8" t="s">
        <v>5970</v>
      </c>
      <c r="F4124" s="8" t="s">
        <v>5971</v>
      </c>
      <c r="G4124" s="10">
        <v>43692</v>
      </c>
      <c r="H4124" s="8" t="s">
        <v>31</v>
      </c>
      <c r="I4124" s="8" t="s">
        <v>38</v>
      </c>
      <c r="J4124" s="9">
        <v>0</v>
      </c>
      <c r="K4124" s="9">
        <v>0</v>
      </c>
      <c r="L4124" s="8">
        <v>0</v>
      </c>
      <c r="M4124" s="14">
        <f t="shared" si="192"/>
        <v>0</v>
      </c>
      <c r="N4124" s="8">
        <v>0</v>
      </c>
      <c r="O4124" s="8">
        <v>0</v>
      </c>
      <c r="P4124" s="8" t="s">
        <v>77</v>
      </c>
      <c r="R4124" s="8">
        <v>-1</v>
      </c>
      <c r="S4124" s="13">
        <f>_xlfn.XLOOKUP(P4124,rif_fee_schedule!$A$2:$A$84,rif_fee_schedule!C$2:C$84, 0)*1.628</f>
        <v>9769.6279999999988</v>
      </c>
      <c r="T4124" s="13">
        <f>_xlfn.XLOOKUP(P4124,rif_fee_schedule!$A$2:$A$84,rif_fee_schedule!D$2:D$84, 0)</f>
        <v>5674</v>
      </c>
      <c r="U4124" s="14">
        <f t="shared" si="193"/>
        <v>-9769.6279999999988</v>
      </c>
      <c r="V4124" s="14">
        <f t="shared" si="194"/>
        <v>-5674</v>
      </c>
      <c r="W4124"/>
      <c r="Y4124" s="3">
        <v>43269262.359999999</v>
      </c>
      <c r="Z4124" s="3">
        <v>874367.57</v>
      </c>
      <c r="AA4124" s="3">
        <v>433279.63</v>
      </c>
      <c r="AB4124">
        <v>0</v>
      </c>
      <c r="AC4124" s="3">
        <v>0</v>
      </c>
      <c r="AD4124" s="2">
        <v>374512.67</v>
      </c>
      <c r="AE4124" s="3">
        <v>599122533.62</v>
      </c>
      <c r="AF4124" s="3">
        <v>12164932.65</v>
      </c>
      <c r="AG4124" s="3">
        <v>2628720.44</v>
      </c>
      <c r="AH4124" s="3">
        <v>103699.7</v>
      </c>
      <c r="AI4124" s="3">
        <v>2074</v>
      </c>
      <c r="AJ4124" s="2">
        <v>-10188946.82</v>
      </c>
    </row>
    <row r="4125" spans="1:36" hidden="1" x14ac:dyDescent="0.25">
      <c r="A4125" s="8">
        <v>6</v>
      </c>
      <c r="B4125" s="8" t="s">
        <v>5969</v>
      </c>
      <c r="C4125" s="8">
        <v>1678240071430</v>
      </c>
      <c r="D4125" s="8" t="s">
        <v>5970</v>
      </c>
      <c r="F4125" s="8" t="s">
        <v>5971</v>
      </c>
      <c r="G4125" s="10">
        <v>43692</v>
      </c>
      <c r="H4125" s="8" t="s">
        <v>31</v>
      </c>
      <c r="I4125" s="8" t="s">
        <v>38</v>
      </c>
      <c r="J4125" s="9">
        <v>0</v>
      </c>
      <c r="K4125" s="9">
        <v>0</v>
      </c>
      <c r="L4125" s="8">
        <v>0</v>
      </c>
      <c r="M4125" s="14">
        <f t="shared" si="192"/>
        <v>0</v>
      </c>
      <c r="N4125" s="8">
        <v>0</v>
      </c>
      <c r="O4125" s="8">
        <v>0</v>
      </c>
      <c r="P4125" s="8" t="s">
        <v>77</v>
      </c>
      <c r="R4125" s="8">
        <v>1</v>
      </c>
      <c r="S4125" s="13">
        <f>_xlfn.XLOOKUP(P4125,rif_fee_schedule!$A$2:$A$84,rif_fee_schedule!C$2:C$84, 0)*1.628</f>
        <v>9769.6279999999988</v>
      </c>
      <c r="T4125" s="13">
        <f>_xlfn.XLOOKUP(P4125,rif_fee_schedule!$A$2:$A$84,rif_fee_schedule!D$2:D$84, 0)</f>
        <v>5674</v>
      </c>
      <c r="U4125" s="14">
        <f t="shared" si="193"/>
        <v>9769.6279999999988</v>
      </c>
      <c r="V4125" s="14">
        <f t="shared" si="194"/>
        <v>5674</v>
      </c>
      <c r="W4125"/>
      <c r="Y4125" s="3">
        <v>43269262.359999999</v>
      </c>
      <c r="Z4125" s="3">
        <v>874367.57</v>
      </c>
      <c r="AA4125" s="3">
        <v>433279.63</v>
      </c>
      <c r="AB4125">
        <v>0</v>
      </c>
      <c r="AC4125" s="3">
        <v>0</v>
      </c>
      <c r="AD4125" s="2">
        <v>374512.67</v>
      </c>
      <c r="AE4125" s="3">
        <v>599122533.62</v>
      </c>
      <c r="AF4125" s="3">
        <v>12164932.65</v>
      </c>
      <c r="AG4125" s="3">
        <v>2628720.44</v>
      </c>
      <c r="AH4125" s="3">
        <v>103699.7</v>
      </c>
      <c r="AI4125" s="3">
        <v>2074</v>
      </c>
      <c r="AJ4125" s="2">
        <v>-10188946.82</v>
      </c>
    </row>
    <row r="4126" spans="1:36" hidden="1" x14ac:dyDescent="0.25">
      <c r="A4126" s="8">
        <v>7</v>
      </c>
      <c r="B4126" s="8" t="s">
        <v>8354</v>
      </c>
      <c r="C4126" s="8">
        <v>341170860020</v>
      </c>
      <c r="D4126" s="8" t="s">
        <v>8355</v>
      </c>
      <c r="E4126" s="8" t="s">
        <v>30</v>
      </c>
      <c r="F4126" s="8" t="s">
        <v>8356</v>
      </c>
      <c r="G4126" s="10">
        <v>43781</v>
      </c>
      <c r="H4126" s="8" t="s">
        <v>31</v>
      </c>
      <c r="I4126" s="8" t="s">
        <v>38</v>
      </c>
      <c r="J4126" s="9">
        <v>67755.34</v>
      </c>
      <c r="K4126" s="9">
        <v>1355.11</v>
      </c>
      <c r="L4126" s="8">
        <v>0</v>
      </c>
      <c r="M4126" s="14">
        <f t="shared" si="192"/>
        <v>69110.45</v>
      </c>
      <c r="N4126" s="8">
        <v>0</v>
      </c>
      <c r="O4126" s="8">
        <v>0</v>
      </c>
      <c r="P4126" s="8" t="s">
        <v>113</v>
      </c>
      <c r="R4126" s="8">
        <v>11</v>
      </c>
      <c r="S4126" s="13">
        <f>_xlfn.XLOOKUP(P4126,rif_fee_schedule!$A$2:$A$84,rif_fee_schedule!C$2:C$84, 0)*1.628</f>
        <v>6860.3919999999998</v>
      </c>
      <c r="T4126" s="13">
        <f>_xlfn.XLOOKUP(P4126,rif_fee_schedule!$A$2:$A$84,rif_fee_schedule!D$2:D$84, 0)</f>
        <v>3984</v>
      </c>
      <c r="U4126" s="14">
        <f t="shared" si="193"/>
        <v>75464.312000000005</v>
      </c>
      <c r="V4126" s="14">
        <f t="shared" si="194"/>
        <v>43824</v>
      </c>
      <c r="W4126"/>
      <c r="Y4126" s="3">
        <v>53911680.950000003</v>
      </c>
      <c r="Z4126" s="3">
        <v>1078233.76</v>
      </c>
      <c r="AA4126" s="3">
        <v>0</v>
      </c>
      <c r="AB4126">
        <v>0</v>
      </c>
      <c r="AC4126" s="3">
        <v>0</v>
      </c>
      <c r="AD4126" s="2">
        <v>-682358.32</v>
      </c>
      <c r="AE4126" s="3">
        <v>599122533.62</v>
      </c>
      <c r="AF4126" s="3">
        <v>12164932.65</v>
      </c>
      <c r="AG4126" s="3">
        <v>2628720.44</v>
      </c>
      <c r="AH4126" s="3">
        <v>103699.7</v>
      </c>
      <c r="AI4126" s="3">
        <v>2074</v>
      </c>
      <c r="AJ4126" s="2">
        <v>-10188946.82</v>
      </c>
    </row>
    <row r="4127" spans="1:36" hidden="1" x14ac:dyDescent="0.25">
      <c r="A4127" s="8">
        <v>7</v>
      </c>
      <c r="B4127" s="8" t="s">
        <v>8357</v>
      </c>
      <c r="C4127" s="8">
        <v>341170860020</v>
      </c>
      <c r="D4127" s="8" t="s">
        <v>8358</v>
      </c>
      <c r="E4127" s="8" t="s">
        <v>30</v>
      </c>
      <c r="F4127" s="8" t="s">
        <v>8356</v>
      </c>
      <c r="G4127" s="10">
        <v>43787</v>
      </c>
      <c r="H4127" s="8" t="s">
        <v>31</v>
      </c>
      <c r="I4127" s="8" t="s">
        <v>38</v>
      </c>
      <c r="J4127" s="9">
        <v>115352.91</v>
      </c>
      <c r="K4127" s="9">
        <v>2307.06</v>
      </c>
      <c r="L4127" s="8">
        <v>0</v>
      </c>
      <c r="M4127" s="14">
        <f t="shared" si="192"/>
        <v>117659.97</v>
      </c>
      <c r="N4127" s="8">
        <v>0</v>
      </c>
      <c r="O4127" s="8">
        <v>0</v>
      </c>
      <c r="P4127" s="8" t="s">
        <v>113</v>
      </c>
      <c r="R4127" s="8">
        <v>23</v>
      </c>
      <c r="S4127" s="13">
        <f>_xlfn.XLOOKUP(P4127,rif_fee_schedule!$A$2:$A$84,rif_fee_schedule!C$2:C$84, 0)*1.628</f>
        <v>6860.3919999999998</v>
      </c>
      <c r="T4127" s="13">
        <f>_xlfn.XLOOKUP(P4127,rif_fee_schedule!$A$2:$A$84,rif_fee_schedule!D$2:D$84, 0)</f>
        <v>3984</v>
      </c>
      <c r="U4127" s="14">
        <f t="shared" si="193"/>
        <v>157789.016</v>
      </c>
      <c r="V4127" s="14">
        <f t="shared" si="194"/>
        <v>91632</v>
      </c>
      <c r="W4127"/>
      <c r="Y4127" s="3">
        <v>53911680.950000003</v>
      </c>
      <c r="Z4127" s="3">
        <v>1078233.76</v>
      </c>
      <c r="AA4127" s="3">
        <v>0</v>
      </c>
      <c r="AB4127">
        <v>0</v>
      </c>
      <c r="AC4127" s="3">
        <v>0</v>
      </c>
      <c r="AD4127" s="2">
        <v>-682358.32</v>
      </c>
      <c r="AE4127" s="3">
        <v>599122533.62</v>
      </c>
      <c r="AF4127" s="3">
        <v>12164932.65</v>
      </c>
      <c r="AG4127" s="3">
        <v>2628720.44</v>
      </c>
      <c r="AH4127" s="3">
        <v>103699.7</v>
      </c>
      <c r="AI4127" s="3">
        <v>2074</v>
      </c>
      <c r="AJ4127" s="2">
        <v>-10188946.82</v>
      </c>
    </row>
    <row r="4128" spans="1:36" hidden="1" x14ac:dyDescent="0.25">
      <c r="A4128" s="8">
        <v>7</v>
      </c>
      <c r="B4128" s="8" t="s">
        <v>8357</v>
      </c>
      <c r="C4128" s="8">
        <v>341170860020</v>
      </c>
      <c r="D4128" s="8" t="s">
        <v>8358</v>
      </c>
      <c r="E4128" s="8" t="s">
        <v>30</v>
      </c>
      <c r="F4128" s="8" t="s">
        <v>8356</v>
      </c>
      <c r="G4128" s="10">
        <v>43787</v>
      </c>
      <c r="H4128" s="8" t="s">
        <v>31</v>
      </c>
      <c r="I4128" s="8" t="s">
        <v>38</v>
      </c>
      <c r="J4128" s="9">
        <v>115352.91</v>
      </c>
      <c r="K4128" s="9">
        <v>2307.06</v>
      </c>
      <c r="L4128" s="8">
        <v>0</v>
      </c>
      <c r="M4128" s="14">
        <f t="shared" si="192"/>
        <v>117659.97</v>
      </c>
      <c r="N4128" s="8">
        <v>0</v>
      </c>
      <c r="O4128" s="8">
        <v>0</v>
      </c>
      <c r="P4128" s="8" t="s">
        <v>77</v>
      </c>
      <c r="R4128" s="8">
        <v>-3</v>
      </c>
      <c r="S4128" s="13">
        <f>_xlfn.XLOOKUP(P4128,rif_fee_schedule!$A$2:$A$84,rif_fee_schedule!C$2:C$84, 0)*1.628</f>
        <v>9769.6279999999988</v>
      </c>
      <c r="T4128" s="13">
        <f>_xlfn.XLOOKUP(P4128,rif_fee_schedule!$A$2:$A$84,rif_fee_schedule!D$2:D$84, 0)</f>
        <v>5674</v>
      </c>
      <c r="U4128" s="14">
        <f t="shared" si="193"/>
        <v>-29308.883999999998</v>
      </c>
      <c r="V4128" s="14">
        <f t="shared" si="194"/>
        <v>-17022</v>
      </c>
      <c r="W4128"/>
      <c r="Y4128" s="3">
        <v>53911680.950000003</v>
      </c>
      <c r="Z4128" s="3">
        <v>1078233.76</v>
      </c>
      <c r="AA4128" s="3">
        <v>0</v>
      </c>
      <c r="AB4128">
        <v>0</v>
      </c>
      <c r="AC4128" s="3">
        <v>0</v>
      </c>
      <c r="AD4128" s="2">
        <v>-682358.32</v>
      </c>
      <c r="AE4128" s="3">
        <v>599122533.62</v>
      </c>
      <c r="AF4128" s="3">
        <v>12164932.65</v>
      </c>
      <c r="AG4128" s="3">
        <v>2628720.44</v>
      </c>
      <c r="AH4128" s="3">
        <v>103699.7</v>
      </c>
      <c r="AI4128" s="3">
        <v>2074</v>
      </c>
      <c r="AJ4128" s="2">
        <v>-10188946.82</v>
      </c>
    </row>
    <row r="4129" spans="1:36" hidden="1" x14ac:dyDescent="0.25">
      <c r="A4129" s="8">
        <v>7</v>
      </c>
      <c r="B4129" s="8" t="s">
        <v>8359</v>
      </c>
      <c r="C4129" s="8">
        <v>341170860020</v>
      </c>
      <c r="D4129" s="8" t="s">
        <v>8360</v>
      </c>
      <c r="E4129" s="8" t="s">
        <v>30</v>
      </c>
      <c r="F4129" s="8" t="s">
        <v>8356</v>
      </c>
      <c r="G4129" s="10">
        <v>43781</v>
      </c>
      <c r="H4129" s="8" t="s">
        <v>31</v>
      </c>
      <c r="I4129" s="8" t="s">
        <v>38</v>
      </c>
      <c r="J4129" s="9">
        <v>30797.88</v>
      </c>
      <c r="K4129" s="9">
        <v>615.96</v>
      </c>
      <c r="L4129" s="8">
        <v>0</v>
      </c>
      <c r="M4129" s="14">
        <f t="shared" ref="M4129:M4192" si="195">SUM(J4129:L4129)</f>
        <v>31413.84</v>
      </c>
      <c r="N4129" s="8">
        <v>0</v>
      </c>
      <c r="O4129" s="8">
        <v>0</v>
      </c>
      <c r="P4129" s="8" t="s">
        <v>113</v>
      </c>
      <c r="R4129" s="8">
        <v>5</v>
      </c>
      <c r="S4129" s="13">
        <f>_xlfn.XLOOKUP(P4129,rif_fee_schedule!$A$2:$A$84,rif_fee_schedule!C$2:C$84, 0)*1.628</f>
        <v>6860.3919999999998</v>
      </c>
      <c r="T4129" s="13">
        <f>_xlfn.XLOOKUP(P4129,rif_fee_schedule!$A$2:$A$84,rif_fee_schedule!D$2:D$84, 0)</f>
        <v>3984</v>
      </c>
      <c r="U4129" s="14">
        <f t="shared" si="193"/>
        <v>34301.96</v>
      </c>
      <c r="V4129" s="14">
        <f t="shared" si="194"/>
        <v>19920</v>
      </c>
      <c r="W4129"/>
      <c r="Y4129" s="3">
        <v>53911680.950000003</v>
      </c>
      <c r="Z4129" s="3">
        <v>1078233.76</v>
      </c>
      <c r="AA4129" s="3">
        <v>0</v>
      </c>
      <c r="AB4129">
        <v>0</v>
      </c>
      <c r="AC4129" s="3">
        <v>0</v>
      </c>
      <c r="AD4129" s="2">
        <v>-682358.32</v>
      </c>
      <c r="AE4129" s="3">
        <v>599122533.62</v>
      </c>
      <c r="AF4129" s="3">
        <v>12164932.65</v>
      </c>
      <c r="AG4129" s="3">
        <v>2628720.44</v>
      </c>
      <c r="AH4129" s="3">
        <v>103699.7</v>
      </c>
      <c r="AI4129" s="3">
        <v>2074</v>
      </c>
      <c r="AJ4129" s="2">
        <v>-10188946.82</v>
      </c>
    </row>
    <row r="4130" spans="1:36" hidden="1" x14ac:dyDescent="0.25">
      <c r="A4130" s="8">
        <v>5.0999999999999996</v>
      </c>
      <c r="B4130" s="8" t="s">
        <v>5188</v>
      </c>
      <c r="C4130" s="8">
        <v>2050010060120</v>
      </c>
      <c r="D4130" s="8" t="s">
        <v>5189</v>
      </c>
      <c r="F4130" s="8" t="s">
        <v>5190</v>
      </c>
      <c r="G4130" s="10">
        <v>43692</v>
      </c>
      <c r="H4130" s="8" t="s">
        <v>31</v>
      </c>
      <c r="I4130" s="8" t="s">
        <v>38</v>
      </c>
      <c r="J4130" s="9">
        <v>0</v>
      </c>
      <c r="K4130" s="9">
        <v>0</v>
      </c>
      <c r="L4130" s="8">
        <v>0</v>
      </c>
      <c r="M4130" s="14">
        <f t="shared" si="195"/>
        <v>0</v>
      </c>
      <c r="N4130" s="8">
        <v>0</v>
      </c>
      <c r="O4130" s="8">
        <v>0</v>
      </c>
      <c r="P4130" s="8" t="s">
        <v>77</v>
      </c>
      <c r="R4130" s="8">
        <v>-1</v>
      </c>
      <c r="S4130" s="13">
        <f>_xlfn.XLOOKUP(P4130,rif_fee_schedule!$A$2:$A$84,rif_fee_schedule!C$2:C$84, 0)*1.628</f>
        <v>9769.6279999999988</v>
      </c>
      <c r="T4130" s="13">
        <f>_xlfn.XLOOKUP(P4130,rif_fee_schedule!$A$2:$A$84,rif_fee_schedule!D$2:D$84, 0)</f>
        <v>5674</v>
      </c>
      <c r="U4130" s="14">
        <f t="shared" si="193"/>
        <v>-9769.6279999999988</v>
      </c>
      <c r="V4130" s="14">
        <f t="shared" si="194"/>
        <v>-5674</v>
      </c>
      <c r="W4130"/>
      <c r="Y4130" s="3">
        <v>460572.8</v>
      </c>
      <c r="Z4130" s="3">
        <v>9211.4599999999991</v>
      </c>
      <c r="AA4130" s="3">
        <v>0</v>
      </c>
      <c r="AB4130">
        <v>0</v>
      </c>
      <c r="AC4130" s="3">
        <v>0</v>
      </c>
      <c r="AD4130" s="2">
        <v>11471.08</v>
      </c>
      <c r="AE4130" s="3">
        <v>599122533.62</v>
      </c>
      <c r="AF4130" s="3">
        <v>12164932.65</v>
      </c>
      <c r="AG4130" s="3">
        <v>2628720.44</v>
      </c>
      <c r="AH4130" s="3">
        <v>103699.7</v>
      </c>
      <c r="AI4130" s="3">
        <v>2074</v>
      </c>
      <c r="AJ4130" s="2">
        <v>-10188946.82</v>
      </c>
    </row>
    <row r="4131" spans="1:36" hidden="1" x14ac:dyDescent="0.25">
      <c r="A4131" s="8">
        <v>5.0999999999999996</v>
      </c>
      <c r="B4131" s="8" t="s">
        <v>5188</v>
      </c>
      <c r="C4131" s="8">
        <v>2050010060120</v>
      </c>
      <c r="D4131" s="8" t="s">
        <v>5189</v>
      </c>
      <c r="F4131" s="8" t="s">
        <v>5190</v>
      </c>
      <c r="G4131" s="10">
        <v>43692</v>
      </c>
      <c r="H4131" s="8" t="s">
        <v>31</v>
      </c>
      <c r="I4131" s="8" t="s">
        <v>38</v>
      </c>
      <c r="J4131" s="9">
        <v>0</v>
      </c>
      <c r="K4131" s="9">
        <v>0</v>
      </c>
      <c r="L4131" s="8">
        <v>0</v>
      </c>
      <c r="M4131" s="14">
        <f t="shared" si="195"/>
        <v>0</v>
      </c>
      <c r="N4131" s="8">
        <v>0</v>
      </c>
      <c r="O4131" s="8">
        <v>0</v>
      </c>
      <c r="P4131" s="8" t="s">
        <v>77</v>
      </c>
      <c r="R4131" s="8">
        <v>1</v>
      </c>
      <c r="S4131" s="13">
        <f>_xlfn.XLOOKUP(P4131,rif_fee_schedule!$A$2:$A$84,rif_fee_schedule!C$2:C$84, 0)*1.628</f>
        <v>9769.6279999999988</v>
      </c>
      <c r="T4131" s="13">
        <f>_xlfn.XLOOKUP(P4131,rif_fee_schedule!$A$2:$A$84,rif_fee_schedule!D$2:D$84, 0)</f>
        <v>5674</v>
      </c>
      <c r="U4131" s="14">
        <f t="shared" si="193"/>
        <v>9769.6279999999988</v>
      </c>
      <c r="V4131" s="14">
        <f t="shared" si="194"/>
        <v>5674</v>
      </c>
      <c r="W4131"/>
      <c r="Y4131" s="3">
        <v>460572.8</v>
      </c>
      <c r="Z4131" s="3">
        <v>9211.4599999999991</v>
      </c>
      <c r="AA4131" s="3">
        <v>0</v>
      </c>
      <c r="AB4131">
        <v>0</v>
      </c>
      <c r="AC4131" s="3">
        <v>0</v>
      </c>
      <c r="AD4131" s="2">
        <v>11471.08</v>
      </c>
      <c r="AE4131" s="3">
        <v>599122533.62</v>
      </c>
      <c r="AF4131" s="3">
        <v>12164932.65</v>
      </c>
      <c r="AG4131" s="3">
        <v>2628720.44</v>
      </c>
      <c r="AH4131" s="3">
        <v>103699.7</v>
      </c>
      <c r="AI4131" s="3">
        <v>2074</v>
      </c>
      <c r="AJ4131" s="2">
        <v>-10188946.82</v>
      </c>
    </row>
    <row r="4132" spans="1:36" hidden="1" x14ac:dyDescent="0.25">
      <c r="A4132" s="8">
        <v>2</v>
      </c>
      <c r="B4132" s="8" t="s">
        <v>1959</v>
      </c>
      <c r="C4132" s="8">
        <v>141030061190</v>
      </c>
      <c r="D4132" s="8" t="s">
        <v>1960</v>
      </c>
      <c r="F4132" s="8" t="s">
        <v>1961</v>
      </c>
      <c r="G4132" s="10">
        <v>43691</v>
      </c>
      <c r="H4132" s="8" t="s">
        <v>31</v>
      </c>
      <c r="I4132" s="8" t="s">
        <v>38</v>
      </c>
      <c r="J4132" s="9">
        <v>0</v>
      </c>
      <c r="K4132" s="9">
        <v>0</v>
      </c>
      <c r="L4132" s="8">
        <v>0</v>
      </c>
      <c r="M4132" s="14">
        <f t="shared" si="195"/>
        <v>0</v>
      </c>
      <c r="N4132" s="8">
        <v>0</v>
      </c>
      <c r="O4132" s="8">
        <v>0</v>
      </c>
      <c r="P4132" s="8" t="s">
        <v>114</v>
      </c>
      <c r="R4132" s="8">
        <v>0</v>
      </c>
      <c r="S4132" s="13">
        <f>_xlfn.XLOOKUP(P4132,rif_fee_schedule!$A$2:$A$84,rif_fee_schedule!C$2:C$84, 0)*1.628</f>
        <v>4288.152</v>
      </c>
      <c r="T4132" s="13">
        <f>_xlfn.XLOOKUP(P4132,rif_fee_schedule!$A$2:$A$84,rif_fee_schedule!D$2:D$84, 0)</f>
        <v>2490</v>
      </c>
      <c r="U4132" s="14">
        <f t="shared" si="193"/>
        <v>0</v>
      </c>
      <c r="V4132" s="14">
        <f t="shared" si="194"/>
        <v>0</v>
      </c>
      <c r="W4132"/>
      <c r="Y4132" s="3">
        <v>272008405.74000001</v>
      </c>
      <c r="Z4132" s="3">
        <v>5573244.3300000001</v>
      </c>
      <c r="AA4132" s="3">
        <v>0</v>
      </c>
      <c r="AB4132">
        <v>0</v>
      </c>
      <c r="AC4132" s="3">
        <v>0</v>
      </c>
      <c r="AD4132" s="2">
        <v>-7297347.0099999998</v>
      </c>
      <c r="AE4132" s="3">
        <v>599122533.62</v>
      </c>
      <c r="AF4132" s="3">
        <v>12164932.65</v>
      </c>
      <c r="AG4132" s="3">
        <v>2628720.44</v>
      </c>
      <c r="AH4132" s="3">
        <v>103699.7</v>
      </c>
      <c r="AI4132" s="3">
        <v>2074</v>
      </c>
      <c r="AJ4132" s="2">
        <v>-10188946.82</v>
      </c>
    </row>
    <row r="4133" spans="1:36" hidden="1" x14ac:dyDescent="0.25">
      <c r="A4133" s="8">
        <v>1</v>
      </c>
      <c r="B4133" s="8" t="s">
        <v>692</v>
      </c>
      <c r="C4133" s="8">
        <v>3530330060040</v>
      </c>
      <c r="D4133" s="8" t="s">
        <v>693</v>
      </c>
      <c r="F4133" s="8" t="s">
        <v>694</v>
      </c>
      <c r="G4133" s="10">
        <v>43717</v>
      </c>
      <c r="H4133" s="8" t="s">
        <v>31</v>
      </c>
      <c r="I4133" s="8" t="s">
        <v>38</v>
      </c>
      <c r="J4133" s="9">
        <v>92175.64</v>
      </c>
      <c r="K4133" s="9">
        <v>1843.52</v>
      </c>
      <c r="L4133" s="8">
        <v>0</v>
      </c>
      <c r="M4133" s="14">
        <f t="shared" si="195"/>
        <v>94019.16</v>
      </c>
      <c r="N4133" s="8">
        <v>0</v>
      </c>
      <c r="O4133" s="8">
        <v>0</v>
      </c>
      <c r="P4133" s="8" t="s">
        <v>695</v>
      </c>
      <c r="R4133" s="8">
        <v>52</v>
      </c>
      <c r="S4133" s="13">
        <f>_xlfn.XLOOKUP(P4133,rif_fee_schedule!$A$2:$A$84,rif_fee_schedule!C$2:C$84, 0)*1.628</f>
        <v>15.902304000000001</v>
      </c>
      <c r="T4133" s="13">
        <f>_xlfn.XLOOKUP(P4133,rif_fee_schedule!$A$2:$A$84,rif_fee_schedule!D$2:D$84, 0)</f>
        <v>9.2360000000000007</v>
      </c>
      <c r="U4133" s="14">
        <f t="shared" si="193"/>
        <v>826.9198080000001</v>
      </c>
      <c r="V4133" s="14">
        <f t="shared" si="194"/>
        <v>480.27200000000005</v>
      </c>
      <c r="W4133"/>
      <c r="Y4133" s="3">
        <v>74696854.359999999</v>
      </c>
      <c r="Z4133" s="3">
        <v>1494936.99</v>
      </c>
      <c r="AA4133" s="3">
        <v>1189721.74</v>
      </c>
      <c r="AB4133" s="2">
        <v>103699.7</v>
      </c>
      <c r="AC4133" s="3">
        <v>2074</v>
      </c>
      <c r="AD4133" s="2">
        <v>-3422401.68</v>
      </c>
      <c r="AE4133" s="3">
        <v>599122533.62</v>
      </c>
      <c r="AF4133" s="3">
        <v>12164932.65</v>
      </c>
      <c r="AG4133" s="3">
        <v>2628720.44</v>
      </c>
      <c r="AH4133" s="3">
        <v>103699.7</v>
      </c>
      <c r="AI4133" s="3">
        <v>2074</v>
      </c>
      <c r="AJ4133" s="2">
        <v>-10188946.82</v>
      </c>
    </row>
    <row r="4134" spans="1:36" hidden="1" x14ac:dyDescent="0.25">
      <c r="A4134" s="8">
        <v>1</v>
      </c>
      <c r="B4134" s="8" t="s">
        <v>692</v>
      </c>
      <c r="C4134" s="8">
        <v>3530330060040</v>
      </c>
      <c r="D4134" s="8" t="s">
        <v>693</v>
      </c>
      <c r="F4134" s="8" t="s">
        <v>694</v>
      </c>
      <c r="G4134" s="10">
        <v>43717</v>
      </c>
      <c r="H4134" s="8" t="s">
        <v>31</v>
      </c>
      <c r="I4134" s="8" t="s">
        <v>38</v>
      </c>
      <c r="J4134" s="9">
        <v>92175.64</v>
      </c>
      <c r="K4134" s="9">
        <v>1843.52</v>
      </c>
      <c r="L4134" s="8">
        <v>0</v>
      </c>
      <c r="M4134" s="14">
        <f t="shared" si="195"/>
        <v>94019.16</v>
      </c>
      <c r="N4134" s="8">
        <v>0</v>
      </c>
      <c r="O4134" s="8">
        <v>0</v>
      </c>
      <c r="P4134" s="8" t="s">
        <v>609</v>
      </c>
      <c r="R4134" s="11">
        <v>3866</v>
      </c>
      <c r="S4134" s="13">
        <f>_xlfn.XLOOKUP(P4134,rif_fee_schedule!$A$2:$A$84,rif_fee_schedule!C$2:C$84, 0)*1.628</f>
        <v>24.892119999999998</v>
      </c>
      <c r="T4134" s="13">
        <f>_xlfn.XLOOKUP(P4134,rif_fee_schedule!$A$2:$A$84,rif_fee_schedule!D$2:D$84, 0)</f>
        <v>14.457000000000001</v>
      </c>
      <c r="U4134" s="14">
        <f t="shared" si="193"/>
        <v>96232.935919999989</v>
      </c>
      <c r="V4134" s="14">
        <f t="shared" si="194"/>
        <v>55890.762000000002</v>
      </c>
      <c r="W4134" s="2"/>
      <c r="Y4134" s="3">
        <v>74696854.359999999</v>
      </c>
      <c r="Z4134" s="3">
        <v>1494936.99</v>
      </c>
      <c r="AA4134" s="3">
        <v>1189721.74</v>
      </c>
      <c r="AB4134" s="2">
        <v>103699.7</v>
      </c>
      <c r="AC4134" s="3">
        <v>2074</v>
      </c>
      <c r="AD4134" s="2">
        <v>-3422401.68</v>
      </c>
      <c r="AE4134" s="3">
        <v>599122533.62</v>
      </c>
      <c r="AF4134" s="3">
        <v>12164932.65</v>
      </c>
      <c r="AG4134" s="3">
        <v>2628720.44</v>
      </c>
      <c r="AH4134" s="3">
        <v>103699.7</v>
      </c>
      <c r="AI4134" s="3">
        <v>2074</v>
      </c>
      <c r="AJ4134" s="2">
        <v>-10188946.82</v>
      </c>
    </row>
    <row r="4135" spans="1:36" hidden="1" x14ac:dyDescent="0.25">
      <c r="A4135" s="8">
        <v>2</v>
      </c>
      <c r="B4135" s="8" t="s">
        <v>2287</v>
      </c>
      <c r="C4135" s="8">
        <v>141210440010</v>
      </c>
      <c r="D4135" s="8" t="s">
        <v>2288</v>
      </c>
      <c r="F4135" s="8" t="s">
        <v>2289</v>
      </c>
      <c r="G4135" s="10">
        <v>43689</v>
      </c>
      <c r="H4135" s="8" t="s">
        <v>31</v>
      </c>
      <c r="I4135" s="8" t="s">
        <v>38</v>
      </c>
      <c r="J4135" s="9">
        <v>6532.03</v>
      </c>
      <c r="K4135" s="9">
        <v>130.63999999999999</v>
      </c>
      <c r="L4135" s="8">
        <v>0</v>
      </c>
      <c r="M4135" s="14">
        <f t="shared" si="195"/>
        <v>6662.67</v>
      </c>
      <c r="N4135" s="8">
        <v>0</v>
      </c>
      <c r="O4135" s="8">
        <v>0</v>
      </c>
      <c r="P4135" s="8" t="s">
        <v>45</v>
      </c>
      <c r="R4135" s="8">
        <v>378</v>
      </c>
      <c r="S4135" s="13">
        <f>_xlfn.XLOOKUP(P4135,rif_fee_schedule!$A$2:$A$84,rif_fee_schedule!C$2:C$84, 0)*1.628</f>
        <v>19.244587999999997</v>
      </c>
      <c r="T4135" s="13">
        <f>_xlfn.XLOOKUP(P4135,rif_fee_schedule!$A$2:$A$84,rif_fee_schedule!D$2:D$84, 0)</f>
        <v>11.177</v>
      </c>
      <c r="U4135" s="14">
        <f t="shared" si="193"/>
        <v>7274.4542639999991</v>
      </c>
      <c r="V4135" s="14">
        <f t="shared" si="194"/>
        <v>4224.9059999999999</v>
      </c>
      <c r="W4135"/>
      <c r="Y4135" s="3">
        <v>272008405.74000001</v>
      </c>
      <c r="Z4135" s="3">
        <v>5573244.3300000001</v>
      </c>
      <c r="AA4135" s="3">
        <v>0</v>
      </c>
      <c r="AB4135">
        <v>0</v>
      </c>
      <c r="AC4135" s="3">
        <v>0</v>
      </c>
      <c r="AD4135" s="2">
        <v>-7297347.0099999998</v>
      </c>
      <c r="AE4135" s="3">
        <v>599122533.62</v>
      </c>
      <c r="AF4135" s="3">
        <v>12164932.65</v>
      </c>
      <c r="AG4135" s="3">
        <v>2628720.44</v>
      </c>
      <c r="AH4135" s="3">
        <v>103699.7</v>
      </c>
      <c r="AI4135" s="3">
        <v>2074</v>
      </c>
      <c r="AJ4135" s="2">
        <v>-10188946.82</v>
      </c>
    </row>
    <row r="4136" spans="1:36" hidden="1" x14ac:dyDescent="0.25">
      <c r="A4136" s="8">
        <v>2</v>
      </c>
      <c r="B4136" s="8" t="s">
        <v>1151</v>
      </c>
      <c r="C4136" s="8">
        <v>131140361540</v>
      </c>
      <c r="D4136" s="8" t="s">
        <v>1152</v>
      </c>
      <c r="F4136" s="8" t="s">
        <v>1153</v>
      </c>
      <c r="G4136" s="10">
        <v>43719</v>
      </c>
      <c r="H4136" s="8" t="s">
        <v>31</v>
      </c>
      <c r="I4136" s="8" t="s">
        <v>38</v>
      </c>
      <c r="J4136" s="9">
        <v>0</v>
      </c>
      <c r="K4136" s="9">
        <v>0</v>
      </c>
      <c r="L4136" s="8">
        <v>0</v>
      </c>
      <c r="M4136" s="14">
        <f t="shared" si="195"/>
        <v>0</v>
      </c>
      <c r="N4136" s="8">
        <v>0</v>
      </c>
      <c r="O4136" s="8">
        <v>0</v>
      </c>
      <c r="P4136" s="8" t="s">
        <v>77</v>
      </c>
      <c r="R4136" s="8">
        <v>0</v>
      </c>
      <c r="S4136" s="13">
        <f>_xlfn.XLOOKUP(P4136,rif_fee_schedule!$A$2:$A$84,rif_fee_schedule!C$2:C$84, 0)*1.628</f>
        <v>9769.6279999999988</v>
      </c>
      <c r="T4136" s="13">
        <f>_xlfn.XLOOKUP(P4136,rif_fee_schedule!$A$2:$A$84,rif_fee_schedule!D$2:D$84, 0)</f>
        <v>5674</v>
      </c>
      <c r="U4136" s="14">
        <f t="shared" si="193"/>
        <v>0</v>
      </c>
      <c r="V4136" s="14">
        <f t="shared" si="194"/>
        <v>0</v>
      </c>
      <c r="W4136"/>
      <c r="Y4136" s="3">
        <v>272008405.74000001</v>
      </c>
      <c r="Z4136" s="3">
        <v>5573244.3300000001</v>
      </c>
      <c r="AA4136" s="3">
        <v>0</v>
      </c>
      <c r="AB4136">
        <v>0</v>
      </c>
      <c r="AC4136" s="3">
        <v>0</v>
      </c>
      <c r="AD4136" s="2">
        <v>-7297347.0099999998</v>
      </c>
      <c r="AE4136" s="3">
        <v>599122533.62</v>
      </c>
      <c r="AF4136" s="3">
        <v>12164932.65</v>
      </c>
      <c r="AG4136" s="3">
        <v>2628720.44</v>
      </c>
      <c r="AH4136" s="3">
        <v>103699.7</v>
      </c>
      <c r="AI4136" s="3">
        <v>2074</v>
      </c>
      <c r="AJ4136" s="2">
        <v>-10188946.82</v>
      </c>
    </row>
    <row r="4137" spans="1:36" hidden="1" x14ac:dyDescent="0.25">
      <c r="A4137" s="8">
        <v>2</v>
      </c>
      <c r="B4137" s="8" t="s">
        <v>1382</v>
      </c>
      <c r="C4137" s="8">
        <v>131250480110</v>
      </c>
      <c r="D4137" s="8" t="s">
        <v>1383</v>
      </c>
      <c r="F4137" s="8" t="s">
        <v>1384</v>
      </c>
      <c r="G4137" s="10">
        <v>43768</v>
      </c>
      <c r="H4137" s="8" t="s">
        <v>31</v>
      </c>
      <c r="I4137" s="8" t="s">
        <v>38</v>
      </c>
      <c r="J4137" s="9">
        <v>1996773.71</v>
      </c>
      <c r="K4137" s="9">
        <v>39935.480000000003</v>
      </c>
      <c r="L4137" s="8">
        <v>0</v>
      </c>
      <c r="M4137" s="14">
        <f t="shared" si="195"/>
        <v>2036709.19</v>
      </c>
      <c r="N4137" s="8">
        <v>0</v>
      </c>
      <c r="O4137" s="8">
        <v>0</v>
      </c>
      <c r="P4137" s="8" t="s">
        <v>45</v>
      </c>
      <c r="R4137" s="11">
        <v>8662</v>
      </c>
      <c r="S4137" s="13">
        <f>_xlfn.XLOOKUP(P4137,rif_fee_schedule!$A$2:$A$84,rif_fee_schedule!C$2:C$84, 0)*1.628</f>
        <v>19.244587999999997</v>
      </c>
      <c r="T4137" s="13">
        <f>_xlfn.XLOOKUP(P4137,rif_fee_schedule!$A$2:$A$84,rif_fee_schedule!D$2:D$84, 0)</f>
        <v>11.177</v>
      </c>
      <c r="U4137" s="14">
        <f t="shared" si="193"/>
        <v>166696.62125599998</v>
      </c>
      <c r="V4137" s="14">
        <f t="shared" si="194"/>
        <v>96815.173999999999</v>
      </c>
      <c r="W4137" s="2"/>
      <c r="Y4137" s="3">
        <v>272008405.74000001</v>
      </c>
      <c r="Z4137" s="3">
        <v>5573244.3300000001</v>
      </c>
      <c r="AA4137" s="3">
        <v>0</v>
      </c>
      <c r="AB4137">
        <v>0</v>
      </c>
      <c r="AC4137" s="3">
        <v>0</v>
      </c>
      <c r="AD4137" s="2">
        <v>-7297347.0099999998</v>
      </c>
      <c r="AE4137" s="3">
        <v>599122533.62</v>
      </c>
      <c r="AF4137" s="3">
        <v>12164932.65</v>
      </c>
      <c r="AG4137" s="3">
        <v>2628720.44</v>
      </c>
      <c r="AH4137" s="3">
        <v>103699.7</v>
      </c>
      <c r="AI4137" s="3">
        <v>2074</v>
      </c>
      <c r="AJ4137" s="2">
        <v>-10188946.82</v>
      </c>
    </row>
    <row r="4138" spans="1:36" hidden="1" x14ac:dyDescent="0.25">
      <c r="A4138" s="8">
        <v>2</v>
      </c>
      <c r="B4138" s="8" t="s">
        <v>1382</v>
      </c>
      <c r="C4138" s="8">
        <v>131250480110</v>
      </c>
      <c r="D4138" s="8" t="s">
        <v>1383</v>
      </c>
      <c r="F4138" s="8" t="s">
        <v>1384</v>
      </c>
      <c r="G4138" s="10">
        <v>43768</v>
      </c>
      <c r="H4138" s="8" t="s">
        <v>31</v>
      </c>
      <c r="I4138" s="8" t="s">
        <v>38</v>
      </c>
      <c r="J4138" s="9">
        <v>1996773.71</v>
      </c>
      <c r="K4138" s="9">
        <v>39935.480000000003</v>
      </c>
      <c r="L4138" s="8">
        <v>0</v>
      </c>
      <c r="M4138" s="14">
        <f t="shared" si="195"/>
        <v>2036709.19</v>
      </c>
      <c r="N4138" s="8">
        <v>0</v>
      </c>
      <c r="O4138" s="8">
        <v>0</v>
      </c>
      <c r="P4138" s="8" t="s">
        <v>112</v>
      </c>
      <c r="R4138" s="11">
        <v>2553</v>
      </c>
      <c r="S4138" s="13">
        <f>_xlfn.XLOOKUP(P4138,rif_fee_schedule!$A$2:$A$84,rif_fee_schedule!C$2:C$84, 0)*1.628</f>
        <v>53.092335999999996</v>
      </c>
      <c r="T4138" s="13">
        <f>_xlfn.XLOOKUP(P4138,rif_fee_schedule!$A$2:$A$84,rif_fee_schedule!D$2:D$84, 0)</f>
        <v>30.835000000000001</v>
      </c>
      <c r="U4138" s="14">
        <f t="shared" si="193"/>
        <v>135544.73380799999</v>
      </c>
      <c r="V4138" s="14">
        <f t="shared" si="194"/>
        <v>78721.755000000005</v>
      </c>
      <c r="W4138" s="2"/>
      <c r="Y4138" s="3">
        <v>272008405.74000001</v>
      </c>
      <c r="Z4138" s="3">
        <v>5573244.3300000001</v>
      </c>
      <c r="AA4138" s="3">
        <v>0</v>
      </c>
      <c r="AB4138">
        <v>0</v>
      </c>
      <c r="AC4138" s="3">
        <v>0</v>
      </c>
      <c r="AD4138" s="2">
        <v>-7297347.0099999998</v>
      </c>
      <c r="AE4138" s="3">
        <v>599122533.62</v>
      </c>
      <c r="AF4138" s="3">
        <v>12164932.65</v>
      </c>
      <c r="AG4138" s="3">
        <v>2628720.44</v>
      </c>
      <c r="AH4138" s="3">
        <v>103699.7</v>
      </c>
      <c r="AI4138" s="3">
        <v>2074</v>
      </c>
      <c r="AJ4138" s="2">
        <v>-10188946.82</v>
      </c>
    </row>
    <row r="4139" spans="1:36" hidden="1" x14ac:dyDescent="0.25">
      <c r="A4139" s="8">
        <v>2</v>
      </c>
      <c r="B4139" s="8" t="s">
        <v>1382</v>
      </c>
      <c r="C4139" s="8">
        <v>131250480110</v>
      </c>
      <c r="D4139" s="8" t="s">
        <v>1383</v>
      </c>
      <c r="F4139" s="8" t="s">
        <v>1384</v>
      </c>
      <c r="G4139" s="10">
        <v>43768</v>
      </c>
      <c r="H4139" s="8" t="s">
        <v>31</v>
      </c>
      <c r="I4139" s="8" t="s">
        <v>38</v>
      </c>
      <c r="J4139" s="9">
        <v>1996773.71</v>
      </c>
      <c r="K4139" s="9">
        <v>39935.480000000003</v>
      </c>
      <c r="L4139" s="8">
        <v>0</v>
      </c>
      <c r="M4139" s="14">
        <f t="shared" si="195"/>
        <v>2036709.19</v>
      </c>
      <c r="N4139" s="8">
        <v>0</v>
      </c>
      <c r="O4139" s="8">
        <v>0</v>
      </c>
      <c r="P4139" s="8" t="s">
        <v>44</v>
      </c>
      <c r="R4139" s="11">
        <v>-13760</v>
      </c>
      <c r="S4139" s="13">
        <f>_xlfn.XLOOKUP(P4139,rif_fee_schedule!$A$2:$A$84,rif_fee_schedule!C$2:C$84, 0)*1.628</f>
        <v>3.9446439999999998</v>
      </c>
      <c r="T4139" s="13">
        <f>_xlfn.XLOOKUP(P4139,rif_fee_schedule!$A$2:$A$84,rif_fee_schedule!D$2:D$84, 0)</f>
        <v>2.2909999999999999</v>
      </c>
      <c r="U4139" s="14">
        <f t="shared" si="193"/>
        <v>-54278.301439999996</v>
      </c>
      <c r="V4139" s="14">
        <f t="shared" si="194"/>
        <v>-31524.16</v>
      </c>
      <c r="W4139" s="2"/>
      <c r="Y4139" s="3">
        <v>272008405.74000001</v>
      </c>
      <c r="Z4139" s="3">
        <v>5573244.3300000001</v>
      </c>
      <c r="AA4139" s="3">
        <v>0</v>
      </c>
      <c r="AB4139">
        <v>0</v>
      </c>
      <c r="AC4139" s="3">
        <v>0</v>
      </c>
      <c r="AD4139" s="2">
        <v>-7297347.0099999998</v>
      </c>
      <c r="AE4139" s="3">
        <v>599122533.62</v>
      </c>
      <c r="AF4139" s="3">
        <v>12164932.65</v>
      </c>
      <c r="AG4139" s="3">
        <v>2628720.44</v>
      </c>
      <c r="AH4139" s="3">
        <v>103699.7</v>
      </c>
      <c r="AI4139" s="3">
        <v>2074</v>
      </c>
      <c r="AJ4139" s="2">
        <v>-10188946.82</v>
      </c>
    </row>
    <row r="4140" spans="1:36" hidden="1" x14ac:dyDescent="0.25">
      <c r="A4140" s="8">
        <v>2</v>
      </c>
      <c r="B4140" s="8" t="s">
        <v>1382</v>
      </c>
      <c r="C4140" s="8">
        <v>131250480110</v>
      </c>
      <c r="D4140" s="8" t="s">
        <v>1383</v>
      </c>
      <c r="F4140" s="8" t="s">
        <v>1384</v>
      </c>
      <c r="G4140" s="10">
        <v>43768</v>
      </c>
      <c r="H4140" s="8" t="s">
        <v>31</v>
      </c>
      <c r="I4140" s="8" t="s">
        <v>38</v>
      </c>
      <c r="J4140" s="9">
        <v>1996773.71</v>
      </c>
      <c r="K4140" s="9">
        <v>39935.480000000003</v>
      </c>
      <c r="L4140" s="8">
        <v>0</v>
      </c>
      <c r="M4140" s="14">
        <f t="shared" si="195"/>
        <v>2036709.19</v>
      </c>
      <c r="N4140" s="8">
        <v>0</v>
      </c>
      <c r="O4140" s="8">
        <v>0</v>
      </c>
      <c r="P4140" s="8" t="s">
        <v>78</v>
      </c>
      <c r="R4140" s="8">
        <v>217</v>
      </c>
      <c r="S4140" s="13">
        <f>_xlfn.XLOOKUP(P4140,rif_fee_schedule!$A$2:$A$84,rif_fee_schedule!C$2:C$84, 0)*1.628</f>
        <v>9105.4039999999986</v>
      </c>
      <c r="T4140" s="13">
        <f>_xlfn.XLOOKUP(P4140,rif_fee_schedule!$A$2:$A$84,rif_fee_schedule!D$2:D$84, 0)</f>
        <v>5288</v>
      </c>
      <c r="U4140" s="14">
        <f t="shared" si="193"/>
        <v>1975872.6679999996</v>
      </c>
      <c r="V4140" s="14">
        <f t="shared" si="194"/>
        <v>1147496</v>
      </c>
      <c r="W4140"/>
      <c r="Y4140" s="3">
        <v>272008405.74000001</v>
      </c>
      <c r="Z4140" s="3">
        <v>5573244.3300000001</v>
      </c>
      <c r="AA4140" s="3">
        <v>0</v>
      </c>
      <c r="AB4140">
        <v>0</v>
      </c>
      <c r="AC4140" s="3">
        <v>0</v>
      </c>
      <c r="AD4140" s="2">
        <v>-7297347.0099999998</v>
      </c>
      <c r="AE4140" s="3">
        <v>599122533.62</v>
      </c>
      <c r="AF4140" s="3">
        <v>12164932.65</v>
      </c>
      <c r="AG4140" s="3">
        <v>2628720.44</v>
      </c>
      <c r="AH4140" s="3">
        <v>103699.7</v>
      </c>
      <c r="AI4140" s="3">
        <v>2074</v>
      </c>
      <c r="AJ4140" s="2">
        <v>-10188946.82</v>
      </c>
    </row>
    <row r="4141" spans="1:36" hidden="1" x14ac:dyDescent="0.25">
      <c r="A4141" s="8">
        <v>3.1</v>
      </c>
      <c r="B4141" s="8" t="s">
        <v>4068</v>
      </c>
      <c r="C4141" s="8">
        <v>722180110010</v>
      </c>
      <c r="D4141" s="8" t="s">
        <v>4069</v>
      </c>
      <c r="E4141" s="8" t="s">
        <v>30</v>
      </c>
      <c r="F4141" s="8" t="s">
        <v>640</v>
      </c>
      <c r="G4141" s="10">
        <v>43726</v>
      </c>
      <c r="H4141" s="8" t="s">
        <v>31</v>
      </c>
      <c r="I4141" s="8" t="s">
        <v>32</v>
      </c>
      <c r="J4141" s="9">
        <v>0</v>
      </c>
      <c r="K4141" s="9">
        <v>0</v>
      </c>
      <c r="L4141" s="8">
        <v>0</v>
      </c>
      <c r="M4141" s="14">
        <f t="shared" si="195"/>
        <v>0</v>
      </c>
      <c r="N4141" s="8">
        <v>0</v>
      </c>
      <c r="O4141" s="8">
        <v>0</v>
      </c>
      <c r="P4141" s="8" t="s">
        <v>3496</v>
      </c>
      <c r="R4141" s="11">
        <v>-13330</v>
      </c>
      <c r="S4141" s="13">
        <f>_xlfn.XLOOKUP(P4141,rif_fee_schedule!$A$2:$A$84,rif_fee_schedule!C$2:C$84, 0)*1.628</f>
        <v>19.218539999999997</v>
      </c>
      <c r="T4141" s="13">
        <f>_xlfn.XLOOKUP(P4141,rif_fee_schedule!$A$2:$A$84,rif_fee_schedule!D$2:D$84, 0)</f>
        <v>11.162000000000001</v>
      </c>
      <c r="U4141" s="14">
        <f t="shared" si="193"/>
        <v>-256183.13819999996</v>
      </c>
      <c r="V4141" s="14">
        <f t="shared" si="194"/>
        <v>-148789.46000000002</v>
      </c>
      <c r="Y4141" s="3">
        <v>34362078.990000002</v>
      </c>
      <c r="Z4141" s="3">
        <v>687512.03</v>
      </c>
      <c r="AA4141" s="3">
        <v>0</v>
      </c>
      <c r="AB4141">
        <v>0</v>
      </c>
      <c r="AC4141" s="3">
        <v>0</v>
      </c>
      <c r="AD4141" s="2">
        <v>-175934.14</v>
      </c>
      <c r="AE4141" s="3">
        <v>599122533.62</v>
      </c>
      <c r="AF4141" s="3">
        <v>12164932.65</v>
      </c>
      <c r="AG4141" s="3">
        <v>2628720.44</v>
      </c>
      <c r="AH4141" s="3">
        <v>103699.7</v>
      </c>
      <c r="AI4141" s="3">
        <v>2074</v>
      </c>
      <c r="AJ4141" s="2">
        <v>-10188946.82</v>
      </c>
    </row>
    <row r="4142" spans="1:36" hidden="1" x14ac:dyDescent="0.25">
      <c r="A4142" s="8">
        <v>3.1</v>
      </c>
      <c r="B4142" s="8" t="s">
        <v>4068</v>
      </c>
      <c r="C4142" s="8">
        <v>722180110010</v>
      </c>
      <c r="D4142" s="8" t="s">
        <v>4069</v>
      </c>
      <c r="E4142" s="8" t="s">
        <v>30</v>
      </c>
      <c r="F4142" s="8" t="s">
        <v>640</v>
      </c>
      <c r="G4142" s="10">
        <v>43726</v>
      </c>
      <c r="H4142" s="8" t="s">
        <v>31</v>
      </c>
      <c r="I4142" s="8" t="s">
        <v>32</v>
      </c>
      <c r="J4142" s="9">
        <v>0</v>
      </c>
      <c r="K4142" s="9">
        <v>0</v>
      </c>
      <c r="L4142" s="8">
        <v>0</v>
      </c>
      <c r="M4142" s="14">
        <f t="shared" si="195"/>
        <v>0</v>
      </c>
      <c r="N4142" s="8">
        <v>0</v>
      </c>
      <c r="O4142" s="8">
        <v>0</v>
      </c>
      <c r="P4142" s="8" t="s">
        <v>3496</v>
      </c>
      <c r="R4142" s="11">
        <v>13330</v>
      </c>
      <c r="S4142" s="13">
        <f>_xlfn.XLOOKUP(P4142,rif_fee_schedule!$A$2:$A$84,rif_fee_schedule!C$2:C$84, 0)*1.628</f>
        <v>19.218539999999997</v>
      </c>
      <c r="T4142" s="13">
        <f>_xlfn.XLOOKUP(P4142,rif_fee_schedule!$A$2:$A$84,rif_fee_schedule!D$2:D$84, 0)</f>
        <v>11.162000000000001</v>
      </c>
      <c r="U4142" s="14">
        <f t="shared" si="193"/>
        <v>256183.13819999996</v>
      </c>
      <c r="V4142" s="14">
        <f t="shared" si="194"/>
        <v>148789.46000000002</v>
      </c>
      <c r="Y4142" s="3">
        <v>34362078.990000002</v>
      </c>
      <c r="Z4142" s="3">
        <v>687512.03</v>
      </c>
      <c r="AA4142" s="3">
        <v>0</v>
      </c>
      <c r="AB4142">
        <v>0</v>
      </c>
      <c r="AC4142" s="3">
        <v>0</v>
      </c>
      <c r="AD4142" s="2">
        <v>-175934.14</v>
      </c>
      <c r="AE4142" s="3">
        <v>599122533.62</v>
      </c>
      <c r="AF4142" s="3">
        <v>12164932.65</v>
      </c>
      <c r="AG4142" s="3">
        <v>2628720.44</v>
      </c>
      <c r="AH4142" s="3">
        <v>103699.7</v>
      </c>
      <c r="AI4142" s="3">
        <v>2074</v>
      </c>
      <c r="AJ4142" s="2">
        <v>-10188946.82</v>
      </c>
    </row>
    <row r="4143" spans="1:36" hidden="1" x14ac:dyDescent="0.25">
      <c r="A4143" s="8">
        <v>3.1</v>
      </c>
      <c r="B4143" s="8" t="s">
        <v>4070</v>
      </c>
      <c r="C4143" s="8">
        <v>722180110010</v>
      </c>
      <c r="D4143" s="8" t="s">
        <v>4071</v>
      </c>
      <c r="G4143" s="10">
        <v>43726</v>
      </c>
      <c r="H4143" s="8" t="s">
        <v>31</v>
      </c>
      <c r="I4143" s="8" t="s">
        <v>32</v>
      </c>
      <c r="J4143" s="9">
        <v>0</v>
      </c>
      <c r="K4143" s="9">
        <v>0</v>
      </c>
      <c r="L4143" s="8">
        <v>0</v>
      </c>
      <c r="M4143" s="14">
        <f t="shared" si="195"/>
        <v>0</v>
      </c>
      <c r="N4143" s="8">
        <v>0</v>
      </c>
      <c r="O4143" s="8">
        <v>0</v>
      </c>
      <c r="P4143" s="8" t="s">
        <v>3496</v>
      </c>
      <c r="R4143" s="11">
        <v>-10249</v>
      </c>
      <c r="S4143" s="13">
        <f>_xlfn.XLOOKUP(P4143,rif_fee_schedule!$A$2:$A$84,rif_fee_schedule!C$2:C$84, 0)*1.628</f>
        <v>19.218539999999997</v>
      </c>
      <c r="T4143" s="13">
        <f>_xlfn.XLOOKUP(P4143,rif_fee_schedule!$A$2:$A$84,rif_fee_schedule!D$2:D$84, 0)</f>
        <v>11.162000000000001</v>
      </c>
      <c r="U4143" s="14">
        <f t="shared" si="193"/>
        <v>-196970.81645999997</v>
      </c>
      <c r="V4143" s="14">
        <f t="shared" si="194"/>
        <v>-114399.338</v>
      </c>
      <c r="Y4143" s="3">
        <v>34362078.990000002</v>
      </c>
      <c r="Z4143" s="3">
        <v>687512.03</v>
      </c>
      <c r="AA4143" s="3">
        <v>0</v>
      </c>
      <c r="AB4143">
        <v>0</v>
      </c>
      <c r="AC4143" s="3">
        <v>0</v>
      </c>
      <c r="AD4143" s="2">
        <v>-175934.14</v>
      </c>
      <c r="AE4143" s="3">
        <v>599122533.62</v>
      </c>
      <c r="AF4143" s="3">
        <v>12164932.65</v>
      </c>
      <c r="AG4143" s="3">
        <v>2628720.44</v>
      </c>
      <c r="AH4143" s="3">
        <v>103699.7</v>
      </c>
      <c r="AI4143" s="3">
        <v>2074</v>
      </c>
      <c r="AJ4143" s="2">
        <v>-10188946.82</v>
      </c>
    </row>
    <row r="4144" spans="1:36" hidden="1" x14ac:dyDescent="0.25">
      <c r="A4144" s="8">
        <v>3.1</v>
      </c>
      <c r="B4144" s="8" t="s">
        <v>4070</v>
      </c>
      <c r="C4144" s="8">
        <v>722180110010</v>
      </c>
      <c r="D4144" s="8" t="s">
        <v>4071</v>
      </c>
      <c r="G4144" s="10">
        <v>43726</v>
      </c>
      <c r="H4144" s="8" t="s">
        <v>31</v>
      </c>
      <c r="I4144" s="8" t="s">
        <v>32</v>
      </c>
      <c r="J4144" s="9">
        <v>0</v>
      </c>
      <c r="K4144" s="9">
        <v>0</v>
      </c>
      <c r="L4144" s="8">
        <v>0</v>
      </c>
      <c r="M4144" s="14">
        <f t="shared" si="195"/>
        <v>0</v>
      </c>
      <c r="N4144" s="8">
        <v>0</v>
      </c>
      <c r="O4144" s="8">
        <v>0</v>
      </c>
      <c r="P4144" s="8" t="s">
        <v>3496</v>
      </c>
      <c r="R4144" s="11">
        <v>10249</v>
      </c>
      <c r="S4144" s="13">
        <f>_xlfn.XLOOKUP(P4144,rif_fee_schedule!$A$2:$A$84,rif_fee_schedule!C$2:C$84, 0)*1.628</f>
        <v>19.218539999999997</v>
      </c>
      <c r="T4144" s="13">
        <f>_xlfn.XLOOKUP(P4144,rif_fee_schedule!$A$2:$A$84,rif_fee_schedule!D$2:D$84, 0)</f>
        <v>11.162000000000001</v>
      </c>
      <c r="U4144" s="14">
        <f t="shared" si="193"/>
        <v>196970.81645999997</v>
      </c>
      <c r="V4144" s="14">
        <f t="shared" si="194"/>
        <v>114399.338</v>
      </c>
      <c r="Y4144" s="3">
        <v>34362078.990000002</v>
      </c>
      <c r="Z4144" s="3">
        <v>687512.03</v>
      </c>
      <c r="AA4144" s="3">
        <v>0</v>
      </c>
      <c r="AB4144">
        <v>0</v>
      </c>
      <c r="AC4144" s="3">
        <v>0</v>
      </c>
      <c r="AD4144" s="2">
        <v>-175934.14</v>
      </c>
      <c r="AE4144" s="3">
        <v>599122533.62</v>
      </c>
      <c r="AF4144" s="3">
        <v>12164932.65</v>
      </c>
      <c r="AG4144" s="3">
        <v>2628720.44</v>
      </c>
      <c r="AH4144" s="3">
        <v>103699.7</v>
      </c>
      <c r="AI4144" s="3">
        <v>2074</v>
      </c>
      <c r="AJ4144" s="2">
        <v>-10188946.82</v>
      </c>
    </row>
    <row r="4145" spans="1:36" hidden="1" x14ac:dyDescent="0.25">
      <c r="A4145" s="8">
        <v>3.1</v>
      </c>
      <c r="B4145" s="8" t="s">
        <v>4074</v>
      </c>
      <c r="C4145" s="8">
        <v>722180110010</v>
      </c>
      <c r="D4145" s="8" t="s">
        <v>4075</v>
      </c>
      <c r="F4145" s="8" t="s">
        <v>640</v>
      </c>
      <c r="G4145" s="10">
        <v>43726</v>
      </c>
      <c r="H4145" s="8" t="s">
        <v>31</v>
      </c>
      <c r="I4145" s="8" t="s">
        <v>32</v>
      </c>
      <c r="J4145" s="9">
        <v>0</v>
      </c>
      <c r="K4145" s="9">
        <v>0</v>
      </c>
      <c r="L4145" s="8">
        <v>0</v>
      </c>
      <c r="M4145" s="14">
        <f t="shared" si="195"/>
        <v>0</v>
      </c>
      <c r="N4145" s="8">
        <v>0</v>
      </c>
      <c r="O4145" s="8">
        <v>0</v>
      </c>
      <c r="P4145" s="8" t="s">
        <v>3496</v>
      </c>
      <c r="R4145" s="11">
        <v>-21902</v>
      </c>
      <c r="S4145" s="13">
        <f>_xlfn.XLOOKUP(P4145,rif_fee_schedule!$A$2:$A$84,rif_fee_schedule!C$2:C$84, 0)*1.628</f>
        <v>19.218539999999997</v>
      </c>
      <c r="T4145" s="13">
        <f>_xlfn.XLOOKUP(P4145,rif_fee_schedule!$A$2:$A$84,rif_fee_schedule!D$2:D$84, 0)</f>
        <v>11.162000000000001</v>
      </c>
      <c r="U4145" s="14">
        <f t="shared" si="193"/>
        <v>-420924.46307999996</v>
      </c>
      <c r="V4145" s="14">
        <f t="shared" si="194"/>
        <v>-244470.12400000001</v>
      </c>
      <c r="Y4145" s="3">
        <v>34362078.990000002</v>
      </c>
      <c r="Z4145" s="3">
        <v>687512.03</v>
      </c>
      <c r="AA4145" s="3">
        <v>0</v>
      </c>
      <c r="AB4145">
        <v>0</v>
      </c>
      <c r="AC4145" s="3">
        <v>0</v>
      </c>
      <c r="AD4145" s="2">
        <v>-175934.14</v>
      </c>
      <c r="AE4145" s="3">
        <v>599122533.62</v>
      </c>
      <c r="AF4145" s="3">
        <v>12164932.65</v>
      </c>
      <c r="AG4145" s="3">
        <v>2628720.44</v>
      </c>
      <c r="AH4145" s="3">
        <v>103699.7</v>
      </c>
      <c r="AI4145" s="3">
        <v>2074</v>
      </c>
      <c r="AJ4145" s="2">
        <v>-10188946.82</v>
      </c>
    </row>
    <row r="4146" spans="1:36" hidden="1" x14ac:dyDescent="0.25">
      <c r="A4146" s="8">
        <v>3.1</v>
      </c>
      <c r="B4146" s="8" t="s">
        <v>4074</v>
      </c>
      <c r="C4146" s="8">
        <v>722180110010</v>
      </c>
      <c r="D4146" s="8" t="s">
        <v>4075</v>
      </c>
      <c r="F4146" s="8" t="s">
        <v>640</v>
      </c>
      <c r="G4146" s="10">
        <v>43726</v>
      </c>
      <c r="H4146" s="8" t="s">
        <v>31</v>
      </c>
      <c r="I4146" s="8" t="s">
        <v>32</v>
      </c>
      <c r="J4146" s="9">
        <v>0</v>
      </c>
      <c r="K4146" s="9">
        <v>0</v>
      </c>
      <c r="L4146" s="8">
        <v>0</v>
      </c>
      <c r="M4146" s="14">
        <f t="shared" si="195"/>
        <v>0</v>
      </c>
      <c r="N4146" s="8">
        <v>0</v>
      </c>
      <c r="O4146" s="8">
        <v>0</v>
      </c>
      <c r="P4146" s="8" t="s">
        <v>3496</v>
      </c>
      <c r="R4146" s="11">
        <v>21902</v>
      </c>
      <c r="S4146" s="13">
        <f>_xlfn.XLOOKUP(P4146,rif_fee_schedule!$A$2:$A$84,rif_fee_schedule!C$2:C$84, 0)*1.628</f>
        <v>19.218539999999997</v>
      </c>
      <c r="T4146" s="13">
        <f>_xlfn.XLOOKUP(P4146,rif_fee_schedule!$A$2:$A$84,rif_fee_schedule!D$2:D$84, 0)</f>
        <v>11.162000000000001</v>
      </c>
      <c r="U4146" s="14">
        <f t="shared" si="193"/>
        <v>420924.46307999996</v>
      </c>
      <c r="V4146" s="14">
        <f t="shared" si="194"/>
        <v>244470.12400000001</v>
      </c>
      <c r="Y4146" s="3">
        <v>34362078.990000002</v>
      </c>
      <c r="Z4146" s="3">
        <v>687512.03</v>
      </c>
      <c r="AA4146" s="3">
        <v>0</v>
      </c>
      <c r="AB4146">
        <v>0</v>
      </c>
      <c r="AC4146" s="3">
        <v>0</v>
      </c>
      <c r="AD4146" s="2">
        <v>-175934.14</v>
      </c>
      <c r="AE4146" s="3">
        <v>599122533.62</v>
      </c>
      <c r="AF4146" s="3">
        <v>12164932.65</v>
      </c>
      <c r="AG4146" s="3">
        <v>2628720.44</v>
      </c>
      <c r="AH4146" s="3">
        <v>103699.7</v>
      </c>
      <c r="AI4146" s="3">
        <v>2074</v>
      </c>
      <c r="AJ4146" s="2">
        <v>-10188946.82</v>
      </c>
    </row>
    <row r="4147" spans="1:36" hidden="1" x14ac:dyDescent="0.25">
      <c r="A4147" s="8">
        <v>6</v>
      </c>
      <c r="B4147" s="8" t="s">
        <v>5675</v>
      </c>
      <c r="C4147" s="8">
        <v>1079160221120</v>
      </c>
      <c r="D4147" s="8" t="s">
        <v>5676</v>
      </c>
      <c r="F4147" s="8" t="s">
        <v>5677</v>
      </c>
      <c r="G4147" s="10">
        <v>43697</v>
      </c>
      <c r="H4147" s="8" t="s">
        <v>31</v>
      </c>
      <c r="I4147" s="8" t="s">
        <v>38</v>
      </c>
      <c r="J4147" s="9">
        <v>9278.02</v>
      </c>
      <c r="K4147" s="9">
        <v>185.56</v>
      </c>
      <c r="L4147" s="8">
        <v>0</v>
      </c>
      <c r="M4147" s="14">
        <f t="shared" si="195"/>
        <v>9463.58</v>
      </c>
      <c r="N4147" s="8">
        <v>0</v>
      </c>
      <c r="O4147" s="8">
        <v>0</v>
      </c>
      <c r="P4147" s="8" t="s">
        <v>77</v>
      </c>
      <c r="R4147" s="8">
        <v>1</v>
      </c>
      <c r="S4147" s="13">
        <f>_xlfn.XLOOKUP(P4147,rif_fee_schedule!$A$2:$A$84,rif_fee_schedule!C$2:C$84, 0)*1.628</f>
        <v>9769.6279999999988</v>
      </c>
      <c r="T4147" s="13">
        <f>_xlfn.XLOOKUP(P4147,rif_fee_schedule!$A$2:$A$84,rif_fee_schedule!D$2:D$84, 0)</f>
        <v>5674</v>
      </c>
      <c r="U4147" s="14">
        <f t="shared" ref="U4147:U4210" si="196">S4147*R4147</f>
        <v>9769.6279999999988</v>
      </c>
      <c r="V4147" s="14">
        <f t="shared" ref="V4147:V4210" si="197">T4147*R4147</f>
        <v>5674</v>
      </c>
      <c r="W4147"/>
      <c r="Y4147" s="3">
        <v>43269262.359999999</v>
      </c>
      <c r="Z4147" s="3">
        <v>874367.57</v>
      </c>
      <c r="AA4147" s="3">
        <v>433279.63</v>
      </c>
      <c r="AB4147">
        <v>0</v>
      </c>
      <c r="AC4147" s="3">
        <v>0</v>
      </c>
      <c r="AD4147" s="2">
        <v>374512.67</v>
      </c>
      <c r="AE4147" s="3">
        <v>599122533.62</v>
      </c>
      <c r="AF4147" s="3">
        <v>12164932.65</v>
      </c>
      <c r="AG4147" s="3">
        <v>2628720.44</v>
      </c>
      <c r="AH4147" s="3">
        <v>103699.7</v>
      </c>
      <c r="AI4147" s="3">
        <v>2074</v>
      </c>
      <c r="AJ4147" s="2">
        <v>-10188946.82</v>
      </c>
    </row>
    <row r="4148" spans="1:36" hidden="1" x14ac:dyDescent="0.25">
      <c r="A4148" s="8">
        <v>6</v>
      </c>
      <c r="B4148" s="8" t="s">
        <v>5414</v>
      </c>
      <c r="C4148" s="8">
        <v>1079160221040</v>
      </c>
      <c r="D4148" s="8" t="s">
        <v>5415</v>
      </c>
      <c r="F4148" s="8" t="s">
        <v>5416</v>
      </c>
      <c r="G4148" s="10">
        <v>43699</v>
      </c>
      <c r="H4148" s="8" t="s">
        <v>31</v>
      </c>
      <c r="I4148" s="8" t="s">
        <v>38</v>
      </c>
      <c r="J4148" s="9">
        <v>9278.02</v>
      </c>
      <c r="K4148" s="9">
        <v>185.56</v>
      </c>
      <c r="L4148" s="8">
        <v>0</v>
      </c>
      <c r="M4148" s="14">
        <f t="shared" si="195"/>
        <v>9463.58</v>
      </c>
      <c r="N4148" s="8">
        <v>0</v>
      </c>
      <c r="O4148" s="8">
        <v>0</v>
      </c>
      <c r="P4148" s="8" t="s">
        <v>77</v>
      </c>
      <c r="R4148" s="8">
        <v>1</v>
      </c>
      <c r="S4148" s="13">
        <f>_xlfn.XLOOKUP(P4148,rif_fee_schedule!$A$2:$A$84,rif_fee_schedule!C$2:C$84, 0)*1.628</f>
        <v>9769.6279999999988</v>
      </c>
      <c r="T4148" s="13">
        <f>_xlfn.XLOOKUP(P4148,rif_fee_schedule!$A$2:$A$84,rif_fee_schedule!D$2:D$84, 0)</f>
        <v>5674</v>
      </c>
      <c r="U4148" s="14">
        <f t="shared" si="196"/>
        <v>9769.6279999999988</v>
      </c>
      <c r="V4148" s="14">
        <f t="shared" si="197"/>
        <v>5674</v>
      </c>
      <c r="W4148"/>
      <c r="Y4148" s="3">
        <v>43269262.359999999</v>
      </c>
      <c r="Z4148" s="3">
        <v>874367.57</v>
      </c>
      <c r="AA4148" s="3">
        <v>433279.63</v>
      </c>
      <c r="AB4148">
        <v>0</v>
      </c>
      <c r="AC4148" s="3">
        <v>0</v>
      </c>
      <c r="AD4148" s="2">
        <v>374512.67</v>
      </c>
      <c r="AE4148" s="3">
        <v>599122533.62</v>
      </c>
      <c r="AF4148" s="3">
        <v>12164932.65</v>
      </c>
      <c r="AG4148" s="3">
        <v>2628720.44</v>
      </c>
      <c r="AH4148" s="3">
        <v>103699.7</v>
      </c>
      <c r="AI4148" s="3">
        <v>2074</v>
      </c>
      <c r="AJ4148" s="2">
        <v>-10188946.82</v>
      </c>
    </row>
    <row r="4149" spans="1:36" hidden="1" x14ac:dyDescent="0.25">
      <c r="A4149" s="8">
        <v>6</v>
      </c>
      <c r="B4149" s="8" t="s">
        <v>5459</v>
      </c>
      <c r="C4149" s="8">
        <v>1079160220970</v>
      </c>
      <c r="D4149" s="8" t="s">
        <v>5460</v>
      </c>
      <c r="F4149" s="8" t="s">
        <v>5461</v>
      </c>
      <c r="G4149" s="10">
        <v>43703</v>
      </c>
      <c r="H4149" s="8" t="s">
        <v>31</v>
      </c>
      <c r="I4149" s="8" t="s">
        <v>38</v>
      </c>
      <c r="J4149" s="9">
        <v>9278.02</v>
      </c>
      <c r="K4149" s="9">
        <v>185.56</v>
      </c>
      <c r="L4149" s="8">
        <v>0</v>
      </c>
      <c r="M4149" s="14">
        <f t="shared" si="195"/>
        <v>9463.58</v>
      </c>
      <c r="N4149" s="8">
        <v>0</v>
      </c>
      <c r="O4149" s="8">
        <v>0</v>
      </c>
      <c r="P4149" s="8" t="s">
        <v>77</v>
      </c>
      <c r="R4149" s="8">
        <v>1</v>
      </c>
      <c r="S4149" s="13">
        <f>_xlfn.XLOOKUP(P4149,rif_fee_schedule!$A$2:$A$84,rif_fee_schedule!C$2:C$84, 0)*1.628</f>
        <v>9769.6279999999988</v>
      </c>
      <c r="T4149" s="13">
        <f>_xlfn.XLOOKUP(P4149,rif_fee_schedule!$A$2:$A$84,rif_fee_schedule!D$2:D$84, 0)</f>
        <v>5674</v>
      </c>
      <c r="U4149" s="14">
        <f t="shared" si="196"/>
        <v>9769.6279999999988</v>
      </c>
      <c r="V4149" s="14">
        <f t="shared" si="197"/>
        <v>5674</v>
      </c>
      <c r="W4149"/>
      <c r="Y4149" s="3">
        <v>43269262.359999999</v>
      </c>
      <c r="Z4149" s="3">
        <v>874367.57</v>
      </c>
      <c r="AA4149" s="3">
        <v>433279.63</v>
      </c>
      <c r="AB4149">
        <v>0</v>
      </c>
      <c r="AC4149" s="3">
        <v>0</v>
      </c>
      <c r="AD4149" s="2">
        <v>374512.67</v>
      </c>
      <c r="AE4149" s="3">
        <v>599122533.62</v>
      </c>
      <c r="AF4149" s="3">
        <v>12164932.65</v>
      </c>
      <c r="AG4149" s="3">
        <v>2628720.44</v>
      </c>
      <c r="AH4149" s="3">
        <v>103699.7</v>
      </c>
      <c r="AI4149" s="3">
        <v>2074</v>
      </c>
      <c r="AJ4149" s="2">
        <v>-10188946.82</v>
      </c>
    </row>
    <row r="4150" spans="1:36" hidden="1" x14ac:dyDescent="0.25">
      <c r="A4150" s="8">
        <v>6</v>
      </c>
      <c r="B4150" s="8" t="s">
        <v>5528</v>
      </c>
      <c r="C4150" s="8">
        <v>1079160221070</v>
      </c>
      <c r="D4150" s="8" t="s">
        <v>5529</v>
      </c>
      <c r="F4150" s="8" t="s">
        <v>5530</v>
      </c>
      <c r="G4150" s="10">
        <v>43697</v>
      </c>
      <c r="H4150" s="8" t="s">
        <v>31</v>
      </c>
      <c r="I4150" s="8" t="s">
        <v>38</v>
      </c>
      <c r="J4150" s="9">
        <v>9278.02</v>
      </c>
      <c r="K4150" s="9">
        <v>185.56</v>
      </c>
      <c r="L4150" s="8">
        <v>0</v>
      </c>
      <c r="M4150" s="14">
        <f t="shared" si="195"/>
        <v>9463.58</v>
      </c>
      <c r="N4150" s="8">
        <v>0</v>
      </c>
      <c r="O4150" s="8">
        <v>0</v>
      </c>
      <c r="P4150" s="8" t="s">
        <v>77</v>
      </c>
      <c r="R4150" s="8">
        <v>1</v>
      </c>
      <c r="S4150" s="13">
        <f>_xlfn.XLOOKUP(P4150,rif_fee_schedule!$A$2:$A$84,rif_fee_schedule!C$2:C$84, 0)*1.628</f>
        <v>9769.6279999999988</v>
      </c>
      <c r="T4150" s="13">
        <f>_xlfn.XLOOKUP(P4150,rif_fee_schedule!$A$2:$A$84,rif_fee_schedule!D$2:D$84, 0)</f>
        <v>5674</v>
      </c>
      <c r="U4150" s="14">
        <f t="shared" si="196"/>
        <v>9769.6279999999988</v>
      </c>
      <c r="V4150" s="14">
        <f t="shared" si="197"/>
        <v>5674</v>
      </c>
      <c r="W4150"/>
      <c r="Y4150" s="3">
        <v>43269262.359999999</v>
      </c>
      <c r="Z4150" s="3">
        <v>874367.57</v>
      </c>
      <c r="AA4150" s="3">
        <v>433279.63</v>
      </c>
      <c r="AB4150">
        <v>0</v>
      </c>
      <c r="AC4150" s="3">
        <v>0</v>
      </c>
      <c r="AD4150" s="2">
        <v>374512.67</v>
      </c>
      <c r="AE4150" s="3">
        <v>599122533.62</v>
      </c>
      <c r="AF4150" s="3">
        <v>12164932.65</v>
      </c>
      <c r="AG4150" s="3">
        <v>2628720.44</v>
      </c>
      <c r="AH4150" s="3">
        <v>103699.7</v>
      </c>
      <c r="AI4150" s="3">
        <v>2074</v>
      </c>
      <c r="AJ4150" s="2">
        <v>-10188946.82</v>
      </c>
    </row>
    <row r="4151" spans="1:36" hidden="1" x14ac:dyDescent="0.25">
      <c r="A4151" s="8">
        <v>2</v>
      </c>
      <c r="B4151" s="8" t="s">
        <v>1179</v>
      </c>
      <c r="C4151" s="8">
        <v>131140350195</v>
      </c>
      <c r="D4151" s="8" t="s">
        <v>1180</v>
      </c>
      <c r="F4151" s="8" t="s">
        <v>1181</v>
      </c>
      <c r="G4151" s="10">
        <v>43693</v>
      </c>
      <c r="H4151" s="8" t="s">
        <v>31</v>
      </c>
      <c r="I4151" s="8" t="s">
        <v>38</v>
      </c>
      <c r="J4151" s="9">
        <v>6355.93</v>
      </c>
      <c r="K4151" s="9">
        <v>127.12</v>
      </c>
      <c r="L4151" s="8">
        <v>0</v>
      </c>
      <c r="M4151" s="14">
        <f t="shared" si="195"/>
        <v>6483.05</v>
      </c>
      <c r="N4151" s="8">
        <v>0</v>
      </c>
      <c r="O4151" s="8">
        <v>0</v>
      </c>
      <c r="P4151" s="8" t="s">
        <v>77</v>
      </c>
      <c r="R4151" s="8">
        <v>-0.5</v>
      </c>
      <c r="S4151" s="13">
        <f>_xlfn.XLOOKUP(P4151,rif_fee_schedule!$A$2:$A$84,rif_fee_schedule!C$2:C$84, 0)*1.628</f>
        <v>9769.6279999999988</v>
      </c>
      <c r="T4151" s="13">
        <f>_xlfn.XLOOKUP(P4151,rif_fee_schedule!$A$2:$A$84,rif_fee_schedule!D$2:D$84, 0)</f>
        <v>5674</v>
      </c>
      <c r="U4151" s="14">
        <f t="shared" si="196"/>
        <v>-4884.8139999999994</v>
      </c>
      <c r="V4151" s="14">
        <f t="shared" si="197"/>
        <v>-2837</v>
      </c>
      <c r="W4151"/>
      <c r="Y4151" s="3">
        <v>272008405.74000001</v>
      </c>
      <c r="Z4151" s="3">
        <v>5573244.3300000001</v>
      </c>
      <c r="AA4151" s="3">
        <v>0</v>
      </c>
      <c r="AB4151">
        <v>0</v>
      </c>
      <c r="AC4151" s="3">
        <v>0</v>
      </c>
      <c r="AD4151" s="2">
        <v>-7297347.0099999998</v>
      </c>
      <c r="AE4151" s="3">
        <v>599122533.62</v>
      </c>
      <c r="AF4151" s="3">
        <v>12164932.65</v>
      </c>
      <c r="AG4151" s="3">
        <v>2628720.44</v>
      </c>
      <c r="AH4151" s="3">
        <v>103699.7</v>
      </c>
      <c r="AI4151" s="3">
        <v>2074</v>
      </c>
      <c r="AJ4151" s="2">
        <v>-10188946.82</v>
      </c>
    </row>
    <row r="4152" spans="1:36" hidden="1" x14ac:dyDescent="0.25">
      <c r="A4152" s="8">
        <v>2</v>
      </c>
      <c r="B4152" s="8" t="s">
        <v>1179</v>
      </c>
      <c r="C4152" s="8">
        <v>131140350195</v>
      </c>
      <c r="D4152" s="8" t="s">
        <v>1180</v>
      </c>
      <c r="F4152" s="8" t="s">
        <v>1181</v>
      </c>
      <c r="G4152" s="10">
        <v>43693</v>
      </c>
      <c r="H4152" s="8" t="s">
        <v>31</v>
      </c>
      <c r="I4152" s="8" t="s">
        <v>38</v>
      </c>
      <c r="J4152" s="9">
        <v>6355.93</v>
      </c>
      <c r="K4152" s="9">
        <v>127.12</v>
      </c>
      <c r="L4152" s="8">
        <v>0</v>
      </c>
      <c r="M4152" s="14">
        <f t="shared" si="195"/>
        <v>6483.05</v>
      </c>
      <c r="N4152" s="8">
        <v>0</v>
      </c>
      <c r="O4152" s="8">
        <v>0</v>
      </c>
      <c r="P4152" s="8" t="s">
        <v>114</v>
      </c>
      <c r="R4152" s="8">
        <v>2</v>
      </c>
      <c r="S4152" s="13">
        <f>_xlfn.XLOOKUP(P4152,rif_fee_schedule!$A$2:$A$84,rif_fee_schedule!C$2:C$84, 0)*1.628</f>
        <v>4288.152</v>
      </c>
      <c r="T4152" s="13">
        <f>_xlfn.XLOOKUP(P4152,rif_fee_schedule!$A$2:$A$84,rif_fee_schedule!D$2:D$84, 0)</f>
        <v>2490</v>
      </c>
      <c r="U4152" s="14">
        <f t="shared" si="196"/>
        <v>8576.3040000000001</v>
      </c>
      <c r="V4152" s="14">
        <f t="shared" si="197"/>
        <v>4980</v>
      </c>
      <c r="W4152"/>
      <c r="Y4152" s="3">
        <v>272008405.74000001</v>
      </c>
      <c r="Z4152" s="3">
        <v>5573244.3300000001</v>
      </c>
      <c r="AA4152" s="3">
        <v>0</v>
      </c>
      <c r="AB4152">
        <v>0</v>
      </c>
      <c r="AC4152" s="3">
        <v>0</v>
      </c>
      <c r="AD4152" s="2">
        <v>-7297347.0099999998</v>
      </c>
      <c r="AE4152" s="3">
        <v>599122533.62</v>
      </c>
      <c r="AF4152" s="3">
        <v>12164932.65</v>
      </c>
      <c r="AG4152" s="3">
        <v>2628720.44</v>
      </c>
      <c r="AH4152" s="3">
        <v>103699.7</v>
      </c>
      <c r="AI4152" s="3">
        <v>2074</v>
      </c>
      <c r="AJ4152" s="2">
        <v>-10188946.82</v>
      </c>
    </row>
    <row r="4153" spans="1:36" hidden="1" x14ac:dyDescent="0.25">
      <c r="A4153" s="8">
        <v>6</v>
      </c>
      <c r="B4153" s="8" t="s">
        <v>5743</v>
      </c>
      <c r="C4153" s="8">
        <v>1079160220980</v>
      </c>
      <c r="D4153" s="8" t="s">
        <v>5744</v>
      </c>
      <c r="F4153" s="8" t="s">
        <v>5745</v>
      </c>
      <c r="G4153" s="10">
        <v>43698</v>
      </c>
      <c r="H4153" s="8" t="s">
        <v>31</v>
      </c>
      <c r="I4153" s="8" t="s">
        <v>38</v>
      </c>
      <c r="J4153" s="9">
        <v>9278.02</v>
      </c>
      <c r="K4153" s="9">
        <v>185.56</v>
      </c>
      <c r="L4153" s="8">
        <v>0</v>
      </c>
      <c r="M4153" s="14">
        <f t="shared" si="195"/>
        <v>9463.58</v>
      </c>
      <c r="N4153" s="8">
        <v>0</v>
      </c>
      <c r="O4153" s="8">
        <v>0</v>
      </c>
      <c r="P4153" s="8" t="s">
        <v>77</v>
      </c>
      <c r="R4153" s="8">
        <v>1</v>
      </c>
      <c r="S4153" s="13">
        <f>_xlfn.XLOOKUP(P4153,rif_fee_schedule!$A$2:$A$84,rif_fee_schedule!C$2:C$84, 0)*1.628</f>
        <v>9769.6279999999988</v>
      </c>
      <c r="T4153" s="13">
        <f>_xlfn.XLOOKUP(P4153,rif_fee_schedule!$A$2:$A$84,rif_fee_schedule!D$2:D$84, 0)</f>
        <v>5674</v>
      </c>
      <c r="U4153" s="14">
        <f t="shared" si="196"/>
        <v>9769.6279999999988</v>
      </c>
      <c r="V4153" s="14">
        <f t="shared" si="197"/>
        <v>5674</v>
      </c>
      <c r="W4153"/>
      <c r="Y4153" s="3">
        <v>43269262.359999999</v>
      </c>
      <c r="Z4153" s="3">
        <v>874367.57</v>
      </c>
      <c r="AA4153" s="3">
        <v>433279.63</v>
      </c>
      <c r="AB4153">
        <v>0</v>
      </c>
      <c r="AC4153" s="3">
        <v>0</v>
      </c>
      <c r="AD4153" s="2">
        <v>374512.67</v>
      </c>
      <c r="AE4153" s="3">
        <v>599122533.62</v>
      </c>
      <c r="AF4153" s="3">
        <v>12164932.65</v>
      </c>
      <c r="AG4153" s="3">
        <v>2628720.44</v>
      </c>
      <c r="AH4153" s="3">
        <v>103699.7</v>
      </c>
      <c r="AI4153" s="3">
        <v>2074</v>
      </c>
      <c r="AJ4153" s="2">
        <v>-10188946.82</v>
      </c>
    </row>
    <row r="4154" spans="1:36" hidden="1" x14ac:dyDescent="0.25">
      <c r="A4154" s="8">
        <v>6</v>
      </c>
      <c r="B4154" s="8" t="s">
        <v>5423</v>
      </c>
      <c r="C4154" s="8">
        <v>1079160220940</v>
      </c>
      <c r="D4154" s="8" t="s">
        <v>5424</v>
      </c>
      <c r="F4154" s="8" t="s">
        <v>5425</v>
      </c>
      <c r="G4154" s="10">
        <v>43697</v>
      </c>
      <c r="H4154" s="8" t="s">
        <v>31</v>
      </c>
      <c r="I4154" s="8" t="s">
        <v>38</v>
      </c>
      <c r="J4154" s="9">
        <v>9278.02</v>
      </c>
      <c r="K4154" s="9">
        <v>185.56</v>
      </c>
      <c r="L4154" s="8">
        <v>0</v>
      </c>
      <c r="M4154" s="14">
        <f t="shared" si="195"/>
        <v>9463.58</v>
      </c>
      <c r="N4154" s="8">
        <v>0</v>
      </c>
      <c r="O4154" s="8">
        <v>0</v>
      </c>
      <c r="P4154" s="8" t="s">
        <v>77</v>
      </c>
      <c r="R4154" s="8">
        <v>1</v>
      </c>
      <c r="S4154" s="13">
        <f>_xlfn.XLOOKUP(P4154,rif_fee_schedule!$A$2:$A$84,rif_fee_schedule!C$2:C$84, 0)*1.628</f>
        <v>9769.6279999999988</v>
      </c>
      <c r="T4154" s="13">
        <f>_xlfn.XLOOKUP(P4154,rif_fee_schedule!$A$2:$A$84,rif_fee_schedule!D$2:D$84, 0)</f>
        <v>5674</v>
      </c>
      <c r="U4154" s="14">
        <f t="shared" si="196"/>
        <v>9769.6279999999988</v>
      </c>
      <c r="V4154" s="14">
        <f t="shared" si="197"/>
        <v>5674</v>
      </c>
      <c r="W4154"/>
      <c r="Y4154" s="3">
        <v>43269262.359999999</v>
      </c>
      <c r="Z4154" s="3">
        <v>874367.57</v>
      </c>
      <c r="AA4154" s="3">
        <v>433279.63</v>
      </c>
      <c r="AB4154">
        <v>0</v>
      </c>
      <c r="AC4154" s="3">
        <v>0</v>
      </c>
      <c r="AD4154" s="2">
        <v>374512.67</v>
      </c>
      <c r="AE4154" s="3">
        <v>599122533.62</v>
      </c>
      <c r="AF4154" s="3">
        <v>12164932.65</v>
      </c>
      <c r="AG4154" s="3">
        <v>2628720.44</v>
      </c>
      <c r="AH4154" s="3">
        <v>103699.7</v>
      </c>
      <c r="AI4154" s="3">
        <v>2074</v>
      </c>
      <c r="AJ4154" s="2">
        <v>-10188946.82</v>
      </c>
    </row>
    <row r="4155" spans="1:36" hidden="1" x14ac:dyDescent="0.25">
      <c r="A4155" s="8">
        <v>6</v>
      </c>
      <c r="B4155" s="8" t="s">
        <v>5426</v>
      </c>
      <c r="C4155" s="8">
        <v>1079160221110</v>
      </c>
      <c r="D4155" s="8" t="s">
        <v>5427</v>
      </c>
      <c r="F4155" s="8" t="s">
        <v>5428</v>
      </c>
      <c r="G4155" s="10">
        <v>43697</v>
      </c>
      <c r="H4155" s="8" t="s">
        <v>31</v>
      </c>
      <c r="I4155" s="8" t="s">
        <v>38</v>
      </c>
      <c r="J4155" s="9">
        <v>9278.02</v>
      </c>
      <c r="K4155" s="9">
        <v>185.56</v>
      </c>
      <c r="L4155" s="8">
        <v>0</v>
      </c>
      <c r="M4155" s="14">
        <f t="shared" si="195"/>
        <v>9463.58</v>
      </c>
      <c r="N4155" s="8">
        <v>0</v>
      </c>
      <c r="O4155" s="8">
        <v>0</v>
      </c>
      <c r="P4155" s="8" t="s">
        <v>77</v>
      </c>
      <c r="R4155" s="8">
        <v>1</v>
      </c>
      <c r="S4155" s="13">
        <f>_xlfn.XLOOKUP(P4155,rif_fee_schedule!$A$2:$A$84,rif_fee_schedule!C$2:C$84, 0)*1.628</f>
        <v>9769.6279999999988</v>
      </c>
      <c r="T4155" s="13">
        <f>_xlfn.XLOOKUP(P4155,rif_fee_schedule!$A$2:$A$84,rif_fee_schedule!D$2:D$84, 0)</f>
        <v>5674</v>
      </c>
      <c r="U4155" s="14">
        <f t="shared" si="196"/>
        <v>9769.6279999999988</v>
      </c>
      <c r="V4155" s="14">
        <f t="shared" si="197"/>
        <v>5674</v>
      </c>
      <c r="W4155"/>
      <c r="Y4155" s="3">
        <v>43269262.359999999</v>
      </c>
      <c r="Z4155" s="3">
        <v>874367.57</v>
      </c>
      <c r="AA4155" s="3">
        <v>433279.63</v>
      </c>
      <c r="AB4155">
        <v>0</v>
      </c>
      <c r="AC4155" s="3">
        <v>0</v>
      </c>
      <c r="AD4155" s="2">
        <v>374512.67</v>
      </c>
      <c r="AE4155" s="3">
        <v>599122533.62</v>
      </c>
      <c r="AF4155" s="3">
        <v>12164932.65</v>
      </c>
      <c r="AG4155" s="3">
        <v>2628720.44</v>
      </c>
      <c r="AH4155" s="3">
        <v>103699.7</v>
      </c>
      <c r="AI4155" s="3">
        <v>2074</v>
      </c>
      <c r="AJ4155" s="2">
        <v>-10188946.82</v>
      </c>
    </row>
    <row r="4156" spans="1:36" hidden="1" x14ac:dyDescent="0.25">
      <c r="A4156" s="8">
        <v>6</v>
      </c>
      <c r="B4156" s="8" t="s">
        <v>5592</v>
      </c>
      <c r="C4156" s="8">
        <v>1079160221090</v>
      </c>
      <c r="D4156" s="8" t="s">
        <v>5593</v>
      </c>
      <c r="F4156" s="8" t="s">
        <v>5594</v>
      </c>
      <c r="G4156" s="10">
        <v>43697</v>
      </c>
      <c r="H4156" s="8" t="s">
        <v>31</v>
      </c>
      <c r="I4156" s="8" t="s">
        <v>38</v>
      </c>
      <c r="J4156" s="9">
        <v>9278.02</v>
      </c>
      <c r="K4156" s="9">
        <v>185.56</v>
      </c>
      <c r="L4156" s="8">
        <v>0</v>
      </c>
      <c r="M4156" s="14">
        <f t="shared" si="195"/>
        <v>9463.58</v>
      </c>
      <c r="N4156" s="8">
        <v>0</v>
      </c>
      <c r="O4156" s="8">
        <v>0</v>
      </c>
      <c r="P4156" s="8" t="s">
        <v>77</v>
      </c>
      <c r="R4156" s="8">
        <v>1</v>
      </c>
      <c r="S4156" s="13">
        <f>_xlfn.XLOOKUP(P4156,rif_fee_schedule!$A$2:$A$84,rif_fee_schedule!C$2:C$84, 0)*1.628</f>
        <v>9769.6279999999988</v>
      </c>
      <c r="T4156" s="13">
        <f>_xlfn.XLOOKUP(P4156,rif_fee_schedule!$A$2:$A$84,rif_fee_schedule!D$2:D$84, 0)</f>
        <v>5674</v>
      </c>
      <c r="U4156" s="14">
        <f t="shared" si="196"/>
        <v>9769.6279999999988</v>
      </c>
      <c r="V4156" s="14">
        <f t="shared" si="197"/>
        <v>5674</v>
      </c>
      <c r="W4156"/>
      <c r="Y4156" s="3">
        <v>43269262.359999999</v>
      </c>
      <c r="Z4156" s="3">
        <v>874367.57</v>
      </c>
      <c r="AA4156" s="3">
        <v>433279.63</v>
      </c>
      <c r="AB4156">
        <v>0</v>
      </c>
      <c r="AC4156" s="3">
        <v>0</v>
      </c>
      <c r="AD4156" s="2">
        <v>374512.67</v>
      </c>
      <c r="AE4156" s="3">
        <v>599122533.62</v>
      </c>
      <c r="AF4156" s="3">
        <v>12164932.65</v>
      </c>
      <c r="AG4156" s="3">
        <v>2628720.44</v>
      </c>
      <c r="AH4156" s="3">
        <v>103699.7</v>
      </c>
      <c r="AI4156" s="3">
        <v>2074</v>
      </c>
      <c r="AJ4156" s="2">
        <v>-10188946.82</v>
      </c>
    </row>
    <row r="4157" spans="1:36" hidden="1" x14ac:dyDescent="0.25">
      <c r="A4157" s="8">
        <v>6</v>
      </c>
      <c r="B4157" s="8" t="s">
        <v>5726</v>
      </c>
      <c r="C4157" s="8">
        <v>1079160221020</v>
      </c>
      <c r="D4157" s="8" t="s">
        <v>5634</v>
      </c>
      <c r="F4157" s="8" t="s">
        <v>5727</v>
      </c>
      <c r="G4157" s="10">
        <v>43700</v>
      </c>
      <c r="H4157" s="8" t="s">
        <v>31</v>
      </c>
      <c r="I4157" s="8" t="s">
        <v>38</v>
      </c>
      <c r="J4157" s="9">
        <v>9278.02</v>
      </c>
      <c r="K4157" s="9">
        <v>185.56</v>
      </c>
      <c r="L4157" s="8">
        <v>0</v>
      </c>
      <c r="M4157" s="14">
        <f t="shared" si="195"/>
        <v>9463.58</v>
      </c>
      <c r="N4157" s="8">
        <v>0</v>
      </c>
      <c r="O4157" s="8">
        <v>0</v>
      </c>
      <c r="P4157" s="8" t="s">
        <v>77</v>
      </c>
      <c r="R4157" s="8">
        <v>1</v>
      </c>
      <c r="S4157" s="13">
        <f>_xlfn.XLOOKUP(P4157,rif_fee_schedule!$A$2:$A$84,rif_fee_schedule!C$2:C$84, 0)*1.628</f>
        <v>9769.6279999999988</v>
      </c>
      <c r="T4157" s="13">
        <f>_xlfn.XLOOKUP(P4157,rif_fee_schedule!$A$2:$A$84,rif_fee_schedule!D$2:D$84, 0)</f>
        <v>5674</v>
      </c>
      <c r="U4157" s="14">
        <f t="shared" si="196"/>
        <v>9769.6279999999988</v>
      </c>
      <c r="V4157" s="14">
        <f t="shared" si="197"/>
        <v>5674</v>
      </c>
      <c r="W4157"/>
      <c r="Y4157" s="3">
        <v>43269262.359999999</v>
      </c>
      <c r="Z4157" s="3">
        <v>874367.57</v>
      </c>
      <c r="AA4157" s="3">
        <v>433279.63</v>
      </c>
      <c r="AB4157">
        <v>0</v>
      </c>
      <c r="AC4157" s="3">
        <v>0</v>
      </c>
      <c r="AD4157" s="2">
        <v>374512.67</v>
      </c>
      <c r="AE4157" s="3">
        <v>599122533.62</v>
      </c>
      <c r="AF4157" s="3">
        <v>12164932.65</v>
      </c>
      <c r="AG4157" s="3">
        <v>2628720.44</v>
      </c>
      <c r="AH4157" s="3">
        <v>103699.7</v>
      </c>
      <c r="AI4157" s="3">
        <v>2074</v>
      </c>
      <c r="AJ4157" s="2">
        <v>-10188946.82</v>
      </c>
    </row>
    <row r="4158" spans="1:36" hidden="1" x14ac:dyDescent="0.25">
      <c r="A4158" s="8">
        <v>6</v>
      </c>
      <c r="B4158" s="8" t="s">
        <v>5746</v>
      </c>
      <c r="C4158" s="8">
        <v>1079160221080</v>
      </c>
      <c r="D4158" s="8" t="s">
        <v>5747</v>
      </c>
      <c r="F4158" s="8" t="s">
        <v>5748</v>
      </c>
      <c r="G4158" s="10">
        <v>43698</v>
      </c>
      <c r="H4158" s="8" t="s">
        <v>31</v>
      </c>
      <c r="I4158" s="8" t="s">
        <v>38</v>
      </c>
      <c r="J4158" s="9">
        <v>9278.02</v>
      </c>
      <c r="K4158" s="9">
        <v>185.56</v>
      </c>
      <c r="L4158" s="8">
        <v>0</v>
      </c>
      <c r="M4158" s="14">
        <f t="shared" si="195"/>
        <v>9463.58</v>
      </c>
      <c r="N4158" s="8">
        <v>0</v>
      </c>
      <c r="O4158" s="8">
        <v>0</v>
      </c>
      <c r="P4158" s="8" t="s">
        <v>77</v>
      </c>
      <c r="R4158" s="8">
        <v>1</v>
      </c>
      <c r="S4158" s="13">
        <f>_xlfn.XLOOKUP(P4158,rif_fee_schedule!$A$2:$A$84,rif_fee_schedule!C$2:C$84, 0)*1.628</f>
        <v>9769.6279999999988</v>
      </c>
      <c r="T4158" s="13">
        <f>_xlfn.XLOOKUP(P4158,rif_fee_schedule!$A$2:$A$84,rif_fee_schedule!D$2:D$84, 0)</f>
        <v>5674</v>
      </c>
      <c r="U4158" s="14">
        <f t="shared" si="196"/>
        <v>9769.6279999999988</v>
      </c>
      <c r="V4158" s="14">
        <f t="shared" si="197"/>
        <v>5674</v>
      </c>
      <c r="W4158"/>
      <c r="Y4158" s="3">
        <v>43269262.359999999</v>
      </c>
      <c r="Z4158" s="3">
        <v>874367.57</v>
      </c>
      <c r="AA4158" s="3">
        <v>433279.63</v>
      </c>
      <c r="AB4158">
        <v>0</v>
      </c>
      <c r="AC4158" s="3">
        <v>0</v>
      </c>
      <c r="AD4158" s="2">
        <v>374512.67</v>
      </c>
      <c r="AE4158" s="3">
        <v>599122533.62</v>
      </c>
      <c r="AF4158" s="3">
        <v>12164932.65</v>
      </c>
      <c r="AG4158" s="3">
        <v>2628720.44</v>
      </c>
      <c r="AH4158" s="3">
        <v>103699.7</v>
      </c>
      <c r="AI4158" s="3">
        <v>2074</v>
      </c>
      <c r="AJ4158" s="2">
        <v>-10188946.82</v>
      </c>
    </row>
    <row r="4159" spans="1:36" hidden="1" x14ac:dyDescent="0.25">
      <c r="A4159" s="8">
        <v>6</v>
      </c>
      <c r="B4159" s="8" t="s">
        <v>5681</v>
      </c>
      <c r="C4159" s="8">
        <v>1079160221060</v>
      </c>
      <c r="D4159" s="8" t="s">
        <v>5682</v>
      </c>
      <c r="F4159" s="8" t="s">
        <v>5683</v>
      </c>
      <c r="G4159" s="10">
        <v>43698</v>
      </c>
      <c r="H4159" s="8" t="s">
        <v>31</v>
      </c>
      <c r="I4159" s="8" t="s">
        <v>38</v>
      </c>
      <c r="J4159" s="9">
        <v>9278.02</v>
      </c>
      <c r="K4159" s="9">
        <v>185.56</v>
      </c>
      <c r="L4159" s="8">
        <v>0</v>
      </c>
      <c r="M4159" s="14">
        <f t="shared" si="195"/>
        <v>9463.58</v>
      </c>
      <c r="N4159" s="8">
        <v>0</v>
      </c>
      <c r="O4159" s="8">
        <v>0</v>
      </c>
      <c r="P4159" s="8" t="s">
        <v>77</v>
      </c>
      <c r="R4159" s="8">
        <v>1</v>
      </c>
      <c r="S4159" s="13">
        <f>_xlfn.XLOOKUP(P4159,rif_fee_schedule!$A$2:$A$84,rif_fee_schedule!C$2:C$84, 0)*1.628</f>
        <v>9769.6279999999988</v>
      </c>
      <c r="T4159" s="13">
        <f>_xlfn.XLOOKUP(P4159,rif_fee_schedule!$A$2:$A$84,rif_fee_schedule!D$2:D$84, 0)</f>
        <v>5674</v>
      </c>
      <c r="U4159" s="14">
        <f t="shared" si="196"/>
        <v>9769.6279999999988</v>
      </c>
      <c r="V4159" s="14">
        <f t="shared" si="197"/>
        <v>5674</v>
      </c>
      <c r="W4159"/>
      <c r="Y4159" s="3">
        <v>43269262.359999999</v>
      </c>
      <c r="Z4159" s="3">
        <v>874367.57</v>
      </c>
      <c r="AA4159" s="3">
        <v>433279.63</v>
      </c>
      <c r="AB4159">
        <v>0</v>
      </c>
      <c r="AC4159" s="3">
        <v>0</v>
      </c>
      <c r="AD4159" s="2">
        <v>374512.67</v>
      </c>
      <c r="AE4159" s="3">
        <v>599122533.62</v>
      </c>
      <c r="AF4159" s="3">
        <v>12164932.65</v>
      </c>
      <c r="AG4159" s="3">
        <v>2628720.44</v>
      </c>
      <c r="AH4159" s="3">
        <v>103699.7</v>
      </c>
      <c r="AI4159" s="3">
        <v>2074</v>
      </c>
      <c r="AJ4159" s="2">
        <v>-10188946.82</v>
      </c>
    </row>
    <row r="4160" spans="1:36" hidden="1" x14ac:dyDescent="0.25">
      <c r="A4160" s="8">
        <v>6</v>
      </c>
      <c r="B4160" s="8" t="s">
        <v>5678</v>
      </c>
      <c r="C4160" s="8">
        <v>1079160221050</v>
      </c>
      <c r="D4160" s="8" t="s">
        <v>5679</v>
      </c>
      <c r="F4160" s="8" t="s">
        <v>5680</v>
      </c>
      <c r="G4160" s="10">
        <v>43697</v>
      </c>
      <c r="H4160" s="8" t="s">
        <v>31</v>
      </c>
      <c r="I4160" s="8" t="s">
        <v>38</v>
      </c>
      <c r="J4160" s="9">
        <v>9278.02</v>
      </c>
      <c r="K4160" s="9">
        <v>185.56</v>
      </c>
      <c r="L4160" s="8">
        <v>0</v>
      </c>
      <c r="M4160" s="14">
        <f t="shared" si="195"/>
        <v>9463.58</v>
      </c>
      <c r="N4160" s="8">
        <v>0</v>
      </c>
      <c r="O4160" s="8">
        <v>0</v>
      </c>
      <c r="P4160" s="8" t="s">
        <v>77</v>
      </c>
      <c r="R4160" s="8">
        <v>1</v>
      </c>
      <c r="S4160" s="13">
        <f>_xlfn.XLOOKUP(P4160,rif_fee_schedule!$A$2:$A$84,rif_fee_schedule!C$2:C$84, 0)*1.628</f>
        <v>9769.6279999999988</v>
      </c>
      <c r="T4160" s="13">
        <f>_xlfn.XLOOKUP(P4160,rif_fee_schedule!$A$2:$A$84,rif_fee_schedule!D$2:D$84, 0)</f>
        <v>5674</v>
      </c>
      <c r="U4160" s="14">
        <f t="shared" si="196"/>
        <v>9769.6279999999988</v>
      </c>
      <c r="V4160" s="14">
        <f t="shared" si="197"/>
        <v>5674</v>
      </c>
      <c r="W4160"/>
      <c r="Y4160" s="3">
        <v>43269262.359999999</v>
      </c>
      <c r="Z4160" s="3">
        <v>874367.57</v>
      </c>
      <c r="AA4160" s="3">
        <v>433279.63</v>
      </c>
      <c r="AB4160">
        <v>0</v>
      </c>
      <c r="AC4160" s="3">
        <v>0</v>
      </c>
      <c r="AD4160" s="2">
        <v>374512.67</v>
      </c>
      <c r="AE4160" s="3">
        <v>599122533.62</v>
      </c>
      <c r="AF4160" s="3">
        <v>12164932.65</v>
      </c>
      <c r="AG4160" s="3">
        <v>2628720.44</v>
      </c>
      <c r="AH4160" s="3">
        <v>103699.7</v>
      </c>
      <c r="AI4160" s="3">
        <v>2074</v>
      </c>
      <c r="AJ4160" s="2">
        <v>-10188946.82</v>
      </c>
    </row>
    <row r="4161" spans="1:36" hidden="1" x14ac:dyDescent="0.25">
      <c r="A4161" s="8">
        <v>6</v>
      </c>
      <c r="B4161" s="8" t="s">
        <v>5586</v>
      </c>
      <c r="C4161" s="8">
        <v>1079160220990</v>
      </c>
      <c r="D4161" s="8" t="s">
        <v>5587</v>
      </c>
      <c r="F4161" s="8" t="s">
        <v>5588</v>
      </c>
      <c r="G4161" s="10">
        <v>43697</v>
      </c>
      <c r="H4161" s="8" t="s">
        <v>31</v>
      </c>
      <c r="I4161" s="8" t="s">
        <v>38</v>
      </c>
      <c r="J4161" s="9">
        <v>9278.02</v>
      </c>
      <c r="K4161" s="9">
        <v>185.56</v>
      </c>
      <c r="L4161" s="8">
        <v>0</v>
      </c>
      <c r="M4161" s="14">
        <f t="shared" si="195"/>
        <v>9463.58</v>
      </c>
      <c r="N4161" s="8">
        <v>0</v>
      </c>
      <c r="O4161" s="8">
        <v>0</v>
      </c>
      <c r="P4161" s="8" t="s">
        <v>77</v>
      </c>
      <c r="R4161" s="8">
        <v>1</v>
      </c>
      <c r="S4161" s="13">
        <f>_xlfn.XLOOKUP(P4161,rif_fee_schedule!$A$2:$A$84,rif_fee_schedule!C$2:C$84, 0)*1.628</f>
        <v>9769.6279999999988</v>
      </c>
      <c r="T4161" s="13">
        <f>_xlfn.XLOOKUP(P4161,rif_fee_schedule!$A$2:$A$84,rif_fee_schedule!D$2:D$84, 0)</f>
        <v>5674</v>
      </c>
      <c r="U4161" s="14">
        <f t="shared" si="196"/>
        <v>9769.6279999999988</v>
      </c>
      <c r="V4161" s="14">
        <f t="shared" si="197"/>
        <v>5674</v>
      </c>
      <c r="W4161"/>
      <c r="Y4161" s="3">
        <v>43269262.359999999</v>
      </c>
      <c r="Z4161" s="3">
        <v>874367.57</v>
      </c>
      <c r="AA4161" s="3">
        <v>433279.63</v>
      </c>
      <c r="AB4161">
        <v>0</v>
      </c>
      <c r="AC4161" s="3">
        <v>0</v>
      </c>
      <c r="AD4161" s="2">
        <v>374512.67</v>
      </c>
      <c r="AE4161" s="3">
        <v>599122533.62</v>
      </c>
      <c r="AF4161" s="3">
        <v>12164932.65</v>
      </c>
      <c r="AG4161" s="3">
        <v>2628720.44</v>
      </c>
      <c r="AH4161" s="3">
        <v>103699.7</v>
      </c>
      <c r="AI4161" s="3">
        <v>2074</v>
      </c>
      <c r="AJ4161" s="2">
        <v>-10188946.82</v>
      </c>
    </row>
    <row r="4162" spans="1:36" hidden="1" x14ac:dyDescent="0.25">
      <c r="A4162" s="8">
        <v>6</v>
      </c>
      <c r="B4162" s="8" t="s">
        <v>5752</v>
      </c>
      <c r="C4162" s="8">
        <v>1079160220950</v>
      </c>
      <c r="D4162" s="8" t="s">
        <v>5753</v>
      </c>
      <c r="F4162" s="8" t="s">
        <v>5754</v>
      </c>
      <c r="G4162" s="10">
        <v>43697</v>
      </c>
      <c r="H4162" s="8" t="s">
        <v>31</v>
      </c>
      <c r="I4162" s="8" t="s">
        <v>38</v>
      </c>
      <c r="J4162" s="9">
        <v>9278.02</v>
      </c>
      <c r="K4162" s="9">
        <v>185.56</v>
      </c>
      <c r="L4162" s="8">
        <v>0</v>
      </c>
      <c r="M4162" s="14">
        <f t="shared" si="195"/>
        <v>9463.58</v>
      </c>
      <c r="N4162" s="8">
        <v>0</v>
      </c>
      <c r="O4162" s="8">
        <v>0</v>
      </c>
      <c r="P4162" s="8" t="s">
        <v>77</v>
      </c>
      <c r="R4162" s="8">
        <v>1</v>
      </c>
      <c r="S4162" s="13">
        <f>_xlfn.XLOOKUP(P4162,rif_fee_schedule!$A$2:$A$84,rif_fee_schedule!C$2:C$84, 0)*1.628</f>
        <v>9769.6279999999988</v>
      </c>
      <c r="T4162" s="13">
        <f>_xlfn.XLOOKUP(P4162,rif_fee_schedule!$A$2:$A$84,rif_fee_schedule!D$2:D$84, 0)</f>
        <v>5674</v>
      </c>
      <c r="U4162" s="14">
        <f t="shared" si="196"/>
        <v>9769.6279999999988</v>
      </c>
      <c r="V4162" s="14">
        <f t="shared" si="197"/>
        <v>5674</v>
      </c>
      <c r="W4162"/>
      <c r="Y4162" s="3">
        <v>43269262.359999999</v>
      </c>
      <c r="Z4162" s="3">
        <v>874367.57</v>
      </c>
      <c r="AA4162" s="3">
        <v>433279.63</v>
      </c>
      <c r="AB4162">
        <v>0</v>
      </c>
      <c r="AC4162" s="3">
        <v>0</v>
      </c>
      <c r="AD4162" s="2">
        <v>374512.67</v>
      </c>
      <c r="AE4162" s="3">
        <v>599122533.62</v>
      </c>
      <c r="AF4162" s="3">
        <v>12164932.65</v>
      </c>
      <c r="AG4162" s="3">
        <v>2628720.44</v>
      </c>
      <c r="AH4162" s="3">
        <v>103699.7</v>
      </c>
      <c r="AI4162" s="3">
        <v>2074</v>
      </c>
      <c r="AJ4162" s="2">
        <v>-10188946.82</v>
      </c>
    </row>
    <row r="4163" spans="1:36" hidden="1" x14ac:dyDescent="0.25">
      <c r="A4163" s="8">
        <v>6</v>
      </c>
      <c r="B4163" s="8" t="s">
        <v>5589</v>
      </c>
      <c r="C4163" s="8">
        <v>1079160221000</v>
      </c>
      <c r="D4163" s="8" t="s">
        <v>5590</v>
      </c>
      <c r="F4163" s="8" t="s">
        <v>5591</v>
      </c>
      <c r="G4163" s="10">
        <v>43697</v>
      </c>
      <c r="H4163" s="8" t="s">
        <v>31</v>
      </c>
      <c r="I4163" s="8" t="s">
        <v>38</v>
      </c>
      <c r="J4163" s="9">
        <v>9278.02</v>
      </c>
      <c r="K4163" s="9">
        <v>185.56</v>
      </c>
      <c r="L4163" s="8">
        <v>0</v>
      </c>
      <c r="M4163" s="14">
        <f t="shared" si="195"/>
        <v>9463.58</v>
      </c>
      <c r="N4163" s="8">
        <v>0</v>
      </c>
      <c r="O4163" s="8">
        <v>0</v>
      </c>
      <c r="P4163" s="8" t="s">
        <v>77</v>
      </c>
      <c r="R4163" s="8">
        <v>1</v>
      </c>
      <c r="S4163" s="13">
        <f>_xlfn.XLOOKUP(P4163,rif_fee_schedule!$A$2:$A$84,rif_fee_schedule!C$2:C$84, 0)*1.628</f>
        <v>9769.6279999999988</v>
      </c>
      <c r="T4163" s="13">
        <f>_xlfn.XLOOKUP(P4163,rif_fee_schedule!$A$2:$A$84,rif_fee_schedule!D$2:D$84, 0)</f>
        <v>5674</v>
      </c>
      <c r="U4163" s="14">
        <f t="shared" si="196"/>
        <v>9769.6279999999988</v>
      </c>
      <c r="V4163" s="14">
        <f t="shared" si="197"/>
        <v>5674</v>
      </c>
      <c r="W4163"/>
      <c r="Y4163" s="3">
        <v>43269262.359999999</v>
      </c>
      <c r="Z4163" s="3">
        <v>874367.57</v>
      </c>
      <c r="AA4163" s="3">
        <v>433279.63</v>
      </c>
      <c r="AB4163">
        <v>0</v>
      </c>
      <c r="AC4163" s="3">
        <v>0</v>
      </c>
      <c r="AD4163" s="2">
        <v>374512.67</v>
      </c>
      <c r="AE4163" s="3">
        <v>599122533.62</v>
      </c>
      <c r="AF4163" s="3">
        <v>12164932.65</v>
      </c>
      <c r="AG4163" s="3">
        <v>2628720.44</v>
      </c>
      <c r="AH4163" s="3">
        <v>103699.7</v>
      </c>
      <c r="AI4163" s="3">
        <v>2074</v>
      </c>
      <c r="AJ4163" s="2">
        <v>-10188946.82</v>
      </c>
    </row>
    <row r="4164" spans="1:36" hidden="1" x14ac:dyDescent="0.25">
      <c r="A4164" s="8">
        <v>6</v>
      </c>
      <c r="B4164" s="8" t="s">
        <v>5539</v>
      </c>
      <c r="C4164" s="8">
        <v>1079160221100</v>
      </c>
      <c r="D4164" s="8" t="s">
        <v>5540</v>
      </c>
      <c r="F4164" s="8" t="s">
        <v>5541</v>
      </c>
      <c r="G4164" s="10">
        <v>43698</v>
      </c>
      <c r="H4164" s="8" t="s">
        <v>31</v>
      </c>
      <c r="I4164" s="8" t="s">
        <v>38</v>
      </c>
      <c r="J4164" s="9">
        <v>9278.02</v>
      </c>
      <c r="K4164" s="9">
        <v>185.56</v>
      </c>
      <c r="L4164" s="8">
        <v>0</v>
      </c>
      <c r="M4164" s="14">
        <f t="shared" si="195"/>
        <v>9463.58</v>
      </c>
      <c r="N4164" s="8">
        <v>0</v>
      </c>
      <c r="O4164" s="8">
        <v>0</v>
      </c>
      <c r="P4164" s="8" t="s">
        <v>77</v>
      </c>
      <c r="R4164" s="8">
        <v>1</v>
      </c>
      <c r="S4164" s="13">
        <f>_xlfn.XLOOKUP(P4164,rif_fee_schedule!$A$2:$A$84,rif_fee_schedule!C$2:C$84, 0)*1.628</f>
        <v>9769.6279999999988</v>
      </c>
      <c r="T4164" s="13">
        <f>_xlfn.XLOOKUP(P4164,rif_fee_schedule!$A$2:$A$84,rif_fee_schedule!D$2:D$84, 0)</f>
        <v>5674</v>
      </c>
      <c r="U4164" s="14">
        <f t="shared" si="196"/>
        <v>9769.6279999999988</v>
      </c>
      <c r="V4164" s="14">
        <f t="shared" si="197"/>
        <v>5674</v>
      </c>
      <c r="W4164"/>
      <c r="Y4164" s="3">
        <v>43269262.359999999</v>
      </c>
      <c r="Z4164" s="3">
        <v>874367.57</v>
      </c>
      <c r="AA4164" s="3">
        <v>433279.63</v>
      </c>
      <c r="AB4164">
        <v>0</v>
      </c>
      <c r="AC4164" s="3">
        <v>0</v>
      </c>
      <c r="AD4164" s="2">
        <v>374512.67</v>
      </c>
      <c r="AE4164" s="3">
        <v>599122533.62</v>
      </c>
      <c r="AF4164" s="3">
        <v>12164932.65</v>
      </c>
      <c r="AG4164" s="3">
        <v>2628720.44</v>
      </c>
      <c r="AH4164" s="3">
        <v>103699.7</v>
      </c>
      <c r="AI4164" s="3">
        <v>2074</v>
      </c>
      <c r="AJ4164" s="2">
        <v>-10188946.82</v>
      </c>
    </row>
    <row r="4165" spans="1:36" hidden="1" x14ac:dyDescent="0.25">
      <c r="A4165" s="8">
        <v>6</v>
      </c>
      <c r="B4165" s="8" t="s">
        <v>5474</v>
      </c>
      <c r="C4165" s="8">
        <v>1079160220960</v>
      </c>
      <c r="D4165" s="8" t="s">
        <v>5475</v>
      </c>
      <c r="F4165" s="8" t="s">
        <v>5476</v>
      </c>
      <c r="G4165" s="10">
        <v>43697</v>
      </c>
      <c r="H4165" s="8" t="s">
        <v>31</v>
      </c>
      <c r="I4165" s="8" t="s">
        <v>38</v>
      </c>
      <c r="J4165" s="9">
        <v>9278.02</v>
      </c>
      <c r="K4165" s="9">
        <v>185.56</v>
      </c>
      <c r="L4165" s="8">
        <v>0</v>
      </c>
      <c r="M4165" s="14">
        <f t="shared" si="195"/>
        <v>9463.58</v>
      </c>
      <c r="N4165" s="8">
        <v>0</v>
      </c>
      <c r="O4165" s="8">
        <v>0</v>
      </c>
      <c r="P4165" s="8" t="s">
        <v>77</v>
      </c>
      <c r="R4165" s="8">
        <v>1</v>
      </c>
      <c r="S4165" s="13">
        <f>_xlfn.XLOOKUP(P4165,rif_fee_schedule!$A$2:$A$84,rif_fee_schedule!C$2:C$84, 0)*1.628</f>
        <v>9769.6279999999988</v>
      </c>
      <c r="T4165" s="13">
        <f>_xlfn.XLOOKUP(P4165,rif_fee_schedule!$A$2:$A$84,rif_fee_schedule!D$2:D$84, 0)</f>
        <v>5674</v>
      </c>
      <c r="U4165" s="14">
        <f t="shared" si="196"/>
        <v>9769.6279999999988</v>
      </c>
      <c r="V4165" s="14">
        <f t="shared" si="197"/>
        <v>5674</v>
      </c>
      <c r="W4165"/>
      <c r="Y4165" s="3">
        <v>43269262.359999999</v>
      </c>
      <c r="Z4165" s="3">
        <v>874367.57</v>
      </c>
      <c r="AA4165" s="3">
        <v>433279.63</v>
      </c>
      <c r="AB4165">
        <v>0</v>
      </c>
      <c r="AC4165" s="3">
        <v>0</v>
      </c>
      <c r="AD4165" s="2">
        <v>374512.67</v>
      </c>
      <c r="AE4165" s="3">
        <v>599122533.62</v>
      </c>
      <c r="AF4165" s="3">
        <v>12164932.65</v>
      </c>
      <c r="AG4165" s="3">
        <v>2628720.44</v>
      </c>
      <c r="AH4165" s="3">
        <v>103699.7</v>
      </c>
      <c r="AI4165" s="3">
        <v>2074</v>
      </c>
      <c r="AJ4165" s="2">
        <v>-10188946.82</v>
      </c>
    </row>
    <row r="4166" spans="1:36" hidden="1" x14ac:dyDescent="0.25">
      <c r="A4166" s="8">
        <v>1</v>
      </c>
      <c r="B4166" s="8" t="s">
        <v>554</v>
      </c>
      <c r="C4166" s="8">
        <v>3530220400780</v>
      </c>
      <c r="D4166" s="8" t="s">
        <v>555</v>
      </c>
      <c r="F4166" s="8" t="s">
        <v>556</v>
      </c>
      <c r="G4166" s="10">
        <v>43700</v>
      </c>
      <c r="H4166" s="8" t="s">
        <v>31</v>
      </c>
      <c r="I4166" s="8" t="s">
        <v>38</v>
      </c>
      <c r="J4166" s="9">
        <v>39762.050000000003</v>
      </c>
      <c r="K4166" s="9">
        <v>795.24</v>
      </c>
      <c r="L4166" s="8">
        <v>0</v>
      </c>
      <c r="M4166" s="14">
        <f t="shared" si="195"/>
        <v>40557.29</v>
      </c>
      <c r="N4166" s="8">
        <v>0</v>
      </c>
      <c r="O4166" s="8">
        <v>0</v>
      </c>
      <c r="P4166" s="8" t="s">
        <v>376</v>
      </c>
      <c r="R4166" s="8">
        <v>7</v>
      </c>
      <c r="S4166" s="13">
        <f>_xlfn.XLOOKUP(P4166,rif_fee_schedule!$A$2:$A$84,rif_fee_schedule!C$2:C$84, 0)*1.628</f>
        <v>5981.2719999999999</v>
      </c>
      <c r="T4166" s="13">
        <f>_xlfn.XLOOKUP(P4166,rif_fee_schedule!$A$2:$A$84,rif_fee_schedule!D$2:D$84, 0)</f>
        <v>3474</v>
      </c>
      <c r="U4166" s="14">
        <f t="shared" si="196"/>
        <v>41868.904000000002</v>
      </c>
      <c r="V4166" s="14">
        <f t="shared" si="197"/>
        <v>24318</v>
      </c>
      <c r="W4166"/>
      <c r="Y4166" s="3">
        <v>74696854.359999999</v>
      </c>
      <c r="Z4166" s="3">
        <v>1494936.99</v>
      </c>
      <c r="AA4166" s="3">
        <v>1189721.74</v>
      </c>
      <c r="AB4166" s="2">
        <v>103699.7</v>
      </c>
      <c r="AC4166" s="3">
        <v>2074</v>
      </c>
      <c r="AD4166" s="2">
        <v>-3422401.68</v>
      </c>
      <c r="AE4166" s="3">
        <v>599122533.62</v>
      </c>
      <c r="AF4166" s="3">
        <v>12164932.65</v>
      </c>
      <c r="AG4166" s="3">
        <v>2628720.44</v>
      </c>
      <c r="AH4166" s="3">
        <v>103699.7</v>
      </c>
      <c r="AI4166" s="3">
        <v>2074</v>
      </c>
      <c r="AJ4166" s="2">
        <v>-10188946.82</v>
      </c>
    </row>
    <row r="4167" spans="1:36" hidden="1" x14ac:dyDescent="0.25">
      <c r="A4167" s="8">
        <v>3</v>
      </c>
      <c r="B4167" s="8" t="s">
        <v>3852</v>
      </c>
      <c r="C4167" s="8">
        <v>3421030310015</v>
      </c>
      <c r="D4167" s="8" t="s">
        <v>3853</v>
      </c>
      <c r="F4167" s="8" t="s">
        <v>3854</v>
      </c>
      <c r="G4167" s="10">
        <v>43714</v>
      </c>
      <c r="H4167" s="8" t="s">
        <v>31</v>
      </c>
      <c r="I4167" s="8" t="s">
        <v>38</v>
      </c>
      <c r="J4167" s="9">
        <v>342079.13</v>
      </c>
      <c r="K4167" s="9">
        <v>6841.58</v>
      </c>
      <c r="L4167" s="8">
        <v>0</v>
      </c>
      <c r="M4167" s="14">
        <f t="shared" si="195"/>
        <v>348920.71</v>
      </c>
      <c r="N4167" s="8">
        <v>0</v>
      </c>
      <c r="O4167" s="8">
        <v>0</v>
      </c>
      <c r="P4167" s="8" t="s">
        <v>117</v>
      </c>
      <c r="R4167" s="8">
        <v>84</v>
      </c>
      <c r="S4167" s="13">
        <f>_xlfn.XLOOKUP(P4167,rif_fee_schedule!$A$2:$A$84,rif_fee_schedule!C$2:C$84, 0)*1.628</f>
        <v>4288.152</v>
      </c>
      <c r="T4167" s="13">
        <f>_xlfn.XLOOKUP(P4167,rif_fee_schedule!$A$2:$A$84,rif_fee_schedule!D$2:D$84, 0)</f>
        <v>2490</v>
      </c>
      <c r="U4167" s="14">
        <f t="shared" si="196"/>
        <v>360204.76799999998</v>
      </c>
      <c r="V4167" s="14">
        <f t="shared" si="197"/>
        <v>209160</v>
      </c>
      <c r="W4167"/>
      <c r="Y4167" s="3">
        <v>23988344.25</v>
      </c>
      <c r="Z4167" s="3">
        <v>491993.61</v>
      </c>
      <c r="AA4167" s="3">
        <v>633517.25</v>
      </c>
      <c r="AB4167">
        <v>0</v>
      </c>
      <c r="AC4167" s="3">
        <v>0</v>
      </c>
      <c r="AD4167" s="2">
        <v>2811604.2</v>
      </c>
      <c r="AE4167" s="3">
        <v>599122533.62</v>
      </c>
      <c r="AF4167" s="3">
        <v>12164932.65</v>
      </c>
      <c r="AG4167" s="3">
        <v>2628720.44</v>
      </c>
      <c r="AH4167" s="3">
        <v>103699.7</v>
      </c>
      <c r="AI4167" s="3">
        <v>2074</v>
      </c>
      <c r="AJ4167" s="2">
        <v>-10188946.82</v>
      </c>
    </row>
    <row r="4168" spans="1:36" hidden="1" x14ac:dyDescent="0.25">
      <c r="A4168" s="8">
        <v>1.1000000000000001</v>
      </c>
      <c r="B4168" s="8" t="s">
        <v>784</v>
      </c>
      <c r="C4168" s="8">
        <v>2040360640040</v>
      </c>
      <c r="D4168" s="8" t="s">
        <v>785</v>
      </c>
      <c r="F4168" s="8" t="s">
        <v>786</v>
      </c>
      <c r="G4168" s="10">
        <v>43698</v>
      </c>
      <c r="H4168" s="8" t="s">
        <v>31</v>
      </c>
      <c r="I4168" s="8" t="s">
        <v>38</v>
      </c>
      <c r="J4168" s="9">
        <v>0</v>
      </c>
      <c r="K4168" s="9">
        <v>0</v>
      </c>
      <c r="L4168" s="8">
        <v>0</v>
      </c>
      <c r="M4168" s="14">
        <f t="shared" si="195"/>
        <v>0</v>
      </c>
      <c r="N4168" s="8">
        <v>0</v>
      </c>
      <c r="O4168" s="8">
        <v>0</v>
      </c>
      <c r="P4168" s="8" t="s">
        <v>77</v>
      </c>
      <c r="R4168" s="8">
        <v>1</v>
      </c>
      <c r="S4168" s="13">
        <f>_xlfn.XLOOKUP(P4168,rif_fee_schedule!$A$2:$A$84,rif_fee_schedule!C$2:C$84, 0)*1.628</f>
        <v>9769.6279999999988</v>
      </c>
      <c r="T4168" s="13">
        <f>_xlfn.XLOOKUP(P4168,rif_fee_schedule!$A$2:$A$84,rif_fee_schedule!D$2:D$84, 0)</f>
        <v>5674</v>
      </c>
      <c r="U4168" s="14">
        <f t="shared" si="196"/>
        <v>9769.6279999999988</v>
      </c>
      <c r="V4168" s="14">
        <f t="shared" si="197"/>
        <v>5674</v>
      </c>
      <c r="W4168"/>
      <c r="Y4168" s="3">
        <v>13538989.02</v>
      </c>
      <c r="Z4168" s="3">
        <v>280635.13</v>
      </c>
      <c r="AA4168" s="3">
        <v>0</v>
      </c>
      <c r="AB4168">
        <v>0</v>
      </c>
      <c r="AC4168" s="3">
        <v>0</v>
      </c>
      <c r="AD4168" s="2">
        <v>-2316507.67</v>
      </c>
      <c r="AE4168" s="3">
        <v>599122533.62</v>
      </c>
      <c r="AF4168" s="3">
        <v>12164932.65</v>
      </c>
      <c r="AG4168" s="3">
        <v>2628720.44</v>
      </c>
      <c r="AH4168" s="3">
        <v>103699.7</v>
      </c>
      <c r="AI4168" s="3">
        <v>2074</v>
      </c>
      <c r="AJ4168" s="2">
        <v>-10188946.82</v>
      </c>
    </row>
    <row r="4169" spans="1:36" hidden="1" x14ac:dyDescent="0.25">
      <c r="A4169" s="8">
        <v>1.1000000000000001</v>
      </c>
      <c r="B4169" s="8" t="s">
        <v>784</v>
      </c>
      <c r="C4169" s="8">
        <v>2040360640040</v>
      </c>
      <c r="D4169" s="8" t="s">
        <v>785</v>
      </c>
      <c r="F4169" s="8" t="s">
        <v>786</v>
      </c>
      <c r="G4169" s="10">
        <v>43698</v>
      </c>
      <c r="H4169" s="8" t="s">
        <v>31</v>
      </c>
      <c r="I4169" s="8" t="s">
        <v>38</v>
      </c>
      <c r="J4169" s="9">
        <v>0</v>
      </c>
      <c r="K4169" s="9">
        <v>0</v>
      </c>
      <c r="L4169" s="8">
        <v>0</v>
      </c>
      <c r="M4169" s="14">
        <f t="shared" si="195"/>
        <v>0</v>
      </c>
      <c r="N4169" s="8">
        <v>0</v>
      </c>
      <c r="O4169" s="8">
        <v>0</v>
      </c>
      <c r="P4169" s="8" t="s">
        <v>77</v>
      </c>
      <c r="R4169" s="8">
        <v>-1</v>
      </c>
      <c r="S4169" s="13">
        <f>_xlfn.XLOOKUP(P4169,rif_fee_schedule!$A$2:$A$84,rif_fee_schedule!C$2:C$84, 0)*1.628</f>
        <v>9769.6279999999988</v>
      </c>
      <c r="T4169" s="13">
        <f>_xlfn.XLOOKUP(P4169,rif_fee_schedule!$A$2:$A$84,rif_fee_schedule!D$2:D$84, 0)</f>
        <v>5674</v>
      </c>
      <c r="U4169" s="14">
        <f t="shared" si="196"/>
        <v>-9769.6279999999988</v>
      </c>
      <c r="V4169" s="14">
        <f t="shared" si="197"/>
        <v>-5674</v>
      </c>
      <c r="W4169"/>
      <c r="Y4169" s="3">
        <v>13538989.02</v>
      </c>
      <c r="Z4169" s="3">
        <v>280635.13</v>
      </c>
      <c r="AA4169" s="3">
        <v>0</v>
      </c>
      <c r="AB4169">
        <v>0</v>
      </c>
      <c r="AC4169" s="3">
        <v>0</v>
      </c>
      <c r="AD4169" s="2">
        <v>-2316507.67</v>
      </c>
      <c r="AE4169" s="3">
        <v>599122533.62</v>
      </c>
      <c r="AF4169" s="3">
        <v>12164932.65</v>
      </c>
      <c r="AG4169" s="3">
        <v>2628720.44</v>
      </c>
      <c r="AH4169" s="3">
        <v>103699.7</v>
      </c>
      <c r="AI4169" s="3">
        <v>2074</v>
      </c>
      <c r="AJ4169" s="2">
        <v>-10188946.82</v>
      </c>
    </row>
    <row r="4170" spans="1:36" hidden="1" x14ac:dyDescent="0.25">
      <c r="A4170" s="8">
        <v>2</v>
      </c>
      <c r="B4170" s="8" t="s">
        <v>2254</v>
      </c>
      <c r="C4170" s="8">
        <v>141210011550</v>
      </c>
      <c r="D4170" s="8" t="s">
        <v>2255</v>
      </c>
      <c r="F4170" s="8" t="s">
        <v>2256</v>
      </c>
      <c r="G4170" s="10">
        <v>43693</v>
      </c>
      <c r="H4170" s="8" t="s">
        <v>31</v>
      </c>
      <c r="I4170" s="8" t="s">
        <v>38</v>
      </c>
      <c r="J4170" s="9">
        <v>1969.71</v>
      </c>
      <c r="K4170" s="9">
        <v>39.39</v>
      </c>
      <c r="L4170" s="8">
        <v>0</v>
      </c>
      <c r="M4170" s="14">
        <f t="shared" si="195"/>
        <v>2009.1000000000001</v>
      </c>
      <c r="N4170" s="8">
        <v>0</v>
      </c>
      <c r="O4170" s="8">
        <v>0</v>
      </c>
      <c r="P4170" s="8" t="s">
        <v>77</v>
      </c>
      <c r="R4170" s="8">
        <v>-1</v>
      </c>
      <c r="S4170" s="13">
        <f>_xlfn.XLOOKUP(P4170,rif_fee_schedule!$A$2:$A$84,rif_fee_schedule!C$2:C$84, 0)*1.628</f>
        <v>9769.6279999999988</v>
      </c>
      <c r="T4170" s="13">
        <f>_xlfn.XLOOKUP(P4170,rif_fee_schedule!$A$2:$A$84,rif_fee_schedule!D$2:D$84, 0)</f>
        <v>5674</v>
      </c>
      <c r="U4170" s="14">
        <f t="shared" si="196"/>
        <v>-9769.6279999999988</v>
      </c>
      <c r="V4170" s="14">
        <f t="shared" si="197"/>
        <v>-5674</v>
      </c>
      <c r="W4170"/>
      <c r="Y4170" s="3">
        <v>272008405.74000001</v>
      </c>
      <c r="Z4170" s="3">
        <v>5573244.3300000001</v>
      </c>
      <c r="AA4170" s="3">
        <v>0</v>
      </c>
      <c r="AB4170">
        <v>0</v>
      </c>
      <c r="AC4170" s="3">
        <v>0</v>
      </c>
      <c r="AD4170" s="2">
        <v>-7297347.0099999998</v>
      </c>
      <c r="AE4170" s="3">
        <v>599122533.62</v>
      </c>
      <c r="AF4170" s="3">
        <v>12164932.65</v>
      </c>
      <c r="AG4170" s="3">
        <v>2628720.44</v>
      </c>
      <c r="AH4170" s="3">
        <v>103699.7</v>
      </c>
      <c r="AI4170" s="3">
        <v>2074</v>
      </c>
      <c r="AJ4170" s="2">
        <v>-10188946.82</v>
      </c>
    </row>
    <row r="4171" spans="1:36" hidden="1" x14ac:dyDescent="0.25">
      <c r="A4171" s="8">
        <v>2</v>
      </c>
      <c r="B4171" s="8" t="s">
        <v>2254</v>
      </c>
      <c r="C4171" s="8">
        <v>141210011550</v>
      </c>
      <c r="D4171" s="8" t="s">
        <v>2255</v>
      </c>
      <c r="F4171" s="8" t="s">
        <v>2256</v>
      </c>
      <c r="G4171" s="10">
        <v>43693</v>
      </c>
      <c r="H4171" s="8" t="s">
        <v>31</v>
      </c>
      <c r="I4171" s="8" t="s">
        <v>38</v>
      </c>
      <c r="J4171" s="9">
        <v>1969.71</v>
      </c>
      <c r="K4171" s="9">
        <v>39.39</v>
      </c>
      <c r="L4171" s="8">
        <v>0</v>
      </c>
      <c r="M4171" s="14">
        <f t="shared" si="195"/>
        <v>2009.1000000000001</v>
      </c>
      <c r="N4171" s="8">
        <v>0</v>
      </c>
      <c r="O4171" s="8">
        <v>0</v>
      </c>
      <c r="P4171" s="8" t="s">
        <v>114</v>
      </c>
      <c r="R4171" s="8">
        <v>2</v>
      </c>
      <c r="S4171" s="13">
        <f>_xlfn.XLOOKUP(P4171,rif_fee_schedule!$A$2:$A$84,rif_fee_schedule!C$2:C$84, 0)*1.628</f>
        <v>4288.152</v>
      </c>
      <c r="T4171" s="13">
        <f>_xlfn.XLOOKUP(P4171,rif_fee_schedule!$A$2:$A$84,rif_fee_schedule!D$2:D$84, 0)</f>
        <v>2490</v>
      </c>
      <c r="U4171" s="14">
        <f t="shared" si="196"/>
        <v>8576.3040000000001</v>
      </c>
      <c r="V4171" s="14">
        <f t="shared" si="197"/>
        <v>4980</v>
      </c>
      <c r="W4171"/>
      <c r="Y4171" s="3">
        <v>272008405.74000001</v>
      </c>
      <c r="Z4171" s="3">
        <v>5573244.3300000001</v>
      </c>
      <c r="AA4171" s="3">
        <v>0</v>
      </c>
      <c r="AB4171">
        <v>0</v>
      </c>
      <c r="AC4171" s="3">
        <v>0</v>
      </c>
      <c r="AD4171" s="2">
        <v>-7297347.0099999998</v>
      </c>
      <c r="AE4171" s="3">
        <v>599122533.62</v>
      </c>
      <c r="AF4171" s="3">
        <v>12164932.65</v>
      </c>
      <c r="AG4171" s="3">
        <v>2628720.44</v>
      </c>
      <c r="AH4171" s="3">
        <v>103699.7</v>
      </c>
      <c r="AI4171" s="3">
        <v>2074</v>
      </c>
      <c r="AJ4171" s="2">
        <v>-10188946.82</v>
      </c>
    </row>
    <row r="4172" spans="1:36" hidden="1" x14ac:dyDescent="0.25">
      <c r="A4172" s="8">
        <v>2</v>
      </c>
      <c r="B4172" s="8" t="s">
        <v>1159</v>
      </c>
      <c r="C4172" s="8">
        <v>131140180500</v>
      </c>
      <c r="D4172" s="8" t="s">
        <v>1160</v>
      </c>
      <c r="F4172" s="8" t="s">
        <v>1161</v>
      </c>
      <c r="G4172" s="10">
        <v>43696</v>
      </c>
      <c r="H4172" s="8" t="s">
        <v>31</v>
      </c>
      <c r="I4172" s="8" t="s">
        <v>38</v>
      </c>
      <c r="J4172" s="9">
        <v>0</v>
      </c>
      <c r="K4172" s="9">
        <v>0</v>
      </c>
      <c r="L4172" s="8">
        <v>0</v>
      </c>
      <c r="M4172" s="14">
        <f t="shared" si="195"/>
        <v>0</v>
      </c>
      <c r="N4172" s="8">
        <v>0</v>
      </c>
      <c r="O4172" s="8">
        <v>0</v>
      </c>
      <c r="P4172" s="8" t="s">
        <v>77</v>
      </c>
      <c r="R4172" s="8">
        <v>-1</v>
      </c>
      <c r="S4172" s="13">
        <f>_xlfn.XLOOKUP(P4172,rif_fee_schedule!$A$2:$A$84,rif_fee_schedule!C$2:C$84, 0)*1.628</f>
        <v>9769.6279999999988</v>
      </c>
      <c r="T4172" s="13">
        <f>_xlfn.XLOOKUP(P4172,rif_fee_schedule!$A$2:$A$84,rif_fee_schedule!D$2:D$84, 0)</f>
        <v>5674</v>
      </c>
      <c r="U4172" s="14">
        <f t="shared" si="196"/>
        <v>-9769.6279999999988</v>
      </c>
      <c r="V4172" s="14">
        <f t="shared" si="197"/>
        <v>-5674</v>
      </c>
      <c r="W4172"/>
      <c r="Y4172" s="3">
        <v>272008405.74000001</v>
      </c>
      <c r="Z4172" s="3">
        <v>5573244.3300000001</v>
      </c>
      <c r="AA4172" s="3">
        <v>0</v>
      </c>
      <c r="AB4172">
        <v>0</v>
      </c>
      <c r="AC4172" s="3">
        <v>0</v>
      </c>
      <c r="AD4172" s="2">
        <v>-7297347.0099999998</v>
      </c>
      <c r="AE4172" s="3">
        <v>599122533.62</v>
      </c>
      <c r="AF4172" s="3">
        <v>12164932.65</v>
      </c>
      <c r="AG4172" s="3">
        <v>2628720.44</v>
      </c>
      <c r="AH4172" s="3">
        <v>103699.7</v>
      </c>
      <c r="AI4172" s="3">
        <v>2074</v>
      </c>
      <c r="AJ4172" s="2">
        <v>-10188946.82</v>
      </c>
    </row>
    <row r="4173" spans="1:36" hidden="1" x14ac:dyDescent="0.25">
      <c r="A4173" s="8">
        <v>2</v>
      </c>
      <c r="B4173" s="8" t="s">
        <v>1159</v>
      </c>
      <c r="C4173" s="8">
        <v>131140180500</v>
      </c>
      <c r="D4173" s="8" t="s">
        <v>1160</v>
      </c>
      <c r="F4173" s="8" t="s">
        <v>1161</v>
      </c>
      <c r="G4173" s="10">
        <v>43696</v>
      </c>
      <c r="H4173" s="8" t="s">
        <v>31</v>
      </c>
      <c r="I4173" s="8" t="s">
        <v>38</v>
      </c>
      <c r="J4173" s="9">
        <v>0</v>
      </c>
      <c r="K4173" s="9">
        <v>0</v>
      </c>
      <c r="L4173" s="8">
        <v>0</v>
      </c>
      <c r="M4173" s="14">
        <f t="shared" si="195"/>
        <v>0</v>
      </c>
      <c r="N4173" s="8">
        <v>0</v>
      </c>
      <c r="O4173" s="8">
        <v>0</v>
      </c>
      <c r="P4173" s="8" t="s">
        <v>77</v>
      </c>
      <c r="R4173" s="8">
        <v>1</v>
      </c>
      <c r="S4173" s="13">
        <f>_xlfn.XLOOKUP(P4173,rif_fee_schedule!$A$2:$A$84,rif_fee_schedule!C$2:C$84, 0)*1.628</f>
        <v>9769.6279999999988</v>
      </c>
      <c r="T4173" s="13">
        <f>_xlfn.XLOOKUP(P4173,rif_fee_schedule!$A$2:$A$84,rif_fee_schedule!D$2:D$84, 0)</f>
        <v>5674</v>
      </c>
      <c r="U4173" s="14">
        <f t="shared" si="196"/>
        <v>9769.6279999999988</v>
      </c>
      <c r="V4173" s="14">
        <f t="shared" si="197"/>
        <v>5674</v>
      </c>
      <c r="W4173"/>
      <c r="Y4173" s="3">
        <v>272008405.74000001</v>
      </c>
      <c r="Z4173" s="3">
        <v>5573244.3300000001</v>
      </c>
      <c r="AA4173" s="3">
        <v>0</v>
      </c>
      <c r="AB4173">
        <v>0</v>
      </c>
      <c r="AC4173" s="3">
        <v>0</v>
      </c>
      <c r="AD4173" s="2">
        <v>-7297347.0099999998</v>
      </c>
      <c r="AE4173" s="3">
        <v>599122533.62</v>
      </c>
      <c r="AF4173" s="3">
        <v>12164932.65</v>
      </c>
      <c r="AG4173" s="3">
        <v>2628720.44</v>
      </c>
      <c r="AH4173" s="3">
        <v>103699.7</v>
      </c>
      <c r="AI4173" s="3">
        <v>2074</v>
      </c>
      <c r="AJ4173" s="2">
        <v>-10188946.82</v>
      </c>
    </row>
    <row r="4174" spans="1:36" hidden="1" x14ac:dyDescent="0.25">
      <c r="A4174" s="8">
        <v>1</v>
      </c>
      <c r="B4174" s="8" t="s">
        <v>563</v>
      </c>
      <c r="C4174" s="8">
        <v>3530220404500</v>
      </c>
      <c r="D4174" s="8" t="s">
        <v>564</v>
      </c>
      <c r="F4174" s="8" t="s">
        <v>565</v>
      </c>
      <c r="G4174" s="10">
        <v>43698</v>
      </c>
      <c r="H4174" s="8" t="s">
        <v>31</v>
      </c>
      <c r="I4174" s="8" t="s">
        <v>38</v>
      </c>
      <c r="J4174" s="9">
        <v>9278.02</v>
      </c>
      <c r="K4174" s="9">
        <v>185.56</v>
      </c>
      <c r="L4174" s="8">
        <v>0</v>
      </c>
      <c r="M4174" s="14">
        <f t="shared" si="195"/>
        <v>9463.58</v>
      </c>
      <c r="N4174" s="8">
        <v>0</v>
      </c>
      <c r="O4174" s="8">
        <v>0</v>
      </c>
      <c r="P4174" s="8" t="s">
        <v>77</v>
      </c>
      <c r="R4174" s="8">
        <v>1</v>
      </c>
      <c r="S4174" s="13">
        <f>_xlfn.XLOOKUP(P4174,rif_fee_schedule!$A$2:$A$84,rif_fee_schedule!C$2:C$84, 0)*1.628</f>
        <v>9769.6279999999988</v>
      </c>
      <c r="T4174" s="13">
        <f>_xlfn.XLOOKUP(P4174,rif_fee_schedule!$A$2:$A$84,rif_fee_schedule!D$2:D$84, 0)</f>
        <v>5674</v>
      </c>
      <c r="U4174" s="14">
        <f t="shared" si="196"/>
        <v>9769.6279999999988</v>
      </c>
      <c r="V4174" s="14">
        <f t="shared" si="197"/>
        <v>5674</v>
      </c>
      <c r="W4174"/>
      <c r="Y4174" s="3">
        <v>74696854.359999999</v>
      </c>
      <c r="Z4174" s="3">
        <v>1494936.99</v>
      </c>
      <c r="AA4174" s="3">
        <v>1189721.74</v>
      </c>
      <c r="AB4174" s="2">
        <v>103699.7</v>
      </c>
      <c r="AC4174" s="3">
        <v>2074</v>
      </c>
      <c r="AD4174" s="2">
        <v>-3422401.68</v>
      </c>
      <c r="AE4174" s="3">
        <v>599122533.62</v>
      </c>
      <c r="AF4174" s="3">
        <v>12164932.65</v>
      </c>
      <c r="AG4174" s="3">
        <v>2628720.44</v>
      </c>
      <c r="AH4174" s="3">
        <v>103699.7</v>
      </c>
      <c r="AI4174" s="3">
        <v>2074</v>
      </c>
      <c r="AJ4174" s="2">
        <v>-10188946.82</v>
      </c>
    </row>
    <row r="4175" spans="1:36" hidden="1" x14ac:dyDescent="0.25">
      <c r="A4175" s="8">
        <v>3.1</v>
      </c>
      <c r="B4175" s="8" t="s">
        <v>4155</v>
      </c>
      <c r="C4175" s="8">
        <v>1422350010010</v>
      </c>
      <c r="D4175" s="8" t="s">
        <v>4156</v>
      </c>
      <c r="F4175" s="8" t="s">
        <v>4157</v>
      </c>
      <c r="G4175" s="10">
        <v>43711</v>
      </c>
      <c r="H4175" s="8" t="s">
        <v>31</v>
      </c>
      <c r="I4175" s="8" t="s">
        <v>38</v>
      </c>
      <c r="J4175" s="9">
        <v>7389.36</v>
      </c>
      <c r="K4175" s="9">
        <v>147.79</v>
      </c>
      <c r="L4175" s="8">
        <v>0</v>
      </c>
      <c r="M4175" s="14">
        <f t="shared" si="195"/>
        <v>7537.15</v>
      </c>
      <c r="N4175" s="8">
        <v>0</v>
      </c>
      <c r="O4175" s="8">
        <v>0</v>
      </c>
      <c r="P4175" s="8" t="s">
        <v>112</v>
      </c>
      <c r="R4175" s="8">
        <v>155</v>
      </c>
      <c r="S4175" s="13">
        <f>_xlfn.XLOOKUP(P4175,rif_fee_schedule!$A$2:$A$84,rif_fee_schedule!C$2:C$84, 0)*1.628</f>
        <v>53.092335999999996</v>
      </c>
      <c r="T4175" s="13">
        <f>_xlfn.XLOOKUP(P4175,rif_fee_schedule!$A$2:$A$84,rif_fee_schedule!D$2:D$84, 0)</f>
        <v>30.835000000000001</v>
      </c>
      <c r="U4175" s="14">
        <f t="shared" si="196"/>
        <v>8229.3120799999997</v>
      </c>
      <c r="V4175" s="14">
        <f t="shared" si="197"/>
        <v>4779.4250000000002</v>
      </c>
      <c r="W4175"/>
      <c r="Y4175" s="3">
        <v>34362078.990000002</v>
      </c>
      <c r="Z4175" s="3">
        <v>687512.03</v>
      </c>
      <c r="AA4175" s="3">
        <v>0</v>
      </c>
      <c r="AB4175">
        <v>0</v>
      </c>
      <c r="AC4175" s="3">
        <v>0</v>
      </c>
      <c r="AD4175" s="2">
        <v>-175934.14</v>
      </c>
      <c r="AE4175" s="3">
        <v>599122533.62</v>
      </c>
      <c r="AF4175" s="3">
        <v>12164932.65</v>
      </c>
      <c r="AG4175" s="3">
        <v>2628720.44</v>
      </c>
      <c r="AH4175" s="3">
        <v>103699.7</v>
      </c>
      <c r="AI4175" s="3">
        <v>2074</v>
      </c>
      <c r="AJ4175" s="2">
        <v>-10188946.82</v>
      </c>
    </row>
    <row r="4176" spans="1:36" hidden="1" x14ac:dyDescent="0.25">
      <c r="A4176" s="8">
        <v>3.1</v>
      </c>
      <c r="B4176" s="8" t="s">
        <v>4083</v>
      </c>
      <c r="C4176" s="8">
        <v>821210071760</v>
      </c>
      <c r="D4176" s="8" t="s">
        <v>4081</v>
      </c>
      <c r="F4176" s="8" t="s">
        <v>4084</v>
      </c>
      <c r="G4176" s="10">
        <v>43697</v>
      </c>
      <c r="H4176" s="8" t="s">
        <v>31</v>
      </c>
      <c r="I4176" s="8" t="s">
        <v>38</v>
      </c>
      <c r="J4176" s="9">
        <v>0</v>
      </c>
      <c r="K4176" s="9">
        <v>0</v>
      </c>
      <c r="L4176" s="8">
        <v>0</v>
      </c>
      <c r="M4176" s="14">
        <f t="shared" si="195"/>
        <v>0</v>
      </c>
      <c r="N4176" s="8">
        <v>0</v>
      </c>
      <c r="O4176" s="8">
        <v>0</v>
      </c>
      <c r="P4176" s="8" t="s">
        <v>77</v>
      </c>
      <c r="R4176" s="8">
        <v>1</v>
      </c>
      <c r="S4176" s="13">
        <f>_xlfn.XLOOKUP(P4176,rif_fee_schedule!$A$2:$A$84,rif_fee_schedule!C$2:C$84, 0)*1.628</f>
        <v>9769.6279999999988</v>
      </c>
      <c r="T4176" s="13">
        <f>_xlfn.XLOOKUP(P4176,rif_fee_schedule!$A$2:$A$84,rif_fee_schedule!D$2:D$84, 0)</f>
        <v>5674</v>
      </c>
      <c r="U4176" s="14">
        <f t="shared" si="196"/>
        <v>9769.6279999999988</v>
      </c>
      <c r="V4176" s="14">
        <f t="shared" si="197"/>
        <v>5674</v>
      </c>
      <c r="W4176"/>
      <c r="Y4176" s="3">
        <v>34362078.990000002</v>
      </c>
      <c r="Z4176" s="3">
        <v>687512.03</v>
      </c>
      <c r="AA4176" s="3">
        <v>0</v>
      </c>
      <c r="AB4176">
        <v>0</v>
      </c>
      <c r="AC4176" s="3">
        <v>0</v>
      </c>
      <c r="AD4176" s="2">
        <v>-175934.14</v>
      </c>
      <c r="AE4176" s="3">
        <v>599122533.62</v>
      </c>
      <c r="AF4176" s="3">
        <v>12164932.65</v>
      </c>
      <c r="AG4176" s="3">
        <v>2628720.44</v>
      </c>
      <c r="AH4176" s="3">
        <v>103699.7</v>
      </c>
      <c r="AI4176" s="3">
        <v>2074</v>
      </c>
      <c r="AJ4176" s="2">
        <v>-10188946.82</v>
      </c>
    </row>
    <row r="4177" spans="1:36" hidden="1" x14ac:dyDescent="0.25">
      <c r="A4177" s="8">
        <v>3.1</v>
      </c>
      <c r="B4177" s="8" t="s">
        <v>4083</v>
      </c>
      <c r="C4177" s="8">
        <v>821210071760</v>
      </c>
      <c r="D4177" s="8" t="s">
        <v>4081</v>
      </c>
      <c r="F4177" s="8" t="s">
        <v>4084</v>
      </c>
      <c r="G4177" s="10">
        <v>43697</v>
      </c>
      <c r="H4177" s="8" t="s">
        <v>31</v>
      </c>
      <c r="I4177" s="8" t="s">
        <v>38</v>
      </c>
      <c r="J4177" s="9">
        <v>0</v>
      </c>
      <c r="K4177" s="9">
        <v>0</v>
      </c>
      <c r="L4177" s="8">
        <v>0</v>
      </c>
      <c r="M4177" s="14">
        <f t="shared" si="195"/>
        <v>0</v>
      </c>
      <c r="N4177" s="8">
        <v>0</v>
      </c>
      <c r="O4177" s="8">
        <v>0</v>
      </c>
      <c r="P4177" s="8" t="s">
        <v>113</v>
      </c>
      <c r="R4177" s="8">
        <v>-1.42</v>
      </c>
      <c r="S4177" s="13">
        <f>_xlfn.XLOOKUP(P4177,rif_fee_schedule!$A$2:$A$84,rif_fee_schedule!C$2:C$84, 0)*1.628</f>
        <v>6860.3919999999998</v>
      </c>
      <c r="T4177" s="13">
        <f>_xlfn.XLOOKUP(P4177,rif_fee_schedule!$A$2:$A$84,rif_fee_schedule!D$2:D$84, 0)</f>
        <v>3984</v>
      </c>
      <c r="U4177" s="14">
        <f t="shared" si="196"/>
        <v>-9741.7566399999996</v>
      </c>
      <c r="V4177" s="14">
        <f t="shared" si="197"/>
        <v>-5657.28</v>
      </c>
      <c r="W4177"/>
      <c r="Y4177" s="3">
        <v>34362078.990000002</v>
      </c>
      <c r="Z4177" s="3">
        <v>687512.03</v>
      </c>
      <c r="AA4177" s="3">
        <v>0</v>
      </c>
      <c r="AB4177">
        <v>0</v>
      </c>
      <c r="AC4177" s="3">
        <v>0</v>
      </c>
      <c r="AD4177" s="2">
        <v>-175934.14</v>
      </c>
      <c r="AE4177" s="3">
        <v>599122533.62</v>
      </c>
      <c r="AF4177" s="3">
        <v>12164932.65</v>
      </c>
      <c r="AG4177" s="3">
        <v>2628720.44</v>
      </c>
      <c r="AH4177" s="3">
        <v>103699.7</v>
      </c>
      <c r="AI4177" s="3">
        <v>2074</v>
      </c>
      <c r="AJ4177" s="2">
        <v>-10188946.82</v>
      </c>
    </row>
    <row r="4178" spans="1:36" hidden="1" x14ac:dyDescent="0.25">
      <c r="A4178" s="8">
        <v>3.1</v>
      </c>
      <c r="B4178" s="8" t="s">
        <v>4083</v>
      </c>
      <c r="C4178" s="8">
        <v>821210071760</v>
      </c>
      <c r="D4178" s="8" t="s">
        <v>4081</v>
      </c>
      <c r="F4178" s="8" t="s">
        <v>4084</v>
      </c>
      <c r="G4178" s="10">
        <v>43697</v>
      </c>
      <c r="H4178" s="8" t="s">
        <v>31</v>
      </c>
      <c r="I4178" s="8" t="s">
        <v>38</v>
      </c>
      <c r="J4178" s="9">
        <v>0</v>
      </c>
      <c r="K4178" s="9">
        <v>0</v>
      </c>
      <c r="L4178" s="8">
        <v>0</v>
      </c>
      <c r="M4178" s="14">
        <f t="shared" si="195"/>
        <v>0</v>
      </c>
      <c r="N4178" s="8">
        <v>0</v>
      </c>
      <c r="O4178" s="8">
        <v>0</v>
      </c>
      <c r="P4178" s="8" t="s">
        <v>106</v>
      </c>
      <c r="R4178" s="8">
        <v>-26.37</v>
      </c>
      <c r="S4178" s="13">
        <f>_xlfn.XLOOKUP(P4178,rif_fee_schedule!$A$2:$A$84,rif_fee_schedule!C$2:C$84, 0)*1.628</f>
        <v>0</v>
      </c>
      <c r="T4178" s="13">
        <f>_xlfn.XLOOKUP(P4178,rif_fee_schedule!$A$2:$A$84,rif_fee_schedule!D$2:D$84, 0)</f>
        <v>0</v>
      </c>
      <c r="U4178" s="14">
        <f t="shared" si="196"/>
        <v>0</v>
      </c>
      <c r="V4178" s="14">
        <f t="shared" si="197"/>
        <v>0</v>
      </c>
      <c r="W4178"/>
      <c r="Y4178" s="3">
        <v>34362078.990000002</v>
      </c>
      <c r="Z4178" s="3">
        <v>687512.03</v>
      </c>
      <c r="AA4178" s="3">
        <v>0</v>
      </c>
      <c r="AB4178">
        <v>0</v>
      </c>
      <c r="AC4178" s="3">
        <v>0</v>
      </c>
      <c r="AD4178" s="2">
        <v>-175934.14</v>
      </c>
      <c r="AE4178" s="3">
        <v>599122533.62</v>
      </c>
      <c r="AF4178" s="3">
        <v>12164932.65</v>
      </c>
      <c r="AG4178" s="3">
        <v>2628720.44</v>
      </c>
      <c r="AH4178" s="3">
        <v>103699.7</v>
      </c>
      <c r="AI4178" s="3">
        <v>2074</v>
      </c>
      <c r="AJ4178" s="2">
        <v>-10188946.82</v>
      </c>
    </row>
    <row r="4179" spans="1:36" hidden="1" x14ac:dyDescent="0.25">
      <c r="A4179" s="8">
        <v>8</v>
      </c>
      <c r="B4179" s="8" t="s">
        <v>8743</v>
      </c>
      <c r="C4179" s="8">
        <v>232340190580</v>
      </c>
      <c r="D4179" s="8" t="s">
        <v>8744</v>
      </c>
      <c r="F4179" s="8" t="s">
        <v>8745</v>
      </c>
      <c r="G4179" s="10">
        <v>43713</v>
      </c>
      <c r="H4179" s="8" t="s">
        <v>31</v>
      </c>
      <c r="I4179" s="8" t="s">
        <v>32</v>
      </c>
      <c r="J4179" s="9">
        <v>0</v>
      </c>
      <c r="K4179" s="9">
        <v>0</v>
      </c>
      <c r="L4179" s="8">
        <v>0</v>
      </c>
      <c r="M4179" s="14">
        <f t="shared" si="195"/>
        <v>0</v>
      </c>
      <c r="N4179" s="8">
        <v>0</v>
      </c>
      <c r="O4179" s="8">
        <v>0</v>
      </c>
      <c r="P4179" s="8" t="s">
        <v>112</v>
      </c>
      <c r="R4179" s="11">
        <v>2018</v>
      </c>
      <c r="S4179" s="13">
        <f>_xlfn.XLOOKUP(P4179,rif_fee_schedule!$A$2:$A$84,rif_fee_schedule!C$2:C$84, 0)*1.628</f>
        <v>53.092335999999996</v>
      </c>
      <c r="T4179" s="13">
        <f>_xlfn.XLOOKUP(P4179,rif_fee_schedule!$A$2:$A$84,rif_fee_schedule!D$2:D$84, 0)</f>
        <v>30.835000000000001</v>
      </c>
      <c r="U4179" s="14">
        <f t="shared" si="196"/>
        <v>107140.33404799999</v>
      </c>
      <c r="V4179" s="14">
        <f t="shared" si="197"/>
        <v>62225.03</v>
      </c>
      <c r="W4179" s="2"/>
      <c r="Y4179" s="3">
        <v>38230434.439999998</v>
      </c>
      <c r="Z4179" s="3">
        <v>764608.82</v>
      </c>
      <c r="AA4179" s="3">
        <v>0</v>
      </c>
      <c r="AB4179">
        <v>0</v>
      </c>
      <c r="AC4179" s="3">
        <v>0</v>
      </c>
      <c r="AD4179" s="2">
        <v>-229524.99</v>
      </c>
      <c r="AE4179" s="3">
        <v>599122533.62</v>
      </c>
      <c r="AF4179" s="3">
        <v>12164932.65</v>
      </c>
      <c r="AG4179" s="3">
        <v>2628720.44</v>
      </c>
      <c r="AH4179" s="3">
        <v>103699.7</v>
      </c>
      <c r="AI4179" s="3">
        <v>2074</v>
      </c>
      <c r="AJ4179" s="2">
        <v>-10188946.82</v>
      </c>
    </row>
    <row r="4180" spans="1:36" hidden="1" x14ac:dyDescent="0.25">
      <c r="A4180" s="8">
        <v>8</v>
      </c>
      <c r="B4180" s="8" t="s">
        <v>8743</v>
      </c>
      <c r="C4180" s="8">
        <v>232340190580</v>
      </c>
      <c r="D4180" s="8" t="s">
        <v>8744</v>
      </c>
      <c r="F4180" s="8" t="s">
        <v>8745</v>
      </c>
      <c r="G4180" s="10">
        <v>43713</v>
      </c>
      <c r="H4180" s="8" t="s">
        <v>31</v>
      </c>
      <c r="I4180" s="8" t="s">
        <v>32</v>
      </c>
      <c r="J4180" s="9">
        <v>0</v>
      </c>
      <c r="K4180" s="9">
        <v>0</v>
      </c>
      <c r="L4180" s="8">
        <v>0</v>
      </c>
      <c r="M4180" s="14">
        <f t="shared" si="195"/>
        <v>0</v>
      </c>
      <c r="N4180" s="8">
        <v>0</v>
      </c>
      <c r="O4180" s="8">
        <v>0</v>
      </c>
      <c r="P4180" s="8" t="s">
        <v>45</v>
      </c>
      <c r="R4180" s="8">
        <v>631</v>
      </c>
      <c r="S4180" s="13">
        <f>_xlfn.XLOOKUP(P4180,rif_fee_schedule!$A$2:$A$84,rif_fee_schedule!C$2:C$84, 0)*1.628</f>
        <v>19.244587999999997</v>
      </c>
      <c r="T4180" s="13">
        <f>_xlfn.XLOOKUP(P4180,rif_fee_schedule!$A$2:$A$84,rif_fee_schedule!D$2:D$84, 0)</f>
        <v>11.177</v>
      </c>
      <c r="U4180" s="14">
        <f t="shared" si="196"/>
        <v>12143.335027999998</v>
      </c>
      <c r="V4180" s="14">
        <f t="shared" si="197"/>
        <v>7052.6869999999999</v>
      </c>
      <c r="W4180"/>
      <c r="Y4180" s="3">
        <v>38230434.439999998</v>
      </c>
      <c r="Z4180" s="3">
        <v>764608.82</v>
      </c>
      <c r="AA4180" s="3">
        <v>0</v>
      </c>
      <c r="AB4180">
        <v>0</v>
      </c>
      <c r="AC4180" s="3">
        <v>0</v>
      </c>
      <c r="AD4180" s="2">
        <v>-229524.99</v>
      </c>
      <c r="AE4180" s="3">
        <v>599122533.62</v>
      </c>
      <c r="AF4180" s="3">
        <v>12164932.65</v>
      </c>
      <c r="AG4180" s="3">
        <v>2628720.44</v>
      </c>
      <c r="AH4180" s="3">
        <v>103699.7</v>
      </c>
      <c r="AI4180" s="3">
        <v>2074</v>
      </c>
      <c r="AJ4180" s="2">
        <v>-10188946.82</v>
      </c>
    </row>
    <row r="4181" spans="1:36" hidden="1" x14ac:dyDescent="0.25">
      <c r="A4181" s="8">
        <v>8</v>
      </c>
      <c r="B4181" s="8" t="s">
        <v>8743</v>
      </c>
      <c r="C4181" s="8">
        <v>232340190580</v>
      </c>
      <c r="D4181" s="8" t="s">
        <v>8744</v>
      </c>
      <c r="F4181" s="8" t="s">
        <v>8745</v>
      </c>
      <c r="G4181" s="10">
        <v>43713</v>
      </c>
      <c r="H4181" s="8" t="s">
        <v>31</v>
      </c>
      <c r="I4181" s="8" t="s">
        <v>32</v>
      </c>
      <c r="J4181" s="9">
        <v>0</v>
      </c>
      <c r="K4181" s="9">
        <v>0</v>
      </c>
      <c r="L4181" s="8">
        <v>0</v>
      </c>
      <c r="M4181" s="14">
        <f t="shared" si="195"/>
        <v>0</v>
      </c>
      <c r="N4181" s="8">
        <v>0</v>
      </c>
      <c r="O4181" s="8">
        <v>0</v>
      </c>
      <c r="P4181" s="8" t="s">
        <v>106</v>
      </c>
      <c r="R4181" s="8">
        <v>0.34</v>
      </c>
      <c r="S4181" s="13">
        <f>_xlfn.XLOOKUP(P4181,rif_fee_schedule!$A$2:$A$84,rif_fee_schedule!C$2:C$84, 0)*1.628</f>
        <v>0</v>
      </c>
      <c r="T4181" s="13">
        <f>_xlfn.XLOOKUP(P4181,rif_fee_schedule!$A$2:$A$84,rif_fee_schedule!D$2:D$84, 0)</f>
        <v>0</v>
      </c>
      <c r="U4181" s="14">
        <f t="shared" si="196"/>
        <v>0</v>
      </c>
      <c r="V4181" s="14">
        <f t="shared" si="197"/>
        <v>0</v>
      </c>
      <c r="W4181"/>
      <c r="Y4181" s="3">
        <v>38230434.439999998</v>
      </c>
      <c r="Z4181" s="3">
        <v>764608.82</v>
      </c>
      <c r="AA4181" s="3">
        <v>0</v>
      </c>
      <c r="AB4181">
        <v>0</v>
      </c>
      <c r="AC4181" s="3">
        <v>0</v>
      </c>
      <c r="AD4181" s="2">
        <v>-229524.99</v>
      </c>
      <c r="AE4181" s="3">
        <v>599122533.62</v>
      </c>
      <c r="AF4181" s="3">
        <v>12164932.65</v>
      </c>
      <c r="AG4181" s="3">
        <v>2628720.44</v>
      </c>
      <c r="AH4181" s="3">
        <v>103699.7</v>
      </c>
      <c r="AI4181" s="3">
        <v>2074</v>
      </c>
      <c r="AJ4181" s="2">
        <v>-10188946.82</v>
      </c>
    </row>
    <row r="4182" spans="1:36" hidden="1" x14ac:dyDescent="0.25">
      <c r="A4182" s="8">
        <v>8</v>
      </c>
      <c r="B4182" s="8" t="s">
        <v>8743</v>
      </c>
      <c r="C4182" s="8">
        <v>232340190580</v>
      </c>
      <c r="D4182" s="8" t="s">
        <v>8744</v>
      </c>
      <c r="F4182" s="8" t="s">
        <v>8745</v>
      </c>
      <c r="G4182" s="10">
        <v>43713</v>
      </c>
      <c r="H4182" s="8" t="s">
        <v>31</v>
      </c>
      <c r="I4182" s="8" t="s">
        <v>32</v>
      </c>
      <c r="J4182" s="9">
        <v>0</v>
      </c>
      <c r="K4182" s="9">
        <v>0</v>
      </c>
      <c r="L4182" s="8">
        <v>0</v>
      </c>
      <c r="M4182" s="14">
        <f t="shared" si="195"/>
        <v>0</v>
      </c>
      <c r="N4182" s="8">
        <v>0</v>
      </c>
      <c r="O4182" s="8">
        <v>0</v>
      </c>
      <c r="P4182" s="8" t="s">
        <v>106</v>
      </c>
      <c r="R4182" s="8">
        <v>-0.34</v>
      </c>
      <c r="S4182" s="13">
        <f>_xlfn.XLOOKUP(P4182,rif_fee_schedule!$A$2:$A$84,rif_fee_schedule!C$2:C$84, 0)*1.628</f>
        <v>0</v>
      </c>
      <c r="T4182" s="13">
        <f>_xlfn.XLOOKUP(P4182,rif_fee_schedule!$A$2:$A$84,rif_fee_schedule!D$2:D$84, 0)</f>
        <v>0</v>
      </c>
      <c r="U4182" s="14">
        <f t="shared" si="196"/>
        <v>0</v>
      </c>
      <c r="V4182" s="14">
        <f t="shared" si="197"/>
        <v>0</v>
      </c>
      <c r="W4182"/>
      <c r="Y4182" s="3">
        <v>38230434.439999998</v>
      </c>
      <c r="Z4182" s="3">
        <v>764608.82</v>
      </c>
      <c r="AA4182" s="3">
        <v>0</v>
      </c>
      <c r="AB4182">
        <v>0</v>
      </c>
      <c r="AC4182" s="3">
        <v>0</v>
      </c>
      <c r="AD4182" s="2">
        <v>-229524.99</v>
      </c>
      <c r="AE4182" s="3">
        <v>599122533.62</v>
      </c>
      <c r="AF4182" s="3">
        <v>12164932.65</v>
      </c>
      <c r="AG4182" s="3">
        <v>2628720.44</v>
      </c>
      <c r="AH4182" s="3">
        <v>103699.7</v>
      </c>
      <c r="AI4182" s="3">
        <v>2074</v>
      </c>
      <c r="AJ4182" s="2">
        <v>-10188946.82</v>
      </c>
    </row>
    <row r="4183" spans="1:36" hidden="1" x14ac:dyDescent="0.25">
      <c r="A4183" s="8">
        <v>8</v>
      </c>
      <c r="B4183" s="8" t="s">
        <v>8743</v>
      </c>
      <c r="C4183" s="8">
        <v>232340190580</v>
      </c>
      <c r="D4183" s="8" t="s">
        <v>8744</v>
      </c>
      <c r="F4183" s="8" t="s">
        <v>8745</v>
      </c>
      <c r="G4183" s="10">
        <v>43713</v>
      </c>
      <c r="H4183" s="8" t="s">
        <v>31</v>
      </c>
      <c r="I4183" s="8" t="s">
        <v>32</v>
      </c>
      <c r="J4183" s="9">
        <v>0</v>
      </c>
      <c r="K4183" s="9">
        <v>0</v>
      </c>
      <c r="L4183" s="8">
        <v>0</v>
      </c>
      <c r="M4183" s="14">
        <f t="shared" si="195"/>
        <v>0</v>
      </c>
      <c r="N4183" s="8">
        <v>0</v>
      </c>
      <c r="O4183" s="8">
        <v>0</v>
      </c>
      <c r="P4183" s="8" t="s">
        <v>106</v>
      </c>
      <c r="R4183" s="8">
        <v>-0.34</v>
      </c>
      <c r="S4183" s="13">
        <f>_xlfn.XLOOKUP(P4183,rif_fee_schedule!$A$2:$A$84,rif_fee_schedule!C$2:C$84, 0)*1.628</f>
        <v>0</v>
      </c>
      <c r="T4183" s="13">
        <f>_xlfn.XLOOKUP(P4183,rif_fee_schedule!$A$2:$A$84,rif_fee_schedule!D$2:D$84, 0)</f>
        <v>0</v>
      </c>
      <c r="U4183" s="14">
        <f t="shared" si="196"/>
        <v>0</v>
      </c>
      <c r="V4183" s="14">
        <f t="shared" si="197"/>
        <v>0</v>
      </c>
      <c r="W4183"/>
      <c r="Y4183" s="3">
        <v>38230434.439999998</v>
      </c>
      <c r="Z4183" s="3">
        <v>764608.82</v>
      </c>
      <c r="AA4183" s="3">
        <v>0</v>
      </c>
      <c r="AB4183">
        <v>0</v>
      </c>
      <c r="AC4183" s="3">
        <v>0</v>
      </c>
      <c r="AD4183" s="2">
        <v>-229524.99</v>
      </c>
      <c r="AE4183" s="3">
        <v>599122533.62</v>
      </c>
      <c r="AF4183" s="3">
        <v>12164932.65</v>
      </c>
      <c r="AG4183" s="3">
        <v>2628720.44</v>
      </c>
      <c r="AH4183" s="3">
        <v>103699.7</v>
      </c>
      <c r="AI4183" s="3">
        <v>2074</v>
      </c>
      <c r="AJ4183" s="2">
        <v>-10188946.82</v>
      </c>
    </row>
    <row r="4184" spans="1:36" hidden="1" x14ac:dyDescent="0.25">
      <c r="A4184" s="8">
        <v>8</v>
      </c>
      <c r="B4184" s="8" t="s">
        <v>8743</v>
      </c>
      <c r="C4184" s="8">
        <v>232340190580</v>
      </c>
      <c r="D4184" s="8" t="s">
        <v>8744</v>
      </c>
      <c r="F4184" s="8" t="s">
        <v>8745</v>
      </c>
      <c r="G4184" s="10">
        <v>43713</v>
      </c>
      <c r="H4184" s="8" t="s">
        <v>31</v>
      </c>
      <c r="I4184" s="8" t="s">
        <v>32</v>
      </c>
      <c r="J4184" s="9">
        <v>0</v>
      </c>
      <c r="K4184" s="9">
        <v>0</v>
      </c>
      <c r="L4184" s="8">
        <v>0</v>
      </c>
      <c r="M4184" s="14">
        <f t="shared" si="195"/>
        <v>0</v>
      </c>
      <c r="N4184" s="8">
        <v>0</v>
      </c>
      <c r="O4184" s="8">
        <v>0</v>
      </c>
      <c r="P4184" s="8" t="s">
        <v>1574</v>
      </c>
      <c r="R4184" s="11">
        <v>-1590.21</v>
      </c>
      <c r="S4184" s="13">
        <f>_xlfn.XLOOKUP(P4184,rif_fee_schedule!$A$2:$A$84,rif_fee_schedule!C$2:C$84, 0)*1.628</f>
        <v>75.010099999999994</v>
      </c>
      <c r="T4184" s="13">
        <f>_xlfn.XLOOKUP(P4184,rif_fee_schedule!$A$2:$A$84,rif_fee_schedule!D$2:D$84, 0)</f>
        <v>43.564999999999998</v>
      </c>
      <c r="U4184" s="14">
        <f t="shared" si="196"/>
        <v>-119281.81112099999</v>
      </c>
      <c r="V4184" s="14">
        <f t="shared" si="197"/>
        <v>-69277.498649999994</v>
      </c>
      <c r="W4184" s="2"/>
      <c r="Y4184" s="3">
        <v>38230434.439999998</v>
      </c>
      <c r="Z4184" s="3">
        <v>764608.82</v>
      </c>
      <c r="AA4184" s="3">
        <v>0</v>
      </c>
      <c r="AB4184">
        <v>0</v>
      </c>
      <c r="AC4184" s="3">
        <v>0</v>
      </c>
      <c r="AD4184" s="2">
        <v>-229524.99</v>
      </c>
      <c r="AE4184" s="3">
        <v>599122533.62</v>
      </c>
      <c r="AF4184" s="3">
        <v>12164932.65</v>
      </c>
      <c r="AG4184" s="3">
        <v>2628720.44</v>
      </c>
      <c r="AH4184" s="3">
        <v>103699.7</v>
      </c>
      <c r="AI4184" s="3">
        <v>2074</v>
      </c>
      <c r="AJ4184" s="2">
        <v>-10188946.82</v>
      </c>
    </row>
    <row r="4185" spans="1:36" hidden="1" x14ac:dyDescent="0.25">
      <c r="A4185" s="8">
        <v>6</v>
      </c>
      <c r="B4185" s="8" t="s">
        <v>5995</v>
      </c>
      <c r="C4185" s="8">
        <v>1678240200500</v>
      </c>
      <c r="D4185" s="8" t="s">
        <v>5996</v>
      </c>
      <c r="F4185" s="8" t="s">
        <v>5990</v>
      </c>
      <c r="G4185" s="10">
        <v>43698</v>
      </c>
      <c r="H4185" s="8" t="s">
        <v>31</v>
      </c>
      <c r="I4185" s="8" t="s">
        <v>38</v>
      </c>
      <c r="J4185" s="9">
        <v>11360.59</v>
      </c>
      <c r="K4185" s="9">
        <v>227.21</v>
      </c>
      <c r="L4185" s="8">
        <v>0</v>
      </c>
      <c r="M4185" s="14">
        <f t="shared" si="195"/>
        <v>11587.8</v>
      </c>
      <c r="N4185" s="8">
        <v>0</v>
      </c>
      <c r="O4185" s="8">
        <v>0</v>
      </c>
      <c r="P4185" s="8" t="s">
        <v>114</v>
      </c>
      <c r="R4185" s="8">
        <v>2</v>
      </c>
      <c r="S4185" s="13">
        <f>_xlfn.XLOOKUP(P4185,rif_fee_schedule!$A$2:$A$84,rif_fee_schedule!C$2:C$84, 0)*1.628</f>
        <v>4288.152</v>
      </c>
      <c r="T4185" s="13">
        <f>_xlfn.XLOOKUP(P4185,rif_fee_schedule!$A$2:$A$84,rif_fee_schedule!D$2:D$84, 0)</f>
        <v>2490</v>
      </c>
      <c r="U4185" s="14">
        <f t="shared" si="196"/>
        <v>8576.3040000000001</v>
      </c>
      <c r="V4185" s="14">
        <f t="shared" si="197"/>
        <v>4980</v>
      </c>
      <c r="W4185"/>
      <c r="Y4185" s="3">
        <v>43269262.359999999</v>
      </c>
      <c r="Z4185" s="3">
        <v>874367.57</v>
      </c>
      <c r="AA4185" s="3">
        <v>433279.63</v>
      </c>
      <c r="AB4185">
        <v>0</v>
      </c>
      <c r="AC4185" s="3">
        <v>0</v>
      </c>
      <c r="AD4185" s="2">
        <v>374512.67</v>
      </c>
      <c r="AE4185" s="3">
        <v>599122533.62</v>
      </c>
      <c r="AF4185" s="3">
        <v>12164932.65</v>
      </c>
      <c r="AG4185" s="3">
        <v>2628720.44</v>
      </c>
      <c r="AH4185" s="3">
        <v>103699.7</v>
      </c>
      <c r="AI4185" s="3">
        <v>2074</v>
      </c>
      <c r="AJ4185" s="2">
        <v>-10188946.82</v>
      </c>
    </row>
    <row r="4186" spans="1:36" hidden="1" x14ac:dyDescent="0.25">
      <c r="A4186" s="8">
        <v>6</v>
      </c>
      <c r="B4186" s="8" t="s">
        <v>5993</v>
      </c>
      <c r="C4186" s="8">
        <v>1678240200490</v>
      </c>
      <c r="D4186" s="8" t="s">
        <v>5994</v>
      </c>
      <c r="F4186" s="8" t="s">
        <v>5990</v>
      </c>
      <c r="G4186" s="10">
        <v>43698</v>
      </c>
      <c r="H4186" s="8" t="s">
        <v>31</v>
      </c>
      <c r="I4186" s="8" t="s">
        <v>38</v>
      </c>
      <c r="J4186" s="9">
        <v>11360.59</v>
      </c>
      <c r="K4186" s="9">
        <v>227.21</v>
      </c>
      <c r="L4186" s="8">
        <v>0</v>
      </c>
      <c r="M4186" s="14">
        <f t="shared" si="195"/>
        <v>11587.8</v>
      </c>
      <c r="N4186" s="8">
        <v>0</v>
      </c>
      <c r="O4186" s="8">
        <v>0</v>
      </c>
      <c r="P4186" s="8" t="s">
        <v>114</v>
      </c>
      <c r="R4186" s="8">
        <v>2</v>
      </c>
      <c r="S4186" s="13">
        <f>_xlfn.XLOOKUP(P4186,rif_fee_schedule!$A$2:$A$84,rif_fee_schedule!C$2:C$84, 0)*1.628</f>
        <v>4288.152</v>
      </c>
      <c r="T4186" s="13">
        <f>_xlfn.XLOOKUP(P4186,rif_fee_schedule!$A$2:$A$84,rif_fee_schedule!D$2:D$84, 0)</f>
        <v>2490</v>
      </c>
      <c r="U4186" s="14">
        <f t="shared" si="196"/>
        <v>8576.3040000000001</v>
      </c>
      <c r="V4186" s="14">
        <f t="shared" si="197"/>
        <v>4980</v>
      </c>
      <c r="W4186"/>
      <c r="Y4186" s="3">
        <v>43269262.359999999</v>
      </c>
      <c r="Z4186" s="3">
        <v>874367.57</v>
      </c>
      <c r="AA4186" s="3">
        <v>433279.63</v>
      </c>
      <c r="AB4186">
        <v>0</v>
      </c>
      <c r="AC4186" s="3">
        <v>0</v>
      </c>
      <c r="AD4186" s="2">
        <v>374512.67</v>
      </c>
      <c r="AE4186" s="3">
        <v>599122533.62</v>
      </c>
      <c r="AF4186" s="3">
        <v>12164932.65</v>
      </c>
      <c r="AG4186" s="3">
        <v>2628720.44</v>
      </c>
      <c r="AH4186" s="3">
        <v>103699.7</v>
      </c>
      <c r="AI4186" s="3">
        <v>2074</v>
      </c>
      <c r="AJ4186" s="2">
        <v>-10188946.82</v>
      </c>
    </row>
    <row r="4187" spans="1:36" hidden="1" x14ac:dyDescent="0.25">
      <c r="A4187" s="8">
        <v>6</v>
      </c>
      <c r="B4187" s="8" t="s">
        <v>5991</v>
      </c>
      <c r="C4187" s="8">
        <v>1678240200480</v>
      </c>
      <c r="D4187" s="8" t="s">
        <v>5992</v>
      </c>
      <c r="F4187" s="8" t="s">
        <v>5990</v>
      </c>
      <c r="G4187" s="10">
        <v>43698</v>
      </c>
      <c r="H4187" s="8" t="s">
        <v>31</v>
      </c>
      <c r="I4187" s="8" t="s">
        <v>38</v>
      </c>
      <c r="J4187" s="9">
        <v>11360.59</v>
      </c>
      <c r="K4187" s="9">
        <v>227.21</v>
      </c>
      <c r="L4187" s="8">
        <v>0</v>
      </c>
      <c r="M4187" s="14">
        <f t="shared" si="195"/>
        <v>11587.8</v>
      </c>
      <c r="N4187" s="8">
        <v>0</v>
      </c>
      <c r="O4187" s="8">
        <v>0</v>
      </c>
      <c r="P4187" s="8" t="s">
        <v>114</v>
      </c>
      <c r="R4187" s="8">
        <v>2</v>
      </c>
      <c r="S4187" s="13">
        <f>_xlfn.XLOOKUP(P4187,rif_fee_schedule!$A$2:$A$84,rif_fee_schedule!C$2:C$84, 0)*1.628</f>
        <v>4288.152</v>
      </c>
      <c r="T4187" s="13">
        <f>_xlfn.XLOOKUP(P4187,rif_fee_schedule!$A$2:$A$84,rif_fee_schedule!D$2:D$84, 0)</f>
        <v>2490</v>
      </c>
      <c r="U4187" s="14">
        <f t="shared" si="196"/>
        <v>8576.3040000000001</v>
      </c>
      <c r="V4187" s="14">
        <f t="shared" si="197"/>
        <v>4980</v>
      </c>
      <c r="W4187"/>
      <c r="Y4187" s="3">
        <v>43269262.359999999</v>
      </c>
      <c r="Z4187" s="3">
        <v>874367.57</v>
      </c>
      <c r="AA4187" s="3">
        <v>433279.63</v>
      </c>
      <c r="AB4187">
        <v>0</v>
      </c>
      <c r="AC4187" s="3">
        <v>0</v>
      </c>
      <c r="AD4187" s="2">
        <v>374512.67</v>
      </c>
      <c r="AE4187" s="3">
        <v>599122533.62</v>
      </c>
      <c r="AF4187" s="3">
        <v>12164932.65</v>
      </c>
      <c r="AG4187" s="3">
        <v>2628720.44</v>
      </c>
      <c r="AH4187" s="3">
        <v>103699.7</v>
      </c>
      <c r="AI4187" s="3">
        <v>2074</v>
      </c>
      <c r="AJ4187" s="2">
        <v>-10188946.82</v>
      </c>
    </row>
    <row r="4188" spans="1:36" hidden="1" x14ac:dyDescent="0.25">
      <c r="A4188" s="8">
        <v>6</v>
      </c>
      <c r="B4188" s="8" t="s">
        <v>5988</v>
      </c>
      <c r="C4188" s="8">
        <v>1678240200470</v>
      </c>
      <c r="D4188" s="8" t="s">
        <v>5989</v>
      </c>
      <c r="F4188" s="8" t="s">
        <v>5990</v>
      </c>
      <c r="G4188" s="10">
        <v>43698</v>
      </c>
      <c r="H4188" s="8" t="s">
        <v>31</v>
      </c>
      <c r="I4188" s="8" t="s">
        <v>38</v>
      </c>
      <c r="J4188" s="9">
        <v>11360.59</v>
      </c>
      <c r="K4188" s="9">
        <v>227.21</v>
      </c>
      <c r="L4188" s="8">
        <v>0</v>
      </c>
      <c r="M4188" s="14">
        <f t="shared" si="195"/>
        <v>11587.8</v>
      </c>
      <c r="N4188" s="8">
        <v>0</v>
      </c>
      <c r="O4188" s="8">
        <v>0</v>
      </c>
      <c r="P4188" s="8" t="s">
        <v>114</v>
      </c>
      <c r="R4188" s="8">
        <v>2</v>
      </c>
      <c r="S4188" s="13">
        <f>_xlfn.XLOOKUP(P4188,rif_fee_schedule!$A$2:$A$84,rif_fee_schedule!C$2:C$84, 0)*1.628</f>
        <v>4288.152</v>
      </c>
      <c r="T4188" s="13">
        <f>_xlfn.XLOOKUP(P4188,rif_fee_schedule!$A$2:$A$84,rif_fee_schedule!D$2:D$84, 0)</f>
        <v>2490</v>
      </c>
      <c r="U4188" s="14">
        <f t="shared" si="196"/>
        <v>8576.3040000000001</v>
      </c>
      <c r="V4188" s="14">
        <f t="shared" si="197"/>
        <v>4980</v>
      </c>
      <c r="W4188"/>
      <c r="Y4188" s="3">
        <v>43269262.359999999</v>
      </c>
      <c r="Z4188" s="3">
        <v>874367.57</v>
      </c>
      <c r="AA4188" s="3">
        <v>433279.63</v>
      </c>
      <c r="AB4188">
        <v>0</v>
      </c>
      <c r="AC4188" s="3">
        <v>0</v>
      </c>
      <c r="AD4188" s="2">
        <v>374512.67</v>
      </c>
      <c r="AE4188" s="3">
        <v>599122533.62</v>
      </c>
      <c r="AF4188" s="3">
        <v>12164932.65</v>
      </c>
      <c r="AG4188" s="3">
        <v>2628720.44</v>
      </c>
      <c r="AH4188" s="3">
        <v>103699.7</v>
      </c>
      <c r="AI4188" s="3">
        <v>2074</v>
      </c>
      <c r="AJ4188" s="2">
        <v>-10188946.82</v>
      </c>
    </row>
    <row r="4189" spans="1:36" hidden="1" x14ac:dyDescent="0.25">
      <c r="A4189" s="8">
        <v>6</v>
      </c>
      <c r="B4189" s="8" t="s">
        <v>6000</v>
      </c>
      <c r="C4189" s="8">
        <v>1678240200460</v>
      </c>
      <c r="D4189" s="8" t="s">
        <v>6001</v>
      </c>
      <c r="F4189" s="8" t="s">
        <v>5990</v>
      </c>
      <c r="G4189" s="10">
        <v>43698</v>
      </c>
      <c r="H4189" s="8" t="s">
        <v>31</v>
      </c>
      <c r="I4189" s="8" t="s">
        <v>38</v>
      </c>
      <c r="J4189" s="9">
        <v>11360.59</v>
      </c>
      <c r="K4189" s="9">
        <v>227.21</v>
      </c>
      <c r="L4189" s="8">
        <v>0</v>
      </c>
      <c r="M4189" s="14">
        <f t="shared" si="195"/>
        <v>11587.8</v>
      </c>
      <c r="N4189" s="8">
        <v>0</v>
      </c>
      <c r="O4189" s="8">
        <v>0</v>
      </c>
      <c r="P4189" s="8" t="s">
        <v>114</v>
      </c>
      <c r="R4189" s="8">
        <v>2</v>
      </c>
      <c r="S4189" s="13">
        <f>_xlfn.XLOOKUP(P4189,rif_fee_schedule!$A$2:$A$84,rif_fee_schedule!C$2:C$84, 0)*1.628</f>
        <v>4288.152</v>
      </c>
      <c r="T4189" s="13">
        <f>_xlfn.XLOOKUP(P4189,rif_fee_schedule!$A$2:$A$84,rif_fee_schedule!D$2:D$84, 0)</f>
        <v>2490</v>
      </c>
      <c r="U4189" s="14">
        <f t="shared" si="196"/>
        <v>8576.3040000000001</v>
      </c>
      <c r="V4189" s="14">
        <f t="shared" si="197"/>
        <v>4980</v>
      </c>
      <c r="W4189"/>
      <c r="Y4189" s="3">
        <v>43269262.359999999</v>
      </c>
      <c r="Z4189" s="3">
        <v>874367.57</v>
      </c>
      <c r="AA4189" s="3">
        <v>433279.63</v>
      </c>
      <c r="AB4189">
        <v>0</v>
      </c>
      <c r="AC4189" s="3">
        <v>0</v>
      </c>
      <c r="AD4189" s="2">
        <v>374512.67</v>
      </c>
      <c r="AE4189" s="3">
        <v>599122533.62</v>
      </c>
      <c r="AF4189" s="3">
        <v>12164932.65</v>
      </c>
      <c r="AG4189" s="3">
        <v>2628720.44</v>
      </c>
      <c r="AH4189" s="3">
        <v>103699.7</v>
      </c>
      <c r="AI4189" s="3">
        <v>2074</v>
      </c>
      <c r="AJ4189" s="2">
        <v>-10188946.82</v>
      </c>
    </row>
    <row r="4190" spans="1:36" hidden="1" x14ac:dyDescent="0.25">
      <c r="A4190" s="8">
        <v>2</v>
      </c>
      <c r="B4190" s="8" t="s">
        <v>1705</v>
      </c>
      <c r="C4190" s="8">
        <v>131360350350</v>
      </c>
      <c r="D4190" s="8" t="s">
        <v>1706</v>
      </c>
      <c r="F4190" s="8" t="s">
        <v>1707</v>
      </c>
      <c r="G4190" s="10">
        <v>43697</v>
      </c>
      <c r="H4190" s="8" t="s">
        <v>31</v>
      </c>
      <c r="I4190" s="8" t="s">
        <v>32</v>
      </c>
      <c r="J4190" s="9">
        <v>0</v>
      </c>
      <c r="K4190" s="9">
        <v>0</v>
      </c>
      <c r="L4190" s="8">
        <v>0</v>
      </c>
      <c r="M4190" s="14">
        <f t="shared" si="195"/>
        <v>0</v>
      </c>
      <c r="N4190" s="8">
        <v>0</v>
      </c>
      <c r="O4190" s="8">
        <v>0</v>
      </c>
      <c r="P4190" s="8" t="s">
        <v>112</v>
      </c>
      <c r="R4190" s="8">
        <v>-563.82000000000005</v>
      </c>
      <c r="S4190" s="13">
        <f>_xlfn.XLOOKUP(P4190,rif_fee_schedule!$A$2:$A$84,rif_fee_schedule!C$2:C$84, 0)*1.628</f>
        <v>53.092335999999996</v>
      </c>
      <c r="T4190" s="13">
        <f>_xlfn.XLOOKUP(P4190,rif_fee_schedule!$A$2:$A$84,rif_fee_schedule!D$2:D$84, 0)</f>
        <v>30.835000000000001</v>
      </c>
      <c r="U4190" s="14">
        <f t="shared" si="196"/>
        <v>-29934.520883519999</v>
      </c>
      <c r="V4190" s="14">
        <f t="shared" si="197"/>
        <v>-17385.389700000003</v>
      </c>
      <c r="W4190"/>
      <c r="Y4190" s="3">
        <v>272008405.74000001</v>
      </c>
      <c r="Z4190" s="3">
        <v>5573244.3300000001</v>
      </c>
      <c r="AA4190" s="3">
        <v>0</v>
      </c>
      <c r="AB4190">
        <v>0</v>
      </c>
      <c r="AC4190" s="3">
        <v>0</v>
      </c>
      <c r="AD4190" s="2">
        <v>-7297347.0099999998</v>
      </c>
      <c r="AE4190" s="3">
        <v>599122533.62</v>
      </c>
      <c r="AF4190" s="3">
        <v>12164932.65</v>
      </c>
      <c r="AG4190" s="3">
        <v>2628720.44</v>
      </c>
      <c r="AH4190" s="3">
        <v>103699.7</v>
      </c>
      <c r="AI4190" s="3">
        <v>2074</v>
      </c>
      <c r="AJ4190" s="2">
        <v>-10188946.82</v>
      </c>
    </row>
    <row r="4191" spans="1:36" hidden="1" x14ac:dyDescent="0.25">
      <c r="A4191" s="8">
        <v>2</v>
      </c>
      <c r="B4191" s="8" t="s">
        <v>1705</v>
      </c>
      <c r="C4191" s="8">
        <v>131360350350</v>
      </c>
      <c r="D4191" s="8" t="s">
        <v>1706</v>
      </c>
      <c r="F4191" s="8" t="s">
        <v>1707</v>
      </c>
      <c r="G4191" s="10">
        <v>43697</v>
      </c>
      <c r="H4191" s="8" t="s">
        <v>31</v>
      </c>
      <c r="I4191" s="8" t="s">
        <v>32</v>
      </c>
      <c r="J4191" s="9">
        <v>0</v>
      </c>
      <c r="K4191" s="9">
        <v>0</v>
      </c>
      <c r="L4191" s="8">
        <v>0</v>
      </c>
      <c r="M4191" s="14">
        <f t="shared" si="195"/>
        <v>0</v>
      </c>
      <c r="N4191" s="8">
        <v>0</v>
      </c>
      <c r="O4191" s="8">
        <v>0</v>
      </c>
      <c r="P4191" s="8" t="s">
        <v>106</v>
      </c>
      <c r="R4191" s="8">
        <v>0.1</v>
      </c>
      <c r="S4191" s="13">
        <f>_xlfn.XLOOKUP(P4191,rif_fee_schedule!$A$2:$A$84,rif_fee_schedule!C$2:C$84, 0)*1.628</f>
        <v>0</v>
      </c>
      <c r="T4191" s="13">
        <f>_xlfn.XLOOKUP(P4191,rif_fee_schedule!$A$2:$A$84,rif_fee_schedule!D$2:D$84, 0)</f>
        <v>0</v>
      </c>
      <c r="U4191" s="14">
        <f t="shared" si="196"/>
        <v>0</v>
      </c>
      <c r="V4191" s="14">
        <f t="shared" si="197"/>
        <v>0</v>
      </c>
      <c r="W4191"/>
      <c r="Y4191" s="3">
        <v>272008405.74000001</v>
      </c>
      <c r="Z4191" s="3">
        <v>5573244.3300000001</v>
      </c>
      <c r="AA4191" s="3">
        <v>0</v>
      </c>
      <c r="AB4191">
        <v>0</v>
      </c>
      <c r="AC4191" s="3">
        <v>0</v>
      </c>
      <c r="AD4191" s="2">
        <v>-7297347.0099999998</v>
      </c>
      <c r="AE4191" s="3">
        <v>599122533.62</v>
      </c>
      <c r="AF4191" s="3">
        <v>12164932.65</v>
      </c>
      <c r="AG4191" s="3">
        <v>2628720.44</v>
      </c>
      <c r="AH4191" s="3">
        <v>103699.7</v>
      </c>
      <c r="AI4191" s="3">
        <v>2074</v>
      </c>
      <c r="AJ4191" s="2">
        <v>-10188946.82</v>
      </c>
    </row>
    <row r="4192" spans="1:36" hidden="1" x14ac:dyDescent="0.25">
      <c r="A4192" s="8">
        <v>2</v>
      </c>
      <c r="B4192" s="8" t="s">
        <v>1705</v>
      </c>
      <c r="C4192" s="8">
        <v>131360350350</v>
      </c>
      <c r="D4192" s="8" t="s">
        <v>1706</v>
      </c>
      <c r="F4192" s="8" t="s">
        <v>1707</v>
      </c>
      <c r="G4192" s="10">
        <v>43697</v>
      </c>
      <c r="H4192" s="8" t="s">
        <v>31</v>
      </c>
      <c r="I4192" s="8" t="s">
        <v>32</v>
      </c>
      <c r="J4192" s="9">
        <v>0</v>
      </c>
      <c r="K4192" s="9">
        <v>0</v>
      </c>
      <c r="L4192" s="8">
        <v>0</v>
      </c>
      <c r="M4192" s="14">
        <f t="shared" si="195"/>
        <v>0</v>
      </c>
      <c r="N4192" s="8">
        <v>0</v>
      </c>
      <c r="O4192" s="8">
        <v>0</v>
      </c>
      <c r="P4192" s="8" t="s">
        <v>865</v>
      </c>
      <c r="R4192" s="11">
        <v>1826</v>
      </c>
      <c r="S4192" s="13">
        <f>_xlfn.XLOOKUP(P4192,rif_fee_schedule!$A$2:$A$84,rif_fee_schedule!C$2:C$84, 0)*1.628</f>
        <v>16.392332</v>
      </c>
      <c r="T4192" s="13">
        <f>_xlfn.XLOOKUP(P4192,rif_fee_schedule!$A$2:$A$84,rif_fee_schedule!D$2:D$84, 0)</f>
        <v>9.5210000000000008</v>
      </c>
      <c r="U4192" s="14">
        <f t="shared" si="196"/>
        <v>29932.398232</v>
      </c>
      <c r="V4192" s="14">
        <f t="shared" si="197"/>
        <v>17385.346000000001</v>
      </c>
      <c r="W4192" s="2"/>
      <c r="Y4192" s="3">
        <v>272008405.74000001</v>
      </c>
      <c r="Z4192" s="3">
        <v>5573244.3300000001</v>
      </c>
      <c r="AA4192" s="3">
        <v>0</v>
      </c>
      <c r="AB4192">
        <v>0</v>
      </c>
      <c r="AC4192" s="3">
        <v>0</v>
      </c>
      <c r="AD4192" s="2">
        <v>-7297347.0099999998</v>
      </c>
      <c r="AE4192" s="3">
        <v>599122533.62</v>
      </c>
      <c r="AF4192" s="3">
        <v>12164932.65</v>
      </c>
      <c r="AG4192" s="3">
        <v>2628720.44</v>
      </c>
      <c r="AH4192" s="3">
        <v>103699.7</v>
      </c>
      <c r="AI4192" s="3">
        <v>2074</v>
      </c>
      <c r="AJ4192" s="2">
        <v>-10188946.82</v>
      </c>
    </row>
    <row r="4193" spans="1:36" hidden="1" x14ac:dyDescent="0.25">
      <c r="A4193" s="8">
        <v>8</v>
      </c>
      <c r="B4193" s="8" t="s">
        <v>8628</v>
      </c>
      <c r="C4193" s="8">
        <v>232270080580</v>
      </c>
      <c r="D4193" s="8" t="s">
        <v>8629</v>
      </c>
      <c r="F4193" s="8" t="s">
        <v>8630</v>
      </c>
      <c r="G4193" s="10">
        <v>43713</v>
      </c>
      <c r="H4193" s="8" t="s">
        <v>31</v>
      </c>
      <c r="I4193" s="8" t="s">
        <v>38</v>
      </c>
      <c r="J4193" s="9">
        <v>0</v>
      </c>
      <c r="K4193" s="9">
        <v>0</v>
      </c>
      <c r="L4193" s="8">
        <v>0</v>
      </c>
      <c r="M4193" s="14">
        <f t="shared" ref="M4193:M4256" si="198">SUM(J4193:L4193)</f>
        <v>0</v>
      </c>
      <c r="N4193" s="8">
        <v>0</v>
      </c>
      <c r="O4193" s="8">
        <v>0</v>
      </c>
      <c r="P4193" s="8" t="s">
        <v>77</v>
      </c>
      <c r="R4193" s="8">
        <v>0</v>
      </c>
      <c r="S4193" s="13">
        <f>_xlfn.XLOOKUP(P4193,rif_fee_schedule!$A$2:$A$84,rif_fee_schedule!C$2:C$84, 0)*1.628</f>
        <v>9769.6279999999988</v>
      </c>
      <c r="T4193" s="13">
        <f>_xlfn.XLOOKUP(P4193,rif_fee_schedule!$A$2:$A$84,rif_fee_schedule!D$2:D$84, 0)</f>
        <v>5674</v>
      </c>
      <c r="U4193" s="14">
        <f t="shared" si="196"/>
        <v>0</v>
      </c>
      <c r="V4193" s="14">
        <f t="shared" si="197"/>
        <v>0</v>
      </c>
      <c r="W4193"/>
      <c r="Y4193" s="3">
        <v>38230434.439999998</v>
      </c>
      <c r="Z4193" s="3">
        <v>764608.82</v>
      </c>
      <c r="AA4193" s="3">
        <v>0</v>
      </c>
      <c r="AB4193">
        <v>0</v>
      </c>
      <c r="AC4193" s="3">
        <v>0</v>
      </c>
      <c r="AD4193" s="2">
        <v>-229524.99</v>
      </c>
      <c r="AE4193" s="3">
        <v>599122533.62</v>
      </c>
      <c r="AF4193" s="3">
        <v>12164932.65</v>
      </c>
      <c r="AG4193" s="3">
        <v>2628720.44</v>
      </c>
      <c r="AH4193" s="3">
        <v>103699.7</v>
      </c>
      <c r="AI4193" s="3">
        <v>2074</v>
      </c>
      <c r="AJ4193" s="2">
        <v>-10188946.82</v>
      </c>
    </row>
    <row r="4194" spans="1:36" hidden="1" x14ac:dyDescent="0.25">
      <c r="A4194" s="8">
        <v>2</v>
      </c>
      <c r="B4194" s="8" t="s">
        <v>1962</v>
      </c>
      <c r="C4194" s="8">
        <v>141030401940</v>
      </c>
      <c r="D4194" s="8" t="s">
        <v>1963</v>
      </c>
      <c r="F4194" s="8" t="s">
        <v>1964</v>
      </c>
      <c r="G4194" s="10">
        <v>43696</v>
      </c>
      <c r="H4194" s="8" t="s">
        <v>31</v>
      </c>
      <c r="I4194" s="8" t="s">
        <v>38</v>
      </c>
      <c r="J4194" s="9">
        <v>1969.71</v>
      </c>
      <c r="K4194" s="9">
        <v>39.39</v>
      </c>
      <c r="L4194" s="8">
        <v>0</v>
      </c>
      <c r="M4194" s="14">
        <f t="shared" si="198"/>
        <v>2009.1000000000001</v>
      </c>
      <c r="N4194" s="8">
        <v>0</v>
      </c>
      <c r="O4194" s="8">
        <v>0</v>
      </c>
      <c r="P4194" s="8" t="s">
        <v>77</v>
      </c>
      <c r="R4194" s="8">
        <v>-1</v>
      </c>
      <c r="S4194" s="13">
        <f>_xlfn.XLOOKUP(P4194,rif_fee_schedule!$A$2:$A$84,rif_fee_schedule!C$2:C$84, 0)*1.628</f>
        <v>9769.6279999999988</v>
      </c>
      <c r="T4194" s="13">
        <f>_xlfn.XLOOKUP(P4194,rif_fee_schedule!$A$2:$A$84,rif_fee_schedule!D$2:D$84, 0)</f>
        <v>5674</v>
      </c>
      <c r="U4194" s="14">
        <f t="shared" si="196"/>
        <v>-9769.6279999999988</v>
      </c>
      <c r="V4194" s="14">
        <f t="shared" si="197"/>
        <v>-5674</v>
      </c>
      <c r="W4194"/>
      <c r="Y4194" s="3">
        <v>272008405.74000001</v>
      </c>
      <c r="Z4194" s="3">
        <v>5573244.3300000001</v>
      </c>
      <c r="AA4194" s="3">
        <v>0</v>
      </c>
      <c r="AB4194">
        <v>0</v>
      </c>
      <c r="AC4194" s="3">
        <v>0</v>
      </c>
      <c r="AD4194" s="2">
        <v>-7297347.0099999998</v>
      </c>
      <c r="AE4194" s="3">
        <v>599122533.62</v>
      </c>
      <c r="AF4194" s="3">
        <v>12164932.65</v>
      </c>
      <c r="AG4194" s="3">
        <v>2628720.44</v>
      </c>
      <c r="AH4194" s="3">
        <v>103699.7</v>
      </c>
      <c r="AI4194" s="3">
        <v>2074</v>
      </c>
      <c r="AJ4194" s="2">
        <v>-10188946.82</v>
      </c>
    </row>
    <row r="4195" spans="1:36" hidden="1" x14ac:dyDescent="0.25">
      <c r="A4195" s="8">
        <v>2</v>
      </c>
      <c r="B4195" s="8" t="s">
        <v>1962</v>
      </c>
      <c r="C4195" s="8">
        <v>141030401940</v>
      </c>
      <c r="D4195" s="8" t="s">
        <v>1963</v>
      </c>
      <c r="F4195" s="8" t="s">
        <v>1964</v>
      </c>
      <c r="G4195" s="10">
        <v>43696</v>
      </c>
      <c r="H4195" s="8" t="s">
        <v>31</v>
      </c>
      <c r="I4195" s="8" t="s">
        <v>38</v>
      </c>
      <c r="J4195" s="9">
        <v>1969.71</v>
      </c>
      <c r="K4195" s="9">
        <v>39.39</v>
      </c>
      <c r="L4195" s="8">
        <v>0</v>
      </c>
      <c r="M4195" s="14">
        <f t="shared" si="198"/>
        <v>2009.1000000000001</v>
      </c>
      <c r="N4195" s="8">
        <v>0</v>
      </c>
      <c r="O4195" s="8">
        <v>0</v>
      </c>
      <c r="P4195" s="8" t="s">
        <v>114</v>
      </c>
      <c r="R4195" s="8">
        <v>2</v>
      </c>
      <c r="S4195" s="13">
        <f>_xlfn.XLOOKUP(P4195,rif_fee_schedule!$A$2:$A$84,rif_fee_schedule!C$2:C$84, 0)*1.628</f>
        <v>4288.152</v>
      </c>
      <c r="T4195" s="13">
        <f>_xlfn.XLOOKUP(P4195,rif_fee_schedule!$A$2:$A$84,rif_fee_schedule!D$2:D$84, 0)</f>
        <v>2490</v>
      </c>
      <c r="U4195" s="14">
        <f t="shared" si="196"/>
        <v>8576.3040000000001</v>
      </c>
      <c r="V4195" s="14">
        <f t="shared" si="197"/>
        <v>4980</v>
      </c>
      <c r="W4195"/>
      <c r="Y4195" s="3">
        <v>272008405.74000001</v>
      </c>
      <c r="Z4195" s="3">
        <v>5573244.3300000001</v>
      </c>
      <c r="AA4195" s="3">
        <v>0</v>
      </c>
      <c r="AB4195">
        <v>0</v>
      </c>
      <c r="AC4195" s="3">
        <v>0</v>
      </c>
      <c r="AD4195" s="2">
        <v>-7297347.0099999998</v>
      </c>
      <c r="AE4195" s="3">
        <v>599122533.62</v>
      </c>
      <c r="AF4195" s="3">
        <v>12164932.65</v>
      </c>
      <c r="AG4195" s="3">
        <v>2628720.44</v>
      </c>
      <c r="AH4195" s="3">
        <v>103699.7</v>
      </c>
      <c r="AI4195" s="3">
        <v>2074</v>
      </c>
      <c r="AJ4195" s="2">
        <v>-10188946.82</v>
      </c>
    </row>
    <row r="4196" spans="1:36" hidden="1" x14ac:dyDescent="0.25">
      <c r="A4196" s="8">
        <v>2</v>
      </c>
      <c r="B4196" s="8" t="s">
        <v>1986</v>
      </c>
      <c r="C4196" s="8">
        <v>141040200335</v>
      </c>
      <c r="D4196" s="8" t="s">
        <v>1987</v>
      </c>
      <c r="F4196" s="8" t="s">
        <v>1988</v>
      </c>
      <c r="G4196" s="10">
        <v>43697</v>
      </c>
      <c r="H4196" s="8" t="s">
        <v>31</v>
      </c>
      <c r="I4196" s="8" t="s">
        <v>38</v>
      </c>
      <c r="J4196" s="9">
        <v>3401.37</v>
      </c>
      <c r="K4196" s="9">
        <v>68.03</v>
      </c>
      <c r="L4196" s="8">
        <v>0</v>
      </c>
      <c r="M4196" s="14">
        <f t="shared" si="198"/>
        <v>3469.4</v>
      </c>
      <c r="N4196" s="8">
        <v>0</v>
      </c>
      <c r="O4196" s="8">
        <v>0</v>
      </c>
      <c r="P4196" s="8" t="s">
        <v>77</v>
      </c>
      <c r="R4196" s="8">
        <v>1</v>
      </c>
      <c r="S4196" s="13">
        <f>_xlfn.XLOOKUP(P4196,rif_fee_schedule!$A$2:$A$84,rif_fee_schedule!C$2:C$84, 0)*1.628</f>
        <v>9769.6279999999988</v>
      </c>
      <c r="T4196" s="13">
        <f>_xlfn.XLOOKUP(P4196,rif_fee_schedule!$A$2:$A$84,rif_fee_schedule!D$2:D$84, 0)</f>
        <v>5674</v>
      </c>
      <c r="U4196" s="14">
        <f t="shared" si="196"/>
        <v>9769.6279999999988</v>
      </c>
      <c r="V4196" s="14">
        <f t="shared" si="197"/>
        <v>5674</v>
      </c>
      <c r="W4196"/>
      <c r="Y4196" s="3">
        <v>272008405.74000001</v>
      </c>
      <c r="Z4196" s="3">
        <v>5573244.3300000001</v>
      </c>
      <c r="AA4196" s="3">
        <v>0</v>
      </c>
      <c r="AB4196">
        <v>0</v>
      </c>
      <c r="AC4196" s="3">
        <v>0</v>
      </c>
      <c r="AD4196" s="2">
        <v>-7297347.0099999998</v>
      </c>
      <c r="AE4196" s="3">
        <v>599122533.62</v>
      </c>
      <c r="AF4196" s="3">
        <v>12164932.65</v>
      </c>
      <c r="AG4196" s="3">
        <v>2628720.44</v>
      </c>
      <c r="AH4196" s="3">
        <v>103699.7</v>
      </c>
      <c r="AI4196" s="3">
        <v>2074</v>
      </c>
      <c r="AJ4196" s="2">
        <v>-10188946.82</v>
      </c>
    </row>
    <row r="4197" spans="1:36" hidden="1" x14ac:dyDescent="0.25">
      <c r="A4197" s="8">
        <v>2</v>
      </c>
      <c r="B4197" s="8" t="s">
        <v>1986</v>
      </c>
      <c r="C4197" s="8">
        <v>141040200335</v>
      </c>
      <c r="D4197" s="8" t="s">
        <v>1987</v>
      </c>
      <c r="F4197" s="8" t="s">
        <v>1988</v>
      </c>
      <c r="G4197" s="10">
        <v>43697</v>
      </c>
      <c r="H4197" s="8" t="s">
        <v>31</v>
      </c>
      <c r="I4197" s="8" t="s">
        <v>38</v>
      </c>
      <c r="J4197" s="9">
        <v>3401.37</v>
      </c>
      <c r="K4197" s="9">
        <v>68.03</v>
      </c>
      <c r="L4197" s="8">
        <v>0</v>
      </c>
      <c r="M4197" s="14">
        <f t="shared" si="198"/>
        <v>3469.4</v>
      </c>
      <c r="N4197" s="8">
        <v>0</v>
      </c>
      <c r="O4197" s="8">
        <v>0</v>
      </c>
      <c r="P4197" s="8" t="s">
        <v>114</v>
      </c>
      <c r="R4197" s="8">
        <v>-1</v>
      </c>
      <c r="S4197" s="13">
        <f>_xlfn.XLOOKUP(P4197,rif_fee_schedule!$A$2:$A$84,rif_fee_schedule!C$2:C$84, 0)*1.628</f>
        <v>4288.152</v>
      </c>
      <c r="T4197" s="13">
        <f>_xlfn.XLOOKUP(P4197,rif_fee_schedule!$A$2:$A$84,rif_fee_schedule!D$2:D$84, 0)</f>
        <v>2490</v>
      </c>
      <c r="U4197" s="14">
        <f t="shared" si="196"/>
        <v>-4288.152</v>
      </c>
      <c r="V4197" s="14">
        <f t="shared" si="197"/>
        <v>-2490</v>
      </c>
      <c r="W4197"/>
      <c r="Y4197" s="3">
        <v>272008405.74000001</v>
      </c>
      <c r="Z4197" s="3">
        <v>5573244.3300000001</v>
      </c>
      <c r="AA4197" s="3">
        <v>0</v>
      </c>
      <c r="AB4197">
        <v>0</v>
      </c>
      <c r="AC4197" s="3">
        <v>0</v>
      </c>
      <c r="AD4197" s="2">
        <v>-7297347.0099999998</v>
      </c>
      <c r="AE4197" s="3">
        <v>599122533.62</v>
      </c>
      <c r="AF4197" s="3">
        <v>12164932.65</v>
      </c>
      <c r="AG4197" s="3">
        <v>2628720.44</v>
      </c>
      <c r="AH4197" s="3">
        <v>103699.7</v>
      </c>
      <c r="AI4197" s="3">
        <v>2074</v>
      </c>
      <c r="AJ4197" s="2">
        <v>-10188946.82</v>
      </c>
    </row>
    <row r="4198" spans="1:36" hidden="1" x14ac:dyDescent="0.25">
      <c r="A4198" s="8">
        <v>2</v>
      </c>
      <c r="B4198" s="8" t="s">
        <v>2393</v>
      </c>
      <c r="C4198" s="8">
        <v>141150083000</v>
      </c>
      <c r="D4198" s="8" t="s">
        <v>2394</v>
      </c>
      <c r="G4198" s="10">
        <v>43696</v>
      </c>
      <c r="H4198" s="8" t="s">
        <v>31</v>
      </c>
      <c r="I4198" s="8" t="s">
        <v>32</v>
      </c>
      <c r="J4198" s="9">
        <v>0</v>
      </c>
      <c r="K4198" s="9">
        <v>0</v>
      </c>
      <c r="L4198" s="8">
        <v>0</v>
      </c>
      <c r="M4198" s="14">
        <f t="shared" si="198"/>
        <v>0</v>
      </c>
      <c r="N4198" s="8">
        <v>0</v>
      </c>
      <c r="O4198" s="8">
        <v>0</v>
      </c>
      <c r="P4198" s="8" t="s">
        <v>77</v>
      </c>
      <c r="R4198" s="8">
        <v>0</v>
      </c>
      <c r="S4198" s="13">
        <f>_xlfn.XLOOKUP(P4198,rif_fee_schedule!$A$2:$A$84,rif_fee_schedule!C$2:C$84, 0)*1.628</f>
        <v>9769.6279999999988</v>
      </c>
      <c r="T4198" s="13">
        <f>_xlfn.XLOOKUP(P4198,rif_fee_schedule!$A$2:$A$84,rif_fee_schedule!D$2:D$84, 0)</f>
        <v>5674</v>
      </c>
      <c r="U4198" s="14">
        <f t="shared" si="196"/>
        <v>0</v>
      </c>
      <c r="V4198" s="14">
        <f t="shared" si="197"/>
        <v>0</v>
      </c>
      <c r="W4198"/>
      <c r="Y4198" s="3">
        <v>272008405.74000001</v>
      </c>
      <c r="Z4198" s="3">
        <v>5573244.3300000001</v>
      </c>
      <c r="AA4198" s="3">
        <v>0</v>
      </c>
      <c r="AB4198">
        <v>0</v>
      </c>
      <c r="AC4198" s="3">
        <v>0</v>
      </c>
      <c r="AD4198" s="2">
        <v>-7297347.0099999998</v>
      </c>
      <c r="AE4198" s="3">
        <v>599122533.62</v>
      </c>
      <c r="AF4198" s="3">
        <v>12164932.65</v>
      </c>
      <c r="AG4198" s="3">
        <v>2628720.44</v>
      </c>
      <c r="AH4198" s="3">
        <v>103699.7</v>
      </c>
      <c r="AI4198" s="3">
        <v>2074</v>
      </c>
      <c r="AJ4198" s="2">
        <v>-10188946.82</v>
      </c>
    </row>
    <row r="4199" spans="1:36" hidden="1" x14ac:dyDescent="0.25">
      <c r="A4199" s="8">
        <v>6</v>
      </c>
      <c r="B4199" s="8" t="s">
        <v>5797</v>
      </c>
      <c r="C4199" s="8">
        <v>1079180000130</v>
      </c>
      <c r="D4199" s="8" t="s">
        <v>5798</v>
      </c>
      <c r="G4199" s="10">
        <v>43712</v>
      </c>
      <c r="H4199" s="8" t="s">
        <v>31</v>
      </c>
      <c r="I4199" s="8" t="s">
        <v>32</v>
      </c>
      <c r="J4199" s="9">
        <v>181337.88</v>
      </c>
      <c r="K4199" s="9">
        <v>3626.75</v>
      </c>
      <c r="L4199" s="8">
        <v>0</v>
      </c>
      <c r="M4199" s="14">
        <f t="shared" si="198"/>
        <v>184964.63</v>
      </c>
      <c r="N4199" s="8">
        <v>0</v>
      </c>
      <c r="O4199" s="8">
        <v>0</v>
      </c>
      <c r="P4199" s="8" t="s">
        <v>112</v>
      </c>
      <c r="R4199" s="11">
        <v>3043</v>
      </c>
      <c r="S4199" s="13">
        <f>_xlfn.XLOOKUP(P4199,rif_fee_schedule!$A$2:$A$84,rif_fee_schedule!C$2:C$84, 0)*1.628</f>
        <v>53.092335999999996</v>
      </c>
      <c r="T4199" s="13">
        <f>_xlfn.XLOOKUP(P4199,rif_fee_schedule!$A$2:$A$84,rif_fee_schedule!D$2:D$84, 0)</f>
        <v>30.835000000000001</v>
      </c>
      <c r="U4199" s="14">
        <f t="shared" si="196"/>
        <v>161559.97844799998</v>
      </c>
      <c r="V4199" s="14">
        <f t="shared" si="197"/>
        <v>93830.904999999999</v>
      </c>
      <c r="W4199" s="2"/>
      <c r="Y4199" s="3">
        <v>43269262.359999999</v>
      </c>
      <c r="Z4199" s="3">
        <v>874367.57</v>
      </c>
      <c r="AA4199" s="3">
        <v>433279.63</v>
      </c>
      <c r="AB4199">
        <v>0</v>
      </c>
      <c r="AC4199" s="3">
        <v>0</v>
      </c>
      <c r="AD4199" s="2">
        <v>374512.67</v>
      </c>
      <c r="AE4199" s="3">
        <v>599122533.62</v>
      </c>
      <c r="AF4199" s="3">
        <v>12164932.65</v>
      </c>
      <c r="AG4199" s="3">
        <v>2628720.44</v>
      </c>
      <c r="AH4199" s="3">
        <v>103699.7</v>
      </c>
      <c r="AI4199" s="3">
        <v>2074</v>
      </c>
      <c r="AJ4199" s="2">
        <v>-10188946.82</v>
      </c>
    </row>
    <row r="4200" spans="1:36" hidden="1" x14ac:dyDescent="0.25">
      <c r="A4200" s="8">
        <v>6</v>
      </c>
      <c r="B4200" s="8" t="s">
        <v>5797</v>
      </c>
      <c r="C4200" s="8">
        <v>1079180000130</v>
      </c>
      <c r="D4200" s="8" t="s">
        <v>5798</v>
      </c>
      <c r="G4200" s="10">
        <v>43712</v>
      </c>
      <c r="H4200" s="8" t="s">
        <v>31</v>
      </c>
      <c r="I4200" s="8" t="s">
        <v>32</v>
      </c>
      <c r="J4200" s="9">
        <v>181337.88</v>
      </c>
      <c r="K4200" s="9">
        <v>3626.75</v>
      </c>
      <c r="L4200" s="8">
        <v>0</v>
      </c>
      <c r="M4200" s="14">
        <f t="shared" si="198"/>
        <v>184964.63</v>
      </c>
      <c r="N4200" s="8">
        <v>0</v>
      </c>
      <c r="O4200" s="8">
        <v>0</v>
      </c>
      <c r="P4200" s="8" t="s">
        <v>45</v>
      </c>
      <c r="R4200" s="11">
        <v>1527</v>
      </c>
      <c r="S4200" s="13">
        <f>_xlfn.XLOOKUP(P4200,rif_fee_schedule!$A$2:$A$84,rif_fee_schedule!C$2:C$84, 0)*1.628</f>
        <v>19.244587999999997</v>
      </c>
      <c r="T4200" s="13">
        <f>_xlfn.XLOOKUP(P4200,rif_fee_schedule!$A$2:$A$84,rif_fee_schedule!D$2:D$84, 0)</f>
        <v>11.177</v>
      </c>
      <c r="U4200" s="14">
        <f t="shared" si="196"/>
        <v>29386.485875999995</v>
      </c>
      <c r="V4200" s="14">
        <f t="shared" si="197"/>
        <v>17067.278999999999</v>
      </c>
      <c r="W4200" s="2"/>
      <c r="Y4200" s="3">
        <v>43269262.359999999</v>
      </c>
      <c r="Z4200" s="3">
        <v>874367.57</v>
      </c>
      <c r="AA4200" s="3">
        <v>433279.63</v>
      </c>
      <c r="AB4200">
        <v>0</v>
      </c>
      <c r="AC4200" s="3">
        <v>0</v>
      </c>
      <c r="AD4200" s="2">
        <v>374512.67</v>
      </c>
      <c r="AE4200" s="3">
        <v>599122533.62</v>
      </c>
      <c r="AF4200" s="3">
        <v>12164932.65</v>
      </c>
      <c r="AG4200" s="3">
        <v>2628720.44</v>
      </c>
      <c r="AH4200" s="3">
        <v>103699.7</v>
      </c>
      <c r="AI4200" s="3">
        <v>2074</v>
      </c>
      <c r="AJ4200" s="2">
        <v>-10188946.82</v>
      </c>
    </row>
    <row r="4201" spans="1:36" hidden="1" x14ac:dyDescent="0.25">
      <c r="A4201" s="8">
        <v>7</v>
      </c>
      <c r="B4201" s="8" t="s">
        <v>8431</v>
      </c>
      <c r="C4201" s="8">
        <v>341290410350</v>
      </c>
      <c r="D4201" s="8" t="s">
        <v>8432</v>
      </c>
      <c r="F4201" s="8" t="s">
        <v>8433</v>
      </c>
      <c r="G4201" s="10">
        <v>43704</v>
      </c>
      <c r="H4201" s="8" t="s">
        <v>31</v>
      </c>
      <c r="I4201" s="8" t="s">
        <v>38</v>
      </c>
      <c r="J4201" s="9">
        <v>8772.4500000000007</v>
      </c>
      <c r="K4201" s="9">
        <v>175.45</v>
      </c>
      <c r="L4201" s="8">
        <v>0</v>
      </c>
      <c r="M4201" s="14">
        <f t="shared" si="198"/>
        <v>8947.9000000000015</v>
      </c>
      <c r="N4201" s="8">
        <v>0</v>
      </c>
      <c r="O4201" s="8">
        <v>0</v>
      </c>
      <c r="P4201" s="8" t="s">
        <v>77</v>
      </c>
      <c r="R4201" s="8">
        <v>1</v>
      </c>
      <c r="S4201" s="13">
        <f>_xlfn.XLOOKUP(P4201,rif_fee_schedule!$A$2:$A$84,rif_fee_schedule!C$2:C$84, 0)*1.628</f>
        <v>9769.6279999999988</v>
      </c>
      <c r="T4201" s="13">
        <f>_xlfn.XLOOKUP(P4201,rif_fee_schedule!$A$2:$A$84,rif_fee_schedule!D$2:D$84, 0)</f>
        <v>5674</v>
      </c>
      <c r="U4201" s="14">
        <f t="shared" si="196"/>
        <v>9769.6279999999988</v>
      </c>
      <c r="V4201" s="14">
        <f t="shared" si="197"/>
        <v>5674</v>
      </c>
      <c r="W4201"/>
      <c r="Y4201" s="3">
        <v>53911680.950000003</v>
      </c>
      <c r="Z4201" s="3">
        <v>1078233.76</v>
      </c>
      <c r="AA4201" s="3">
        <v>0</v>
      </c>
      <c r="AB4201">
        <v>0</v>
      </c>
      <c r="AC4201" s="3">
        <v>0</v>
      </c>
      <c r="AD4201" s="2">
        <v>-682358.32</v>
      </c>
      <c r="AE4201" s="3">
        <v>599122533.62</v>
      </c>
      <c r="AF4201" s="3">
        <v>12164932.65</v>
      </c>
      <c r="AG4201" s="3">
        <v>2628720.44</v>
      </c>
      <c r="AH4201" s="3">
        <v>103699.7</v>
      </c>
      <c r="AI4201" s="3">
        <v>2074</v>
      </c>
      <c r="AJ4201" s="2">
        <v>-10188946.82</v>
      </c>
    </row>
    <row r="4202" spans="1:36" hidden="1" x14ac:dyDescent="0.25">
      <c r="A4202" s="8">
        <v>8</v>
      </c>
      <c r="B4202" s="8" t="s">
        <v>8643</v>
      </c>
      <c r="C4202" s="8">
        <v>232270010230</v>
      </c>
      <c r="D4202" s="8" t="s">
        <v>8644</v>
      </c>
      <c r="F4202" s="8" t="s">
        <v>8645</v>
      </c>
      <c r="G4202" s="10">
        <v>43697</v>
      </c>
      <c r="H4202" s="8" t="s">
        <v>31</v>
      </c>
      <c r="I4202" s="8" t="s">
        <v>38</v>
      </c>
      <c r="J4202" s="9">
        <v>0</v>
      </c>
      <c r="K4202" s="9">
        <v>0</v>
      </c>
      <c r="L4202" s="8">
        <v>0</v>
      </c>
      <c r="M4202" s="14">
        <f t="shared" si="198"/>
        <v>0</v>
      </c>
      <c r="N4202" s="8">
        <v>0</v>
      </c>
      <c r="O4202" s="8">
        <v>0</v>
      </c>
      <c r="P4202" s="8" t="s">
        <v>77</v>
      </c>
      <c r="R4202" s="8">
        <v>0</v>
      </c>
      <c r="S4202" s="13">
        <f>_xlfn.XLOOKUP(P4202,rif_fee_schedule!$A$2:$A$84,rif_fee_schedule!C$2:C$84, 0)*1.628</f>
        <v>9769.6279999999988</v>
      </c>
      <c r="T4202" s="13">
        <f>_xlfn.XLOOKUP(P4202,rif_fee_schedule!$A$2:$A$84,rif_fee_schedule!D$2:D$84, 0)</f>
        <v>5674</v>
      </c>
      <c r="U4202" s="14">
        <f t="shared" si="196"/>
        <v>0</v>
      </c>
      <c r="V4202" s="14">
        <f t="shared" si="197"/>
        <v>0</v>
      </c>
      <c r="W4202"/>
      <c r="Y4202" s="3">
        <v>38230434.439999998</v>
      </c>
      <c r="Z4202" s="3">
        <v>764608.82</v>
      </c>
      <c r="AA4202" s="3">
        <v>0</v>
      </c>
      <c r="AB4202">
        <v>0</v>
      </c>
      <c r="AC4202" s="3">
        <v>0</v>
      </c>
      <c r="AD4202" s="2">
        <v>-229524.99</v>
      </c>
      <c r="AE4202" s="3">
        <v>599122533.62</v>
      </c>
      <c r="AF4202" s="3">
        <v>12164932.65</v>
      </c>
      <c r="AG4202" s="3">
        <v>2628720.44</v>
      </c>
      <c r="AH4202" s="3">
        <v>103699.7</v>
      </c>
      <c r="AI4202" s="3">
        <v>2074</v>
      </c>
      <c r="AJ4202" s="2">
        <v>-10188946.82</v>
      </c>
    </row>
    <row r="4203" spans="1:36" hidden="1" x14ac:dyDescent="0.25">
      <c r="A4203" s="8">
        <v>2</v>
      </c>
      <c r="B4203" s="8" t="s">
        <v>1077</v>
      </c>
      <c r="C4203" s="8">
        <v>131120300310</v>
      </c>
      <c r="D4203" s="8" t="s">
        <v>1078</v>
      </c>
      <c r="G4203" s="10">
        <v>43698</v>
      </c>
      <c r="H4203" s="8" t="s">
        <v>31</v>
      </c>
      <c r="I4203" s="8" t="s">
        <v>32</v>
      </c>
      <c r="J4203" s="9">
        <v>70755.39</v>
      </c>
      <c r="K4203" s="9">
        <v>1415.11</v>
      </c>
      <c r="L4203" s="8">
        <v>0</v>
      </c>
      <c r="M4203" s="14">
        <f t="shared" si="198"/>
        <v>72170.5</v>
      </c>
      <c r="N4203" s="8">
        <v>0</v>
      </c>
      <c r="O4203" s="8">
        <v>0</v>
      </c>
      <c r="P4203" s="8" t="s">
        <v>45</v>
      </c>
      <c r="R4203" s="11">
        <v>5579</v>
      </c>
      <c r="S4203" s="13">
        <f>_xlfn.XLOOKUP(P4203,rif_fee_schedule!$A$2:$A$84,rif_fee_schedule!C$2:C$84, 0)*1.628</f>
        <v>19.244587999999997</v>
      </c>
      <c r="T4203" s="13">
        <f>_xlfn.XLOOKUP(P4203,rif_fee_schedule!$A$2:$A$84,rif_fee_schedule!D$2:D$84, 0)</f>
        <v>11.177</v>
      </c>
      <c r="U4203" s="14">
        <f t="shared" si="196"/>
        <v>107365.55645199998</v>
      </c>
      <c r="V4203" s="14">
        <f t="shared" si="197"/>
        <v>62356.483</v>
      </c>
      <c r="W4203" s="2"/>
      <c r="Y4203" s="3">
        <v>272008405.74000001</v>
      </c>
      <c r="Z4203" s="3">
        <v>5573244.3300000001</v>
      </c>
      <c r="AA4203" s="3">
        <v>0</v>
      </c>
      <c r="AB4203">
        <v>0</v>
      </c>
      <c r="AC4203" s="3">
        <v>0</v>
      </c>
      <c r="AD4203" s="2">
        <v>-7297347.0099999998</v>
      </c>
      <c r="AE4203" s="3">
        <v>599122533.62</v>
      </c>
      <c r="AF4203" s="3">
        <v>12164932.65</v>
      </c>
      <c r="AG4203" s="3">
        <v>2628720.44</v>
      </c>
      <c r="AH4203" s="3">
        <v>103699.7</v>
      </c>
      <c r="AI4203" s="3">
        <v>2074</v>
      </c>
      <c r="AJ4203" s="2">
        <v>-10188946.82</v>
      </c>
    </row>
    <row r="4204" spans="1:36" hidden="1" x14ac:dyDescent="0.25">
      <c r="A4204" s="8">
        <v>2</v>
      </c>
      <c r="B4204" s="8" t="s">
        <v>1077</v>
      </c>
      <c r="C4204" s="8">
        <v>131120300310</v>
      </c>
      <c r="D4204" s="8" t="s">
        <v>1078</v>
      </c>
      <c r="G4204" s="10">
        <v>43698</v>
      </c>
      <c r="H4204" s="8" t="s">
        <v>31</v>
      </c>
      <c r="I4204" s="8" t="s">
        <v>32</v>
      </c>
      <c r="J4204" s="9">
        <v>70755.39</v>
      </c>
      <c r="K4204" s="9">
        <v>1415.11</v>
      </c>
      <c r="L4204" s="8">
        <v>0</v>
      </c>
      <c r="M4204" s="14">
        <f t="shared" si="198"/>
        <v>72170.5</v>
      </c>
      <c r="N4204" s="8">
        <v>0</v>
      </c>
      <c r="O4204" s="8">
        <v>0</v>
      </c>
      <c r="P4204" s="8" t="s">
        <v>43</v>
      </c>
      <c r="R4204" s="11">
        <v>-5579</v>
      </c>
      <c r="S4204" s="13">
        <f>_xlfn.XLOOKUP(P4204,rif_fee_schedule!$A$2:$A$84,rif_fee_schedule!C$2:C$84, 0)*1.628</f>
        <v>5.1216879999999998</v>
      </c>
      <c r="T4204" s="13">
        <f>_xlfn.XLOOKUP(P4204,rif_fee_schedule!$A$2:$A$84,rif_fee_schedule!D$2:D$84, 0)</f>
        <v>2.9740000000000002</v>
      </c>
      <c r="U4204" s="14">
        <f t="shared" si="196"/>
        <v>-28573.897352</v>
      </c>
      <c r="V4204" s="14">
        <f t="shared" si="197"/>
        <v>-16591.946</v>
      </c>
      <c r="W4204" s="2"/>
      <c r="Y4204" s="3">
        <v>272008405.74000001</v>
      </c>
      <c r="Z4204" s="3">
        <v>5573244.3300000001</v>
      </c>
      <c r="AA4204" s="3">
        <v>0</v>
      </c>
      <c r="AB4204">
        <v>0</v>
      </c>
      <c r="AC4204" s="3">
        <v>0</v>
      </c>
      <c r="AD4204" s="2">
        <v>-7297347.0099999998</v>
      </c>
      <c r="AE4204" s="3">
        <v>599122533.62</v>
      </c>
      <c r="AF4204" s="3">
        <v>12164932.65</v>
      </c>
      <c r="AG4204" s="3">
        <v>2628720.44</v>
      </c>
      <c r="AH4204" s="3">
        <v>103699.7</v>
      </c>
      <c r="AI4204" s="3">
        <v>2074</v>
      </c>
      <c r="AJ4204" s="2">
        <v>-10188946.82</v>
      </c>
    </row>
    <row r="4205" spans="1:36" hidden="1" x14ac:dyDescent="0.25">
      <c r="A4205" s="8">
        <v>2</v>
      </c>
      <c r="B4205" s="8" t="s">
        <v>1896</v>
      </c>
      <c r="C4205" s="8">
        <v>132310040030</v>
      </c>
      <c r="D4205" s="8" t="s">
        <v>1897</v>
      </c>
      <c r="F4205" s="8" t="s">
        <v>1898</v>
      </c>
      <c r="G4205" s="10">
        <v>43700</v>
      </c>
      <c r="H4205" s="8" t="s">
        <v>31</v>
      </c>
      <c r="I4205" s="8" t="s">
        <v>38</v>
      </c>
      <c r="J4205" s="9">
        <v>225454.1</v>
      </c>
      <c r="K4205" s="9">
        <v>4509.09</v>
      </c>
      <c r="L4205" s="8">
        <v>0</v>
      </c>
      <c r="M4205" s="14">
        <f t="shared" si="198"/>
        <v>229963.19</v>
      </c>
      <c r="N4205" s="8">
        <v>0</v>
      </c>
      <c r="O4205" s="8">
        <v>0</v>
      </c>
      <c r="P4205" s="8" t="s">
        <v>112</v>
      </c>
      <c r="R4205" s="11">
        <v>7418</v>
      </c>
      <c r="S4205" s="13">
        <f>_xlfn.XLOOKUP(P4205,rif_fee_schedule!$A$2:$A$84,rif_fee_schedule!C$2:C$84, 0)*1.628</f>
        <v>53.092335999999996</v>
      </c>
      <c r="T4205" s="13">
        <f>_xlfn.XLOOKUP(P4205,rif_fee_schedule!$A$2:$A$84,rif_fee_schedule!D$2:D$84, 0)</f>
        <v>30.835000000000001</v>
      </c>
      <c r="U4205" s="14">
        <f t="shared" si="196"/>
        <v>393838.94844799995</v>
      </c>
      <c r="V4205" s="14">
        <f t="shared" si="197"/>
        <v>228734.03</v>
      </c>
      <c r="W4205" s="2"/>
      <c r="Y4205" s="3">
        <v>272008405.74000001</v>
      </c>
      <c r="Z4205" s="3">
        <v>5573244.3300000001</v>
      </c>
      <c r="AA4205" s="3">
        <v>0</v>
      </c>
      <c r="AB4205">
        <v>0</v>
      </c>
      <c r="AC4205" s="3">
        <v>0</v>
      </c>
      <c r="AD4205" s="2">
        <v>-7297347.0099999998</v>
      </c>
      <c r="AE4205" s="3">
        <v>599122533.62</v>
      </c>
      <c r="AF4205" s="3">
        <v>12164932.65</v>
      </c>
      <c r="AG4205" s="3">
        <v>2628720.44</v>
      </c>
      <c r="AH4205" s="3">
        <v>103699.7</v>
      </c>
      <c r="AI4205" s="3">
        <v>2074</v>
      </c>
      <c r="AJ4205" s="2">
        <v>-10188946.82</v>
      </c>
    </row>
    <row r="4206" spans="1:36" hidden="1" x14ac:dyDescent="0.25">
      <c r="A4206" s="8">
        <v>2</v>
      </c>
      <c r="B4206" s="8" t="s">
        <v>1896</v>
      </c>
      <c r="C4206" s="8">
        <v>132310040030</v>
      </c>
      <c r="D4206" s="8" t="s">
        <v>1897</v>
      </c>
      <c r="F4206" s="8" t="s">
        <v>1898</v>
      </c>
      <c r="G4206" s="10">
        <v>43700</v>
      </c>
      <c r="H4206" s="8" t="s">
        <v>31</v>
      </c>
      <c r="I4206" s="8" t="s">
        <v>38</v>
      </c>
      <c r="J4206" s="9">
        <v>225454.1</v>
      </c>
      <c r="K4206" s="9">
        <v>4509.09</v>
      </c>
      <c r="L4206" s="8">
        <v>0</v>
      </c>
      <c r="M4206" s="14">
        <f t="shared" si="198"/>
        <v>229963.19</v>
      </c>
      <c r="N4206" s="8">
        <v>0</v>
      </c>
      <c r="O4206" s="8">
        <v>0</v>
      </c>
      <c r="P4206" s="8" t="s">
        <v>45</v>
      </c>
      <c r="R4206" s="11">
        <v>-7418</v>
      </c>
      <c r="S4206" s="13">
        <f>_xlfn.XLOOKUP(P4206,rif_fee_schedule!$A$2:$A$84,rif_fee_schedule!C$2:C$84, 0)*1.628</f>
        <v>19.244587999999997</v>
      </c>
      <c r="T4206" s="13">
        <f>_xlfn.XLOOKUP(P4206,rif_fee_schedule!$A$2:$A$84,rif_fee_schedule!D$2:D$84, 0)</f>
        <v>11.177</v>
      </c>
      <c r="U4206" s="14">
        <f t="shared" si="196"/>
        <v>-142756.35378399998</v>
      </c>
      <c r="V4206" s="14">
        <f t="shared" si="197"/>
        <v>-82910.98599999999</v>
      </c>
      <c r="W4206" s="2"/>
      <c r="Y4206" s="3">
        <v>272008405.74000001</v>
      </c>
      <c r="Z4206" s="3">
        <v>5573244.3300000001</v>
      </c>
      <c r="AA4206" s="3">
        <v>0</v>
      </c>
      <c r="AB4206">
        <v>0</v>
      </c>
      <c r="AC4206" s="3">
        <v>0</v>
      </c>
      <c r="AD4206" s="2">
        <v>-7297347.0099999998</v>
      </c>
      <c r="AE4206" s="3">
        <v>599122533.62</v>
      </c>
      <c r="AF4206" s="3">
        <v>12164932.65</v>
      </c>
      <c r="AG4206" s="3">
        <v>2628720.44</v>
      </c>
      <c r="AH4206" s="3">
        <v>103699.7</v>
      </c>
      <c r="AI4206" s="3">
        <v>2074</v>
      </c>
      <c r="AJ4206" s="2">
        <v>-10188946.82</v>
      </c>
    </row>
    <row r="4207" spans="1:36" hidden="1" x14ac:dyDescent="0.25">
      <c r="A4207" s="8">
        <v>8</v>
      </c>
      <c r="B4207" s="8" t="s">
        <v>8792</v>
      </c>
      <c r="C4207" s="8">
        <v>242050020440</v>
      </c>
      <c r="D4207" s="8" t="s">
        <v>8793</v>
      </c>
      <c r="G4207" s="10">
        <v>43727</v>
      </c>
      <c r="H4207" s="8" t="s">
        <v>31</v>
      </c>
      <c r="I4207" s="8" t="s">
        <v>32</v>
      </c>
      <c r="J4207" s="9">
        <v>0</v>
      </c>
      <c r="K4207" s="9">
        <v>0</v>
      </c>
      <c r="L4207" s="8">
        <v>0</v>
      </c>
      <c r="M4207" s="14">
        <f t="shared" si="198"/>
        <v>0</v>
      </c>
      <c r="N4207" s="8">
        <v>0</v>
      </c>
      <c r="O4207" s="8">
        <v>0</v>
      </c>
      <c r="P4207" s="8" t="s">
        <v>77</v>
      </c>
      <c r="R4207" s="8">
        <v>0</v>
      </c>
      <c r="S4207" s="13">
        <f>_xlfn.XLOOKUP(P4207,rif_fee_schedule!$A$2:$A$84,rif_fee_schedule!C$2:C$84, 0)*1.628</f>
        <v>9769.6279999999988</v>
      </c>
      <c r="T4207" s="13">
        <f>_xlfn.XLOOKUP(P4207,rif_fee_schedule!$A$2:$A$84,rif_fee_schedule!D$2:D$84, 0)</f>
        <v>5674</v>
      </c>
      <c r="U4207" s="14">
        <f t="shared" si="196"/>
        <v>0</v>
      </c>
      <c r="V4207" s="14">
        <f t="shared" si="197"/>
        <v>0</v>
      </c>
      <c r="W4207"/>
      <c r="Y4207" s="3">
        <v>38230434.439999998</v>
      </c>
      <c r="Z4207" s="3">
        <v>764608.82</v>
      </c>
      <c r="AA4207" s="3">
        <v>0</v>
      </c>
      <c r="AB4207">
        <v>0</v>
      </c>
      <c r="AC4207" s="3">
        <v>0</v>
      </c>
      <c r="AD4207" s="2">
        <v>-229524.99</v>
      </c>
      <c r="AE4207" s="3">
        <v>599122533.62</v>
      </c>
      <c r="AF4207" s="3">
        <v>12164932.65</v>
      </c>
      <c r="AG4207" s="3">
        <v>2628720.44</v>
      </c>
      <c r="AH4207" s="3">
        <v>103699.7</v>
      </c>
      <c r="AI4207" s="3">
        <v>2074</v>
      </c>
      <c r="AJ4207" s="2">
        <v>-10188946.82</v>
      </c>
    </row>
    <row r="4208" spans="1:36" hidden="1" x14ac:dyDescent="0.25">
      <c r="A4208" s="8">
        <v>6</v>
      </c>
      <c r="B4208" s="8" t="s">
        <v>5293</v>
      </c>
      <c r="C4208" s="8">
        <v>1078130540850</v>
      </c>
      <c r="D4208" s="8" t="s">
        <v>5294</v>
      </c>
      <c r="G4208" s="10">
        <v>43704</v>
      </c>
      <c r="H4208" s="8" t="s">
        <v>31</v>
      </c>
      <c r="I4208" s="8" t="s">
        <v>32</v>
      </c>
      <c r="J4208" s="9">
        <v>9278.02</v>
      </c>
      <c r="K4208" s="9">
        <v>185.56</v>
      </c>
      <c r="L4208" s="8">
        <v>0</v>
      </c>
      <c r="M4208" s="14">
        <f t="shared" si="198"/>
        <v>9463.58</v>
      </c>
      <c r="N4208" s="8">
        <v>0</v>
      </c>
      <c r="O4208" s="8">
        <v>0</v>
      </c>
      <c r="P4208" s="8" t="s">
        <v>77</v>
      </c>
      <c r="R4208" s="8">
        <v>1</v>
      </c>
      <c r="S4208" s="13">
        <f>_xlfn.XLOOKUP(P4208,rif_fee_schedule!$A$2:$A$84,rif_fee_schedule!C$2:C$84, 0)*1.628</f>
        <v>9769.6279999999988</v>
      </c>
      <c r="T4208" s="13">
        <f>_xlfn.XLOOKUP(P4208,rif_fee_schedule!$A$2:$A$84,rif_fee_schedule!D$2:D$84, 0)</f>
        <v>5674</v>
      </c>
      <c r="U4208" s="14">
        <f t="shared" si="196"/>
        <v>9769.6279999999988</v>
      </c>
      <c r="V4208" s="14">
        <f t="shared" si="197"/>
        <v>5674</v>
      </c>
      <c r="W4208"/>
      <c r="Y4208" s="3">
        <v>43269262.359999999</v>
      </c>
      <c r="Z4208" s="3">
        <v>874367.57</v>
      </c>
      <c r="AA4208" s="3">
        <v>433279.63</v>
      </c>
      <c r="AB4208">
        <v>0</v>
      </c>
      <c r="AC4208" s="3">
        <v>0</v>
      </c>
      <c r="AD4208" s="2">
        <v>374512.67</v>
      </c>
      <c r="AE4208" s="3">
        <v>599122533.62</v>
      </c>
      <c r="AF4208" s="3">
        <v>12164932.65</v>
      </c>
      <c r="AG4208" s="3">
        <v>2628720.44</v>
      </c>
      <c r="AH4208" s="3">
        <v>103699.7</v>
      </c>
      <c r="AI4208" s="3">
        <v>2074</v>
      </c>
      <c r="AJ4208" s="2">
        <v>-10188946.82</v>
      </c>
    </row>
    <row r="4209" spans="1:36" hidden="1" x14ac:dyDescent="0.25">
      <c r="A4209" s="8">
        <v>2</v>
      </c>
      <c r="B4209" s="8" t="s">
        <v>2338</v>
      </c>
      <c r="C4209" s="8">
        <v>141380014545</v>
      </c>
      <c r="D4209" s="8" t="s">
        <v>2339</v>
      </c>
      <c r="F4209" s="8" t="s">
        <v>2340</v>
      </c>
      <c r="G4209" s="10">
        <v>43714</v>
      </c>
      <c r="H4209" s="8" t="s">
        <v>31</v>
      </c>
      <c r="I4209" s="8" t="s">
        <v>38</v>
      </c>
      <c r="J4209" s="9">
        <v>8772.4500000000007</v>
      </c>
      <c r="K4209" s="9">
        <v>175.45</v>
      </c>
      <c r="L4209" s="8">
        <v>0</v>
      </c>
      <c r="M4209" s="14">
        <f t="shared" si="198"/>
        <v>8947.9000000000015</v>
      </c>
      <c r="N4209" s="8">
        <v>0</v>
      </c>
      <c r="O4209" s="8">
        <v>0</v>
      </c>
      <c r="P4209" s="8" t="s">
        <v>77</v>
      </c>
      <c r="R4209" s="8">
        <v>1</v>
      </c>
      <c r="S4209" s="13">
        <f>_xlfn.XLOOKUP(P4209,rif_fee_schedule!$A$2:$A$84,rif_fee_schedule!C$2:C$84, 0)*1.628</f>
        <v>9769.6279999999988</v>
      </c>
      <c r="T4209" s="13">
        <f>_xlfn.XLOOKUP(P4209,rif_fee_schedule!$A$2:$A$84,rif_fee_schedule!D$2:D$84, 0)</f>
        <v>5674</v>
      </c>
      <c r="U4209" s="14">
        <f t="shared" si="196"/>
        <v>9769.6279999999988</v>
      </c>
      <c r="V4209" s="14">
        <f t="shared" si="197"/>
        <v>5674</v>
      </c>
      <c r="W4209"/>
      <c r="Y4209" s="3">
        <v>272008405.74000001</v>
      </c>
      <c r="Z4209" s="3">
        <v>5573244.3300000001</v>
      </c>
      <c r="AA4209" s="3">
        <v>0</v>
      </c>
      <c r="AB4209">
        <v>0</v>
      </c>
      <c r="AC4209" s="3">
        <v>0</v>
      </c>
      <c r="AD4209" s="2">
        <v>-7297347.0099999998</v>
      </c>
      <c r="AE4209" s="3">
        <v>599122533.62</v>
      </c>
      <c r="AF4209" s="3">
        <v>12164932.65</v>
      </c>
      <c r="AG4209" s="3">
        <v>2628720.44</v>
      </c>
      <c r="AH4209" s="3">
        <v>103699.7</v>
      </c>
      <c r="AI4209" s="3">
        <v>2074</v>
      </c>
      <c r="AJ4209" s="2">
        <v>-10188946.82</v>
      </c>
    </row>
    <row r="4210" spans="1:36" hidden="1" x14ac:dyDescent="0.25">
      <c r="A4210" s="8">
        <v>9.1</v>
      </c>
      <c r="B4210" s="8" t="s">
        <v>8958</v>
      </c>
      <c r="C4210" s="8">
        <v>431080015990</v>
      </c>
      <c r="D4210" s="8" t="s">
        <v>8959</v>
      </c>
      <c r="F4210" s="8" t="s">
        <v>8960</v>
      </c>
      <c r="G4210" s="10">
        <v>43700</v>
      </c>
      <c r="H4210" s="8" t="s">
        <v>31</v>
      </c>
      <c r="I4210" s="8" t="s">
        <v>38</v>
      </c>
      <c r="J4210" s="9">
        <v>1969.71</v>
      </c>
      <c r="K4210" s="9">
        <v>39.39</v>
      </c>
      <c r="L4210" s="8">
        <v>0</v>
      </c>
      <c r="M4210" s="14">
        <f t="shared" si="198"/>
        <v>2009.1000000000001</v>
      </c>
      <c r="N4210" s="8">
        <v>0</v>
      </c>
      <c r="O4210" s="8">
        <v>0</v>
      </c>
      <c r="P4210" s="8" t="s">
        <v>114</v>
      </c>
      <c r="R4210" s="8">
        <v>2</v>
      </c>
      <c r="S4210" s="13">
        <f>_xlfn.XLOOKUP(P4210,rif_fee_schedule!$A$2:$A$84,rif_fee_schedule!C$2:C$84, 0)*1.628</f>
        <v>4288.152</v>
      </c>
      <c r="T4210" s="13">
        <f>_xlfn.XLOOKUP(P4210,rif_fee_schedule!$A$2:$A$84,rif_fee_schedule!D$2:D$84, 0)</f>
        <v>2490</v>
      </c>
      <c r="U4210" s="14">
        <f t="shared" si="196"/>
        <v>8576.3040000000001</v>
      </c>
      <c r="V4210" s="14">
        <f t="shared" si="197"/>
        <v>4980</v>
      </c>
      <c r="W4210"/>
      <c r="Y4210" s="3">
        <v>13894747.220000001</v>
      </c>
      <c r="Z4210" s="3">
        <v>290518.01</v>
      </c>
      <c r="AA4210" s="3">
        <v>0</v>
      </c>
      <c r="AB4210">
        <v>0</v>
      </c>
      <c r="AC4210" s="3">
        <v>0</v>
      </c>
      <c r="AD4210" s="2">
        <v>-156592.79</v>
      </c>
      <c r="AE4210" s="3">
        <v>599122533.62</v>
      </c>
      <c r="AF4210" s="3">
        <v>12164932.65</v>
      </c>
      <c r="AG4210" s="3">
        <v>2628720.44</v>
      </c>
      <c r="AH4210" s="3">
        <v>103699.7</v>
      </c>
      <c r="AI4210" s="3">
        <v>2074</v>
      </c>
      <c r="AJ4210" s="2">
        <v>-10188946.82</v>
      </c>
    </row>
    <row r="4211" spans="1:36" hidden="1" x14ac:dyDescent="0.25">
      <c r="A4211" s="8">
        <v>9.1</v>
      </c>
      <c r="B4211" s="8" t="s">
        <v>8958</v>
      </c>
      <c r="C4211" s="8">
        <v>431080015990</v>
      </c>
      <c r="D4211" s="8" t="s">
        <v>8959</v>
      </c>
      <c r="F4211" s="8" t="s">
        <v>8960</v>
      </c>
      <c r="G4211" s="10">
        <v>43700</v>
      </c>
      <c r="H4211" s="8" t="s">
        <v>31</v>
      </c>
      <c r="I4211" s="8" t="s">
        <v>38</v>
      </c>
      <c r="J4211" s="9">
        <v>1969.71</v>
      </c>
      <c r="K4211" s="9">
        <v>39.39</v>
      </c>
      <c r="L4211" s="8">
        <v>0</v>
      </c>
      <c r="M4211" s="14">
        <f t="shared" si="198"/>
        <v>2009.1000000000001</v>
      </c>
      <c r="N4211" s="8">
        <v>0</v>
      </c>
      <c r="O4211" s="8">
        <v>0</v>
      </c>
      <c r="P4211" s="8" t="s">
        <v>77</v>
      </c>
      <c r="R4211" s="8">
        <v>-1</v>
      </c>
      <c r="S4211" s="13">
        <f>_xlfn.XLOOKUP(P4211,rif_fee_schedule!$A$2:$A$84,rif_fee_schedule!C$2:C$84, 0)*1.628</f>
        <v>9769.6279999999988</v>
      </c>
      <c r="T4211" s="13">
        <f>_xlfn.XLOOKUP(P4211,rif_fee_schedule!$A$2:$A$84,rif_fee_schedule!D$2:D$84, 0)</f>
        <v>5674</v>
      </c>
      <c r="U4211" s="14">
        <f t="shared" ref="U4211:U4274" si="199">S4211*R4211</f>
        <v>-9769.6279999999988</v>
      </c>
      <c r="V4211" s="14">
        <f t="shared" ref="V4211:V4274" si="200">T4211*R4211</f>
        <v>-5674</v>
      </c>
      <c r="W4211"/>
      <c r="Y4211" s="3">
        <v>13894747.220000001</v>
      </c>
      <c r="Z4211" s="3">
        <v>290518.01</v>
      </c>
      <c r="AA4211" s="3">
        <v>0</v>
      </c>
      <c r="AB4211">
        <v>0</v>
      </c>
      <c r="AC4211" s="3">
        <v>0</v>
      </c>
      <c r="AD4211" s="2">
        <v>-156592.79</v>
      </c>
      <c r="AE4211" s="3">
        <v>599122533.62</v>
      </c>
      <c r="AF4211" s="3">
        <v>12164932.65</v>
      </c>
      <c r="AG4211" s="3">
        <v>2628720.44</v>
      </c>
      <c r="AH4211" s="3">
        <v>103699.7</v>
      </c>
      <c r="AI4211" s="3">
        <v>2074</v>
      </c>
      <c r="AJ4211" s="2">
        <v>-10188946.82</v>
      </c>
    </row>
    <row r="4212" spans="1:36" hidden="1" x14ac:dyDescent="0.25">
      <c r="A4212" s="8">
        <v>2</v>
      </c>
      <c r="B4212" s="8" t="s">
        <v>1760</v>
      </c>
      <c r="C4212" s="8">
        <v>132070480110</v>
      </c>
      <c r="D4212" s="8" t="s">
        <v>1761</v>
      </c>
      <c r="F4212" s="8" t="s">
        <v>1762</v>
      </c>
      <c r="G4212" s="10">
        <v>43713</v>
      </c>
      <c r="H4212" s="8" t="s">
        <v>31</v>
      </c>
      <c r="I4212" s="8" t="s">
        <v>38</v>
      </c>
      <c r="J4212" s="9">
        <v>125266.12</v>
      </c>
      <c r="K4212" s="9">
        <v>2505.3200000000002</v>
      </c>
      <c r="L4212" s="8">
        <v>0</v>
      </c>
      <c r="M4212" s="14">
        <f t="shared" si="198"/>
        <v>127771.44</v>
      </c>
      <c r="N4212" s="8">
        <v>0</v>
      </c>
      <c r="O4212" s="8">
        <v>0</v>
      </c>
      <c r="P4212" s="8" t="s">
        <v>336</v>
      </c>
      <c r="R4212" s="11">
        <v>-2856</v>
      </c>
      <c r="S4212" s="13">
        <f>_xlfn.XLOOKUP(P4212,rif_fee_schedule!$A$2:$A$84,rif_fee_schedule!C$2:C$84, 0)*1.628</f>
        <v>4.2458239999999998</v>
      </c>
      <c r="T4212" s="13">
        <f>_xlfn.XLOOKUP(P4212,rif_fee_schedule!$A$2:$A$84,rif_fee_schedule!D$2:D$84, 0)</f>
        <v>2.4660000000000002</v>
      </c>
      <c r="U4212" s="14">
        <f t="shared" si="199"/>
        <v>-12126.073344</v>
      </c>
      <c r="V4212" s="14">
        <f t="shared" si="200"/>
        <v>-7042.8960000000006</v>
      </c>
      <c r="W4212" s="2"/>
      <c r="Y4212" s="3">
        <v>272008405.74000001</v>
      </c>
      <c r="Z4212" s="3">
        <v>5573244.3300000001</v>
      </c>
      <c r="AA4212" s="3">
        <v>0</v>
      </c>
      <c r="AB4212">
        <v>0</v>
      </c>
      <c r="AC4212" s="3">
        <v>0</v>
      </c>
      <c r="AD4212" s="2">
        <v>-7297347.0099999998</v>
      </c>
      <c r="AE4212" s="3">
        <v>599122533.62</v>
      </c>
      <c r="AF4212" s="3">
        <v>12164932.65</v>
      </c>
      <c r="AG4212" s="3">
        <v>2628720.44</v>
      </c>
      <c r="AH4212" s="3">
        <v>103699.7</v>
      </c>
      <c r="AI4212" s="3">
        <v>2074</v>
      </c>
      <c r="AJ4212" s="2">
        <v>-10188946.82</v>
      </c>
    </row>
    <row r="4213" spans="1:36" hidden="1" x14ac:dyDescent="0.25">
      <c r="A4213" s="8">
        <v>2</v>
      </c>
      <c r="B4213" s="8" t="s">
        <v>1760</v>
      </c>
      <c r="C4213" s="8">
        <v>132070480110</v>
      </c>
      <c r="D4213" s="8" t="s">
        <v>1761</v>
      </c>
      <c r="F4213" s="8" t="s">
        <v>1762</v>
      </c>
      <c r="G4213" s="10">
        <v>43713</v>
      </c>
      <c r="H4213" s="8" t="s">
        <v>31</v>
      </c>
      <c r="I4213" s="8" t="s">
        <v>38</v>
      </c>
      <c r="J4213" s="9">
        <v>125266.12</v>
      </c>
      <c r="K4213" s="9">
        <v>2505.3200000000002</v>
      </c>
      <c r="L4213" s="8">
        <v>0</v>
      </c>
      <c r="M4213" s="14">
        <f t="shared" si="198"/>
        <v>127771.44</v>
      </c>
      <c r="N4213" s="8">
        <v>0</v>
      </c>
      <c r="O4213" s="8">
        <v>0</v>
      </c>
      <c r="P4213" s="8" t="s">
        <v>112</v>
      </c>
      <c r="R4213" s="11">
        <v>2856</v>
      </c>
      <c r="S4213" s="13">
        <f>_xlfn.XLOOKUP(P4213,rif_fee_schedule!$A$2:$A$84,rif_fee_schedule!C$2:C$84, 0)*1.628</f>
        <v>53.092335999999996</v>
      </c>
      <c r="T4213" s="13">
        <f>_xlfn.XLOOKUP(P4213,rif_fee_schedule!$A$2:$A$84,rif_fee_schedule!D$2:D$84, 0)</f>
        <v>30.835000000000001</v>
      </c>
      <c r="U4213" s="14">
        <f t="shared" si="199"/>
        <v>151631.71161599999</v>
      </c>
      <c r="V4213" s="14">
        <f t="shared" si="200"/>
        <v>88064.760000000009</v>
      </c>
      <c r="W4213" s="2"/>
      <c r="Y4213" s="3">
        <v>272008405.74000001</v>
      </c>
      <c r="Z4213" s="3">
        <v>5573244.3300000001</v>
      </c>
      <c r="AA4213" s="3">
        <v>0</v>
      </c>
      <c r="AB4213">
        <v>0</v>
      </c>
      <c r="AC4213" s="3">
        <v>0</v>
      </c>
      <c r="AD4213" s="2">
        <v>-7297347.0099999998</v>
      </c>
      <c r="AE4213" s="3">
        <v>599122533.62</v>
      </c>
      <c r="AF4213" s="3">
        <v>12164932.65</v>
      </c>
      <c r="AG4213" s="3">
        <v>2628720.44</v>
      </c>
      <c r="AH4213" s="3">
        <v>103699.7</v>
      </c>
      <c r="AI4213" s="3">
        <v>2074</v>
      </c>
      <c r="AJ4213" s="2">
        <v>-10188946.82</v>
      </c>
    </row>
    <row r="4214" spans="1:36" hidden="1" x14ac:dyDescent="0.25">
      <c r="A4214" s="8">
        <v>6</v>
      </c>
      <c r="B4214" s="8" t="s">
        <v>8299</v>
      </c>
      <c r="C4214" s="8">
        <v>3660080010100</v>
      </c>
      <c r="D4214" s="8" t="s">
        <v>8300</v>
      </c>
      <c r="F4214" s="8" t="s">
        <v>8301</v>
      </c>
      <c r="G4214" s="10">
        <v>43704</v>
      </c>
      <c r="H4214" s="8" t="s">
        <v>31</v>
      </c>
      <c r="I4214" s="8" t="s">
        <v>38</v>
      </c>
      <c r="J4214" s="9">
        <v>0</v>
      </c>
      <c r="K4214" s="9">
        <v>0</v>
      </c>
      <c r="L4214" s="8">
        <v>0</v>
      </c>
      <c r="M4214" s="14">
        <f t="shared" si="198"/>
        <v>0</v>
      </c>
      <c r="N4214" s="8">
        <v>0</v>
      </c>
      <c r="O4214" s="8">
        <v>0</v>
      </c>
      <c r="P4214" s="8" t="s">
        <v>77</v>
      </c>
      <c r="R4214" s="8">
        <v>-1</v>
      </c>
      <c r="S4214" s="13">
        <f>_xlfn.XLOOKUP(P4214,rif_fee_schedule!$A$2:$A$84,rif_fee_schedule!C$2:C$84, 0)*1.628</f>
        <v>9769.6279999999988</v>
      </c>
      <c r="T4214" s="13">
        <f>_xlfn.XLOOKUP(P4214,rif_fee_schedule!$A$2:$A$84,rif_fee_schedule!D$2:D$84, 0)</f>
        <v>5674</v>
      </c>
      <c r="U4214" s="14">
        <f t="shared" si="199"/>
        <v>-9769.6279999999988</v>
      </c>
      <c r="V4214" s="14">
        <f t="shared" si="200"/>
        <v>-5674</v>
      </c>
      <c r="W4214"/>
      <c r="Y4214" s="3">
        <v>43269262.359999999</v>
      </c>
      <c r="Z4214" s="3">
        <v>874367.57</v>
      </c>
      <c r="AA4214" s="3">
        <v>433279.63</v>
      </c>
      <c r="AB4214">
        <v>0</v>
      </c>
      <c r="AC4214" s="3">
        <v>0</v>
      </c>
      <c r="AD4214" s="2">
        <v>374512.67</v>
      </c>
      <c r="AE4214" s="3">
        <v>599122533.62</v>
      </c>
      <c r="AF4214" s="3">
        <v>12164932.65</v>
      </c>
      <c r="AG4214" s="3">
        <v>2628720.44</v>
      </c>
      <c r="AH4214" s="3">
        <v>103699.7</v>
      </c>
      <c r="AI4214" s="3">
        <v>2074</v>
      </c>
      <c r="AJ4214" s="2">
        <v>-10188946.82</v>
      </c>
    </row>
    <row r="4215" spans="1:36" hidden="1" x14ac:dyDescent="0.25">
      <c r="A4215" s="8">
        <v>6</v>
      </c>
      <c r="B4215" s="8" t="s">
        <v>8299</v>
      </c>
      <c r="C4215" s="8">
        <v>3660080010100</v>
      </c>
      <c r="D4215" s="8" t="s">
        <v>8300</v>
      </c>
      <c r="F4215" s="8" t="s">
        <v>8301</v>
      </c>
      <c r="G4215" s="10">
        <v>43704</v>
      </c>
      <c r="H4215" s="8" t="s">
        <v>31</v>
      </c>
      <c r="I4215" s="8" t="s">
        <v>38</v>
      </c>
      <c r="J4215" s="9">
        <v>0</v>
      </c>
      <c r="K4215" s="9">
        <v>0</v>
      </c>
      <c r="L4215" s="8">
        <v>0</v>
      </c>
      <c r="M4215" s="14">
        <f t="shared" si="198"/>
        <v>0</v>
      </c>
      <c r="N4215" s="8">
        <v>0</v>
      </c>
      <c r="O4215" s="8">
        <v>0</v>
      </c>
      <c r="P4215" s="8" t="s">
        <v>77</v>
      </c>
      <c r="R4215" s="8">
        <v>1</v>
      </c>
      <c r="S4215" s="13">
        <f>_xlfn.XLOOKUP(P4215,rif_fee_schedule!$A$2:$A$84,rif_fee_schedule!C$2:C$84, 0)*1.628</f>
        <v>9769.6279999999988</v>
      </c>
      <c r="T4215" s="13">
        <f>_xlfn.XLOOKUP(P4215,rif_fee_schedule!$A$2:$A$84,rif_fee_schedule!D$2:D$84, 0)</f>
        <v>5674</v>
      </c>
      <c r="U4215" s="14">
        <f t="shared" si="199"/>
        <v>9769.6279999999988</v>
      </c>
      <c r="V4215" s="14">
        <f t="shared" si="200"/>
        <v>5674</v>
      </c>
      <c r="W4215"/>
      <c r="Y4215" s="3">
        <v>43269262.359999999</v>
      </c>
      <c r="Z4215" s="3">
        <v>874367.57</v>
      </c>
      <c r="AA4215" s="3">
        <v>433279.63</v>
      </c>
      <c r="AB4215">
        <v>0</v>
      </c>
      <c r="AC4215" s="3">
        <v>0</v>
      </c>
      <c r="AD4215" s="2">
        <v>374512.67</v>
      </c>
      <c r="AE4215" s="3">
        <v>599122533.62</v>
      </c>
      <c r="AF4215" s="3">
        <v>12164932.65</v>
      </c>
      <c r="AG4215" s="3">
        <v>2628720.44</v>
      </c>
      <c r="AH4215" s="3">
        <v>103699.7</v>
      </c>
      <c r="AI4215" s="3">
        <v>2074</v>
      </c>
      <c r="AJ4215" s="2">
        <v>-10188946.82</v>
      </c>
    </row>
    <row r="4216" spans="1:36" hidden="1" x14ac:dyDescent="0.25">
      <c r="A4216" s="8">
        <v>1</v>
      </c>
      <c r="B4216" s="8" t="s">
        <v>707</v>
      </c>
      <c r="C4216" s="8">
        <v>3530340430010</v>
      </c>
      <c r="D4216" s="8" t="s">
        <v>708</v>
      </c>
      <c r="F4216" s="8" t="s">
        <v>709</v>
      </c>
      <c r="G4216" s="10">
        <v>43714</v>
      </c>
      <c r="H4216" s="8" t="s">
        <v>31</v>
      </c>
      <c r="I4216" s="8" t="s">
        <v>38</v>
      </c>
      <c r="J4216" s="9">
        <v>7833.76</v>
      </c>
      <c r="K4216" s="9">
        <v>156.68</v>
      </c>
      <c r="L4216" s="8">
        <v>0</v>
      </c>
      <c r="M4216" s="14">
        <f t="shared" si="198"/>
        <v>7990.4400000000005</v>
      </c>
      <c r="N4216" s="8">
        <v>0</v>
      </c>
      <c r="O4216" s="8">
        <v>0</v>
      </c>
      <c r="P4216" s="8" t="s">
        <v>43</v>
      </c>
      <c r="R4216" s="8">
        <v>-764</v>
      </c>
      <c r="S4216" s="13">
        <f>_xlfn.XLOOKUP(P4216,rif_fee_schedule!$A$2:$A$84,rif_fee_schedule!C$2:C$84, 0)*1.628</f>
        <v>5.1216879999999998</v>
      </c>
      <c r="T4216" s="13">
        <f>_xlfn.XLOOKUP(P4216,rif_fee_schedule!$A$2:$A$84,rif_fee_schedule!D$2:D$84, 0)</f>
        <v>2.9740000000000002</v>
      </c>
      <c r="U4216" s="14">
        <f t="shared" si="199"/>
        <v>-3912.9696319999998</v>
      </c>
      <c r="V4216" s="14">
        <f t="shared" si="200"/>
        <v>-2272.136</v>
      </c>
      <c r="W4216"/>
      <c r="Y4216" s="3">
        <v>74696854.359999999</v>
      </c>
      <c r="Z4216" s="3">
        <v>1494936.99</v>
      </c>
      <c r="AA4216" s="3">
        <v>1189721.74</v>
      </c>
      <c r="AB4216" s="2">
        <v>103699.7</v>
      </c>
      <c r="AC4216" s="3">
        <v>2074</v>
      </c>
      <c r="AD4216" s="2">
        <v>-3422401.68</v>
      </c>
      <c r="AE4216" s="3">
        <v>599122533.62</v>
      </c>
      <c r="AF4216" s="3">
        <v>12164932.65</v>
      </c>
      <c r="AG4216" s="3">
        <v>2628720.44</v>
      </c>
      <c r="AH4216" s="3">
        <v>103699.7</v>
      </c>
      <c r="AI4216" s="3">
        <v>2074</v>
      </c>
      <c r="AJ4216" s="2">
        <v>-10188946.82</v>
      </c>
    </row>
    <row r="4217" spans="1:36" hidden="1" x14ac:dyDescent="0.25">
      <c r="A4217" s="8">
        <v>1</v>
      </c>
      <c r="B4217" s="8" t="s">
        <v>707</v>
      </c>
      <c r="C4217" s="8">
        <v>3530340430010</v>
      </c>
      <c r="D4217" s="8" t="s">
        <v>708</v>
      </c>
      <c r="F4217" s="8" t="s">
        <v>709</v>
      </c>
      <c r="G4217" s="10">
        <v>43714</v>
      </c>
      <c r="H4217" s="8" t="s">
        <v>31</v>
      </c>
      <c r="I4217" s="8" t="s">
        <v>38</v>
      </c>
      <c r="J4217" s="9">
        <v>7833.76</v>
      </c>
      <c r="K4217" s="9">
        <v>156.68</v>
      </c>
      <c r="L4217" s="8">
        <v>0</v>
      </c>
      <c r="M4217" s="14">
        <f t="shared" si="198"/>
        <v>7990.4400000000005</v>
      </c>
      <c r="N4217" s="8">
        <v>0</v>
      </c>
      <c r="O4217" s="8">
        <v>0</v>
      </c>
      <c r="P4217" s="8" t="s">
        <v>72</v>
      </c>
      <c r="R4217" s="8">
        <v>764</v>
      </c>
      <c r="S4217" s="13">
        <f>_xlfn.XLOOKUP(P4217,rif_fee_schedule!$A$2:$A$84,rif_fee_schedule!C$2:C$84, 0)*1.628</f>
        <v>15.918583999999999</v>
      </c>
      <c r="T4217" s="13">
        <f>_xlfn.XLOOKUP(P4217,rif_fee_schedule!$A$2:$A$84,rif_fee_schedule!D$2:D$84, 0)</f>
        <v>9.2460000000000004</v>
      </c>
      <c r="U4217" s="14">
        <f t="shared" si="199"/>
        <v>12161.798176</v>
      </c>
      <c r="V4217" s="14">
        <f t="shared" si="200"/>
        <v>7063.9440000000004</v>
      </c>
      <c r="W4217"/>
      <c r="Y4217" s="3">
        <v>74696854.359999999</v>
      </c>
      <c r="Z4217" s="3">
        <v>1494936.99</v>
      </c>
      <c r="AA4217" s="3">
        <v>1189721.74</v>
      </c>
      <c r="AB4217" s="2">
        <v>103699.7</v>
      </c>
      <c r="AC4217" s="3">
        <v>2074</v>
      </c>
      <c r="AD4217" s="2">
        <v>-3422401.68</v>
      </c>
      <c r="AE4217" s="3">
        <v>599122533.62</v>
      </c>
      <c r="AF4217" s="3">
        <v>12164932.65</v>
      </c>
      <c r="AG4217" s="3">
        <v>2628720.44</v>
      </c>
      <c r="AH4217" s="3">
        <v>103699.7</v>
      </c>
      <c r="AI4217" s="3">
        <v>2074</v>
      </c>
      <c r="AJ4217" s="2">
        <v>-10188946.82</v>
      </c>
    </row>
    <row r="4218" spans="1:36" hidden="1" x14ac:dyDescent="0.25">
      <c r="A4218" s="8">
        <v>3</v>
      </c>
      <c r="B4218" s="8" t="s">
        <v>3225</v>
      </c>
      <c r="C4218" s="8">
        <v>420160000020</v>
      </c>
      <c r="D4218" s="8" t="s">
        <v>3226</v>
      </c>
      <c r="E4218" s="8" t="s">
        <v>30</v>
      </c>
      <c r="F4218" s="8" t="s">
        <v>3227</v>
      </c>
      <c r="G4218" s="10">
        <v>43717</v>
      </c>
      <c r="H4218" s="8" t="s">
        <v>31</v>
      </c>
      <c r="I4218" s="8" t="s">
        <v>38</v>
      </c>
      <c r="J4218" s="9">
        <v>51122.63</v>
      </c>
      <c r="K4218" s="9">
        <v>1022.45</v>
      </c>
      <c r="L4218" s="8">
        <v>0</v>
      </c>
      <c r="M4218" s="14">
        <f t="shared" si="198"/>
        <v>52145.079999999994</v>
      </c>
      <c r="N4218" s="8">
        <v>0</v>
      </c>
      <c r="O4218" s="8">
        <v>0</v>
      </c>
      <c r="P4218" s="8" t="s">
        <v>376</v>
      </c>
      <c r="R4218" s="8">
        <v>9</v>
      </c>
      <c r="S4218" s="13">
        <f>_xlfn.XLOOKUP(P4218,rif_fee_schedule!$A$2:$A$84,rif_fee_schedule!C$2:C$84, 0)*1.628</f>
        <v>5981.2719999999999</v>
      </c>
      <c r="T4218" s="13">
        <f>_xlfn.XLOOKUP(P4218,rif_fee_schedule!$A$2:$A$84,rif_fee_schedule!D$2:D$84, 0)</f>
        <v>3474</v>
      </c>
      <c r="U4218" s="14">
        <f t="shared" si="199"/>
        <v>53831.447999999997</v>
      </c>
      <c r="V4218" s="14">
        <f t="shared" si="200"/>
        <v>31266</v>
      </c>
      <c r="W4218"/>
      <c r="Y4218" s="3">
        <v>23988344.25</v>
      </c>
      <c r="Z4218" s="3">
        <v>491993.61</v>
      </c>
      <c r="AA4218" s="3">
        <v>633517.25</v>
      </c>
      <c r="AB4218">
        <v>0</v>
      </c>
      <c r="AC4218" s="3">
        <v>0</v>
      </c>
      <c r="AD4218" s="2">
        <v>2811604.2</v>
      </c>
      <c r="AE4218" s="3">
        <v>599122533.62</v>
      </c>
      <c r="AF4218" s="3">
        <v>12164932.65</v>
      </c>
      <c r="AG4218" s="3">
        <v>2628720.44</v>
      </c>
      <c r="AH4218" s="3">
        <v>103699.7</v>
      </c>
      <c r="AI4218" s="3">
        <v>2074</v>
      </c>
      <c r="AJ4218" s="2">
        <v>-10188946.82</v>
      </c>
    </row>
    <row r="4219" spans="1:36" hidden="1" x14ac:dyDescent="0.25">
      <c r="A4219" s="8">
        <v>3</v>
      </c>
      <c r="B4219" s="8" t="s">
        <v>3114</v>
      </c>
      <c r="C4219" s="8">
        <v>420160000020</v>
      </c>
      <c r="D4219" s="8" t="s">
        <v>3115</v>
      </c>
      <c r="F4219" s="8" t="s">
        <v>3116</v>
      </c>
      <c r="G4219" s="10">
        <v>43717</v>
      </c>
      <c r="H4219" s="8" t="s">
        <v>31</v>
      </c>
      <c r="I4219" s="8" t="s">
        <v>38</v>
      </c>
      <c r="J4219" s="9">
        <v>51122.63</v>
      </c>
      <c r="K4219" s="9">
        <v>1022.45</v>
      </c>
      <c r="L4219" s="8">
        <v>0</v>
      </c>
      <c r="M4219" s="14">
        <f t="shared" si="198"/>
        <v>52145.079999999994</v>
      </c>
      <c r="N4219" s="8">
        <v>0</v>
      </c>
      <c r="O4219" s="8">
        <v>0</v>
      </c>
      <c r="P4219" s="8" t="s">
        <v>376</v>
      </c>
      <c r="R4219" s="8">
        <v>9</v>
      </c>
      <c r="S4219" s="13">
        <f>_xlfn.XLOOKUP(P4219,rif_fee_schedule!$A$2:$A$84,rif_fee_schedule!C$2:C$84, 0)*1.628</f>
        <v>5981.2719999999999</v>
      </c>
      <c r="T4219" s="13">
        <f>_xlfn.XLOOKUP(P4219,rif_fee_schedule!$A$2:$A$84,rif_fee_schedule!D$2:D$84, 0)</f>
        <v>3474</v>
      </c>
      <c r="U4219" s="14">
        <f t="shared" si="199"/>
        <v>53831.447999999997</v>
      </c>
      <c r="V4219" s="14">
        <f t="shared" si="200"/>
        <v>31266</v>
      </c>
      <c r="W4219"/>
      <c r="Y4219" s="3">
        <v>23988344.25</v>
      </c>
      <c r="Z4219" s="3">
        <v>491993.61</v>
      </c>
      <c r="AA4219" s="3">
        <v>633517.25</v>
      </c>
      <c r="AB4219">
        <v>0</v>
      </c>
      <c r="AC4219" s="3">
        <v>0</v>
      </c>
      <c r="AD4219" s="2">
        <v>2811604.2</v>
      </c>
      <c r="AE4219" s="3">
        <v>599122533.62</v>
      </c>
      <c r="AF4219" s="3">
        <v>12164932.65</v>
      </c>
      <c r="AG4219" s="3">
        <v>2628720.44</v>
      </c>
      <c r="AH4219" s="3">
        <v>103699.7</v>
      </c>
      <c r="AI4219" s="3">
        <v>2074</v>
      </c>
      <c r="AJ4219" s="2">
        <v>-10188946.82</v>
      </c>
    </row>
    <row r="4220" spans="1:36" hidden="1" x14ac:dyDescent="0.25">
      <c r="A4220" s="8">
        <v>3</v>
      </c>
      <c r="B4220" s="8" t="s">
        <v>2990</v>
      </c>
      <c r="C4220" s="8">
        <v>420160000020</v>
      </c>
      <c r="D4220" s="8" t="s">
        <v>2991</v>
      </c>
      <c r="F4220" s="8" t="s">
        <v>2992</v>
      </c>
      <c r="G4220" s="10">
        <v>43707</v>
      </c>
      <c r="H4220" s="8" t="s">
        <v>31</v>
      </c>
      <c r="I4220" s="8" t="s">
        <v>38</v>
      </c>
      <c r="J4220" s="9">
        <v>9278.02</v>
      </c>
      <c r="K4220" s="9">
        <v>185.56</v>
      </c>
      <c r="L4220" s="8">
        <v>0</v>
      </c>
      <c r="M4220" s="14">
        <f t="shared" si="198"/>
        <v>9463.58</v>
      </c>
      <c r="N4220" s="8">
        <v>0</v>
      </c>
      <c r="O4220" s="8">
        <v>0</v>
      </c>
      <c r="P4220" s="8" t="s">
        <v>77</v>
      </c>
      <c r="R4220" s="8">
        <v>1</v>
      </c>
      <c r="S4220" s="13">
        <f>_xlfn.XLOOKUP(P4220,rif_fee_schedule!$A$2:$A$84,rif_fee_schedule!C$2:C$84, 0)*1.628</f>
        <v>9769.6279999999988</v>
      </c>
      <c r="T4220" s="13">
        <f>_xlfn.XLOOKUP(P4220,rif_fee_schedule!$A$2:$A$84,rif_fee_schedule!D$2:D$84, 0)</f>
        <v>5674</v>
      </c>
      <c r="U4220" s="14">
        <f t="shared" si="199"/>
        <v>9769.6279999999988</v>
      </c>
      <c r="V4220" s="14">
        <f t="shared" si="200"/>
        <v>5674</v>
      </c>
      <c r="W4220"/>
      <c r="Y4220" s="3">
        <v>23988344.25</v>
      </c>
      <c r="Z4220" s="3">
        <v>491993.61</v>
      </c>
      <c r="AA4220" s="3">
        <v>633517.25</v>
      </c>
      <c r="AB4220">
        <v>0</v>
      </c>
      <c r="AC4220" s="3">
        <v>0</v>
      </c>
      <c r="AD4220" s="2">
        <v>2811604.2</v>
      </c>
      <c r="AE4220" s="3">
        <v>599122533.62</v>
      </c>
      <c r="AF4220" s="3">
        <v>12164932.65</v>
      </c>
      <c r="AG4220" s="3">
        <v>2628720.44</v>
      </c>
      <c r="AH4220" s="3">
        <v>103699.7</v>
      </c>
      <c r="AI4220" s="3">
        <v>2074</v>
      </c>
      <c r="AJ4220" s="2">
        <v>-10188946.82</v>
      </c>
    </row>
    <row r="4221" spans="1:36" hidden="1" x14ac:dyDescent="0.25">
      <c r="A4221" s="8">
        <v>3</v>
      </c>
      <c r="B4221" s="8" t="s">
        <v>3207</v>
      </c>
      <c r="C4221" s="8">
        <v>420160000020</v>
      </c>
      <c r="D4221" s="8" t="s">
        <v>3208</v>
      </c>
      <c r="F4221" s="8" t="s">
        <v>3209</v>
      </c>
      <c r="G4221" s="10">
        <v>43707</v>
      </c>
      <c r="H4221" s="8" t="s">
        <v>31</v>
      </c>
      <c r="I4221" s="8" t="s">
        <v>38</v>
      </c>
      <c r="J4221" s="9">
        <v>9278.02</v>
      </c>
      <c r="K4221" s="9">
        <v>185.56</v>
      </c>
      <c r="L4221" s="8">
        <v>0</v>
      </c>
      <c r="M4221" s="14">
        <f t="shared" si="198"/>
        <v>9463.58</v>
      </c>
      <c r="N4221" s="8">
        <v>0</v>
      </c>
      <c r="O4221" s="8">
        <v>0</v>
      </c>
      <c r="P4221" s="8" t="s">
        <v>77</v>
      </c>
      <c r="R4221" s="8">
        <v>1</v>
      </c>
      <c r="S4221" s="13">
        <f>_xlfn.XLOOKUP(P4221,rif_fee_schedule!$A$2:$A$84,rif_fee_schedule!C$2:C$84, 0)*1.628</f>
        <v>9769.6279999999988</v>
      </c>
      <c r="T4221" s="13">
        <f>_xlfn.XLOOKUP(P4221,rif_fee_schedule!$A$2:$A$84,rif_fee_schedule!D$2:D$84, 0)</f>
        <v>5674</v>
      </c>
      <c r="U4221" s="14">
        <f t="shared" si="199"/>
        <v>9769.6279999999988</v>
      </c>
      <c r="V4221" s="14">
        <f t="shared" si="200"/>
        <v>5674</v>
      </c>
      <c r="W4221"/>
      <c r="Y4221" s="3">
        <v>23988344.25</v>
      </c>
      <c r="Z4221" s="3">
        <v>491993.61</v>
      </c>
      <c r="AA4221" s="3">
        <v>633517.25</v>
      </c>
      <c r="AB4221">
        <v>0</v>
      </c>
      <c r="AC4221" s="3">
        <v>0</v>
      </c>
      <c r="AD4221" s="2">
        <v>2811604.2</v>
      </c>
      <c r="AE4221" s="3">
        <v>599122533.62</v>
      </c>
      <c r="AF4221" s="3">
        <v>12164932.65</v>
      </c>
      <c r="AG4221" s="3">
        <v>2628720.44</v>
      </c>
      <c r="AH4221" s="3">
        <v>103699.7</v>
      </c>
      <c r="AI4221" s="3">
        <v>2074</v>
      </c>
      <c r="AJ4221" s="2">
        <v>-10188946.82</v>
      </c>
    </row>
    <row r="4222" spans="1:36" hidden="1" x14ac:dyDescent="0.25">
      <c r="A4222" s="8">
        <v>3</v>
      </c>
      <c r="B4222" s="8" t="s">
        <v>3262</v>
      </c>
      <c r="C4222" s="8">
        <v>420160000020</v>
      </c>
      <c r="D4222" s="8" t="s">
        <v>3263</v>
      </c>
      <c r="F4222" s="8" t="s">
        <v>3264</v>
      </c>
      <c r="G4222" s="10">
        <v>43711</v>
      </c>
      <c r="H4222" s="8" t="s">
        <v>31</v>
      </c>
      <c r="I4222" s="8" t="s">
        <v>38</v>
      </c>
      <c r="J4222" s="9">
        <v>9278.02</v>
      </c>
      <c r="K4222" s="9">
        <v>185.56</v>
      </c>
      <c r="L4222" s="8">
        <v>0</v>
      </c>
      <c r="M4222" s="14">
        <f t="shared" si="198"/>
        <v>9463.58</v>
      </c>
      <c r="N4222" s="8">
        <v>0</v>
      </c>
      <c r="O4222" s="8">
        <v>0</v>
      </c>
      <c r="P4222" s="8" t="s">
        <v>77</v>
      </c>
      <c r="R4222" s="8">
        <v>1</v>
      </c>
      <c r="S4222" s="13">
        <f>_xlfn.XLOOKUP(P4222,rif_fee_schedule!$A$2:$A$84,rif_fee_schedule!C$2:C$84, 0)*1.628</f>
        <v>9769.6279999999988</v>
      </c>
      <c r="T4222" s="13">
        <f>_xlfn.XLOOKUP(P4222,rif_fee_schedule!$A$2:$A$84,rif_fee_schedule!D$2:D$84, 0)</f>
        <v>5674</v>
      </c>
      <c r="U4222" s="14">
        <f t="shared" si="199"/>
        <v>9769.6279999999988</v>
      </c>
      <c r="V4222" s="14">
        <f t="shared" si="200"/>
        <v>5674</v>
      </c>
      <c r="W4222"/>
      <c r="Y4222" s="3">
        <v>23988344.25</v>
      </c>
      <c r="Z4222" s="3">
        <v>491993.61</v>
      </c>
      <c r="AA4222" s="3">
        <v>633517.25</v>
      </c>
      <c r="AB4222">
        <v>0</v>
      </c>
      <c r="AC4222" s="3">
        <v>0</v>
      </c>
      <c r="AD4222" s="2">
        <v>2811604.2</v>
      </c>
      <c r="AE4222" s="3">
        <v>599122533.62</v>
      </c>
      <c r="AF4222" s="3">
        <v>12164932.65</v>
      </c>
      <c r="AG4222" s="3">
        <v>2628720.44</v>
      </c>
      <c r="AH4222" s="3">
        <v>103699.7</v>
      </c>
      <c r="AI4222" s="3">
        <v>2074</v>
      </c>
      <c r="AJ4222" s="2">
        <v>-10188946.82</v>
      </c>
    </row>
    <row r="4223" spans="1:36" hidden="1" x14ac:dyDescent="0.25">
      <c r="A4223" s="8">
        <v>3</v>
      </c>
      <c r="B4223" s="8" t="s">
        <v>2935</v>
      </c>
      <c r="C4223" s="8">
        <v>420160000020</v>
      </c>
      <c r="D4223" s="8" t="s">
        <v>2936</v>
      </c>
      <c r="F4223" s="8" t="s">
        <v>2937</v>
      </c>
      <c r="G4223" s="10">
        <v>43712</v>
      </c>
      <c r="H4223" s="8" t="s">
        <v>31</v>
      </c>
      <c r="I4223" s="8" t="s">
        <v>38</v>
      </c>
      <c r="J4223" s="9">
        <v>9278.02</v>
      </c>
      <c r="K4223" s="9">
        <v>185.56</v>
      </c>
      <c r="L4223" s="8">
        <v>0</v>
      </c>
      <c r="M4223" s="14">
        <f t="shared" si="198"/>
        <v>9463.58</v>
      </c>
      <c r="N4223" s="8">
        <v>0</v>
      </c>
      <c r="O4223" s="8">
        <v>0</v>
      </c>
      <c r="P4223" s="8" t="s">
        <v>77</v>
      </c>
      <c r="R4223" s="8">
        <v>1</v>
      </c>
      <c r="S4223" s="13">
        <f>_xlfn.XLOOKUP(P4223,rif_fee_schedule!$A$2:$A$84,rif_fee_schedule!C$2:C$84, 0)*1.628</f>
        <v>9769.6279999999988</v>
      </c>
      <c r="T4223" s="13">
        <f>_xlfn.XLOOKUP(P4223,rif_fee_schedule!$A$2:$A$84,rif_fee_schedule!D$2:D$84, 0)</f>
        <v>5674</v>
      </c>
      <c r="U4223" s="14">
        <f t="shared" si="199"/>
        <v>9769.6279999999988</v>
      </c>
      <c r="V4223" s="14">
        <f t="shared" si="200"/>
        <v>5674</v>
      </c>
      <c r="W4223"/>
      <c r="Y4223" s="3">
        <v>23988344.25</v>
      </c>
      <c r="Z4223" s="3">
        <v>491993.61</v>
      </c>
      <c r="AA4223" s="3">
        <v>633517.25</v>
      </c>
      <c r="AB4223">
        <v>0</v>
      </c>
      <c r="AC4223" s="3">
        <v>0</v>
      </c>
      <c r="AD4223" s="2">
        <v>2811604.2</v>
      </c>
      <c r="AE4223" s="3">
        <v>599122533.62</v>
      </c>
      <c r="AF4223" s="3">
        <v>12164932.65</v>
      </c>
      <c r="AG4223" s="3">
        <v>2628720.44</v>
      </c>
      <c r="AH4223" s="3">
        <v>103699.7</v>
      </c>
      <c r="AI4223" s="3">
        <v>2074</v>
      </c>
      <c r="AJ4223" s="2">
        <v>-10188946.82</v>
      </c>
    </row>
    <row r="4224" spans="1:36" hidden="1" x14ac:dyDescent="0.25">
      <c r="A4224" s="8">
        <v>3</v>
      </c>
      <c r="B4224" s="8" t="s">
        <v>3166</v>
      </c>
      <c r="C4224" s="8">
        <v>420160000020</v>
      </c>
      <c r="D4224" s="8" t="s">
        <v>3167</v>
      </c>
      <c r="F4224" s="8" t="s">
        <v>3168</v>
      </c>
      <c r="G4224" s="10">
        <v>43711</v>
      </c>
      <c r="H4224" s="8" t="s">
        <v>31</v>
      </c>
      <c r="I4224" s="8" t="s">
        <v>38</v>
      </c>
      <c r="J4224" s="9">
        <v>9278.02</v>
      </c>
      <c r="K4224" s="9">
        <v>185.56</v>
      </c>
      <c r="L4224" s="8">
        <v>0</v>
      </c>
      <c r="M4224" s="14">
        <f t="shared" si="198"/>
        <v>9463.58</v>
      </c>
      <c r="N4224" s="8">
        <v>0</v>
      </c>
      <c r="O4224" s="8">
        <v>0</v>
      </c>
      <c r="P4224" s="8" t="s">
        <v>77</v>
      </c>
      <c r="R4224" s="8">
        <v>1</v>
      </c>
      <c r="S4224" s="13">
        <f>_xlfn.XLOOKUP(P4224,rif_fee_schedule!$A$2:$A$84,rif_fee_schedule!C$2:C$84, 0)*1.628</f>
        <v>9769.6279999999988</v>
      </c>
      <c r="T4224" s="13">
        <f>_xlfn.XLOOKUP(P4224,rif_fee_schedule!$A$2:$A$84,rif_fee_schedule!D$2:D$84, 0)</f>
        <v>5674</v>
      </c>
      <c r="U4224" s="14">
        <f t="shared" si="199"/>
        <v>9769.6279999999988</v>
      </c>
      <c r="V4224" s="14">
        <f t="shared" si="200"/>
        <v>5674</v>
      </c>
      <c r="W4224"/>
      <c r="Y4224" s="3">
        <v>23988344.25</v>
      </c>
      <c r="Z4224" s="3">
        <v>491993.61</v>
      </c>
      <c r="AA4224" s="3">
        <v>633517.25</v>
      </c>
      <c r="AB4224">
        <v>0</v>
      </c>
      <c r="AC4224" s="3">
        <v>0</v>
      </c>
      <c r="AD4224" s="2">
        <v>2811604.2</v>
      </c>
      <c r="AE4224" s="3">
        <v>599122533.62</v>
      </c>
      <c r="AF4224" s="3">
        <v>12164932.65</v>
      </c>
      <c r="AG4224" s="3">
        <v>2628720.44</v>
      </c>
      <c r="AH4224" s="3">
        <v>103699.7</v>
      </c>
      <c r="AI4224" s="3">
        <v>2074</v>
      </c>
      <c r="AJ4224" s="2">
        <v>-10188946.82</v>
      </c>
    </row>
    <row r="4225" spans="1:36" hidden="1" x14ac:dyDescent="0.25">
      <c r="A4225" s="8">
        <v>3</v>
      </c>
      <c r="B4225" s="8" t="s">
        <v>3222</v>
      </c>
      <c r="C4225" s="8">
        <v>420160000020</v>
      </c>
      <c r="D4225" s="8" t="s">
        <v>3223</v>
      </c>
      <c r="F4225" s="8" t="s">
        <v>3224</v>
      </c>
      <c r="G4225" s="10">
        <v>43705</v>
      </c>
      <c r="H4225" s="8" t="s">
        <v>31</v>
      </c>
      <c r="I4225" s="8" t="s">
        <v>38</v>
      </c>
      <c r="J4225" s="9">
        <v>9278.02</v>
      </c>
      <c r="K4225" s="9">
        <v>185.56</v>
      </c>
      <c r="L4225" s="8">
        <v>0</v>
      </c>
      <c r="M4225" s="14">
        <f t="shared" si="198"/>
        <v>9463.58</v>
      </c>
      <c r="N4225" s="8">
        <v>0</v>
      </c>
      <c r="O4225" s="8">
        <v>0</v>
      </c>
      <c r="P4225" s="8" t="s">
        <v>77</v>
      </c>
      <c r="R4225" s="8">
        <v>1</v>
      </c>
      <c r="S4225" s="13">
        <f>_xlfn.XLOOKUP(P4225,rif_fee_schedule!$A$2:$A$84,rif_fee_schedule!C$2:C$84, 0)*1.628</f>
        <v>9769.6279999999988</v>
      </c>
      <c r="T4225" s="13">
        <f>_xlfn.XLOOKUP(P4225,rif_fee_schedule!$A$2:$A$84,rif_fee_schedule!D$2:D$84, 0)</f>
        <v>5674</v>
      </c>
      <c r="U4225" s="14">
        <f t="shared" si="199"/>
        <v>9769.6279999999988</v>
      </c>
      <c r="V4225" s="14">
        <f t="shared" si="200"/>
        <v>5674</v>
      </c>
      <c r="W4225"/>
      <c r="Y4225" s="3">
        <v>23988344.25</v>
      </c>
      <c r="Z4225" s="3">
        <v>491993.61</v>
      </c>
      <c r="AA4225" s="3">
        <v>633517.25</v>
      </c>
      <c r="AB4225">
        <v>0</v>
      </c>
      <c r="AC4225" s="3">
        <v>0</v>
      </c>
      <c r="AD4225" s="2">
        <v>2811604.2</v>
      </c>
      <c r="AE4225" s="3">
        <v>599122533.62</v>
      </c>
      <c r="AF4225" s="3">
        <v>12164932.65</v>
      </c>
      <c r="AG4225" s="3">
        <v>2628720.44</v>
      </c>
      <c r="AH4225" s="3">
        <v>103699.7</v>
      </c>
      <c r="AI4225" s="3">
        <v>2074</v>
      </c>
      <c r="AJ4225" s="2">
        <v>-10188946.82</v>
      </c>
    </row>
    <row r="4226" spans="1:36" hidden="1" x14ac:dyDescent="0.25">
      <c r="A4226" s="8">
        <v>3</v>
      </c>
      <c r="B4226" s="8" t="s">
        <v>3204</v>
      </c>
      <c r="C4226" s="8">
        <v>420160000020</v>
      </c>
      <c r="D4226" s="8" t="s">
        <v>3205</v>
      </c>
      <c r="F4226" s="8" t="s">
        <v>3206</v>
      </c>
      <c r="G4226" s="10">
        <v>43707</v>
      </c>
      <c r="H4226" s="8" t="s">
        <v>31</v>
      </c>
      <c r="I4226" s="8" t="s">
        <v>38</v>
      </c>
      <c r="J4226" s="9">
        <v>9278.02</v>
      </c>
      <c r="K4226" s="9">
        <v>185.56</v>
      </c>
      <c r="L4226" s="8">
        <v>0</v>
      </c>
      <c r="M4226" s="14">
        <f t="shared" si="198"/>
        <v>9463.58</v>
      </c>
      <c r="N4226" s="8">
        <v>0</v>
      </c>
      <c r="O4226" s="8">
        <v>0</v>
      </c>
      <c r="P4226" s="8" t="s">
        <v>77</v>
      </c>
      <c r="R4226" s="8">
        <v>1</v>
      </c>
      <c r="S4226" s="13">
        <f>_xlfn.XLOOKUP(P4226,rif_fee_schedule!$A$2:$A$84,rif_fee_schedule!C$2:C$84, 0)*1.628</f>
        <v>9769.6279999999988</v>
      </c>
      <c r="T4226" s="13">
        <f>_xlfn.XLOOKUP(P4226,rif_fee_schedule!$A$2:$A$84,rif_fee_schedule!D$2:D$84, 0)</f>
        <v>5674</v>
      </c>
      <c r="U4226" s="14">
        <f t="shared" si="199"/>
        <v>9769.6279999999988</v>
      </c>
      <c r="V4226" s="14">
        <f t="shared" si="200"/>
        <v>5674</v>
      </c>
      <c r="W4226"/>
      <c r="Y4226" s="3">
        <v>23988344.25</v>
      </c>
      <c r="Z4226" s="3">
        <v>491993.61</v>
      </c>
      <c r="AA4226" s="3">
        <v>633517.25</v>
      </c>
      <c r="AB4226">
        <v>0</v>
      </c>
      <c r="AC4226" s="3">
        <v>0</v>
      </c>
      <c r="AD4226" s="2">
        <v>2811604.2</v>
      </c>
      <c r="AE4226" s="3">
        <v>599122533.62</v>
      </c>
      <c r="AF4226" s="3">
        <v>12164932.65</v>
      </c>
      <c r="AG4226" s="3">
        <v>2628720.44</v>
      </c>
      <c r="AH4226" s="3">
        <v>103699.7</v>
      </c>
      <c r="AI4226" s="3">
        <v>2074</v>
      </c>
      <c r="AJ4226" s="2">
        <v>-10188946.82</v>
      </c>
    </row>
    <row r="4227" spans="1:36" hidden="1" x14ac:dyDescent="0.25">
      <c r="A4227" s="8">
        <v>3</v>
      </c>
      <c r="B4227" s="8" t="s">
        <v>3236</v>
      </c>
      <c r="C4227" s="8">
        <v>420160000020</v>
      </c>
      <c r="D4227" s="8" t="s">
        <v>3237</v>
      </c>
      <c r="F4227" s="8" t="s">
        <v>3238</v>
      </c>
      <c r="G4227" s="10">
        <v>43705</v>
      </c>
      <c r="H4227" s="8" t="s">
        <v>31</v>
      </c>
      <c r="I4227" s="8" t="s">
        <v>38</v>
      </c>
      <c r="J4227" s="9">
        <v>9278.02</v>
      </c>
      <c r="K4227" s="9">
        <v>185.56</v>
      </c>
      <c r="L4227" s="8">
        <v>0</v>
      </c>
      <c r="M4227" s="14">
        <f t="shared" si="198"/>
        <v>9463.58</v>
      </c>
      <c r="N4227" s="8">
        <v>0</v>
      </c>
      <c r="O4227" s="8">
        <v>0</v>
      </c>
      <c r="P4227" s="8" t="s">
        <v>77</v>
      </c>
      <c r="R4227" s="8">
        <v>1</v>
      </c>
      <c r="S4227" s="13">
        <f>_xlfn.XLOOKUP(P4227,rif_fee_schedule!$A$2:$A$84,rif_fee_schedule!C$2:C$84, 0)*1.628</f>
        <v>9769.6279999999988</v>
      </c>
      <c r="T4227" s="13">
        <f>_xlfn.XLOOKUP(P4227,rif_fee_schedule!$A$2:$A$84,rif_fee_schedule!D$2:D$84, 0)</f>
        <v>5674</v>
      </c>
      <c r="U4227" s="14">
        <f t="shared" si="199"/>
        <v>9769.6279999999988</v>
      </c>
      <c r="V4227" s="14">
        <f t="shared" si="200"/>
        <v>5674</v>
      </c>
      <c r="W4227"/>
      <c r="Y4227" s="3">
        <v>23988344.25</v>
      </c>
      <c r="Z4227" s="3">
        <v>491993.61</v>
      </c>
      <c r="AA4227" s="3">
        <v>633517.25</v>
      </c>
      <c r="AB4227">
        <v>0</v>
      </c>
      <c r="AC4227" s="3">
        <v>0</v>
      </c>
      <c r="AD4227" s="2">
        <v>2811604.2</v>
      </c>
      <c r="AE4227" s="3">
        <v>599122533.62</v>
      </c>
      <c r="AF4227" s="3">
        <v>12164932.65</v>
      </c>
      <c r="AG4227" s="3">
        <v>2628720.44</v>
      </c>
      <c r="AH4227" s="3">
        <v>103699.7</v>
      </c>
      <c r="AI4227" s="3">
        <v>2074</v>
      </c>
      <c r="AJ4227" s="2">
        <v>-10188946.82</v>
      </c>
    </row>
    <row r="4228" spans="1:36" hidden="1" x14ac:dyDescent="0.25">
      <c r="A4228" s="8">
        <v>7</v>
      </c>
      <c r="B4228" s="8" t="s">
        <v>8419</v>
      </c>
      <c r="C4228" s="8">
        <v>341200210010</v>
      </c>
      <c r="D4228" s="8" t="s">
        <v>8420</v>
      </c>
      <c r="F4228" s="8" t="s">
        <v>8421</v>
      </c>
      <c r="G4228" s="10">
        <v>43705</v>
      </c>
      <c r="H4228" s="8" t="s">
        <v>31</v>
      </c>
      <c r="I4228" s="8" t="s">
        <v>38</v>
      </c>
      <c r="J4228" s="9">
        <v>0</v>
      </c>
      <c r="K4228" s="9">
        <v>0</v>
      </c>
      <c r="L4228" s="8">
        <v>0</v>
      </c>
      <c r="M4228" s="14">
        <f t="shared" si="198"/>
        <v>0</v>
      </c>
      <c r="N4228" s="8">
        <v>0</v>
      </c>
      <c r="O4228" s="8">
        <v>0</v>
      </c>
      <c r="P4228" s="8" t="s">
        <v>77</v>
      </c>
      <c r="R4228" s="8">
        <v>0</v>
      </c>
      <c r="S4228" s="13">
        <f>_xlfn.XLOOKUP(P4228,rif_fee_schedule!$A$2:$A$84,rif_fee_schedule!C$2:C$84, 0)*1.628</f>
        <v>9769.6279999999988</v>
      </c>
      <c r="T4228" s="13">
        <f>_xlfn.XLOOKUP(P4228,rif_fee_schedule!$A$2:$A$84,rif_fee_schedule!D$2:D$84, 0)</f>
        <v>5674</v>
      </c>
      <c r="U4228" s="14">
        <f t="shared" si="199"/>
        <v>0</v>
      </c>
      <c r="V4228" s="14">
        <f t="shared" si="200"/>
        <v>0</v>
      </c>
      <c r="W4228"/>
      <c r="Y4228" s="3">
        <v>53911680.950000003</v>
      </c>
      <c r="Z4228" s="3">
        <v>1078233.76</v>
      </c>
      <c r="AA4228" s="3">
        <v>0</v>
      </c>
      <c r="AB4228">
        <v>0</v>
      </c>
      <c r="AC4228" s="3">
        <v>0</v>
      </c>
      <c r="AD4228" s="2">
        <v>-682358.32</v>
      </c>
      <c r="AE4228" s="3">
        <v>599122533.62</v>
      </c>
      <c r="AF4228" s="3">
        <v>12164932.65</v>
      </c>
      <c r="AG4228" s="3">
        <v>2628720.44</v>
      </c>
      <c r="AH4228" s="3">
        <v>103699.7</v>
      </c>
      <c r="AI4228" s="3">
        <v>2074</v>
      </c>
      <c r="AJ4228" s="2">
        <v>-10188946.82</v>
      </c>
    </row>
    <row r="4229" spans="1:36" hidden="1" x14ac:dyDescent="0.25">
      <c r="A4229" s="8">
        <v>3</v>
      </c>
      <c r="B4229" s="8" t="s">
        <v>3292</v>
      </c>
      <c r="C4229" s="8">
        <v>420160000020</v>
      </c>
      <c r="D4229" s="8" t="s">
        <v>3293</v>
      </c>
      <c r="F4229" s="8" t="s">
        <v>3294</v>
      </c>
      <c r="G4229" s="10">
        <v>43711</v>
      </c>
      <c r="H4229" s="8" t="s">
        <v>31</v>
      </c>
      <c r="I4229" s="8" t="s">
        <v>38</v>
      </c>
      <c r="J4229" s="9">
        <v>9278.02</v>
      </c>
      <c r="K4229" s="9">
        <v>185.56</v>
      </c>
      <c r="L4229" s="8">
        <v>0</v>
      </c>
      <c r="M4229" s="14">
        <f t="shared" si="198"/>
        <v>9463.58</v>
      </c>
      <c r="N4229" s="8">
        <v>0</v>
      </c>
      <c r="O4229" s="8">
        <v>0</v>
      </c>
      <c r="P4229" s="8" t="s">
        <v>77</v>
      </c>
      <c r="R4229" s="8">
        <v>1</v>
      </c>
      <c r="S4229" s="13">
        <f>_xlfn.XLOOKUP(P4229,rif_fee_schedule!$A$2:$A$84,rif_fee_schedule!C$2:C$84, 0)*1.628</f>
        <v>9769.6279999999988</v>
      </c>
      <c r="T4229" s="13">
        <f>_xlfn.XLOOKUP(P4229,rif_fee_schedule!$A$2:$A$84,rif_fee_schedule!D$2:D$84, 0)</f>
        <v>5674</v>
      </c>
      <c r="U4229" s="14">
        <f t="shared" si="199"/>
        <v>9769.6279999999988</v>
      </c>
      <c r="V4229" s="14">
        <f t="shared" si="200"/>
        <v>5674</v>
      </c>
      <c r="W4229"/>
      <c r="Y4229" s="3">
        <v>23988344.25</v>
      </c>
      <c r="Z4229" s="3">
        <v>491993.61</v>
      </c>
      <c r="AA4229" s="3">
        <v>633517.25</v>
      </c>
      <c r="AB4229">
        <v>0</v>
      </c>
      <c r="AC4229" s="3">
        <v>0</v>
      </c>
      <c r="AD4229" s="2">
        <v>2811604.2</v>
      </c>
      <c r="AE4229" s="3">
        <v>599122533.62</v>
      </c>
      <c r="AF4229" s="3">
        <v>12164932.65</v>
      </c>
      <c r="AG4229" s="3">
        <v>2628720.44</v>
      </c>
      <c r="AH4229" s="3">
        <v>103699.7</v>
      </c>
      <c r="AI4229" s="3">
        <v>2074</v>
      </c>
      <c r="AJ4229" s="2">
        <v>-10188946.82</v>
      </c>
    </row>
    <row r="4230" spans="1:36" hidden="1" x14ac:dyDescent="0.25">
      <c r="A4230" s="8">
        <v>3.1</v>
      </c>
      <c r="B4230" s="8" t="s">
        <v>4369</v>
      </c>
      <c r="C4230" s="8">
        <v>3421170031080</v>
      </c>
      <c r="D4230" s="8" t="s">
        <v>4370</v>
      </c>
      <c r="G4230" s="10">
        <v>43703</v>
      </c>
      <c r="H4230" s="8" t="s">
        <v>31</v>
      </c>
      <c r="I4230" s="8" t="s">
        <v>32</v>
      </c>
      <c r="J4230" s="9">
        <v>0</v>
      </c>
      <c r="K4230" s="9">
        <v>0</v>
      </c>
      <c r="L4230" s="8">
        <v>0</v>
      </c>
      <c r="M4230" s="14">
        <f t="shared" si="198"/>
        <v>0</v>
      </c>
      <c r="N4230" s="8">
        <v>0</v>
      </c>
      <c r="O4230" s="8">
        <v>0</v>
      </c>
      <c r="P4230" s="8" t="s">
        <v>114</v>
      </c>
      <c r="R4230" s="8">
        <v>0</v>
      </c>
      <c r="S4230" s="13">
        <f>_xlfn.XLOOKUP(P4230,rif_fee_schedule!$A$2:$A$84,rif_fee_schedule!C$2:C$84, 0)*1.628</f>
        <v>4288.152</v>
      </c>
      <c r="T4230" s="13">
        <f>_xlfn.XLOOKUP(P4230,rif_fee_schedule!$A$2:$A$84,rif_fee_schedule!D$2:D$84, 0)</f>
        <v>2490</v>
      </c>
      <c r="U4230" s="14">
        <f t="shared" si="199"/>
        <v>0</v>
      </c>
      <c r="V4230" s="14">
        <f t="shared" si="200"/>
        <v>0</v>
      </c>
      <c r="Y4230" s="3">
        <v>34362078.990000002</v>
      </c>
      <c r="Z4230" s="3">
        <v>687512.03</v>
      </c>
      <c r="AA4230" s="3">
        <v>0</v>
      </c>
      <c r="AB4230">
        <v>0</v>
      </c>
      <c r="AC4230" s="3">
        <v>0</v>
      </c>
      <c r="AD4230" s="2">
        <v>-175934.14</v>
      </c>
      <c r="AE4230" s="3">
        <v>599122533.62</v>
      </c>
      <c r="AF4230" s="3">
        <v>12164932.65</v>
      </c>
      <c r="AG4230" s="3">
        <v>2628720.44</v>
      </c>
      <c r="AH4230" s="3">
        <v>103699.7</v>
      </c>
      <c r="AI4230" s="3">
        <v>2074</v>
      </c>
      <c r="AJ4230" s="2">
        <v>-10188946.82</v>
      </c>
    </row>
    <row r="4231" spans="1:36" hidden="1" x14ac:dyDescent="0.25">
      <c r="A4231" s="8">
        <v>8</v>
      </c>
      <c r="B4231" s="8" t="s">
        <v>8689</v>
      </c>
      <c r="C4231" s="8">
        <v>232330080020</v>
      </c>
      <c r="D4231" s="8" t="s">
        <v>8690</v>
      </c>
      <c r="F4231" s="8" t="s">
        <v>8691</v>
      </c>
      <c r="G4231" s="10">
        <v>43714</v>
      </c>
      <c r="H4231" s="8" t="s">
        <v>31</v>
      </c>
      <c r="I4231" s="8" t="s">
        <v>38</v>
      </c>
      <c r="J4231" s="9">
        <v>8763.18</v>
      </c>
      <c r="K4231" s="9">
        <v>175.26</v>
      </c>
      <c r="L4231" s="8">
        <v>0</v>
      </c>
      <c r="M4231" s="14">
        <f t="shared" si="198"/>
        <v>8938.44</v>
      </c>
      <c r="N4231" s="8">
        <v>0</v>
      </c>
      <c r="O4231" s="8">
        <v>0</v>
      </c>
      <c r="P4231" s="8" t="s">
        <v>113</v>
      </c>
      <c r="R4231" s="8">
        <v>-4</v>
      </c>
      <c r="S4231" s="13">
        <f>_xlfn.XLOOKUP(P4231,rif_fee_schedule!$A$2:$A$84,rif_fee_schedule!C$2:C$84, 0)*1.628</f>
        <v>6860.3919999999998</v>
      </c>
      <c r="T4231" s="13">
        <f>_xlfn.XLOOKUP(P4231,rif_fee_schedule!$A$2:$A$84,rif_fee_schedule!D$2:D$84, 0)</f>
        <v>3984</v>
      </c>
      <c r="U4231" s="14">
        <f t="shared" si="199"/>
        <v>-27441.567999999999</v>
      </c>
      <c r="V4231" s="14">
        <f t="shared" si="200"/>
        <v>-15936</v>
      </c>
      <c r="W4231"/>
      <c r="Y4231" s="3">
        <v>38230434.439999998</v>
      </c>
      <c r="Z4231" s="3">
        <v>764608.82</v>
      </c>
      <c r="AA4231" s="3">
        <v>0</v>
      </c>
      <c r="AB4231">
        <v>0</v>
      </c>
      <c r="AC4231" s="3">
        <v>0</v>
      </c>
      <c r="AD4231" s="2">
        <v>-229524.99</v>
      </c>
      <c r="AE4231" s="3">
        <v>599122533.62</v>
      </c>
      <c r="AF4231" s="3">
        <v>12164932.65</v>
      </c>
      <c r="AG4231" s="3">
        <v>2628720.44</v>
      </c>
      <c r="AH4231" s="3">
        <v>103699.7</v>
      </c>
      <c r="AI4231" s="3">
        <v>2074</v>
      </c>
      <c r="AJ4231" s="2">
        <v>-10188946.82</v>
      </c>
    </row>
    <row r="4232" spans="1:36" hidden="1" x14ac:dyDescent="0.25">
      <c r="A4232" s="8">
        <v>8</v>
      </c>
      <c r="B4232" s="8" t="s">
        <v>8689</v>
      </c>
      <c r="C4232" s="8">
        <v>232330080020</v>
      </c>
      <c r="D4232" s="8" t="s">
        <v>8690</v>
      </c>
      <c r="F4232" s="8" t="s">
        <v>8691</v>
      </c>
      <c r="G4232" s="10">
        <v>43714</v>
      </c>
      <c r="H4232" s="8" t="s">
        <v>31</v>
      </c>
      <c r="I4232" s="8" t="s">
        <v>38</v>
      </c>
      <c r="J4232" s="9">
        <v>8763.18</v>
      </c>
      <c r="K4232" s="9">
        <v>175.26</v>
      </c>
      <c r="L4232" s="8">
        <v>0</v>
      </c>
      <c r="M4232" s="14">
        <f t="shared" si="198"/>
        <v>8938.44</v>
      </c>
      <c r="N4232" s="8">
        <v>0</v>
      </c>
      <c r="O4232" s="8">
        <v>0</v>
      </c>
      <c r="P4232" s="8" t="s">
        <v>838</v>
      </c>
      <c r="R4232" s="8">
        <v>4</v>
      </c>
      <c r="S4232" s="13">
        <f>_xlfn.XLOOKUP(P4232,rif_fee_schedule!$A$2:$A$84,rif_fee_schedule!C$2:C$84, 0)*1.628</f>
        <v>9299.1359999999986</v>
      </c>
      <c r="T4232" s="13">
        <f>_xlfn.XLOOKUP(P4232,rif_fee_schedule!$A$2:$A$84,rif_fee_schedule!D$2:D$84, 0)</f>
        <v>5401</v>
      </c>
      <c r="U4232" s="14">
        <f t="shared" si="199"/>
        <v>37196.543999999994</v>
      </c>
      <c r="V4232" s="14">
        <f t="shared" si="200"/>
        <v>21604</v>
      </c>
      <c r="W4232"/>
      <c r="Y4232" s="3">
        <v>38230434.439999998</v>
      </c>
      <c r="Z4232" s="3">
        <v>764608.82</v>
      </c>
      <c r="AA4232" s="3">
        <v>0</v>
      </c>
      <c r="AB4232">
        <v>0</v>
      </c>
      <c r="AC4232" s="3">
        <v>0</v>
      </c>
      <c r="AD4232" s="2">
        <v>-229524.99</v>
      </c>
      <c r="AE4232" s="3">
        <v>599122533.62</v>
      </c>
      <c r="AF4232" s="3">
        <v>12164932.65</v>
      </c>
      <c r="AG4232" s="3">
        <v>2628720.44</v>
      </c>
      <c r="AH4232" s="3">
        <v>103699.7</v>
      </c>
      <c r="AI4232" s="3">
        <v>2074</v>
      </c>
      <c r="AJ4232" s="2">
        <v>-10188946.82</v>
      </c>
    </row>
    <row r="4233" spans="1:36" hidden="1" x14ac:dyDescent="0.25">
      <c r="A4233" s="8">
        <v>3.1</v>
      </c>
      <c r="B4233" s="8" t="s">
        <v>4148</v>
      </c>
      <c r="C4233" s="8">
        <v>1322270016330</v>
      </c>
      <c r="D4233" s="8" t="s">
        <v>4149</v>
      </c>
      <c r="G4233" s="10">
        <v>43705</v>
      </c>
      <c r="H4233" s="8" t="s">
        <v>31</v>
      </c>
      <c r="I4233" s="8" t="s">
        <v>32</v>
      </c>
      <c r="J4233" s="9">
        <v>8772.4500000000007</v>
      </c>
      <c r="K4233" s="9">
        <v>175.45</v>
      </c>
      <c r="L4233" s="8">
        <v>0</v>
      </c>
      <c r="M4233" s="14">
        <f t="shared" si="198"/>
        <v>8947.9000000000015</v>
      </c>
      <c r="N4233" s="8">
        <v>0</v>
      </c>
      <c r="O4233" s="8">
        <v>0</v>
      </c>
      <c r="P4233" s="8" t="s">
        <v>77</v>
      </c>
      <c r="R4233" s="8">
        <v>1</v>
      </c>
      <c r="S4233" s="13">
        <f>_xlfn.XLOOKUP(P4233,rif_fee_schedule!$A$2:$A$84,rif_fee_schedule!C$2:C$84, 0)*1.628</f>
        <v>9769.6279999999988</v>
      </c>
      <c r="T4233" s="13">
        <f>_xlfn.XLOOKUP(P4233,rif_fee_schedule!$A$2:$A$84,rif_fee_schedule!D$2:D$84, 0)</f>
        <v>5674</v>
      </c>
      <c r="U4233" s="14">
        <f t="shared" si="199"/>
        <v>9769.6279999999988</v>
      </c>
      <c r="V4233" s="14">
        <f t="shared" si="200"/>
        <v>5674</v>
      </c>
      <c r="Y4233" s="3">
        <v>34362078.990000002</v>
      </c>
      <c r="Z4233" s="3">
        <v>687512.03</v>
      </c>
      <c r="AA4233" s="3">
        <v>0</v>
      </c>
      <c r="AB4233">
        <v>0</v>
      </c>
      <c r="AC4233" s="3">
        <v>0</v>
      </c>
      <c r="AD4233" s="2">
        <v>-175934.14</v>
      </c>
      <c r="AE4233" s="3">
        <v>599122533.62</v>
      </c>
      <c r="AF4233" s="3">
        <v>12164932.65</v>
      </c>
      <c r="AG4233" s="3">
        <v>2628720.44</v>
      </c>
      <c r="AH4233" s="3">
        <v>103699.7</v>
      </c>
      <c r="AI4233" s="3">
        <v>2074</v>
      </c>
      <c r="AJ4233" s="2">
        <v>-10188946.82</v>
      </c>
    </row>
    <row r="4234" spans="1:36" hidden="1" x14ac:dyDescent="0.25">
      <c r="A4234" s="8">
        <v>2</v>
      </c>
      <c r="B4234" s="8" t="s">
        <v>980</v>
      </c>
      <c r="C4234" s="8">
        <v>101040701140</v>
      </c>
      <c r="D4234" s="8" t="s">
        <v>981</v>
      </c>
      <c r="F4234" s="8" t="s">
        <v>982</v>
      </c>
      <c r="G4234" s="10">
        <v>43706</v>
      </c>
      <c r="H4234" s="8" t="s">
        <v>31</v>
      </c>
      <c r="I4234" s="8" t="s">
        <v>38</v>
      </c>
      <c r="J4234" s="9">
        <v>28648.82</v>
      </c>
      <c r="K4234" s="9">
        <v>572.98</v>
      </c>
      <c r="L4234" s="8">
        <v>0</v>
      </c>
      <c r="M4234" s="14">
        <f t="shared" si="198"/>
        <v>29221.8</v>
      </c>
      <c r="N4234" s="8">
        <v>0</v>
      </c>
      <c r="O4234" s="8">
        <v>0</v>
      </c>
      <c r="P4234" s="8" t="s">
        <v>114</v>
      </c>
      <c r="R4234" s="8">
        <v>-2</v>
      </c>
      <c r="S4234" s="13">
        <f>_xlfn.XLOOKUP(P4234,rif_fee_schedule!$A$2:$A$84,rif_fee_schedule!C$2:C$84, 0)*1.628</f>
        <v>4288.152</v>
      </c>
      <c r="T4234" s="13">
        <f>_xlfn.XLOOKUP(P4234,rif_fee_schedule!$A$2:$A$84,rif_fee_schedule!D$2:D$84, 0)</f>
        <v>2490</v>
      </c>
      <c r="U4234" s="14">
        <f t="shared" si="199"/>
        <v>-8576.3040000000001</v>
      </c>
      <c r="V4234" s="14">
        <f t="shared" si="200"/>
        <v>-4980</v>
      </c>
      <c r="W4234"/>
      <c r="Y4234" s="3">
        <v>272008405.74000001</v>
      </c>
      <c r="Z4234" s="3">
        <v>5573244.3300000001</v>
      </c>
      <c r="AA4234" s="3">
        <v>0</v>
      </c>
      <c r="AB4234">
        <v>0</v>
      </c>
      <c r="AC4234" s="3">
        <v>0</v>
      </c>
      <c r="AD4234" s="2">
        <v>-7297347.0099999998</v>
      </c>
      <c r="AE4234" s="3">
        <v>599122533.62</v>
      </c>
      <c r="AF4234" s="3">
        <v>12164932.65</v>
      </c>
      <c r="AG4234" s="3">
        <v>2628720.44</v>
      </c>
      <c r="AH4234" s="3">
        <v>103699.7</v>
      </c>
      <c r="AI4234" s="3">
        <v>2074</v>
      </c>
      <c r="AJ4234" s="2">
        <v>-10188946.82</v>
      </c>
    </row>
    <row r="4235" spans="1:36" hidden="1" x14ac:dyDescent="0.25">
      <c r="A4235" s="8">
        <v>2</v>
      </c>
      <c r="B4235" s="8" t="s">
        <v>980</v>
      </c>
      <c r="C4235" s="8">
        <v>101040701140</v>
      </c>
      <c r="D4235" s="8" t="s">
        <v>981</v>
      </c>
      <c r="F4235" s="8" t="s">
        <v>982</v>
      </c>
      <c r="G4235" s="10">
        <v>43706</v>
      </c>
      <c r="H4235" s="8" t="s">
        <v>31</v>
      </c>
      <c r="I4235" s="8" t="s">
        <v>38</v>
      </c>
      <c r="J4235" s="9">
        <v>28648.82</v>
      </c>
      <c r="K4235" s="9">
        <v>572.98</v>
      </c>
      <c r="L4235" s="8">
        <v>0</v>
      </c>
      <c r="M4235" s="14">
        <f t="shared" si="198"/>
        <v>29221.8</v>
      </c>
      <c r="N4235" s="8">
        <v>0</v>
      </c>
      <c r="O4235" s="8">
        <v>0</v>
      </c>
      <c r="P4235" s="8" t="s">
        <v>983</v>
      </c>
      <c r="R4235" s="8">
        <v>264</v>
      </c>
      <c r="S4235" s="13">
        <f>_xlfn.XLOOKUP(P4235,rif_fee_schedule!$A$2:$A$84,rif_fee_schedule!C$2:C$84, 0)*1.628</f>
        <v>203.5</v>
      </c>
      <c r="T4235" s="13">
        <f>_xlfn.XLOOKUP(P4235,rif_fee_schedule!$A$2:$A$84,rif_fee_schedule!D$2:D$84, 0)</f>
        <v>118</v>
      </c>
      <c r="U4235" s="14">
        <f t="shared" si="199"/>
        <v>53724</v>
      </c>
      <c r="V4235" s="14">
        <f t="shared" si="200"/>
        <v>31152</v>
      </c>
      <c r="W4235"/>
      <c r="Y4235" s="3">
        <v>272008405.74000001</v>
      </c>
      <c r="Z4235" s="3">
        <v>5573244.3300000001</v>
      </c>
      <c r="AA4235" s="3">
        <v>0</v>
      </c>
      <c r="AB4235">
        <v>0</v>
      </c>
      <c r="AC4235" s="3">
        <v>0</v>
      </c>
      <c r="AD4235" s="2">
        <v>-7297347.0099999998</v>
      </c>
      <c r="AE4235" s="3">
        <v>599122533.62</v>
      </c>
      <c r="AF4235" s="3">
        <v>12164932.65</v>
      </c>
      <c r="AG4235" s="3">
        <v>2628720.44</v>
      </c>
      <c r="AH4235" s="3">
        <v>103699.7</v>
      </c>
      <c r="AI4235" s="3">
        <v>2074</v>
      </c>
      <c r="AJ4235" s="2">
        <v>-10188946.82</v>
      </c>
    </row>
    <row r="4236" spans="1:36" hidden="1" x14ac:dyDescent="0.25">
      <c r="A4236" s="8">
        <v>2</v>
      </c>
      <c r="B4236" s="8" t="s">
        <v>980</v>
      </c>
      <c r="C4236" s="8">
        <v>101040701140</v>
      </c>
      <c r="D4236" s="8" t="s">
        <v>981</v>
      </c>
      <c r="F4236" s="8" t="s">
        <v>982</v>
      </c>
      <c r="G4236" s="10">
        <v>43706</v>
      </c>
      <c r="H4236" s="8" t="s">
        <v>31</v>
      </c>
      <c r="I4236" s="8" t="s">
        <v>38</v>
      </c>
      <c r="J4236" s="9">
        <v>28648.82</v>
      </c>
      <c r="K4236" s="9">
        <v>572.98</v>
      </c>
      <c r="L4236" s="8">
        <v>0</v>
      </c>
      <c r="M4236" s="14">
        <f t="shared" si="198"/>
        <v>29221.8</v>
      </c>
      <c r="N4236" s="8">
        <v>0</v>
      </c>
      <c r="O4236" s="8">
        <v>0</v>
      </c>
      <c r="P4236" s="8" t="s">
        <v>77</v>
      </c>
      <c r="R4236" s="8">
        <v>-1</v>
      </c>
      <c r="S4236" s="13">
        <f>_xlfn.XLOOKUP(P4236,rif_fee_schedule!$A$2:$A$84,rif_fee_schedule!C$2:C$84, 0)*1.628</f>
        <v>9769.6279999999988</v>
      </c>
      <c r="T4236" s="13">
        <f>_xlfn.XLOOKUP(P4236,rif_fee_schedule!$A$2:$A$84,rif_fee_schedule!D$2:D$84, 0)</f>
        <v>5674</v>
      </c>
      <c r="U4236" s="14">
        <f t="shared" si="199"/>
        <v>-9769.6279999999988</v>
      </c>
      <c r="V4236" s="14">
        <f t="shared" si="200"/>
        <v>-5674</v>
      </c>
      <c r="W4236"/>
      <c r="Y4236" s="3">
        <v>272008405.74000001</v>
      </c>
      <c r="Z4236" s="3">
        <v>5573244.3300000001</v>
      </c>
      <c r="AA4236" s="3">
        <v>0</v>
      </c>
      <c r="AB4236">
        <v>0</v>
      </c>
      <c r="AC4236" s="3">
        <v>0</v>
      </c>
      <c r="AD4236" s="2">
        <v>-7297347.0099999998</v>
      </c>
      <c r="AE4236" s="3">
        <v>599122533.62</v>
      </c>
      <c r="AF4236" s="3">
        <v>12164932.65</v>
      </c>
      <c r="AG4236" s="3">
        <v>2628720.44</v>
      </c>
      <c r="AH4236" s="3">
        <v>103699.7</v>
      </c>
      <c r="AI4236" s="3">
        <v>2074</v>
      </c>
      <c r="AJ4236" s="2">
        <v>-10188946.82</v>
      </c>
    </row>
    <row r="4237" spans="1:36" hidden="1" x14ac:dyDescent="0.25">
      <c r="A4237" s="8">
        <v>2</v>
      </c>
      <c r="B4237" s="8" t="s">
        <v>1065</v>
      </c>
      <c r="C4237" s="8">
        <v>131120670230</v>
      </c>
      <c r="D4237" s="8" t="s">
        <v>1066</v>
      </c>
      <c r="F4237" s="8" t="s">
        <v>1067</v>
      </c>
      <c r="G4237" s="10">
        <v>43712</v>
      </c>
      <c r="H4237" s="8" t="s">
        <v>31</v>
      </c>
      <c r="I4237" s="8" t="s">
        <v>38</v>
      </c>
      <c r="J4237" s="9">
        <v>27947.61</v>
      </c>
      <c r="K4237" s="9">
        <v>558.96</v>
      </c>
      <c r="L4237" s="8">
        <v>0</v>
      </c>
      <c r="M4237" s="14">
        <f t="shared" si="198"/>
        <v>28506.57</v>
      </c>
      <c r="N4237" s="8">
        <v>0</v>
      </c>
      <c r="O4237" s="8">
        <v>0</v>
      </c>
      <c r="P4237" s="8" t="s">
        <v>613</v>
      </c>
      <c r="R4237" s="8">
        <v>20</v>
      </c>
      <c r="S4237" s="13">
        <f>_xlfn.XLOOKUP(P4237,rif_fee_schedule!$A$2:$A$84,rif_fee_schedule!C$2:C$84, 0)*1.628</f>
        <v>1619.86</v>
      </c>
      <c r="T4237" s="13">
        <f>_xlfn.XLOOKUP(P4237,rif_fee_schedule!$A$2:$A$84,rif_fee_schedule!D$2:D$84, 0)</f>
        <v>940</v>
      </c>
      <c r="U4237" s="14">
        <f t="shared" si="199"/>
        <v>32397.199999999997</v>
      </c>
      <c r="V4237" s="14">
        <f t="shared" si="200"/>
        <v>18800</v>
      </c>
      <c r="W4237"/>
      <c r="Y4237" s="3">
        <v>272008405.74000001</v>
      </c>
      <c r="Z4237" s="3">
        <v>5573244.3300000001</v>
      </c>
      <c r="AA4237" s="3">
        <v>0</v>
      </c>
      <c r="AB4237">
        <v>0</v>
      </c>
      <c r="AC4237" s="3">
        <v>0</v>
      </c>
      <c r="AD4237" s="2">
        <v>-7297347.0099999998</v>
      </c>
      <c r="AE4237" s="3">
        <v>599122533.62</v>
      </c>
      <c r="AF4237" s="3">
        <v>12164932.65</v>
      </c>
      <c r="AG4237" s="3">
        <v>2628720.44</v>
      </c>
      <c r="AH4237" s="3">
        <v>103699.7</v>
      </c>
      <c r="AI4237" s="3">
        <v>2074</v>
      </c>
      <c r="AJ4237" s="2">
        <v>-10188946.82</v>
      </c>
    </row>
    <row r="4238" spans="1:36" hidden="1" x14ac:dyDescent="0.25">
      <c r="A4238" s="8">
        <v>2</v>
      </c>
      <c r="B4238" s="8" t="s">
        <v>1065</v>
      </c>
      <c r="C4238" s="8">
        <v>131120670230</v>
      </c>
      <c r="D4238" s="8" t="s">
        <v>1066</v>
      </c>
      <c r="F4238" s="8" t="s">
        <v>1067</v>
      </c>
      <c r="G4238" s="10">
        <v>43712</v>
      </c>
      <c r="H4238" s="8" t="s">
        <v>31</v>
      </c>
      <c r="I4238" s="8" t="s">
        <v>38</v>
      </c>
      <c r="J4238" s="9">
        <v>27947.61</v>
      </c>
      <c r="K4238" s="9">
        <v>558.96</v>
      </c>
      <c r="L4238" s="8">
        <v>0</v>
      </c>
      <c r="M4238" s="14">
        <f t="shared" si="198"/>
        <v>28506.57</v>
      </c>
      <c r="N4238" s="8">
        <v>0</v>
      </c>
      <c r="O4238" s="8">
        <v>0</v>
      </c>
      <c r="P4238" s="8" t="s">
        <v>43</v>
      </c>
      <c r="R4238" s="11">
        <v>-1367</v>
      </c>
      <c r="S4238" s="13">
        <f>_xlfn.XLOOKUP(P4238,rif_fee_schedule!$A$2:$A$84,rif_fee_schedule!C$2:C$84, 0)*1.628</f>
        <v>5.1216879999999998</v>
      </c>
      <c r="T4238" s="13">
        <f>_xlfn.XLOOKUP(P4238,rif_fee_schedule!$A$2:$A$84,rif_fee_schedule!D$2:D$84, 0)</f>
        <v>2.9740000000000002</v>
      </c>
      <c r="U4238" s="14">
        <f t="shared" si="199"/>
        <v>-7001.3474959999994</v>
      </c>
      <c r="V4238" s="14">
        <f t="shared" si="200"/>
        <v>-4065.4580000000001</v>
      </c>
      <c r="W4238" s="2"/>
      <c r="Y4238" s="3">
        <v>272008405.74000001</v>
      </c>
      <c r="Z4238" s="3">
        <v>5573244.3300000001</v>
      </c>
      <c r="AA4238" s="3">
        <v>0</v>
      </c>
      <c r="AB4238">
        <v>0</v>
      </c>
      <c r="AC4238" s="3">
        <v>0</v>
      </c>
      <c r="AD4238" s="2">
        <v>-7297347.0099999998</v>
      </c>
      <c r="AE4238" s="3">
        <v>599122533.62</v>
      </c>
      <c r="AF4238" s="3">
        <v>12164932.65</v>
      </c>
      <c r="AG4238" s="3">
        <v>2628720.44</v>
      </c>
      <c r="AH4238" s="3">
        <v>103699.7</v>
      </c>
      <c r="AI4238" s="3">
        <v>2074</v>
      </c>
      <c r="AJ4238" s="2">
        <v>-10188946.82</v>
      </c>
    </row>
    <row r="4239" spans="1:36" hidden="1" x14ac:dyDescent="0.25">
      <c r="A4239" s="8">
        <v>2</v>
      </c>
      <c r="B4239" s="8" t="s">
        <v>1065</v>
      </c>
      <c r="C4239" s="8">
        <v>131120670230</v>
      </c>
      <c r="D4239" s="8" t="s">
        <v>1066</v>
      </c>
      <c r="F4239" s="8" t="s">
        <v>1067</v>
      </c>
      <c r="G4239" s="10">
        <v>43712</v>
      </c>
      <c r="H4239" s="8" t="s">
        <v>31</v>
      </c>
      <c r="I4239" s="8" t="s">
        <v>38</v>
      </c>
      <c r="J4239" s="9">
        <v>27947.61</v>
      </c>
      <c r="K4239" s="9">
        <v>558.96</v>
      </c>
      <c r="L4239" s="8">
        <v>0</v>
      </c>
      <c r="M4239" s="14">
        <f t="shared" si="198"/>
        <v>28506.57</v>
      </c>
      <c r="N4239" s="8">
        <v>0</v>
      </c>
      <c r="O4239" s="8">
        <v>0</v>
      </c>
      <c r="P4239" s="8" t="s">
        <v>45</v>
      </c>
      <c r="R4239" s="8">
        <v>299</v>
      </c>
      <c r="S4239" s="13">
        <f>_xlfn.XLOOKUP(P4239,rif_fee_schedule!$A$2:$A$84,rif_fee_schedule!C$2:C$84, 0)*1.628</f>
        <v>19.244587999999997</v>
      </c>
      <c r="T4239" s="13">
        <f>_xlfn.XLOOKUP(P4239,rif_fee_schedule!$A$2:$A$84,rif_fee_schedule!D$2:D$84, 0)</f>
        <v>11.177</v>
      </c>
      <c r="U4239" s="14">
        <f t="shared" si="199"/>
        <v>5754.1318119999987</v>
      </c>
      <c r="V4239" s="14">
        <f t="shared" si="200"/>
        <v>3341.9229999999998</v>
      </c>
      <c r="W4239"/>
      <c r="Y4239" s="3">
        <v>272008405.74000001</v>
      </c>
      <c r="Z4239" s="3">
        <v>5573244.3300000001</v>
      </c>
      <c r="AA4239" s="3">
        <v>0</v>
      </c>
      <c r="AB4239">
        <v>0</v>
      </c>
      <c r="AC4239" s="3">
        <v>0</v>
      </c>
      <c r="AD4239" s="2">
        <v>-7297347.0099999998</v>
      </c>
      <c r="AE4239" s="3">
        <v>599122533.62</v>
      </c>
      <c r="AF4239" s="3">
        <v>12164932.65</v>
      </c>
      <c r="AG4239" s="3">
        <v>2628720.44</v>
      </c>
      <c r="AH4239" s="3">
        <v>103699.7</v>
      </c>
      <c r="AI4239" s="3">
        <v>2074</v>
      </c>
      <c r="AJ4239" s="2">
        <v>-10188946.82</v>
      </c>
    </row>
    <row r="4240" spans="1:36" hidden="1" x14ac:dyDescent="0.25">
      <c r="A4240" s="8">
        <v>2</v>
      </c>
      <c r="B4240" s="8" t="s">
        <v>1607</v>
      </c>
      <c r="C4240" s="8">
        <v>131270010310</v>
      </c>
      <c r="D4240" s="8" t="s">
        <v>1608</v>
      </c>
      <c r="F4240" s="8" t="s">
        <v>1387</v>
      </c>
      <c r="G4240" s="10">
        <v>43713</v>
      </c>
      <c r="H4240" s="8" t="s">
        <v>31</v>
      </c>
      <c r="I4240" s="8" t="s">
        <v>32</v>
      </c>
      <c r="J4240" s="9">
        <v>0</v>
      </c>
      <c r="K4240" s="9">
        <v>0</v>
      </c>
      <c r="L4240" s="8">
        <v>0</v>
      </c>
      <c r="M4240" s="14">
        <f t="shared" si="198"/>
        <v>0</v>
      </c>
      <c r="N4240" s="8">
        <v>0</v>
      </c>
      <c r="O4240" s="8">
        <v>0</v>
      </c>
      <c r="P4240" s="8" t="s">
        <v>679</v>
      </c>
      <c r="R4240" s="11">
        <v>8922</v>
      </c>
      <c r="S4240" s="13">
        <f>_xlfn.XLOOKUP(P4240,rif_fee_schedule!$A$2:$A$84,rif_fee_schedule!C$2:C$84, 0)*1.628</f>
        <v>6.108255999999999</v>
      </c>
      <c r="T4240" s="13">
        <f>_xlfn.XLOOKUP(P4240,rif_fee_schedule!$A$2:$A$84,rif_fee_schedule!D$2:D$84, 0)</f>
        <v>3.5470000000000002</v>
      </c>
      <c r="U4240" s="14">
        <f t="shared" si="199"/>
        <v>54497.86003199999</v>
      </c>
      <c r="V4240" s="14">
        <f t="shared" si="200"/>
        <v>31646.334000000003</v>
      </c>
      <c r="W4240" s="2"/>
      <c r="Y4240" s="3">
        <v>272008405.74000001</v>
      </c>
      <c r="Z4240" s="3">
        <v>5573244.3300000001</v>
      </c>
      <c r="AA4240" s="3">
        <v>0</v>
      </c>
      <c r="AB4240">
        <v>0</v>
      </c>
      <c r="AC4240" s="3">
        <v>0</v>
      </c>
      <c r="AD4240" s="2">
        <v>-7297347.0099999998</v>
      </c>
      <c r="AE4240" s="3">
        <v>599122533.62</v>
      </c>
      <c r="AF4240" s="3">
        <v>12164932.65</v>
      </c>
      <c r="AG4240" s="3">
        <v>2628720.44</v>
      </c>
      <c r="AH4240" s="3">
        <v>103699.7</v>
      </c>
      <c r="AI4240" s="3">
        <v>2074</v>
      </c>
      <c r="AJ4240" s="2">
        <v>-10188946.82</v>
      </c>
    </row>
    <row r="4241" spans="1:36" hidden="1" x14ac:dyDescent="0.25">
      <c r="A4241" s="8">
        <v>2</v>
      </c>
      <c r="B4241" s="8" t="s">
        <v>1607</v>
      </c>
      <c r="C4241" s="8">
        <v>131270010310</v>
      </c>
      <c r="D4241" s="8" t="s">
        <v>1608</v>
      </c>
      <c r="F4241" s="8" t="s">
        <v>1387</v>
      </c>
      <c r="G4241" s="10">
        <v>43713</v>
      </c>
      <c r="H4241" s="8" t="s">
        <v>31</v>
      </c>
      <c r="I4241" s="8" t="s">
        <v>32</v>
      </c>
      <c r="J4241" s="9">
        <v>0</v>
      </c>
      <c r="K4241" s="9">
        <v>0</v>
      </c>
      <c r="L4241" s="8">
        <v>0</v>
      </c>
      <c r="M4241" s="14">
        <f t="shared" si="198"/>
        <v>0</v>
      </c>
      <c r="N4241" s="8">
        <v>0</v>
      </c>
      <c r="O4241" s="8">
        <v>0</v>
      </c>
      <c r="P4241" s="8" t="s">
        <v>45</v>
      </c>
      <c r="R4241" s="11">
        <v>-2831</v>
      </c>
      <c r="S4241" s="13">
        <f>_xlfn.XLOOKUP(P4241,rif_fee_schedule!$A$2:$A$84,rif_fee_schedule!C$2:C$84, 0)*1.628</f>
        <v>19.244587999999997</v>
      </c>
      <c r="T4241" s="13">
        <f>_xlfn.XLOOKUP(P4241,rif_fee_schedule!$A$2:$A$84,rif_fee_schedule!D$2:D$84, 0)</f>
        <v>11.177</v>
      </c>
      <c r="U4241" s="14">
        <f t="shared" si="199"/>
        <v>-54481.428627999994</v>
      </c>
      <c r="V4241" s="14">
        <f t="shared" si="200"/>
        <v>-31642.087</v>
      </c>
      <c r="W4241" s="2"/>
      <c r="Y4241" s="3">
        <v>272008405.74000001</v>
      </c>
      <c r="Z4241" s="3">
        <v>5573244.3300000001</v>
      </c>
      <c r="AA4241" s="3">
        <v>0</v>
      </c>
      <c r="AB4241">
        <v>0</v>
      </c>
      <c r="AC4241" s="3">
        <v>0</v>
      </c>
      <c r="AD4241" s="2">
        <v>-7297347.0099999998</v>
      </c>
      <c r="AE4241" s="3">
        <v>599122533.62</v>
      </c>
      <c r="AF4241" s="3">
        <v>12164932.65</v>
      </c>
      <c r="AG4241" s="3">
        <v>2628720.44</v>
      </c>
      <c r="AH4241" s="3">
        <v>103699.7</v>
      </c>
      <c r="AI4241" s="3">
        <v>2074</v>
      </c>
      <c r="AJ4241" s="2">
        <v>-10188946.82</v>
      </c>
    </row>
    <row r="4242" spans="1:36" hidden="1" x14ac:dyDescent="0.25">
      <c r="A4242" s="8">
        <v>2</v>
      </c>
      <c r="B4242" s="8" t="s">
        <v>1607</v>
      </c>
      <c r="C4242" s="8">
        <v>131270010310</v>
      </c>
      <c r="D4242" s="8" t="s">
        <v>1608</v>
      </c>
      <c r="F4242" s="8" t="s">
        <v>1387</v>
      </c>
      <c r="G4242" s="10">
        <v>43713</v>
      </c>
      <c r="H4242" s="8" t="s">
        <v>31</v>
      </c>
      <c r="I4242" s="8" t="s">
        <v>32</v>
      </c>
      <c r="J4242" s="9">
        <v>0</v>
      </c>
      <c r="K4242" s="9">
        <v>0</v>
      </c>
      <c r="L4242" s="8">
        <v>0</v>
      </c>
      <c r="M4242" s="14">
        <f t="shared" si="198"/>
        <v>0</v>
      </c>
      <c r="N4242" s="8">
        <v>0</v>
      </c>
      <c r="O4242" s="8">
        <v>0</v>
      </c>
      <c r="P4242" s="8" t="s">
        <v>106</v>
      </c>
      <c r="R4242" s="8">
        <v>-6.61</v>
      </c>
      <c r="S4242" s="13">
        <f>_xlfn.XLOOKUP(P4242,rif_fee_schedule!$A$2:$A$84,rif_fee_schedule!C$2:C$84, 0)*1.628</f>
        <v>0</v>
      </c>
      <c r="T4242" s="13">
        <f>_xlfn.XLOOKUP(P4242,rif_fee_schedule!$A$2:$A$84,rif_fee_schedule!D$2:D$84, 0)</f>
        <v>0</v>
      </c>
      <c r="U4242" s="14">
        <f t="shared" si="199"/>
        <v>0</v>
      </c>
      <c r="V4242" s="14">
        <f t="shared" si="200"/>
        <v>0</v>
      </c>
      <c r="W4242"/>
      <c r="Y4242" s="3">
        <v>272008405.74000001</v>
      </c>
      <c r="Z4242" s="3">
        <v>5573244.3300000001</v>
      </c>
      <c r="AA4242" s="3">
        <v>0</v>
      </c>
      <c r="AB4242">
        <v>0</v>
      </c>
      <c r="AC4242" s="3">
        <v>0</v>
      </c>
      <c r="AD4242" s="2">
        <v>-7297347.0099999998</v>
      </c>
      <c r="AE4242" s="3">
        <v>599122533.62</v>
      </c>
      <c r="AF4242" s="3">
        <v>12164932.65</v>
      </c>
      <c r="AG4242" s="3">
        <v>2628720.44</v>
      </c>
      <c r="AH4242" s="3">
        <v>103699.7</v>
      </c>
      <c r="AI4242" s="3">
        <v>2074</v>
      </c>
      <c r="AJ4242" s="2">
        <v>-10188946.82</v>
      </c>
    </row>
    <row r="4243" spans="1:36" hidden="1" x14ac:dyDescent="0.25">
      <c r="A4243" s="8">
        <v>2</v>
      </c>
      <c r="B4243" s="8" t="s">
        <v>1763</v>
      </c>
      <c r="C4243" s="8">
        <v>132070510030</v>
      </c>
      <c r="D4243" s="8" t="s">
        <v>1764</v>
      </c>
      <c r="F4243" s="8" t="s">
        <v>104</v>
      </c>
      <c r="G4243" s="10">
        <v>43759</v>
      </c>
      <c r="H4243" s="8" t="s">
        <v>31</v>
      </c>
      <c r="I4243" s="8" t="s">
        <v>32</v>
      </c>
      <c r="J4243" s="9">
        <v>0</v>
      </c>
      <c r="K4243" s="9">
        <v>0.01</v>
      </c>
      <c r="L4243" s="8">
        <v>0</v>
      </c>
      <c r="M4243" s="14">
        <f t="shared" si="198"/>
        <v>0.01</v>
      </c>
      <c r="N4243" s="8">
        <v>0</v>
      </c>
      <c r="O4243" s="8">
        <v>0</v>
      </c>
      <c r="P4243" s="8" t="s">
        <v>1765</v>
      </c>
      <c r="R4243" s="8">
        <v>-8</v>
      </c>
      <c r="S4243" s="13">
        <f>_xlfn.XLOOKUP(P4243,rif_fee_schedule!$A$2:$A$84,rif_fee_schedule!C$2:C$84, 0)*1.628</f>
        <v>1146.1119999999999</v>
      </c>
      <c r="T4243" s="13">
        <f>_xlfn.XLOOKUP(P4243,rif_fee_schedule!$A$2:$A$84,rif_fee_schedule!D$2:D$84, 0)</f>
        <v>666</v>
      </c>
      <c r="U4243" s="14">
        <f t="shared" si="199"/>
        <v>-9168.8959999999988</v>
      </c>
      <c r="V4243" s="14">
        <f t="shared" si="200"/>
        <v>-5328</v>
      </c>
      <c r="W4243"/>
      <c r="Y4243" s="3">
        <v>272008405.74000001</v>
      </c>
      <c r="Z4243" s="3">
        <v>5573244.3300000001</v>
      </c>
      <c r="AA4243" s="3">
        <v>0</v>
      </c>
      <c r="AB4243">
        <v>0</v>
      </c>
      <c r="AC4243" s="3">
        <v>0</v>
      </c>
      <c r="AD4243" s="2">
        <v>-7297347.0099999998</v>
      </c>
      <c r="AE4243" s="3">
        <v>599122533.62</v>
      </c>
      <c r="AF4243" s="3">
        <v>12164932.65</v>
      </c>
      <c r="AG4243" s="3">
        <v>2628720.44</v>
      </c>
      <c r="AH4243" s="3">
        <v>103699.7</v>
      </c>
      <c r="AI4243" s="3">
        <v>2074</v>
      </c>
      <c r="AJ4243" s="2">
        <v>-10188946.82</v>
      </c>
    </row>
    <row r="4244" spans="1:36" hidden="1" x14ac:dyDescent="0.25">
      <c r="A4244" s="8">
        <v>2</v>
      </c>
      <c r="B4244" s="8" t="s">
        <v>1763</v>
      </c>
      <c r="C4244" s="8">
        <v>132070510030</v>
      </c>
      <c r="D4244" s="8" t="s">
        <v>1764</v>
      </c>
      <c r="F4244" s="8" t="s">
        <v>104</v>
      </c>
      <c r="G4244" s="10">
        <v>43759</v>
      </c>
      <c r="H4244" s="8" t="s">
        <v>31</v>
      </c>
      <c r="I4244" s="8" t="s">
        <v>32</v>
      </c>
      <c r="J4244" s="9">
        <v>0</v>
      </c>
      <c r="K4244" s="9">
        <v>0.01</v>
      </c>
      <c r="L4244" s="8">
        <v>0</v>
      </c>
      <c r="M4244" s="14">
        <f t="shared" si="198"/>
        <v>0.01</v>
      </c>
      <c r="N4244" s="8">
        <v>0</v>
      </c>
      <c r="O4244" s="8">
        <v>0</v>
      </c>
      <c r="P4244" s="8" t="s">
        <v>112</v>
      </c>
      <c r="R4244" s="11">
        <v>1173</v>
      </c>
      <c r="S4244" s="13">
        <f>_xlfn.XLOOKUP(P4244,rif_fee_schedule!$A$2:$A$84,rif_fee_schedule!C$2:C$84, 0)*1.628</f>
        <v>53.092335999999996</v>
      </c>
      <c r="T4244" s="13">
        <f>_xlfn.XLOOKUP(P4244,rif_fee_schedule!$A$2:$A$84,rif_fee_schedule!D$2:D$84, 0)</f>
        <v>30.835000000000001</v>
      </c>
      <c r="U4244" s="14">
        <f t="shared" si="199"/>
        <v>62277.310127999997</v>
      </c>
      <c r="V4244" s="14">
        <f t="shared" si="200"/>
        <v>36169.455000000002</v>
      </c>
      <c r="W4244" s="2"/>
      <c r="Y4244" s="3">
        <v>272008405.74000001</v>
      </c>
      <c r="Z4244" s="3">
        <v>5573244.3300000001</v>
      </c>
      <c r="AA4244" s="3">
        <v>0</v>
      </c>
      <c r="AB4244">
        <v>0</v>
      </c>
      <c r="AC4244" s="3">
        <v>0</v>
      </c>
      <c r="AD4244" s="2">
        <v>-7297347.0099999998</v>
      </c>
      <c r="AE4244" s="3">
        <v>599122533.62</v>
      </c>
      <c r="AF4244" s="3">
        <v>12164932.65</v>
      </c>
      <c r="AG4244" s="3">
        <v>2628720.44</v>
      </c>
      <c r="AH4244" s="3">
        <v>103699.7</v>
      </c>
      <c r="AI4244" s="3">
        <v>2074</v>
      </c>
      <c r="AJ4244" s="2">
        <v>-10188946.82</v>
      </c>
    </row>
    <row r="4245" spans="1:36" hidden="1" x14ac:dyDescent="0.25">
      <c r="A4245" s="8">
        <v>2</v>
      </c>
      <c r="B4245" s="8" t="s">
        <v>1763</v>
      </c>
      <c r="C4245" s="8">
        <v>132070510030</v>
      </c>
      <c r="D4245" s="8" t="s">
        <v>1764</v>
      </c>
      <c r="F4245" s="8" t="s">
        <v>104</v>
      </c>
      <c r="G4245" s="10">
        <v>43759</v>
      </c>
      <c r="H4245" s="8" t="s">
        <v>31</v>
      </c>
      <c r="I4245" s="8" t="s">
        <v>32</v>
      </c>
      <c r="J4245" s="9">
        <v>0</v>
      </c>
      <c r="K4245" s="9">
        <v>0.01</v>
      </c>
      <c r="L4245" s="8">
        <v>0</v>
      </c>
      <c r="M4245" s="14">
        <f t="shared" si="198"/>
        <v>0.01</v>
      </c>
      <c r="N4245" s="8">
        <v>0</v>
      </c>
      <c r="O4245" s="8">
        <v>0</v>
      </c>
      <c r="P4245" s="8" t="s">
        <v>838</v>
      </c>
      <c r="R4245" s="8">
        <v>-19.57</v>
      </c>
      <c r="S4245" s="13">
        <f>_xlfn.XLOOKUP(P4245,rif_fee_schedule!$A$2:$A$84,rif_fee_schedule!C$2:C$84, 0)*1.628</f>
        <v>9299.1359999999986</v>
      </c>
      <c r="T4245" s="13">
        <f>_xlfn.XLOOKUP(P4245,rif_fee_schedule!$A$2:$A$84,rif_fee_schedule!D$2:D$84, 0)</f>
        <v>5401</v>
      </c>
      <c r="U4245" s="14">
        <f t="shared" si="199"/>
        <v>-181984.09151999999</v>
      </c>
      <c r="V4245" s="14">
        <f t="shared" si="200"/>
        <v>-105697.57</v>
      </c>
      <c r="W4245"/>
      <c r="Y4245" s="3">
        <v>272008405.74000001</v>
      </c>
      <c r="Z4245" s="3">
        <v>5573244.3300000001</v>
      </c>
      <c r="AA4245" s="3">
        <v>0</v>
      </c>
      <c r="AB4245">
        <v>0</v>
      </c>
      <c r="AC4245" s="3">
        <v>0</v>
      </c>
      <c r="AD4245" s="2">
        <v>-7297347.0099999998</v>
      </c>
      <c r="AE4245" s="3">
        <v>599122533.62</v>
      </c>
      <c r="AF4245" s="3">
        <v>12164932.65</v>
      </c>
      <c r="AG4245" s="3">
        <v>2628720.44</v>
      </c>
      <c r="AH4245" s="3">
        <v>103699.7</v>
      </c>
      <c r="AI4245" s="3">
        <v>2074</v>
      </c>
      <c r="AJ4245" s="2">
        <v>-10188946.82</v>
      </c>
    </row>
    <row r="4246" spans="1:36" hidden="1" x14ac:dyDescent="0.25">
      <c r="A4246" s="8">
        <v>2</v>
      </c>
      <c r="B4246" s="8" t="s">
        <v>1763</v>
      </c>
      <c r="C4246" s="8">
        <v>132070510030</v>
      </c>
      <c r="D4246" s="8" t="s">
        <v>1764</v>
      </c>
      <c r="F4246" s="8" t="s">
        <v>104</v>
      </c>
      <c r="G4246" s="10">
        <v>43759</v>
      </c>
      <c r="H4246" s="8" t="s">
        <v>31</v>
      </c>
      <c r="I4246" s="8" t="s">
        <v>32</v>
      </c>
      <c r="J4246" s="9">
        <v>0</v>
      </c>
      <c r="K4246" s="9">
        <v>0.01</v>
      </c>
      <c r="L4246" s="8">
        <v>0</v>
      </c>
      <c r="M4246" s="14">
        <f t="shared" si="198"/>
        <v>0.01</v>
      </c>
      <c r="N4246" s="8">
        <v>0</v>
      </c>
      <c r="O4246" s="8">
        <v>0</v>
      </c>
      <c r="P4246" s="8" t="s">
        <v>838</v>
      </c>
      <c r="R4246" s="8">
        <v>1</v>
      </c>
      <c r="S4246" s="13">
        <f>_xlfn.XLOOKUP(P4246,rif_fee_schedule!$A$2:$A$84,rif_fee_schedule!C$2:C$84, 0)*1.628</f>
        <v>9299.1359999999986</v>
      </c>
      <c r="T4246" s="13">
        <f>_xlfn.XLOOKUP(P4246,rif_fee_schedule!$A$2:$A$84,rif_fee_schedule!D$2:D$84, 0)</f>
        <v>5401</v>
      </c>
      <c r="U4246" s="14">
        <f t="shared" si="199"/>
        <v>9299.1359999999986</v>
      </c>
      <c r="V4246" s="14">
        <f t="shared" si="200"/>
        <v>5401</v>
      </c>
      <c r="W4246"/>
      <c r="Y4246" s="3">
        <v>272008405.74000001</v>
      </c>
      <c r="Z4246" s="3">
        <v>5573244.3300000001</v>
      </c>
      <c r="AA4246" s="3">
        <v>0</v>
      </c>
      <c r="AB4246">
        <v>0</v>
      </c>
      <c r="AC4246" s="3">
        <v>0</v>
      </c>
      <c r="AD4246" s="2">
        <v>-7297347.0099999998</v>
      </c>
      <c r="AE4246" s="3">
        <v>599122533.62</v>
      </c>
      <c r="AF4246" s="3">
        <v>12164932.65</v>
      </c>
      <c r="AG4246" s="3">
        <v>2628720.44</v>
      </c>
      <c r="AH4246" s="3">
        <v>103699.7</v>
      </c>
      <c r="AI4246" s="3">
        <v>2074</v>
      </c>
      <c r="AJ4246" s="2">
        <v>-10188946.82</v>
      </c>
    </row>
    <row r="4247" spans="1:36" hidden="1" x14ac:dyDescent="0.25">
      <c r="A4247" s="8">
        <v>2</v>
      </c>
      <c r="B4247" s="8" t="s">
        <v>1763</v>
      </c>
      <c r="C4247" s="8">
        <v>132070510030</v>
      </c>
      <c r="D4247" s="8" t="s">
        <v>1764</v>
      </c>
      <c r="F4247" s="8" t="s">
        <v>104</v>
      </c>
      <c r="G4247" s="10">
        <v>43759</v>
      </c>
      <c r="H4247" s="8" t="s">
        <v>31</v>
      </c>
      <c r="I4247" s="8" t="s">
        <v>32</v>
      </c>
      <c r="J4247" s="9">
        <v>0</v>
      </c>
      <c r="K4247" s="9">
        <v>0.01</v>
      </c>
      <c r="L4247" s="8">
        <v>0</v>
      </c>
      <c r="M4247" s="14">
        <f t="shared" si="198"/>
        <v>0.01</v>
      </c>
      <c r="N4247" s="8">
        <v>0</v>
      </c>
      <c r="O4247" s="8">
        <v>0</v>
      </c>
      <c r="P4247" s="8" t="s">
        <v>45</v>
      </c>
      <c r="R4247" s="8">
        <v>290</v>
      </c>
      <c r="S4247" s="13">
        <f>_xlfn.XLOOKUP(P4247,rif_fee_schedule!$A$2:$A$84,rif_fee_schedule!C$2:C$84, 0)*1.628</f>
        <v>19.244587999999997</v>
      </c>
      <c r="T4247" s="13">
        <f>_xlfn.XLOOKUP(P4247,rif_fee_schedule!$A$2:$A$84,rif_fee_schedule!D$2:D$84, 0)</f>
        <v>11.177</v>
      </c>
      <c r="U4247" s="14">
        <f t="shared" si="199"/>
        <v>5580.930519999999</v>
      </c>
      <c r="V4247" s="14">
        <f t="shared" si="200"/>
        <v>3241.33</v>
      </c>
      <c r="W4247"/>
      <c r="Y4247" s="3">
        <v>272008405.74000001</v>
      </c>
      <c r="Z4247" s="3">
        <v>5573244.3300000001</v>
      </c>
      <c r="AA4247" s="3">
        <v>0</v>
      </c>
      <c r="AB4247">
        <v>0</v>
      </c>
      <c r="AC4247" s="3">
        <v>0</v>
      </c>
      <c r="AD4247" s="2">
        <v>-7297347.0099999998</v>
      </c>
      <c r="AE4247" s="3">
        <v>599122533.62</v>
      </c>
      <c r="AF4247" s="3">
        <v>12164932.65</v>
      </c>
      <c r="AG4247" s="3">
        <v>2628720.44</v>
      </c>
      <c r="AH4247" s="3">
        <v>103699.7</v>
      </c>
      <c r="AI4247" s="3">
        <v>2074</v>
      </c>
      <c r="AJ4247" s="2">
        <v>-10188946.82</v>
      </c>
    </row>
    <row r="4248" spans="1:36" hidden="1" x14ac:dyDescent="0.25">
      <c r="A4248" s="8">
        <v>2</v>
      </c>
      <c r="B4248" s="8" t="s">
        <v>1763</v>
      </c>
      <c r="C4248" s="8">
        <v>132070510030</v>
      </c>
      <c r="D4248" s="8" t="s">
        <v>1764</v>
      </c>
      <c r="F4248" s="8" t="s">
        <v>104</v>
      </c>
      <c r="G4248" s="10">
        <v>43759</v>
      </c>
      <c r="H4248" s="8" t="s">
        <v>31</v>
      </c>
      <c r="I4248" s="8" t="s">
        <v>32</v>
      </c>
      <c r="J4248" s="9">
        <v>0</v>
      </c>
      <c r="K4248" s="9">
        <v>0.01</v>
      </c>
      <c r="L4248" s="8">
        <v>0</v>
      </c>
      <c r="M4248" s="14">
        <f t="shared" si="198"/>
        <v>0.01</v>
      </c>
      <c r="N4248" s="8">
        <v>0</v>
      </c>
      <c r="O4248" s="8">
        <v>0</v>
      </c>
      <c r="P4248" s="8" t="s">
        <v>106</v>
      </c>
      <c r="R4248" s="8">
        <v>19.899999999999999</v>
      </c>
      <c r="S4248" s="13">
        <f>_xlfn.XLOOKUP(P4248,rif_fee_schedule!$A$2:$A$84,rif_fee_schedule!C$2:C$84, 0)*1.628</f>
        <v>0</v>
      </c>
      <c r="T4248" s="13">
        <f>_xlfn.XLOOKUP(P4248,rif_fee_schedule!$A$2:$A$84,rif_fee_schedule!D$2:D$84, 0)</f>
        <v>0</v>
      </c>
      <c r="U4248" s="14">
        <f t="shared" si="199"/>
        <v>0</v>
      </c>
      <c r="V4248" s="14">
        <f t="shared" si="200"/>
        <v>0</v>
      </c>
      <c r="W4248"/>
      <c r="Y4248" s="3">
        <v>272008405.74000001</v>
      </c>
      <c r="Z4248" s="3">
        <v>5573244.3300000001</v>
      </c>
      <c r="AA4248" s="3">
        <v>0</v>
      </c>
      <c r="AB4248">
        <v>0</v>
      </c>
      <c r="AC4248" s="3">
        <v>0</v>
      </c>
      <c r="AD4248" s="2">
        <v>-7297347.0099999998</v>
      </c>
      <c r="AE4248" s="3">
        <v>599122533.62</v>
      </c>
      <c r="AF4248" s="3">
        <v>12164932.65</v>
      </c>
      <c r="AG4248" s="3">
        <v>2628720.44</v>
      </c>
      <c r="AH4248" s="3">
        <v>103699.7</v>
      </c>
      <c r="AI4248" s="3">
        <v>2074</v>
      </c>
      <c r="AJ4248" s="2">
        <v>-10188946.82</v>
      </c>
    </row>
    <row r="4249" spans="1:36" hidden="1" x14ac:dyDescent="0.25">
      <c r="A4249" s="8">
        <v>2</v>
      </c>
      <c r="B4249" s="8" t="s">
        <v>1763</v>
      </c>
      <c r="C4249" s="8">
        <v>132070510030</v>
      </c>
      <c r="D4249" s="8" t="s">
        <v>1764</v>
      </c>
      <c r="F4249" s="8" t="s">
        <v>104</v>
      </c>
      <c r="G4249" s="10">
        <v>43759</v>
      </c>
      <c r="H4249" s="8" t="s">
        <v>31</v>
      </c>
      <c r="I4249" s="8" t="s">
        <v>32</v>
      </c>
      <c r="J4249" s="9">
        <v>0</v>
      </c>
      <c r="K4249" s="9">
        <v>0.01</v>
      </c>
      <c r="L4249" s="8">
        <v>0</v>
      </c>
      <c r="M4249" s="14">
        <f t="shared" si="198"/>
        <v>0.01</v>
      </c>
      <c r="N4249" s="8">
        <v>0</v>
      </c>
      <c r="O4249" s="8">
        <v>0</v>
      </c>
      <c r="P4249" s="8" t="s">
        <v>72</v>
      </c>
      <c r="R4249" s="11">
        <v>7160</v>
      </c>
      <c r="S4249" s="13">
        <f>_xlfn.XLOOKUP(P4249,rif_fee_schedule!$A$2:$A$84,rif_fee_schedule!C$2:C$84, 0)*1.628</f>
        <v>15.918583999999999</v>
      </c>
      <c r="T4249" s="13">
        <f>_xlfn.XLOOKUP(P4249,rif_fee_schedule!$A$2:$A$84,rif_fee_schedule!D$2:D$84, 0)</f>
        <v>9.2460000000000004</v>
      </c>
      <c r="U4249" s="14">
        <f t="shared" si="199"/>
        <v>113977.06143999999</v>
      </c>
      <c r="V4249" s="14">
        <f t="shared" si="200"/>
        <v>66201.36</v>
      </c>
      <c r="W4249" s="2"/>
      <c r="Y4249" s="3">
        <v>272008405.74000001</v>
      </c>
      <c r="Z4249" s="3">
        <v>5573244.3300000001</v>
      </c>
      <c r="AA4249" s="3">
        <v>0</v>
      </c>
      <c r="AB4249">
        <v>0</v>
      </c>
      <c r="AC4249" s="3">
        <v>0</v>
      </c>
      <c r="AD4249" s="2">
        <v>-7297347.0099999998</v>
      </c>
      <c r="AE4249" s="3">
        <v>599122533.62</v>
      </c>
      <c r="AF4249" s="3">
        <v>12164932.65</v>
      </c>
      <c r="AG4249" s="3">
        <v>2628720.44</v>
      </c>
      <c r="AH4249" s="3">
        <v>103699.7</v>
      </c>
      <c r="AI4249" s="3">
        <v>2074</v>
      </c>
      <c r="AJ4249" s="2">
        <v>-10188946.82</v>
      </c>
    </row>
    <row r="4250" spans="1:36" hidden="1" x14ac:dyDescent="0.25">
      <c r="A4250" s="8">
        <v>2</v>
      </c>
      <c r="B4250" s="8" t="s">
        <v>1530</v>
      </c>
      <c r="C4250" s="8">
        <v>131250510090</v>
      </c>
      <c r="D4250" s="8" t="s">
        <v>1531</v>
      </c>
      <c r="G4250" s="10">
        <v>43703</v>
      </c>
      <c r="H4250" s="8" t="s">
        <v>31</v>
      </c>
      <c r="I4250" s="8" t="s">
        <v>32</v>
      </c>
      <c r="J4250" s="9">
        <v>25874.36</v>
      </c>
      <c r="K4250" s="9">
        <v>517.49</v>
      </c>
      <c r="L4250" s="8">
        <v>0</v>
      </c>
      <c r="M4250" s="14">
        <f t="shared" si="198"/>
        <v>26391.850000000002</v>
      </c>
      <c r="N4250" s="8">
        <v>0</v>
      </c>
      <c r="O4250" s="8">
        <v>0</v>
      </c>
      <c r="P4250" s="8" t="s">
        <v>112</v>
      </c>
      <c r="R4250" s="11">
        <v>1535</v>
      </c>
      <c r="S4250" s="13">
        <f>_xlfn.XLOOKUP(P4250,rif_fee_schedule!$A$2:$A$84,rif_fee_schedule!C$2:C$84, 0)*1.628</f>
        <v>53.092335999999996</v>
      </c>
      <c r="T4250" s="13">
        <f>_xlfn.XLOOKUP(P4250,rif_fee_schedule!$A$2:$A$84,rif_fee_schedule!D$2:D$84, 0)</f>
        <v>30.835000000000001</v>
      </c>
      <c r="U4250" s="14">
        <f t="shared" si="199"/>
        <v>81496.735759999996</v>
      </c>
      <c r="V4250" s="14">
        <f t="shared" si="200"/>
        <v>47331.724999999999</v>
      </c>
      <c r="W4250" s="2"/>
      <c r="Y4250" s="3">
        <v>272008405.74000001</v>
      </c>
      <c r="Z4250" s="3">
        <v>5573244.3300000001</v>
      </c>
      <c r="AA4250" s="3">
        <v>0</v>
      </c>
      <c r="AB4250">
        <v>0</v>
      </c>
      <c r="AC4250" s="3">
        <v>0</v>
      </c>
      <c r="AD4250" s="2">
        <v>-7297347.0099999998</v>
      </c>
      <c r="AE4250" s="3">
        <v>599122533.62</v>
      </c>
      <c r="AF4250" s="3">
        <v>12164932.65</v>
      </c>
      <c r="AG4250" s="3">
        <v>2628720.44</v>
      </c>
      <c r="AH4250" s="3">
        <v>103699.7</v>
      </c>
      <c r="AI4250" s="3">
        <v>2074</v>
      </c>
      <c r="AJ4250" s="2">
        <v>-10188946.82</v>
      </c>
    </row>
    <row r="4251" spans="1:36" hidden="1" x14ac:dyDescent="0.25">
      <c r="A4251" s="8">
        <v>2</v>
      </c>
      <c r="B4251" s="8" t="s">
        <v>1530</v>
      </c>
      <c r="C4251" s="8">
        <v>131250510090</v>
      </c>
      <c r="D4251" s="8" t="s">
        <v>1531</v>
      </c>
      <c r="G4251" s="10">
        <v>43703</v>
      </c>
      <c r="H4251" s="8" t="s">
        <v>31</v>
      </c>
      <c r="I4251" s="8" t="s">
        <v>32</v>
      </c>
      <c r="J4251" s="9">
        <v>25874.36</v>
      </c>
      <c r="K4251" s="9">
        <v>517.49</v>
      </c>
      <c r="L4251" s="8">
        <v>0</v>
      </c>
      <c r="M4251" s="14">
        <f t="shared" si="198"/>
        <v>26391.850000000002</v>
      </c>
      <c r="N4251" s="8">
        <v>0</v>
      </c>
      <c r="O4251" s="8">
        <v>0</v>
      </c>
      <c r="P4251" s="8" t="s">
        <v>613</v>
      </c>
      <c r="R4251" s="8">
        <v>-24</v>
      </c>
      <c r="S4251" s="13">
        <f>_xlfn.XLOOKUP(P4251,rif_fee_schedule!$A$2:$A$84,rif_fee_schedule!C$2:C$84, 0)*1.628</f>
        <v>1619.86</v>
      </c>
      <c r="T4251" s="13">
        <f>_xlfn.XLOOKUP(P4251,rif_fee_schedule!$A$2:$A$84,rif_fee_schedule!D$2:D$84, 0)</f>
        <v>940</v>
      </c>
      <c r="U4251" s="14">
        <f t="shared" si="199"/>
        <v>-38876.639999999999</v>
      </c>
      <c r="V4251" s="14">
        <f t="shared" si="200"/>
        <v>-22560</v>
      </c>
      <c r="W4251"/>
      <c r="Y4251" s="3">
        <v>272008405.74000001</v>
      </c>
      <c r="Z4251" s="3">
        <v>5573244.3300000001</v>
      </c>
      <c r="AA4251" s="3">
        <v>0</v>
      </c>
      <c r="AB4251">
        <v>0</v>
      </c>
      <c r="AC4251" s="3">
        <v>0</v>
      </c>
      <c r="AD4251" s="2">
        <v>-7297347.0099999998</v>
      </c>
      <c r="AE4251" s="3">
        <v>599122533.62</v>
      </c>
      <c r="AF4251" s="3">
        <v>12164932.65</v>
      </c>
      <c r="AG4251" s="3">
        <v>2628720.44</v>
      </c>
      <c r="AH4251" s="3">
        <v>103699.7</v>
      </c>
      <c r="AI4251" s="3">
        <v>2074</v>
      </c>
      <c r="AJ4251" s="2">
        <v>-10188946.82</v>
      </c>
    </row>
    <row r="4252" spans="1:36" hidden="1" x14ac:dyDescent="0.25">
      <c r="A4252" s="8">
        <v>2</v>
      </c>
      <c r="B4252" s="8" t="s">
        <v>1530</v>
      </c>
      <c r="C4252" s="8">
        <v>131250510090</v>
      </c>
      <c r="D4252" s="8" t="s">
        <v>1531</v>
      </c>
      <c r="G4252" s="10">
        <v>43703</v>
      </c>
      <c r="H4252" s="8" t="s">
        <v>31</v>
      </c>
      <c r="I4252" s="8" t="s">
        <v>32</v>
      </c>
      <c r="J4252" s="9">
        <v>25874.36</v>
      </c>
      <c r="K4252" s="9">
        <v>517.49</v>
      </c>
      <c r="L4252" s="8">
        <v>0</v>
      </c>
      <c r="M4252" s="14">
        <f t="shared" si="198"/>
        <v>26391.850000000002</v>
      </c>
      <c r="N4252" s="8">
        <v>0</v>
      </c>
      <c r="O4252" s="8">
        <v>0</v>
      </c>
      <c r="P4252" s="8" t="s">
        <v>45</v>
      </c>
      <c r="R4252" s="8">
        <v>-719</v>
      </c>
      <c r="S4252" s="13">
        <f>_xlfn.XLOOKUP(P4252,rif_fee_schedule!$A$2:$A$84,rif_fee_schedule!C$2:C$84, 0)*1.628</f>
        <v>19.244587999999997</v>
      </c>
      <c r="T4252" s="13">
        <f>_xlfn.XLOOKUP(P4252,rif_fee_schedule!$A$2:$A$84,rif_fee_schedule!D$2:D$84, 0)</f>
        <v>11.177</v>
      </c>
      <c r="U4252" s="14">
        <f t="shared" si="199"/>
        <v>-13836.858771999998</v>
      </c>
      <c r="V4252" s="14">
        <f t="shared" si="200"/>
        <v>-8036.2629999999999</v>
      </c>
      <c r="W4252"/>
      <c r="Y4252" s="3">
        <v>272008405.74000001</v>
      </c>
      <c r="Z4252" s="3">
        <v>5573244.3300000001</v>
      </c>
      <c r="AA4252" s="3">
        <v>0</v>
      </c>
      <c r="AB4252">
        <v>0</v>
      </c>
      <c r="AC4252" s="3">
        <v>0</v>
      </c>
      <c r="AD4252" s="2">
        <v>-7297347.0099999998</v>
      </c>
      <c r="AE4252" s="3">
        <v>599122533.62</v>
      </c>
      <c r="AF4252" s="3">
        <v>12164932.65</v>
      </c>
      <c r="AG4252" s="3">
        <v>2628720.44</v>
      </c>
      <c r="AH4252" s="3">
        <v>103699.7</v>
      </c>
      <c r="AI4252" s="3">
        <v>2074</v>
      </c>
      <c r="AJ4252" s="2">
        <v>-10188946.82</v>
      </c>
    </row>
    <row r="4253" spans="1:36" hidden="1" x14ac:dyDescent="0.25">
      <c r="A4253" s="8">
        <v>2</v>
      </c>
      <c r="B4253" s="8" t="s">
        <v>2470</v>
      </c>
      <c r="C4253" s="8">
        <v>2452050090110</v>
      </c>
      <c r="D4253" s="8" t="s">
        <v>2471</v>
      </c>
      <c r="E4253" s="8" t="s">
        <v>30</v>
      </c>
      <c r="F4253" s="8" t="s">
        <v>2472</v>
      </c>
      <c r="G4253" s="10">
        <v>43817</v>
      </c>
      <c r="H4253" s="8" t="s">
        <v>31</v>
      </c>
      <c r="I4253" s="8" t="s">
        <v>38</v>
      </c>
      <c r="J4253" s="9">
        <v>0</v>
      </c>
      <c r="K4253" s="9">
        <v>0</v>
      </c>
      <c r="L4253" s="8">
        <v>0</v>
      </c>
      <c r="M4253" s="14">
        <f t="shared" si="198"/>
        <v>0</v>
      </c>
      <c r="N4253" s="8">
        <v>0</v>
      </c>
      <c r="O4253" s="8">
        <v>0</v>
      </c>
      <c r="P4253" s="8" t="s">
        <v>77</v>
      </c>
      <c r="R4253" s="8">
        <v>1</v>
      </c>
      <c r="S4253" s="13">
        <f>_xlfn.XLOOKUP(P4253,rif_fee_schedule!$A$2:$A$84,rif_fee_schedule!C$2:C$84, 0)*1.628</f>
        <v>9769.6279999999988</v>
      </c>
      <c r="T4253" s="13">
        <f>_xlfn.XLOOKUP(P4253,rif_fee_schedule!$A$2:$A$84,rif_fee_schedule!D$2:D$84, 0)</f>
        <v>5674</v>
      </c>
      <c r="U4253" s="14">
        <f t="shared" si="199"/>
        <v>9769.6279999999988</v>
      </c>
      <c r="V4253" s="14">
        <f t="shared" si="200"/>
        <v>5674</v>
      </c>
      <c r="W4253"/>
      <c r="Y4253" s="3">
        <v>272008405.74000001</v>
      </c>
      <c r="Z4253" s="3">
        <v>5573244.3300000001</v>
      </c>
      <c r="AA4253" s="3">
        <v>0</v>
      </c>
      <c r="AB4253">
        <v>0</v>
      </c>
      <c r="AC4253" s="3">
        <v>0</v>
      </c>
      <c r="AD4253" s="2">
        <v>-7297347.0099999998</v>
      </c>
      <c r="AE4253" s="3">
        <v>599122533.62</v>
      </c>
      <c r="AF4253" s="3">
        <v>12164932.65</v>
      </c>
      <c r="AG4253" s="3">
        <v>2628720.44</v>
      </c>
      <c r="AH4253" s="3">
        <v>103699.7</v>
      </c>
      <c r="AI4253" s="3">
        <v>2074</v>
      </c>
      <c r="AJ4253" s="2">
        <v>-10188946.82</v>
      </c>
    </row>
    <row r="4254" spans="1:36" hidden="1" x14ac:dyDescent="0.25">
      <c r="A4254" s="8">
        <v>2</v>
      </c>
      <c r="B4254" s="8" t="s">
        <v>2470</v>
      </c>
      <c r="C4254" s="8">
        <v>2452050090110</v>
      </c>
      <c r="D4254" s="8" t="s">
        <v>2471</v>
      </c>
      <c r="E4254" s="8" t="s">
        <v>30</v>
      </c>
      <c r="F4254" s="8" t="s">
        <v>2472</v>
      </c>
      <c r="G4254" s="10">
        <v>43817</v>
      </c>
      <c r="H4254" s="8" t="s">
        <v>31</v>
      </c>
      <c r="I4254" s="8" t="s">
        <v>38</v>
      </c>
      <c r="J4254" s="9">
        <v>0</v>
      </c>
      <c r="K4254" s="9">
        <v>0</v>
      </c>
      <c r="L4254" s="8">
        <v>0</v>
      </c>
      <c r="M4254" s="14">
        <f t="shared" si="198"/>
        <v>0</v>
      </c>
      <c r="N4254" s="8">
        <v>0</v>
      </c>
      <c r="O4254" s="8">
        <v>0</v>
      </c>
      <c r="P4254" s="8" t="s">
        <v>77</v>
      </c>
      <c r="R4254" s="8">
        <v>-1</v>
      </c>
      <c r="S4254" s="13">
        <f>_xlfn.XLOOKUP(P4254,rif_fee_schedule!$A$2:$A$84,rif_fee_schedule!C$2:C$84, 0)*1.628</f>
        <v>9769.6279999999988</v>
      </c>
      <c r="T4254" s="13">
        <f>_xlfn.XLOOKUP(P4254,rif_fee_schedule!$A$2:$A$84,rif_fee_schedule!D$2:D$84, 0)</f>
        <v>5674</v>
      </c>
      <c r="U4254" s="14">
        <f t="shared" si="199"/>
        <v>-9769.6279999999988</v>
      </c>
      <c r="V4254" s="14">
        <f t="shared" si="200"/>
        <v>-5674</v>
      </c>
      <c r="W4254"/>
      <c r="Y4254" s="3">
        <v>272008405.74000001</v>
      </c>
      <c r="Z4254" s="3">
        <v>5573244.3300000001</v>
      </c>
      <c r="AA4254" s="3">
        <v>0</v>
      </c>
      <c r="AB4254">
        <v>0</v>
      </c>
      <c r="AC4254" s="3">
        <v>0</v>
      </c>
      <c r="AD4254" s="2">
        <v>-7297347.0099999998</v>
      </c>
      <c r="AE4254" s="3">
        <v>599122533.62</v>
      </c>
      <c r="AF4254" s="3">
        <v>12164932.65</v>
      </c>
      <c r="AG4254" s="3">
        <v>2628720.44</v>
      </c>
      <c r="AH4254" s="3">
        <v>103699.7</v>
      </c>
      <c r="AI4254" s="3">
        <v>2074</v>
      </c>
      <c r="AJ4254" s="2">
        <v>-10188946.82</v>
      </c>
    </row>
    <row r="4255" spans="1:36" hidden="1" x14ac:dyDescent="0.25">
      <c r="A4255" s="8">
        <v>3</v>
      </c>
      <c r="B4255" s="8" t="s">
        <v>3326</v>
      </c>
      <c r="C4255" s="8">
        <v>420170010480</v>
      </c>
      <c r="D4255" s="8" t="s">
        <v>3327</v>
      </c>
      <c r="F4255" s="8" t="s">
        <v>3328</v>
      </c>
      <c r="G4255" s="10">
        <v>43719</v>
      </c>
      <c r="H4255" s="8" t="s">
        <v>31</v>
      </c>
      <c r="I4255" s="8" t="s">
        <v>38</v>
      </c>
      <c r="J4255" s="9">
        <v>3483428.75</v>
      </c>
      <c r="K4255" s="9">
        <v>69668.58</v>
      </c>
      <c r="L4255" s="8">
        <v>0</v>
      </c>
      <c r="M4255" s="14">
        <f t="shared" si="198"/>
        <v>3553097.33</v>
      </c>
      <c r="N4255" s="8">
        <v>0</v>
      </c>
      <c r="O4255" s="8">
        <v>0</v>
      </c>
      <c r="P4255" s="8" t="s">
        <v>43</v>
      </c>
      <c r="R4255" s="11">
        <v>716177</v>
      </c>
      <c r="S4255" s="13">
        <f>_xlfn.XLOOKUP(P4255,rif_fee_schedule!$A$2:$A$84,rif_fee_schedule!C$2:C$84, 0)*1.628</f>
        <v>5.1216879999999998</v>
      </c>
      <c r="T4255" s="13">
        <f>_xlfn.XLOOKUP(P4255,rif_fee_schedule!$A$2:$A$84,rif_fee_schedule!D$2:D$84, 0)</f>
        <v>2.9740000000000002</v>
      </c>
      <c r="U4255" s="14">
        <f t="shared" si="199"/>
        <v>3668035.146776</v>
      </c>
      <c r="V4255" s="14">
        <f t="shared" si="200"/>
        <v>2129910.398</v>
      </c>
      <c r="W4255" s="2"/>
      <c r="Y4255" s="3">
        <v>23988344.25</v>
      </c>
      <c r="Z4255" s="3">
        <v>491993.61</v>
      </c>
      <c r="AA4255" s="3">
        <v>633517.25</v>
      </c>
      <c r="AB4255">
        <v>0</v>
      </c>
      <c r="AC4255" s="3">
        <v>0</v>
      </c>
      <c r="AD4255" s="2">
        <v>2811604.2</v>
      </c>
      <c r="AE4255" s="3">
        <v>599122533.62</v>
      </c>
      <c r="AF4255" s="3">
        <v>12164932.65</v>
      </c>
      <c r="AG4255" s="3">
        <v>2628720.44</v>
      </c>
      <c r="AH4255" s="3">
        <v>103699.7</v>
      </c>
      <c r="AI4255" s="3">
        <v>2074</v>
      </c>
      <c r="AJ4255" s="2">
        <v>-10188946.82</v>
      </c>
    </row>
    <row r="4256" spans="1:36" hidden="1" x14ac:dyDescent="0.25">
      <c r="A4256" s="8">
        <v>2</v>
      </c>
      <c r="B4256" s="8" t="s">
        <v>2041</v>
      </c>
      <c r="C4256" s="8">
        <v>141090330321</v>
      </c>
      <c r="D4256" s="8" t="s">
        <v>2042</v>
      </c>
      <c r="F4256" s="8" t="s">
        <v>2043</v>
      </c>
      <c r="G4256" s="10">
        <v>43712</v>
      </c>
      <c r="H4256" s="8" t="s">
        <v>31</v>
      </c>
      <c r="I4256" s="8" t="s">
        <v>38</v>
      </c>
      <c r="J4256" s="9">
        <v>1969.71</v>
      </c>
      <c r="K4256" s="9">
        <v>39.39</v>
      </c>
      <c r="L4256" s="8">
        <v>0</v>
      </c>
      <c r="M4256" s="14">
        <f t="shared" si="198"/>
        <v>2009.1000000000001</v>
      </c>
      <c r="N4256" s="8">
        <v>0</v>
      </c>
      <c r="O4256" s="8">
        <v>0</v>
      </c>
      <c r="P4256" s="8" t="s">
        <v>77</v>
      </c>
      <c r="R4256" s="8">
        <v>-1</v>
      </c>
      <c r="S4256" s="13">
        <f>_xlfn.XLOOKUP(P4256,rif_fee_schedule!$A$2:$A$84,rif_fee_schedule!C$2:C$84, 0)*1.628</f>
        <v>9769.6279999999988</v>
      </c>
      <c r="T4256" s="13">
        <f>_xlfn.XLOOKUP(P4256,rif_fee_schedule!$A$2:$A$84,rif_fee_schedule!D$2:D$84, 0)</f>
        <v>5674</v>
      </c>
      <c r="U4256" s="14">
        <f t="shared" si="199"/>
        <v>-9769.6279999999988</v>
      </c>
      <c r="V4256" s="14">
        <f t="shared" si="200"/>
        <v>-5674</v>
      </c>
      <c r="W4256"/>
      <c r="Y4256" s="3">
        <v>272008405.74000001</v>
      </c>
      <c r="Z4256" s="3">
        <v>5573244.3300000001</v>
      </c>
      <c r="AA4256" s="3">
        <v>0</v>
      </c>
      <c r="AB4256">
        <v>0</v>
      </c>
      <c r="AC4256" s="3">
        <v>0</v>
      </c>
      <c r="AD4256" s="2">
        <v>-7297347.0099999998</v>
      </c>
      <c r="AE4256" s="3">
        <v>599122533.62</v>
      </c>
      <c r="AF4256" s="3">
        <v>12164932.65</v>
      </c>
      <c r="AG4256" s="3">
        <v>2628720.44</v>
      </c>
      <c r="AH4256" s="3">
        <v>103699.7</v>
      </c>
      <c r="AI4256" s="3">
        <v>2074</v>
      </c>
      <c r="AJ4256" s="2">
        <v>-10188946.82</v>
      </c>
    </row>
    <row r="4257" spans="1:36" hidden="1" x14ac:dyDescent="0.25">
      <c r="A4257" s="8">
        <v>2</v>
      </c>
      <c r="B4257" s="8" t="s">
        <v>2041</v>
      </c>
      <c r="C4257" s="8">
        <v>141090330321</v>
      </c>
      <c r="D4257" s="8" t="s">
        <v>2042</v>
      </c>
      <c r="F4257" s="8" t="s">
        <v>2043</v>
      </c>
      <c r="G4257" s="10">
        <v>43712</v>
      </c>
      <c r="H4257" s="8" t="s">
        <v>31</v>
      </c>
      <c r="I4257" s="8" t="s">
        <v>38</v>
      </c>
      <c r="J4257" s="9">
        <v>1969.71</v>
      </c>
      <c r="K4257" s="9">
        <v>39.39</v>
      </c>
      <c r="L4257" s="8">
        <v>0</v>
      </c>
      <c r="M4257" s="14">
        <f t="shared" ref="M4257:M4320" si="201">SUM(J4257:L4257)</f>
        <v>2009.1000000000001</v>
      </c>
      <c r="N4257" s="8">
        <v>0</v>
      </c>
      <c r="O4257" s="8">
        <v>0</v>
      </c>
      <c r="P4257" s="8" t="s">
        <v>114</v>
      </c>
      <c r="R4257" s="8">
        <v>2</v>
      </c>
      <c r="S4257" s="13">
        <f>_xlfn.XLOOKUP(P4257,rif_fee_schedule!$A$2:$A$84,rif_fee_schedule!C$2:C$84, 0)*1.628</f>
        <v>4288.152</v>
      </c>
      <c r="T4257" s="13">
        <f>_xlfn.XLOOKUP(P4257,rif_fee_schedule!$A$2:$A$84,rif_fee_schedule!D$2:D$84, 0)</f>
        <v>2490</v>
      </c>
      <c r="U4257" s="14">
        <f t="shared" si="199"/>
        <v>8576.3040000000001</v>
      </c>
      <c r="V4257" s="14">
        <f t="shared" si="200"/>
        <v>4980</v>
      </c>
      <c r="W4257"/>
      <c r="Y4257" s="3">
        <v>272008405.74000001</v>
      </c>
      <c r="Z4257" s="3">
        <v>5573244.3300000001</v>
      </c>
      <c r="AA4257" s="3">
        <v>0</v>
      </c>
      <c r="AB4257">
        <v>0</v>
      </c>
      <c r="AC4257" s="3">
        <v>0</v>
      </c>
      <c r="AD4257" s="2">
        <v>-7297347.0099999998</v>
      </c>
      <c r="AE4257" s="3">
        <v>599122533.62</v>
      </c>
      <c r="AF4257" s="3">
        <v>12164932.65</v>
      </c>
      <c r="AG4257" s="3">
        <v>2628720.44</v>
      </c>
      <c r="AH4257" s="3">
        <v>103699.7</v>
      </c>
      <c r="AI4257" s="3">
        <v>2074</v>
      </c>
      <c r="AJ4257" s="2">
        <v>-10188946.82</v>
      </c>
    </row>
    <row r="4258" spans="1:36" hidden="1" x14ac:dyDescent="0.25">
      <c r="A4258" s="8">
        <v>2</v>
      </c>
      <c r="B4258" s="8" t="s">
        <v>1319</v>
      </c>
      <c r="C4258" s="8">
        <v>131240181110</v>
      </c>
      <c r="D4258" s="8" t="s">
        <v>1320</v>
      </c>
      <c r="G4258" s="10">
        <v>43732</v>
      </c>
      <c r="H4258" s="8" t="s">
        <v>31</v>
      </c>
      <c r="I4258" s="8" t="s">
        <v>32</v>
      </c>
      <c r="J4258" s="9">
        <v>0</v>
      </c>
      <c r="K4258" s="9">
        <v>0</v>
      </c>
      <c r="L4258" s="8">
        <v>0</v>
      </c>
      <c r="M4258" s="14">
        <f t="shared" si="201"/>
        <v>0</v>
      </c>
      <c r="N4258" s="8">
        <v>0</v>
      </c>
      <c r="O4258" s="8">
        <v>0</v>
      </c>
      <c r="P4258" s="8" t="s">
        <v>114</v>
      </c>
      <c r="R4258" s="8">
        <v>2</v>
      </c>
      <c r="S4258" s="13">
        <f>_xlfn.XLOOKUP(P4258,rif_fee_schedule!$A$2:$A$84,rif_fee_schedule!C$2:C$84, 0)*1.628</f>
        <v>4288.152</v>
      </c>
      <c r="T4258" s="13">
        <f>_xlfn.XLOOKUP(P4258,rif_fee_schedule!$A$2:$A$84,rif_fee_schedule!D$2:D$84, 0)</f>
        <v>2490</v>
      </c>
      <c r="U4258" s="14">
        <f t="shared" si="199"/>
        <v>8576.3040000000001</v>
      </c>
      <c r="V4258" s="14">
        <f t="shared" si="200"/>
        <v>4980</v>
      </c>
      <c r="W4258"/>
      <c r="Y4258" s="3">
        <v>272008405.74000001</v>
      </c>
      <c r="Z4258" s="3">
        <v>5573244.3300000001</v>
      </c>
      <c r="AA4258" s="3">
        <v>0</v>
      </c>
      <c r="AB4258">
        <v>0</v>
      </c>
      <c r="AC4258" s="3">
        <v>0</v>
      </c>
      <c r="AD4258" s="2">
        <v>-7297347.0099999998</v>
      </c>
      <c r="AE4258" s="3">
        <v>599122533.62</v>
      </c>
      <c r="AF4258" s="3">
        <v>12164932.65</v>
      </c>
      <c r="AG4258" s="3">
        <v>2628720.44</v>
      </c>
      <c r="AH4258" s="3">
        <v>103699.7</v>
      </c>
      <c r="AI4258" s="3">
        <v>2074</v>
      </c>
      <c r="AJ4258" s="2">
        <v>-10188946.82</v>
      </c>
    </row>
    <row r="4259" spans="1:36" hidden="1" x14ac:dyDescent="0.25">
      <c r="A4259" s="8">
        <v>2</v>
      </c>
      <c r="B4259" s="8" t="s">
        <v>1319</v>
      </c>
      <c r="C4259" s="8">
        <v>131240181110</v>
      </c>
      <c r="D4259" s="8" t="s">
        <v>1320</v>
      </c>
      <c r="G4259" s="10">
        <v>43732</v>
      </c>
      <c r="H4259" s="8" t="s">
        <v>31</v>
      </c>
      <c r="I4259" s="8" t="s">
        <v>32</v>
      </c>
      <c r="J4259" s="9">
        <v>0</v>
      </c>
      <c r="K4259" s="9">
        <v>0</v>
      </c>
      <c r="L4259" s="8">
        <v>0</v>
      </c>
      <c r="M4259" s="14">
        <f t="shared" si="201"/>
        <v>0</v>
      </c>
      <c r="N4259" s="8">
        <v>0</v>
      </c>
      <c r="O4259" s="8">
        <v>0</v>
      </c>
      <c r="P4259" s="8" t="s">
        <v>114</v>
      </c>
      <c r="R4259" s="8">
        <v>-2</v>
      </c>
      <c r="S4259" s="13">
        <f>_xlfn.XLOOKUP(P4259,rif_fee_schedule!$A$2:$A$84,rif_fee_schedule!C$2:C$84, 0)*1.628</f>
        <v>4288.152</v>
      </c>
      <c r="T4259" s="13">
        <f>_xlfn.XLOOKUP(P4259,rif_fee_schedule!$A$2:$A$84,rif_fee_schedule!D$2:D$84, 0)</f>
        <v>2490</v>
      </c>
      <c r="U4259" s="14">
        <f t="shared" si="199"/>
        <v>-8576.3040000000001</v>
      </c>
      <c r="V4259" s="14">
        <f t="shared" si="200"/>
        <v>-4980</v>
      </c>
      <c r="W4259"/>
      <c r="Y4259" s="3">
        <v>272008405.74000001</v>
      </c>
      <c r="Z4259" s="3">
        <v>5573244.3300000001</v>
      </c>
      <c r="AA4259" s="3">
        <v>0</v>
      </c>
      <c r="AB4259">
        <v>0</v>
      </c>
      <c r="AC4259" s="3">
        <v>0</v>
      </c>
      <c r="AD4259" s="2">
        <v>-7297347.0099999998</v>
      </c>
      <c r="AE4259" s="3">
        <v>599122533.62</v>
      </c>
      <c r="AF4259" s="3">
        <v>12164932.65</v>
      </c>
      <c r="AG4259" s="3">
        <v>2628720.44</v>
      </c>
      <c r="AH4259" s="3">
        <v>103699.7</v>
      </c>
      <c r="AI4259" s="3">
        <v>2074</v>
      </c>
      <c r="AJ4259" s="2">
        <v>-10188946.82</v>
      </c>
    </row>
    <row r="4260" spans="1:36" hidden="1" x14ac:dyDescent="0.25">
      <c r="A4260" s="8">
        <v>6</v>
      </c>
      <c r="B4260" s="8" t="s">
        <v>5769</v>
      </c>
      <c r="C4260" s="8">
        <v>1079170010200</v>
      </c>
      <c r="D4260" s="8" t="s">
        <v>5770</v>
      </c>
      <c r="G4260" s="10">
        <v>43706</v>
      </c>
      <c r="H4260" s="8" t="s">
        <v>31</v>
      </c>
      <c r="I4260" s="8" t="s">
        <v>32</v>
      </c>
      <c r="J4260" s="9">
        <v>16782.68</v>
      </c>
      <c r="K4260" s="9">
        <v>335.65</v>
      </c>
      <c r="L4260" s="8">
        <v>0</v>
      </c>
      <c r="M4260" s="14">
        <f t="shared" si="201"/>
        <v>17118.330000000002</v>
      </c>
      <c r="N4260" s="8">
        <v>0</v>
      </c>
      <c r="O4260" s="8">
        <v>0</v>
      </c>
      <c r="P4260" s="8" t="s">
        <v>113</v>
      </c>
      <c r="R4260" s="8">
        <v>4</v>
      </c>
      <c r="S4260" s="13">
        <f>_xlfn.XLOOKUP(P4260,rif_fee_schedule!$A$2:$A$84,rif_fee_schedule!C$2:C$84, 0)*1.628</f>
        <v>6860.3919999999998</v>
      </c>
      <c r="T4260" s="13">
        <f>_xlfn.XLOOKUP(P4260,rif_fee_schedule!$A$2:$A$84,rif_fee_schedule!D$2:D$84, 0)</f>
        <v>3984</v>
      </c>
      <c r="U4260" s="14">
        <f t="shared" si="199"/>
        <v>27441.567999999999</v>
      </c>
      <c r="V4260" s="14">
        <f t="shared" si="200"/>
        <v>15936</v>
      </c>
      <c r="W4260"/>
      <c r="Y4260" s="3">
        <v>43269262.359999999</v>
      </c>
      <c r="Z4260" s="3">
        <v>874367.57</v>
      </c>
      <c r="AA4260" s="3">
        <v>433279.63</v>
      </c>
      <c r="AB4260">
        <v>0</v>
      </c>
      <c r="AC4260" s="3">
        <v>0</v>
      </c>
      <c r="AD4260" s="2">
        <v>374512.67</v>
      </c>
      <c r="AE4260" s="3">
        <v>599122533.62</v>
      </c>
      <c r="AF4260" s="3">
        <v>12164932.65</v>
      </c>
      <c r="AG4260" s="3">
        <v>2628720.44</v>
      </c>
      <c r="AH4260" s="3">
        <v>103699.7</v>
      </c>
      <c r="AI4260" s="3">
        <v>2074</v>
      </c>
      <c r="AJ4260" s="2">
        <v>-10188946.82</v>
      </c>
    </row>
    <row r="4261" spans="1:36" hidden="1" x14ac:dyDescent="0.25">
      <c r="A4261" s="8">
        <v>6</v>
      </c>
      <c r="B4261" s="8" t="s">
        <v>5769</v>
      </c>
      <c r="C4261" s="8">
        <v>1079170010200</v>
      </c>
      <c r="D4261" s="8" t="s">
        <v>5770</v>
      </c>
      <c r="G4261" s="10">
        <v>43706</v>
      </c>
      <c r="H4261" s="8" t="s">
        <v>31</v>
      </c>
      <c r="I4261" s="8" t="s">
        <v>32</v>
      </c>
      <c r="J4261" s="9">
        <v>16782.68</v>
      </c>
      <c r="K4261" s="9">
        <v>335.65</v>
      </c>
      <c r="L4261" s="8">
        <v>0</v>
      </c>
      <c r="M4261" s="14">
        <f t="shared" si="201"/>
        <v>17118.330000000002</v>
      </c>
      <c r="N4261" s="8">
        <v>0</v>
      </c>
      <c r="O4261" s="8">
        <v>0</v>
      </c>
      <c r="P4261" s="8" t="s">
        <v>77</v>
      </c>
      <c r="R4261" s="8">
        <v>-1</v>
      </c>
      <c r="S4261" s="13">
        <f>_xlfn.XLOOKUP(P4261,rif_fee_schedule!$A$2:$A$84,rif_fee_schedule!C$2:C$84, 0)*1.628</f>
        <v>9769.6279999999988</v>
      </c>
      <c r="T4261" s="13">
        <f>_xlfn.XLOOKUP(P4261,rif_fee_schedule!$A$2:$A$84,rif_fee_schedule!D$2:D$84, 0)</f>
        <v>5674</v>
      </c>
      <c r="U4261" s="14">
        <f t="shared" si="199"/>
        <v>-9769.6279999999988</v>
      </c>
      <c r="V4261" s="14">
        <f t="shared" si="200"/>
        <v>-5674</v>
      </c>
      <c r="W4261"/>
      <c r="Y4261" s="3">
        <v>43269262.359999999</v>
      </c>
      <c r="Z4261" s="3">
        <v>874367.57</v>
      </c>
      <c r="AA4261" s="3">
        <v>433279.63</v>
      </c>
      <c r="AB4261">
        <v>0</v>
      </c>
      <c r="AC4261" s="3">
        <v>0</v>
      </c>
      <c r="AD4261" s="2">
        <v>374512.67</v>
      </c>
      <c r="AE4261" s="3">
        <v>599122533.62</v>
      </c>
      <c r="AF4261" s="3">
        <v>12164932.65</v>
      </c>
      <c r="AG4261" s="3">
        <v>2628720.44</v>
      </c>
      <c r="AH4261" s="3">
        <v>103699.7</v>
      </c>
      <c r="AI4261" s="3">
        <v>2074</v>
      </c>
      <c r="AJ4261" s="2">
        <v>-10188946.82</v>
      </c>
    </row>
    <row r="4262" spans="1:36" hidden="1" x14ac:dyDescent="0.25">
      <c r="A4262" s="8">
        <v>6</v>
      </c>
      <c r="B4262" s="8" t="s">
        <v>5767</v>
      </c>
      <c r="C4262" s="8">
        <v>1079170010200</v>
      </c>
      <c r="D4262" s="8" t="s">
        <v>5768</v>
      </c>
      <c r="G4262" s="10">
        <v>43706</v>
      </c>
      <c r="H4262" s="8" t="s">
        <v>31</v>
      </c>
      <c r="I4262" s="8" t="s">
        <v>32</v>
      </c>
      <c r="J4262" s="9">
        <v>26060.7</v>
      </c>
      <c r="K4262" s="9">
        <v>521.21</v>
      </c>
      <c r="L4262" s="8">
        <v>0</v>
      </c>
      <c r="M4262" s="14">
        <f t="shared" si="201"/>
        <v>26581.91</v>
      </c>
      <c r="N4262" s="8">
        <v>0</v>
      </c>
      <c r="O4262" s="8">
        <v>0</v>
      </c>
      <c r="P4262" s="8" t="s">
        <v>113</v>
      </c>
      <c r="R4262" s="8">
        <v>4</v>
      </c>
      <c r="S4262" s="13">
        <f>_xlfn.XLOOKUP(P4262,rif_fee_schedule!$A$2:$A$84,rif_fee_schedule!C$2:C$84, 0)*1.628</f>
        <v>6860.3919999999998</v>
      </c>
      <c r="T4262" s="13">
        <f>_xlfn.XLOOKUP(P4262,rif_fee_schedule!$A$2:$A$84,rif_fee_schedule!D$2:D$84, 0)</f>
        <v>3984</v>
      </c>
      <c r="U4262" s="14">
        <f t="shared" si="199"/>
        <v>27441.567999999999</v>
      </c>
      <c r="V4262" s="14">
        <f t="shared" si="200"/>
        <v>15936</v>
      </c>
      <c r="W4262"/>
      <c r="Y4262" s="3">
        <v>43269262.359999999</v>
      </c>
      <c r="Z4262" s="3">
        <v>874367.57</v>
      </c>
      <c r="AA4262" s="3">
        <v>433279.63</v>
      </c>
      <c r="AB4262">
        <v>0</v>
      </c>
      <c r="AC4262" s="3">
        <v>0</v>
      </c>
      <c r="AD4262" s="2">
        <v>374512.67</v>
      </c>
      <c r="AE4262" s="3">
        <v>599122533.62</v>
      </c>
      <c r="AF4262" s="3">
        <v>12164932.65</v>
      </c>
      <c r="AG4262" s="3">
        <v>2628720.44</v>
      </c>
      <c r="AH4262" s="3">
        <v>103699.7</v>
      </c>
      <c r="AI4262" s="3">
        <v>2074</v>
      </c>
      <c r="AJ4262" s="2">
        <v>-10188946.82</v>
      </c>
    </row>
    <row r="4263" spans="1:36" hidden="1" x14ac:dyDescent="0.25">
      <c r="A4263" s="8">
        <v>6</v>
      </c>
      <c r="B4263" s="8" t="s">
        <v>5771</v>
      </c>
      <c r="C4263" s="8">
        <v>1079170010200</v>
      </c>
      <c r="D4263" s="8" t="s">
        <v>5772</v>
      </c>
      <c r="G4263" s="10">
        <v>43706</v>
      </c>
      <c r="H4263" s="8" t="s">
        <v>31</v>
      </c>
      <c r="I4263" s="8" t="s">
        <v>32</v>
      </c>
      <c r="J4263" s="9">
        <v>32575.87</v>
      </c>
      <c r="K4263" s="9">
        <v>651.52</v>
      </c>
      <c r="L4263" s="8">
        <v>0</v>
      </c>
      <c r="M4263" s="14">
        <f t="shared" si="201"/>
        <v>33227.39</v>
      </c>
      <c r="N4263" s="8">
        <v>0</v>
      </c>
      <c r="O4263" s="8">
        <v>0</v>
      </c>
      <c r="P4263" s="8" t="s">
        <v>113</v>
      </c>
      <c r="R4263" s="8">
        <v>5</v>
      </c>
      <c r="S4263" s="13">
        <f>_xlfn.XLOOKUP(P4263,rif_fee_schedule!$A$2:$A$84,rif_fee_schedule!C$2:C$84, 0)*1.628</f>
        <v>6860.3919999999998</v>
      </c>
      <c r="T4263" s="13">
        <f>_xlfn.XLOOKUP(P4263,rif_fee_schedule!$A$2:$A$84,rif_fee_schedule!D$2:D$84, 0)</f>
        <v>3984</v>
      </c>
      <c r="U4263" s="14">
        <f t="shared" si="199"/>
        <v>34301.96</v>
      </c>
      <c r="V4263" s="14">
        <f t="shared" si="200"/>
        <v>19920</v>
      </c>
      <c r="W4263"/>
      <c r="Y4263" s="3">
        <v>43269262.359999999</v>
      </c>
      <c r="Z4263" s="3">
        <v>874367.57</v>
      </c>
      <c r="AA4263" s="3">
        <v>433279.63</v>
      </c>
      <c r="AB4263">
        <v>0</v>
      </c>
      <c r="AC4263" s="3">
        <v>0</v>
      </c>
      <c r="AD4263" s="2">
        <v>374512.67</v>
      </c>
      <c r="AE4263" s="3">
        <v>599122533.62</v>
      </c>
      <c r="AF4263" s="3">
        <v>12164932.65</v>
      </c>
      <c r="AG4263" s="3">
        <v>2628720.44</v>
      </c>
      <c r="AH4263" s="3">
        <v>103699.7</v>
      </c>
      <c r="AI4263" s="3">
        <v>2074</v>
      </c>
      <c r="AJ4263" s="2">
        <v>-10188946.82</v>
      </c>
    </row>
    <row r="4264" spans="1:36" hidden="1" x14ac:dyDescent="0.25">
      <c r="A4264" s="8">
        <v>6</v>
      </c>
      <c r="B4264" s="8" t="s">
        <v>5773</v>
      </c>
      <c r="C4264" s="8">
        <v>1079170010200</v>
      </c>
      <c r="D4264" s="8" t="s">
        <v>5774</v>
      </c>
      <c r="G4264" s="10">
        <v>43706</v>
      </c>
      <c r="H4264" s="8" t="s">
        <v>31</v>
      </c>
      <c r="I4264" s="8" t="s">
        <v>32</v>
      </c>
      <c r="J4264" s="9">
        <v>32575.87</v>
      </c>
      <c r="K4264" s="9">
        <v>651.52</v>
      </c>
      <c r="L4264" s="8">
        <v>0</v>
      </c>
      <c r="M4264" s="14">
        <f t="shared" si="201"/>
        <v>33227.39</v>
      </c>
      <c r="N4264" s="8">
        <v>0</v>
      </c>
      <c r="O4264" s="8">
        <v>0</v>
      </c>
      <c r="P4264" s="8" t="s">
        <v>113</v>
      </c>
      <c r="R4264" s="8">
        <v>5</v>
      </c>
      <c r="S4264" s="13">
        <f>_xlfn.XLOOKUP(P4264,rif_fee_schedule!$A$2:$A$84,rif_fee_schedule!C$2:C$84, 0)*1.628</f>
        <v>6860.3919999999998</v>
      </c>
      <c r="T4264" s="13">
        <f>_xlfn.XLOOKUP(P4264,rif_fee_schedule!$A$2:$A$84,rif_fee_schedule!D$2:D$84, 0)</f>
        <v>3984</v>
      </c>
      <c r="U4264" s="14">
        <f t="shared" si="199"/>
        <v>34301.96</v>
      </c>
      <c r="V4264" s="14">
        <f t="shared" si="200"/>
        <v>19920</v>
      </c>
      <c r="W4264"/>
      <c r="Y4264" s="3">
        <v>43269262.359999999</v>
      </c>
      <c r="Z4264" s="3">
        <v>874367.57</v>
      </c>
      <c r="AA4264" s="3">
        <v>433279.63</v>
      </c>
      <c r="AB4264">
        <v>0</v>
      </c>
      <c r="AC4264" s="3">
        <v>0</v>
      </c>
      <c r="AD4264" s="2">
        <v>374512.67</v>
      </c>
      <c r="AE4264" s="3">
        <v>599122533.62</v>
      </c>
      <c r="AF4264" s="3">
        <v>12164932.65</v>
      </c>
      <c r="AG4264" s="3">
        <v>2628720.44</v>
      </c>
      <c r="AH4264" s="3">
        <v>103699.7</v>
      </c>
      <c r="AI4264" s="3">
        <v>2074</v>
      </c>
      <c r="AJ4264" s="2">
        <v>-10188946.82</v>
      </c>
    </row>
    <row r="4265" spans="1:36" hidden="1" x14ac:dyDescent="0.25">
      <c r="A4265" s="8">
        <v>6</v>
      </c>
      <c r="B4265" s="8" t="s">
        <v>5775</v>
      </c>
      <c r="C4265" s="8">
        <v>1079170010200</v>
      </c>
      <c r="D4265" s="8" t="s">
        <v>5776</v>
      </c>
      <c r="G4265" s="10">
        <v>43706</v>
      </c>
      <c r="H4265" s="8" t="s">
        <v>31</v>
      </c>
      <c r="I4265" s="8" t="s">
        <v>32</v>
      </c>
      <c r="J4265" s="9">
        <v>26060.7</v>
      </c>
      <c r="K4265" s="9">
        <v>521.21</v>
      </c>
      <c r="L4265" s="8">
        <v>0</v>
      </c>
      <c r="M4265" s="14">
        <f t="shared" si="201"/>
        <v>26581.91</v>
      </c>
      <c r="N4265" s="8">
        <v>0</v>
      </c>
      <c r="O4265" s="8">
        <v>0</v>
      </c>
      <c r="P4265" s="8" t="s">
        <v>113</v>
      </c>
      <c r="R4265" s="8">
        <v>4</v>
      </c>
      <c r="S4265" s="13">
        <f>_xlfn.XLOOKUP(P4265,rif_fee_schedule!$A$2:$A$84,rif_fee_schedule!C$2:C$84, 0)*1.628</f>
        <v>6860.3919999999998</v>
      </c>
      <c r="T4265" s="13">
        <f>_xlfn.XLOOKUP(P4265,rif_fee_schedule!$A$2:$A$84,rif_fee_schedule!D$2:D$84, 0)</f>
        <v>3984</v>
      </c>
      <c r="U4265" s="14">
        <f t="shared" si="199"/>
        <v>27441.567999999999</v>
      </c>
      <c r="V4265" s="14">
        <f t="shared" si="200"/>
        <v>15936</v>
      </c>
      <c r="W4265"/>
      <c r="Y4265" s="3">
        <v>43269262.359999999</v>
      </c>
      <c r="Z4265" s="3">
        <v>874367.57</v>
      </c>
      <c r="AA4265" s="3">
        <v>433279.63</v>
      </c>
      <c r="AB4265">
        <v>0</v>
      </c>
      <c r="AC4265" s="3">
        <v>0</v>
      </c>
      <c r="AD4265" s="2">
        <v>374512.67</v>
      </c>
      <c r="AE4265" s="3">
        <v>599122533.62</v>
      </c>
      <c r="AF4265" s="3">
        <v>12164932.65</v>
      </c>
      <c r="AG4265" s="3">
        <v>2628720.44</v>
      </c>
      <c r="AH4265" s="3">
        <v>103699.7</v>
      </c>
      <c r="AI4265" s="3">
        <v>2074</v>
      </c>
      <c r="AJ4265" s="2">
        <v>-10188946.82</v>
      </c>
    </row>
    <row r="4266" spans="1:36" hidden="1" x14ac:dyDescent="0.25">
      <c r="A4266" s="8">
        <v>6</v>
      </c>
      <c r="B4266" s="8" t="s">
        <v>5777</v>
      </c>
      <c r="C4266" s="8">
        <v>1079170010200</v>
      </c>
      <c r="D4266" s="8" t="s">
        <v>5778</v>
      </c>
      <c r="G4266" s="10">
        <v>43706</v>
      </c>
      <c r="H4266" s="8" t="s">
        <v>31</v>
      </c>
      <c r="I4266" s="8" t="s">
        <v>32</v>
      </c>
      <c r="J4266" s="9">
        <v>26060.7</v>
      </c>
      <c r="K4266" s="9">
        <v>521.21</v>
      </c>
      <c r="L4266" s="8">
        <v>0</v>
      </c>
      <c r="M4266" s="14">
        <f t="shared" si="201"/>
        <v>26581.91</v>
      </c>
      <c r="N4266" s="8">
        <v>0</v>
      </c>
      <c r="O4266" s="8">
        <v>0</v>
      </c>
      <c r="P4266" s="8" t="s">
        <v>113</v>
      </c>
      <c r="R4266" s="8">
        <v>4</v>
      </c>
      <c r="S4266" s="13">
        <f>_xlfn.XLOOKUP(P4266,rif_fee_schedule!$A$2:$A$84,rif_fee_schedule!C$2:C$84, 0)*1.628</f>
        <v>6860.3919999999998</v>
      </c>
      <c r="T4266" s="13">
        <f>_xlfn.XLOOKUP(P4266,rif_fee_schedule!$A$2:$A$84,rif_fee_schedule!D$2:D$84, 0)</f>
        <v>3984</v>
      </c>
      <c r="U4266" s="14">
        <f t="shared" si="199"/>
        <v>27441.567999999999</v>
      </c>
      <c r="V4266" s="14">
        <f t="shared" si="200"/>
        <v>15936</v>
      </c>
      <c r="W4266"/>
      <c r="Y4266" s="3">
        <v>43269262.359999999</v>
      </c>
      <c r="Z4266" s="3">
        <v>874367.57</v>
      </c>
      <c r="AA4266" s="3">
        <v>433279.63</v>
      </c>
      <c r="AB4266">
        <v>0</v>
      </c>
      <c r="AC4266" s="3">
        <v>0</v>
      </c>
      <c r="AD4266" s="2">
        <v>374512.67</v>
      </c>
      <c r="AE4266" s="3">
        <v>599122533.62</v>
      </c>
      <c r="AF4266" s="3">
        <v>12164932.65</v>
      </c>
      <c r="AG4266" s="3">
        <v>2628720.44</v>
      </c>
      <c r="AH4266" s="3">
        <v>103699.7</v>
      </c>
      <c r="AI4266" s="3">
        <v>2074</v>
      </c>
      <c r="AJ4266" s="2">
        <v>-10188946.82</v>
      </c>
    </row>
    <row r="4267" spans="1:36" hidden="1" x14ac:dyDescent="0.25">
      <c r="A4267" s="8">
        <v>6</v>
      </c>
      <c r="B4267" s="8" t="s">
        <v>5779</v>
      </c>
      <c r="C4267" s="8">
        <v>1079170010200</v>
      </c>
      <c r="D4267" s="8" t="s">
        <v>5780</v>
      </c>
      <c r="G4267" s="10">
        <v>43706</v>
      </c>
      <c r="H4267" s="8" t="s">
        <v>31</v>
      </c>
      <c r="I4267" s="8" t="s">
        <v>32</v>
      </c>
      <c r="J4267" s="9">
        <v>26060.7</v>
      </c>
      <c r="K4267" s="9">
        <v>521.21</v>
      </c>
      <c r="L4267" s="8">
        <v>0</v>
      </c>
      <c r="M4267" s="14">
        <f t="shared" si="201"/>
        <v>26581.91</v>
      </c>
      <c r="N4267" s="8">
        <v>0</v>
      </c>
      <c r="O4267" s="8">
        <v>0</v>
      </c>
      <c r="P4267" s="8" t="s">
        <v>113</v>
      </c>
      <c r="R4267" s="8">
        <v>4</v>
      </c>
      <c r="S4267" s="13">
        <f>_xlfn.XLOOKUP(P4267,rif_fee_schedule!$A$2:$A$84,rif_fee_schedule!C$2:C$84, 0)*1.628</f>
        <v>6860.3919999999998</v>
      </c>
      <c r="T4267" s="13">
        <f>_xlfn.XLOOKUP(P4267,rif_fee_schedule!$A$2:$A$84,rif_fee_schedule!D$2:D$84, 0)</f>
        <v>3984</v>
      </c>
      <c r="U4267" s="14">
        <f t="shared" si="199"/>
        <v>27441.567999999999</v>
      </c>
      <c r="V4267" s="14">
        <f t="shared" si="200"/>
        <v>15936</v>
      </c>
      <c r="W4267"/>
      <c r="Y4267" s="3">
        <v>43269262.359999999</v>
      </c>
      <c r="Z4267" s="3">
        <v>874367.57</v>
      </c>
      <c r="AA4267" s="3">
        <v>433279.63</v>
      </c>
      <c r="AB4267">
        <v>0</v>
      </c>
      <c r="AC4267" s="3">
        <v>0</v>
      </c>
      <c r="AD4267" s="2">
        <v>374512.67</v>
      </c>
      <c r="AE4267" s="3">
        <v>599122533.62</v>
      </c>
      <c r="AF4267" s="3">
        <v>12164932.65</v>
      </c>
      <c r="AG4267" s="3">
        <v>2628720.44</v>
      </c>
      <c r="AH4267" s="3">
        <v>103699.7</v>
      </c>
      <c r="AI4267" s="3">
        <v>2074</v>
      </c>
      <c r="AJ4267" s="2">
        <v>-10188946.82</v>
      </c>
    </row>
    <row r="4268" spans="1:36" hidden="1" x14ac:dyDescent="0.25">
      <c r="A4268" s="8">
        <v>6</v>
      </c>
      <c r="B4268" s="8" t="s">
        <v>5781</v>
      </c>
      <c r="C4268" s="8">
        <v>1079170010200</v>
      </c>
      <c r="D4268" s="8" t="s">
        <v>5782</v>
      </c>
      <c r="G4268" s="10">
        <v>43706</v>
      </c>
      <c r="H4268" s="8" t="s">
        <v>31</v>
      </c>
      <c r="I4268" s="8" t="s">
        <v>32</v>
      </c>
      <c r="J4268" s="9">
        <v>26060.7</v>
      </c>
      <c r="K4268" s="9">
        <v>521.21</v>
      </c>
      <c r="L4268" s="8">
        <v>0</v>
      </c>
      <c r="M4268" s="14">
        <f t="shared" si="201"/>
        <v>26581.91</v>
      </c>
      <c r="N4268" s="8">
        <v>0</v>
      </c>
      <c r="O4268" s="8">
        <v>0</v>
      </c>
      <c r="P4268" s="8" t="s">
        <v>113</v>
      </c>
      <c r="R4268" s="8">
        <v>4</v>
      </c>
      <c r="S4268" s="13">
        <f>_xlfn.XLOOKUP(P4268,rif_fee_schedule!$A$2:$A$84,rif_fee_schedule!C$2:C$84, 0)*1.628</f>
        <v>6860.3919999999998</v>
      </c>
      <c r="T4268" s="13">
        <f>_xlfn.XLOOKUP(P4268,rif_fee_schedule!$A$2:$A$84,rif_fee_schedule!D$2:D$84, 0)</f>
        <v>3984</v>
      </c>
      <c r="U4268" s="14">
        <f t="shared" si="199"/>
        <v>27441.567999999999</v>
      </c>
      <c r="V4268" s="14">
        <f t="shared" si="200"/>
        <v>15936</v>
      </c>
      <c r="W4268"/>
      <c r="Y4268" s="3">
        <v>43269262.359999999</v>
      </c>
      <c r="Z4268" s="3">
        <v>874367.57</v>
      </c>
      <c r="AA4268" s="3">
        <v>433279.63</v>
      </c>
      <c r="AB4268">
        <v>0</v>
      </c>
      <c r="AC4268" s="3">
        <v>0</v>
      </c>
      <c r="AD4268" s="2">
        <v>374512.67</v>
      </c>
      <c r="AE4268" s="3">
        <v>599122533.62</v>
      </c>
      <c r="AF4268" s="3">
        <v>12164932.65</v>
      </c>
      <c r="AG4268" s="3">
        <v>2628720.44</v>
      </c>
      <c r="AH4268" s="3">
        <v>103699.7</v>
      </c>
      <c r="AI4268" s="3">
        <v>2074</v>
      </c>
      <c r="AJ4268" s="2">
        <v>-10188946.82</v>
      </c>
    </row>
    <row r="4269" spans="1:36" hidden="1" x14ac:dyDescent="0.25">
      <c r="A4269" s="8">
        <v>7</v>
      </c>
      <c r="B4269" s="8" t="s">
        <v>8374</v>
      </c>
      <c r="C4269" s="8">
        <v>341170860060</v>
      </c>
      <c r="D4269" s="8" t="s">
        <v>8375</v>
      </c>
      <c r="G4269" s="10">
        <v>43747</v>
      </c>
      <c r="H4269" s="8" t="s">
        <v>31</v>
      </c>
      <c r="I4269" s="8" t="s">
        <v>1544</v>
      </c>
      <c r="J4269" s="9">
        <v>3315298.7</v>
      </c>
      <c r="K4269" s="9">
        <v>66305.98</v>
      </c>
      <c r="L4269" s="8">
        <v>0</v>
      </c>
      <c r="M4269" s="14">
        <f t="shared" si="201"/>
        <v>3381604.68</v>
      </c>
      <c r="N4269" s="8">
        <v>0</v>
      </c>
      <c r="O4269" s="8">
        <v>0</v>
      </c>
      <c r="P4269" s="8" t="s">
        <v>732</v>
      </c>
      <c r="R4269" s="11">
        <v>199340</v>
      </c>
      <c r="S4269" s="13">
        <f>_xlfn.XLOOKUP(P4269,rif_fee_schedule!$A$2:$A$84,rif_fee_schedule!C$2:C$84, 0)*1.628</f>
        <v>10.542928</v>
      </c>
      <c r="T4269" s="13">
        <f>_xlfn.XLOOKUP(P4269,rif_fee_schedule!$A$2:$A$84,rif_fee_schedule!D$2:D$84, 0)</f>
        <v>6.1230000000000002</v>
      </c>
      <c r="U4269" s="14">
        <f t="shared" si="199"/>
        <v>2101627.2675199998</v>
      </c>
      <c r="V4269" s="14">
        <f t="shared" si="200"/>
        <v>1220558.82</v>
      </c>
      <c r="W4269" s="2"/>
      <c r="Y4269" s="3">
        <v>53911680.950000003</v>
      </c>
      <c r="Z4269" s="3">
        <v>1078233.76</v>
      </c>
      <c r="AA4269" s="3">
        <v>0</v>
      </c>
      <c r="AB4269">
        <v>0</v>
      </c>
      <c r="AC4269" s="3">
        <v>0</v>
      </c>
      <c r="AD4269" s="2">
        <v>-682358.32</v>
      </c>
      <c r="AE4269" s="3">
        <v>599122533.62</v>
      </c>
      <c r="AF4269" s="3">
        <v>12164932.65</v>
      </c>
      <c r="AG4269" s="3">
        <v>2628720.44</v>
      </c>
      <c r="AH4269" s="3">
        <v>103699.7</v>
      </c>
      <c r="AI4269" s="3">
        <v>2074</v>
      </c>
      <c r="AJ4269" s="2">
        <v>-10188946.82</v>
      </c>
    </row>
    <row r="4270" spans="1:36" hidden="1" x14ac:dyDescent="0.25">
      <c r="A4270" s="8">
        <v>7</v>
      </c>
      <c r="B4270" s="8" t="s">
        <v>8374</v>
      </c>
      <c r="C4270" s="8">
        <v>341170860060</v>
      </c>
      <c r="D4270" s="8" t="s">
        <v>8375</v>
      </c>
      <c r="G4270" s="10">
        <v>43747</v>
      </c>
      <c r="H4270" s="8" t="s">
        <v>31</v>
      </c>
      <c r="I4270" s="8" t="s">
        <v>1544</v>
      </c>
      <c r="J4270" s="9">
        <v>3315298.7</v>
      </c>
      <c r="K4270" s="9">
        <v>66305.98</v>
      </c>
      <c r="L4270" s="8">
        <v>0</v>
      </c>
      <c r="M4270" s="14">
        <f t="shared" si="201"/>
        <v>3381604.68</v>
      </c>
      <c r="N4270" s="8">
        <v>0</v>
      </c>
      <c r="O4270" s="8">
        <v>0</v>
      </c>
      <c r="P4270" s="8" t="s">
        <v>3496</v>
      </c>
      <c r="R4270" s="11">
        <v>108553</v>
      </c>
      <c r="S4270" s="13">
        <f>_xlfn.XLOOKUP(P4270,rif_fee_schedule!$A$2:$A$84,rif_fee_schedule!C$2:C$84, 0)*1.628</f>
        <v>19.218539999999997</v>
      </c>
      <c r="T4270" s="13">
        <f>_xlfn.XLOOKUP(P4270,rif_fee_schedule!$A$2:$A$84,rif_fee_schedule!D$2:D$84, 0)</f>
        <v>11.162000000000001</v>
      </c>
      <c r="U4270" s="14">
        <f t="shared" si="199"/>
        <v>2086230.1726199996</v>
      </c>
      <c r="V4270" s="14">
        <f t="shared" si="200"/>
        <v>1211668.5860000001</v>
      </c>
      <c r="W4270" s="2"/>
      <c r="Y4270" s="3">
        <v>53911680.950000003</v>
      </c>
      <c r="Z4270" s="3">
        <v>1078233.76</v>
      </c>
      <c r="AA4270" s="3">
        <v>0</v>
      </c>
      <c r="AB4270">
        <v>0</v>
      </c>
      <c r="AC4270" s="3">
        <v>0</v>
      </c>
      <c r="AD4270" s="2">
        <v>-682358.32</v>
      </c>
      <c r="AE4270" s="3">
        <v>599122533.62</v>
      </c>
      <c r="AF4270" s="3">
        <v>12164932.65</v>
      </c>
      <c r="AG4270" s="3">
        <v>2628720.44</v>
      </c>
      <c r="AH4270" s="3">
        <v>103699.7</v>
      </c>
      <c r="AI4270" s="3">
        <v>2074</v>
      </c>
      <c r="AJ4270" s="2">
        <v>-10188946.82</v>
      </c>
    </row>
    <row r="4271" spans="1:36" hidden="1" x14ac:dyDescent="0.25">
      <c r="A4271" s="8">
        <v>7</v>
      </c>
      <c r="B4271" s="8" t="s">
        <v>8374</v>
      </c>
      <c r="C4271" s="8">
        <v>341170860060</v>
      </c>
      <c r="D4271" s="8" t="s">
        <v>8375</v>
      </c>
      <c r="G4271" s="10">
        <v>43747</v>
      </c>
      <c r="H4271" s="8" t="s">
        <v>31</v>
      </c>
      <c r="I4271" s="8" t="s">
        <v>1544</v>
      </c>
      <c r="J4271" s="9">
        <v>3315298.7</v>
      </c>
      <c r="K4271" s="9">
        <v>66305.98</v>
      </c>
      <c r="L4271" s="8">
        <v>0</v>
      </c>
      <c r="M4271" s="14">
        <f t="shared" si="201"/>
        <v>3381604.68</v>
      </c>
      <c r="N4271" s="8">
        <v>0</v>
      </c>
      <c r="O4271" s="8">
        <v>0</v>
      </c>
      <c r="P4271" s="8" t="s">
        <v>72</v>
      </c>
      <c r="R4271" s="11">
        <v>-40984</v>
      </c>
      <c r="S4271" s="13">
        <f>_xlfn.XLOOKUP(P4271,rif_fee_schedule!$A$2:$A$84,rif_fee_schedule!C$2:C$84, 0)*1.628</f>
        <v>15.918583999999999</v>
      </c>
      <c r="T4271" s="13">
        <f>_xlfn.XLOOKUP(P4271,rif_fee_schedule!$A$2:$A$84,rif_fee_schedule!D$2:D$84, 0)</f>
        <v>9.2460000000000004</v>
      </c>
      <c r="U4271" s="14">
        <f t="shared" si="199"/>
        <v>-652407.24665599992</v>
      </c>
      <c r="V4271" s="14">
        <f t="shared" si="200"/>
        <v>-378938.06400000001</v>
      </c>
      <c r="W4271" s="2"/>
      <c r="Y4271" s="3">
        <v>53911680.950000003</v>
      </c>
      <c r="Z4271" s="3">
        <v>1078233.76</v>
      </c>
      <c r="AA4271" s="3">
        <v>0</v>
      </c>
      <c r="AB4271">
        <v>0</v>
      </c>
      <c r="AC4271" s="3">
        <v>0</v>
      </c>
      <c r="AD4271" s="2">
        <v>-682358.32</v>
      </c>
      <c r="AE4271" s="3">
        <v>599122533.62</v>
      </c>
      <c r="AF4271" s="3">
        <v>12164932.65</v>
      </c>
      <c r="AG4271" s="3">
        <v>2628720.44</v>
      </c>
      <c r="AH4271" s="3">
        <v>103699.7</v>
      </c>
      <c r="AI4271" s="3">
        <v>2074</v>
      </c>
      <c r="AJ4271" s="2">
        <v>-10188946.82</v>
      </c>
    </row>
    <row r="4272" spans="1:36" hidden="1" x14ac:dyDescent="0.25">
      <c r="A4272" s="8">
        <v>7</v>
      </c>
      <c r="B4272" s="8" t="s">
        <v>8374</v>
      </c>
      <c r="C4272" s="8">
        <v>341170860060</v>
      </c>
      <c r="D4272" s="8" t="s">
        <v>8375</v>
      </c>
      <c r="G4272" s="10">
        <v>43747</v>
      </c>
      <c r="H4272" s="8" t="s">
        <v>31</v>
      </c>
      <c r="I4272" s="8" t="s">
        <v>1544</v>
      </c>
      <c r="J4272" s="9">
        <v>3315298.7</v>
      </c>
      <c r="K4272" s="9">
        <v>66305.98</v>
      </c>
      <c r="L4272" s="8">
        <v>0</v>
      </c>
      <c r="M4272" s="14">
        <f t="shared" si="201"/>
        <v>3381604.68</v>
      </c>
      <c r="N4272" s="8">
        <v>0</v>
      </c>
      <c r="O4272" s="8">
        <v>0</v>
      </c>
      <c r="P4272" s="8" t="s">
        <v>77</v>
      </c>
      <c r="R4272" s="8">
        <v>-5</v>
      </c>
      <c r="S4272" s="13">
        <f>_xlfn.XLOOKUP(P4272,rif_fee_schedule!$A$2:$A$84,rif_fee_schedule!C$2:C$84, 0)*1.628</f>
        <v>9769.6279999999988</v>
      </c>
      <c r="T4272" s="13">
        <f>_xlfn.XLOOKUP(P4272,rif_fee_schedule!$A$2:$A$84,rif_fee_schedule!D$2:D$84, 0)</f>
        <v>5674</v>
      </c>
      <c r="U4272" s="14">
        <f t="shared" si="199"/>
        <v>-48848.139999999992</v>
      </c>
      <c r="V4272" s="14">
        <f t="shared" si="200"/>
        <v>-28370</v>
      </c>
      <c r="W4272"/>
      <c r="Y4272" s="3">
        <v>53911680.950000003</v>
      </c>
      <c r="Z4272" s="3">
        <v>1078233.76</v>
      </c>
      <c r="AA4272" s="3">
        <v>0</v>
      </c>
      <c r="AB4272">
        <v>0</v>
      </c>
      <c r="AC4272" s="3">
        <v>0</v>
      </c>
      <c r="AD4272" s="2">
        <v>-682358.32</v>
      </c>
      <c r="AE4272" s="3">
        <v>599122533.62</v>
      </c>
      <c r="AF4272" s="3">
        <v>12164932.65</v>
      </c>
      <c r="AG4272" s="3">
        <v>2628720.44</v>
      </c>
      <c r="AH4272" s="3">
        <v>103699.7</v>
      </c>
      <c r="AI4272" s="3">
        <v>2074</v>
      </c>
      <c r="AJ4272" s="2">
        <v>-10188946.82</v>
      </c>
    </row>
    <row r="4273" spans="1:36" hidden="1" x14ac:dyDescent="0.25">
      <c r="A4273" s="8">
        <v>7</v>
      </c>
      <c r="B4273" s="8" t="s">
        <v>8361</v>
      </c>
      <c r="C4273" s="8">
        <v>341170860060</v>
      </c>
      <c r="D4273" s="8" t="s">
        <v>8362</v>
      </c>
      <c r="G4273" s="10">
        <v>43741</v>
      </c>
      <c r="H4273" s="8" t="s">
        <v>31</v>
      </c>
      <c r="I4273" s="8" t="s">
        <v>1544</v>
      </c>
      <c r="J4273" s="9">
        <v>1978510.38</v>
      </c>
      <c r="K4273" s="9">
        <v>39570.21</v>
      </c>
      <c r="L4273" s="8">
        <v>0</v>
      </c>
      <c r="M4273" s="14">
        <f t="shared" si="201"/>
        <v>2018080.5899999999</v>
      </c>
      <c r="N4273" s="8">
        <v>0</v>
      </c>
      <c r="O4273" s="8">
        <v>0</v>
      </c>
      <c r="P4273" s="8" t="s">
        <v>78</v>
      </c>
      <c r="R4273" s="8">
        <v>242</v>
      </c>
      <c r="S4273" s="13">
        <f>_xlfn.XLOOKUP(P4273,rif_fee_schedule!$A$2:$A$84,rif_fee_schedule!C$2:C$84, 0)*1.628</f>
        <v>9105.4039999999986</v>
      </c>
      <c r="T4273" s="13">
        <f>_xlfn.XLOOKUP(P4273,rif_fee_schedule!$A$2:$A$84,rif_fee_schedule!D$2:D$84, 0)</f>
        <v>5288</v>
      </c>
      <c r="U4273" s="14">
        <f t="shared" si="199"/>
        <v>2203507.7679999997</v>
      </c>
      <c r="V4273" s="14">
        <f t="shared" si="200"/>
        <v>1279696</v>
      </c>
      <c r="W4273"/>
      <c r="Y4273" s="3">
        <v>53911680.950000003</v>
      </c>
      <c r="Z4273" s="3">
        <v>1078233.76</v>
      </c>
      <c r="AA4273" s="3">
        <v>0</v>
      </c>
      <c r="AB4273">
        <v>0</v>
      </c>
      <c r="AC4273" s="3">
        <v>0</v>
      </c>
      <c r="AD4273" s="2">
        <v>-682358.32</v>
      </c>
      <c r="AE4273" s="3">
        <v>599122533.62</v>
      </c>
      <c r="AF4273" s="3">
        <v>12164932.65</v>
      </c>
      <c r="AG4273" s="3">
        <v>2628720.44</v>
      </c>
      <c r="AH4273" s="3">
        <v>103699.7</v>
      </c>
      <c r="AI4273" s="3">
        <v>2074</v>
      </c>
      <c r="AJ4273" s="2">
        <v>-10188946.82</v>
      </c>
    </row>
    <row r="4274" spans="1:36" hidden="1" x14ac:dyDescent="0.25">
      <c r="A4274" s="8">
        <v>7</v>
      </c>
      <c r="B4274" s="8" t="s">
        <v>8361</v>
      </c>
      <c r="C4274" s="8">
        <v>341170860060</v>
      </c>
      <c r="D4274" s="8" t="s">
        <v>8362</v>
      </c>
      <c r="G4274" s="10">
        <v>43741</v>
      </c>
      <c r="H4274" s="8" t="s">
        <v>31</v>
      </c>
      <c r="I4274" s="8" t="s">
        <v>1544</v>
      </c>
      <c r="J4274" s="9">
        <v>1978510.38</v>
      </c>
      <c r="K4274" s="9">
        <v>39570.21</v>
      </c>
      <c r="L4274" s="8">
        <v>0</v>
      </c>
      <c r="M4274" s="14">
        <f t="shared" si="201"/>
        <v>2018080.5899999999</v>
      </c>
      <c r="N4274" s="8">
        <v>0</v>
      </c>
      <c r="O4274" s="8">
        <v>0</v>
      </c>
      <c r="P4274" s="8" t="s">
        <v>3496</v>
      </c>
      <c r="R4274" s="11">
        <v>4284</v>
      </c>
      <c r="S4274" s="13">
        <f>_xlfn.XLOOKUP(P4274,rif_fee_schedule!$A$2:$A$84,rif_fee_schedule!C$2:C$84, 0)*1.628</f>
        <v>19.218539999999997</v>
      </c>
      <c r="T4274" s="13">
        <f>_xlfn.XLOOKUP(P4274,rif_fee_schedule!$A$2:$A$84,rif_fee_schedule!D$2:D$84, 0)</f>
        <v>11.162000000000001</v>
      </c>
      <c r="U4274" s="14">
        <f t="shared" si="199"/>
        <v>82332.225359999982</v>
      </c>
      <c r="V4274" s="14">
        <f t="shared" si="200"/>
        <v>47818.008000000002</v>
      </c>
      <c r="W4274" s="2"/>
      <c r="Y4274" s="3">
        <v>53911680.950000003</v>
      </c>
      <c r="Z4274" s="3">
        <v>1078233.76</v>
      </c>
      <c r="AA4274" s="3">
        <v>0</v>
      </c>
      <c r="AB4274">
        <v>0</v>
      </c>
      <c r="AC4274" s="3">
        <v>0</v>
      </c>
      <c r="AD4274" s="2">
        <v>-682358.32</v>
      </c>
      <c r="AE4274" s="3">
        <v>599122533.62</v>
      </c>
      <c r="AF4274" s="3">
        <v>12164932.65</v>
      </c>
      <c r="AG4274" s="3">
        <v>2628720.44</v>
      </c>
      <c r="AH4274" s="3">
        <v>103699.7</v>
      </c>
      <c r="AI4274" s="3">
        <v>2074</v>
      </c>
      <c r="AJ4274" s="2">
        <v>-10188946.82</v>
      </c>
    </row>
    <row r="4275" spans="1:36" hidden="1" x14ac:dyDescent="0.25">
      <c r="A4275" s="8">
        <v>6</v>
      </c>
      <c r="B4275" s="8" t="s">
        <v>5360</v>
      </c>
      <c r="C4275" s="8">
        <v>1079160222390</v>
      </c>
      <c r="D4275" s="8" t="s">
        <v>5361</v>
      </c>
      <c r="F4275" s="8" t="s">
        <v>5362</v>
      </c>
      <c r="G4275" s="10">
        <v>43711</v>
      </c>
      <c r="H4275" s="8" t="s">
        <v>31</v>
      </c>
      <c r="I4275" s="8" t="s">
        <v>38</v>
      </c>
      <c r="J4275" s="9">
        <v>9278.02</v>
      </c>
      <c r="K4275" s="9">
        <v>185.56</v>
      </c>
      <c r="L4275" s="8">
        <v>0</v>
      </c>
      <c r="M4275" s="14">
        <f t="shared" si="201"/>
        <v>9463.58</v>
      </c>
      <c r="N4275" s="8">
        <v>0</v>
      </c>
      <c r="O4275" s="8">
        <v>0</v>
      </c>
      <c r="P4275" s="8" t="s">
        <v>77</v>
      </c>
      <c r="R4275" s="8">
        <v>1</v>
      </c>
      <c r="S4275" s="13">
        <f>_xlfn.XLOOKUP(P4275,rif_fee_schedule!$A$2:$A$84,rif_fee_schedule!C$2:C$84, 0)*1.628</f>
        <v>9769.6279999999988</v>
      </c>
      <c r="T4275" s="13">
        <f>_xlfn.XLOOKUP(P4275,rif_fee_schedule!$A$2:$A$84,rif_fee_schedule!D$2:D$84, 0)</f>
        <v>5674</v>
      </c>
      <c r="U4275" s="14">
        <f t="shared" ref="U4275:U4338" si="202">S4275*R4275</f>
        <v>9769.6279999999988</v>
      </c>
      <c r="V4275" s="14">
        <f t="shared" ref="V4275:V4338" si="203">T4275*R4275</f>
        <v>5674</v>
      </c>
      <c r="W4275"/>
      <c r="Y4275" s="3">
        <v>43269262.359999999</v>
      </c>
      <c r="Z4275" s="3">
        <v>874367.57</v>
      </c>
      <c r="AA4275" s="3">
        <v>433279.63</v>
      </c>
      <c r="AB4275">
        <v>0</v>
      </c>
      <c r="AC4275" s="3">
        <v>0</v>
      </c>
      <c r="AD4275" s="2">
        <v>374512.67</v>
      </c>
      <c r="AE4275" s="3">
        <v>599122533.62</v>
      </c>
      <c r="AF4275" s="3">
        <v>12164932.65</v>
      </c>
      <c r="AG4275" s="3">
        <v>2628720.44</v>
      </c>
      <c r="AH4275" s="3">
        <v>103699.7</v>
      </c>
      <c r="AI4275" s="3">
        <v>2074</v>
      </c>
      <c r="AJ4275" s="2">
        <v>-10188946.82</v>
      </c>
    </row>
    <row r="4276" spans="1:36" hidden="1" x14ac:dyDescent="0.25">
      <c r="A4276" s="8">
        <v>6</v>
      </c>
      <c r="B4276" s="8" t="s">
        <v>5694</v>
      </c>
      <c r="C4276" s="8">
        <v>1079160222350</v>
      </c>
      <c r="D4276" s="8" t="s">
        <v>5695</v>
      </c>
      <c r="F4276" s="8" t="s">
        <v>5696</v>
      </c>
      <c r="G4276" s="10">
        <v>43711</v>
      </c>
      <c r="H4276" s="8" t="s">
        <v>31</v>
      </c>
      <c r="I4276" s="8" t="s">
        <v>38</v>
      </c>
      <c r="J4276" s="9">
        <v>9278.02</v>
      </c>
      <c r="K4276" s="9">
        <v>185.56</v>
      </c>
      <c r="L4276" s="8">
        <v>0</v>
      </c>
      <c r="M4276" s="14">
        <f t="shared" si="201"/>
        <v>9463.58</v>
      </c>
      <c r="N4276" s="8">
        <v>0</v>
      </c>
      <c r="O4276" s="8">
        <v>0</v>
      </c>
      <c r="P4276" s="8" t="s">
        <v>77</v>
      </c>
      <c r="R4276" s="8">
        <v>1</v>
      </c>
      <c r="S4276" s="13">
        <f>_xlfn.XLOOKUP(P4276,rif_fee_schedule!$A$2:$A$84,rif_fee_schedule!C$2:C$84, 0)*1.628</f>
        <v>9769.6279999999988</v>
      </c>
      <c r="T4276" s="13">
        <f>_xlfn.XLOOKUP(P4276,rif_fee_schedule!$A$2:$A$84,rif_fee_schedule!D$2:D$84, 0)</f>
        <v>5674</v>
      </c>
      <c r="U4276" s="14">
        <f t="shared" si="202"/>
        <v>9769.6279999999988</v>
      </c>
      <c r="V4276" s="14">
        <f t="shared" si="203"/>
        <v>5674</v>
      </c>
      <c r="W4276"/>
      <c r="Y4276" s="3">
        <v>43269262.359999999</v>
      </c>
      <c r="Z4276" s="3">
        <v>874367.57</v>
      </c>
      <c r="AA4276" s="3">
        <v>433279.63</v>
      </c>
      <c r="AB4276">
        <v>0</v>
      </c>
      <c r="AC4276" s="3">
        <v>0</v>
      </c>
      <c r="AD4276" s="2">
        <v>374512.67</v>
      </c>
      <c r="AE4276" s="3">
        <v>599122533.62</v>
      </c>
      <c r="AF4276" s="3">
        <v>12164932.65</v>
      </c>
      <c r="AG4276" s="3">
        <v>2628720.44</v>
      </c>
      <c r="AH4276" s="3">
        <v>103699.7</v>
      </c>
      <c r="AI4276" s="3">
        <v>2074</v>
      </c>
      <c r="AJ4276" s="2">
        <v>-10188946.82</v>
      </c>
    </row>
    <row r="4277" spans="1:36" hidden="1" x14ac:dyDescent="0.25">
      <c r="A4277" s="8">
        <v>6</v>
      </c>
      <c r="B4277" s="8" t="s">
        <v>5700</v>
      </c>
      <c r="C4277" s="8">
        <v>1079160222320</v>
      </c>
      <c r="D4277" s="8" t="s">
        <v>5701</v>
      </c>
      <c r="F4277" s="8" t="s">
        <v>5702</v>
      </c>
      <c r="G4277" s="10">
        <v>43707</v>
      </c>
      <c r="H4277" s="8" t="s">
        <v>31</v>
      </c>
      <c r="I4277" s="8" t="s">
        <v>38</v>
      </c>
      <c r="J4277" s="9">
        <v>9278.02</v>
      </c>
      <c r="K4277" s="9">
        <v>185.56</v>
      </c>
      <c r="L4277" s="8">
        <v>0</v>
      </c>
      <c r="M4277" s="14">
        <f t="shared" si="201"/>
        <v>9463.58</v>
      </c>
      <c r="N4277" s="8">
        <v>0</v>
      </c>
      <c r="O4277" s="8">
        <v>0</v>
      </c>
      <c r="P4277" s="8" t="s">
        <v>77</v>
      </c>
      <c r="R4277" s="8">
        <v>1</v>
      </c>
      <c r="S4277" s="13">
        <f>_xlfn.XLOOKUP(P4277,rif_fee_schedule!$A$2:$A$84,rif_fee_schedule!C$2:C$84, 0)*1.628</f>
        <v>9769.6279999999988</v>
      </c>
      <c r="T4277" s="13">
        <f>_xlfn.XLOOKUP(P4277,rif_fee_schedule!$A$2:$A$84,rif_fee_schedule!D$2:D$84, 0)</f>
        <v>5674</v>
      </c>
      <c r="U4277" s="14">
        <f t="shared" si="202"/>
        <v>9769.6279999999988</v>
      </c>
      <c r="V4277" s="14">
        <f t="shared" si="203"/>
        <v>5674</v>
      </c>
      <c r="W4277"/>
      <c r="Y4277" s="3">
        <v>43269262.359999999</v>
      </c>
      <c r="Z4277" s="3">
        <v>874367.57</v>
      </c>
      <c r="AA4277" s="3">
        <v>433279.63</v>
      </c>
      <c r="AB4277">
        <v>0</v>
      </c>
      <c r="AC4277" s="3">
        <v>0</v>
      </c>
      <c r="AD4277" s="2">
        <v>374512.67</v>
      </c>
      <c r="AE4277" s="3">
        <v>599122533.62</v>
      </c>
      <c r="AF4277" s="3">
        <v>12164932.65</v>
      </c>
      <c r="AG4277" s="3">
        <v>2628720.44</v>
      </c>
      <c r="AH4277" s="3">
        <v>103699.7</v>
      </c>
      <c r="AI4277" s="3">
        <v>2074</v>
      </c>
      <c r="AJ4277" s="2">
        <v>-10188946.82</v>
      </c>
    </row>
    <row r="4278" spans="1:36" hidden="1" x14ac:dyDescent="0.25">
      <c r="A4278" s="8">
        <v>6</v>
      </c>
      <c r="B4278" s="8" t="s">
        <v>5517</v>
      </c>
      <c r="C4278" s="8">
        <v>1079160222300</v>
      </c>
      <c r="D4278" s="8" t="s">
        <v>5518</v>
      </c>
      <c r="F4278" s="8" t="s">
        <v>5519</v>
      </c>
      <c r="G4278" s="10">
        <v>43707</v>
      </c>
      <c r="H4278" s="8" t="s">
        <v>31</v>
      </c>
      <c r="I4278" s="8" t="s">
        <v>38</v>
      </c>
      <c r="J4278" s="9">
        <v>9278.02</v>
      </c>
      <c r="K4278" s="9">
        <v>185.56</v>
      </c>
      <c r="L4278" s="8">
        <v>0</v>
      </c>
      <c r="M4278" s="14">
        <f t="shared" si="201"/>
        <v>9463.58</v>
      </c>
      <c r="N4278" s="8">
        <v>0</v>
      </c>
      <c r="O4278" s="8">
        <v>0</v>
      </c>
      <c r="P4278" s="8" t="s">
        <v>77</v>
      </c>
      <c r="R4278" s="8">
        <v>1</v>
      </c>
      <c r="S4278" s="13">
        <f>_xlfn.XLOOKUP(P4278,rif_fee_schedule!$A$2:$A$84,rif_fee_schedule!C$2:C$84, 0)*1.628</f>
        <v>9769.6279999999988</v>
      </c>
      <c r="T4278" s="13">
        <f>_xlfn.XLOOKUP(P4278,rif_fee_schedule!$A$2:$A$84,rif_fee_schedule!D$2:D$84, 0)</f>
        <v>5674</v>
      </c>
      <c r="U4278" s="14">
        <f t="shared" si="202"/>
        <v>9769.6279999999988</v>
      </c>
      <c r="V4278" s="14">
        <f t="shared" si="203"/>
        <v>5674</v>
      </c>
      <c r="W4278"/>
      <c r="Y4278" s="3">
        <v>43269262.359999999</v>
      </c>
      <c r="Z4278" s="3">
        <v>874367.57</v>
      </c>
      <c r="AA4278" s="3">
        <v>433279.63</v>
      </c>
      <c r="AB4278">
        <v>0</v>
      </c>
      <c r="AC4278" s="3">
        <v>0</v>
      </c>
      <c r="AD4278" s="2">
        <v>374512.67</v>
      </c>
      <c r="AE4278" s="3">
        <v>599122533.62</v>
      </c>
      <c r="AF4278" s="3">
        <v>12164932.65</v>
      </c>
      <c r="AG4278" s="3">
        <v>2628720.44</v>
      </c>
      <c r="AH4278" s="3">
        <v>103699.7</v>
      </c>
      <c r="AI4278" s="3">
        <v>2074</v>
      </c>
      <c r="AJ4278" s="2">
        <v>-10188946.82</v>
      </c>
    </row>
    <row r="4279" spans="1:36" hidden="1" x14ac:dyDescent="0.25">
      <c r="A4279" s="8">
        <v>6</v>
      </c>
      <c r="B4279" s="8" t="s">
        <v>5714</v>
      </c>
      <c r="C4279" s="8">
        <v>1079160222330</v>
      </c>
      <c r="D4279" s="8" t="s">
        <v>5715</v>
      </c>
      <c r="F4279" s="8" t="s">
        <v>5716</v>
      </c>
      <c r="G4279" s="10">
        <v>43711</v>
      </c>
      <c r="H4279" s="8" t="s">
        <v>31</v>
      </c>
      <c r="I4279" s="8" t="s">
        <v>38</v>
      </c>
      <c r="J4279" s="9">
        <v>9278.02</v>
      </c>
      <c r="K4279" s="9">
        <v>185.56</v>
      </c>
      <c r="L4279" s="8">
        <v>0</v>
      </c>
      <c r="M4279" s="14">
        <f t="shared" si="201"/>
        <v>9463.58</v>
      </c>
      <c r="N4279" s="8">
        <v>0</v>
      </c>
      <c r="O4279" s="8">
        <v>0</v>
      </c>
      <c r="P4279" s="8" t="s">
        <v>77</v>
      </c>
      <c r="R4279" s="8">
        <v>1</v>
      </c>
      <c r="S4279" s="13">
        <f>_xlfn.XLOOKUP(P4279,rif_fee_schedule!$A$2:$A$84,rif_fee_schedule!C$2:C$84, 0)*1.628</f>
        <v>9769.6279999999988</v>
      </c>
      <c r="T4279" s="13">
        <f>_xlfn.XLOOKUP(P4279,rif_fee_schedule!$A$2:$A$84,rif_fee_schedule!D$2:D$84, 0)</f>
        <v>5674</v>
      </c>
      <c r="U4279" s="14">
        <f t="shared" si="202"/>
        <v>9769.6279999999988</v>
      </c>
      <c r="V4279" s="14">
        <f t="shared" si="203"/>
        <v>5674</v>
      </c>
      <c r="W4279"/>
      <c r="Y4279" s="3">
        <v>43269262.359999999</v>
      </c>
      <c r="Z4279" s="3">
        <v>874367.57</v>
      </c>
      <c r="AA4279" s="3">
        <v>433279.63</v>
      </c>
      <c r="AB4279">
        <v>0</v>
      </c>
      <c r="AC4279" s="3">
        <v>0</v>
      </c>
      <c r="AD4279" s="2">
        <v>374512.67</v>
      </c>
      <c r="AE4279" s="3">
        <v>599122533.62</v>
      </c>
      <c r="AF4279" s="3">
        <v>12164932.65</v>
      </c>
      <c r="AG4279" s="3">
        <v>2628720.44</v>
      </c>
      <c r="AH4279" s="3">
        <v>103699.7</v>
      </c>
      <c r="AI4279" s="3">
        <v>2074</v>
      </c>
      <c r="AJ4279" s="2">
        <v>-10188946.82</v>
      </c>
    </row>
    <row r="4280" spans="1:36" hidden="1" x14ac:dyDescent="0.25">
      <c r="A4280" s="8">
        <v>6</v>
      </c>
      <c r="B4280" s="8" t="s">
        <v>5384</v>
      </c>
      <c r="C4280" s="8">
        <v>1079160221750</v>
      </c>
      <c r="D4280" s="8" t="s">
        <v>5385</v>
      </c>
      <c r="F4280" s="8" t="s">
        <v>5386</v>
      </c>
      <c r="G4280" s="10">
        <v>43706</v>
      </c>
      <c r="H4280" s="8" t="s">
        <v>31</v>
      </c>
      <c r="I4280" s="8" t="s">
        <v>38</v>
      </c>
      <c r="J4280" s="9">
        <v>9278.02</v>
      </c>
      <c r="K4280" s="9">
        <v>185.56</v>
      </c>
      <c r="L4280" s="8">
        <v>0</v>
      </c>
      <c r="M4280" s="14">
        <f t="shared" si="201"/>
        <v>9463.58</v>
      </c>
      <c r="N4280" s="8">
        <v>0</v>
      </c>
      <c r="O4280" s="8">
        <v>0</v>
      </c>
      <c r="P4280" s="8" t="s">
        <v>77</v>
      </c>
      <c r="R4280" s="8">
        <v>1</v>
      </c>
      <c r="S4280" s="13">
        <f>_xlfn.XLOOKUP(P4280,rif_fee_schedule!$A$2:$A$84,rif_fee_schedule!C$2:C$84, 0)*1.628</f>
        <v>9769.6279999999988</v>
      </c>
      <c r="T4280" s="13">
        <f>_xlfn.XLOOKUP(P4280,rif_fee_schedule!$A$2:$A$84,rif_fee_schedule!D$2:D$84, 0)</f>
        <v>5674</v>
      </c>
      <c r="U4280" s="14">
        <f t="shared" si="202"/>
        <v>9769.6279999999988</v>
      </c>
      <c r="V4280" s="14">
        <f t="shared" si="203"/>
        <v>5674</v>
      </c>
      <c r="W4280"/>
      <c r="Y4280" s="3">
        <v>43269262.359999999</v>
      </c>
      <c r="Z4280" s="3">
        <v>874367.57</v>
      </c>
      <c r="AA4280" s="3">
        <v>433279.63</v>
      </c>
      <c r="AB4280">
        <v>0</v>
      </c>
      <c r="AC4280" s="3">
        <v>0</v>
      </c>
      <c r="AD4280" s="2">
        <v>374512.67</v>
      </c>
      <c r="AE4280" s="3">
        <v>599122533.62</v>
      </c>
      <c r="AF4280" s="3">
        <v>12164932.65</v>
      </c>
      <c r="AG4280" s="3">
        <v>2628720.44</v>
      </c>
      <c r="AH4280" s="3">
        <v>103699.7</v>
      </c>
      <c r="AI4280" s="3">
        <v>2074</v>
      </c>
      <c r="AJ4280" s="2">
        <v>-10188946.82</v>
      </c>
    </row>
    <row r="4281" spans="1:36" hidden="1" x14ac:dyDescent="0.25">
      <c r="A4281" s="8">
        <v>6</v>
      </c>
      <c r="B4281" s="8" t="s">
        <v>5497</v>
      </c>
      <c r="C4281" s="8">
        <v>1079160222280</v>
      </c>
      <c r="D4281" s="8" t="s">
        <v>5498</v>
      </c>
      <c r="F4281" s="8" t="s">
        <v>5499</v>
      </c>
      <c r="G4281" s="10">
        <v>43713</v>
      </c>
      <c r="H4281" s="8" t="s">
        <v>31</v>
      </c>
      <c r="I4281" s="8" t="s">
        <v>38</v>
      </c>
      <c r="J4281" s="9">
        <v>9278.02</v>
      </c>
      <c r="K4281" s="9">
        <v>185.56</v>
      </c>
      <c r="L4281" s="8">
        <v>0</v>
      </c>
      <c r="M4281" s="14">
        <f t="shared" si="201"/>
        <v>9463.58</v>
      </c>
      <c r="N4281" s="8">
        <v>0</v>
      </c>
      <c r="O4281" s="8">
        <v>0</v>
      </c>
      <c r="P4281" s="8" t="s">
        <v>77</v>
      </c>
      <c r="R4281" s="8">
        <v>1</v>
      </c>
      <c r="S4281" s="13">
        <f>_xlfn.XLOOKUP(P4281,rif_fee_schedule!$A$2:$A$84,rif_fee_schedule!C$2:C$84, 0)*1.628</f>
        <v>9769.6279999999988</v>
      </c>
      <c r="T4281" s="13">
        <f>_xlfn.XLOOKUP(P4281,rif_fee_schedule!$A$2:$A$84,rif_fee_schedule!D$2:D$84, 0)</f>
        <v>5674</v>
      </c>
      <c r="U4281" s="14">
        <f t="shared" si="202"/>
        <v>9769.6279999999988</v>
      </c>
      <c r="V4281" s="14">
        <f t="shared" si="203"/>
        <v>5674</v>
      </c>
      <c r="W4281"/>
      <c r="Y4281" s="3">
        <v>43269262.359999999</v>
      </c>
      <c r="Z4281" s="3">
        <v>874367.57</v>
      </c>
      <c r="AA4281" s="3">
        <v>433279.63</v>
      </c>
      <c r="AB4281">
        <v>0</v>
      </c>
      <c r="AC4281" s="3">
        <v>0</v>
      </c>
      <c r="AD4281" s="2">
        <v>374512.67</v>
      </c>
      <c r="AE4281" s="3">
        <v>599122533.62</v>
      </c>
      <c r="AF4281" s="3">
        <v>12164932.65</v>
      </c>
      <c r="AG4281" s="3">
        <v>2628720.44</v>
      </c>
      <c r="AH4281" s="3">
        <v>103699.7</v>
      </c>
      <c r="AI4281" s="3">
        <v>2074</v>
      </c>
      <c r="AJ4281" s="2">
        <v>-10188946.82</v>
      </c>
    </row>
    <row r="4282" spans="1:36" hidden="1" x14ac:dyDescent="0.25">
      <c r="A4282" s="8">
        <v>6</v>
      </c>
      <c r="B4282" s="8" t="s">
        <v>5706</v>
      </c>
      <c r="C4282" s="8">
        <v>1079160222290</v>
      </c>
      <c r="D4282" s="8" t="s">
        <v>5707</v>
      </c>
      <c r="F4282" s="8" t="s">
        <v>5485</v>
      </c>
      <c r="G4282" s="10">
        <v>43712</v>
      </c>
      <c r="H4282" s="8" t="s">
        <v>31</v>
      </c>
      <c r="I4282" s="8" t="s">
        <v>38</v>
      </c>
      <c r="J4282" s="9">
        <v>9278.02</v>
      </c>
      <c r="K4282" s="9">
        <v>185.56</v>
      </c>
      <c r="L4282" s="8">
        <v>0</v>
      </c>
      <c r="M4282" s="14">
        <f t="shared" si="201"/>
        <v>9463.58</v>
      </c>
      <c r="N4282" s="8">
        <v>0</v>
      </c>
      <c r="O4282" s="8">
        <v>0</v>
      </c>
      <c r="P4282" s="8" t="s">
        <v>77</v>
      </c>
      <c r="R4282" s="8">
        <v>1</v>
      </c>
      <c r="S4282" s="13">
        <f>_xlfn.XLOOKUP(P4282,rif_fee_schedule!$A$2:$A$84,rif_fee_schedule!C$2:C$84, 0)*1.628</f>
        <v>9769.6279999999988</v>
      </c>
      <c r="T4282" s="13">
        <f>_xlfn.XLOOKUP(P4282,rif_fee_schedule!$A$2:$A$84,rif_fee_schedule!D$2:D$84, 0)</f>
        <v>5674</v>
      </c>
      <c r="U4282" s="14">
        <f t="shared" si="202"/>
        <v>9769.6279999999988</v>
      </c>
      <c r="V4282" s="14">
        <f t="shared" si="203"/>
        <v>5674</v>
      </c>
      <c r="W4282"/>
      <c r="Y4282" s="3">
        <v>43269262.359999999</v>
      </c>
      <c r="Z4282" s="3">
        <v>874367.57</v>
      </c>
      <c r="AA4282" s="3">
        <v>433279.63</v>
      </c>
      <c r="AB4282">
        <v>0</v>
      </c>
      <c r="AC4282" s="3">
        <v>0</v>
      </c>
      <c r="AD4282" s="2">
        <v>374512.67</v>
      </c>
      <c r="AE4282" s="3">
        <v>599122533.62</v>
      </c>
      <c r="AF4282" s="3">
        <v>12164932.65</v>
      </c>
      <c r="AG4282" s="3">
        <v>2628720.44</v>
      </c>
      <c r="AH4282" s="3">
        <v>103699.7</v>
      </c>
      <c r="AI4282" s="3">
        <v>2074</v>
      </c>
      <c r="AJ4282" s="2">
        <v>-10188946.82</v>
      </c>
    </row>
    <row r="4283" spans="1:36" hidden="1" x14ac:dyDescent="0.25">
      <c r="A4283" s="8">
        <v>6</v>
      </c>
      <c r="B4283" s="8" t="s">
        <v>5480</v>
      </c>
      <c r="C4283" s="8">
        <v>1079160221740</v>
      </c>
      <c r="D4283" s="8" t="s">
        <v>5481</v>
      </c>
      <c r="F4283" s="8" t="s">
        <v>5482</v>
      </c>
      <c r="G4283" s="10">
        <v>43711</v>
      </c>
      <c r="H4283" s="8" t="s">
        <v>31</v>
      </c>
      <c r="I4283" s="8" t="s">
        <v>38</v>
      </c>
      <c r="J4283" s="9">
        <v>9278.02</v>
      </c>
      <c r="K4283" s="9">
        <v>185.56</v>
      </c>
      <c r="L4283" s="8">
        <v>0</v>
      </c>
      <c r="M4283" s="14">
        <f t="shared" si="201"/>
        <v>9463.58</v>
      </c>
      <c r="N4283" s="8">
        <v>0</v>
      </c>
      <c r="O4283" s="8">
        <v>0</v>
      </c>
      <c r="P4283" s="8" t="s">
        <v>77</v>
      </c>
      <c r="R4283" s="8">
        <v>1</v>
      </c>
      <c r="S4283" s="13">
        <f>_xlfn.XLOOKUP(P4283,rif_fee_schedule!$A$2:$A$84,rif_fee_schedule!C$2:C$84, 0)*1.628</f>
        <v>9769.6279999999988</v>
      </c>
      <c r="T4283" s="13">
        <f>_xlfn.XLOOKUP(P4283,rif_fee_schedule!$A$2:$A$84,rif_fee_schedule!D$2:D$84, 0)</f>
        <v>5674</v>
      </c>
      <c r="U4283" s="14">
        <f t="shared" si="202"/>
        <v>9769.6279999999988</v>
      </c>
      <c r="V4283" s="14">
        <f t="shared" si="203"/>
        <v>5674</v>
      </c>
      <c r="W4283"/>
      <c r="Y4283" s="3">
        <v>43269262.359999999</v>
      </c>
      <c r="Z4283" s="3">
        <v>874367.57</v>
      </c>
      <c r="AA4283" s="3">
        <v>433279.63</v>
      </c>
      <c r="AB4283">
        <v>0</v>
      </c>
      <c r="AC4283" s="3">
        <v>0</v>
      </c>
      <c r="AD4283" s="2">
        <v>374512.67</v>
      </c>
      <c r="AE4283" s="3">
        <v>599122533.62</v>
      </c>
      <c r="AF4283" s="3">
        <v>12164932.65</v>
      </c>
      <c r="AG4283" s="3">
        <v>2628720.44</v>
      </c>
      <c r="AH4283" s="3">
        <v>103699.7</v>
      </c>
      <c r="AI4283" s="3">
        <v>2074</v>
      </c>
      <c r="AJ4283" s="2">
        <v>-10188946.82</v>
      </c>
    </row>
    <row r="4284" spans="1:36" hidden="1" x14ac:dyDescent="0.25">
      <c r="A4284" s="8">
        <v>6</v>
      </c>
      <c r="B4284" s="8" t="s">
        <v>5483</v>
      </c>
      <c r="C4284" s="8">
        <v>1079160222370</v>
      </c>
      <c r="D4284" s="8" t="s">
        <v>5484</v>
      </c>
      <c r="F4284" s="8" t="s">
        <v>5485</v>
      </c>
      <c r="G4284" s="10">
        <v>43712</v>
      </c>
      <c r="H4284" s="8" t="s">
        <v>31</v>
      </c>
      <c r="I4284" s="8" t="s">
        <v>38</v>
      </c>
      <c r="J4284" s="9">
        <v>9278.02</v>
      </c>
      <c r="K4284" s="9">
        <v>185.56</v>
      </c>
      <c r="L4284" s="8">
        <v>0</v>
      </c>
      <c r="M4284" s="14">
        <f t="shared" si="201"/>
        <v>9463.58</v>
      </c>
      <c r="N4284" s="8">
        <v>0</v>
      </c>
      <c r="O4284" s="8">
        <v>0</v>
      </c>
      <c r="P4284" s="8" t="s">
        <v>77</v>
      </c>
      <c r="R4284" s="8">
        <v>1</v>
      </c>
      <c r="S4284" s="13">
        <f>_xlfn.XLOOKUP(P4284,rif_fee_schedule!$A$2:$A$84,rif_fee_schedule!C$2:C$84, 0)*1.628</f>
        <v>9769.6279999999988</v>
      </c>
      <c r="T4284" s="13">
        <f>_xlfn.XLOOKUP(P4284,rif_fee_schedule!$A$2:$A$84,rif_fee_schedule!D$2:D$84, 0)</f>
        <v>5674</v>
      </c>
      <c r="U4284" s="14">
        <f t="shared" si="202"/>
        <v>9769.6279999999988</v>
      </c>
      <c r="V4284" s="14">
        <f t="shared" si="203"/>
        <v>5674</v>
      </c>
      <c r="W4284"/>
      <c r="Y4284" s="3">
        <v>43269262.359999999</v>
      </c>
      <c r="Z4284" s="3">
        <v>874367.57</v>
      </c>
      <c r="AA4284" s="3">
        <v>433279.63</v>
      </c>
      <c r="AB4284">
        <v>0</v>
      </c>
      <c r="AC4284" s="3">
        <v>0</v>
      </c>
      <c r="AD4284" s="2">
        <v>374512.67</v>
      </c>
      <c r="AE4284" s="3">
        <v>599122533.62</v>
      </c>
      <c r="AF4284" s="3">
        <v>12164932.65</v>
      </c>
      <c r="AG4284" s="3">
        <v>2628720.44</v>
      </c>
      <c r="AH4284" s="3">
        <v>103699.7</v>
      </c>
      <c r="AI4284" s="3">
        <v>2074</v>
      </c>
      <c r="AJ4284" s="2">
        <v>-10188946.82</v>
      </c>
    </row>
    <row r="4285" spans="1:36" hidden="1" x14ac:dyDescent="0.25">
      <c r="A4285" s="8">
        <v>6</v>
      </c>
      <c r="B4285" s="8" t="s">
        <v>5486</v>
      </c>
      <c r="C4285" s="8">
        <v>1079160222380</v>
      </c>
      <c r="D4285" s="8" t="s">
        <v>5487</v>
      </c>
      <c r="F4285" s="8" t="s">
        <v>5485</v>
      </c>
      <c r="G4285" s="10">
        <v>43712</v>
      </c>
      <c r="H4285" s="8" t="s">
        <v>31</v>
      </c>
      <c r="I4285" s="8" t="s">
        <v>38</v>
      </c>
      <c r="J4285" s="9">
        <v>9278.02</v>
      </c>
      <c r="K4285" s="9">
        <v>185.56</v>
      </c>
      <c r="L4285" s="8">
        <v>0</v>
      </c>
      <c r="M4285" s="14">
        <f t="shared" si="201"/>
        <v>9463.58</v>
      </c>
      <c r="N4285" s="8">
        <v>0</v>
      </c>
      <c r="O4285" s="8">
        <v>0</v>
      </c>
      <c r="P4285" s="8" t="s">
        <v>77</v>
      </c>
      <c r="R4285" s="8">
        <v>1</v>
      </c>
      <c r="S4285" s="13">
        <f>_xlfn.XLOOKUP(P4285,rif_fee_schedule!$A$2:$A$84,rif_fee_schedule!C$2:C$84, 0)*1.628</f>
        <v>9769.6279999999988</v>
      </c>
      <c r="T4285" s="13">
        <f>_xlfn.XLOOKUP(P4285,rif_fee_schedule!$A$2:$A$84,rif_fee_schedule!D$2:D$84, 0)</f>
        <v>5674</v>
      </c>
      <c r="U4285" s="14">
        <f t="shared" si="202"/>
        <v>9769.6279999999988</v>
      </c>
      <c r="V4285" s="14">
        <f t="shared" si="203"/>
        <v>5674</v>
      </c>
      <c r="W4285"/>
      <c r="Y4285" s="3">
        <v>43269262.359999999</v>
      </c>
      <c r="Z4285" s="3">
        <v>874367.57</v>
      </c>
      <c r="AA4285" s="3">
        <v>433279.63</v>
      </c>
      <c r="AB4285">
        <v>0</v>
      </c>
      <c r="AC4285" s="3">
        <v>0</v>
      </c>
      <c r="AD4285" s="2">
        <v>374512.67</v>
      </c>
      <c r="AE4285" s="3">
        <v>599122533.62</v>
      </c>
      <c r="AF4285" s="3">
        <v>12164932.65</v>
      </c>
      <c r="AG4285" s="3">
        <v>2628720.44</v>
      </c>
      <c r="AH4285" s="3">
        <v>103699.7</v>
      </c>
      <c r="AI4285" s="3">
        <v>2074</v>
      </c>
      <c r="AJ4285" s="2">
        <v>-10188946.82</v>
      </c>
    </row>
    <row r="4286" spans="1:36" hidden="1" x14ac:dyDescent="0.25">
      <c r="A4286" s="8">
        <v>2</v>
      </c>
      <c r="B4286" s="8" t="s">
        <v>1068</v>
      </c>
      <c r="C4286" s="8">
        <v>131120300090</v>
      </c>
      <c r="D4286" s="8" t="s">
        <v>1069</v>
      </c>
      <c r="E4286" s="8" t="s">
        <v>30</v>
      </c>
      <c r="F4286" s="8" t="s">
        <v>1070</v>
      </c>
      <c r="G4286" s="10">
        <v>43774</v>
      </c>
      <c r="H4286" s="8" t="s">
        <v>31</v>
      </c>
      <c r="I4286" s="8" t="s">
        <v>38</v>
      </c>
      <c r="J4286" s="9">
        <v>25845.18</v>
      </c>
      <c r="K4286" s="9">
        <v>516.9</v>
      </c>
      <c r="L4286" s="8">
        <v>0</v>
      </c>
      <c r="M4286" s="14">
        <f t="shared" si="201"/>
        <v>26362.080000000002</v>
      </c>
      <c r="N4286" s="8">
        <v>0</v>
      </c>
      <c r="O4286" s="8">
        <v>0</v>
      </c>
      <c r="P4286" s="8" t="s">
        <v>43</v>
      </c>
      <c r="R4286" s="8">
        <v>-600</v>
      </c>
      <c r="S4286" s="13">
        <f>_xlfn.XLOOKUP(P4286,rif_fee_schedule!$A$2:$A$84,rif_fee_schedule!C$2:C$84, 0)*1.628</f>
        <v>5.1216879999999998</v>
      </c>
      <c r="T4286" s="13">
        <f>_xlfn.XLOOKUP(P4286,rif_fee_schedule!$A$2:$A$84,rif_fee_schedule!D$2:D$84, 0)</f>
        <v>2.9740000000000002</v>
      </c>
      <c r="U4286" s="14">
        <f t="shared" si="202"/>
        <v>-3073.0128</v>
      </c>
      <c r="V4286" s="14">
        <f t="shared" si="203"/>
        <v>-1784.4</v>
      </c>
      <c r="W4286"/>
      <c r="Y4286" s="3">
        <v>272008405.74000001</v>
      </c>
      <c r="Z4286" s="3">
        <v>5573244.3300000001</v>
      </c>
      <c r="AA4286" s="3">
        <v>0</v>
      </c>
      <c r="AB4286">
        <v>0</v>
      </c>
      <c r="AC4286" s="3">
        <v>0</v>
      </c>
      <c r="AD4286" s="2">
        <v>-7297347.0099999998</v>
      </c>
      <c r="AE4286" s="3">
        <v>599122533.62</v>
      </c>
      <c r="AF4286" s="3">
        <v>12164932.65</v>
      </c>
      <c r="AG4286" s="3">
        <v>2628720.44</v>
      </c>
      <c r="AH4286" s="3">
        <v>103699.7</v>
      </c>
      <c r="AI4286" s="3">
        <v>2074</v>
      </c>
      <c r="AJ4286" s="2">
        <v>-10188946.82</v>
      </c>
    </row>
    <row r="4287" spans="1:36" hidden="1" x14ac:dyDescent="0.25">
      <c r="A4287" s="8">
        <v>2</v>
      </c>
      <c r="B4287" s="8" t="s">
        <v>1068</v>
      </c>
      <c r="C4287" s="8">
        <v>131120300090</v>
      </c>
      <c r="D4287" s="8" t="s">
        <v>1069</v>
      </c>
      <c r="E4287" s="8" t="s">
        <v>30</v>
      </c>
      <c r="F4287" s="8" t="s">
        <v>1070</v>
      </c>
      <c r="G4287" s="10">
        <v>43774</v>
      </c>
      <c r="H4287" s="8" t="s">
        <v>31</v>
      </c>
      <c r="I4287" s="8" t="s">
        <v>38</v>
      </c>
      <c r="J4287" s="9">
        <v>25845.18</v>
      </c>
      <c r="K4287" s="9">
        <v>516.9</v>
      </c>
      <c r="L4287" s="8">
        <v>0</v>
      </c>
      <c r="M4287" s="14">
        <f t="shared" si="201"/>
        <v>26362.080000000002</v>
      </c>
      <c r="N4287" s="8">
        <v>0</v>
      </c>
      <c r="O4287" s="8">
        <v>0</v>
      </c>
      <c r="P4287" s="8" t="s">
        <v>112</v>
      </c>
      <c r="R4287" s="8">
        <v>600</v>
      </c>
      <c r="S4287" s="13">
        <f>_xlfn.XLOOKUP(P4287,rif_fee_schedule!$A$2:$A$84,rif_fee_schedule!C$2:C$84, 0)*1.628</f>
        <v>53.092335999999996</v>
      </c>
      <c r="T4287" s="13">
        <f>_xlfn.XLOOKUP(P4287,rif_fee_schedule!$A$2:$A$84,rif_fee_schedule!D$2:D$84, 0)</f>
        <v>30.835000000000001</v>
      </c>
      <c r="U4287" s="14">
        <f t="shared" si="202"/>
        <v>31855.401599999997</v>
      </c>
      <c r="V4287" s="14">
        <f t="shared" si="203"/>
        <v>18501</v>
      </c>
      <c r="W4287"/>
      <c r="Y4287" s="3">
        <v>272008405.74000001</v>
      </c>
      <c r="Z4287" s="3">
        <v>5573244.3300000001</v>
      </c>
      <c r="AA4287" s="3">
        <v>0</v>
      </c>
      <c r="AB4287">
        <v>0</v>
      </c>
      <c r="AC4287" s="3">
        <v>0</v>
      </c>
      <c r="AD4287" s="2">
        <v>-7297347.0099999998</v>
      </c>
      <c r="AE4287" s="3">
        <v>599122533.62</v>
      </c>
      <c r="AF4287" s="3">
        <v>12164932.65</v>
      </c>
      <c r="AG4287" s="3">
        <v>2628720.44</v>
      </c>
      <c r="AH4287" s="3">
        <v>103699.7</v>
      </c>
      <c r="AI4287" s="3">
        <v>2074</v>
      </c>
      <c r="AJ4287" s="2">
        <v>-10188946.82</v>
      </c>
    </row>
    <row r="4288" spans="1:36" hidden="1" x14ac:dyDescent="0.25">
      <c r="A4288" s="8">
        <v>7</v>
      </c>
      <c r="B4288" s="8" t="s">
        <v>8490</v>
      </c>
      <c r="C4288" s="8">
        <v>351180061080</v>
      </c>
      <c r="D4288" s="8" t="s">
        <v>8491</v>
      </c>
      <c r="F4288" s="8" t="s">
        <v>8492</v>
      </c>
      <c r="G4288" s="10">
        <v>43727</v>
      </c>
      <c r="H4288" s="8" t="s">
        <v>31</v>
      </c>
      <c r="I4288" s="8" t="s">
        <v>38</v>
      </c>
      <c r="J4288" s="9">
        <v>0</v>
      </c>
      <c r="K4288" s="9">
        <v>0</v>
      </c>
      <c r="L4288" s="8">
        <v>0</v>
      </c>
      <c r="M4288" s="14">
        <f t="shared" si="201"/>
        <v>0</v>
      </c>
      <c r="N4288" s="8">
        <v>0</v>
      </c>
      <c r="O4288" s="8">
        <v>0</v>
      </c>
      <c r="P4288" s="8" t="s">
        <v>77</v>
      </c>
      <c r="R4288" s="8">
        <v>-1</v>
      </c>
      <c r="S4288" s="13">
        <f>_xlfn.XLOOKUP(P4288,rif_fee_schedule!$A$2:$A$84,rif_fee_schedule!C$2:C$84, 0)*1.628</f>
        <v>9769.6279999999988</v>
      </c>
      <c r="T4288" s="13">
        <f>_xlfn.XLOOKUP(P4288,rif_fee_schedule!$A$2:$A$84,rif_fee_schedule!D$2:D$84, 0)</f>
        <v>5674</v>
      </c>
      <c r="U4288" s="14">
        <f t="shared" si="202"/>
        <v>-9769.6279999999988</v>
      </c>
      <c r="V4288" s="14">
        <f t="shared" si="203"/>
        <v>-5674</v>
      </c>
      <c r="W4288"/>
      <c r="Y4288" s="3">
        <v>53911680.950000003</v>
      </c>
      <c r="Z4288" s="3">
        <v>1078233.76</v>
      </c>
      <c r="AA4288" s="3">
        <v>0</v>
      </c>
      <c r="AB4288">
        <v>0</v>
      </c>
      <c r="AC4288" s="3">
        <v>0</v>
      </c>
      <c r="AD4288" s="2">
        <v>-682358.32</v>
      </c>
      <c r="AE4288" s="3">
        <v>599122533.62</v>
      </c>
      <c r="AF4288" s="3">
        <v>12164932.65</v>
      </c>
      <c r="AG4288" s="3">
        <v>2628720.44</v>
      </c>
      <c r="AH4288" s="3">
        <v>103699.7</v>
      </c>
      <c r="AI4288" s="3">
        <v>2074</v>
      </c>
      <c r="AJ4288" s="2">
        <v>-10188946.82</v>
      </c>
    </row>
    <row r="4289" spans="1:36" hidden="1" x14ac:dyDescent="0.25">
      <c r="A4289" s="8">
        <v>7</v>
      </c>
      <c r="B4289" s="8" t="s">
        <v>8490</v>
      </c>
      <c r="C4289" s="8">
        <v>351180061080</v>
      </c>
      <c r="D4289" s="8" t="s">
        <v>8491</v>
      </c>
      <c r="F4289" s="8" t="s">
        <v>8492</v>
      </c>
      <c r="G4289" s="10">
        <v>43727</v>
      </c>
      <c r="H4289" s="8" t="s">
        <v>31</v>
      </c>
      <c r="I4289" s="8" t="s">
        <v>38</v>
      </c>
      <c r="J4289" s="9">
        <v>0</v>
      </c>
      <c r="K4289" s="9">
        <v>0</v>
      </c>
      <c r="L4289" s="8">
        <v>0</v>
      </c>
      <c r="M4289" s="14">
        <f t="shared" si="201"/>
        <v>0</v>
      </c>
      <c r="N4289" s="8">
        <v>0</v>
      </c>
      <c r="O4289" s="8">
        <v>0</v>
      </c>
      <c r="P4289" s="8" t="s">
        <v>77</v>
      </c>
      <c r="R4289" s="8">
        <v>1</v>
      </c>
      <c r="S4289" s="13">
        <f>_xlfn.XLOOKUP(P4289,rif_fee_schedule!$A$2:$A$84,rif_fee_schedule!C$2:C$84, 0)*1.628</f>
        <v>9769.6279999999988</v>
      </c>
      <c r="T4289" s="13">
        <f>_xlfn.XLOOKUP(P4289,rif_fee_schedule!$A$2:$A$84,rif_fee_schedule!D$2:D$84, 0)</f>
        <v>5674</v>
      </c>
      <c r="U4289" s="14">
        <f t="shared" si="202"/>
        <v>9769.6279999999988</v>
      </c>
      <c r="V4289" s="14">
        <f t="shared" si="203"/>
        <v>5674</v>
      </c>
      <c r="W4289"/>
      <c r="Y4289" s="3">
        <v>53911680.950000003</v>
      </c>
      <c r="Z4289" s="3">
        <v>1078233.76</v>
      </c>
      <c r="AA4289" s="3">
        <v>0</v>
      </c>
      <c r="AB4289">
        <v>0</v>
      </c>
      <c r="AC4289" s="3">
        <v>0</v>
      </c>
      <c r="AD4289" s="2">
        <v>-682358.32</v>
      </c>
      <c r="AE4289" s="3">
        <v>599122533.62</v>
      </c>
      <c r="AF4289" s="3">
        <v>12164932.65</v>
      </c>
      <c r="AG4289" s="3">
        <v>2628720.44</v>
      </c>
      <c r="AH4289" s="3">
        <v>103699.7</v>
      </c>
      <c r="AI4289" s="3">
        <v>2074</v>
      </c>
      <c r="AJ4289" s="2">
        <v>-10188946.82</v>
      </c>
    </row>
    <row r="4290" spans="1:36" hidden="1" x14ac:dyDescent="0.25">
      <c r="A4290" s="8">
        <v>1</v>
      </c>
      <c r="B4290" s="8" t="s">
        <v>701</v>
      </c>
      <c r="C4290" s="8">
        <v>3530340240020</v>
      </c>
      <c r="D4290" s="8" t="s">
        <v>702</v>
      </c>
      <c r="F4290" s="8" t="s">
        <v>703</v>
      </c>
      <c r="G4290" s="10">
        <v>43728</v>
      </c>
      <c r="H4290" s="8" t="s">
        <v>31</v>
      </c>
      <c r="I4290" s="8" t="s">
        <v>38</v>
      </c>
      <c r="J4290" s="9">
        <v>23421.119999999999</v>
      </c>
      <c r="K4290" s="9">
        <v>468.42</v>
      </c>
      <c r="L4290" s="8">
        <v>0</v>
      </c>
      <c r="M4290" s="14">
        <f t="shared" si="201"/>
        <v>23889.539999999997</v>
      </c>
      <c r="N4290" s="8">
        <v>0</v>
      </c>
      <c r="O4290" s="8">
        <v>0</v>
      </c>
      <c r="P4290" s="8" t="s">
        <v>82</v>
      </c>
      <c r="R4290" s="11">
        <v>1408</v>
      </c>
      <c r="S4290" s="13">
        <f>_xlfn.XLOOKUP(P4290,rif_fee_schedule!$A$2:$A$84,rif_fee_schedule!C$2:C$84, 0)*1.628</f>
        <v>36.760239999999996</v>
      </c>
      <c r="T4290" s="13">
        <f>_xlfn.XLOOKUP(P4290,rif_fee_schedule!$A$2:$A$84,rif_fee_schedule!D$2:D$84, 0)</f>
        <v>21.35</v>
      </c>
      <c r="U4290" s="14">
        <f t="shared" si="202"/>
        <v>51758.417919999993</v>
      </c>
      <c r="V4290" s="14">
        <f t="shared" si="203"/>
        <v>30060.800000000003</v>
      </c>
      <c r="W4290" s="2"/>
      <c r="Y4290" s="3">
        <v>74696854.359999999</v>
      </c>
      <c r="Z4290" s="3">
        <v>1494936.99</v>
      </c>
      <c r="AA4290" s="3">
        <v>1189721.74</v>
      </c>
      <c r="AB4290" s="2">
        <v>103699.7</v>
      </c>
      <c r="AC4290" s="3">
        <v>2074</v>
      </c>
      <c r="AD4290" s="2">
        <v>-3422401.68</v>
      </c>
      <c r="AE4290" s="3">
        <v>599122533.62</v>
      </c>
      <c r="AF4290" s="3">
        <v>12164932.65</v>
      </c>
      <c r="AG4290" s="3">
        <v>2628720.44</v>
      </c>
      <c r="AH4290" s="3">
        <v>103699.7</v>
      </c>
      <c r="AI4290" s="3">
        <v>2074</v>
      </c>
      <c r="AJ4290" s="2">
        <v>-10188946.82</v>
      </c>
    </row>
    <row r="4291" spans="1:36" hidden="1" x14ac:dyDescent="0.25">
      <c r="A4291" s="8">
        <v>1</v>
      </c>
      <c r="B4291" s="8" t="s">
        <v>701</v>
      </c>
      <c r="C4291" s="8">
        <v>3530340240020</v>
      </c>
      <c r="D4291" s="8" t="s">
        <v>702</v>
      </c>
      <c r="F4291" s="8" t="s">
        <v>703</v>
      </c>
      <c r="G4291" s="10">
        <v>43728</v>
      </c>
      <c r="H4291" s="8" t="s">
        <v>31</v>
      </c>
      <c r="I4291" s="8" t="s">
        <v>38</v>
      </c>
      <c r="J4291" s="9">
        <v>23421.119999999999</v>
      </c>
      <c r="K4291" s="9">
        <v>468.42</v>
      </c>
      <c r="L4291" s="8">
        <v>0</v>
      </c>
      <c r="M4291" s="14">
        <f t="shared" si="201"/>
        <v>23889.539999999997</v>
      </c>
      <c r="N4291" s="8">
        <v>0</v>
      </c>
      <c r="O4291" s="8">
        <v>0</v>
      </c>
      <c r="P4291" s="8" t="s">
        <v>45</v>
      </c>
      <c r="R4291" s="11">
        <v>-1408</v>
      </c>
      <c r="S4291" s="13">
        <f>_xlfn.XLOOKUP(P4291,rif_fee_schedule!$A$2:$A$84,rif_fee_schedule!C$2:C$84, 0)*1.628</f>
        <v>19.244587999999997</v>
      </c>
      <c r="T4291" s="13">
        <f>_xlfn.XLOOKUP(P4291,rif_fee_schedule!$A$2:$A$84,rif_fee_schedule!D$2:D$84, 0)</f>
        <v>11.177</v>
      </c>
      <c r="U4291" s="14">
        <f t="shared" si="202"/>
        <v>-27096.379903999994</v>
      </c>
      <c r="V4291" s="14">
        <f t="shared" si="203"/>
        <v>-15737.216</v>
      </c>
      <c r="W4291" s="2"/>
      <c r="Y4291" s="3">
        <v>74696854.359999999</v>
      </c>
      <c r="Z4291" s="3">
        <v>1494936.99</v>
      </c>
      <c r="AA4291" s="3">
        <v>1189721.74</v>
      </c>
      <c r="AB4291" s="2">
        <v>103699.7</v>
      </c>
      <c r="AC4291" s="3">
        <v>2074</v>
      </c>
      <c r="AD4291" s="2">
        <v>-3422401.68</v>
      </c>
      <c r="AE4291" s="3">
        <v>599122533.62</v>
      </c>
      <c r="AF4291" s="3">
        <v>12164932.65</v>
      </c>
      <c r="AG4291" s="3">
        <v>2628720.44</v>
      </c>
      <c r="AH4291" s="3">
        <v>103699.7</v>
      </c>
      <c r="AI4291" s="3">
        <v>2074</v>
      </c>
      <c r="AJ4291" s="2">
        <v>-10188946.82</v>
      </c>
    </row>
    <row r="4292" spans="1:36" hidden="1" x14ac:dyDescent="0.25">
      <c r="A4292" s="8">
        <v>9.1</v>
      </c>
      <c r="B4292" s="8" t="s">
        <v>8893</v>
      </c>
      <c r="C4292" s="8">
        <v>430021950460</v>
      </c>
      <c r="D4292" s="8" t="s">
        <v>8888</v>
      </c>
      <c r="G4292" s="10">
        <v>43734</v>
      </c>
      <c r="H4292" s="8" t="s">
        <v>31</v>
      </c>
      <c r="I4292" s="8" t="s">
        <v>32</v>
      </c>
      <c r="J4292" s="9">
        <v>7350.28</v>
      </c>
      <c r="K4292" s="9">
        <v>147</v>
      </c>
      <c r="L4292" s="8">
        <v>0</v>
      </c>
      <c r="M4292" s="14">
        <f t="shared" si="201"/>
        <v>7497.28</v>
      </c>
      <c r="N4292" s="8">
        <v>0</v>
      </c>
      <c r="O4292" s="8">
        <v>0</v>
      </c>
      <c r="P4292" s="8" t="s">
        <v>72</v>
      </c>
      <c r="R4292" s="11">
        <v>-2462</v>
      </c>
      <c r="S4292" s="13">
        <f>_xlfn.XLOOKUP(P4292,rif_fee_schedule!$A$2:$A$84,rif_fee_schedule!C$2:C$84, 0)*1.628</f>
        <v>15.918583999999999</v>
      </c>
      <c r="T4292" s="13">
        <f>_xlfn.XLOOKUP(P4292,rif_fee_schedule!$A$2:$A$84,rif_fee_schedule!D$2:D$84, 0)</f>
        <v>9.2460000000000004</v>
      </c>
      <c r="U4292" s="14">
        <f t="shared" si="202"/>
        <v>-39191.553807999997</v>
      </c>
      <c r="V4292" s="14">
        <f t="shared" si="203"/>
        <v>-22763.652000000002</v>
      </c>
      <c r="Y4292" s="3">
        <v>13894747.220000001</v>
      </c>
      <c r="Z4292" s="3">
        <v>290518.01</v>
      </c>
      <c r="AA4292" s="3">
        <v>0</v>
      </c>
      <c r="AB4292">
        <v>0</v>
      </c>
      <c r="AC4292" s="3">
        <v>0</v>
      </c>
      <c r="AD4292" s="2">
        <v>-156592.79</v>
      </c>
      <c r="AE4292" s="3">
        <v>599122533.62</v>
      </c>
      <c r="AF4292" s="3">
        <v>12164932.65</v>
      </c>
      <c r="AG4292" s="3">
        <v>2628720.44</v>
      </c>
      <c r="AH4292" s="3">
        <v>103699.7</v>
      </c>
      <c r="AI4292" s="3">
        <v>2074</v>
      </c>
      <c r="AJ4292" s="2">
        <v>-10188946.82</v>
      </c>
    </row>
    <row r="4293" spans="1:36" hidden="1" x14ac:dyDescent="0.25">
      <c r="A4293" s="8">
        <v>9.1</v>
      </c>
      <c r="B4293" s="8" t="s">
        <v>8893</v>
      </c>
      <c r="C4293" s="8">
        <v>430021950460</v>
      </c>
      <c r="D4293" s="8" t="s">
        <v>8888</v>
      </c>
      <c r="G4293" s="10">
        <v>43734</v>
      </c>
      <c r="H4293" s="8" t="s">
        <v>31</v>
      </c>
      <c r="I4293" s="8" t="s">
        <v>32</v>
      </c>
      <c r="J4293" s="9">
        <v>7350.28</v>
      </c>
      <c r="K4293" s="9">
        <v>147</v>
      </c>
      <c r="L4293" s="8">
        <v>0</v>
      </c>
      <c r="M4293" s="14">
        <f t="shared" si="201"/>
        <v>7497.28</v>
      </c>
      <c r="N4293" s="8">
        <v>0</v>
      </c>
      <c r="O4293" s="8">
        <v>0</v>
      </c>
      <c r="P4293" s="8" t="s">
        <v>45</v>
      </c>
      <c r="R4293" s="11">
        <v>2462</v>
      </c>
      <c r="S4293" s="13">
        <f>_xlfn.XLOOKUP(P4293,rif_fee_schedule!$A$2:$A$84,rif_fee_schedule!C$2:C$84, 0)*1.628</f>
        <v>19.244587999999997</v>
      </c>
      <c r="T4293" s="13">
        <f>_xlfn.XLOOKUP(P4293,rif_fee_schedule!$A$2:$A$84,rif_fee_schedule!D$2:D$84, 0)</f>
        <v>11.177</v>
      </c>
      <c r="U4293" s="14">
        <f t="shared" si="202"/>
        <v>47380.175655999992</v>
      </c>
      <c r="V4293" s="14">
        <f t="shared" si="203"/>
        <v>27517.773999999998</v>
      </c>
      <c r="Y4293" s="3">
        <v>13894747.220000001</v>
      </c>
      <c r="Z4293" s="3">
        <v>290518.01</v>
      </c>
      <c r="AA4293" s="3">
        <v>0</v>
      </c>
      <c r="AB4293">
        <v>0</v>
      </c>
      <c r="AC4293" s="3">
        <v>0</v>
      </c>
      <c r="AD4293" s="2">
        <v>-156592.79</v>
      </c>
      <c r="AE4293" s="3">
        <v>599122533.62</v>
      </c>
      <c r="AF4293" s="3">
        <v>12164932.65</v>
      </c>
      <c r="AG4293" s="3">
        <v>2628720.44</v>
      </c>
      <c r="AH4293" s="3">
        <v>103699.7</v>
      </c>
      <c r="AI4293" s="3">
        <v>2074</v>
      </c>
      <c r="AJ4293" s="2">
        <v>-10188946.82</v>
      </c>
    </row>
    <row r="4294" spans="1:36" hidden="1" x14ac:dyDescent="0.25">
      <c r="A4294" s="8">
        <v>2</v>
      </c>
      <c r="B4294" s="8" t="s">
        <v>2379</v>
      </c>
      <c r="C4294" s="8">
        <v>141390072440</v>
      </c>
      <c r="D4294" s="8" t="s">
        <v>2380</v>
      </c>
      <c r="F4294" s="8" t="s">
        <v>2381</v>
      </c>
      <c r="G4294" s="10">
        <v>43713</v>
      </c>
      <c r="H4294" s="8" t="s">
        <v>31</v>
      </c>
      <c r="I4294" s="8" t="s">
        <v>38</v>
      </c>
      <c r="J4294" s="9">
        <v>1969.71</v>
      </c>
      <c r="K4294" s="9">
        <v>39.39</v>
      </c>
      <c r="L4294" s="8">
        <v>0</v>
      </c>
      <c r="M4294" s="14">
        <f t="shared" si="201"/>
        <v>2009.1000000000001</v>
      </c>
      <c r="N4294" s="8">
        <v>0</v>
      </c>
      <c r="O4294" s="8">
        <v>0</v>
      </c>
      <c r="P4294" s="8" t="s">
        <v>114</v>
      </c>
      <c r="R4294" s="8">
        <v>2</v>
      </c>
      <c r="S4294" s="13">
        <f>_xlfn.XLOOKUP(P4294,rif_fee_schedule!$A$2:$A$84,rif_fee_schedule!C$2:C$84, 0)*1.628</f>
        <v>4288.152</v>
      </c>
      <c r="T4294" s="13">
        <f>_xlfn.XLOOKUP(P4294,rif_fee_schedule!$A$2:$A$84,rif_fee_schedule!D$2:D$84, 0)</f>
        <v>2490</v>
      </c>
      <c r="U4294" s="14">
        <f t="shared" si="202"/>
        <v>8576.3040000000001</v>
      </c>
      <c r="V4294" s="14">
        <f t="shared" si="203"/>
        <v>4980</v>
      </c>
      <c r="W4294"/>
      <c r="Y4294" s="3">
        <v>272008405.74000001</v>
      </c>
      <c r="Z4294" s="3">
        <v>5573244.3300000001</v>
      </c>
      <c r="AA4294" s="3">
        <v>0</v>
      </c>
      <c r="AB4294">
        <v>0</v>
      </c>
      <c r="AC4294" s="3">
        <v>0</v>
      </c>
      <c r="AD4294" s="2">
        <v>-7297347.0099999998</v>
      </c>
      <c r="AE4294" s="3">
        <v>599122533.62</v>
      </c>
      <c r="AF4294" s="3">
        <v>12164932.65</v>
      </c>
      <c r="AG4294" s="3">
        <v>2628720.44</v>
      </c>
      <c r="AH4294" s="3">
        <v>103699.7</v>
      </c>
      <c r="AI4294" s="3">
        <v>2074</v>
      </c>
      <c r="AJ4294" s="2">
        <v>-10188946.82</v>
      </c>
    </row>
    <row r="4295" spans="1:36" hidden="1" x14ac:dyDescent="0.25">
      <c r="A4295" s="8">
        <v>2</v>
      </c>
      <c r="B4295" s="8" t="s">
        <v>2379</v>
      </c>
      <c r="C4295" s="8">
        <v>141390072440</v>
      </c>
      <c r="D4295" s="8" t="s">
        <v>2380</v>
      </c>
      <c r="F4295" s="8" t="s">
        <v>2381</v>
      </c>
      <c r="G4295" s="10">
        <v>43713</v>
      </c>
      <c r="H4295" s="8" t="s">
        <v>31</v>
      </c>
      <c r="I4295" s="8" t="s">
        <v>38</v>
      </c>
      <c r="J4295" s="9">
        <v>1969.71</v>
      </c>
      <c r="K4295" s="9">
        <v>39.39</v>
      </c>
      <c r="L4295" s="8">
        <v>0</v>
      </c>
      <c r="M4295" s="14">
        <f t="shared" si="201"/>
        <v>2009.1000000000001</v>
      </c>
      <c r="N4295" s="8">
        <v>0</v>
      </c>
      <c r="O4295" s="8">
        <v>0</v>
      </c>
      <c r="P4295" s="8" t="s">
        <v>77</v>
      </c>
      <c r="R4295" s="8">
        <v>-1</v>
      </c>
      <c r="S4295" s="13">
        <f>_xlfn.XLOOKUP(P4295,rif_fee_schedule!$A$2:$A$84,rif_fee_schedule!C$2:C$84, 0)*1.628</f>
        <v>9769.6279999999988</v>
      </c>
      <c r="T4295" s="13">
        <f>_xlfn.XLOOKUP(P4295,rif_fee_schedule!$A$2:$A$84,rif_fee_schedule!D$2:D$84, 0)</f>
        <v>5674</v>
      </c>
      <c r="U4295" s="14">
        <f t="shared" si="202"/>
        <v>-9769.6279999999988</v>
      </c>
      <c r="V4295" s="14">
        <f t="shared" si="203"/>
        <v>-5674</v>
      </c>
      <c r="W4295"/>
      <c r="Y4295" s="3">
        <v>272008405.74000001</v>
      </c>
      <c r="Z4295" s="3">
        <v>5573244.3300000001</v>
      </c>
      <c r="AA4295" s="3">
        <v>0</v>
      </c>
      <c r="AB4295">
        <v>0</v>
      </c>
      <c r="AC4295" s="3">
        <v>0</v>
      </c>
      <c r="AD4295" s="2">
        <v>-7297347.0099999998</v>
      </c>
      <c r="AE4295" s="3">
        <v>599122533.62</v>
      </c>
      <c r="AF4295" s="3">
        <v>12164932.65</v>
      </c>
      <c r="AG4295" s="3">
        <v>2628720.44</v>
      </c>
      <c r="AH4295" s="3">
        <v>103699.7</v>
      </c>
      <c r="AI4295" s="3">
        <v>2074</v>
      </c>
      <c r="AJ4295" s="2">
        <v>-10188946.82</v>
      </c>
    </row>
    <row r="4296" spans="1:36" hidden="1" x14ac:dyDescent="0.25">
      <c r="A4296" s="8">
        <v>1</v>
      </c>
      <c r="B4296" s="8" t="s">
        <v>644</v>
      </c>
      <c r="C4296" s="8">
        <v>3530270690010</v>
      </c>
      <c r="D4296" s="8" t="s">
        <v>645</v>
      </c>
      <c r="G4296" s="10">
        <v>43732</v>
      </c>
      <c r="H4296" s="8" t="s">
        <v>31</v>
      </c>
      <c r="I4296" s="8" t="s">
        <v>32</v>
      </c>
      <c r="J4296" s="9">
        <v>12500.21</v>
      </c>
      <c r="K4296" s="9">
        <v>250.01</v>
      </c>
      <c r="L4296" s="8">
        <v>0</v>
      </c>
      <c r="M4296" s="14">
        <f t="shared" si="201"/>
        <v>12750.22</v>
      </c>
      <c r="N4296" s="8">
        <v>0</v>
      </c>
      <c r="O4296" s="8">
        <v>0</v>
      </c>
      <c r="P4296" s="8" t="s">
        <v>43</v>
      </c>
      <c r="R4296" s="8">
        <v>-932</v>
      </c>
      <c r="S4296" s="13">
        <f>_xlfn.XLOOKUP(P4296,rif_fee_schedule!$A$2:$A$84,rif_fee_schedule!C$2:C$84, 0)*1.628</f>
        <v>5.1216879999999998</v>
      </c>
      <c r="T4296" s="13">
        <f>_xlfn.XLOOKUP(P4296,rif_fee_schedule!$A$2:$A$84,rif_fee_schedule!D$2:D$84, 0)</f>
        <v>2.9740000000000002</v>
      </c>
      <c r="U4296" s="14">
        <f t="shared" si="202"/>
        <v>-4773.4132159999999</v>
      </c>
      <c r="V4296" s="14">
        <f t="shared" si="203"/>
        <v>-2771.768</v>
      </c>
      <c r="W4296"/>
      <c r="Y4296" s="3">
        <v>74696854.359999999</v>
      </c>
      <c r="Z4296" s="3">
        <v>1494936.99</v>
      </c>
      <c r="AA4296" s="3">
        <v>1189721.74</v>
      </c>
      <c r="AB4296" s="2">
        <v>103699.7</v>
      </c>
      <c r="AC4296" s="3">
        <v>2074</v>
      </c>
      <c r="AD4296" s="2">
        <v>-3422401.68</v>
      </c>
      <c r="AE4296" s="3">
        <v>599122533.62</v>
      </c>
      <c r="AF4296" s="3">
        <v>12164932.65</v>
      </c>
      <c r="AG4296" s="3">
        <v>2628720.44</v>
      </c>
      <c r="AH4296" s="3">
        <v>103699.7</v>
      </c>
      <c r="AI4296" s="3">
        <v>2074</v>
      </c>
      <c r="AJ4296" s="2">
        <v>-10188946.82</v>
      </c>
    </row>
    <row r="4297" spans="1:36" hidden="1" x14ac:dyDescent="0.25">
      <c r="A4297" s="8">
        <v>1</v>
      </c>
      <c r="B4297" s="8" t="s">
        <v>644</v>
      </c>
      <c r="C4297" s="8">
        <v>3530270690010</v>
      </c>
      <c r="D4297" s="8" t="s">
        <v>645</v>
      </c>
      <c r="G4297" s="10">
        <v>43732</v>
      </c>
      <c r="H4297" s="8" t="s">
        <v>31</v>
      </c>
      <c r="I4297" s="8" t="s">
        <v>32</v>
      </c>
      <c r="J4297" s="9">
        <v>12500.21</v>
      </c>
      <c r="K4297" s="9">
        <v>250.01</v>
      </c>
      <c r="L4297" s="8">
        <v>0</v>
      </c>
      <c r="M4297" s="14">
        <f t="shared" si="201"/>
        <v>12750.22</v>
      </c>
      <c r="N4297" s="8">
        <v>0</v>
      </c>
      <c r="O4297" s="8">
        <v>0</v>
      </c>
      <c r="P4297" s="8" t="s">
        <v>45</v>
      </c>
      <c r="R4297" s="8">
        <v>932</v>
      </c>
      <c r="S4297" s="13">
        <f>_xlfn.XLOOKUP(P4297,rif_fee_schedule!$A$2:$A$84,rif_fee_schedule!C$2:C$84, 0)*1.628</f>
        <v>19.244587999999997</v>
      </c>
      <c r="T4297" s="13">
        <f>_xlfn.XLOOKUP(P4297,rif_fee_schedule!$A$2:$A$84,rif_fee_schedule!D$2:D$84, 0)</f>
        <v>11.177</v>
      </c>
      <c r="U4297" s="14">
        <f t="shared" si="202"/>
        <v>17935.956015999996</v>
      </c>
      <c r="V4297" s="14">
        <f t="shared" si="203"/>
        <v>10416.964</v>
      </c>
      <c r="W4297"/>
      <c r="Y4297" s="3">
        <v>74696854.359999999</v>
      </c>
      <c r="Z4297" s="3">
        <v>1494936.99</v>
      </c>
      <c r="AA4297" s="3">
        <v>1189721.74</v>
      </c>
      <c r="AB4297" s="2">
        <v>103699.7</v>
      </c>
      <c r="AC4297" s="3">
        <v>2074</v>
      </c>
      <c r="AD4297" s="2">
        <v>-3422401.68</v>
      </c>
      <c r="AE4297" s="3">
        <v>599122533.62</v>
      </c>
      <c r="AF4297" s="3">
        <v>12164932.65</v>
      </c>
      <c r="AG4297" s="3">
        <v>2628720.44</v>
      </c>
      <c r="AH4297" s="3">
        <v>103699.7</v>
      </c>
      <c r="AI4297" s="3">
        <v>2074</v>
      </c>
      <c r="AJ4297" s="2">
        <v>-10188946.82</v>
      </c>
    </row>
    <row r="4298" spans="1:36" hidden="1" x14ac:dyDescent="0.25">
      <c r="A4298" s="8">
        <v>7</v>
      </c>
      <c r="B4298" s="8" t="s">
        <v>8309</v>
      </c>
      <c r="C4298" s="8">
        <v>341080014280</v>
      </c>
      <c r="D4298" s="8" t="s">
        <v>8310</v>
      </c>
      <c r="F4298" s="8" t="s">
        <v>8311</v>
      </c>
      <c r="G4298" s="10">
        <v>43713</v>
      </c>
      <c r="H4298" s="8" t="s">
        <v>31</v>
      </c>
      <c r="I4298" s="8" t="s">
        <v>38</v>
      </c>
      <c r="J4298" s="9">
        <v>4386.22</v>
      </c>
      <c r="K4298" s="9">
        <v>87.73</v>
      </c>
      <c r="L4298" s="8">
        <v>0</v>
      </c>
      <c r="M4298" s="14">
        <f t="shared" si="201"/>
        <v>4473.95</v>
      </c>
      <c r="N4298" s="8">
        <v>0</v>
      </c>
      <c r="O4298" s="8">
        <v>0</v>
      </c>
      <c r="P4298" s="8" t="s">
        <v>77</v>
      </c>
      <c r="R4298" s="8">
        <v>1</v>
      </c>
      <c r="S4298" s="13">
        <f>_xlfn.XLOOKUP(P4298,rif_fee_schedule!$A$2:$A$84,rif_fee_schedule!C$2:C$84, 0)*1.628</f>
        <v>9769.6279999999988</v>
      </c>
      <c r="T4298" s="13">
        <f>_xlfn.XLOOKUP(P4298,rif_fee_schedule!$A$2:$A$84,rif_fee_schedule!D$2:D$84, 0)</f>
        <v>5674</v>
      </c>
      <c r="U4298" s="14">
        <f t="shared" si="202"/>
        <v>9769.6279999999988</v>
      </c>
      <c r="V4298" s="14">
        <f t="shared" si="203"/>
        <v>5674</v>
      </c>
      <c r="W4298"/>
      <c r="Y4298" s="3">
        <v>53911680.950000003</v>
      </c>
      <c r="Z4298" s="3">
        <v>1078233.76</v>
      </c>
      <c r="AA4298" s="3">
        <v>0</v>
      </c>
      <c r="AB4298">
        <v>0</v>
      </c>
      <c r="AC4298" s="3">
        <v>0</v>
      </c>
      <c r="AD4298" s="2">
        <v>-682358.32</v>
      </c>
      <c r="AE4298" s="3">
        <v>599122533.62</v>
      </c>
      <c r="AF4298" s="3">
        <v>12164932.65</v>
      </c>
      <c r="AG4298" s="3">
        <v>2628720.44</v>
      </c>
      <c r="AH4298" s="3">
        <v>103699.7</v>
      </c>
      <c r="AI4298" s="3">
        <v>2074</v>
      </c>
      <c r="AJ4298" s="2">
        <v>-10188946.82</v>
      </c>
    </row>
    <row r="4299" spans="1:36" hidden="1" x14ac:dyDescent="0.25">
      <c r="A4299" s="8">
        <v>7</v>
      </c>
      <c r="B4299" s="8" t="s">
        <v>8309</v>
      </c>
      <c r="C4299" s="8">
        <v>341080014280</v>
      </c>
      <c r="D4299" s="8" t="s">
        <v>8310</v>
      </c>
      <c r="F4299" s="8" t="s">
        <v>8311</v>
      </c>
      <c r="G4299" s="10">
        <v>43713</v>
      </c>
      <c r="H4299" s="8" t="s">
        <v>31</v>
      </c>
      <c r="I4299" s="8" t="s">
        <v>38</v>
      </c>
      <c r="J4299" s="9">
        <v>4386.22</v>
      </c>
      <c r="K4299" s="9">
        <v>87.73</v>
      </c>
      <c r="L4299" s="8">
        <v>0</v>
      </c>
      <c r="M4299" s="14">
        <f t="shared" si="201"/>
        <v>4473.95</v>
      </c>
      <c r="N4299" s="8">
        <v>0</v>
      </c>
      <c r="O4299" s="8">
        <v>0</v>
      </c>
      <c r="P4299" s="8" t="s">
        <v>77</v>
      </c>
      <c r="R4299" s="8">
        <v>-0.5</v>
      </c>
      <c r="S4299" s="13">
        <f>_xlfn.XLOOKUP(P4299,rif_fee_schedule!$A$2:$A$84,rif_fee_schedule!C$2:C$84, 0)*1.628</f>
        <v>9769.6279999999988</v>
      </c>
      <c r="T4299" s="13">
        <f>_xlfn.XLOOKUP(P4299,rif_fee_schedule!$A$2:$A$84,rif_fee_schedule!D$2:D$84, 0)</f>
        <v>5674</v>
      </c>
      <c r="U4299" s="14">
        <f t="shared" si="202"/>
        <v>-4884.8139999999994</v>
      </c>
      <c r="V4299" s="14">
        <f t="shared" si="203"/>
        <v>-2837</v>
      </c>
      <c r="W4299"/>
      <c r="Y4299" s="3">
        <v>53911680.950000003</v>
      </c>
      <c r="Z4299" s="3">
        <v>1078233.76</v>
      </c>
      <c r="AA4299" s="3">
        <v>0</v>
      </c>
      <c r="AB4299">
        <v>0</v>
      </c>
      <c r="AC4299" s="3">
        <v>0</v>
      </c>
      <c r="AD4299" s="2">
        <v>-682358.32</v>
      </c>
      <c r="AE4299" s="3">
        <v>599122533.62</v>
      </c>
      <c r="AF4299" s="3">
        <v>12164932.65</v>
      </c>
      <c r="AG4299" s="3">
        <v>2628720.44</v>
      </c>
      <c r="AH4299" s="3">
        <v>103699.7</v>
      </c>
      <c r="AI4299" s="3">
        <v>2074</v>
      </c>
      <c r="AJ4299" s="2">
        <v>-10188946.82</v>
      </c>
    </row>
    <row r="4300" spans="1:36" hidden="1" x14ac:dyDescent="0.25">
      <c r="A4300" s="8">
        <v>2</v>
      </c>
      <c r="B4300" s="8" t="s">
        <v>2179</v>
      </c>
      <c r="C4300" s="8">
        <v>141200070690</v>
      </c>
      <c r="D4300" s="8" t="s">
        <v>2180</v>
      </c>
      <c r="F4300" s="8" t="s">
        <v>2181</v>
      </c>
      <c r="G4300" s="10">
        <v>43712</v>
      </c>
      <c r="H4300" s="8" t="s">
        <v>31</v>
      </c>
      <c r="I4300" s="8" t="s">
        <v>38</v>
      </c>
      <c r="J4300" s="9">
        <v>0</v>
      </c>
      <c r="K4300" s="9">
        <v>0</v>
      </c>
      <c r="L4300" s="8">
        <v>0</v>
      </c>
      <c r="M4300" s="14">
        <f t="shared" si="201"/>
        <v>0</v>
      </c>
      <c r="N4300" s="8">
        <v>0</v>
      </c>
      <c r="O4300" s="8">
        <v>0</v>
      </c>
      <c r="P4300" s="8" t="s">
        <v>77</v>
      </c>
      <c r="R4300" s="8">
        <v>0</v>
      </c>
      <c r="S4300" s="13">
        <f>_xlfn.XLOOKUP(P4300,rif_fee_schedule!$A$2:$A$84,rif_fee_schedule!C$2:C$84, 0)*1.628</f>
        <v>9769.6279999999988</v>
      </c>
      <c r="T4300" s="13">
        <f>_xlfn.XLOOKUP(P4300,rif_fee_schedule!$A$2:$A$84,rif_fee_schedule!D$2:D$84, 0)</f>
        <v>5674</v>
      </c>
      <c r="U4300" s="14">
        <f t="shared" si="202"/>
        <v>0</v>
      </c>
      <c r="V4300" s="14">
        <f t="shared" si="203"/>
        <v>0</v>
      </c>
      <c r="W4300"/>
      <c r="Y4300" s="3">
        <v>272008405.74000001</v>
      </c>
      <c r="Z4300" s="3">
        <v>5573244.3300000001</v>
      </c>
      <c r="AA4300" s="3">
        <v>0</v>
      </c>
      <c r="AB4300">
        <v>0</v>
      </c>
      <c r="AC4300" s="3">
        <v>0</v>
      </c>
      <c r="AD4300" s="2">
        <v>-7297347.0099999998</v>
      </c>
      <c r="AE4300" s="3">
        <v>599122533.62</v>
      </c>
      <c r="AF4300" s="3">
        <v>12164932.65</v>
      </c>
      <c r="AG4300" s="3">
        <v>2628720.44</v>
      </c>
      <c r="AH4300" s="3">
        <v>103699.7</v>
      </c>
      <c r="AI4300" s="3">
        <v>2074</v>
      </c>
      <c r="AJ4300" s="2">
        <v>-10188946.82</v>
      </c>
    </row>
    <row r="4301" spans="1:36" hidden="1" x14ac:dyDescent="0.25">
      <c r="A4301" s="8">
        <v>2</v>
      </c>
      <c r="B4301" s="8" t="s">
        <v>992</v>
      </c>
      <c r="C4301" s="8">
        <v>101080001010</v>
      </c>
      <c r="D4301" s="8" t="s">
        <v>990</v>
      </c>
      <c r="F4301" s="8" t="s">
        <v>993</v>
      </c>
      <c r="G4301" s="10">
        <v>43717</v>
      </c>
      <c r="H4301" s="8" t="s">
        <v>31</v>
      </c>
      <c r="I4301" s="8" t="s">
        <v>38</v>
      </c>
      <c r="J4301" s="9">
        <v>31977.91</v>
      </c>
      <c r="K4301" s="9">
        <v>639.55999999999995</v>
      </c>
      <c r="L4301" s="8">
        <v>0</v>
      </c>
      <c r="M4301" s="14">
        <f t="shared" si="201"/>
        <v>32617.47</v>
      </c>
      <c r="N4301" s="8">
        <v>0</v>
      </c>
      <c r="O4301" s="8">
        <v>0</v>
      </c>
      <c r="P4301" s="8" t="s">
        <v>72</v>
      </c>
      <c r="R4301" s="11">
        <v>2237</v>
      </c>
      <c r="S4301" s="13">
        <f>_xlfn.XLOOKUP(P4301,rif_fee_schedule!$A$2:$A$84,rif_fee_schedule!C$2:C$84, 0)*1.628</f>
        <v>15.918583999999999</v>
      </c>
      <c r="T4301" s="13">
        <f>_xlfn.XLOOKUP(P4301,rif_fee_schedule!$A$2:$A$84,rif_fee_schedule!D$2:D$84, 0)</f>
        <v>9.2460000000000004</v>
      </c>
      <c r="U4301" s="14">
        <f t="shared" si="202"/>
        <v>35609.872407999996</v>
      </c>
      <c r="V4301" s="14">
        <f t="shared" si="203"/>
        <v>20683.302</v>
      </c>
      <c r="W4301" s="2"/>
      <c r="Y4301" s="3">
        <v>272008405.74000001</v>
      </c>
      <c r="Z4301" s="3">
        <v>5573244.3300000001</v>
      </c>
      <c r="AA4301" s="3">
        <v>0</v>
      </c>
      <c r="AB4301">
        <v>0</v>
      </c>
      <c r="AC4301" s="3">
        <v>0</v>
      </c>
      <c r="AD4301" s="2">
        <v>-7297347.0099999998</v>
      </c>
      <c r="AE4301" s="3">
        <v>599122533.62</v>
      </c>
      <c r="AF4301" s="3">
        <v>12164932.65</v>
      </c>
      <c r="AG4301" s="3">
        <v>2628720.44</v>
      </c>
      <c r="AH4301" s="3">
        <v>103699.7</v>
      </c>
      <c r="AI4301" s="3">
        <v>2074</v>
      </c>
      <c r="AJ4301" s="2">
        <v>-10188946.82</v>
      </c>
    </row>
    <row r="4302" spans="1:36" hidden="1" x14ac:dyDescent="0.25">
      <c r="A4302" s="8">
        <v>2</v>
      </c>
      <c r="B4302" s="8" t="s">
        <v>2222</v>
      </c>
      <c r="C4302" s="8">
        <v>141210071370</v>
      </c>
      <c r="D4302" s="8" t="s">
        <v>2207</v>
      </c>
      <c r="G4302" s="10">
        <v>43712</v>
      </c>
      <c r="H4302" s="8" t="s">
        <v>31</v>
      </c>
      <c r="I4302" s="8" t="s">
        <v>32</v>
      </c>
      <c r="J4302" s="9">
        <v>5877.54</v>
      </c>
      <c r="K4302" s="9">
        <v>117.55</v>
      </c>
      <c r="L4302" s="8">
        <v>0</v>
      </c>
      <c r="M4302" s="14">
        <f t="shared" si="201"/>
        <v>5995.09</v>
      </c>
      <c r="N4302" s="8">
        <v>0</v>
      </c>
      <c r="O4302" s="8">
        <v>0</v>
      </c>
      <c r="P4302" s="8" t="s">
        <v>77</v>
      </c>
      <c r="R4302" s="8">
        <v>-0.33</v>
      </c>
      <c r="S4302" s="13">
        <f>_xlfn.XLOOKUP(P4302,rif_fee_schedule!$A$2:$A$84,rif_fee_schedule!C$2:C$84, 0)*1.628</f>
        <v>9769.6279999999988</v>
      </c>
      <c r="T4302" s="13">
        <f>_xlfn.XLOOKUP(P4302,rif_fee_schedule!$A$2:$A$84,rif_fee_schedule!D$2:D$84, 0)</f>
        <v>5674</v>
      </c>
      <c r="U4302" s="14">
        <f t="shared" si="202"/>
        <v>-3223.9772399999997</v>
      </c>
      <c r="V4302" s="14">
        <f t="shared" si="203"/>
        <v>-1872.42</v>
      </c>
      <c r="W4302"/>
      <c r="Y4302" s="3">
        <v>272008405.74000001</v>
      </c>
      <c r="Z4302" s="3">
        <v>5573244.3300000001</v>
      </c>
      <c r="AA4302" s="3">
        <v>0</v>
      </c>
      <c r="AB4302">
        <v>0</v>
      </c>
      <c r="AC4302" s="3">
        <v>0</v>
      </c>
      <c r="AD4302" s="2">
        <v>-7297347.0099999998</v>
      </c>
      <c r="AE4302" s="3">
        <v>599122533.62</v>
      </c>
      <c r="AF4302" s="3">
        <v>12164932.65</v>
      </c>
      <c r="AG4302" s="3">
        <v>2628720.44</v>
      </c>
      <c r="AH4302" s="3">
        <v>103699.7</v>
      </c>
      <c r="AI4302" s="3">
        <v>2074</v>
      </c>
      <c r="AJ4302" s="2">
        <v>-10188946.82</v>
      </c>
    </row>
    <row r="4303" spans="1:36" hidden="1" x14ac:dyDescent="0.25">
      <c r="A4303" s="8">
        <v>2</v>
      </c>
      <c r="B4303" s="8" t="s">
        <v>2222</v>
      </c>
      <c r="C4303" s="8">
        <v>141210071370</v>
      </c>
      <c r="D4303" s="8" t="s">
        <v>2207</v>
      </c>
      <c r="G4303" s="10">
        <v>43712</v>
      </c>
      <c r="H4303" s="8" t="s">
        <v>31</v>
      </c>
      <c r="I4303" s="8" t="s">
        <v>32</v>
      </c>
      <c r="J4303" s="9">
        <v>5877.54</v>
      </c>
      <c r="K4303" s="9">
        <v>117.55</v>
      </c>
      <c r="L4303" s="8">
        <v>0</v>
      </c>
      <c r="M4303" s="14">
        <f t="shared" si="201"/>
        <v>5995.09</v>
      </c>
      <c r="N4303" s="8">
        <v>0</v>
      </c>
      <c r="O4303" s="8">
        <v>0</v>
      </c>
      <c r="P4303" s="8" t="s">
        <v>77</v>
      </c>
      <c r="R4303" s="8">
        <v>1</v>
      </c>
      <c r="S4303" s="13">
        <f>_xlfn.XLOOKUP(P4303,rif_fee_schedule!$A$2:$A$84,rif_fee_schedule!C$2:C$84, 0)*1.628</f>
        <v>9769.6279999999988</v>
      </c>
      <c r="T4303" s="13">
        <f>_xlfn.XLOOKUP(P4303,rif_fee_schedule!$A$2:$A$84,rif_fee_schedule!D$2:D$84, 0)</f>
        <v>5674</v>
      </c>
      <c r="U4303" s="14">
        <f t="shared" si="202"/>
        <v>9769.6279999999988</v>
      </c>
      <c r="V4303" s="14">
        <f t="shared" si="203"/>
        <v>5674</v>
      </c>
      <c r="W4303"/>
      <c r="Y4303" s="3">
        <v>272008405.74000001</v>
      </c>
      <c r="Z4303" s="3">
        <v>5573244.3300000001</v>
      </c>
      <c r="AA4303" s="3">
        <v>0</v>
      </c>
      <c r="AB4303">
        <v>0</v>
      </c>
      <c r="AC4303" s="3">
        <v>0</v>
      </c>
      <c r="AD4303" s="2">
        <v>-7297347.0099999998</v>
      </c>
      <c r="AE4303" s="3">
        <v>599122533.62</v>
      </c>
      <c r="AF4303" s="3">
        <v>12164932.65</v>
      </c>
      <c r="AG4303" s="3">
        <v>2628720.44</v>
      </c>
      <c r="AH4303" s="3">
        <v>103699.7</v>
      </c>
      <c r="AI4303" s="3">
        <v>2074</v>
      </c>
      <c r="AJ4303" s="2">
        <v>-10188946.82</v>
      </c>
    </row>
    <row r="4304" spans="1:36" hidden="1" x14ac:dyDescent="0.25">
      <c r="A4304" s="8">
        <v>2</v>
      </c>
      <c r="B4304" s="8" t="s">
        <v>1568</v>
      </c>
      <c r="C4304" s="8">
        <v>131260392870</v>
      </c>
      <c r="D4304" s="8" t="s">
        <v>1569</v>
      </c>
      <c r="F4304" s="8" t="s">
        <v>1567</v>
      </c>
      <c r="G4304" s="10">
        <v>43732</v>
      </c>
      <c r="H4304" s="8" t="s">
        <v>31</v>
      </c>
      <c r="I4304" s="8" t="s">
        <v>38</v>
      </c>
      <c r="J4304" s="9">
        <v>0</v>
      </c>
      <c r="K4304" s="9">
        <v>17882.7</v>
      </c>
      <c r="L4304" s="8">
        <v>0</v>
      </c>
      <c r="M4304" s="14">
        <f t="shared" si="201"/>
        <v>17882.7</v>
      </c>
      <c r="N4304" s="8">
        <v>0</v>
      </c>
      <c r="O4304" s="8">
        <v>0</v>
      </c>
      <c r="P4304" s="8" t="s">
        <v>45</v>
      </c>
      <c r="R4304" s="8">
        <v>-134</v>
      </c>
      <c r="S4304" s="13">
        <f>_xlfn.XLOOKUP(P4304,rif_fee_schedule!$A$2:$A$84,rif_fee_schedule!C$2:C$84, 0)*1.628</f>
        <v>19.244587999999997</v>
      </c>
      <c r="T4304" s="13">
        <f>_xlfn.XLOOKUP(P4304,rif_fee_schedule!$A$2:$A$84,rif_fee_schedule!D$2:D$84, 0)</f>
        <v>11.177</v>
      </c>
      <c r="U4304" s="14">
        <f t="shared" si="202"/>
        <v>-2578.7747919999997</v>
      </c>
      <c r="V4304" s="14">
        <f t="shared" si="203"/>
        <v>-1497.7179999999998</v>
      </c>
      <c r="W4304"/>
      <c r="Y4304" s="3">
        <v>272008405.74000001</v>
      </c>
      <c r="Z4304" s="3">
        <v>5573244.3300000001</v>
      </c>
      <c r="AA4304" s="3">
        <v>0</v>
      </c>
      <c r="AB4304">
        <v>0</v>
      </c>
      <c r="AC4304" s="3">
        <v>0</v>
      </c>
      <c r="AD4304" s="2">
        <v>-7297347.0099999998</v>
      </c>
      <c r="AE4304" s="3">
        <v>599122533.62</v>
      </c>
      <c r="AF4304" s="3">
        <v>12164932.65</v>
      </c>
      <c r="AG4304" s="3">
        <v>2628720.44</v>
      </c>
      <c r="AH4304" s="3">
        <v>103699.7</v>
      </c>
      <c r="AI4304" s="3">
        <v>2074</v>
      </c>
      <c r="AJ4304" s="2">
        <v>-10188946.82</v>
      </c>
    </row>
    <row r="4305" spans="1:36" hidden="1" x14ac:dyDescent="0.25">
      <c r="A4305" s="8">
        <v>2</v>
      </c>
      <c r="B4305" s="8" t="s">
        <v>1568</v>
      </c>
      <c r="C4305" s="8">
        <v>131260392870</v>
      </c>
      <c r="D4305" s="8" t="s">
        <v>1569</v>
      </c>
      <c r="F4305" s="8" t="s">
        <v>1567</v>
      </c>
      <c r="G4305" s="10">
        <v>43732</v>
      </c>
      <c r="H4305" s="8" t="s">
        <v>31</v>
      </c>
      <c r="I4305" s="8" t="s">
        <v>38</v>
      </c>
      <c r="J4305" s="9">
        <v>0</v>
      </c>
      <c r="K4305" s="9">
        <v>17882.7</v>
      </c>
      <c r="L4305" s="8">
        <v>0</v>
      </c>
      <c r="M4305" s="14">
        <f t="shared" si="201"/>
        <v>17882.7</v>
      </c>
      <c r="N4305" s="8">
        <v>0</v>
      </c>
      <c r="O4305" s="8">
        <v>0</v>
      </c>
      <c r="P4305" s="8" t="s">
        <v>45</v>
      </c>
      <c r="R4305" s="11">
        <v>-4166</v>
      </c>
      <c r="S4305" s="13">
        <f>_xlfn.XLOOKUP(P4305,rif_fee_schedule!$A$2:$A$84,rif_fee_schedule!C$2:C$84, 0)*1.628</f>
        <v>19.244587999999997</v>
      </c>
      <c r="T4305" s="13">
        <f>_xlfn.XLOOKUP(P4305,rif_fee_schedule!$A$2:$A$84,rif_fee_schedule!D$2:D$84, 0)</f>
        <v>11.177</v>
      </c>
      <c r="U4305" s="14">
        <f t="shared" si="202"/>
        <v>-80172.953607999982</v>
      </c>
      <c r="V4305" s="14">
        <f t="shared" si="203"/>
        <v>-46563.381999999998</v>
      </c>
      <c r="W4305" s="2"/>
      <c r="Y4305" s="3">
        <v>272008405.74000001</v>
      </c>
      <c r="Z4305" s="3">
        <v>5573244.3300000001</v>
      </c>
      <c r="AA4305" s="3">
        <v>0</v>
      </c>
      <c r="AB4305">
        <v>0</v>
      </c>
      <c r="AC4305" s="3">
        <v>0</v>
      </c>
      <c r="AD4305" s="2">
        <v>-7297347.0099999998</v>
      </c>
      <c r="AE4305" s="3">
        <v>599122533.62</v>
      </c>
      <c r="AF4305" s="3">
        <v>12164932.65</v>
      </c>
      <c r="AG4305" s="3">
        <v>2628720.44</v>
      </c>
      <c r="AH4305" s="3">
        <v>103699.7</v>
      </c>
      <c r="AI4305" s="3">
        <v>2074</v>
      </c>
      <c r="AJ4305" s="2">
        <v>-10188946.82</v>
      </c>
    </row>
    <row r="4306" spans="1:36" hidden="1" x14ac:dyDescent="0.25">
      <c r="A4306" s="8">
        <v>2</v>
      </c>
      <c r="B4306" s="8" t="s">
        <v>1568</v>
      </c>
      <c r="C4306" s="8">
        <v>131260392870</v>
      </c>
      <c r="D4306" s="8" t="s">
        <v>1569</v>
      </c>
      <c r="F4306" s="8" t="s">
        <v>1567</v>
      </c>
      <c r="G4306" s="10">
        <v>43732</v>
      </c>
      <c r="H4306" s="8" t="s">
        <v>31</v>
      </c>
      <c r="I4306" s="8" t="s">
        <v>38</v>
      </c>
      <c r="J4306" s="9">
        <v>0</v>
      </c>
      <c r="K4306" s="9">
        <v>17882.7</v>
      </c>
      <c r="L4306" s="8">
        <v>0</v>
      </c>
      <c r="M4306" s="14">
        <f t="shared" si="201"/>
        <v>17882.7</v>
      </c>
      <c r="N4306" s="8">
        <v>0</v>
      </c>
      <c r="O4306" s="8">
        <v>0</v>
      </c>
      <c r="P4306" s="8" t="s">
        <v>45</v>
      </c>
      <c r="R4306" s="11">
        <v>-2818</v>
      </c>
      <c r="S4306" s="13">
        <f>_xlfn.XLOOKUP(P4306,rif_fee_schedule!$A$2:$A$84,rif_fee_schedule!C$2:C$84, 0)*1.628</f>
        <v>19.244587999999997</v>
      </c>
      <c r="T4306" s="13">
        <f>_xlfn.XLOOKUP(P4306,rif_fee_schedule!$A$2:$A$84,rif_fee_schedule!D$2:D$84, 0)</f>
        <v>11.177</v>
      </c>
      <c r="U4306" s="14">
        <f t="shared" si="202"/>
        <v>-54231.248983999991</v>
      </c>
      <c r="V4306" s="14">
        <f t="shared" si="203"/>
        <v>-31496.786</v>
      </c>
      <c r="W4306" s="2"/>
      <c r="Y4306" s="3">
        <v>272008405.74000001</v>
      </c>
      <c r="Z4306" s="3">
        <v>5573244.3300000001</v>
      </c>
      <c r="AA4306" s="3">
        <v>0</v>
      </c>
      <c r="AB4306">
        <v>0</v>
      </c>
      <c r="AC4306" s="3">
        <v>0</v>
      </c>
      <c r="AD4306" s="2">
        <v>-7297347.0099999998</v>
      </c>
      <c r="AE4306" s="3">
        <v>599122533.62</v>
      </c>
      <c r="AF4306" s="3">
        <v>12164932.65</v>
      </c>
      <c r="AG4306" s="3">
        <v>2628720.44</v>
      </c>
      <c r="AH4306" s="3">
        <v>103699.7</v>
      </c>
      <c r="AI4306" s="3">
        <v>2074</v>
      </c>
      <c r="AJ4306" s="2">
        <v>-10188946.82</v>
      </c>
    </row>
    <row r="4307" spans="1:36" hidden="1" x14ac:dyDescent="0.25">
      <c r="A4307" s="8">
        <v>2</v>
      </c>
      <c r="B4307" s="8" t="s">
        <v>1568</v>
      </c>
      <c r="C4307" s="8">
        <v>131260392870</v>
      </c>
      <c r="D4307" s="8" t="s">
        <v>1569</v>
      </c>
      <c r="F4307" s="8" t="s">
        <v>1567</v>
      </c>
      <c r="G4307" s="10">
        <v>43732</v>
      </c>
      <c r="H4307" s="8" t="s">
        <v>31</v>
      </c>
      <c r="I4307" s="8" t="s">
        <v>38</v>
      </c>
      <c r="J4307" s="9">
        <v>0</v>
      </c>
      <c r="K4307" s="9">
        <v>17882.7</v>
      </c>
      <c r="L4307" s="8">
        <v>0</v>
      </c>
      <c r="M4307" s="14">
        <f t="shared" si="201"/>
        <v>17882.7</v>
      </c>
      <c r="N4307" s="8">
        <v>0</v>
      </c>
      <c r="O4307" s="8">
        <v>0</v>
      </c>
      <c r="P4307" s="8" t="s">
        <v>114</v>
      </c>
      <c r="R4307" s="8">
        <v>-2</v>
      </c>
      <c r="S4307" s="13">
        <f>_xlfn.XLOOKUP(P4307,rif_fee_schedule!$A$2:$A$84,rif_fee_schedule!C$2:C$84, 0)*1.628</f>
        <v>4288.152</v>
      </c>
      <c r="T4307" s="13">
        <f>_xlfn.XLOOKUP(P4307,rif_fee_schedule!$A$2:$A$84,rif_fee_schedule!D$2:D$84, 0)</f>
        <v>2490</v>
      </c>
      <c r="U4307" s="14">
        <f t="shared" si="202"/>
        <v>-8576.3040000000001</v>
      </c>
      <c r="V4307" s="14">
        <f t="shared" si="203"/>
        <v>-4980</v>
      </c>
      <c r="W4307"/>
      <c r="Y4307" s="3">
        <v>272008405.74000001</v>
      </c>
      <c r="Z4307" s="3">
        <v>5573244.3300000001</v>
      </c>
      <c r="AA4307" s="3">
        <v>0</v>
      </c>
      <c r="AB4307">
        <v>0</v>
      </c>
      <c r="AC4307" s="3">
        <v>0</v>
      </c>
      <c r="AD4307" s="2">
        <v>-7297347.0099999998</v>
      </c>
      <c r="AE4307" s="3">
        <v>599122533.62</v>
      </c>
      <c r="AF4307" s="3">
        <v>12164932.65</v>
      </c>
      <c r="AG4307" s="3">
        <v>2628720.44</v>
      </c>
      <c r="AH4307" s="3">
        <v>103699.7</v>
      </c>
      <c r="AI4307" s="3">
        <v>2074</v>
      </c>
      <c r="AJ4307" s="2">
        <v>-10188946.82</v>
      </c>
    </row>
    <row r="4308" spans="1:36" hidden="1" x14ac:dyDescent="0.25">
      <c r="A4308" s="8">
        <v>2</v>
      </c>
      <c r="B4308" s="8" t="s">
        <v>1568</v>
      </c>
      <c r="C4308" s="8">
        <v>131260392870</v>
      </c>
      <c r="D4308" s="8" t="s">
        <v>1569</v>
      </c>
      <c r="F4308" s="8" t="s">
        <v>1567</v>
      </c>
      <c r="G4308" s="10">
        <v>43732</v>
      </c>
      <c r="H4308" s="8" t="s">
        <v>31</v>
      </c>
      <c r="I4308" s="8" t="s">
        <v>38</v>
      </c>
      <c r="J4308" s="9">
        <v>0</v>
      </c>
      <c r="K4308" s="9">
        <v>17882.7</v>
      </c>
      <c r="L4308" s="8">
        <v>0</v>
      </c>
      <c r="M4308" s="14">
        <f t="shared" si="201"/>
        <v>17882.7</v>
      </c>
      <c r="N4308" s="8">
        <v>0</v>
      </c>
      <c r="O4308" s="8">
        <v>0</v>
      </c>
      <c r="P4308" s="8" t="s">
        <v>117</v>
      </c>
      <c r="R4308" s="8">
        <v>267</v>
      </c>
      <c r="S4308" s="13">
        <f>_xlfn.XLOOKUP(P4308,rif_fee_schedule!$A$2:$A$84,rif_fee_schedule!C$2:C$84, 0)*1.628</f>
        <v>4288.152</v>
      </c>
      <c r="T4308" s="13">
        <f>_xlfn.XLOOKUP(P4308,rif_fee_schedule!$A$2:$A$84,rif_fee_schedule!D$2:D$84, 0)</f>
        <v>2490</v>
      </c>
      <c r="U4308" s="14">
        <f t="shared" si="202"/>
        <v>1144936.584</v>
      </c>
      <c r="V4308" s="14">
        <f t="shared" si="203"/>
        <v>664830</v>
      </c>
      <c r="W4308"/>
      <c r="Y4308" s="3">
        <v>272008405.74000001</v>
      </c>
      <c r="Z4308" s="3">
        <v>5573244.3300000001</v>
      </c>
      <c r="AA4308" s="3">
        <v>0</v>
      </c>
      <c r="AB4308">
        <v>0</v>
      </c>
      <c r="AC4308" s="3">
        <v>0</v>
      </c>
      <c r="AD4308" s="2">
        <v>-7297347.0099999998</v>
      </c>
      <c r="AE4308" s="3">
        <v>599122533.62</v>
      </c>
      <c r="AF4308" s="3">
        <v>12164932.65</v>
      </c>
      <c r="AG4308" s="3">
        <v>2628720.44</v>
      </c>
      <c r="AH4308" s="3">
        <v>103699.7</v>
      </c>
      <c r="AI4308" s="3">
        <v>2074</v>
      </c>
      <c r="AJ4308" s="2">
        <v>-10188946.82</v>
      </c>
    </row>
    <row r="4309" spans="1:36" hidden="1" x14ac:dyDescent="0.25">
      <c r="A4309" s="8">
        <v>2</v>
      </c>
      <c r="B4309" s="8" t="s">
        <v>1435</v>
      </c>
      <c r="C4309" s="8">
        <v>131250320390</v>
      </c>
      <c r="D4309" s="8" t="s">
        <v>1436</v>
      </c>
      <c r="F4309" s="8" t="s">
        <v>1437</v>
      </c>
      <c r="G4309" s="10">
        <v>43713</v>
      </c>
      <c r="H4309" s="8" t="s">
        <v>31</v>
      </c>
      <c r="I4309" s="8" t="s">
        <v>38</v>
      </c>
      <c r="J4309" s="9">
        <v>113395.7</v>
      </c>
      <c r="K4309" s="9">
        <v>2267.91</v>
      </c>
      <c r="L4309" s="8">
        <v>0</v>
      </c>
      <c r="M4309" s="14">
        <f t="shared" si="201"/>
        <v>115663.61</v>
      </c>
      <c r="N4309" s="8">
        <v>0</v>
      </c>
      <c r="O4309" s="8">
        <v>0</v>
      </c>
      <c r="P4309" s="8" t="s">
        <v>112</v>
      </c>
      <c r="R4309" s="11">
        <v>3731</v>
      </c>
      <c r="S4309" s="13">
        <f>_xlfn.XLOOKUP(P4309,rif_fee_schedule!$A$2:$A$84,rif_fee_schedule!C$2:C$84, 0)*1.628</f>
        <v>53.092335999999996</v>
      </c>
      <c r="T4309" s="13">
        <f>_xlfn.XLOOKUP(P4309,rif_fee_schedule!$A$2:$A$84,rif_fee_schedule!D$2:D$84, 0)</f>
        <v>30.835000000000001</v>
      </c>
      <c r="U4309" s="14">
        <f t="shared" si="202"/>
        <v>198087.50561599998</v>
      </c>
      <c r="V4309" s="14">
        <f t="shared" si="203"/>
        <v>115045.38500000001</v>
      </c>
      <c r="W4309" s="2"/>
      <c r="Y4309" s="3">
        <v>272008405.74000001</v>
      </c>
      <c r="Z4309" s="3">
        <v>5573244.3300000001</v>
      </c>
      <c r="AA4309" s="3">
        <v>0</v>
      </c>
      <c r="AB4309">
        <v>0</v>
      </c>
      <c r="AC4309" s="3">
        <v>0</v>
      </c>
      <c r="AD4309" s="2">
        <v>-7297347.0099999998</v>
      </c>
      <c r="AE4309" s="3">
        <v>599122533.62</v>
      </c>
      <c r="AF4309" s="3">
        <v>12164932.65</v>
      </c>
      <c r="AG4309" s="3">
        <v>2628720.44</v>
      </c>
      <c r="AH4309" s="3">
        <v>103699.7</v>
      </c>
      <c r="AI4309" s="3">
        <v>2074</v>
      </c>
      <c r="AJ4309" s="2">
        <v>-10188946.82</v>
      </c>
    </row>
    <row r="4310" spans="1:36" hidden="1" x14ac:dyDescent="0.25">
      <c r="A4310" s="8">
        <v>2</v>
      </c>
      <c r="B4310" s="8" t="s">
        <v>1435</v>
      </c>
      <c r="C4310" s="8">
        <v>131250320390</v>
      </c>
      <c r="D4310" s="8" t="s">
        <v>1436</v>
      </c>
      <c r="F4310" s="8" t="s">
        <v>1437</v>
      </c>
      <c r="G4310" s="10">
        <v>43713</v>
      </c>
      <c r="H4310" s="8" t="s">
        <v>31</v>
      </c>
      <c r="I4310" s="8" t="s">
        <v>38</v>
      </c>
      <c r="J4310" s="9">
        <v>113395.7</v>
      </c>
      <c r="K4310" s="9">
        <v>2267.91</v>
      </c>
      <c r="L4310" s="8">
        <v>0</v>
      </c>
      <c r="M4310" s="14">
        <f t="shared" si="201"/>
        <v>115663.61</v>
      </c>
      <c r="N4310" s="8">
        <v>0</v>
      </c>
      <c r="O4310" s="8">
        <v>0</v>
      </c>
      <c r="P4310" s="8" t="s">
        <v>45</v>
      </c>
      <c r="R4310" s="11">
        <v>-3731</v>
      </c>
      <c r="S4310" s="13">
        <f>_xlfn.XLOOKUP(P4310,rif_fee_schedule!$A$2:$A$84,rif_fee_schedule!C$2:C$84, 0)*1.628</f>
        <v>19.244587999999997</v>
      </c>
      <c r="T4310" s="13">
        <f>_xlfn.XLOOKUP(P4310,rif_fee_schedule!$A$2:$A$84,rif_fee_schedule!D$2:D$84, 0)</f>
        <v>11.177</v>
      </c>
      <c r="U4310" s="14">
        <f t="shared" si="202"/>
        <v>-71801.55782799999</v>
      </c>
      <c r="V4310" s="14">
        <f t="shared" si="203"/>
        <v>-41701.386999999995</v>
      </c>
      <c r="W4310" s="2"/>
      <c r="Y4310" s="3">
        <v>272008405.74000001</v>
      </c>
      <c r="Z4310" s="3">
        <v>5573244.3300000001</v>
      </c>
      <c r="AA4310" s="3">
        <v>0</v>
      </c>
      <c r="AB4310">
        <v>0</v>
      </c>
      <c r="AC4310" s="3">
        <v>0</v>
      </c>
      <c r="AD4310" s="2">
        <v>-7297347.0099999998</v>
      </c>
      <c r="AE4310" s="3">
        <v>599122533.62</v>
      </c>
      <c r="AF4310" s="3">
        <v>12164932.65</v>
      </c>
      <c r="AG4310" s="3">
        <v>2628720.44</v>
      </c>
      <c r="AH4310" s="3">
        <v>103699.7</v>
      </c>
      <c r="AI4310" s="3">
        <v>2074</v>
      </c>
      <c r="AJ4310" s="2">
        <v>-10188946.82</v>
      </c>
    </row>
    <row r="4311" spans="1:36" hidden="1" x14ac:dyDescent="0.25">
      <c r="A4311" s="8">
        <v>1</v>
      </c>
      <c r="B4311" s="8" t="s">
        <v>497</v>
      </c>
      <c r="C4311" s="8">
        <v>3530220400640</v>
      </c>
      <c r="D4311" s="8" t="s">
        <v>498</v>
      </c>
      <c r="F4311" s="8" t="s">
        <v>499</v>
      </c>
      <c r="G4311" s="10">
        <v>43718</v>
      </c>
      <c r="H4311" s="8" t="s">
        <v>31</v>
      </c>
      <c r="I4311" s="8" t="s">
        <v>38</v>
      </c>
      <c r="J4311" s="9">
        <v>39762.050000000003</v>
      </c>
      <c r="K4311" s="9">
        <v>795.24</v>
      </c>
      <c r="L4311" s="8">
        <v>0</v>
      </c>
      <c r="M4311" s="14">
        <f t="shared" si="201"/>
        <v>40557.29</v>
      </c>
      <c r="N4311" s="8">
        <v>0</v>
      </c>
      <c r="O4311" s="8">
        <v>0</v>
      </c>
      <c r="P4311" s="8" t="s">
        <v>376</v>
      </c>
      <c r="R4311" s="8">
        <v>7</v>
      </c>
      <c r="S4311" s="13">
        <f>_xlfn.XLOOKUP(P4311,rif_fee_schedule!$A$2:$A$84,rif_fee_schedule!C$2:C$84, 0)*1.628</f>
        <v>5981.2719999999999</v>
      </c>
      <c r="T4311" s="13">
        <f>_xlfn.XLOOKUP(P4311,rif_fee_schedule!$A$2:$A$84,rif_fee_schedule!D$2:D$84, 0)</f>
        <v>3474</v>
      </c>
      <c r="U4311" s="14">
        <f t="shared" si="202"/>
        <v>41868.904000000002</v>
      </c>
      <c r="V4311" s="14">
        <f t="shared" si="203"/>
        <v>24318</v>
      </c>
      <c r="W4311"/>
      <c r="Y4311" s="3">
        <v>74696854.359999999</v>
      </c>
      <c r="Z4311" s="3">
        <v>1494936.99</v>
      </c>
      <c r="AA4311" s="3">
        <v>1189721.74</v>
      </c>
      <c r="AB4311" s="2">
        <v>103699.7</v>
      </c>
      <c r="AC4311" s="3">
        <v>2074</v>
      </c>
      <c r="AD4311" s="2">
        <v>-3422401.68</v>
      </c>
      <c r="AE4311" s="3">
        <v>599122533.62</v>
      </c>
      <c r="AF4311" s="3">
        <v>12164932.65</v>
      </c>
      <c r="AG4311" s="3">
        <v>2628720.44</v>
      </c>
      <c r="AH4311" s="3">
        <v>103699.7</v>
      </c>
      <c r="AI4311" s="3">
        <v>2074</v>
      </c>
      <c r="AJ4311" s="2">
        <v>-10188946.82</v>
      </c>
    </row>
    <row r="4312" spans="1:36" hidden="1" x14ac:dyDescent="0.25">
      <c r="A4312" s="8">
        <v>1</v>
      </c>
      <c r="B4312" s="8" t="s">
        <v>674</v>
      </c>
      <c r="C4312" s="8">
        <v>3530320220035</v>
      </c>
      <c r="D4312" s="8" t="s">
        <v>675</v>
      </c>
      <c r="G4312" s="10">
        <v>43740</v>
      </c>
      <c r="H4312" s="8" t="s">
        <v>31</v>
      </c>
      <c r="I4312" s="8" t="s">
        <v>32</v>
      </c>
      <c r="J4312" s="9">
        <v>348096.46</v>
      </c>
      <c r="K4312" s="9">
        <v>6961.93</v>
      </c>
      <c r="L4312" s="8">
        <v>0</v>
      </c>
      <c r="M4312" s="14">
        <f t="shared" si="201"/>
        <v>355058.39</v>
      </c>
      <c r="N4312" s="8">
        <v>0</v>
      </c>
      <c r="O4312" s="8">
        <v>0</v>
      </c>
      <c r="P4312" s="8" t="s">
        <v>72</v>
      </c>
      <c r="R4312" s="11">
        <v>10500</v>
      </c>
      <c r="S4312" s="13">
        <f>_xlfn.XLOOKUP(P4312,rif_fee_schedule!$A$2:$A$84,rif_fee_schedule!C$2:C$84, 0)*1.628</f>
        <v>15.918583999999999</v>
      </c>
      <c r="T4312" s="13">
        <f>_xlfn.XLOOKUP(P4312,rif_fee_schedule!$A$2:$A$84,rif_fee_schedule!D$2:D$84, 0)</f>
        <v>9.2460000000000004</v>
      </c>
      <c r="U4312" s="14">
        <f t="shared" si="202"/>
        <v>167145.13199999998</v>
      </c>
      <c r="V4312" s="14">
        <f t="shared" si="203"/>
        <v>97083</v>
      </c>
      <c r="W4312" s="2"/>
      <c r="Y4312" s="3">
        <v>74696854.359999999</v>
      </c>
      <c r="Z4312" s="3">
        <v>1494936.99</v>
      </c>
      <c r="AA4312" s="3">
        <v>1189721.74</v>
      </c>
      <c r="AB4312" s="2">
        <v>103699.7</v>
      </c>
      <c r="AC4312" s="3">
        <v>2074</v>
      </c>
      <c r="AD4312" s="2">
        <v>-3422401.68</v>
      </c>
      <c r="AE4312" s="3">
        <v>599122533.62</v>
      </c>
      <c r="AF4312" s="3">
        <v>12164932.65</v>
      </c>
      <c r="AG4312" s="3">
        <v>2628720.44</v>
      </c>
      <c r="AH4312" s="3">
        <v>103699.7</v>
      </c>
      <c r="AI4312" s="3">
        <v>2074</v>
      </c>
      <c r="AJ4312" s="2">
        <v>-10188946.82</v>
      </c>
    </row>
    <row r="4313" spans="1:36" hidden="1" x14ac:dyDescent="0.25">
      <c r="A4313" s="8">
        <v>1</v>
      </c>
      <c r="B4313" s="8" t="s">
        <v>674</v>
      </c>
      <c r="C4313" s="8">
        <v>3530320220035</v>
      </c>
      <c r="D4313" s="8" t="s">
        <v>675</v>
      </c>
      <c r="G4313" s="10">
        <v>43740</v>
      </c>
      <c r="H4313" s="8" t="s">
        <v>31</v>
      </c>
      <c r="I4313" s="8" t="s">
        <v>32</v>
      </c>
      <c r="J4313" s="9">
        <v>348096.46</v>
      </c>
      <c r="K4313" s="9">
        <v>6961.93</v>
      </c>
      <c r="L4313" s="8">
        <v>0</v>
      </c>
      <c r="M4313" s="14">
        <f t="shared" si="201"/>
        <v>355058.39</v>
      </c>
      <c r="N4313" s="8">
        <v>0</v>
      </c>
      <c r="O4313" s="8">
        <v>0</v>
      </c>
      <c r="P4313" s="8" t="s">
        <v>43</v>
      </c>
      <c r="R4313" s="11">
        <v>38932</v>
      </c>
      <c r="S4313" s="13">
        <f>_xlfn.XLOOKUP(P4313,rif_fee_schedule!$A$2:$A$84,rif_fee_schedule!C$2:C$84, 0)*1.628</f>
        <v>5.1216879999999998</v>
      </c>
      <c r="T4313" s="13">
        <f>_xlfn.XLOOKUP(P4313,rif_fee_schedule!$A$2:$A$84,rif_fee_schedule!D$2:D$84, 0)</f>
        <v>2.9740000000000002</v>
      </c>
      <c r="U4313" s="14">
        <f t="shared" si="202"/>
        <v>199397.55721599999</v>
      </c>
      <c r="V4313" s="14">
        <f t="shared" si="203"/>
        <v>115783.76800000001</v>
      </c>
      <c r="W4313" s="2"/>
      <c r="Y4313" s="3">
        <v>74696854.359999999</v>
      </c>
      <c r="Z4313" s="3">
        <v>1494936.99</v>
      </c>
      <c r="AA4313" s="3">
        <v>1189721.74</v>
      </c>
      <c r="AB4313" s="2">
        <v>103699.7</v>
      </c>
      <c r="AC4313" s="3">
        <v>2074</v>
      </c>
      <c r="AD4313" s="2">
        <v>-3422401.68</v>
      </c>
      <c r="AE4313" s="3">
        <v>599122533.62</v>
      </c>
      <c r="AF4313" s="3">
        <v>12164932.65</v>
      </c>
      <c r="AG4313" s="3">
        <v>2628720.44</v>
      </c>
      <c r="AH4313" s="3">
        <v>103699.7</v>
      </c>
      <c r="AI4313" s="3">
        <v>2074</v>
      </c>
      <c r="AJ4313" s="2">
        <v>-10188946.82</v>
      </c>
    </row>
    <row r="4314" spans="1:36" hidden="1" x14ac:dyDescent="0.25">
      <c r="A4314" s="8">
        <v>5.0999999999999996</v>
      </c>
      <c r="B4314" s="8" t="s">
        <v>5212</v>
      </c>
      <c r="C4314" s="8">
        <v>2050110300010</v>
      </c>
      <c r="D4314" s="8" t="s">
        <v>5213</v>
      </c>
      <c r="F4314" s="8" t="s">
        <v>5214</v>
      </c>
      <c r="G4314" s="10">
        <v>43721</v>
      </c>
      <c r="H4314" s="8" t="s">
        <v>31</v>
      </c>
      <c r="I4314" s="8" t="s">
        <v>38</v>
      </c>
      <c r="J4314" s="9">
        <v>0</v>
      </c>
      <c r="K4314" s="9">
        <v>0</v>
      </c>
      <c r="L4314" s="8">
        <v>0</v>
      </c>
      <c r="M4314" s="14">
        <f t="shared" si="201"/>
        <v>0</v>
      </c>
      <c r="N4314" s="8">
        <v>0</v>
      </c>
      <c r="O4314" s="8">
        <v>0</v>
      </c>
      <c r="P4314" s="8" t="s">
        <v>77</v>
      </c>
      <c r="R4314" s="8">
        <v>0</v>
      </c>
      <c r="S4314" s="13">
        <f>_xlfn.XLOOKUP(P4314,rif_fee_schedule!$A$2:$A$84,rif_fee_schedule!C$2:C$84, 0)*1.628</f>
        <v>9769.6279999999988</v>
      </c>
      <c r="T4314" s="13">
        <f>_xlfn.XLOOKUP(P4314,rif_fee_schedule!$A$2:$A$84,rif_fee_schedule!D$2:D$84, 0)</f>
        <v>5674</v>
      </c>
      <c r="U4314" s="14">
        <f t="shared" si="202"/>
        <v>0</v>
      </c>
      <c r="V4314" s="14">
        <f t="shared" si="203"/>
        <v>0</v>
      </c>
      <c r="W4314"/>
      <c r="Y4314" s="3">
        <v>460572.8</v>
      </c>
      <c r="Z4314" s="3">
        <v>9211.4599999999991</v>
      </c>
      <c r="AA4314" s="3">
        <v>0</v>
      </c>
      <c r="AB4314">
        <v>0</v>
      </c>
      <c r="AC4314" s="3">
        <v>0</v>
      </c>
      <c r="AD4314" s="2">
        <v>11471.08</v>
      </c>
      <c r="AE4314" s="3">
        <v>599122533.62</v>
      </c>
      <c r="AF4314" s="3">
        <v>12164932.65</v>
      </c>
      <c r="AG4314" s="3">
        <v>2628720.44</v>
      </c>
      <c r="AH4314" s="3">
        <v>103699.7</v>
      </c>
      <c r="AI4314" s="3">
        <v>2074</v>
      </c>
      <c r="AJ4314" s="2">
        <v>-10188946.82</v>
      </c>
    </row>
    <row r="4315" spans="1:36" hidden="1" x14ac:dyDescent="0.25">
      <c r="A4315" s="8">
        <v>8</v>
      </c>
      <c r="B4315" s="8" t="s">
        <v>8749</v>
      </c>
      <c r="C4315" s="8">
        <v>232340170200</v>
      </c>
      <c r="D4315" s="8" t="s">
        <v>8703</v>
      </c>
      <c r="E4315" s="8" t="s">
        <v>30</v>
      </c>
      <c r="F4315" s="8" t="s">
        <v>1387</v>
      </c>
      <c r="G4315" s="10">
        <v>43777</v>
      </c>
      <c r="H4315" s="8" t="s">
        <v>31</v>
      </c>
      <c r="I4315" s="8" t="s">
        <v>32</v>
      </c>
      <c r="J4315" s="9">
        <v>0</v>
      </c>
      <c r="K4315" s="9">
        <v>0</v>
      </c>
      <c r="L4315" s="8">
        <v>0</v>
      </c>
      <c r="M4315" s="14">
        <f t="shared" si="201"/>
        <v>0</v>
      </c>
      <c r="N4315" s="8">
        <v>0</v>
      </c>
      <c r="O4315" s="8">
        <v>0</v>
      </c>
      <c r="P4315" s="8" t="s">
        <v>106</v>
      </c>
      <c r="R4315" s="8">
        <v>-0.38</v>
      </c>
      <c r="S4315" s="13">
        <f>_xlfn.XLOOKUP(P4315,rif_fee_schedule!$A$2:$A$84,rif_fee_schedule!C$2:C$84, 0)*1.628</f>
        <v>0</v>
      </c>
      <c r="T4315" s="13">
        <f>_xlfn.XLOOKUP(P4315,rif_fee_schedule!$A$2:$A$84,rif_fee_schedule!D$2:D$84, 0)</f>
        <v>0</v>
      </c>
      <c r="U4315" s="14">
        <f t="shared" si="202"/>
        <v>0</v>
      </c>
      <c r="V4315" s="14">
        <f t="shared" si="203"/>
        <v>0</v>
      </c>
      <c r="W4315"/>
      <c r="Y4315" s="3">
        <v>38230434.439999998</v>
      </c>
      <c r="Z4315" s="3">
        <v>764608.82</v>
      </c>
      <c r="AA4315" s="3">
        <v>0</v>
      </c>
      <c r="AB4315">
        <v>0</v>
      </c>
      <c r="AC4315" s="3">
        <v>0</v>
      </c>
      <c r="AD4315" s="2">
        <v>-229524.99</v>
      </c>
      <c r="AE4315" s="3">
        <v>599122533.62</v>
      </c>
      <c r="AF4315" s="3">
        <v>12164932.65</v>
      </c>
      <c r="AG4315" s="3">
        <v>2628720.44</v>
      </c>
      <c r="AH4315" s="3">
        <v>103699.7</v>
      </c>
      <c r="AI4315" s="3">
        <v>2074</v>
      </c>
      <c r="AJ4315" s="2">
        <v>-10188946.82</v>
      </c>
    </row>
    <row r="4316" spans="1:36" hidden="1" x14ac:dyDescent="0.25">
      <c r="A4316" s="8">
        <v>8</v>
      </c>
      <c r="B4316" s="8" t="s">
        <v>8749</v>
      </c>
      <c r="C4316" s="8">
        <v>232340170200</v>
      </c>
      <c r="D4316" s="8" t="s">
        <v>8703</v>
      </c>
      <c r="E4316" s="8" t="s">
        <v>30</v>
      </c>
      <c r="F4316" s="8" t="s">
        <v>1387</v>
      </c>
      <c r="G4316" s="10">
        <v>43777</v>
      </c>
      <c r="H4316" s="8" t="s">
        <v>31</v>
      </c>
      <c r="I4316" s="8" t="s">
        <v>32</v>
      </c>
      <c r="J4316" s="9">
        <v>0</v>
      </c>
      <c r="K4316" s="9">
        <v>0</v>
      </c>
      <c r="L4316" s="8">
        <v>0</v>
      </c>
      <c r="M4316" s="14">
        <f t="shared" si="201"/>
        <v>0</v>
      </c>
      <c r="N4316" s="8">
        <v>0</v>
      </c>
      <c r="O4316" s="8">
        <v>0</v>
      </c>
      <c r="P4316" s="8" t="s">
        <v>113</v>
      </c>
      <c r="R4316" s="8">
        <v>-24.14</v>
      </c>
      <c r="S4316" s="13">
        <f>_xlfn.XLOOKUP(P4316,rif_fee_schedule!$A$2:$A$84,rif_fee_schedule!C$2:C$84, 0)*1.628</f>
        <v>6860.3919999999998</v>
      </c>
      <c r="T4316" s="13">
        <f>_xlfn.XLOOKUP(P4316,rif_fee_schedule!$A$2:$A$84,rif_fee_schedule!D$2:D$84, 0)</f>
        <v>3984</v>
      </c>
      <c r="U4316" s="14">
        <f t="shared" si="202"/>
        <v>-165609.86288</v>
      </c>
      <c r="V4316" s="14">
        <f t="shared" si="203"/>
        <v>-96173.760000000009</v>
      </c>
      <c r="W4316"/>
      <c r="Y4316" s="3">
        <v>38230434.439999998</v>
      </c>
      <c r="Z4316" s="3">
        <v>764608.82</v>
      </c>
      <c r="AA4316" s="3">
        <v>0</v>
      </c>
      <c r="AB4316">
        <v>0</v>
      </c>
      <c r="AC4316" s="3">
        <v>0</v>
      </c>
      <c r="AD4316" s="2">
        <v>-229524.99</v>
      </c>
      <c r="AE4316" s="3">
        <v>599122533.62</v>
      </c>
      <c r="AF4316" s="3">
        <v>12164932.65</v>
      </c>
      <c r="AG4316" s="3">
        <v>2628720.44</v>
      </c>
      <c r="AH4316" s="3">
        <v>103699.7</v>
      </c>
      <c r="AI4316" s="3">
        <v>2074</v>
      </c>
      <c r="AJ4316" s="2">
        <v>-10188946.82</v>
      </c>
    </row>
    <row r="4317" spans="1:36" hidden="1" x14ac:dyDescent="0.25">
      <c r="A4317" s="8">
        <v>8</v>
      </c>
      <c r="B4317" s="8" t="s">
        <v>8749</v>
      </c>
      <c r="C4317" s="8">
        <v>232340170200</v>
      </c>
      <c r="D4317" s="8" t="s">
        <v>8703</v>
      </c>
      <c r="E4317" s="8" t="s">
        <v>30</v>
      </c>
      <c r="F4317" s="8" t="s">
        <v>1387</v>
      </c>
      <c r="G4317" s="10">
        <v>43777</v>
      </c>
      <c r="H4317" s="8" t="s">
        <v>31</v>
      </c>
      <c r="I4317" s="8" t="s">
        <v>32</v>
      </c>
      <c r="J4317" s="9">
        <v>0</v>
      </c>
      <c r="K4317" s="9">
        <v>0</v>
      </c>
      <c r="L4317" s="8">
        <v>0</v>
      </c>
      <c r="M4317" s="14">
        <f t="shared" si="201"/>
        <v>0</v>
      </c>
      <c r="N4317" s="8">
        <v>0</v>
      </c>
      <c r="O4317" s="8">
        <v>0</v>
      </c>
      <c r="P4317" s="8" t="s">
        <v>629</v>
      </c>
      <c r="R4317" s="8">
        <v>26</v>
      </c>
      <c r="S4317" s="13">
        <f>_xlfn.XLOOKUP(P4317,rif_fee_schedule!$A$2:$A$84,rif_fee_schedule!C$2:C$84, 0)*1.628</f>
        <v>6370.3639999999996</v>
      </c>
      <c r="T4317" s="13">
        <f>_xlfn.XLOOKUP(P4317,rif_fee_schedule!$A$2:$A$84,rif_fee_schedule!D$2:D$84, 0)</f>
        <v>3699</v>
      </c>
      <c r="U4317" s="14">
        <f t="shared" si="202"/>
        <v>165629.46399999998</v>
      </c>
      <c r="V4317" s="14">
        <f t="shared" si="203"/>
        <v>96174</v>
      </c>
      <c r="W4317"/>
      <c r="Y4317" s="3">
        <v>38230434.439999998</v>
      </c>
      <c r="Z4317" s="3">
        <v>764608.82</v>
      </c>
      <c r="AA4317" s="3">
        <v>0</v>
      </c>
      <c r="AB4317">
        <v>0</v>
      </c>
      <c r="AC4317" s="3">
        <v>0</v>
      </c>
      <c r="AD4317" s="2">
        <v>-229524.99</v>
      </c>
      <c r="AE4317" s="3">
        <v>599122533.62</v>
      </c>
      <c r="AF4317" s="3">
        <v>12164932.65</v>
      </c>
      <c r="AG4317" s="3">
        <v>2628720.44</v>
      </c>
      <c r="AH4317" s="3">
        <v>103699.7</v>
      </c>
      <c r="AI4317" s="3">
        <v>2074</v>
      </c>
      <c r="AJ4317" s="2">
        <v>-10188946.82</v>
      </c>
    </row>
    <row r="4318" spans="1:36" hidden="1" x14ac:dyDescent="0.25">
      <c r="A4318" s="8">
        <v>8</v>
      </c>
      <c r="B4318" s="8" t="s">
        <v>8684</v>
      </c>
      <c r="C4318" s="8">
        <v>232330160140</v>
      </c>
      <c r="D4318" s="8" t="s">
        <v>8685</v>
      </c>
      <c r="F4318" s="8" t="s">
        <v>640</v>
      </c>
      <c r="G4318" s="10">
        <v>43719</v>
      </c>
      <c r="H4318" s="8" t="s">
        <v>31</v>
      </c>
      <c r="I4318" s="8" t="s">
        <v>32</v>
      </c>
      <c r="J4318" s="9">
        <v>0</v>
      </c>
      <c r="K4318" s="9">
        <v>0</v>
      </c>
      <c r="L4318" s="8">
        <v>0</v>
      </c>
      <c r="M4318" s="14">
        <f t="shared" si="201"/>
        <v>0</v>
      </c>
      <c r="N4318" s="8">
        <v>0</v>
      </c>
      <c r="O4318" s="8">
        <v>0</v>
      </c>
      <c r="P4318" s="8" t="s">
        <v>106</v>
      </c>
      <c r="R4318" s="8">
        <v>-48.44</v>
      </c>
      <c r="S4318" s="13">
        <f>_xlfn.XLOOKUP(P4318,rif_fee_schedule!$A$2:$A$84,rif_fee_schedule!C$2:C$84, 0)*1.628</f>
        <v>0</v>
      </c>
      <c r="T4318" s="13">
        <f>_xlfn.XLOOKUP(P4318,rif_fee_schedule!$A$2:$A$84,rif_fee_schedule!D$2:D$84, 0)</f>
        <v>0</v>
      </c>
      <c r="U4318" s="14">
        <f t="shared" si="202"/>
        <v>0</v>
      </c>
      <c r="V4318" s="14">
        <f t="shared" si="203"/>
        <v>0</v>
      </c>
      <c r="W4318"/>
      <c r="Y4318" s="3">
        <v>38230434.439999998</v>
      </c>
      <c r="Z4318" s="3">
        <v>764608.82</v>
      </c>
      <c r="AA4318" s="3">
        <v>0</v>
      </c>
      <c r="AB4318">
        <v>0</v>
      </c>
      <c r="AC4318" s="3">
        <v>0</v>
      </c>
      <c r="AD4318" s="2">
        <v>-229524.99</v>
      </c>
      <c r="AE4318" s="3">
        <v>599122533.62</v>
      </c>
      <c r="AF4318" s="3">
        <v>12164932.65</v>
      </c>
      <c r="AG4318" s="3">
        <v>2628720.44</v>
      </c>
      <c r="AH4318" s="3">
        <v>103699.7</v>
      </c>
      <c r="AI4318" s="3">
        <v>2074</v>
      </c>
      <c r="AJ4318" s="2">
        <v>-10188946.82</v>
      </c>
    </row>
    <row r="4319" spans="1:36" hidden="1" x14ac:dyDescent="0.25">
      <c r="A4319" s="8">
        <v>8</v>
      </c>
      <c r="B4319" s="8" t="s">
        <v>8684</v>
      </c>
      <c r="C4319" s="8">
        <v>232330160140</v>
      </c>
      <c r="D4319" s="8" t="s">
        <v>8685</v>
      </c>
      <c r="F4319" s="8" t="s">
        <v>640</v>
      </c>
      <c r="G4319" s="10">
        <v>43719</v>
      </c>
      <c r="H4319" s="8" t="s">
        <v>31</v>
      </c>
      <c r="I4319" s="8" t="s">
        <v>32</v>
      </c>
      <c r="J4319" s="9">
        <v>0</v>
      </c>
      <c r="K4319" s="9">
        <v>0</v>
      </c>
      <c r="L4319" s="8">
        <v>0</v>
      </c>
      <c r="M4319" s="14">
        <f t="shared" si="201"/>
        <v>0</v>
      </c>
      <c r="N4319" s="8">
        <v>0</v>
      </c>
      <c r="O4319" s="8">
        <v>0</v>
      </c>
      <c r="P4319" s="8" t="s">
        <v>113</v>
      </c>
      <c r="R4319" s="8">
        <v>-7.42</v>
      </c>
      <c r="S4319" s="13">
        <f>_xlfn.XLOOKUP(P4319,rif_fee_schedule!$A$2:$A$84,rif_fee_schedule!C$2:C$84, 0)*1.628</f>
        <v>6860.3919999999998</v>
      </c>
      <c r="T4319" s="13">
        <f>_xlfn.XLOOKUP(P4319,rif_fee_schedule!$A$2:$A$84,rif_fee_schedule!D$2:D$84, 0)</f>
        <v>3984</v>
      </c>
      <c r="U4319" s="14">
        <f t="shared" si="202"/>
        <v>-50904.108639999999</v>
      </c>
      <c r="V4319" s="14">
        <f t="shared" si="203"/>
        <v>-29561.279999999999</v>
      </c>
      <c r="W4319"/>
      <c r="Y4319" s="3">
        <v>38230434.439999998</v>
      </c>
      <c r="Z4319" s="3">
        <v>764608.82</v>
      </c>
      <c r="AA4319" s="3">
        <v>0</v>
      </c>
      <c r="AB4319">
        <v>0</v>
      </c>
      <c r="AC4319" s="3">
        <v>0</v>
      </c>
      <c r="AD4319" s="2">
        <v>-229524.99</v>
      </c>
      <c r="AE4319" s="3">
        <v>599122533.62</v>
      </c>
      <c r="AF4319" s="3">
        <v>12164932.65</v>
      </c>
      <c r="AG4319" s="3">
        <v>2628720.44</v>
      </c>
      <c r="AH4319" s="3">
        <v>103699.7</v>
      </c>
      <c r="AI4319" s="3">
        <v>2074</v>
      </c>
      <c r="AJ4319" s="2">
        <v>-10188946.82</v>
      </c>
    </row>
    <row r="4320" spans="1:36" hidden="1" x14ac:dyDescent="0.25">
      <c r="A4320" s="8">
        <v>8</v>
      </c>
      <c r="B4320" s="8" t="s">
        <v>8684</v>
      </c>
      <c r="C4320" s="8">
        <v>232330160140</v>
      </c>
      <c r="D4320" s="8" t="s">
        <v>8685</v>
      </c>
      <c r="F4320" s="8" t="s">
        <v>640</v>
      </c>
      <c r="G4320" s="10">
        <v>43719</v>
      </c>
      <c r="H4320" s="8" t="s">
        <v>31</v>
      </c>
      <c r="I4320" s="8" t="s">
        <v>32</v>
      </c>
      <c r="J4320" s="9">
        <v>0</v>
      </c>
      <c r="K4320" s="9">
        <v>0</v>
      </c>
      <c r="L4320" s="8">
        <v>0</v>
      </c>
      <c r="M4320" s="14">
        <f t="shared" si="201"/>
        <v>0</v>
      </c>
      <c r="N4320" s="8">
        <v>0</v>
      </c>
      <c r="O4320" s="8">
        <v>0</v>
      </c>
      <c r="P4320" s="8" t="s">
        <v>629</v>
      </c>
      <c r="R4320" s="8">
        <v>8</v>
      </c>
      <c r="S4320" s="13">
        <f>_xlfn.XLOOKUP(P4320,rif_fee_schedule!$A$2:$A$84,rif_fee_schedule!C$2:C$84, 0)*1.628</f>
        <v>6370.3639999999996</v>
      </c>
      <c r="T4320" s="13">
        <f>_xlfn.XLOOKUP(P4320,rif_fee_schedule!$A$2:$A$84,rif_fee_schedule!D$2:D$84, 0)</f>
        <v>3699</v>
      </c>
      <c r="U4320" s="14">
        <f t="shared" si="202"/>
        <v>50962.911999999997</v>
      </c>
      <c r="V4320" s="14">
        <f t="shared" si="203"/>
        <v>29592</v>
      </c>
      <c r="W4320"/>
      <c r="Y4320" s="3">
        <v>38230434.439999998</v>
      </c>
      <c r="Z4320" s="3">
        <v>764608.82</v>
      </c>
      <c r="AA4320" s="3">
        <v>0</v>
      </c>
      <c r="AB4320">
        <v>0</v>
      </c>
      <c r="AC4320" s="3">
        <v>0</v>
      </c>
      <c r="AD4320" s="2">
        <v>-229524.99</v>
      </c>
      <c r="AE4320" s="3">
        <v>599122533.62</v>
      </c>
      <c r="AF4320" s="3">
        <v>12164932.65</v>
      </c>
      <c r="AG4320" s="3">
        <v>2628720.44</v>
      </c>
      <c r="AH4320" s="3">
        <v>103699.7</v>
      </c>
      <c r="AI4320" s="3">
        <v>2074</v>
      </c>
      <c r="AJ4320" s="2">
        <v>-10188946.82</v>
      </c>
    </row>
    <row r="4321" spans="1:36" hidden="1" x14ac:dyDescent="0.25">
      <c r="A4321" s="8">
        <v>6</v>
      </c>
      <c r="B4321" s="8" t="s">
        <v>5295</v>
      </c>
      <c r="C4321" s="8">
        <v>1078130360760</v>
      </c>
      <c r="D4321" s="8" t="s">
        <v>5296</v>
      </c>
      <c r="F4321" s="8" t="s">
        <v>5297</v>
      </c>
      <c r="G4321" s="10">
        <v>43728</v>
      </c>
      <c r="H4321" s="8" t="s">
        <v>31</v>
      </c>
      <c r="I4321" s="8" t="s">
        <v>38</v>
      </c>
      <c r="J4321" s="9">
        <v>0</v>
      </c>
      <c r="K4321" s="9">
        <v>0</v>
      </c>
      <c r="L4321" s="8">
        <v>0</v>
      </c>
      <c r="M4321" s="14">
        <f t="shared" ref="M4321:M4384" si="204">SUM(J4321:L4321)</f>
        <v>0</v>
      </c>
      <c r="N4321" s="8">
        <v>0</v>
      </c>
      <c r="O4321" s="8">
        <v>0</v>
      </c>
      <c r="P4321" s="8" t="s">
        <v>77</v>
      </c>
      <c r="R4321" s="8">
        <v>-1</v>
      </c>
      <c r="S4321" s="13">
        <f>_xlfn.XLOOKUP(P4321,rif_fee_schedule!$A$2:$A$84,rif_fee_schedule!C$2:C$84, 0)*1.628</f>
        <v>9769.6279999999988</v>
      </c>
      <c r="T4321" s="13">
        <f>_xlfn.XLOOKUP(P4321,rif_fee_schedule!$A$2:$A$84,rif_fee_schedule!D$2:D$84, 0)</f>
        <v>5674</v>
      </c>
      <c r="U4321" s="14">
        <f t="shared" si="202"/>
        <v>-9769.6279999999988</v>
      </c>
      <c r="V4321" s="14">
        <f t="shared" si="203"/>
        <v>-5674</v>
      </c>
      <c r="W4321"/>
      <c r="Y4321" s="3">
        <v>43269262.359999999</v>
      </c>
      <c r="Z4321" s="3">
        <v>874367.57</v>
      </c>
      <c r="AA4321" s="3">
        <v>433279.63</v>
      </c>
      <c r="AB4321">
        <v>0</v>
      </c>
      <c r="AC4321" s="3">
        <v>0</v>
      </c>
      <c r="AD4321" s="2">
        <v>374512.67</v>
      </c>
      <c r="AE4321" s="3">
        <v>599122533.62</v>
      </c>
      <c r="AF4321" s="3">
        <v>12164932.65</v>
      </c>
      <c r="AG4321" s="3">
        <v>2628720.44</v>
      </c>
      <c r="AH4321" s="3">
        <v>103699.7</v>
      </c>
      <c r="AI4321" s="3">
        <v>2074</v>
      </c>
      <c r="AJ4321" s="2">
        <v>-10188946.82</v>
      </c>
    </row>
    <row r="4322" spans="1:36" hidden="1" x14ac:dyDescent="0.25">
      <c r="A4322" s="8">
        <v>6</v>
      </c>
      <c r="B4322" s="8" t="s">
        <v>5295</v>
      </c>
      <c r="C4322" s="8">
        <v>1078130360760</v>
      </c>
      <c r="D4322" s="8" t="s">
        <v>5296</v>
      </c>
      <c r="F4322" s="8" t="s">
        <v>5297</v>
      </c>
      <c r="G4322" s="10">
        <v>43728</v>
      </c>
      <c r="H4322" s="8" t="s">
        <v>31</v>
      </c>
      <c r="I4322" s="8" t="s">
        <v>38</v>
      </c>
      <c r="J4322" s="9">
        <v>0</v>
      </c>
      <c r="K4322" s="9">
        <v>0</v>
      </c>
      <c r="L4322" s="8">
        <v>0</v>
      </c>
      <c r="M4322" s="14">
        <f t="shared" si="204"/>
        <v>0</v>
      </c>
      <c r="N4322" s="8">
        <v>0</v>
      </c>
      <c r="O4322" s="8">
        <v>0</v>
      </c>
      <c r="P4322" s="8" t="s">
        <v>77</v>
      </c>
      <c r="R4322" s="8">
        <v>1</v>
      </c>
      <c r="S4322" s="13">
        <f>_xlfn.XLOOKUP(P4322,rif_fee_schedule!$A$2:$A$84,rif_fee_schedule!C$2:C$84, 0)*1.628</f>
        <v>9769.6279999999988</v>
      </c>
      <c r="T4322" s="13">
        <f>_xlfn.XLOOKUP(P4322,rif_fee_schedule!$A$2:$A$84,rif_fee_schedule!D$2:D$84, 0)</f>
        <v>5674</v>
      </c>
      <c r="U4322" s="14">
        <f t="shared" si="202"/>
        <v>9769.6279999999988</v>
      </c>
      <c r="V4322" s="14">
        <f t="shared" si="203"/>
        <v>5674</v>
      </c>
      <c r="W4322"/>
      <c r="Y4322" s="3">
        <v>43269262.359999999</v>
      </c>
      <c r="Z4322" s="3">
        <v>874367.57</v>
      </c>
      <c r="AA4322" s="3">
        <v>433279.63</v>
      </c>
      <c r="AB4322">
        <v>0</v>
      </c>
      <c r="AC4322" s="3">
        <v>0</v>
      </c>
      <c r="AD4322" s="2">
        <v>374512.67</v>
      </c>
      <c r="AE4322" s="3">
        <v>599122533.62</v>
      </c>
      <c r="AF4322" s="3">
        <v>12164932.65</v>
      </c>
      <c r="AG4322" s="3">
        <v>2628720.44</v>
      </c>
      <c r="AH4322" s="3">
        <v>103699.7</v>
      </c>
      <c r="AI4322" s="3">
        <v>2074</v>
      </c>
      <c r="AJ4322" s="2">
        <v>-10188946.82</v>
      </c>
    </row>
    <row r="4323" spans="1:36" hidden="1" x14ac:dyDescent="0.25">
      <c r="A4323" s="8">
        <v>2</v>
      </c>
      <c r="B4323" s="8" t="s">
        <v>2151</v>
      </c>
      <c r="C4323" s="8">
        <v>141160090265</v>
      </c>
      <c r="D4323" s="8" t="s">
        <v>2152</v>
      </c>
      <c r="F4323" s="8" t="s">
        <v>2153</v>
      </c>
      <c r="G4323" s="10">
        <v>43714</v>
      </c>
      <c r="H4323" s="8" t="s">
        <v>31</v>
      </c>
      <c r="I4323" s="8" t="s">
        <v>38</v>
      </c>
      <c r="J4323" s="9">
        <v>28386</v>
      </c>
      <c r="K4323" s="9">
        <v>567.72</v>
      </c>
      <c r="L4323" s="8">
        <v>0</v>
      </c>
      <c r="M4323" s="14">
        <f t="shared" si="204"/>
        <v>28953.72</v>
      </c>
      <c r="N4323" s="8">
        <v>0</v>
      </c>
      <c r="O4323" s="8">
        <v>0</v>
      </c>
      <c r="P4323" s="8" t="s">
        <v>1765</v>
      </c>
      <c r="R4323" s="8">
        <v>38</v>
      </c>
      <c r="S4323" s="13">
        <f>_xlfn.XLOOKUP(P4323,rif_fee_schedule!$A$2:$A$84,rif_fee_schedule!C$2:C$84, 0)*1.628</f>
        <v>1146.1119999999999</v>
      </c>
      <c r="T4323" s="13">
        <f>_xlfn.XLOOKUP(P4323,rif_fee_schedule!$A$2:$A$84,rif_fee_schedule!D$2:D$84, 0)</f>
        <v>666</v>
      </c>
      <c r="U4323" s="14">
        <f t="shared" si="202"/>
        <v>43552.255999999994</v>
      </c>
      <c r="V4323" s="14">
        <f t="shared" si="203"/>
        <v>25308</v>
      </c>
      <c r="W4323"/>
      <c r="Y4323" s="3">
        <v>272008405.74000001</v>
      </c>
      <c r="Z4323" s="3">
        <v>5573244.3300000001</v>
      </c>
      <c r="AA4323" s="3">
        <v>0</v>
      </c>
      <c r="AB4323">
        <v>0</v>
      </c>
      <c r="AC4323" s="3">
        <v>0</v>
      </c>
      <c r="AD4323" s="2">
        <v>-7297347.0099999998</v>
      </c>
      <c r="AE4323" s="3">
        <v>599122533.62</v>
      </c>
      <c r="AF4323" s="3">
        <v>12164932.65</v>
      </c>
      <c r="AG4323" s="3">
        <v>2628720.44</v>
      </c>
      <c r="AH4323" s="3">
        <v>103699.7</v>
      </c>
      <c r="AI4323" s="3">
        <v>2074</v>
      </c>
      <c r="AJ4323" s="2">
        <v>-10188946.82</v>
      </c>
    </row>
    <row r="4324" spans="1:36" hidden="1" x14ac:dyDescent="0.25">
      <c r="A4324" s="8">
        <v>2</v>
      </c>
      <c r="B4324" s="8" t="s">
        <v>2151</v>
      </c>
      <c r="C4324" s="8">
        <v>141160090265</v>
      </c>
      <c r="D4324" s="8" t="s">
        <v>2152</v>
      </c>
      <c r="F4324" s="8" t="s">
        <v>2153</v>
      </c>
      <c r="G4324" s="10">
        <v>43714</v>
      </c>
      <c r="H4324" s="8" t="s">
        <v>31</v>
      </c>
      <c r="I4324" s="8" t="s">
        <v>38</v>
      </c>
      <c r="J4324" s="9">
        <v>28386</v>
      </c>
      <c r="K4324" s="9">
        <v>567.72</v>
      </c>
      <c r="L4324" s="8">
        <v>0</v>
      </c>
      <c r="M4324" s="14">
        <f t="shared" si="204"/>
        <v>28953.72</v>
      </c>
      <c r="N4324" s="8">
        <v>0</v>
      </c>
      <c r="O4324" s="8">
        <v>0</v>
      </c>
      <c r="P4324" s="8" t="s">
        <v>114</v>
      </c>
      <c r="R4324" s="8">
        <v>-2</v>
      </c>
      <c r="S4324" s="13">
        <f>_xlfn.XLOOKUP(P4324,rif_fee_schedule!$A$2:$A$84,rif_fee_schedule!C$2:C$84, 0)*1.628</f>
        <v>4288.152</v>
      </c>
      <c r="T4324" s="13">
        <f>_xlfn.XLOOKUP(P4324,rif_fee_schedule!$A$2:$A$84,rif_fee_schedule!D$2:D$84, 0)</f>
        <v>2490</v>
      </c>
      <c r="U4324" s="14">
        <f t="shared" si="202"/>
        <v>-8576.3040000000001</v>
      </c>
      <c r="V4324" s="14">
        <f t="shared" si="203"/>
        <v>-4980</v>
      </c>
      <c r="W4324"/>
      <c r="Y4324" s="3">
        <v>272008405.74000001</v>
      </c>
      <c r="Z4324" s="3">
        <v>5573244.3300000001</v>
      </c>
      <c r="AA4324" s="3">
        <v>0</v>
      </c>
      <c r="AB4324">
        <v>0</v>
      </c>
      <c r="AC4324" s="3">
        <v>0</v>
      </c>
      <c r="AD4324" s="2">
        <v>-7297347.0099999998</v>
      </c>
      <c r="AE4324" s="3">
        <v>599122533.62</v>
      </c>
      <c r="AF4324" s="3">
        <v>12164932.65</v>
      </c>
      <c r="AG4324" s="3">
        <v>2628720.44</v>
      </c>
      <c r="AH4324" s="3">
        <v>103699.7</v>
      </c>
      <c r="AI4324" s="3">
        <v>2074</v>
      </c>
      <c r="AJ4324" s="2">
        <v>-10188946.82</v>
      </c>
    </row>
    <row r="4325" spans="1:36" hidden="1" x14ac:dyDescent="0.25">
      <c r="A4325" s="8">
        <v>6</v>
      </c>
      <c r="B4325" s="8" t="s">
        <v>5285</v>
      </c>
      <c r="C4325" s="8">
        <v>1078120180250</v>
      </c>
      <c r="D4325" s="8" t="s">
        <v>5286</v>
      </c>
      <c r="F4325" s="8" t="s">
        <v>5287</v>
      </c>
      <c r="G4325" s="10">
        <v>43718</v>
      </c>
      <c r="H4325" s="8" t="s">
        <v>31</v>
      </c>
      <c r="I4325" s="8" t="s">
        <v>38</v>
      </c>
      <c r="J4325" s="9">
        <v>9278.02</v>
      </c>
      <c r="K4325" s="9">
        <v>185.56</v>
      </c>
      <c r="L4325" s="8">
        <v>0</v>
      </c>
      <c r="M4325" s="14">
        <f t="shared" si="204"/>
        <v>9463.58</v>
      </c>
      <c r="N4325" s="8">
        <v>0</v>
      </c>
      <c r="O4325" s="8">
        <v>0</v>
      </c>
      <c r="P4325" s="8" t="s">
        <v>77</v>
      </c>
      <c r="R4325" s="8">
        <v>1</v>
      </c>
      <c r="S4325" s="13">
        <f>_xlfn.XLOOKUP(P4325,rif_fee_schedule!$A$2:$A$84,rif_fee_schedule!C$2:C$84, 0)*1.628</f>
        <v>9769.6279999999988</v>
      </c>
      <c r="T4325" s="13">
        <f>_xlfn.XLOOKUP(P4325,rif_fee_schedule!$A$2:$A$84,rif_fee_schedule!D$2:D$84, 0)</f>
        <v>5674</v>
      </c>
      <c r="U4325" s="14">
        <f t="shared" si="202"/>
        <v>9769.6279999999988</v>
      </c>
      <c r="V4325" s="14">
        <f t="shared" si="203"/>
        <v>5674</v>
      </c>
      <c r="W4325"/>
      <c r="Y4325" s="3">
        <v>43269262.359999999</v>
      </c>
      <c r="Z4325" s="3">
        <v>874367.57</v>
      </c>
      <c r="AA4325" s="3">
        <v>433279.63</v>
      </c>
      <c r="AB4325">
        <v>0</v>
      </c>
      <c r="AC4325" s="3">
        <v>0</v>
      </c>
      <c r="AD4325" s="2">
        <v>374512.67</v>
      </c>
      <c r="AE4325" s="3">
        <v>599122533.62</v>
      </c>
      <c r="AF4325" s="3">
        <v>12164932.65</v>
      </c>
      <c r="AG4325" s="3">
        <v>2628720.44</v>
      </c>
      <c r="AH4325" s="3">
        <v>103699.7</v>
      </c>
      <c r="AI4325" s="3">
        <v>2074</v>
      </c>
      <c r="AJ4325" s="2">
        <v>-10188946.82</v>
      </c>
    </row>
    <row r="4326" spans="1:36" hidden="1" x14ac:dyDescent="0.25">
      <c r="A4326" s="8">
        <v>2</v>
      </c>
      <c r="B4326" s="8" t="s">
        <v>2303</v>
      </c>
      <c r="C4326" s="8">
        <v>141280370020</v>
      </c>
      <c r="D4326" s="8" t="s">
        <v>2304</v>
      </c>
      <c r="F4326" s="8" t="s">
        <v>2305</v>
      </c>
      <c r="G4326" s="10">
        <v>43719</v>
      </c>
      <c r="H4326" s="8" t="s">
        <v>31</v>
      </c>
      <c r="I4326" s="8" t="s">
        <v>38</v>
      </c>
      <c r="J4326" s="9">
        <v>0</v>
      </c>
      <c r="K4326" s="9">
        <v>0</v>
      </c>
      <c r="L4326" s="8">
        <v>0</v>
      </c>
      <c r="M4326" s="14">
        <f t="shared" si="204"/>
        <v>0</v>
      </c>
      <c r="N4326" s="8">
        <v>0</v>
      </c>
      <c r="O4326" s="8">
        <v>0</v>
      </c>
      <c r="P4326" s="8" t="s">
        <v>77</v>
      </c>
      <c r="R4326" s="8">
        <v>-1</v>
      </c>
      <c r="S4326" s="13">
        <f>_xlfn.XLOOKUP(P4326,rif_fee_schedule!$A$2:$A$84,rif_fee_schedule!C$2:C$84, 0)*1.628</f>
        <v>9769.6279999999988</v>
      </c>
      <c r="T4326" s="13">
        <f>_xlfn.XLOOKUP(P4326,rif_fee_schedule!$A$2:$A$84,rif_fee_schedule!D$2:D$84, 0)</f>
        <v>5674</v>
      </c>
      <c r="U4326" s="14">
        <f t="shared" si="202"/>
        <v>-9769.6279999999988</v>
      </c>
      <c r="V4326" s="14">
        <f t="shared" si="203"/>
        <v>-5674</v>
      </c>
      <c r="W4326"/>
      <c r="Y4326" s="3">
        <v>272008405.74000001</v>
      </c>
      <c r="Z4326" s="3">
        <v>5573244.3300000001</v>
      </c>
      <c r="AA4326" s="3">
        <v>0</v>
      </c>
      <c r="AB4326">
        <v>0</v>
      </c>
      <c r="AC4326" s="3">
        <v>0</v>
      </c>
      <c r="AD4326" s="2">
        <v>-7297347.0099999998</v>
      </c>
      <c r="AE4326" s="3">
        <v>599122533.62</v>
      </c>
      <c r="AF4326" s="3">
        <v>12164932.65</v>
      </c>
      <c r="AG4326" s="3">
        <v>2628720.44</v>
      </c>
      <c r="AH4326" s="3">
        <v>103699.7</v>
      </c>
      <c r="AI4326" s="3">
        <v>2074</v>
      </c>
      <c r="AJ4326" s="2">
        <v>-10188946.82</v>
      </c>
    </row>
    <row r="4327" spans="1:36" hidden="1" x14ac:dyDescent="0.25">
      <c r="A4327" s="8">
        <v>2</v>
      </c>
      <c r="B4327" s="8" t="s">
        <v>2303</v>
      </c>
      <c r="C4327" s="8">
        <v>141280370020</v>
      </c>
      <c r="D4327" s="8" t="s">
        <v>2304</v>
      </c>
      <c r="F4327" s="8" t="s">
        <v>2305</v>
      </c>
      <c r="G4327" s="10">
        <v>43719</v>
      </c>
      <c r="H4327" s="8" t="s">
        <v>31</v>
      </c>
      <c r="I4327" s="8" t="s">
        <v>38</v>
      </c>
      <c r="J4327" s="9">
        <v>0</v>
      </c>
      <c r="K4327" s="9">
        <v>0</v>
      </c>
      <c r="L4327" s="8">
        <v>0</v>
      </c>
      <c r="M4327" s="14">
        <f t="shared" si="204"/>
        <v>0</v>
      </c>
      <c r="N4327" s="8">
        <v>0</v>
      </c>
      <c r="O4327" s="8">
        <v>0</v>
      </c>
      <c r="P4327" s="8" t="s">
        <v>77</v>
      </c>
      <c r="R4327" s="8">
        <v>1</v>
      </c>
      <c r="S4327" s="13">
        <f>_xlfn.XLOOKUP(P4327,rif_fee_schedule!$A$2:$A$84,rif_fee_schedule!C$2:C$84, 0)*1.628</f>
        <v>9769.6279999999988</v>
      </c>
      <c r="T4327" s="13">
        <f>_xlfn.XLOOKUP(P4327,rif_fee_schedule!$A$2:$A$84,rif_fee_schedule!D$2:D$84, 0)</f>
        <v>5674</v>
      </c>
      <c r="U4327" s="14">
        <f t="shared" si="202"/>
        <v>9769.6279999999988</v>
      </c>
      <c r="V4327" s="14">
        <f t="shared" si="203"/>
        <v>5674</v>
      </c>
      <c r="W4327"/>
      <c r="Y4327" s="3">
        <v>272008405.74000001</v>
      </c>
      <c r="Z4327" s="3">
        <v>5573244.3300000001</v>
      </c>
      <c r="AA4327" s="3">
        <v>0</v>
      </c>
      <c r="AB4327">
        <v>0</v>
      </c>
      <c r="AC4327" s="3">
        <v>0</v>
      </c>
      <c r="AD4327" s="2">
        <v>-7297347.0099999998</v>
      </c>
      <c r="AE4327" s="3">
        <v>599122533.62</v>
      </c>
      <c r="AF4327" s="3">
        <v>12164932.65</v>
      </c>
      <c r="AG4327" s="3">
        <v>2628720.44</v>
      </c>
      <c r="AH4327" s="3">
        <v>103699.7</v>
      </c>
      <c r="AI4327" s="3">
        <v>2074</v>
      </c>
      <c r="AJ4327" s="2">
        <v>-10188946.82</v>
      </c>
    </row>
    <row r="4328" spans="1:36" hidden="1" x14ac:dyDescent="0.25">
      <c r="A4328" s="8">
        <v>3</v>
      </c>
      <c r="B4328" s="8" t="s">
        <v>3169</v>
      </c>
      <c r="C4328" s="8">
        <v>420160000020</v>
      </c>
      <c r="D4328" s="8" t="s">
        <v>3170</v>
      </c>
      <c r="F4328" s="8" t="s">
        <v>3171</v>
      </c>
      <c r="G4328" s="10">
        <v>43720</v>
      </c>
      <c r="H4328" s="8" t="s">
        <v>31</v>
      </c>
      <c r="I4328" s="8" t="s">
        <v>38</v>
      </c>
      <c r="J4328" s="9">
        <v>9278.02</v>
      </c>
      <c r="K4328" s="9">
        <v>185.56</v>
      </c>
      <c r="L4328" s="8">
        <v>0</v>
      </c>
      <c r="M4328" s="14">
        <f t="shared" si="204"/>
        <v>9463.58</v>
      </c>
      <c r="N4328" s="8">
        <v>0</v>
      </c>
      <c r="O4328" s="8">
        <v>0</v>
      </c>
      <c r="P4328" s="8" t="s">
        <v>77</v>
      </c>
      <c r="R4328" s="8">
        <v>1</v>
      </c>
      <c r="S4328" s="13">
        <f>_xlfn.XLOOKUP(P4328,rif_fee_schedule!$A$2:$A$84,rif_fee_schedule!C$2:C$84, 0)*1.628</f>
        <v>9769.6279999999988</v>
      </c>
      <c r="T4328" s="13">
        <f>_xlfn.XLOOKUP(P4328,rif_fee_schedule!$A$2:$A$84,rif_fee_schedule!D$2:D$84, 0)</f>
        <v>5674</v>
      </c>
      <c r="U4328" s="14">
        <f t="shared" si="202"/>
        <v>9769.6279999999988</v>
      </c>
      <c r="V4328" s="14">
        <f t="shared" si="203"/>
        <v>5674</v>
      </c>
      <c r="W4328"/>
      <c r="Y4328" s="3">
        <v>23988344.25</v>
      </c>
      <c r="Z4328" s="3">
        <v>491993.61</v>
      </c>
      <c r="AA4328" s="3">
        <v>633517.25</v>
      </c>
      <c r="AB4328">
        <v>0</v>
      </c>
      <c r="AC4328" s="3">
        <v>0</v>
      </c>
      <c r="AD4328" s="2">
        <v>2811604.2</v>
      </c>
      <c r="AE4328" s="3">
        <v>599122533.62</v>
      </c>
      <c r="AF4328" s="3">
        <v>12164932.65</v>
      </c>
      <c r="AG4328" s="3">
        <v>2628720.44</v>
      </c>
      <c r="AH4328" s="3">
        <v>103699.7</v>
      </c>
      <c r="AI4328" s="3">
        <v>2074</v>
      </c>
      <c r="AJ4328" s="2">
        <v>-10188946.82</v>
      </c>
    </row>
    <row r="4329" spans="1:36" hidden="1" x14ac:dyDescent="0.25">
      <c r="A4329" s="8">
        <v>3</v>
      </c>
      <c r="B4329" s="8" t="s">
        <v>3228</v>
      </c>
      <c r="C4329" s="8">
        <v>420160000020</v>
      </c>
      <c r="D4329" s="8" t="s">
        <v>3229</v>
      </c>
      <c r="F4329" s="8" t="s">
        <v>2946</v>
      </c>
      <c r="G4329" s="10">
        <v>43725</v>
      </c>
      <c r="H4329" s="8" t="s">
        <v>31</v>
      </c>
      <c r="I4329" s="8" t="s">
        <v>38</v>
      </c>
      <c r="J4329" s="9">
        <v>9278.02</v>
      </c>
      <c r="K4329" s="9">
        <v>185.56</v>
      </c>
      <c r="L4329" s="8">
        <v>0</v>
      </c>
      <c r="M4329" s="14">
        <f t="shared" si="204"/>
        <v>9463.58</v>
      </c>
      <c r="N4329" s="8">
        <v>0</v>
      </c>
      <c r="O4329" s="8">
        <v>0</v>
      </c>
      <c r="P4329" s="8" t="s">
        <v>77</v>
      </c>
      <c r="R4329" s="8">
        <v>1</v>
      </c>
      <c r="S4329" s="13">
        <f>_xlfn.XLOOKUP(P4329,rif_fee_schedule!$A$2:$A$84,rif_fee_schedule!C$2:C$84, 0)*1.628</f>
        <v>9769.6279999999988</v>
      </c>
      <c r="T4329" s="13">
        <f>_xlfn.XLOOKUP(P4329,rif_fee_schedule!$A$2:$A$84,rif_fee_schedule!D$2:D$84, 0)</f>
        <v>5674</v>
      </c>
      <c r="U4329" s="14">
        <f t="shared" si="202"/>
        <v>9769.6279999999988</v>
      </c>
      <c r="V4329" s="14">
        <f t="shared" si="203"/>
        <v>5674</v>
      </c>
      <c r="W4329"/>
      <c r="Y4329" s="3">
        <v>23988344.25</v>
      </c>
      <c r="Z4329" s="3">
        <v>491993.61</v>
      </c>
      <c r="AA4329" s="3">
        <v>633517.25</v>
      </c>
      <c r="AB4329">
        <v>0</v>
      </c>
      <c r="AC4329" s="3">
        <v>0</v>
      </c>
      <c r="AD4329" s="2">
        <v>2811604.2</v>
      </c>
      <c r="AE4329" s="3">
        <v>599122533.62</v>
      </c>
      <c r="AF4329" s="3">
        <v>12164932.65</v>
      </c>
      <c r="AG4329" s="3">
        <v>2628720.44</v>
      </c>
      <c r="AH4329" s="3">
        <v>103699.7</v>
      </c>
      <c r="AI4329" s="3">
        <v>2074</v>
      </c>
      <c r="AJ4329" s="2">
        <v>-10188946.82</v>
      </c>
    </row>
    <row r="4330" spans="1:36" hidden="1" x14ac:dyDescent="0.25">
      <c r="A4330" s="8">
        <v>3</v>
      </c>
      <c r="B4330" s="8" t="s">
        <v>2962</v>
      </c>
      <c r="C4330" s="8">
        <v>420160000020</v>
      </c>
      <c r="D4330" s="8" t="s">
        <v>2963</v>
      </c>
      <c r="F4330" s="8" t="s">
        <v>2964</v>
      </c>
      <c r="G4330" s="10">
        <v>43724</v>
      </c>
      <c r="H4330" s="8" t="s">
        <v>31</v>
      </c>
      <c r="I4330" s="8" t="s">
        <v>38</v>
      </c>
      <c r="J4330" s="9">
        <v>9278.02</v>
      </c>
      <c r="K4330" s="9">
        <v>185.56</v>
      </c>
      <c r="L4330" s="8">
        <v>0</v>
      </c>
      <c r="M4330" s="14">
        <f t="shared" si="204"/>
        <v>9463.58</v>
      </c>
      <c r="N4330" s="8">
        <v>0</v>
      </c>
      <c r="O4330" s="8">
        <v>0</v>
      </c>
      <c r="P4330" s="8" t="s">
        <v>77</v>
      </c>
      <c r="R4330" s="8">
        <v>1</v>
      </c>
      <c r="S4330" s="13">
        <f>_xlfn.XLOOKUP(P4330,rif_fee_schedule!$A$2:$A$84,rif_fee_schedule!C$2:C$84, 0)*1.628</f>
        <v>9769.6279999999988</v>
      </c>
      <c r="T4330" s="13">
        <f>_xlfn.XLOOKUP(P4330,rif_fee_schedule!$A$2:$A$84,rif_fee_schedule!D$2:D$84, 0)</f>
        <v>5674</v>
      </c>
      <c r="U4330" s="14">
        <f t="shared" si="202"/>
        <v>9769.6279999999988</v>
      </c>
      <c r="V4330" s="14">
        <f t="shared" si="203"/>
        <v>5674</v>
      </c>
      <c r="W4330"/>
      <c r="Y4330" s="3">
        <v>23988344.25</v>
      </c>
      <c r="Z4330" s="3">
        <v>491993.61</v>
      </c>
      <c r="AA4330" s="3">
        <v>633517.25</v>
      </c>
      <c r="AB4330">
        <v>0</v>
      </c>
      <c r="AC4330" s="3">
        <v>0</v>
      </c>
      <c r="AD4330" s="2">
        <v>2811604.2</v>
      </c>
      <c r="AE4330" s="3">
        <v>599122533.62</v>
      </c>
      <c r="AF4330" s="3">
        <v>12164932.65</v>
      </c>
      <c r="AG4330" s="3">
        <v>2628720.44</v>
      </c>
      <c r="AH4330" s="3">
        <v>103699.7</v>
      </c>
      <c r="AI4330" s="3">
        <v>2074</v>
      </c>
      <c r="AJ4330" s="2">
        <v>-10188946.82</v>
      </c>
    </row>
    <row r="4331" spans="1:36" hidden="1" x14ac:dyDescent="0.25">
      <c r="A4331" s="8">
        <v>3</v>
      </c>
      <c r="B4331" s="8" t="s">
        <v>3297</v>
      </c>
      <c r="C4331" s="8">
        <v>420160000020</v>
      </c>
      <c r="D4331" s="8" t="s">
        <v>3298</v>
      </c>
      <c r="F4331" s="8" t="s">
        <v>2964</v>
      </c>
      <c r="G4331" s="10">
        <v>43720</v>
      </c>
      <c r="H4331" s="8" t="s">
        <v>31</v>
      </c>
      <c r="I4331" s="8" t="s">
        <v>38</v>
      </c>
      <c r="J4331" s="9">
        <v>9278.02</v>
      </c>
      <c r="K4331" s="9">
        <v>185.56</v>
      </c>
      <c r="L4331" s="8">
        <v>0</v>
      </c>
      <c r="M4331" s="14">
        <f t="shared" si="204"/>
        <v>9463.58</v>
      </c>
      <c r="N4331" s="8">
        <v>0</v>
      </c>
      <c r="O4331" s="8">
        <v>0</v>
      </c>
      <c r="P4331" s="8" t="s">
        <v>77</v>
      </c>
      <c r="R4331" s="8">
        <v>1</v>
      </c>
      <c r="S4331" s="13">
        <f>_xlfn.XLOOKUP(P4331,rif_fee_schedule!$A$2:$A$84,rif_fee_schedule!C$2:C$84, 0)*1.628</f>
        <v>9769.6279999999988</v>
      </c>
      <c r="T4331" s="13">
        <f>_xlfn.XLOOKUP(P4331,rif_fee_schedule!$A$2:$A$84,rif_fee_schedule!D$2:D$84, 0)</f>
        <v>5674</v>
      </c>
      <c r="U4331" s="14">
        <f t="shared" si="202"/>
        <v>9769.6279999999988</v>
      </c>
      <c r="V4331" s="14">
        <f t="shared" si="203"/>
        <v>5674</v>
      </c>
      <c r="W4331"/>
      <c r="Y4331" s="3">
        <v>23988344.25</v>
      </c>
      <c r="Z4331" s="3">
        <v>491993.61</v>
      </c>
      <c r="AA4331" s="3">
        <v>633517.25</v>
      </c>
      <c r="AB4331">
        <v>0</v>
      </c>
      <c r="AC4331" s="3">
        <v>0</v>
      </c>
      <c r="AD4331" s="2">
        <v>2811604.2</v>
      </c>
      <c r="AE4331" s="3">
        <v>599122533.62</v>
      </c>
      <c r="AF4331" s="3">
        <v>12164932.65</v>
      </c>
      <c r="AG4331" s="3">
        <v>2628720.44</v>
      </c>
      <c r="AH4331" s="3">
        <v>103699.7</v>
      </c>
      <c r="AI4331" s="3">
        <v>2074</v>
      </c>
      <c r="AJ4331" s="2">
        <v>-10188946.82</v>
      </c>
    </row>
    <row r="4332" spans="1:36" hidden="1" x14ac:dyDescent="0.25">
      <c r="A4332" s="8">
        <v>3</v>
      </c>
      <c r="B4332" s="8" t="s">
        <v>2944</v>
      </c>
      <c r="C4332" s="8">
        <v>420160000020</v>
      </c>
      <c r="D4332" s="8" t="s">
        <v>2945</v>
      </c>
      <c r="F4332" s="8" t="s">
        <v>2946</v>
      </c>
      <c r="G4332" s="10">
        <v>43720</v>
      </c>
      <c r="H4332" s="8" t="s">
        <v>31</v>
      </c>
      <c r="I4332" s="8" t="s">
        <v>38</v>
      </c>
      <c r="J4332" s="9">
        <v>9278.02</v>
      </c>
      <c r="K4332" s="9">
        <v>185.56</v>
      </c>
      <c r="L4332" s="8">
        <v>0</v>
      </c>
      <c r="M4332" s="14">
        <f t="shared" si="204"/>
        <v>9463.58</v>
      </c>
      <c r="N4332" s="8">
        <v>0</v>
      </c>
      <c r="O4332" s="8">
        <v>0</v>
      </c>
      <c r="P4332" s="8" t="s">
        <v>77</v>
      </c>
      <c r="R4332" s="8">
        <v>1</v>
      </c>
      <c r="S4332" s="13">
        <f>_xlfn.XLOOKUP(P4332,rif_fee_schedule!$A$2:$A$84,rif_fee_schedule!C$2:C$84, 0)*1.628</f>
        <v>9769.6279999999988</v>
      </c>
      <c r="T4332" s="13">
        <f>_xlfn.XLOOKUP(P4332,rif_fee_schedule!$A$2:$A$84,rif_fee_schedule!D$2:D$84, 0)</f>
        <v>5674</v>
      </c>
      <c r="U4332" s="14">
        <f t="shared" si="202"/>
        <v>9769.6279999999988</v>
      </c>
      <c r="V4332" s="14">
        <f t="shared" si="203"/>
        <v>5674</v>
      </c>
      <c r="W4332"/>
      <c r="Y4332" s="3">
        <v>23988344.25</v>
      </c>
      <c r="Z4332" s="3">
        <v>491993.61</v>
      </c>
      <c r="AA4332" s="3">
        <v>633517.25</v>
      </c>
      <c r="AB4332">
        <v>0</v>
      </c>
      <c r="AC4332" s="3">
        <v>0</v>
      </c>
      <c r="AD4332" s="2">
        <v>2811604.2</v>
      </c>
      <c r="AE4332" s="3">
        <v>599122533.62</v>
      </c>
      <c r="AF4332" s="3">
        <v>12164932.65</v>
      </c>
      <c r="AG4332" s="3">
        <v>2628720.44</v>
      </c>
      <c r="AH4332" s="3">
        <v>103699.7</v>
      </c>
      <c r="AI4332" s="3">
        <v>2074</v>
      </c>
      <c r="AJ4332" s="2">
        <v>-10188946.82</v>
      </c>
    </row>
    <row r="4333" spans="1:36" hidden="1" x14ac:dyDescent="0.25">
      <c r="A4333" s="8">
        <v>3</v>
      </c>
      <c r="B4333" s="8" t="s">
        <v>2993</v>
      </c>
      <c r="C4333" s="8">
        <v>420160000020</v>
      </c>
      <c r="D4333" s="8" t="s">
        <v>2994</v>
      </c>
      <c r="F4333" s="8" t="s">
        <v>2995</v>
      </c>
      <c r="G4333" s="10">
        <v>43725</v>
      </c>
      <c r="H4333" s="8" t="s">
        <v>31</v>
      </c>
      <c r="I4333" s="8" t="s">
        <v>38</v>
      </c>
      <c r="J4333" s="9">
        <v>9278.02</v>
      </c>
      <c r="K4333" s="9">
        <v>185.56</v>
      </c>
      <c r="L4333" s="8">
        <v>0</v>
      </c>
      <c r="M4333" s="14">
        <f t="shared" si="204"/>
        <v>9463.58</v>
      </c>
      <c r="N4333" s="8">
        <v>0</v>
      </c>
      <c r="O4333" s="8">
        <v>0</v>
      </c>
      <c r="P4333" s="8" t="s">
        <v>77</v>
      </c>
      <c r="R4333" s="8">
        <v>1</v>
      </c>
      <c r="S4333" s="13">
        <f>_xlfn.XLOOKUP(P4333,rif_fee_schedule!$A$2:$A$84,rif_fee_schedule!C$2:C$84, 0)*1.628</f>
        <v>9769.6279999999988</v>
      </c>
      <c r="T4333" s="13">
        <f>_xlfn.XLOOKUP(P4333,rif_fee_schedule!$A$2:$A$84,rif_fee_schedule!D$2:D$84, 0)</f>
        <v>5674</v>
      </c>
      <c r="U4333" s="14">
        <f t="shared" si="202"/>
        <v>9769.6279999999988</v>
      </c>
      <c r="V4333" s="14">
        <f t="shared" si="203"/>
        <v>5674</v>
      </c>
      <c r="W4333"/>
      <c r="Y4333" s="3">
        <v>23988344.25</v>
      </c>
      <c r="Z4333" s="3">
        <v>491993.61</v>
      </c>
      <c r="AA4333" s="3">
        <v>633517.25</v>
      </c>
      <c r="AB4333">
        <v>0</v>
      </c>
      <c r="AC4333" s="3">
        <v>0</v>
      </c>
      <c r="AD4333" s="2">
        <v>2811604.2</v>
      </c>
      <c r="AE4333" s="3">
        <v>599122533.62</v>
      </c>
      <c r="AF4333" s="3">
        <v>12164932.65</v>
      </c>
      <c r="AG4333" s="3">
        <v>2628720.44</v>
      </c>
      <c r="AH4333" s="3">
        <v>103699.7</v>
      </c>
      <c r="AI4333" s="3">
        <v>2074</v>
      </c>
      <c r="AJ4333" s="2">
        <v>-10188946.82</v>
      </c>
    </row>
    <row r="4334" spans="1:36" hidden="1" x14ac:dyDescent="0.25">
      <c r="A4334" s="8">
        <v>3</v>
      </c>
      <c r="B4334" s="8" t="s">
        <v>3212</v>
      </c>
      <c r="C4334" s="8">
        <v>420160000020</v>
      </c>
      <c r="D4334" s="8" t="s">
        <v>3213</v>
      </c>
      <c r="F4334" s="8" t="s">
        <v>3214</v>
      </c>
      <c r="G4334" s="10">
        <v>43724</v>
      </c>
      <c r="H4334" s="8" t="s">
        <v>31</v>
      </c>
      <c r="I4334" s="8" t="s">
        <v>38</v>
      </c>
      <c r="J4334" s="9">
        <v>9278.02</v>
      </c>
      <c r="K4334" s="9">
        <v>185.56</v>
      </c>
      <c r="L4334" s="8">
        <v>0</v>
      </c>
      <c r="M4334" s="14">
        <f t="shared" si="204"/>
        <v>9463.58</v>
      </c>
      <c r="N4334" s="8">
        <v>0</v>
      </c>
      <c r="O4334" s="8">
        <v>0</v>
      </c>
      <c r="P4334" s="8" t="s">
        <v>77</v>
      </c>
      <c r="R4334" s="8">
        <v>1</v>
      </c>
      <c r="S4334" s="13">
        <f>_xlfn.XLOOKUP(P4334,rif_fee_schedule!$A$2:$A$84,rif_fee_schedule!C$2:C$84, 0)*1.628</f>
        <v>9769.6279999999988</v>
      </c>
      <c r="T4334" s="13">
        <f>_xlfn.XLOOKUP(P4334,rif_fee_schedule!$A$2:$A$84,rif_fee_schedule!D$2:D$84, 0)</f>
        <v>5674</v>
      </c>
      <c r="U4334" s="14">
        <f t="shared" si="202"/>
        <v>9769.6279999999988</v>
      </c>
      <c r="V4334" s="14">
        <f t="shared" si="203"/>
        <v>5674</v>
      </c>
      <c r="W4334"/>
      <c r="Y4334" s="3">
        <v>23988344.25</v>
      </c>
      <c r="Z4334" s="3">
        <v>491993.61</v>
      </c>
      <c r="AA4334" s="3">
        <v>633517.25</v>
      </c>
      <c r="AB4334">
        <v>0</v>
      </c>
      <c r="AC4334" s="3">
        <v>0</v>
      </c>
      <c r="AD4334" s="2">
        <v>2811604.2</v>
      </c>
      <c r="AE4334" s="3">
        <v>599122533.62</v>
      </c>
      <c r="AF4334" s="3">
        <v>12164932.65</v>
      </c>
      <c r="AG4334" s="3">
        <v>2628720.44</v>
      </c>
      <c r="AH4334" s="3">
        <v>103699.7</v>
      </c>
      <c r="AI4334" s="3">
        <v>2074</v>
      </c>
      <c r="AJ4334" s="2">
        <v>-10188946.82</v>
      </c>
    </row>
    <row r="4335" spans="1:36" hidden="1" x14ac:dyDescent="0.25">
      <c r="A4335" s="8">
        <v>3</v>
      </c>
      <c r="B4335" s="8" t="s">
        <v>3230</v>
      </c>
      <c r="C4335" s="8">
        <v>420160000020</v>
      </c>
      <c r="D4335" s="8" t="s">
        <v>3231</v>
      </c>
      <c r="F4335" s="8" t="s">
        <v>3232</v>
      </c>
      <c r="G4335" s="10">
        <v>43740</v>
      </c>
      <c r="H4335" s="8" t="s">
        <v>31</v>
      </c>
      <c r="I4335" s="8" t="s">
        <v>38</v>
      </c>
      <c r="J4335" s="9">
        <v>9278.02</v>
      </c>
      <c r="K4335" s="9">
        <v>185.56</v>
      </c>
      <c r="L4335" s="8">
        <v>0</v>
      </c>
      <c r="M4335" s="14">
        <f t="shared" si="204"/>
        <v>9463.58</v>
      </c>
      <c r="N4335" s="8">
        <v>0</v>
      </c>
      <c r="O4335" s="8">
        <v>0</v>
      </c>
      <c r="P4335" s="8" t="s">
        <v>77</v>
      </c>
      <c r="R4335" s="8">
        <v>1</v>
      </c>
      <c r="S4335" s="13">
        <f>_xlfn.XLOOKUP(P4335,rif_fee_schedule!$A$2:$A$84,rif_fee_schedule!C$2:C$84, 0)*1.628</f>
        <v>9769.6279999999988</v>
      </c>
      <c r="T4335" s="13">
        <f>_xlfn.XLOOKUP(P4335,rif_fee_schedule!$A$2:$A$84,rif_fee_schedule!D$2:D$84, 0)</f>
        <v>5674</v>
      </c>
      <c r="U4335" s="14">
        <f t="shared" si="202"/>
        <v>9769.6279999999988</v>
      </c>
      <c r="V4335" s="14">
        <f t="shared" si="203"/>
        <v>5674</v>
      </c>
      <c r="W4335"/>
      <c r="Y4335" s="3">
        <v>23988344.25</v>
      </c>
      <c r="Z4335" s="3">
        <v>491993.61</v>
      </c>
      <c r="AA4335" s="3">
        <v>633517.25</v>
      </c>
      <c r="AB4335">
        <v>0</v>
      </c>
      <c r="AC4335" s="3">
        <v>0</v>
      </c>
      <c r="AD4335" s="2">
        <v>2811604.2</v>
      </c>
      <c r="AE4335" s="3">
        <v>599122533.62</v>
      </c>
      <c r="AF4335" s="3">
        <v>12164932.65</v>
      </c>
      <c r="AG4335" s="3">
        <v>2628720.44</v>
      </c>
      <c r="AH4335" s="3">
        <v>103699.7</v>
      </c>
      <c r="AI4335" s="3">
        <v>2074</v>
      </c>
      <c r="AJ4335" s="2">
        <v>-10188946.82</v>
      </c>
    </row>
    <row r="4336" spans="1:36" hidden="1" x14ac:dyDescent="0.25">
      <c r="A4336" s="8">
        <v>3</v>
      </c>
      <c r="B4336" s="8" t="s">
        <v>3301</v>
      </c>
      <c r="C4336" s="8">
        <v>420160000020</v>
      </c>
      <c r="D4336" s="8" t="s">
        <v>3231</v>
      </c>
      <c r="G4336" s="10">
        <v>43725</v>
      </c>
      <c r="H4336" s="8" t="s">
        <v>31</v>
      </c>
      <c r="I4336" s="8" t="s">
        <v>32</v>
      </c>
      <c r="J4336" s="9">
        <v>9278.02</v>
      </c>
      <c r="K4336" s="9">
        <v>185.56</v>
      </c>
      <c r="L4336" s="8">
        <v>0</v>
      </c>
      <c r="M4336" s="14">
        <f t="shared" si="204"/>
        <v>9463.58</v>
      </c>
      <c r="N4336" s="8">
        <v>0</v>
      </c>
      <c r="O4336" s="8">
        <v>0</v>
      </c>
      <c r="P4336" s="8" t="s">
        <v>77</v>
      </c>
      <c r="R4336" s="8">
        <v>1</v>
      </c>
      <c r="S4336" s="13">
        <f>_xlfn.XLOOKUP(P4336,rif_fee_schedule!$A$2:$A$84,rif_fee_schedule!C$2:C$84, 0)*1.628</f>
        <v>9769.6279999999988</v>
      </c>
      <c r="T4336" s="13">
        <f>_xlfn.XLOOKUP(P4336,rif_fee_schedule!$A$2:$A$84,rif_fee_schedule!D$2:D$84, 0)</f>
        <v>5674</v>
      </c>
      <c r="U4336" s="14">
        <f t="shared" si="202"/>
        <v>9769.6279999999988</v>
      </c>
      <c r="V4336" s="14">
        <f t="shared" si="203"/>
        <v>5674</v>
      </c>
      <c r="W4336"/>
      <c r="Y4336" s="3">
        <v>23988344.25</v>
      </c>
      <c r="Z4336" s="3">
        <v>491993.61</v>
      </c>
      <c r="AA4336" s="3">
        <v>633517.25</v>
      </c>
      <c r="AB4336">
        <v>0</v>
      </c>
      <c r="AC4336" s="3">
        <v>0</v>
      </c>
      <c r="AD4336" s="2">
        <v>2811604.2</v>
      </c>
      <c r="AE4336" s="3">
        <v>599122533.62</v>
      </c>
      <c r="AF4336" s="3">
        <v>12164932.65</v>
      </c>
      <c r="AG4336" s="3">
        <v>2628720.44</v>
      </c>
      <c r="AH4336" s="3">
        <v>103699.7</v>
      </c>
      <c r="AI4336" s="3">
        <v>2074</v>
      </c>
      <c r="AJ4336" s="2">
        <v>-10188946.82</v>
      </c>
    </row>
    <row r="4337" spans="1:36" hidden="1" x14ac:dyDescent="0.25">
      <c r="A4337" s="8">
        <v>3</v>
      </c>
      <c r="B4337" s="8" t="s">
        <v>3190</v>
      </c>
      <c r="C4337" s="8">
        <v>420160000020</v>
      </c>
      <c r="D4337" s="8" t="s">
        <v>3191</v>
      </c>
      <c r="F4337" s="8" t="s">
        <v>2946</v>
      </c>
      <c r="G4337" s="10">
        <v>43720</v>
      </c>
      <c r="H4337" s="8" t="s">
        <v>31</v>
      </c>
      <c r="I4337" s="8" t="s">
        <v>38</v>
      </c>
      <c r="J4337" s="9">
        <v>9278.02</v>
      </c>
      <c r="K4337" s="9">
        <v>185.56</v>
      </c>
      <c r="L4337" s="8">
        <v>0</v>
      </c>
      <c r="M4337" s="14">
        <f t="shared" si="204"/>
        <v>9463.58</v>
      </c>
      <c r="N4337" s="8">
        <v>0</v>
      </c>
      <c r="O4337" s="8">
        <v>0</v>
      </c>
      <c r="P4337" s="8" t="s">
        <v>77</v>
      </c>
      <c r="R4337" s="8">
        <v>1</v>
      </c>
      <c r="S4337" s="13">
        <f>_xlfn.XLOOKUP(P4337,rif_fee_schedule!$A$2:$A$84,rif_fee_schedule!C$2:C$84, 0)*1.628</f>
        <v>9769.6279999999988</v>
      </c>
      <c r="T4337" s="13">
        <f>_xlfn.XLOOKUP(P4337,rif_fee_schedule!$A$2:$A$84,rif_fee_schedule!D$2:D$84, 0)</f>
        <v>5674</v>
      </c>
      <c r="U4337" s="14">
        <f t="shared" si="202"/>
        <v>9769.6279999999988</v>
      </c>
      <c r="V4337" s="14">
        <f t="shared" si="203"/>
        <v>5674</v>
      </c>
      <c r="W4337"/>
      <c r="Y4337" s="3">
        <v>23988344.25</v>
      </c>
      <c r="Z4337" s="3">
        <v>491993.61</v>
      </c>
      <c r="AA4337" s="3">
        <v>633517.25</v>
      </c>
      <c r="AB4337">
        <v>0</v>
      </c>
      <c r="AC4337" s="3">
        <v>0</v>
      </c>
      <c r="AD4337" s="2">
        <v>2811604.2</v>
      </c>
      <c r="AE4337" s="3">
        <v>599122533.62</v>
      </c>
      <c r="AF4337" s="3">
        <v>12164932.65</v>
      </c>
      <c r="AG4337" s="3">
        <v>2628720.44</v>
      </c>
      <c r="AH4337" s="3">
        <v>103699.7</v>
      </c>
      <c r="AI4337" s="3">
        <v>2074</v>
      </c>
      <c r="AJ4337" s="2">
        <v>-10188946.82</v>
      </c>
    </row>
    <row r="4338" spans="1:36" hidden="1" x14ac:dyDescent="0.25">
      <c r="A4338" s="8">
        <v>1.1000000000000001</v>
      </c>
      <c r="B4338" s="8" t="s">
        <v>777</v>
      </c>
      <c r="C4338" s="8">
        <v>1540120410161</v>
      </c>
      <c r="D4338" s="8" t="s">
        <v>778</v>
      </c>
      <c r="G4338" s="10">
        <v>43738</v>
      </c>
      <c r="H4338" s="8" t="s">
        <v>31</v>
      </c>
      <c r="I4338" s="8" t="s">
        <v>32</v>
      </c>
      <c r="J4338" s="9">
        <v>12319.16</v>
      </c>
      <c r="K4338" s="9">
        <v>246.38</v>
      </c>
      <c r="L4338" s="8">
        <v>0</v>
      </c>
      <c r="M4338" s="14">
        <f t="shared" si="204"/>
        <v>12565.539999999999</v>
      </c>
      <c r="N4338" s="8">
        <v>0</v>
      </c>
      <c r="O4338" s="8">
        <v>0</v>
      </c>
      <c r="P4338" s="8" t="s">
        <v>113</v>
      </c>
      <c r="R4338" s="8">
        <v>2</v>
      </c>
      <c r="S4338" s="13">
        <f>_xlfn.XLOOKUP(P4338,rif_fee_schedule!$A$2:$A$84,rif_fee_schedule!C$2:C$84, 0)*1.628</f>
        <v>6860.3919999999998</v>
      </c>
      <c r="T4338" s="13">
        <f>_xlfn.XLOOKUP(P4338,rif_fee_schedule!$A$2:$A$84,rif_fee_schedule!D$2:D$84, 0)</f>
        <v>3984</v>
      </c>
      <c r="U4338" s="14">
        <f t="shared" si="202"/>
        <v>13720.784</v>
      </c>
      <c r="V4338" s="14">
        <f t="shared" si="203"/>
        <v>7968</v>
      </c>
      <c r="Y4338" s="3">
        <v>13538989.02</v>
      </c>
      <c r="Z4338" s="3">
        <v>280635.13</v>
      </c>
      <c r="AA4338" s="3">
        <v>0</v>
      </c>
      <c r="AB4338">
        <v>0</v>
      </c>
      <c r="AC4338" s="3">
        <v>0</v>
      </c>
      <c r="AD4338" s="2">
        <v>-2316507.67</v>
      </c>
      <c r="AE4338" s="3">
        <v>599122533.62</v>
      </c>
      <c r="AF4338" s="3">
        <v>12164932.65</v>
      </c>
      <c r="AG4338" s="3">
        <v>2628720.44</v>
      </c>
      <c r="AH4338" s="3">
        <v>103699.7</v>
      </c>
      <c r="AI4338" s="3">
        <v>2074</v>
      </c>
      <c r="AJ4338" s="2">
        <v>-10188946.82</v>
      </c>
    </row>
    <row r="4339" spans="1:36" hidden="1" x14ac:dyDescent="0.25">
      <c r="A4339" s="8">
        <v>3</v>
      </c>
      <c r="B4339" s="8" t="s">
        <v>3295</v>
      </c>
      <c r="C4339" s="8">
        <v>420160000020</v>
      </c>
      <c r="D4339" s="8" t="s">
        <v>3296</v>
      </c>
      <c r="F4339" s="8" t="s">
        <v>2964</v>
      </c>
      <c r="G4339" s="10">
        <v>43720</v>
      </c>
      <c r="H4339" s="8" t="s">
        <v>31</v>
      </c>
      <c r="I4339" s="8" t="s">
        <v>38</v>
      </c>
      <c r="J4339" s="9">
        <v>9278.02</v>
      </c>
      <c r="K4339" s="9">
        <v>185.56</v>
      </c>
      <c r="L4339" s="8">
        <v>0</v>
      </c>
      <c r="M4339" s="14">
        <f t="shared" si="204"/>
        <v>9463.58</v>
      </c>
      <c r="N4339" s="8">
        <v>0</v>
      </c>
      <c r="O4339" s="8">
        <v>0</v>
      </c>
      <c r="P4339" s="8" t="s">
        <v>77</v>
      </c>
      <c r="R4339" s="8">
        <v>1</v>
      </c>
      <c r="S4339" s="13">
        <f>_xlfn.XLOOKUP(P4339,rif_fee_schedule!$A$2:$A$84,rif_fee_schedule!C$2:C$84, 0)*1.628</f>
        <v>9769.6279999999988</v>
      </c>
      <c r="T4339" s="13">
        <f>_xlfn.XLOOKUP(P4339,rif_fee_schedule!$A$2:$A$84,rif_fee_schedule!D$2:D$84, 0)</f>
        <v>5674</v>
      </c>
      <c r="U4339" s="14">
        <f t="shared" ref="U4339:U4402" si="205">S4339*R4339</f>
        <v>9769.6279999999988</v>
      </c>
      <c r="V4339" s="14">
        <f t="shared" ref="V4339:V4402" si="206">T4339*R4339</f>
        <v>5674</v>
      </c>
      <c r="W4339"/>
      <c r="Y4339" s="3">
        <v>23988344.25</v>
      </c>
      <c r="Z4339" s="3">
        <v>491993.61</v>
      </c>
      <c r="AA4339" s="3">
        <v>633517.25</v>
      </c>
      <c r="AB4339">
        <v>0</v>
      </c>
      <c r="AC4339" s="3">
        <v>0</v>
      </c>
      <c r="AD4339" s="2">
        <v>2811604.2</v>
      </c>
      <c r="AE4339" s="3">
        <v>599122533.62</v>
      </c>
      <c r="AF4339" s="3">
        <v>12164932.65</v>
      </c>
      <c r="AG4339" s="3">
        <v>2628720.44</v>
      </c>
      <c r="AH4339" s="3">
        <v>103699.7</v>
      </c>
      <c r="AI4339" s="3">
        <v>2074</v>
      </c>
      <c r="AJ4339" s="2">
        <v>-10188946.82</v>
      </c>
    </row>
    <row r="4340" spans="1:36" hidden="1" x14ac:dyDescent="0.25">
      <c r="A4340" s="8">
        <v>3</v>
      </c>
      <c r="B4340" s="8" t="s">
        <v>3126</v>
      </c>
      <c r="C4340" s="8">
        <v>420160000020</v>
      </c>
      <c r="D4340" s="8" t="s">
        <v>3127</v>
      </c>
      <c r="F4340" s="8" t="s">
        <v>3128</v>
      </c>
      <c r="G4340" s="10">
        <v>43725</v>
      </c>
      <c r="H4340" s="8" t="s">
        <v>31</v>
      </c>
      <c r="I4340" s="8" t="s">
        <v>38</v>
      </c>
      <c r="J4340" s="9">
        <v>51122.63</v>
      </c>
      <c r="K4340" s="9">
        <v>1022.45</v>
      </c>
      <c r="L4340" s="8">
        <v>0</v>
      </c>
      <c r="M4340" s="14">
        <f t="shared" si="204"/>
        <v>52145.079999999994</v>
      </c>
      <c r="N4340" s="8">
        <v>0</v>
      </c>
      <c r="O4340" s="8">
        <v>0</v>
      </c>
      <c r="P4340" s="8" t="s">
        <v>376</v>
      </c>
      <c r="R4340" s="8">
        <v>9</v>
      </c>
      <c r="S4340" s="13">
        <f>_xlfn.XLOOKUP(P4340,rif_fee_schedule!$A$2:$A$84,rif_fee_schedule!C$2:C$84, 0)*1.628</f>
        <v>5981.2719999999999</v>
      </c>
      <c r="T4340" s="13">
        <f>_xlfn.XLOOKUP(P4340,rif_fee_schedule!$A$2:$A$84,rif_fee_schedule!D$2:D$84, 0)</f>
        <v>3474</v>
      </c>
      <c r="U4340" s="14">
        <f t="shared" si="205"/>
        <v>53831.447999999997</v>
      </c>
      <c r="V4340" s="14">
        <f t="shared" si="206"/>
        <v>31266</v>
      </c>
      <c r="W4340"/>
      <c r="Y4340" s="3">
        <v>23988344.25</v>
      </c>
      <c r="Z4340" s="3">
        <v>491993.61</v>
      </c>
      <c r="AA4340" s="3">
        <v>633517.25</v>
      </c>
      <c r="AB4340">
        <v>0</v>
      </c>
      <c r="AC4340" s="3">
        <v>0</v>
      </c>
      <c r="AD4340" s="2">
        <v>2811604.2</v>
      </c>
      <c r="AE4340" s="3">
        <v>599122533.62</v>
      </c>
      <c r="AF4340" s="3">
        <v>12164932.65</v>
      </c>
      <c r="AG4340" s="3">
        <v>2628720.44</v>
      </c>
      <c r="AH4340" s="3">
        <v>103699.7</v>
      </c>
      <c r="AI4340" s="3">
        <v>2074</v>
      </c>
      <c r="AJ4340" s="2">
        <v>-10188946.82</v>
      </c>
    </row>
    <row r="4341" spans="1:36" hidden="1" x14ac:dyDescent="0.25">
      <c r="A4341" s="8">
        <v>3</v>
      </c>
      <c r="B4341" s="8" t="s">
        <v>3069</v>
      </c>
      <c r="C4341" s="8">
        <v>420160000020</v>
      </c>
      <c r="D4341" s="8" t="s">
        <v>3070</v>
      </c>
      <c r="F4341" s="8" t="s">
        <v>3071</v>
      </c>
      <c r="G4341" s="10">
        <v>43724</v>
      </c>
      <c r="H4341" s="8" t="s">
        <v>31</v>
      </c>
      <c r="I4341" s="8" t="s">
        <v>38</v>
      </c>
      <c r="J4341" s="9">
        <v>39762.050000000003</v>
      </c>
      <c r="K4341" s="9">
        <v>795.24</v>
      </c>
      <c r="L4341" s="8">
        <v>0</v>
      </c>
      <c r="M4341" s="14">
        <f t="shared" si="204"/>
        <v>40557.29</v>
      </c>
      <c r="N4341" s="8">
        <v>0</v>
      </c>
      <c r="O4341" s="8">
        <v>0</v>
      </c>
      <c r="P4341" s="8" t="s">
        <v>376</v>
      </c>
      <c r="R4341" s="8">
        <v>7</v>
      </c>
      <c r="S4341" s="13">
        <f>_xlfn.XLOOKUP(P4341,rif_fee_schedule!$A$2:$A$84,rif_fee_schedule!C$2:C$84, 0)*1.628</f>
        <v>5981.2719999999999</v>
      </c>
      <c r="T4341" s="13">
        <f>_xlfn.XLOOKUP(P4341,rif_fee_schedule!$A$2:$A$84,rif_fee_schedule!D$2:D$84, 0)</f>
        <v>3474</v>
      </c>
      <c r="U4341" s="14">
        <f t="shared" si="205"/>
        <v>41868.904000000002</v>
      </c>
      <c r="V4341" s="14">
        <f t="shared" si="206"/>
        <v>24318</v>
      </c>
      <c r="W4341"/>
      <c r="Y4341" s="3">
        <v>23988344.25</v>
      </c>
      <c r="Z4341" s="3">
        <v>491993.61</v>
      </c>
      <c r="AA4341" s="3">
        <v>633517.25</v>
      </c>
      <c r="AB4341">
        <v>0</v>
      </c>
      <c r="AC4341" s="3">
        <v>0</v>
      </c>
      <c r="AD4341" s="2">
        <v>2811604.2</v>
      </c>
      <c r="AE4341" s="3">
        <v>599122533.62</v>
      </c>
      <c r="AF4341" s="3">
        <v>12164932.65</v>
      </c>
      <c r="AG4341" s="3">
        <v>2628720.44</v>
      </c>
      <c r="AH4341" s="3">
        <v>103699.7</v>
      </c>
      <c r="AI4341" s="3">
        <v>2074</v>
      </c>
      <c r="AJ4341" s="2">
        <v>-10188946.82</v>
      </c>
    </row>
    <row r="4342" spans="1:36" hidden="1" x14ac:dyDescent="0.25">
      <c r="A4342" s="8">
        <v>3</v>
      </c>
      <c r="B4342" s="8" t="s">
        <v>3329</v>
      </c>
      <c r="C4342" s="8">
        <v>420170010330</v>
      </c>
      <c r="D4342" s="8" t="s">
        <v>3330</v>
      </c>
      <c r="F4342" s="8" t="s">
        <v>3331</v>
      </c>
      <c r="G4342" s="10">
        <v>43727</v>
      </c>
      <c r="H4342" s="8" t="s">
        <v>31</v>
      </c>
      <c r="I4342" s="8" t="s">
        <v>38</v>
      </c>
      <c r="J4342" s="9">
        <v>1615230.53</v>
      </c>
      <c r="K4342" s="9">
        <v>32304.61</v>
      </c>
      <c r="L4342" s="8">
        <v>0</v>
      </c>
      <c r="M4342" s="14">
        <f t="shared" si="204"/>
        <v>1647535.1400000001</v>
      </c>
      <c r="N4342" s="8">
        <v>0</v>
      </c>
      <c r="O4342" s="8">
        <v>0</v>
      </c>
      <c r="P4342" s="8" t="s">
        <v>43</v>
      </c>
      <c r="R4342" s="11">
        <v>332084</v>
      </c>
      <c r="S4342" s="13">
        <f>_xlfn.XLOOKUP(P4342,rif_fee_schedule!$A$2:$A$84,rif_fee_schedule!C$2:C$84, 0)*1.628</f>
        <v>5.1216879999999998</v>
      </c>
      <c r="T4342" s="13">
        <f>_xlfn.XLOOKUP(P4342,rif_fee_schedule!$A$2:$A$84,rif_fee_schedule!D$2:D$84, 0)</f>
        <v>2.9740000000000002</v>
      </c>
      <c r="U4342" s="14">
        <f t="shared" si="205"/>
        <v>1700830.6377919998</v>
      </c>
      <c r="V4342" s="14">
        <f t="shared" si="206"/>
        <v>987617.81600000011</v>
      </c>
      <c r="W4342" s="2"/>
      <c r="Y4342" s="3">
        <v>23988344.25</v>
      </c>
      <c r="Z4342" s="3">
        <v>491993.61</v>
      </c>
      <c r="AA4342" s="3">
        <v>633517.25</v>
      </c>
      <c r="AB4342">
        <v>0</v>
      </c>
      <c r="AC4342" s="3">
        <v>0</v>
      </c>
      <c r="AD4342" s="2">
        <v>2811604.2</v>
      </c>
      <c r="AE4342" s="3">
        <v>599122533.62</v>
      </c>
      <c r="AF4342" s="3">
        <v>12164932.65</v>
      </c>
      <c r="AG4342" s="3">
        <v>2628720.44</v>
      </c>
      <c r="AH4342" s="3">
        <v>103699.7</v>
      </c>
      <c r="AI4342" s="3">
        <v>2074</v>
      </c>
      <c r="AJ4342" s="2">
        <v>-10188946.82</v>
      </c>
    </row>
    <row r="4343" spans="1:36" hidden="1" x14ac:dyDescent="0.25">
      <c r="A4343" s="8">
        <v>3.1</v>
      </c>
      <c r="B4343" s="8" t="s">
        <v>4090</v>
      </c>
      <c r="C4343" s="8">
        <v>821220390530</v>
      </c>
      <c r="D4343" s="8" t="s">
        <v>4091</v>
      </c>
      <c r="F4343" s="8" t="s">
        <v>4092</v>
      </c>
      <c r="G4343" s="10">
        <v>43724</v>
      </c>
      <c r="H4343" s="8" t="s">
        <v>31</v>
      </c>
      <c r="I4343" s="8" t="s">
        <v>38</v>
      </c>
      <c r="J4343" s="9">
        <v>5371.08</v>
      </c>
      <c r="K4343" s="9">
        <v>107.42</v>
      </c>
      <c r="L4343" s="8">
        <v>0</v>
      </c>
      <c r="M4343" s="14">
        <f t="shared" si="204"/>
        <v>5478.5</v>
      </c>
      <c r="N4343" s="8">
        <v>0</v>
      </c>
      <c r="O4343" s="8">
        <v>0</v>
      </c>
      <c r="P4343" s="8" t="s">
        <v>376</v>
      </c>
      <c r="R4343" s="8">
        <v>1</v>
      </c>
      <c r="S4343" s="13">
        <f>_xlfn.XLOOKUP(P4343,rif_fee_schedule!$A$2:$A$84,rif_fee_schedule!C$2:C$84, 0)*1.628</f>
        <v>5981.2719999999999</v>
      </c>
      <c r="T4343" s="13">
        <f>_xlfn.XLOOKUP(P4343,rif_fee_schedule!$A$2:$A$84,rif_fee_schedule!D$2:D$84, 0)</f>
        <v>3474</v>
      </c>
      <c r="U4343" s="14">
        <f t="shared" si="205"/>
        <v>5981.2719999999999</v>
      </c>
      <c r="V4343" s="14">
        <f t="shared" si="206"/>
        <v>3474</v>
      </c>
      <c r="W4343"/>
      <c r="Y4343" s="3">
        <v>34362078.990000002</v>
      </c>
      <c r="Z4343" s="3">
        <v>687512.03</v>
      </c>
      <c r="AA4343" s="3">
        <v>0</v>
      </c>
      <c r="AB4343">
        <v>0</v>
      </c>
      <c r="AC4343" s="3">
        <v>0</v>
      </c>
      <c r="AD4343" s="2">
        <v>-175934.14</v>
      </c>
      <c r="AE4343" s="3">
        <v>599122533.62</v>
      </c>
      <c r="AF4343" s="3">
        <v>12164932.65</v>
      </c>
      <c r="AG4343" s="3">
        <v>2628720.44</v>
      </c>
      <c r="AH4343" s="3">
        <v>103699.7</v>
      </c>
      <c r="AI4343" s="3">
        <v>2074</v>
      </c>
      <c r="AJ4343" s="2">
        <v>-10188946.82</v>
      </c>
    </row>
    <row r="4344" spans="1:36" hidden="1" x14ac:dyDescent="0.25">
      <c r="A4344" s="8">
        <v>3.1</v>
      </c>
      <c r="B4344" s="8" t="s">
        <v>4102</v>
      </c>
      <c r="C4344" s="8">
        <v>821220390520</v>
      </c>
      <c r="D4344" s="8" t="s">
        <v>4103</v>
      </c>
      <c r="F4344" s="8" t="s">
        <v>4104</v>
      </c>
      <c r="G4344" s="10">
        <v>43724</v>
      </c>
      <c r="H4344" s="8" t="s">
        <v>31</v>
      </c>
      <c r="I4344" s="8" t="s">
        <v>38</v>
      </c>
      <c r="J4344" s="9">
        <v>5371.08</v>
      </c>
      <c r="K4344" s="9">
        <v>107.42</v>
      </c>
      <c r="L4344" s="8">
        <v>0</v>
      </c>
      <c r="M4344" s="14">
        <f t="shared" si="204"/>
        <v>5478.5</v>
      </c>
      <c r="N4344" s="8">
        <v>0</v>
      </c>
      <c r="O4344" s="8">
        <v>0</v>
      </c>
      <c r="P4344" s="8" t="s">
        <v>376</v>
      </c>
      <c r="R4344" s="8">
        <v>1</v>
      </c>
      <c r="S4344" s="13">
        <f>_xlfn.XLOOKUP(P4344,rif_fee_schedule!$A$2:$A$84,rif_fee_schedule!C$2:C$84, 0)*1.628</f>
        <v>5981.2719999999999</v>
      </c>
      <c r="T4344" s="13">
        <f>_xlfn.XLOOKUP(P4344,rif_fee_schedule!$A$2:$A$84,rif_fee_schedule!D$2:D$84, 0)</f>
        <v>3474</v>
      </c>
      <c r="U4344" s="14">
        <f t="shared" si="205"/>
        <v>5981.2719999999999</v>
      </c>
      <c r="V4344" s="14">
        <f t="shared" si="206"/>
        <v>3474</v>
      </c>
      <c r="W4344"/>
      <c r="Y4344" s="3">
        <v>34362078.990000002</v>
      </c>
      <c r="Z4344" s="3">
        <v>687512.03</v>
      </c>
      <c r="AA4344" s="3">
        <v>0</v>
      </c>
      <c r="AB4344">
        <v>0</v>
      </c>
      <c r="AC4344" s="3">
        <v>0</v>
      </c>
      <c r="AD4344" s="2">
        <v>-175934.14</v>
      </c>
      <c r="AE4344" s="3">
        <v>599122533.62</v>
      </c>
      <c r="AF4344" s="3">
        <v>12164932.65</v>
      </c>
      <c r="AG4344" s="3">
        <v>2628720.44</v>
      </c>
      <c r="AH4344" s="3">
        <v>103699.7</v>
      </c>
      <c r="AI4344" s="3">
        <v>2074</v>
      </c>
      <c r="AJ4344" s="2">
        <v>-10188946.82</v>
      </c>
    </row>
    <row r="4345" spans="1:36" hidden="1" x14ac:dyDescent="0.25">
      <c r="A4345" s="8">
        <v>3.1</v>
      </c>
      <c r="B4345" s="8" t="s">
        <v>4099</v>
      </c>
      <c r="C4345" s="8">
        <v>821220390510</v>
      </c>
      <c r="D4345" s="8" t="s">
        <v>4100</v>
      </c>
      <c r="F4345" s="8" t="s">
        <v>4101</v>
      </c>
      <c r="G4345" s="10">
        <v>43724</v>
      </c>
      <c r="H4345" s="8" t="s">
        <v>31</v>
      </c>
      <c r="I4345" s="8" t="s">
        <v>38</v>
      </c>
      <c r="J4345" s="9">
        <v>5371.08</v>
      </c>
      <c r="K4345" s="9">
        <v>107.42</v>
      </c>
      <c r="L4345" s="8">
        <v>0</v>
      </c>
      <c r="M4345" s="14">
        <f t="shared" si="204"/>
        <v>5478.5</v>
      </c>
      <c r="N4345" s="8">
        <v>0</v>
      </c>
      <c r="O4345" s="8">
        <v>0</v>
      </c>
      <c r="P4345" s="8" t="s">
        <v>376</v>
      </c>
      <c r="R4345" s="8">
        <v>1</v>
      </c>
      <c r="S4345" s="13">
        <f>_xlfn.XLOOKUP(P4345,rif_fee_schedule!$A$2:$A$84,rif_fee_schedule!C$2:C$84, 0)*1.628</f>
        <v>5981.2719999999999</v>
      </c>
      <c r="T4345" s="13">
        <f>_xlfn.XLOOKUP(P4345,rif_fee_schedule!$A$2:$A$84,rif_fee_schedule!D$2:D$84, 0)</f>
        <v>3474</v>
      </c>
      <c r="U4345" s="14">
        <f t="shared" si="205"/>
        <v>5981.2719999999999</v>
      </c>
      <c r="V4345" s="14">
        <f t="shared" si="206"/>
        <v>3474</v>
      </c>
      <c r="W4345"/>
      <c r="Y4345" s="3">
        <v>34362078.990000002</v>
      </c>
      <c r="Z4345" s="3">
        <v>687512.03</v>
      </c>
      <c r="AA4345" s="3">
        <v>0</v>
      </c>
      <c r="AB4345">
        <v>0</v>
      </c>
      <c r="AC4345" s="3">
        <v>0</v>
      </c>
      <c r="AD4345" s="2">
        <v>-175934.14</v>
      </c>
      <c r="AE4345" s="3">
        <v>599122533.62</v>
      </c>
      <c r="AF4345" s="3">
        <v>12164932.65</v>
      </c>
      <c r="AG4345" s="3">
        <v>2628720.44</v>
      </c>
      <c r="AH4345" s="3">
        <v>103699.7</v>
      </c>
      <c r="AI4345" s="3">
        <v>2074</v>
      </c>
      <c r="AJ4345" s="2">
        <v>-10188946.82</v>
      </c>
    </row>
    <row r="4346" spans="1:36" hidden="1" x14ac:dyDescent="0.25">
      <c r="A4346" s="8">
        <v>3.1</v>
      </c>
      <c r="B4346" s="8" t="s">
        <v>4105</v>
      </c>
      <c r="C4346" s="8">
        <v>821220390500</v>
      </c>
      <c r="D4346" s="8" t="s">
        <v>4106</v>
      </c>
      <c r="F4346" s="8" t="s">
        <v>4107</v>
      </c>
      <c r="G4346" s="10">
        <v>43724</v>
      </c>
      <c r="H4346" s="8" t="s">
        <v>31</v>
      </c>
      <c r="I4346" s="8" t="s">
        <v>38</v>
      </c>
      <c r="J4346" s="9">
        <v>5371.08</v>
      </c>
      <c r="K4346" s="9">
        <v>107.42</v>
      </c>
      <c r="L4346" s="8">
        <v>0</v>
      </c>
      <c r="M4346" s="14">
        <f t="shared" si="204"/>
        <v>5478.5</v>
      </c>
      <c r="N4346" s="8">
        <v>0</v>
      </c>
      <c r="O4346" s="8">
        <v>0</v>
      </c>
      <c r="P4346" s="8" t="s">
        <v>376</v>
      </c>
      <c r="R4346" s="8">
        <v>1</v>
      </c>
      <c r="S4346" s="13">
        <f>_xlfn.XLOOKUP(P4346,rif_fee_schedule!$A$2:$A$84,rif_fee_schedule!C$2:C$84, 0)*1.628</f>
        <v>5981.2719999999999</v>
      </c>
      <c r="T4346" s="13">
        <f>_xlfn.XLOOKUP(P4346,rif_fee_schedule!$A$2:$A$84,rif_fee_schedule!D$2:D$84, 0)</f>
        <v>3474</v>
      </c>
      <c r="U4346" s="14">
        <f t="shared" si="205"/>
        <v>5981.2719999999999</v>
      </c>
      <c r="V4346" s="14">
        <f t="shared" si="206"/>
        <v>3474</v>
      </c>
      <c r="W4346"/>
      <c r="Y4346" s="3">
        <v>34362078.990000002</v>
      </c>
      <c r="Z4346" s="3">
        <v>687512.03</v>
      </c>
      <c r="AA4346" s="3">
        <v>0</v>
      </c>
      <c r="AB4346">
        <v>0</v>
      </c>
      <c r="AC4346" s="3">
        <v>0</v>
      </c>
      <c r="AD4346" s="2">
        <v>-175934.14</v>
      </c>
      <c r="AE4346" s="3">
        <v>599122533.62</v>
      </c>
      <c r="AF4346" s="3">
        <v>12164932.65</v>
      </c>
      <c r="AG4346" s="3">
        <v>2628720.44</v>
      </c>
      <c r="AH4346" s="3">
        <v>103699.7</v>
      </c>
      <c r="AI4346" s="3">
        <v>2074</v>
      </c>
      <c r="AJ4346" s="2">
        <v>-10188946.82</v>
      </c>
    </row>
    <row r="4347" spans="1:36" hidden="1" x14ac:dyDescent="0.25">
      <c r="A4347" s="8">
        <v>3.1</v>
      </c>
      <c r="B4347" s="8" t="s">
        <v>4108</v>
      </c>
      <c r="C4347" s="8">
        <v>821220390490</v>
      </c>
      <c r="D4347" s="8" t="s">
        <v>4109</v>
      </c>
      <c r="F4347" s="8" t="s">
        <v>4110</v>
      </c>
      <c r="G4347" s="10">
        <v>43724</v>
      </c>
      <c r="H4347" s="8" t="s">
        <v>31</v>
      </c>
      <c r="I4347" s="8" t="s">
        <v>38</v>
      </c>
      <c r="J4347" s="9">
        <v>5371.08</v>
      </c>
      <c r="K4347" s="9">
        <v>107.42</v>
      </c>
      <c r="L4347" s="8">
        <v>0</v>
      </c>
      <c r="M4347" s="14">
        <f t="shared" si="204"/>
        <v>5478.5</v>
      </c>
      <c r="N4347" s="8">
        <v>0</v>
      </c>
      <c r="O4347" s="8">
        <v>0</v>
      </c>
      <c r="P4347" s="8" t="s">
        <v>376</v>
      </c>
      <c r="R4347" s="8">
        <v>1</v>
      </c>
      <c r="S4347" s="13">
        <f>_xlfn.XLOOKUP(P4347,rif_fee_schedule!$A$2:$A$84,rif_fee_schedule!C$2:C$84, 0)*1.628</f>
        <v>5981.2719999999999</v>
      </c>
      <c r="T4347" s="13">
        <f>_xlfn.XLOOKUP(P4347,rif_fee_schedule!$A$2:$A$84,rif_fee_schedule!D$2:D$84, 0)</f>
        <v>3474</v>
      </c>
      <c r="U4347" s="14">
        <f t="shared" si="205"/>
        <v>5981.2719999999999</v>
      </c>
      <c r="V4347" s="14">
        <f t="shared" si="206"/>
        <v>3474</v>
      </c>
      <c r="W4347"/>
      <c r="Y4347" s="3">
        <v>34362078.990000002</v>
      </c>
      <c r="Z4347" s="3">
        <v>687512.03</v>
      </c>
      <c r="AA4347" s="3">
        <v>0</v>
      </c>
      <c r="AB4347">
        <v>0</v>
      </c>
      <c r="AC4347" s="3">
        <v>0</v>
      </c>
      <c r="AD4347" s="2">
        <v>-175934.14</v>
      </c>
      <c r="AE4347" s="3">
        <v>599122533.62</v>
      </c>
      <c r="AF4347" s="3">
        <v>12164932.65</v>
      </c>
      <c r="AG4347" s="3">
        <v>2628720.44</v>
      </c>
      <c r="AH4347" s="3">
        <v>103699.7</v>
      </c>
      <c r="AI4347" s="3">
        <v>2074</v>
      </c>
      <c r="AJ4347" s="2">
        <v>-10188946.82</v>
      </c>
    </row>
    <row r="4348" spans="1:36" hidden="1" x14ac:dyDescent="0.25">
      <c r="A4348" s="8">
        <v>3.1</v>
      </c>
      <c r="B4348" s="8" t="s">
        <v>4087</v>
      </c>
      <c r="C4348" s="8">
        <v>821220390920</v>
      </c>
      <c r="D4348" s="8" t="s">
        <v>4088</v>
      </c>
      <c r="F4348" s="8" t="s">
        <v>4089</v>
      </c>
      <c r="G4348" s="10">
        <v>43724</v>
      </c>
      <c r="H4348" s="8" t="s">
        <v>31</v>
      </c>
      <c r="I4348" s="8" t="s">
        <v>38</v>
      </c>
      <c r="J4348" s="9">
        <v>5371.08</v>
      </c>
      <c r="K4348" s="9">
        <v>107.42</v>
      </c>
      <c r="L4348" s="8">
        <v>0</v>
      </c>
      <c r="M4348" s="14">
        <f t="shared" si="204"/>
        <v>5478.5</v>
      </c>
      <c r="N4348" s="8">
        <v>0</v>
      </c>
      <c r="O4348" s="8">
        <v>0</v>
      </c>
      <c r="P4348" s="8" t="s">
        <v>376</v>
      </c>
      <c r="R4348" s="8">
        <v>1</v>
      </c>
      <c r="S4348" s="13">
        <f>_xlfn.XLOOKUP(P4348,rif_fee_schedule!$A$2:$A$84,rif_fee_schedule!C$2:C$84, 0)*1.628</f>
        <v>5981.2719999999999</v>
      </c>
      <c r="T4348" s="13">
        <f>_xlfn.XLOOKUP(P4348,rif_fee_schedule!$A$2:$A$84,rif_fee_schedule!D$2:D$84, 0)</f>
        <v>3474</v>
      </c>
      <c r="U4348" s="14">
        <f t="shared" si="205"/>
        <v>5981.2719999999999</v>
      </c>
      <c r="V4348" s="14">
        <f t="shared" si="206"/>
        <v>3474</v>
      </c>
      <c r="W4348"/>
      <c r="Y4348" s="3">
        <v>34362078.990000002</v>
      </c>
      <c r="Z4348" s="3">
        <v>687512.03</v>
      </c>
      <c r="AA4348" s="3">
        <v>0</v>
      </c>
      <c r="AB4348">
        <v>0</v>
      </c>
      <c r="AC4348" s="3">
        <v>0</v>
      </c>
      <c r="AD4348" s="2">
        <v>-175934.14</v>
      </c>
      <c r="AE4348" s="3">
        <v>599122533.62</v>
      </c>
      <c r="AF4348" s="3">
        <v>12164932.65</v>
      </c>
      <c r="AG4348" s="3">
        <v>2628720.44</v>
      </c>
      <c r="AH4348" s="3">
        <v>103699.7</v>
      </c>
      <c r="AI4348" s="3">
        <v>2074</v>
      </c>
      <c r="AJ4348" s="2">
        <v>-10188946.82</v>
      </c>
    </row>
    <row r="4349" spans="1:36" hidden="1" x14ac:dyDescent="0.25">
      <c r="A4349" s="8">
        <v>3.1</v>
      </c>
      <c r="B4349" s="8" t="s">
        <v>4093</v>
      </c>
      <c r="C4349" s="8">
        <v>821220390910</v>
      </c>
      <c r="D4349" s="8" t="s">
        <v>4094</v>
      </c>
      <c r="F4349" s="8" t="s">
        <v>4095</v>
      </c>
      <c r="G4349" s="10">
        <v>43724</v>
      </c>
      <c r="H4349" s="8" t="s">
        <v>31</v>
      </c>
      <c r="I4349" s="8" t="s">
        <v>38</v>
      </c>
      <c r="J4349" s="9">
        <v>5371.08</v>
      </c>
      <c r="K4349" s="9">
        <v>107.42</v>
      </c>
      <c r="L4349" s="8">
        <v>0</v>
      </c>
      <c r="M4349" s="14">
        <f t="shared" si="204"/>
        <v>5478.5</v>
      </c>
      <c r="N4349" s="8">
        <v>0</v>
      </c>
      <c r="O4349" s="8">
        <v>0</v>
      </c>
      <c r="P4349" s="8" t="s">
        <v>376</v>
      </c>
      <c r="R4349" s="8">
        <v>1</v>
      </c>
      <c r="S4349" s="13">
        <f>_xlfn.XLOOKUP(P4349,rif_fee_schedule!$A$2:$A$84,rif_fee_schedule!C$2:C$84, 0)*1.628</f>
        <v>5981.2719999999999</v>
      </c>
      <c r="T4349" s="13">
        <f>_xlfn.XLOOKUP(P4349,rif_fee_schedule!$A$2:$A$84,rif_fee_schedule!D$2:D$84, 0)</f>
        <v>3474</v>
      </c>
      <c r="U4349" s="14">
        <f t="shared" si="205"/>
        <v>5981.2719999999999</v>
      </c>
      <c r="V4349" s="14">
        <f t="shared" si="206"/>
        <v>3474</v>
      </c>
      <c r="W4349"/>
      <c r="Y4349" s="3">
        <v>34362078.990000002</v>
      </c>
      <c r="Z4349" s="3">
        <v>687512.03</v>
      </c>
      <c r="AA4349" s="3">
        <v>0</v>
      </c>
      <c r="AB4349">
        <v>0</v>
      </c>
      <c r="AC4349" s="3">
        <v>0</v>
      </c>
      <c r="AD4349" s="2">
        <v>-175934.14</v>
      </c>
      <c r="AE4349" s="3">
        <v>599122533.62</v>
      </c>
      <c r="AF4349" s="3">
        <v>12164932.65</v>
      </c>
      <c r="AG4349" s="3">
        <v>2628720.44</v>
      </c>
      <c r="AH4349" s="3">
        <v>103699.7</v>
      </c>
      <c r="AI4349" s="3">
        <v>2074</v>
      </c>
      <c r="AJ4349" s="2">
        <v>-10188946.82</v>
      </c>
    </row>
    <row r="4350" spans="1:36" hidden="1" x14ac:dyDescent="0.25">
      <c r="A4350" s="8">
        <v>3.1</v>
      </c>
      <c r="B4350" s="8" t="s">
        <v>4096</v>
      </c>
      <c r="C4350" s="8">
        <v>821220390900</v>
      </c>
      <c r="D4350" s="8" t="s">
        <v>4097</v>
      </c>
      <c r="F4350" s="8" t="s">
        <v>4098</v>
      </c>
      <c r="G4350" s="10">
        <v>43724</v>
      </c>
      <c r="H4350" s="8" t="s">
        <v>31</v>
      </c>
      <c r="I4350" s="8" t="s">
        <v>38</v>
      </c>
      <c r="J4350" s="9">
        <v>5371.08</v>
      </c>
      <c r="K4350" s="9">
        <v>107.42</v>
      </c>
      <c r="L4350" s="8">
        <v>0</v>
      </c>
      <c r="M4350" s="14">
        <f t="shared" si="204"/>
        <v>5478.5</v>
      </c>
      <c r="N4350" s="8">
        <v>0</v>
      </c>
      <c r="O4350" s="8">
        <v>0</v>
      </c>
      <c r="P4350" s="8" t="s">
        <v>376</v>
      </c>
      <c r="R4350" s="8">
        <v>1</v>
      </c>
      <c r="S4350" s="13">
        <f>_xlfn.XLOOKUP(P4350,rif_fee_schedule!$A$2:$A$84,rif_fee_schedule!C$2:C$84, 0)*1.628</f>
        <v>5981.2719999999999</v>
      </c>
      <c r="T4350" s="13">
        <f>_xlfn.XLOOKUP(P4350,rif_fee_schedule!$A$2:$A$84,rif_fee_schedule!D$2:D$84, 0)</f>
        <v>3474</v>
      </c>
      <c r="U4350" s="14">
        <f t="shared" si="205"/>
        <v>5981.2719999999999</v>
      </c>
      <c r="V4350" s="14">
        <f t="shared" si="206"/>
        <v>3474</v>
      </c>
      <c r="W4350"/>
      <c r="Y4350" s="3">
        <v>34362078.990000002</v>
      </c>
      <c r="Z4350" s="3">
        <v>687512.03</v>
      </c>
      <c r="AA4350" s="3">
        <v>0</v>
      </c>
      <c r="AB4350">
        <v>0</v>
      </c>
      <c r="AC4350" s="3">
        <v>0</v>
      </c>
      <c r="AD4350" s="2">
        <v>-175934.14</v>
      </c>
      <c r="AE4350" s="3">
        <v>599122533.62</v>
      </c>
      <c r="AF4350" s="3">
        <v>12164932.65</v>
      </c>
      <c r="AG4350" s="3">
        <v>2628720.44</v>
      </c>
      <c r="AH4350" s="3">
        <v>103699.7</v>
      </c>
      <c r="AI4350" s="3">
        <v>2074</v>
      </c>
      <c r="AJ4350" s="2">
        <v>-10188946.82</v>
      </c>
    </row>
    <row r="4351" spans="1:36" hidden="1" x14ac:dyDescent="0.25">
      <c r="A4351" s="8">
        <v>3.1</v>
      </c>
      <c r="B4351" s="8" t="s">
        <v>4111</v>
      </c>
      <c r="C4351" s="8">
        <v>821220390890</v>
      </c>
      <c r="D4351" s="8" t="s">
        <v>4112</v>
      </c>
      <c r="F4351" s="8" t="s">
        <v>4113</v>
      </c>
      <c r="G4351" s="10">
        <v>43724</v>
      </c>
      <c r="H4351" s="8" t="s">
        <v>31</v>
      </c>
      <c r="I4351" s="8" t="s">
        <v>38</v>
      </c>
      <c r="J4351" s="9">
        <v>5371.08</v>
      </c>
      <c r="K4351" s="9">
        <v>107.42</v>
      </c>
      <c r="L4351" s="8">
        <v>0</v>
      </c>
      <c r="M4351" s="14">
        <f t="shared" si="204"/>
        <v>5478.5</v>
      </c>
      <c r="N4351" s="8">
        <v>0</v>
      </c>
      <c r="O4351" s="8">
        <v>0</v>
      </c>
      <c r="P4351" s="8" t="s">
        <v>376</v>
      </c>
      <c r="R4351" s="8">
        <v>1</v>
      </c>
      <c r="S4351" s="13">
        <f>_xlfn.XLOOKUP(P4351,rif_fee_schedule!$A$2:$A$84,rif_fee_schedule!C$2:C$84, 0)*1.628</f>
        <v>5981.2719999999999</v>
      </c>
      <c r="T4351" s="13">
        <f>_xlfn.XLOOKUP(P4351,rif_fee_schedule!$A$2:$A$84,rif_fee_schedule!D$2:D$84, 0)</f>
        <v>3474</v>
      </c>
      <c r="U4351" s="14">
        <f t="shared" si="205"/>
        <v>5981.2719999999999</v>
      </c>
      <c r="V4351" s="14">
        <f t="shared" si="206"/>
        <v>3474</v>
      </c>
      <c r="W4351"/>
      <c r="Y4351" s="3">
        <v>34362078.990000002</v>
      </c>
      <c r="Z4351" s="3">
        <v>687512.03</v>
      </c>
      <c r="AA4351" s="3">
        <v>0</v>
      </c>
      <c r="AB4351">
        <v>0</v>
      </c>
      <c r="AC4351" s="3">
        <v>0</v>
      </c>
      <c r="AD4351" s="2">
        <v>-175934.14</v>
      </c>
      <c r="AE4351" s="3">
        <v>599122533.62</v>
      </c>
      <c r="AF4351" s="3">
        <v>12164932.65</v>
      </c>
      <c r="AG4351" s="3">
        <v>2628720.44</v>
      </c>
      <c r="AH4351" s="3">
        <v>103699.7</v>
      </c>
      <c r="AI4351" s="3">
        <v>2074</v>
      </c>
      <c r="AJ4351" s="2">
        <v>-10188946.82</v>
      </c>
    </row>
    <row r="4352" spans="1:36" hidden="1" x14ac:dyDescent="0.25">
      <c r="A4352" s="8">
        <v>1</v>
      </c>
      <c r="B4352" s="8" t="s">
        <v>548</v>
      </c>
      <c r="C4352" s="8">
        <v>3530220400180</v>
      </c>
      <c r="D4352" s="8" t="s">
        <v>549</v>
      </c>
      <c r="F4352" s="8" t="s">
        <v>550</v>
      </c>
      <c r="G4352" s="10">
        <v>43721</v>
      </c>
      <c r="H4352" s="8" t="s">
        <v>31</v>
      </c>
      <c r="I4352" s="8" t="s">
        <v>38</v>
      </c>
      <c r="J4352" s="9">
        <v>9278.02</v>
      </c>
      <c r="K4352" s="9">
        <v>185.56</v>
      </c>
      <c r="L4352" s="8">
        <v>0</v>
      </c>
      <c r="M4352" s="14">
        <f t="shared" si="204"/>
        <v>9463.58</v>
      </c>
      <c r="N4352" s="8">
        <v>0</v>
      </c>
      <c r="O4352" s="8">
        <v>0</v>
      </c>
      <c r="P4352" s="8" t="s">
        <v>77</v>
      </c>
      <c r="R4352" s="8">
        <v>1</v>
      </c>
      <c r="S4352" s="13">
        <f>_xlfn.XLOOKUP(P4352,rif_fee_schedule!$A$2:$A$84,rif_fee_schedule!C$2:C$84, 0)*1.628</f>
        <v>9769.6279999999988</v>
      </c>
      <c r="T4352" s="13">
        <f>_xlfn.XLOOKUP(P4352,rif_fee_schedule!$A$2:$A$84,rif_fee_schedule!D$2:D$84, 0)</f>
        <v>5674</v>
      </c>
      <c r="U4352" s="14">
        <f t="shared" si="205"/>
        <v>9769.6279999999988</v>
      </c>
      <c r="V4352" s="14">
        <f t="shared" si="206"/>
        <v>5674</v>
      </c>
      <c r="W4352"/>
      <c r="Y4352" s="3">
        <v>74696854.359999999</v>
      </c>
      <c r="Z4352" s="3">
        <v>1494936.99</v>
      </c>
      <c r="AA4352" s="3">
        <v>1189721.74</v>
      </c>
      <c r="AB4352" s="2">
        <v>103699.7</v>
      </c>
      <c r="AC4352" s="3">
        <v>2074</v>
      </c>
      <c r="AD4352" s="2">
        <v>-3422401.68</v>
      </c>
      <c r="AE4352" s="3">
        <v>599122533.62</v>
      </c>
      <c r="AF4352" s="3">
        <v>12164932.65</v>
      </c>
      <c r="AG4352" s="3">
        <v>2628720.44</v>
      </c>
      <c r="AH4352" s="3">
        <v>103699.7</v>
      </c>
      <c r="AI4352" s="3">
        <v>2074</v>
      </c>
      <c r="AJ4352" s="2">
        <v>-10188946.82</v>
      </c>
    </row>
    <row r="4353" spans="1:36" hidden="1" x14ac:dyDescent="0.25">
      <c r="A4353" s="8">
        <v>7</v>
      </c>
      <c r="B4353" s="8" t="s">
        <v>8413</v>
      </c>
      <c r="C4353" s="8">
        <v>341200061050</v>
      </c>
      <c r="D4353" s="8" t="s">
        <v>8414</v>
      </c>
      <c r="F4353" s="8" t="s">
        <v>8415</v>
      </c>
      <c r="G4353" s="10">
        <v>43721</v>
      </c>
      <c r="H4353" s="8" t="s">
        <v>31</v>
      </c>
      <c r="I4353" s="8" t="s">
        <v>38</v>
      </c>
      <c r="J4353" s="9">
        <v>0</v>
      </c>
      <c r="K4353" s="9">
        <v>0</v>
      </c>
      <c r="L4353" s="8">
        <v>0</v>
      </c>
      <c r="M4353" s="14">
        <f t="shared" si="204"/>
        <v>0</v>
      </c>
      <c r="N4353" s="8">
        <v>0</v>
      </c>
      <c r="O4353" s="8">
        <v>0</v>
      </c>
      <c r="P4353" s="8" t="s">
        <v>77</v>
      </c>
      <c r="R4353" s="8">
        <v>0</v>
      </c>
      <c r="S4353" s="13">
        <f>_xlfn.XLOOKUP(P4353,rif_fee_schedule!$A$2:$A$84,rif_fee_schedule!C$2:C$84, 0)*1.628</f>
        <v>9769.6279999999988</v>
      </c>
      <c r="T4353" s="13">
        <f>_xlfn.XLOOKUP(P4353,rif_fee_schedule!$A$2:$A$84,rif_fee_schedule!D$2:D$84, 0)</f>
        <v>5674</v>
      </c>
      <c r="U4353" s="14">
        <f t="shared" si="205"/>
        <v>0</v>
      </c>
      <c r="V4353" s="14">
        <f t="shared" si="206"/>
        <v>0</v>
      </c>
      <c r="W4353"/>
      <c r="Y4353" s="3">
        <v>53911680.950000003</v>
      </c>
      <c r="Z4353" s="3">
        <v>1078233.76</v>
      </c>
      <c r="AA4353" s="3">
        <v>0</v>
      </c>
      <c r="AB4353">
        <v>0</v>
      </c>
      <c r="AC4353" s="3">
        <v>0</v>
      </c>
      <c r="AD4353" s="2">
        <v>-682358.32</v>
      </c>
      <c r="AE4353" s="3">
        <v>599122533.62</v>
      </c>
      <c r="AF4353" s="3">
        <v>12164932.65</v>
      </c>
      <c r="AG4353" s="3">
        <v>2628720.44</v>
      </c>
      <c r="AH4353" s="3">
        <v>103699.7</v>
      </c>
      <c r="AI4353" s="3">
        <v>2074</v>
      </c>
      <c r="AJ4353" s="2">
        <v>-10188946.82</v>
      </c>
    </row>
    <row r="4354" spans="1:36" hidden="1" x14ac:dyDescent="0.25">
      <c r="A4354" s="8">
        <v>2</v>
      </c>
      <c r="B4354" s="8" t="s">
        <v>1795</v>
      </c>
      <c r="C4354" s="8">
        <v>132180370695</v>
      </c>
      <c r="D4354" s="8" t="s">
        <v>1796</v>
      </c>
      <c r="F4354" s="8" t="s">
        <v>1797</v>
      </c>
      <c r="G4354" s="10">
        <v>43718</v>
      </c>
      <c r="H4354" s="8" t="s">
        <v>31</v>
      </c>
      <c r="I4354" s="8" t="s">
        <v>38</v>
      </c>
      <c r="J4354" s="9">
        <v>8772.4500000000007</v>
      </c>
      <c r="K4354" s="9">
        <v>175.45</v>
      </c>
      <c r="L4354" s="8">
        <v>0</v>
      </c>
      <c r="M4354" s="14">
        <f t="shared" si="204"/>
        <v>8947.9000000000015</v>
      </c>
      <c r="N4354" s="8">
        <v>0</v>
      </c>
      <c r="O4354" s="8">
        <v>0</v>
      </c>
      <c r="P4354" s="8" t="s">
        <v>77</v>
      </c>
      <c r="R4354" s="8">
        <v>1</v>
      </c>
      <c r="S4354" s="13">
        <f>_xlfn.XLOOKUP(P4354,rif_fee_schedule!$A$2:$A$84,rif_fee_schedule!C$2:C$84, 0)*1.628</f>
        <v>9769.6279999999988</v>
      </c>
      <c r="T4354" s="13">
        <f>_xlfn.XLOOKUP(P4354,rif_fee_schedule!$A$2:$A$84,rif_fee_schedule!D$2:D$84, 0)</f>
        <v>5674</v>
      </c>
      <c r="U4354" s="14">
        <f t="shared" si="205"/>
        <v>9769.6279999999988</v>
      </c>
      <c r="V4354" s="14">
        <f t="shared" si="206"/>
        <v>5674</v>
      </c>
      <c r="W4354"/>
      <c r="Y4354" s="3">
        <v>272008405.74000001</v>
      </c>
      <c r="Z4354" s="3">
        <v>5573244.3300000001</v>
      </c>
      <c r="AA4354" s="3">
        <v>0</v>
      </c>
      <c r="AB4354">
        <v>0</v>
      </c>
      <c r="AC4354" s="3">
        <v>0</v>
      </c>
      <c r="AD4354" s="2">
        <v>-7297347.0099999998</v>
      </c>
      <c r="AE4354" s="3">
        <v>599122533.62</v>
      </c>
      <c r="AF4354" s="3">
        <v>12164932.65</v>
      </c>
      <c r="AG4354" s="3">
        <v>2628720.44</v>
      </c>
      <c r="AH4354" s="3">
        <v>103699.7</v>
      </c>
      <c r="AI4354" s="3">
        <v>2074</v>
      </c>
      <c r="AJ4354" s="2">
        <v>-10188946.82</v>
      </c>
    </row>
    <row r="4355" spans="1:36" hidden="1" x14ac:dyDescent="0.25">
      <c r="A4355" s="8">
        <v>2</v>
      </c>
      <c r="B4355" s="8" t="s">
        <v>1340</v>
      </c>
      <c r="C4355" s="8">
        <v>131240131790</v>
      </c>
      <c r="D4355" s="8" t="s">
        <v>1341</v>
      </c>
      <c r="F4355" s="8" t="s">
        <v>1342</v>
      </c>
      <c r="G4355" s="10">
        <v>43718</v>
      </c>
      <c r="H4355" s="8" t="s">
        <v>31</v>
      </c>
      <c r="I4355" s="8" t="s">
        <v>38</v>
      </c>
      <c r="J4355" s="9">
        <v>39572.120000000003</v>
      </c>
      <c r="K4355" s="9">
        <v>791.44</v>
      </c>
      <c r="L4355" s="8">
        <v>0</v>
      </c>
      <c r="M4355" s="14">
        <f t="shared" si="204"/>
        <v>40363.560000000005</v>
      </c>
      <c r="N4355" s="8">
        <v>0</v>
      </c>
      <c r="O4355" s="8">
        <v>0</v>
      </c>
      <c r="P4355" s="8" t="s">
        <v>72</v>
      </c>
      <c r="R4355" s="11">
        <v>5080</v>
      </c>
      <c r="S4355" s="13">
        <f>_xlfn.XLOOKUP(P4355,rif_fee_schedule!$A$2:$A$84,rif_fee_schedule!C$2:C$84, 0)*1.628</f>
        <v>15.918583999999999</v>
      </c>
      <c r="T4355" s="13">
        <f>_xlfn.XLOOKUP(P4355,rif_fee_schedule!$A$2:$A$84,rif_fee_schedule!D$2:D$84, 0)</f>
        <v>9.2460000000000004</v>
      </c>
      <c r="U4355" s="14">
        <f t="shared" si="205"/>
        <v>80866.406719999999</v>
      </c>
      <c r="V4355" s="14">
        <f t="shared" si="206"/>
        <v>46969.68</v>
      </c>
      <c r="W4355" s="2"/>
      <c r="Y4355" s="3">
        <v>272008405.74000001</v>
      </c>
      <c r="Z4355" s="3">
        <v>5573244.3300000001</v>
      </c>
      <c r="AA4355" s="3">
        <v>0</v>
      </c>
      <c r="AB4355">
        <v>0</v>
      </c>
      <c r="AC4355" s="3">
        <v>0</v>
      </c>
      <c r="AD4355" s="2">
        <v>-7297347.0099999998</v>
      </c>
      <c r="AE4355" s="3">
        <v>599122533.62</v>
      </c>
      <c r="AF4355" s="3">
        <v>12164932.65</v>
      </c>
      <c r="AG4355" s="3">
        <v>2628720.44</v>
      </c>
      <c r="AH4355" s="3">
        <v>103699.7</v>
      </c>
      <c r="AI4355" s="3">
        <v>2074</v>
      </c>
      <c r="AJ4355" s="2">
        <v>-10188946.82</v>
      </c>
    </row>
    <row r="4356" spans="1:36" hidden="1" x14ac:dyDescent="0.25">
      <c r="A4356" s="8">
        <v>2</v>
      </c>
      <c r="B4356" s="8" t="s">
        <v>1340</v>
      </c>
      <c r="C4356" s="8">
        <v>131240131790</v>
      </c>
      <c r="D4356" s="8" t="s">
        <v>1341</v>
      </c>
      <c r="F4356" s="8" t="s">
        <v>1342</v>
      </c>
      <c r="G4356" s="10">
        <v>43718</v>
      </c>
      <c r="H4356" s="8" t="s">
        <v>31</v>
      </c>
      <c r="I4356" s="8" t="s">
        <v>38</v>
      </c>
      <c r="J4356" s="9">
        <v>39572.120000000003</v>
      </c>
      <c r="K4356" s="9">
        <v>791.44</v>
      </c>
      <c r="L4356" s="8">
        <v>0</v>
      </c>
      <c r="M4356" s="14">
        <f t="shared" si="204"/>
        <v>40363.560000000005</v>
      </c>
      <c r="N4356" s="8">
        <v>0</v>
      </c>
      <c r="O4356" s="8">
        <v>0</v>
      </c>
      <c r="P4356" s="8" t="s">
        <v>82</v>
      </c>
      <c r="R4356" s="11">
        <v>3000</v>
      </c>
      <c r="S4356" s="13">
        <f>_xlfn.XLOOKUP(P4356,rif_fee_schedule!$A$2:$A$84,rif_fee_schedule!C$2:C$84, 0)*1.628</f>
        <v>36.760239999999996</v>
      </c>
      <c r="T4356" s="13">
        <f>_xlfn.XLOOKUP(P4356,rif_fee_schedule!$A$2:$A$84,rif_fee_schedule!D$2:D$84, 0)</f>
        <v>21.35</v>
      </c>
      <c r="U4356" s="14">
        <f t="shared" si="205"/>
        <v>110280.71999999999</v>
      </c>
      <c r="V4356" s="14">
        <f t="shared" si="206"/>
        <v>64050.000000000007</v>
      </c>
      <c r="W4356" s="2"/>
      <c r="Y4356" s="3">
        <v>272008405.74000001</v>
      </c>
      <c r="Z4356" s="3">
        <v>5573244.3300000001</v>
      </c>
      <c r="AA4356" s="3">
        <v>0</v>
      </c>
      <c r="AB4356">
        <v>0</v>
      </c>
      <c r="AC4356" s="3">
        <v>0</v>
      </c>
      <c r="AD4356" s="2">
        <v>-7297347.0099999998</v>
      </c>
      <c r="AE4356" s="3">
        <v>599122533.62</v>
      </c>
      <c r="AF4356" s="3">
        <v>12164932.65</v>
      </c>
      <c r="AG4356" s="3">
        <v>2628720.44</v>
      </c>
      <c r="AH4356" s="3">
        <v>103699.7</v>
      </c>
      <c r="AI4356" s="3">
        <v>2074</v>
      </c>
      <c r="AJ4356" s="2">
        <v>-10188946.82</v>
      </c>
    </row>
    <row r="4357" spans="1:36" hidden="1" x14ac:dyDescent="0.25">
      <c r="A4357" s="8">
        <v>2</v>
      </c>
      <c r="B4357" s="8" t="s">
        <v>1340</v>
      </c>
      <c r="C4357" s="8">
        <v>131240131790</v>
      </c>
      <c r="D4357" s="8" t="s">
        <v>1341</v>
      </c>
      <c r="F4357" s="8" t="s">
        <v>1342</v>
      </c>
      <c r="G4357" s="10">
        <v>43718</v>
      </c>
      <c r="H4357" s="8" t="s">
        <v>31</v>
      </c>
      <c r="I4357" s="8" t="s">
        <v>38</v>
      </c>
      <c r="J4357" s="9">
        <v>39572.120000000003</v>
      </c>
      <c r="K4357" s="9">
        <v>791.44</v>
      </c>
      <c r="L4357" s="8">
        <v>0</v>
      </c>
      <c r="M4357" s="14">
        <f t="shared" si="204"/>
        <v>40363.560000000005</v>
      </c>
      <c r="N4357" s="8">
        <v>0</v>
      </c>
      <c r="O4357" s="8">
        <v>0</v>
      </c>
      <c r="P4357" s="8" t="s">
        <v>45</v>
      </c>
      <c r="R4357" s="11">
        <v>-6930</v>
      </c>
      <c r="S4357" s="13">
        <f>_xlfn.XLOOKUP(P4357,rif_fee_schedule!$A$2:$A$84,rif_fee_schedule!C$2:C$84, 0)*1.628</f>
        <v>19.244587999999997</v>
      </c>
      <c r="T4357" s="13">
        <f>_xlfn.XLOOKUP(P4357,rif_fee_schedule!$A$2:$A$84,rif_fee_schedule!D$2:D$84, 0)</f>
        <v>11.177</v>
      </c>
      <c r="U4357" s="14">
        <f t="shared" si="205"/>
        <v>-133364.99483999997</v>
      </c>
      <c r="V4357" s="14">
        <f t="shared" si="206"/>
        <v>-77456.61</v>
      </c>
      <c r="W4357" s="2"/>
      <c r="Y4357" s="3">
        <v>272008405.74000001</v>
      </c>
      <c r="Z4357" s="3">
        <v>5573244.3300000001</v>
      </c>
      <c r="AA4357" s="3">
        <v>0</v>
      </c>
      <c r="AB4357">
        <v>0</v>
      </c>
      <c r="AC4357" s="3">
        <v>0</v>
      </c>
      <c r="AD4357" s="2">
        <v>-7297347.0099999998</v>
      </c>
      <c r="AE4357" s="3">
        <v>599122533.62</v>
      </c>
      <c r="AF4357" s="3">
        <v>12164932.65</v>
      </c>
      <c r="AG4357" s="3">
        <v>2628720.44</v>
      </c>
      <c r="AH4357" s="3">
        <v>103699.7</v>
      </c>
      <c r="AI4357" s="3">
        <v>2074</v>
      </c>
      <c r="AJ4357" s="2">
        <v>-10188946.82</v>
      </c>
    </row>
    <row r="4358" spans="1:36" hidden="1" x14ac:dyDescent="0.25">
      <c r="A4358" s="8">
        <v>2</v>
      </c>
      <c r="B4358" s="8" t="s">
        <v>1340</v>
      </c>
      <c r="C4358" s="8">
        <v>131240131790</v>
      </c>
      <c r="D4358" s="8" t="s">
        <v>1341</v>
      </c>
      <c r="F4358" s="8" t="s">
        <v>1342</v>
      </c>
      <c r="G4358" s="10">
        <v>43718</v>
      </c>
      <c r="H4358" s="8" t="s">
        <v>31</v>
      </c>
      <c r="I4358" s="8" t="s">
        <v>38</v>
      </c>
      <c r="J4358" s="9">
        <v>39572.120000000003</v>
      </c>
      <c r="K4358" s="9">
        <v>791.44</v>
      </c>
      <c r="L4358" s="8">
        <v>0</v>
      </c>
      <c r="M4358" s="14">
        <f t="shared" si="204"/>
        <v>40363.560000000005</v>
      </c>
      <c r="N4358" s="8">
        <v>0</v>
      </c>
      <c r="O4358" s="8">
        <v>0</v>
      </c>
      <c r="P4358" s="8" t="s">
        <v>113</v>
      </c>
      <c r="R4358" s="8">
        <v>-2</v>
      </c>
      <c r="S4358" s="13">
        <f>_xlfn.XLOOKUP(P4358,rif_fee_schedule!$A$2:$A$84,rif_fee_schedule!C$2:C$84, 0)*1.628</f>
        <v>6860.3919999999998</v>
      </c>
      <c r="T4358" s="13">
        <f>_xlfn.XLOOKUP(P4358,rif_fee_schedule!$A$2:$A$84,rif_fee_schedule!D$2:D$84, 0)</f>
        <v>3984</v>
      </c>
      <c r="U4358" s="14">
        <f t="shared" si="205"/>
        <v>-13720.784</v>
      </c>
      <c r="V4358" s="14">
        <f t="shared" si="206"/>
        <v>-7968</v>
      </c>
      <c r="W4358"/>
      <c r="Y4358" s="3">
        <v>272008405.74000001</v>
      </c>
      <c r="Z4358" s="3">
        <v>5573244.3300000001</v>
      </c>
      <c r="AA4358" s="3">
        <v>0</v>
      </c>
      <c r="AB4358">
        <v>0</v>
      </c>
      <c r="AC4358" s="3">
        <v>0</v>
      </c>
      <c r="AD4358" s="2">
        <v>-7297347.0099999998</v>
      </c>
      <c r="AE4358" s="3">
        <v>599122533.62</v>
      </c>
      <c r="AF4358" s="3">
        <v>12164932.65</v>
      </c>
      <c r="AG4358" s="3">
        <v>2628720.44</v>
      </c>
      <c r="AH4358" s="3">
        <v>103699.7</v>
      </c>
      <c r="AI4358" s="3">
        <v>2074</v>
      </c>
      <c r="AJ4358" s="2">
        <v>-10188946.82</v>
      </c>
    </row>
    <row r="4359" spans="1:36" hidden="1" x14ac:dyDescent="0.25">
      <c r="A4359" s="8">
        <v>2</v>
      </c>
      <c r="B4359" s="8" t="s">
        <v>2270</v>
      </c>
      <c r="C4359" s="8">
        <v>141210074190</v>
      </c>
      <c r="D4359" s="8" t="s">
        <v>2271</v>
      </c>
      <c r="F4359" s="8" t="s">
        <v>2272</v>
      </c>
      <c r="G4359" s="10">
        <v>43718</v>
      </c>
      <c r="H4359" s="8" t="s">
        <v>31</v>
      </c>
      <c r="I4359" s="8" t="s">
        <v>38</v>
      </c>
      <c r="J4359" s="9">
        <v>1969.71</v>
      </c>
      <c r="K4359" s="9">
        <v>39.39</v>
      </c>
      <c r="L4359" s="8">
        <v>0</v>
      </c>
      <c r="M4359" s="14">
        <f t="shared" si="204"/>
        <v>2009.1000000000001</v>
      </c>
      <c r="N4359" s="8">
        <v>0</v>
      </c>
      <c r="O4359" s="8">
        <v>0</v>
      </c>
      <c r="P4359" s="8" t="s">
        <v>77</v>
      </c>
      <c r="R4359" s="8">
        <v>-1</v>
      </c>
      <c r="S4359" s="13">
        <f>_xlfn.XLOOKUP(P4359,rif_fee_schedule!$A$2:$A$84,rif_fee_schedule!C$2:C$84, 0)*1.628</f>
        <v>9769.6279999999988</v>
      </c>
      <c r="T4359" s="13">
        <f>_xlfn.XLOOKUP(P4359,rif_fee_schedule!$A$2:$A$84,rif_fee_schedule!D$2:D$84, 0)</f>
        <v>5674</v>
      </c>
      <c r="U4359" s="14">
        <f t="shared" si="205"/>
        <v>-9769.6279999999988</v>
      </c>
      <c r="V4359" s="14">
        <f t="shared" si="206"/>
        <v>-5674</v>
      </c>
      <c r="W4359"/>
      <c r="Y4359" s="3">
        <v>272008405.74000001</v>
      </c>
      <c r="Z4359" s="3">
        <v>5573244.3300000001</v>
      </c>
      <c r="AA4359" s="3">
        <v>0</v>
      </c>
      <c r="AB4359">
        <v>0</v>
      </c>
      <c r="AC4359" s="3">
        <v>0</v>
      </c>
      <c r="AD4359" s="2">
        <v>-7297347.0099999998</v>
      </c>
      <c r="AE4359" s="3">
        <v>599122533.62</v>
      </c>
      <c r="AF4359" s="3">
        <v>12164932.65</v>
      </c>
      <c r="AG4359" s="3">
        <v>2628720.44</v>
      </c>
      <c r="AH4359" s="3">
        <v>103699.7</v>
      </c>
      <c r="AI4359" s="3">
        <v>2074</v>
      </c>
      <c r="AJ4359" s="2">
        <v>-10188946.82</v>
      </c>
    </row>
    <row r="4360" spans="1:36" hidden="1" x14ac:dyDescent="0.25">
      <c r="A4360" s="8">
        <v>2</v>
      </c>
      <c r="B4360" s="8" t="s">
        <v>2270</v>
      </c>
      <c r="C4360" s="8">
        <v>141210074190</v>
      </c>
      <c r="D4360" s="8" t="s">
        <v>2271</v>
      </c>
      <c r="F4360" s="8" t="s">
        <v>2272</v>
      </c>
      <c r="G4360" s="10">
        <v>43718</v>
      </c>
      <c r="H4360" s="8" t="s">
        <v>31</v>
      </c>
      <c r="I4360" s="8" t="s">
        <v>38</v>
      </c>
      <c r="J4360" s="9">
        <v>1969.71</v>
      </c>
      <c r="K4360" s="9">
        <v>39.39</v>
      </c>
      <c r="L4360" s="8">
        <v>0</v>
      </c>
      <c r="M4360" s="14">
        <f t="shared" si="204"/>
        <v>2009.1000000000001</v>
      </c>
      <c r="N4360" s="8">
        <v>0</v>
      </c>
      <c r="O4360" s="8">
        <v>0</v>
      </c>
      <c r="P4360" s="8" t="s">
        <v>114</v>
      </c>
      <c r="R4360" s="8">
        <v>2</v>
      </c>
      <c r="S4360" s="13">
        <f>_xlfn.XLOOKUP(P4360,rif_fee_schedule!$A$2:$A$84,rif_fee_schedule!C$2:C$84, 0)*1.628</f>
        <v>4288.152</v>
      </c>
      <c r="T4360" s="13">
        <f>_xlfn.XLOOKUP(P4360,rif_fee_schedule!$A$2:$A$84,rif_fee_schedule!D$2:D$84, 0)</f>
        <v>2490</v>
      </c>
      <c r="U4360" s="14">
        <f t="shared" si="205"/>
        <v>8576.3040000000001</v>
      </c>
      <c r="V4360" s="14">
        <f t="shared" si="206"/>
        <v>4980</v>
      </c>
      <c r="W4360"/>
      <c r="Y4360" s="3">
        <v>272008405.74000001</v>
      </c>
      <c r="Z4360" s="3">
        <v>5573244.3300000001</v>
      </c>
      <c r="AA4360" s="3">
        <v>0</v>
      </c>
      <c r="AB4360">
        <v>0</v>
      </c>
      <c r="AC4360" s="3">
        <v>0</v>
      </c>
      <c r="AD4360" s="2">
        <v>-7297347.0099999998</v>
      </c>
      <c r="AE4360" s="3">
        <v>599122533.62</v>
      </c>
      <c r="AF4360" s="3">
        <v>12164932.65</v>
      </c>
      <c r="AG4360" s="3">
        <v>2628720.44</v>
      </c>
      <c r="AH4360" s="3">
        <v>103699.7</v>
      </c>
      <c r="AI4360" s="3">
        <v>2074</v>
      </c>
      <c r="AJ4360" s="2">
        <v>-10188946.82</v>
      </c>
    </row>
    <row r="4361" spans="1:36" hidden="1" x14ac:dyDescent="0.25">
      <c r="A4361" s="8">
        <v>2</v>
      </c>
      <c r="B4361" s="8" t="s">
        <v>1565</v>
      </c>
      <c r="C4361" s="8">
        <v>131260392850</v>
      </c>
      <c r="D4361" s="8" t="s">
        <v>1566</v>
      </c>
      <c r="E4361" s="8" t="s">
        <v>30</v>
      </c>
      <c r="F4361" s="8" t="s">
        <v>1567</v>
      </c>
      <c r="G4361" s="10">
        <v>43732</v>
      </c>
      <c r="H4361" s="8" t="s">
        <v>31</v>
      </c>
      <c r="I4361" s="8" t="s">
        <v>38</v>
      </c>
      <c r="J4361" s="9">
        <v>0</v>
      </c>
      <c r="K4361" s="9">
        <v>492.77</v>
      </c>
      <c r="L4361" s="8">
        <v>0</v>
      </c>
      <c r="M4361" s="14">
        <f t="shared" si="204"/>
        <v>492.77</v>
      </c>
      <c r="N4361" s="8">
        <v>0</v>
      </c>
      <c r="O4361" s="8">
        <v>0</v>
      </c>
      <c r="P4361" s="8" t="s">
        <v>113</v>
      </c>
      <c r="R4361" s="8">
        <v>4</v>
      </c>
      <c r="S4361" s="13">
        <f>_xlfn.XLOOKUP(P4361,rif_fee_schedule!$A$2:$A$84,rif_fee_schedule!C$2:C$84, 0)*1.628</f>
        <v>6860.3919999999998</v>
      </c>
      <c r="T4361" s="13">
        <f>_xlfn.XLOOKUP(P4361,rif_fee_schedule!$A$2:$A$84,rif_fee_schedule!D$2:D$84, 0)</f>
        <v>3984</v>
      </c>
      <c r="U4361" s="14">
        <f t="shared" si="205"/>
        <v>27441.567999999999</v>
      </c>
      <c r="V4361" s="14">
        <f t="shared" si="206"/>
        <v>15936</v>
      </c>
      <c r="W4361"/>
      <c r="Y4361" s="3">
        <v>272008405.74000001</v>
      </c>
      <c r="Z4361" s="3">
        <v>5573244.3300000001</v>
      </c>
      <c r="AA4361" s="3">
        <v>0</v>
      </c>
      <c r="AB4361">
        <v>0</v>
      </c>
      <c r="AC4361" s="3">
        <v>0</v>
      </c>
      <c r="AD4361" s="2">
        <v>-7297347.0099999998</v>
      </c>
      <c r="AE4361" s="3">
        <v>599122533.62</v>
      </c>
      <c r="AF4361" s="3">
        <v>12164932.65</v>
      </c>
      <c r="AG4361" s="3">
        <v>2628720.44</v>
      </c>
      <c r="AH4361" s="3">
        <v>103699.7</v>
      </c>
      <c r="AI4361" s="3">
        <v>2074</v>
      </c>
      <c r="AJ4361" s="2">
        <v>-10188946.82</v>
      </c>
    </row>
    <row r="4362" spans="1:36" hidden="1" x14ac:dyDescent="0.25">
      <c r="A4362" s="8">
        <v>2</v>
      </c>
      <c r="B4362" s="8" t="s">
        <v>984</v>
      </c>
      <c r="C4362" s="8">
        <v>101070401090</v>
      </c>
      <c r="D4362" s="8" t="s">
        <v>985</v>
      </c>
      <c r="G4362" s="10">
        <v>43731</v>
      </c>
      <c r="H4362" s="8" t="s">
        <v>31</v>
      </c>
      <c r="I4362" s="8" t="s">
        <v>32</v>
      </c>
      <c r="J4362" s="9">
        <v>10963.09</v>
      </c>
      <c r="K4362" s="9">
        <v>219.26</v>
      </c>
      <c r="L4362" s="8">
        <v>0</v>
      </c>
      <c r="M4362" s="14">
        <f t="shared" si="204"/>
        <v>11182.35</v>
      </c>
      <c r="N4362" s="8">
        <v>0</v>
      </c>
      <c r="O4362" s="8">
        <v>0</v>
      </c>
      <c r="P4362" s="8" t="s">
        <v>45</v>
      </c>
      <c r="R4362" s="8">
        <v>-543</v>
      </c>
      <c r="S4362" s="13">
        <f>_xlfn.XLOOKUP(P4362,rif_fee_schedule!$A$2:$A$84,rif_fee_schedule!C$2:C$84, 0)*1.628</f>
        <v>19.244587999999997</v>
      </c>
      <c r="T4362" s="13">
        <f>_xlfn.XLOOKUP(P4362,rif_fee_schedule!$A$2:$A$84,rif_fee_schedule!D$2:D$84, 0)</f>
        <v>11.177</v>
      </c>
      <c r="U4362" s="14">
        <f t="shared" si="205"/>
        <v>-10449.811283999998</v>
      </c>
      <c r="V4362" s="14">
        <f t="shared" si="206"/>
        <v>-6069.1109999999999</v>
      </c>
      <c r="W4362"/>
      <c r="Y4362" s="3">
        <v>272008405.74000001</v>
      </c>
      <c r="Z4362" s="3">
        <v>5573244.3300000001</v>
      </c>
      <c r="AA4362" s="3">
        <v>0</v>
      </c>
      <c r="AB4362">
        <v>0</v>
      </c>
      <c r="AC4362" s="3">
        <v>0</v>
      </c>
      <c r="AD4362" s="2">
        <v>-7297347.0099999998</v>
      </c>
      <c r="AE4362" s="3">
        <v>599122533.62</v>
      </c>
      <c r="AF4362" s="3">
        <v>12164932.65</v>
      </c>
      <c r="AG4362" s="3">
        <v>2628720.44</v>
      </c>
      <c r="AH4362" s="3">
        <v>103699.7</v>
      </c>
      <c r="AI4362" s="3">
        <v>2074</v>
      </c>
      <c r="AJ4362" s="2">
        <v>-10188946.82</v>
      </c>
    </row>
    <row r="4363" spans="1:36" hidden="1" x14ac:dyDescent="0.25">
      <c r="A4363" s="8">
        <v>2</v>
      </c>
      <c r="B4363" s="8" t="s">
        <v>984</v>
      </c>
      <c r="C4363" s="8">
        <v>101070401090</v>
      </c>
      <c r="D4363" s="8" t="s">
        <v>985</v>
      </c>
      <c r="G4363" s="10">
        <v>43731</v>
      </c>
      <c r="H4363" s="8" t="s">
        <v>31</v>
      </c>
      <c r="I4363" s="8" t="s">
        <v>32</v>
      </c>
      <c r="J4363" s="9">
        <v>10963.09</v>
      </c>
      <c r="K4363" s="9">
        <v>219.26</v>
      </c>
      <c r="L4363" s="8">
        <v>0</v>
      </c>
      <c r="M4363" s="14">
        <f t="shared" si="204"/>
        <v>11182.35</v>
      </c>
      <c r="N4363" s="8">
        <v>0</v>
      </c>
      <c r="O4363" s="8">
        <v>0</v>
      </c>
      <c r="P4363" s="8" t="s">
        <v>613</v>
      </c>
      <c r="R4363" s="8">
        <v>14</v>
      </c>
      <c r="S4363" s="13">
        <f>_xlfn.XLOOKUP(P4363,rif_fee_schedule!$A$2:$A$84,rif_fee_schedule!C$2:C$84, 0)*1.628</f>
        <v>1619.86</v>
      </c>
      <c r="T4363" s="13">
        <f>_xlfn.XLOOKUP(P4363,rif_fee_schedule!$A$2:$A$84,rif_fee_schedule!D$2:D$84, 0)</f>
        <v>940</v>
      </c>
      <c r="U4363" s="14">
        <f t="shared" si="205"/>
        <v>22678.039999999997</v>
      </c>
      <c r="V4363" s="14">
        <f t="shared" si="206"/>
        <v>13160</v>
      </c>
      <c r="W4363"/>
      <c r="Y4363" s="3">
        <v>272008405.74000001</v>
      </c>
      <c r="Z4363" s="3">
        <v>5573244.3300000001</v>
      </c>
      <c r="AA4363" s="3">
        <v>0</v>
      </c>
      <c r="AB4363">
        <v>0</v>
      </c>
      <c r="AC4363" s="3">
        <v>0</v>
      </c>
      <c r="AD4363" s="2">
        <v>-7297347.0099999998</v>
      </c>
      <c r="AE4363" s="3">
        <v>599122533.62</v>
      </c>
      <c r="AF4363" s="3">
        <v>12164932.65</v>
      </c>
      <c r="AG4363" s="3">
        <v>2628720.44</v>
      </c>
      <c r="AH4363" s="3">
        <v>103699.7</v>
      </c>
      <c r="AI4363" s="3">
        <v>2074</v>
      </c>
      <c r="AJ4363" s="2">
        <v>-10188946.82</v>
      </c>
    </row>
    <row r="4364" spans="1:36" hidden="1" x14ac:dyDescent="0.25">
      <c r="A4364" s="8">
        <v>2</v>
      </c>
      <c r="B4364" s="8" t="s">
        <v>2301</v>
      </c>
      <c r="C4364" s="8">
        <v>141280140100</v>
      </c>
      <c r="D4364" s="8" t="s">
        <v>2302</v>
      </c>
      <c r="G4364" s="10">
        <v>43721</v>
      </c>
      <c r="H4364" s="8" t="s">
        <v>31</v>
      </c>
      <c r="I4364" s="8" t="s">
        <v>32</v>
      </c>
      <c r="J4364" s="9">
        <v>0</v>
      </c>
      <c r="K4364" s="9">
        <v>0</v>
      </c>
      <c r="L4364" s="8">
        <v>0</v>
      </c>
      <c r="M4364" s="14">
        <f t="shared" si="204"/>
        <v>0</v>
      </c>
      <c r="N4364" s="8">
        <v>0</v>
      </c>
      <c r="O4364" s="8">
        <v>0</v>
      </c>
      <c r="P4364" s="8" t="s">
        <v>77</v>
      </c>
      <c r="R4364" s="8">
        <v>1</v>
      </c>
      <c r="S4364" s="13">
        <f>_xlfn.XLOOKUP(P4364,rif_fee_schedule!$A$2:$A$84,rif_fee_schedule!C$2:C$84, 0)*1.628</f>
        <v>9769.6279999999988</v>
      </c>
      <c r="T4364" s="13">
        <f>_xlfn.XLOOKUP(P4364,rif_fee_schedule!$A$2:$A$84,rif_fee_schedule!D$2:D$84, 0)</f>
        <v>5674</v>
      </c>
      <c r="U4364" s="14">
        <f t="shared" si="205"/>
        <v>9769.6279999999988</v>
      </c>
      <c r="V4364" s="14">
        <f t="shared" si="206"/>
        <v>5674</v>
      </c>
      <c r="W4364"/>
      <c r="Y4364" s="3">
        <v>272008405.74000001</v>
      </c>
      <c r="Z4364" s="3">
        <v>5573244.3300000001</v>
      </c>
      <c r="AA4364" s="3">
        <v>0</v>
      </c>
      <c r="AB4364">
        <v>0</v>
      </c>
      <c r="AC4364" s="3">
        <v>0</v>
      </c>
      <c r="AD4364" s="2">
        <v>-7297347.0099999998</v>
      </c>
      <c r="AE4364" s="3">
        <v>599122533.62</v>
      </c>
      <c r="AF4364" s="3">
        <v>12164932.65</v>
      </c>
      <c r="AG4364" s="3">
        <v>2628720.44</v>
      </c>
      <c r="AH4364" s="3">
        <v>103699.7</v>
      </c>
      <c r="AI4364" s="3">
        <v>2074</v>
      </c>
      <c r="AJ4364" s="2">
        <v>-10188946.82</v>
      </c>
    </row>
    <row r="4365" spans="1:36" hidden="1" x14ac:dyDescent="0.25">
      <c r="A4365" s="8">
        <v>2</v>
      </c>
      <c r="B4365" s="8" t="s">
        <v>2301</v>
      </c>
      <c r="C4365" s="8">
        <v>141280140100</v>
      </c>
      <c r="D4365" s="8" t="s">
        <v>2302</v>
      </c>
      <c r="G4365" s="10">
        <v>43721</v>
      </c>
      <c r="H4365" s="8" t="s">
        <v>31</v>
      </c>
      <c r="I4365" s="8" t="s">
        <v>32</v>
      </c>
      <c r="J4365" s="9">
        <v>0</v>
      </c>
      <c r="K4365" s="9">
        <v>0</v>
      </c>
      <c r="L4365" s="8">
        <v>0</v>
      </c>
      <c r="M4365" s="14">
        <f t="shared" si="204"/>
        <v>0</v>
      </c>
      <c r="N4365" s="8">
        <v>0</v>
      </c>
      <c r="O4365" s="8">
        <v>0</v>
      </c>
      <c r="P4365" s="8" t="s">
        <v>77</v>
      </c>
      <c r="R4365" s="8">
        <v>-1</v>
      </c>
      <c r="S4365" s="13">
        <f>_xlfn.XLOOKUP(P4365,rif_fee_schedule!$A$2:$A$84,rif_fee_schedule!C$2:C$84, 0)*1.628</f>
        <v>9769.6279999999988</v>
      </c>
      <c r="T4365" s="13">
        <f>_xlfn.XLOOKUP(P4365,rif_fee_schedule!$A$2:$A$84,rif_fee_schedule!D$2:D$84, 0)</f>
        <v>5674</v>
      </c>
      <c r="U4365" s="14">
        <f t="shared" si="205"/>
        <v>-9769.6279999999988</v>
      </c>
      <c r="V4365" s="14">
        <f t="shared" si="206"/>
        <v>-5674</v>
      </c>
      <c r="W4365"/>
      <c r="Y4365" s="3">
        <v>272008405.74000001</v>
      </c>
      <c r="Z4365" s="3">
        <v>5573244.3300000001</v>
      </c>
      <c r="AA4365" s="3">
        <v>0</v>
      </c>
      <c r="AB4365">
        <v>0</v>
      </c>
      <c r="AC4365" s="3">
        <v>0</v>
      </c>
      <c r="AD4365" s="2">
        <v>-7297347.0099999998</v>
      </c>
      <c r="AE4365" s="3">
        <v>599122533.62</v>
      </c>
      <c r="AF4365" s="3">
        <v>12164932.65</v>
      </c>
      <c r="AG4365" s="3">
        <v>2628720.44</v>
      </c>
      <c r="AH4365" s="3">
        <v>103699.7</v>
      </c>
      <c r="AI4365" s="3">
        <v>2074</v>
      </c>
      <c r="AJ4365" s="2">
        <v>-10188946.82</v>
      </c>
    </row>
    <row r="4366" spans="1:36" hidden="1" x14ac:dyDescent="0.25">
      <c r="A4366" s="8">
        <v>2</v>
      </c>
      <c r="B4366" s="8" t="s">
        <v>1920</v>
      </c>
      <c r="C4366" s="8">
        <v>141020070110</v>
      </c>
      <c r="D4366" s="8" t="s">
        <v>1921</v>
      </c>
      <c r="G4366" s="10">
        <v>43717</v>
      </c>
      <c r="H4366" s="8" t="s">
        <v>31</v>
      </c>
      <c r="I4366" s="8" t="s">
        <v>32</v>
      </c>
      <c r="J4366" s="9">
        <v>23137.47</v>
      </c>
      <c r="K4366" s="9">
        <v>462.74</v>
      </c>
      <c r="L4366" s="8">
        <v>0</v>
      </c>
      <c r="M4366" s="14">
        <f t="shared" si="204"/>
        <v>23600.210000000003</v>
      </c>
      <c r="N4366" s="8">
        <v>0</v>
      </c>
      <c r="O4366" s="8">
        <v>0</v>
      </c>
      <c r="P4366" s="8" t="s">
        <v>77</v>
      </c>
      <c r="R4366" s="8">
        <v>-1</v>
      </c>
      <c r="S4366" s="13">
        <f>_xlfn.XLOOKUP(P4366,rif_fee_schedule!$A$2:$A$84,rif_fee_schedule!C$2:C$84, 0)*1.628</f>
        <v>9769.6279999999988</v>
      </c>
      <c r="T4366" s="13">
        <f>_xlfn.XLOOKUP(P4366,rif_fee_schedule!$A$2:$A$84,rif_fee_schedule!D$2:D$84, 0)</f>
        <v>5674</v>
      </c>
      <c r="U4366" s="14">
        <f t="shared" si="205"/>
        <v>-9769.6279999999988</v>
      </c>
      <c r="V4366" s="14">
        <f t="shared" si="206"/>
        <v>-5674</v>
      </c>
      <c r="W4366"/>
      <c r="Y4366" s="3">
        <v>272008405.74000001</v>
      </c>
      <c r="Z4366" s="3">
        <v>5573244.3300000001</v>
      </c>
      <c r="AA4366" s="3">
        <v>0</v>
      </c>
      <c r="AB4366">
        <v>0</v>
      </c>
      <c r="AC4366" s="3">
        <v>0</v>
      </c>
      <c r="AD4366" s="2">
        <v>-7297347.0099999998</v>
      </c>
      <c r="AE4366" s="3">
        <v>599122533.62</v>
      </c>
      <c r="AF4366" s="3">
        <v>12164932.65</v>
      </c>
      <c r="AG4366" s="3">
        <v>2628720.44</v>
      </c>
      <c r="AH4366" s="3">
        <v>103699.7</v>
      </c>
      <c r="AI4366" s="3">
        <v>2074</v>
      </c>
      <c r="AJ4366" s="2">
        <v>-10188946.82</v>
      </c>
    </row>
    <row r="4367" spans="1:36" hidden="1" x14ac:dyDescent="0.25">
      <c r="A4367" s="8">
        <v>2</v>
      </c>
      <c r="B4367" s="8" t="s">
        <v>1920</v>
      </c>
      <c r="C4367" s="8">
        <v>141020070110</v>
      </c>
      <c r="D4367" s="8" t="s">
        <v>1921</v>
      </c>
      <c r="G4367" s="10">
        <v>43717</v>
      </c>
      <c r="H4367" s="8" t="s">
        <v>31</v>
      </c>
      <c r="I4367" s="8" t="s">
        <v>32</v>
      </c>
      <c r="J4367" s="9">
        <v>23137.47</v>
      </c>
      <c r="K4367" s="9">
        <v>462.74</v>
      </c>
      <c r="L4367" s="8">
        <v>0</v>
      </c>
      <c r="M4367" s="14">
        <f t="shared" si="204"/>
        <v>23600.210000000003</v>
      </c>
      <c r="N4367" s="8">
        <v>0</v>
      </c>
      <c r="O4367" s="8">
        <v>0</v>
      </c>
      <c r="P4367" s="8" t="s">
        <v>45</v>
      </c>
      <c r="R4367" s="11">
        <v>-2609</v>
      </c>
      <c r="S4367" s="13">
        <f>_xlfn.XLOOKUP(P4367,rif_fee_schedule!$A$2:$A$84,rif_fee_schedule!C$2:C$84, 0)*1.628</f>
        <v>19.244587999999997</v>
      </c>
      <c r="T4367" s="13">
        <f>_xlfn.XLOOKUP(P4367,rif_fee_schedule!$A$2:$A$84,rif_fee_schedule!D$2:D$84, 0)</f>
        <v>11.177</v>
      </c>
      <c r="U4367" s="14">
        <f t="shared" si="205"/>
        <v>-50209.130091999992</v>
      </c>
      <c r="V4367" s="14">
        <f t="shared" si="206"/>
        <v>-29160.792999999998</v>
      </c>
      <c r="W4367" s="2"/>
      <c r="Y4367" s="3">
        <v>272008405.74000001</v>
      </c>
      <c r="Z4367" s="3">
        <v>5573244.3300000001</v>
      </c>
      <c r="AA4367" s="3">
        <v>0</v>
      </c>
      <c r="AB4367">
        <v>0</v>
      </c>
      <c r="AC4367" s="3">
        <v>0</v>
      </c>
      <c r="AD4367" s="2">
        <v>-7297347.0099999998</v>
      </c>
      <c r="AE4367" s="3">
        <v>599122533.62</v>
      </c>
      <c r="AF4367" s="3">
        <v>12164932.65</v>
      </c>
      <c r="AG4367" s="3">
        <v>2628720.44</v>
      </c>
      <c r="AH4367" s="3">
        <v>103699.7</v>
      </c>
      <c r="AI4367" s="3">
        <v>2074</v>
      </c>
      <c r="AJ4367" s="2">
        <v>-10188946.82</v>
      </c>
    </row>
    <row r="4368" spans="1:36" hidden="1" x14ac:dyDescent="0.25">
      <c r="A4368" s="8">
        <v>2</v>
      </c>
      <c r="B4368" s="8" t="s">
        <v>1920</v>
      </c>
      <c r="C4368" s="8">
        <v>141020070110</v>
      </c>
      <c r="D4368" s="8" t="s">
        <v>1921</v>
      </c>
      <c r="G4368" s="10">
        <v>43717</v>
      </c>
      <c r="H4368" s="8" t="s">
        <v>31</v>
      </c>
      <c r="I4368" s="8" t="s">
        <v>32</v>
      </c>
      <c r="J4368" s="9">
        <v>23137.47</v>
      </c>
      <c r="K4368" s="9">
        <v>462.74</v>
      </c>
      <c r="L4368" s="8">
        <v>0</v>
      </c>
      <c r="M4368" s="14">
        <f t="shared" si="204"/>
        <v>23600.210000000003</v>
      </c>
      <c r="N4368" s="8">
        <v>0</v>
      </c>
      <c r="O4368" s="8">
        <v>0</v>
      </c>
      <c r="P4368" s="8" t="s">
        <v>117</v>
      </c>
      <c r="R4368" s="8">
        <v>20</v>
      </c>
      <c r="S4368" s="13">
        <f>_xlfn.XLOOKUP(P4368,rif_fee_schedule!$A$2:$A$84,rif_fee_schedule!C$2:C$84, 0)*1.628</f>
        <v>4288.152</v>
      </c>
      <c r="T4368" s="13">
        <f>_xlfn.XLOOKUP(P4368,rif_fee_schedule!$A$2:$A$84,rif_fee_schedule!D$2:D$84, 0)</f>
        <v>2490</v>
      </c>
      <c r="U4368" s="14">
        <f t="shared" si="205"/>
        <v>85763.040000000008</v>
      </c>
      <c r="V4368" s="14">
        <f t="shared" si="206"/>
        <v>49800</v>
      </c>
      <c r="W4368"/>
      <c r="Y4368" s="3">
        <v>272008405.74000001</v>
      </c>
      <c r="Z4368" s="3">
        <v>5573244.3300000001</v>
      </c>
      <c r="AA4368" s="3">
        <v>0</v>
      </c>
      <c r="AB4368">
        <v>0</v>
      </c>
      <c r="AC4368" s="3">
        <v>0</v>
      </c>
      <c r="AD4368" s="2">
        <v>-7297347.0099999998</v>
      </c>
      <c r="AE4368" s="3">
        <v>599122533.62</v>
      </c>
      <c r="AF4368" s="3">
        <v>12164932.65</v>
      </c>
      <c r="AG4368" s="3">
        <v>2628720.44</v>
      </c>
      <c r="AH4368" s="3">
        <v>103699.7</v>
      </c>
      <c r="AI4368" s="3">
        <v>2074</v>
      </c>
      <c r="AJ4368" s="2">
        <v>-10188946.82</v>
      </c>
    </row>
    <row r="4369" spans="1:36" hidden="1" x14ac:dyDescent="0.25">
      <c r="A4369" s="8">
        <v>2</v>
      </c>
      <c r="B4369" s="8" t="s">
        <v>989</v>
      </c>
      <c r="C4369" s="8">
        <v>101080001010</v>
      </c>
      <c r="D4369" s="8" t="s">
        <v>990</v>
      </c>
      <c r="E4369" s="8" t="s">
        <v>30</v>
      </c>
      <c r="F4369" s="8" t="s">
        <v>991</v>
      </c>
      <c r="G4369" s="10">
        <v>43767</v>
      </c>
      <c r="H4369" s="8" t="s">
        <v>31</v>
      </c>
      <c r="I4369" s="8" t="s">
        <v>38</v>
      </c>
      <c r="J4369" s="9">
        <v>8899.4500000000007</v>
      </c>
      <c r="K4369" s="9">
        <v>177.99</v>
      </c>
      <c r="L4369" s="8">
        <v>0</v>
      </c>
      <c r="M4369" s="14">
        <f t="shared" si="204"/>
        <v>9077.44</v>
      </c>
      <c r="N4369" s="8">
        <v>0</v>
      </c>
      <c r="O4369" s="8">
        <v>0</v>
      </c>
      <c r="P4369" s="8" t="s">
        <v>45</v>
      </c>
      <c r="R4369" s="11">
        <v>-2491</v>
      </c>
      <c r="S4369" s="13">
        <f>_xlfn.XLOOKUP(P4369,rif_fee_schedule!$A$2:$A$84,rif_fee_schedule!C$2:C$84, 0)*1.628</f>
        <v>19.244587999999997</v>
      </c>
      <c r="T4369" s="13">
        <f>_xlfn.XLOOKUP(P4369,rif_fee_schedule!$A$2:$A$84,rif_fee_schedule!D$2:D$84, 0)</f>
        <v>11.177</v>
      </c>
      <c r="U4369" s="14">
        <f t="shared" si="205"/>
        <v>-47938.268707999989</v>
      </c>
      <c r="V4369" s="14">
        <f t="shared" si="206"/>
        <v>-27841.906999999999</v>
      </c>
      <c r="W4369" s="2"/>
      <c r="Y4369" s="3">
        <v>272008405.74000001</v>
      </c>
      <c r="Z4369" s="3">
        <v>5573244.3300000001</v>
      </c>
      <c r="AA4369" s="3">
        <v>0</v>
      </c>
      <c r="AB4369">
        <v>0</v>
      </c>
      <c r="AC4369" s="3">
        <v>0</v>
      </c>
      <c r="AD4369" s="2">
        <v>-7297347.0099999998</v>
      </c>
      <c r="AE4369" s="3">
        <v>599122533.62</v>
      </c>
      <c r="AF4369" s="3">
        <v>12164932.65</v>
      </c>
      <c r="AG4369" s="3">
        <v>2628720.44</v>
      </c>
      <c r="AH4369" s="3">
        <v>103699.7</v>
      </c>
      <c r="AI4369" s="3">
        <v>2074</v>
      </c>
      <c r="AJ4369" s="2">
        <v>-10188946.82</v>
      </c>
    </row>
    <row r="4370" spans="1:36" hidden="1" x14ac:dyDescent="0.25">
      <c r="A4370" s="8">
        <v>2</v>
      </c>
      <c r="B4370" s="8" t="s">
        <v>989</v>
      </c>
      <c r="C4370" s="8">
        <v>101080001010</v>
      </c>
      <c r="D4370" s="8" t="s">
        <v>990</v>
      </c>
      <c r="E4370" s="8" t="s">
        <v>30</v>
      </c>
      <c r="F4370" s="8" t="s">
        <v>991</v>
      </c>
      <c r="G4370" s="10">
        <v>43767</v>
      </c>
      <c r="H4370" s="8" t="s">
        <v>31</v>
      </c>
      <c r="I4370" s="8" t="s">
        <v>38</v>
      </c>
      <c r="J4370" s="9">
        <v>8899.4500000000007</v>
      </c>
      <c r="K4370" s="9">
        <v>177.99</v>
      </c>
      <c r="L4370" s="8">
        <v>0</v>
      </c>
      <c r="M4370" s="14">
        <f t="shared" si="204"/>
        <v>9077.44</v>
      </c>
      <c r="N4370" s="8">
        <v>0</v>
      </c>
      <c r="O4370" s="8">
        <v>0</v>
      </c>
      <c r="P4370" s="8" t="s">
        <v>106</v>
      </c>
      <c r="R4370" s="11">
        <v>-2687.6</v>
      </c>
      <c r="S4370" s="13">
        <f>_xlfn.XLOOKUP(P4370,rif_fee_schedule!$A$2:$A$84,rif_fee_schedule!C$2:C$84, 0)*1.628</f>
        <v>0</v>
      </c>
      <c r="T4370" s="13">
        <f>_xlfn.XLOOKUP(P4370,rif_fee_schedule!$A$2:$A$84,rif_fee_schedule!D$2:D$84, 0)</f>
        <v>0</v>
      </c>
      <c r="U4370" s="14">
        <f t="shared" si="205"/>
        <v>0</v>
      </c>
      <c r="V4370" s="14">
        <f t="shared" si="206"/>
        <v>0</v>
      </c>
      <c r="W4370" s="2"/>
      <c r="Y4370" s="3">
        <v>272008405.74000001</v>
      </c>
      <c r="Z4370" s="3">
        <v>5573244.3300000001</v>
      </c>
      <c r="AA4370" s="3">
        <v>0</v>
      </c>
      <c r="AB4370">
        <v>0</v>
      </c>
      <c r="AC4370" s="3">
        <v>0</v>
      </c>
      <c r="AD4370" s="2">
        <v>-7297347.0099999998</v>
      </c>
      <c r="AE4370" s="3">
        <v>599122533.62</v>
      </c>
      <c r="AF4370" s="3">
        <v>12164932.65</v>
      </c>
      <c r="AG4370" s="3">
        <v>2628720.44</v>
      </c>
      <c r="AH4370" s="3">
        <v>103699.7</v>
      </c>
      <c r="AI4370" s="3">
        <v>2074</v>
      </c>
      <c r="AJ4370" s="2">
        <v>-10188946.82</v>
      </c>
    </row>
    <row r="4371" spans="1:36" hidden="1" x14ac:dyDescent="0.25">
      <c r="A4371" s="8">
        <v>2</v>
      </c>
      <c r="B4371" s="8" t="s">
        <v>989</v>
      </c>
      <c r="C4371" s="8">
        <v>101080001010</v>
      </c>
      <c r="D4371" s="8" t="s">
        <v>990</v>
      </c>
      <c r="E4371" s="8" t="s">
        <v>30</v>
      </c>
      <c r="F4371" s="8" t="s">
        <v>991</v>
      </c>
      <c r="G4371" s="10">
        <v>43767</v>
      </c>
      <c r="H4371" s="8" t="s">
        <v>31</v>
      </c>
      <c r="I4371" s="8" t="s">
        <v>38</v>
      </c>
      <c r="J4371" s="9">
        <v>8899.4500000000007</v>
      </c>
      <c r="K4371" s="9">
        <v>177.99</v>
      </c>
      <c r="L4371" s="8">
        <v>0</v>
      </c>
      <c r="M4371" s="14">
        <f t="shared" si="204"/>
        <v>9077.44</v>
      </c>
      <c r="N4371" s="8">
        <v>0</v>
      </c>
      <c r="O4371" s="8">
        <v>0</v>
      </c>
      <c r="P4371" s="8" t="s">
        <v>45</v>
      </c>
      <c r="R4371" s="11">
        <v>3006</v>
      </c>
      <c r="S4371" s="13">
        <f>_xlfn.XLOOKUP(P4371,rif_fee_schedule!$A$2:$A$84,rif_fee_schedule!C$2:C$84, 0)*1.628</f>
        <v>19.244587999999997</v>
      </c>
      <c r="T4371" s="13">
        <f>_xlfn.XLOOKUP(P4371,rif_fee_schedule!$A$2:$A$84,rif_fee_schedule!D$2:D$84, 0)</f>
        <v>11.177</v>
      </c>
      <c r="U4371" s="14">
        <f t="shared" si="205"/>
        <v>57849.231527999989</v>
      </c>
      <c r="V4371" s="14">
        <f t="shared" si="206"/>
        <v>33598.061999999998</v>
      </c>
      <c r="W4371" s="2"/>
      <c r="Y4371" s="3">
        <v>272008405.74000001</v>
      </c>
      <c r="Z4371" s="3">
        <v>5573244.3300000001</v>
      </c>
      <c r="AA4371" s="3">
        <v>0</v>
      </c>
      <c r="AB4371">
        <v>0</v>
      </c>
      <c r="AC4371" s="3">
        <v>0</v>
      </c>
      <c r="AD4371" s="2">
        <v>-7297347.0099999998</v>
      </c>
      <c r="AE4371" s="3">
        <v>599122533.62</v>
      </c>
      <c r="AF4371" s="3">
        <v>12164932.65</v>
      </c>
      <c r="AG4371" s="3">
        <v>2628720.44</v>
      </c>
      <c r="AH4371" s="3">
        <v>103699.7</v>
      </c>
      <c r="AI4371" s="3">
        <v>2074</v>
      </c>
      <c r="AJ4371" s="2">
        <v>-10188946.82</v>
      </c>
    </row>
    <row r="4372" spans="1:36" hidden="1" x14ac:dyDescent="0.25">
      <c r="A4372" s="8">
        <v>2</v>
      </c>
      <c r="B4372" s="8" t="s">
        <v>2206</v>
      </c>
      <c r="C4372" s="8">
        <v>141210071370</v>
      </c>
      <c r="D4372" s="8" t="s">
        <v>2207</v>
      </c>
      <c r="G4372" s="10">
        <v>43717</v>
      </c>
      <c r="H4372" s="8" t="s">
        <v>31</v>
      </c>
      <c r="I4372" s="8" t="s">
        <v>32</v>
      </c>
      <c r="J4372" s="9">
        <v>5877.54</v>
      </c>
      <c r="K4372" s="9">
        <v>117.55</v>
      </c>
      <c r="L4372" s="8">
        <v>0</v>
      </c>
      <c r="M4372" s="14">
        <f t="shared" si="204"/>
        <v>5995.09</v>
      </c>
      <c r="N4372" s="8">
        <v>0</v>
      </c>
      <c r="O4372" s="8">
        <v>0</v>
      </c>
      <c r="P4372" s="8" t="s">
        <v>77</v>
      </c>
      <c r="R4372" s="8">
        <v>1</v>
      </c>
      <c r="S4372" s="13">
        <f>_xlfn.XLOOKUP(P4372,rif_fee_schedule!$A$2:$A$84,rif_fee_schedule!C$2:C$84, 0)*1.628</f>
        <v>9769.6279999999988</v>
      </c>
      <c r="T4372" s="13">
        <f>_xlfn.XLOOKUP(P4372,rif_fee_schedule!$A$2:$A$84,rif_fee_schedule!D$2:D$84, 0)</f>
        <v>5674</v>
      </c>
      <c r="U4372" s="14">
        <f t="shared" si="205"/>
        <v>9769.6279999999988</v>
      </c>
      <c r="V4372" s="14">
        <f t="shared" si="206"/>
        <v>5674</v>
      </c>
      <c r="W4372"/>
      <c r="Y4372" s="3">
        <v>272008405.74000001</v>
      </c>
      <c r="Z4372" s="3">
        <v>5573244.3300000001</v>
      </c>
      <c r="AA4372" s="3">
        <v>0</v>
      </c>
      <c r="AB4372">
        <v>0</v>
      </c>
      <c r="AC4372" s="3">
        <v>0</v>
      </c>
      <c r="AD4372" s="2">
        <v>-7297347.0099999998</v>
      </c>
      <c r="AE4372" s="3">
        <v>599122533.62</v>
      </c>
      <c r="AF4372" s="3">
        <v>12164932.65</v>
      </c>
      <c r="AG4372" s="3">
        <v>2628720.44</v>
      </c>
      <c r="AH4372" s="3">
        <v>103699.7</v>
      </c>
      <c r="AI4372" s="3">
        <v>2074</v>
      </c>
      <c r="AJ4372" s="2">
        <v>-10188946.82</v>
      </c>
    </row>
    <row r="4373" spans="1:36" hidden="1" x14ac:dyDescent="0.25">
      <c r="A4373" s="8">
        <v>2</v>
      </c>
      <c r="B4373" s="8" t="s">
        <v>2206</v>
      </c>
      <c r="C4373" s="8">
        <v>141210071370</v>
      </c>
      <c r="D4373" s="8" t="s">
        <v>2207</v>
      </c>
      <c r="G4373" s="10">
        <v>43717</v>
      </c>
      <c r="H4373" s="8" t="s">
        <v>31</v>
      </c>
      <c r="I4373" s="8" t="s">
        <v>32</v>
      </c>
      <c r="J4373" s="9">
        <v>5877.54</v>
      </c>
      <c r="K4373" s="9">
        <v>117.55</v>
      </c>
      <c r="L4373" s="8">
        <v>0</v>
      </c>
      <c r="M4373" s="14">
        <f t="shared" si="204"/>
        <v>5995.09</v>
      </c>
      <c r="N4373" s="8">
        <v>0</v>
      </c>
      <c r="O4373" s="8">
        <v>0</v>
      </c>
      <c r="P4373" s="8" t="s">
        <v>77</v>
      </c>
      <c r="R4373" s="8">
        <v>-0.33</v>
      </c>
      <c r="S4373" s="13">
        <f>_xlfn.XLOOKUP(P4373,rif_fee_schedule!$A$2:$A$84,rif_fee_schedule!C$2:C$84, 0)*1.628</f>
        <v>9769.6279999999988</v>
      </c>
      <c r="T4373" s="13">
        <f>_xlfn.XLOOKUP(P4373,rif_fee_schedule!$A$2:$A$84,rif_fee_schedule!D$2:D$84, 0)</f>
        <v>5674</v>
      </c>
      <c r="U4373" s="14">
        <f t="shared" si="205"/>
        <v>-3223.9772399999997</v>
      </c>
      <c r="V4373" s="14">
        <f t="shared" si="206"/>
        <v>-1872.42</v>
      </c>
      <c r="W4373"/>
      <c r="Y4373" s="3">
        <v>272008405.74000001</v>
      </c>
      <c r="Z4373" s="3">
        <v>5573244.3300000001</v>
      </c>
      <c r="AA4373" s="3">
        <v>0</v>
      </c>
      <c r="AB4373">
        <v>0</v>
      </c>
      <c r="AC4373" s="3">
        <v>0</v>
      </c>
      <c r="AD4373" s="2">
        <v>-7297347.0099999998</v>
      </c>
      <c r="AE4373" s="3">
        <v>599122533.62</v>
      </c>
      <c r="AF4373" s="3">
        <v>12164932.65</v>
      </c>
      <c r="AG4373" s="3">
        <v>2628720.44</v>
      </c>
      <c r="AH4373" s="3">
        <v>103699.7</v>
      </c>
      <c r="AI4373" s="3">
        <v>2074</v>
      </c>
      <c r="AJ4373" s="2">
        <v>-10188946.82</v>
      </c>
    </row>
    <row r="4374" spans="1:36" hidden="1" x14ac:dyDescent="0.25">
      <c r="A4374" s="8">
        <v>2</v>
      </c>
      <c r="B4374" s="8" t="s">
        <v>1972</v>
      </c>
      <c r="C4374" s="8">
        <v>141030970001</v>
      </c>
      <c r="D4374" s="8" t="s">
        <v>1973</v>
      </c>
      <c r="F4374" s="8" t="s">
        <v>1974</v>
      </c>
      <c r="G4374" s="10">
        <v>43755</v>
      </c>
      <c r="H4374" s="8" t="s">
        <v>31</v>
      </c>
      <c r="I4374" s="8" t="s">
        <v>38</v>
      </c>
      <c r="J4374" s="9">
        <v>28538.83</v>
      </c>
      <c r="K4374" s="9">
        <v>570.77</v>
      </c>
      <c r="L4374" s="8">
        <v>0</v>
      </c>
      <c r="M4374" s="14">
        <f t="shared" si="204"/>
        <v>29109.600000000002</v>
      </c>
      <c r="N4374" s="8">
        <v>0</v>
      </c>
      <c r="O4374" s="8">
        <v>0</v>
      </c>
      <c r="P4374" s="8" t="s">
        <v>180</v>
      </c>
      <c r="R4374" s="11">
        <v>2365</v>
      </c>
      <c r="S4374" s="13">
        <f>_xlfn.XLOOKUP(P4374,rif_fee_schedule!$A$2:$A$84,rif_fee_schedule!C$2:C$84, 0)*1.628</f>
        <v>32.683728000000002</v>
      </c>
      <c r="T4374" s="13">
        <f>_xlfn.XLOOKUP(P4374,rif_fee_schedule!$A$2:$A$84,rif_fee_schedule!D$2:D$84, 0)</f>
        <v>18.981999999999999</v>
      </c>
      <c r="U4374" s="14">
        <f t="shared" si="205"/>
        <v>77297.01672</v>
      </c>
      <c r="V4374" s="14">
        <f t="shared" si="206"/>
        <v>44892.43</v>
      </c>
      <c r="W4374" s="2"/>
      <c r="Y4374" s="3">
        <v>272008405.74000001</v>
      </c>
      <c r="Z4374" s="3">
        <v>5573244.3300000001</v>
      </c>
      <c r="AA4374" s="3">
        <v>0</v>
      </c>
      <c r="AB4374">
        <v>0</v>
      </c>
      <c r="AC4374" s="3">
        <v>0</v>
      </c>
      <c r="AD4374" s="2">
        <v>-7297347.0099999998</v>
      </c>
      <c r="AE4374" s="3">
        <v>599122533.62</v>
      </c>
      <c r="AF4374" s="3">
        <v>12164932.65</v>
      </c>
      <c r="AG4374" s="3">
        <v>2628720.44</v>
      </c>
      <c r="AH4374" s="3">
        <v>103699.7</v>
      </c>
      <c r="AI4374" s="3">
        <v>2074</v>
      </c>
      <c r="AJ4374" s="2">
        <v>-10188946.82</v>
      </c>
    </row>
    <row r="4375" spans="1:36" hidden="1" x14ac:dyDescent="0.25">
      <c r="A4375" s="8">
        <v>2</v>
      </c>
      <c r="B4375" s="8" t="s">
        <v>1972</v>
      </c>
      <c r="C4375" s="8">
        <v>141030970001</v>
      </c>
      <c r="D4375" s="8" t="s">
        <v>1973</v>
      </c>
      <c r="F4375" s="8" t="s">
        <v>1974</v>
      </c>
      <c r="G4375" s="10">
        <v>43755</v>
      </c>
      <c r="H4375" s="8" t="s">
        <v>31</v>
      </c>
      <c r="I4375" s="8" t="s">
        <v>38</v>
      </c>
      <c r="J4375" s="9">
        <v>28538.83</v>
      </c>
      <c r="K4375" s="9">
        <v>570.77</v>
      </c>
      <c r="L4375" s="8">
        <v>0</v>
      </c>
      <c r="M4375" s="14">
        <f t="shared" si="204"/>
        <v>29109.600000000002</v>
      </c>
      <c r="N4375" s="8">
        <v>0</v>
      </c>
      <c r="O4375" s="8">
        <v>0</v>
      </c>
      <c r="P4375" s="8" t="s">
        <v>45</v>
      </c>
      <c r="R4375" s="11">
        <v>-2365</v>
      </c>
      <c r="S4375" s="13">
        <f>_xlfn.XLOOKUP(P4375,rif_fee_schedule!$A$2:$A$84,rif_fee_schedule!C$2:C$84, 0)*1.628</f>
        <v>19.244587999999997</v>
      </c>
      <c r="T4375" s="13">
        <f>_xlfn.XLOOKUP(P4375,rif_fee_schedule!$A$2:$A$84,rif_fee_schedule!D$2:D$84, 0)</f>
        <v>11.177</v>
      </c>
      <c r="U4375" s="14">
        <f t="shared" si="205"/>
        <v>-45513.450619999989</v>
      </c>
      <c r="V4375" s="14">
        <f t="shared" si="206"/>
        <v>-26433.605</v>
      </c>
      <c r="W4375" s="2"/>
      <c r="Y4375" s="3">
        <v>272008405.74000001</v>
      </c>
      <c r="Z4375" s="3">
        <v>5573244.3300000001</v>
      </c>
      <c r="AA4375" s="3">
        <v>0</v>
      </c>
      <c r="AB4375">
        <v>0</v>
      </c>
      <c r="AC4375" s="3">
        <v>0</v>
      </c>
      <c r="AD4375" s="2">
        <v>-7297347.0099999998</v>
      </c>
      <c r="AE4375" s="3">
        <v>599122533.62</v>
      </c>
      <c r="AF4375" s="3">
        <v>12164932.65</v>
      </c>
      <c r="AG4375" s="3">
        <v>2628720.44</v>
      </c>
      <c r="AH4375" s="3">
        <v>103699.7</v>
      </c>
      <c r="AI4375" s="3">
        <v>2074</v>
      </c>
      <c r="AJ4375" s="2">
        <v>-10188946.82</v>
      </c>
    </row>
    <row r="4376" spans="1:36" hidden="1" x14ac:dyDescent="0.25">
      <c r="A4376" s="8">
        <v>2</v>
      </c>
      <c r="B4376" s="8" t="s">
        <v>1857</v>
      </c>
      <c r="C4376" s="8">
        <v>132190480710</v>
      </c>
      <c r="D4376" s="8" t="s">
        <v>1858</v>
      </c>
      <c r="E4376" s="8" t="s">
        <v>30</v>
      </c>
      <c r="F4376" s="8" t="s">
        <v>1859</v>
      </c>
      <c r="G4376" s="10">
        <v>43774</v>
      </c>
      <c r="H4376" s="8" t="s">
        <v>31</v>
      </c>
      <c r="I4376" s="8" t="s">
        <v>38</v>
      </c>
      <c r="J4376" s="9">
        <v>9151.06</v>
      </c>
      <c r="K4376" s="9">
        <v>183.02</v>
      </c>
      <c r="L4376" s="8">
        <v>0</v>
      </c>
      <c r="M4376" s="14">
        <f t="shared" si="204"/>
        <v>9334.08</v>
      </c>
      <c r="N4376" s="8">
        <v>0</v>
      </c>
      <c r="O4376" s="8">
        <v>0</v>
      </c>
      <c r="P4376" s="8" t="s">
        <v>72</v>
      </c>
      <c r="R4376" s="8">
        <v>-489</v>
      </c>
      <c r="S4376" s="13">
        <f>_xlfn.XLOOKUP(P4376,rif_fee_schedule!$A$2:$A$84,rif_fee_schedule!C$2:C$84, 0)*1.628</f>
        <v>15.918583999999999</v>
      </c>
      <c r="T4376" s="13">
        <f>_xlfn.XLOOKUP(P4376,rif_fee_schedule!$A$2:$A$84,rif_fee_schedule!D$2:D$84, 0)</f>
        <v>9.2460000000000004</v>
      </c>
      <c r="U4376" s="14">
        <f t="shared" si="205"/>
        <v>-7784.1875759999994</v>
      </c>
      <c r="V4376" s="14">
        <f t="shared" si="206"/>
        <v>-4521.2939999999999</v>
      </c>
      <c r="W4376"/>
      <c r="Y4376" s="3">
        <v>272008405.74000001</v>
      </c>
      <c r="Z4376" s="3">
        <v>5573244.3300000001</v>
      </c>
      <c r="AA4376" s="3">
        <v>0</v>
      </c>
      <c r="AB4376">
        <v>0</v>
      </c>
      <c r="AC4376" s="3">
        <v>0</v>
      </c>
      <c r="AD4376" s="2">
        <v>-7297347.0099999998</v>
      </c>
      <c r="AE4376" s="3">
        <v>599122533.62</v>
      </c>
      <c r="AF4376" s="3">
        <v>12164932.65</v>
      </c>
      <c r="AG4376" s="3">
        <v>2628720.44</v>
      </c>
      <c r="AH4376" s="3">
        <v>103699.7</v>
      </c>
      <c r="AI4376" s="3">
        <v>2074</v>
      </c>
      <c r="AJ4376" s="2">
        <v>-10188946.82</v>
      </c>
    </row>
    <row r="4377" spans="1:36" hidden="1" x14ac:dyDescent="0.25">
      <c r="A4377" s="8">
        <v>2</v>
      </c>
      <c r="B4377" s="8" t="s">
        <v>1857</v>
      </c>
      <c r="C4377" s="8">
        <v>132190480710</v>
      </c>
      <c r="D4377" s="8" t="s">
        <v>1858</v>
      </c>
      <c r="E4377" s="8" t="s">
        <v>30</v>
      </c>
      <c r="F4377" s="8" t="s">
        <v>1859</v>
      </c>
      <c r="G4377" s="10">
        <v>43774</v>
      </c>
      <c r="H4377" s="8" t="s">
        <v>31</v>
      </c>
      <c r="I4377" s="8" t="s">
        <v>38</v>
      </c>
      <c r="J4377" s="9">
        <v>9151.06</v>
      </c>
      <c r="K4377" s="9">
        <v>183.02</v>
      </c>
      <c r="L4377" s="8">
        <v>0</v>
      </c>
      <c r="M4377" s="14">
        <f t="shared" si="204"/>
        <v>9334.08</v>
      </c>
      <c r="N4377" s="8">
        <v>0</v>
      </c>
      <c r="O4377" s="8">
        <v>0</v>
      </c>
      <c r="P4377" s="8" t="s">
        <v>82</v>
      </c>
      <c r="R4377" s="8">
        <v>489</v>
      </c>
      <c r="S4377" s="13">
        <f>_xlfn.XLOOKUP(P4377,rif_fee_schedule!$A$2:$A$84,rif_fee_schedule!C$2:C$84, 0)*1.628</f>
        <v>36.760239999999996</v>
      </c>
      <c r="T4377" s="13">
        <f>_xlfn.XLOOKUP(P4377,rif_fee_schedule!$A$2:$A$84,rif_fee_schedule!D$2:D$84, 0)</f>
        <v>21.35</v>
      </c>
      <c r="U4377" s="14">
        <f t="shared" si="205"/>
        <v>17975.75736</v>
      </c>
      <c r="V4377" s="14">
        <f t="shared" si="206"/>
        <v>10440.150000000001</v>
      </c>
      <c r="W4377"/>
      <c r="Y4377" s="3">
        <v>272008405.74000001</v>
      </c>
      <c r="Z4377" s="3">
        <v>5573244.3300000001</v>
      </c>
      <c r="AA4377" s="3">
        <v>0</v>
      </c>
      <c r="AB4377">
        <v>0</v>
      </c>
      <c r="AC4377" s="3">
        <v>0</v>
      </c>
      <c r="AD4377" s="2">
        <v>-7297347.0099999998</v>
      </c>
      <c r="AE4377" s="3">
        <v>599122533.62</v>
      </c>
      <c r="AF4377" s="3">
        <v>12164932.65</v>
      </c>
      <c r="AG4377" s="3">
        <v>2628720.44</v>
      </c>
      <c r="AH4377" s="3">
        <v>103699.7</v>
      </c>
      <c r="AI4377" s="3">
        <v>2074</v>
      </c>
      <c r="AJ4377" s="2">
        <v>-10188946.82</v>
      </c>
    </row>
    <row r="4378" spans="1:36" hidden="1" x14ac:dyDescent="0.25">
      <c r="A4378" s="8">
        <v>2</v>
      </c>
      <c r="B4378" s="8" t="s">
        <v>2122</v>
      </c>
      <c r="C4378" s="8">
        <v>141160180385</v>
      </c>
      <c r="D4378" s="8" t="s">
        <v>2123</v>
      </c>
      <c r="F4378" s="8" t="s">
        <v>2124</v>
      </c>
      <c r="G4378" s="10">
        <v>43725</v>
      </c>
      <c r="H4378" s="8" t="s">
        <v>31</v>
      </c>
      <c r="I4378" s="8" t="s">
        <v>38</v>
      </c>
      <c r="J4378" s="9">
        <v>7233.18</v>
      </c>
      <c r="K4378" s="9">
        <v>144.66</v>
      </c>
      <c r="L4378" s="8">
        <v>0</v>
      </c>
      <c r="M4378" s="14">
        <f t="shared" si="204"/>
        <v>7377.84</v>
      </c>
      <c r="N4378" s="8">
        <v>0</v>
      </c>
      <c r="O4378" s="8">
        <v>0</v>
      </c>
      <c r="P4378" s="8" t="s">
        <v>77</v>
      </c>
      <c r="R4378" s="8">
        <v>-0.4</v>
      </c>
      <c r="S4378" s="13">
        <f>_xlfn.XLOOKUP(P4378,rif_fee_schedule!$A$2:$A$84,rif_fee_schedule!C$2:C$84, 0)*1.628</f>
        <v>9769.6279999999988</v>
      </c>
      <c r="T4378" s="13">
        <f>_xlfn.XLOOKUP(P4378,rif_fee_schedule!$A$2:$A$84,rif_fee_schedule!D$2:D$84, 0)</f>
        <v>5674</v>
      </c>
      <c r="U4378" s="14">
        <f t="shared" si="205"/>
        <v>-3907.8511999999996</v>
      </c>
      <c r="V4378" s="14">
        <f t="shared" si="206"/>
        <v>-2269.6</v>
      </c>
      <c r="W4378"/>
      <c r="Y4378" s="3">
        <v>272008405.74000001</v>
      </c>
      <c r="Z4378" s="3">
        <v>5573244.3300000001</v>
      </c>
      <c r="AA4378" s="3">
        <v>0</v>
      </c>
      <c r="AB4378">
        <v>0</v>
      </c>
      <c r="AC4378" s="3">
        <v>0</v>
      </c>
      <c r="AD4378" s="2">
        <v>-7297347.0099999998</v>
      </c>
      <c r="AE4378" s="3">
        <v>599122533.62</v>
      </c>
      <c r="AF4378" s="3">
        <v>12164932.65</v>
      </c>
      <c r="AG4378" s="3">
        <v>2628720.44</v>
      </c>
      <c r="AH4378" s="3">
        <v>103699.7</v>
      </c>
      <c r="AI4378" s="3">
        <v>2074</v>
      </c>
      <c r="AJ4378" s="2">
        <v>-10188946.82</v>
      </c>
    </row>
    <row r="4379" spans="1:36" hidden="1" x14ac:dyDescent="0.25">
      <c r="A4379" s="8">
        <v>2</v>
      </c>
      <c r="B4379" s="8" t="s">
        <v>2122</v>
      </c>
      <c r="C4379" s="8">
        <v>141160180385</v>
      </c>
      <c r="D4379" s="8" t="s">
        <v>2123</v>
      </c>
      <c r="F4379" s="8" t="s">
        <v>2124</v>
      </c>
      <c r="G4379" s="10">
        <v>43725</v>
      </c>
      <c r="H4379" s="8" t="s">
        <v>31</v>
      </c>
      <c r="I4379" s="8" t="s">
        <v>38</v>
      </c>
      <c r="J4379" s="9">
        <v>7233.18</v>
      </c>
      <c r="K4379" s="9">
        <v>144.66</v>
      </c>
      <c r="L4379" s="8">
        <v>0</v>
      </c>
      <c r="M4379" s="14">
        <f t="shared" si="204"/>
        <v>7377.84</v>
      </c>
      <c r="N4379" s="8">
        <v>0</v>
      </c>
      <c r="O4379" s="8">
        <v>0</v>
      </c>
      <c r="P4379" s="8" t="s">
        <v>114</v>
      </c>
      <c r="R4379" s="8">
        <v>2</v>
      </c>
      <c r="S4379" s="13">
        <f>_xlfn.XLOOKUP(P4379,rif_fee_schedule!$A$2:$A$84,rif_fee_schedule!C$2:C$84, 0)*1.628</f>
        <v>4288.152</v>
      </c>
      <c r="T4379" s="13">
        <f>_xlfn.XLOOKUP(P4379,rif_fee_schedule!$A$2:$A$84,rif_fee_schedule!D$2:D$84, 0)</f>
        <v>2490</v>
      </c>
      <c r="U4379" s="14">
        <f t="shared" si="205"/>
        <v>8576.3040000000001</v>
      </c>
      <c r="V4379" s="14">
        <f t="shared" si="206"/>
        <v>4980</v>
      </c>
      <c r="W4379"/>
      <c r="Y4379" s="3">
        <v>272008405.74000001</v>
      </c>
      <c r="Z4379" s="3">
        <v>5573244.3300000001</v>
      </c>
      <c r="AA4379" s="3">
        <v>0</v>
      </c>
      <c r="AB4379">
        <v>0</v>
      </c>
      <c r="AC4379" s="3">
        <v>0</v>
      </c>
      <c r="AD4379" s="2">
        <v>-7297347.0099999998</v>
      </c>
      <c r="AE4379" s="3">
        <v>599122533.62</v>
      </c>
      <c r="AF4379" s="3">
        <v>12164932.65</v>
      </c>
      <c r="AG4379" s="3">
        <v>2628720.44</v>
      </c>
      <c r="AH4379" s="3">
        <v>103699.7</v>
      </c>
      <c r="AI4379" s="3">
        <v>2074</v>
      </c>
      <c r="AJ4379" s="2">
        <v>-10188946.82</v>
      </c>
    </row>
    <row r="4380" spans="1:36" hidden="1" x14ac:dyDescent="0.25">
      <c r="A4380" s="8">
        <v>1</v>
      </c>
      <c r="B4380" s="8" t="s">
        <v>355</v>
      </c>
      <c r="C4380" s="8">
        <v>3530080190010</v>
      </c>
      <c r="D4380" s="8" t="s">
        <v>356</v>
      </c>
      <c r="F4380" s="8" t="s">
        <v>357</v>
      </c>
      <c r="G4380" s="10">
        <v>43742</v>
      </c>
      <c r="H4380" s="8" t="s">
        <v>31</v>
      </c>
      <c r="I4380" s="8" t="s">
        <v>38</v>
      </c>
      <c r="J4380" s="9">
        <v>156364.19</v>
      </c>
      <c r="K4380" s="9">
        <v>3127.28</v>
      </c>
      <c r="L4380" s="8">
        <v>0</v>
      </c>
      <c r="M4380" s="14">
        <f t="shared" si="204"/>
        <v>159491.47</v>
      </c>
      <c r="N4380" s="8">
        <v>0</v>
      </c>
      <c r="O4380" s="8">
        <v>0</v>
      </c>
      <c r="P4380" s="8" t="s">
        <v>113</v>
      </c>
      <c r="R4380" s="8">
        <v>24</v>
      </c>
      <c r="S4380" s="13">
        <f>_xlfn.XLOOKUP(P4380,rif_fee_schedule!$A$2:$A$84,rif_fee_schedule!C$2:C$84, 0)*1.628</f>
        <v>6860.3919999999998</v>
      </c>
      <c r="T4380" s="13">
        <f>_xlfn.XLOOKUP(P4380,rif_fee_schedule!$A$2:$A$84,rif_fee_schedule!D$2:D$84, 0)</f>
        <v>3984</v>
      </c>
      <c r="U4380" s="14">
        <f t="shared" si="205"/>
        <v>164649.408</v>
      </c>
      <c r="V4380" s="14">
        <f t="shared" si="206"/>
        <v>95616</v>
      </c>
      <c r="W4380"/>
      <c r="Y4380" s="3">
        <v>74696854.359999999</v>
      </c>
      <c r="Z4380" s="3">
        <v>1494936.99</v>
      </c>
      <c r="AA4380" s="3">
        <v>1189721.74</v>
      </c>
      <c r="AB4380" s="2">
        <v>103699.7</v>
      </c>
      <c r="AC4380" s="3">
        <v>2074</v>
      </c>
      <c r="AD4380" s="2">
        <v>-3422401.68</v>
      </c>
      <c r="AE4380" s="3">
        <v>599122533.62</v>
      </c>
      <c r="AF4380" s="3">
        <v>12164932.65</v>
      </c>
      <c r="AG4380" s="3">
        <v>2628720.44</v>
      </c>
      <c r="AH4380" s="3">
        <v>103699.7</v>
      </c>
      <c r="AI4380" s="3">
        <v>2074</v>
      </c>
      <c r="AJ4380" s="2">
        <v>-10188946.82</v>
      </c>
    </row>
    <row r="4381" spans="1:36" hidden="1" x14ac:dyDescent="0.25">
      <c r="A4381" s="8">
        <v>8</v>
      </c>
      <c r="B4381" s="8" t="s">
        <v>8708</v>
      </c>
      <c r="C4381" s="8">
        <v>232340050060</v>
      </c>
      <c r="D4381" s="8" t="s">
        <v>8709</v>
      </c>
      <c r="G4381" s="10">
        <v>43725</v>
      </c>
      <c r="H4381" s="8" t="s">
        <v>31</v>
      </c>
      <c r="I4381" s="8" t="s">
        <v>32</v>
      </c>
      <c r="J4381" s="9">
        <v>13.93</v>
      </c>
      <c r="K4381" s="9">
        <v>0.28000000000000003</v>
      </c>
      <c r="L4381" s="8">
        <v>0</v>
      </c>
      <c r="M4381" s="14">
        <f t="shared" si="204"/>
        <v>14.209999999999999</v>
      </c>
      <c r="N4381" s="8">
        <v>0</v>
      </c>
      <c r="O4381" s="8">
        <v>0</v>
      </c>
      <c r="P4381" s="8" t="s">
        <v>45</v>
      </c>
      <c r="R4381" s="11">
        <v>-3311</v>
      </c>
      <c r="S4381" s="13">
        <f>_xlfn.XLOOKUP(P4381,rif_fee_schedule!$A$2:$A$84,rif_fee_schedule!C$2:C$84, 0)*1.628</f>
        <v>19.244587999999997</v>
      </c>
      <c r="T4381" s="13">
        <f>_xlfn.XLOOKUP(P4381,rif_fee_schedule!$A$2:$A$84,rif_fee_schedule!D$2:D$84, 0)</f>
        <v>11.177</v>
      </c>
      <c r="U4381" s="14">
        <f t="shared" si="205"/>
        <v>-63718.83086799999</v>
      </c>
      <c r="V4381" s="14">
        <f t="shared" si="206"/>
        <v>-37007.046999999999</v>
      </c>
      <c r="W4381" s="2"/>
      <c r="Y4381" s="3">
        <v>38230434.439999998</v>
      </c>
      <c r="Z4381" s="3">
        <v>764608.82</v>
      </c>
      <c r="AA4381" s="3">
        <v>0</v>
      </c>
      <c r="AB4381">
        <v>0</v>
      </c>
      <c r="AC4381" s="3">
        <v>0</v>
      </c>
      <c r="AD4381" s="2">
        <v>-229524.99</v>
      </c>
      <c r="AE4381" s="3">
        <v>599122533.62</v>
      </c>
      <c r="AF4381" s="3">
        <v>12164932.65</v>
      </c>
      <c r="AG4381" s="3">
        <v>2628720.44</v>
      </c>
      <c r="AH4381" s="3">
        <v>103699.7</v>
      </c>
      <c r="AI4381" s="3">
        <v>2074</v>
      </c>
      <c r="AJ4381" s="2">
        <v>-10188946.82</v>
      </c>
    </row>
    <row r="4382" spans="1:36" hidden="1" x14ac:dyDescent="0.25">
      <c r="A4382" s="8">
        <v>8</v>
      </c>
      <c r="B4382" s="8" t="s">
        <v>8708</v>
      </c>
      <c r="C4382" s="8">
        <v>232340050060</v>
      </c>
      <c r="D4382" s="8" t="s">
        <v>8709</v>
      </c>
      <c r="G4382" s="10">
        <v>43725</v>
      </c>
      <c r="H4382" s="8" t="s">
        <v>31</v>
      </c>
      <c r="I4382" s="8" t="s">
        <v>32</v>
      </c>
      <c r="J4382" s="9">
        <v>13.93</v>
      </c>
      <c r="K4382" s="9">
        <v>0.28000000000000003</v>
      </c>
      <c r="L4382" s="8">
        <v>0</v>
      </c>
      <c r="M4382" s="14">
        <f t="shared" si="204"/>
        <v>14.209999999999999</v>
      </c>
      <c r="N4382" s="8">
        <v>0</v>
      </c>
      <c r="O4382" s="8">
        <v>0</v>
      </c>
      <c r="P4382" s="8" t="s">
        <v>78</v>
      </c>
      <c r="R4382" s="8">
        <v>7</v>
      </c>
      <c r="S4382" s="13">
        <f>_xlfn.XLOOKUP(P4382,rif_fee_schedule!$A$2:$A$84,rif_fee_schedule!C$2:C$84, 0)*1.628</f>
        <v>9105.4039999999986</v>
      </c>
      <c r="T4382" s="13">
        <f>_xlfn.XLOOKUP(P4382,rif_fee_schedule!$A$2:$A$84,rif_fee_schedule!D$2:D$84, 0)</f>
        <v>5288</v>
      </c>
      <c r="U4382" s="14">
        <f t="shared" si="205"/>
        <v>63737.827999999994</v>
      </c>
      <c r="V4382" s="14">
        <f t="shared" si="206"/>
        <v>37016</v>
      </c>
      <c r="W4382"/>
      <c r="Y4382" s="3">
        <v>38230434.439999998</v>
      </c>
      <c r="Z4382" s="3">
        <v>764608.82</v>
      </c>
      <c r="AA4382" s="3">
        <v>0</v>
      </c>
      <c r="AB4382">
        <v>0</v>
      </c>
      <c r="AC4382" s="3">
        <v>0</v>
      </c>
      <c r="AD4382" s="2">
        <v>-229524.99</v>
      </c>
      <c r="AE4382" s="3">
        <v>599122533.62</v>
      </c>
      <c r="AF4382" s="3">
        <v>12164932.65</v>
      </c>
      <c r="AG4382" s="3">
        <v>2628720.44</v>
      </c>
      <c r="AH4382" s="3">
        <v>103699.7</v>
      </c>
      <c r="AI4382" s="3">
        <v>2074</v>
      </c>
      <c r="AJ4382" s="2">
        <v>-10188946.82</v>
      </c>
    </row>
    <row r="4383" spans="1:36" hidden="1" x14ac:dyDescent="0.25">
      <c r="A4383" s="8">
        <v>1.1000000000000001</v>
      </c>
      <c r="B4383" s="8" t="s">
        <v>742</v>
      </c>
      <c r="C4383" s="8">
        <v>940360390440</v>
      </c>
      <c r="D4383" s="8" t="s">
        <v>743</v>
      </c>
      <c r="E4383" s="8" t="s">
        <v>30</v>
      </c>
      <c r="F4383" s="8" t="s">
        <v>744</v>
      </c>
      <c r="G4383" s="10">
        <v>43781</v>
      </c>
      <c r="H4383" s="8" t="s">
        <v>31</v>
      </c>
      <c r="I4383" s="8" t="s">
        <v>38</v>
      </c>
      <c r="J4383" s="9">
        <v>0</v>
      </c>
      <c r="K4383" s="9">
        <v>0</v>
      </c>
      <c r="L4383" s="8">
        <v>0</v>
      </c>
      <c r="M4383" s="14">
        <f t="shared" si="204"/>
        <v>0</v>
      </c>
      <c r="N4383" s="8">
        <v>0</v>
      </c>
      <c r="O4383" s="8">
        <v>0</v>
      </c>
      <c r="P4383" s="8" t="s">
        <v>77</v>
      </c>
      <c r="R4383" s="8">
        <v>0</v>
      </c>
      <c r="S4383" s="13">
        <f>_xlfn.XLOOKUP(P4383,rif_fee_schedule!$A$2:$A$84,rif_fee_schedule!C$2:C$84, 0)*1.628</f>
        <v>9769.6279999999988</v>
      </c>
      <c r="T4383" s="13">
        <f>_xlfn.XLOOKUP(P4383,rif_fee_schedule!$A$2:$A$84,rif_fee_schedule!D$2:D$84, 0)</f>
        <v>5674</v>
      </c>
      <c r="U4383" s="14">
        <f t="shared" si="205"/>
        <v>0</v>
      </c>
      <c r="V4383" s="14">
        <f t="shared" si="206"/>
        <v>0</v>
      </c>
      <c r="W4383"/>
      <c r="Y4383" s="3">
        <v>13538989.02</v>
      </c>
      <c r="Z4383" s="3">
        <v>280635.13</v>
      </c>
      <c r="AA4383" s="3">
        <v>0</v>
      </c>
      <c r="AB4383">
        <v>0</v>
      </c>
      <c r="AC4383" s="3">
        <v>0</v>
      </c>
      <c r="AD4383" s="2">
        <v>-2316507.67</v>
      </c>
      <c r="AE4383" s="3">
        <v>599122533.62</v>
      </c>
      <c r="AF4383" s="3">
        <v>12164932.65</v>
      </c>
      <c r="AG4383" s="3">
        <v>2628720.44</v>
      </c>
      <c r="AH4383" s="3">
        <v>103699.7</v>
      </c>
      <c r="AI4383" s="3">
        <v>2074</v>
      </c>
      <c r="AJ4383" s="2">
        <v>-10188946.82</v>
      </c>
    </row>
    <row r="4384" spans="1:36" hidden="1" x14ac:dyDescent="0.25">
      <c r="A4384" s="8">
        <v>5.0999999999999996</v>
      </c>
      <c r="B4384" s="8" t="s">
        <v>5203</v>
      </c>
      <c r="C4384" s="8">
        <v>2050020050235</v>
      </c>
      <c r="D4384" s="8" t="s">
        <v>5204</v>
      </c>
      <c r="F4384" s="8" t="s">
        <v>5205</v>
      </c>
      <c r="G4384" s="10">
        <v>43725</v>
      </c>
      <c r="H4384" s="8" t="s">
        <v>31</v>
      </c>
      <c r="I4384" s="8" t="s">
        <v>38</v>
      </c>
      <c r="J4384" s="9">
        <v>8772.4500000000007</v>
      </c>
      <c r="K4384" s="9">
        <v>175.45</v>
      </c>
      <c r="L4384" s="8">
        <v>0</v>
      </c>
      <c r="M4384" s="14">
        <f t="shared" si="204"/>
        <v>8947.9000000000015</v>
      </c>
      <c r="N4384" s="8">
        <v>0</v>
      </c>
      <c r="O4384" s="8">
        <v>0</v>
      </c>
      <c r="P4384" s="8" t="s">
        <v>77</v>
      </c>
      <c r="R4384" s="8">
        <v>1</v>
      </c>
      <c r="S4384" s="13">
        <f>_xlfn.XLOOKUP(P4384,rif_fee_schedule!$A$2:$A$84,rif_fee_schedule!C$2:C$84, 0)*1.628</f>
        <v>9769.6279999999988</v>
      </c>
      <c r="T4384" s="13">
        <f>_xlfn.XLOOKUP(P4384,rif_fee_schedule!$A$2:$A$84,rif_fee_schedule!D$2:D$84, 0)</f>
        <v>5674</v>
      </c>
      <c r="U4384" s="14">
        <f t="shared" si="205"/>
        <v>9769.6279999999988</v>
      </c>
      <c r="V4384" s="14">
        <f t="shared" si="206"/>
        <v>5674</v>
      </c>
      <c r="W4384"/>
      <c r="Y4384" s="3">
        <v>460572.8</v>
      </c>
      <c r="Z4384" s="3">
        <v>9211.4599999999991</v>
      </c>
      <c r="AA4384" s="3">
        <v>0</v>
      </c>
      <c r="AB4384">
        <v>0</v>
      </c>
      <c r="AC4384" s="3">
        <v>0</v>
      </c>
      <c r="AD4384" s="2">
        <v>11471.08</v>
      </c>
      <c r="AE4384" s="3">
        <v>599122533.62</v>
      </c>
      <c r="AF4384" s="3">
        <v>12164932.65</v>
      </c>
      <c r="AG4384" s="3">
        <v>2628720.44</v>
      </c>
      <c r="AH4384" s="3">
        <v>103699.7</v>
      </c>
      <c r="AI4384" s="3">
        <v>2074</v>
      </c>
      <c r="AJ4384" s="2">
        <v>-10188946.82</v>
      </c>
    </row>
    <row r="4385" spans="1:36" hidden="1" x14ac:dyDescent="0.25">
      <c r="A4385" s="8">
        <v>7</v>
      </c>
      <c r="B4385" s="8" t="s">
        <v>8342</v>
      </c>
      <c r="C4385" s="8">
        <v>341170083390</v>
      </c>
      <c r="D4385" s="8" t="s">
        <v>8343</v>
      </c>
      <c r="F4385" s="8" t="s">
        <v>8344</v>
      </c>
      <c r="G4385" s="10">
        <v>43724</v>
      </c>
      <c r="H4385" s="8" t="s">
        <v>31</v>
      </c>
      <c r="I4385" s="8" t="s">
        <v>38</v>
      </c>
      <c r="J4385" s="9">
        <v>0</v>
      </c>
      <c r="K4385" s="9">
        <v>0</v>
      </c>
      <c r="L4385" s="8">
        <v>0</v>
      </c>
      <c r="M4385" s="14">
        <f t="shared" ref="M4385:M4448" si="207">SUM(J4385:L4385)</f>
        <v>0</v>
      </c>
      <c r="N4385" s="8">
        <v>0</v>
      </c>
      <c r="O4385" s="8">
        <v>0</v>
      </c>
      <c r="P4385" s="8" t="s">
        <v>77</v>
      </c>
      <c r="R4385" s="8">
        <v>-1</v>
      </c>
      <c r="S4385" s="13">
        <f>_xlfn.XLOOKUP(P4385,rif_fee_schedule!$A$2:$A$84,rif_fee_schedule!C$2:C$84, 0)*1.628</f>
        <v>9769.6279999999988</v>
      </c>
      <c r="T4385" s="13">
        <f>_xlfn.XLOOKUP(P4385,rif_fee_schedule!$A$2:$A$84,rif_fee_schedule!D$2:D$84, 0)</f>
        <v>5674</v>
      </c>
      <c r="U4385" s="14">
        <f t="shared" si="205"/>
        <v>-9769.6279999999988</v>
      </c>
      <c r="V4385" s="14">
        <f t="shared" si="206"/>
        <v>-5674</v>
      </c>
      <c r="W4385"/>
      <c r="Y4385" s="3">
        <v>53911680.950000003</v>
      </c>
      <c r="Z4385" s="3">
        <v>1078233.76</v>
      </c>
      <c r="AA4385" s="3">
        <v>0</v>
      </c>
      <c r="AB4385">
        <v>0</v>
      </c>
      <c r="AC4385" s="3">
        <v>0</v>
      </c>
      <c r="AD4385" s="2">
        <v>-682358.32</v>
      </c>
      <c r="AE4385" s="3">
        <v>599122533.62</v>
      </c>
      <c r="AF4385" s="3">
        <v>12164932.65</v>
      </c>
      <c r="AG4385" s="3">
        <v>2628720.44</v>
      </c>
      <c r="AH4385" s="3">
        <v>103699.7</v>
      </c>
      <c r="AI4385" s="3">
        <v>2074</v>
      </c>
      <c r="AJ4385" s="2">
        <v>-10188946.82</v>
      </c>
    </row>
    <row r="4386" spans="1:36" hidden="1" x14ac:dyDescent="0.25">
      <c r="A4386" s="8">
        <v>7</v>
      </c>
      <c r="B4386" s="8" t="s">
        <v>8342</v>
      </c>
      <c r="C4386" s="8">
        <v>341170083390</v>
      </c>
      <c r="D4386" s="8" t="s">
        <v>8343</v>
      </c>
      <c r="F4386" s="8" t="s">
        <v>8344</v>
      </c>
      <c r="G4386" s="10">
        <v>43724</v>
      </c>
      <c r="H4386" s="8" t="s">
        <v>31</v>
      </c>
      <c r="I4386" s="8" t="s">
        <v>38</v>
      </c>
      <c r="J4386" s="9">
        <v>0</v>
      </c>
      <c r="K4386" s="9">
        <v>0</v>
      </c>
      <c r="L4386" s="8">
        <v>0</v>
      </c>
      <c r="M4386" s="14">
        <f t="shared" si="207"/>
        <v>0</v>
      </c>
      <c r="N4386" s="8">
        <v>0</v>
      </c>
      <c r="O4386" s="8">
        <v>0</v>
      </c>
      <c r="P4386" s="8" t="s">
        <v>77</v>
      </c>
      <c r="R4386" s="8">
        <v>1</v>
      </c>
      <c r="S4386" s="13">
        <f>_xlfn.XLOOKUP(P4386,rif_fee_schedule!$A$2:$A$84,rif_fee_schedule!C$2:C$84, 0)*1.628</f>
        <v>9769.6279999999988</v>
      </c>
      <c r="T4386" s="13">
        <f>_xlfn.XLOOKUP(P4386,rif_fee_schedule!$A$2:$A$84,rif_fee_schedule!D$2:D$84, 0)</f>
        <v>5674</v>
      </c>
      <c r="U4386" s="14">
        <f t="shared" si="205"/>
        <v>9769.6279999999988</v>
      </c>
      <c r="V4386" s="14">
        <f t="shared" si="206"/>
        <v>5674</v>
      </c>
      <c r="W4386"/>
      <c r="Y4386" s="3">
        <v>53911680.950000003</v>
      </c>
      <c r="Z4386" s="3">
        <v>1078233.76</v>
      </c>
      <c r="AA4386" s="3">
        <v>0</v>
      </c>
      <c r="AB4386">
        <v>0</v>
      </c>
      <c r="AC4386" s="3">
        <v>0</v>
      </c>
      <c r="AD4386" s="2">
        <v>-682358.32</v>
      </c>
      <c r="AE4386" s="3">
        <v>599122533.62</v>
      </c>
      <c r="AF4386" s="3">
        <v>12164932.65</v>
      </c>
      <c r="AG4386" s="3">
        <v>2628720.44</v>
      </c>
      <c r="AH4386" s="3">
        <v>103699.7</v>
      </c>
      <c r="AI4386" s="3">
        <v>2074</v>
      </c>
      <c r="AJ4386" s="2">
        <v>-10188946.82</v>
      </c>
    </row>
    <row r="4387" spans="1:36" hidden="1" x14ac:dyDescent="0.25">
      <c r="A4387" s="8">
        <v>8</v>
      </c>
      <c r="B4387" s="8" t="s">
        <v>8697</v>
      </c>
      <c r="C4387" s="8">
        <v>232330220110</v>
      </c>
      <c r="D4387" s="8" t="s">
        <v>8698</v>
      </c>
      <c r="G4387" s="10">
        <v>43727</v>
      </c>
      <c r="H4387" s="8" t="s">
        <v>31</v>
      </c>
      <c r="I4387" s="8" t="s">
        <v>32</v>
      </c>
      <c r="J4387" s="9">
        <v>23088.17</v>
      </c>
      <c r="K4387" s="9">
        <v>461.76</v>
      </c>
      <c r="L4387" s="8">
        <v>0</v>
      </c>
      <c r="M4387" s="14">
        <f t="shared" si="207"/>
        <v>23549.929999999997</v>
      </c>
      <c r="N4387" s="8">
        <v>0</v>
      </c>
      <c r="O4387" s="8">
        <v>0</v>
      </c>
      <c r="P4387" s="8" t="s">
        <v>90</v>
      </c>
      <c r="R4387" s="11">
        <v>1788</v>
      </c>
      <c r="S4387" s="13">
        <f>_xlfn.XLOOKUP(P4387,rif_fee_schedule!$A$2:$A$84,rif_fee_schedule!C$2:C$84, 0)*1.628</f>
        <v>14.380123999999999</v>
      </c>
      <c r="T4387" s="13">
        <f>_xlfn.XLOOKUP(P4387,rif_fee_schedule!$A$2:$A$84,rif_fee_schedule!D$2:D$84, 0)</f>
        <v>8.3520000000000003</v>
      </c>
      <c r="U4387" s="14">
        <f t="shared" si="205"/>
        <v>25711.661711999997</v>
      </c>
      <c r="V4387" s="14">
        <f t="shared" si="206"/>
        <v>14933.376</v>
      </c>
      <c r="W4387" s="2"/>
      <c r="Y4387" s="3">
        <v>38230434.439999998</v>
      </c>
      <c r="Z4387" s="3">
        <v>764608.82</v>
      </c>
      <c r="AA4387" s="3">
        <v>0</v>
      </c>
      <c r="AB4387">
        <v>0</v>
      </c>
      <c r="AC4387" s="3">
        <v>0</v>
      </c>
      <c r="AD4387" s="2">
        <v>-229524.99</v>
      </c>
      <c r="AE4387" s="3">
        <v>599122533.62</v>
      </c>
      <c r="AF4387" s="3">
        <v>12164932.65</v>
      </c>
      <c r="AG4387" s="3">
        <v>2628720.44</v>
      </c>
      <c r="AH4387" s="3">
        <v>103699.7</v>
      </c>
      <c r="AI4387" s="3">
        <v>2074</v>
      </c>
      <c r="AJ4387" s="2">
        <v>-10188946.82</v>
      </c>
    </row>
    <row r="4388" spans="1:36" hidden="1" x14ac:dyDescent="0.25">
      <c r="A4388" s="8">
        <v>3.1</v>
      </c>
      <c r="B4388" s="8" t="s">
        <v>4360</v>
      </c>
      <c r="C4388" s="8">
        <v>3421170040575</v>
      </c>
      <c r="D4388" s="8" t="s">
        <v>4361</v>
      </c>
      <c r="F4388" s="8" t="s">
        <v>4362</v>
      </c>
      <c r="G4388" s="10">
        <v>43725</v>
      </c>
      <c r="H4388" s="8" t="s">
        <v>31</v>
      </c>
      <c r="I4388" s="8" t="s">
        <v>38</v>
      </c>
      <c r="J4388" s="9">
        <v>8772.4500000000007</v>
      </c>
      <c r="K4388" s="9">
        <v>175.45</v>
      </c>
      <c r="L4388" s="8">
        <v>0</v>
      </c>
      <c r="M4388" s="14">
        <f t="shared" si="207"/>
        <v>8947.9000000000015</v>
      </c>
      <c r="N4388" s="8">
        <v>0</v>
      </c>
      <c r="O4388" s="8">
        <v>0</v>
      </c>
      <c r="P4388" s="8" t="s">
        <v>77</v>
      </c>
      <c r="R4388" s="8">
        <v>1</v>
      </c>
      <c r="S4388" s="13">
        <f>_xlfn.XLOOKUP(P4388,rif_fee_schedule!$A$2:$A$84,rif_fee_schedule!C$2:C$84, 0)*1.628</f>
        <v>9769.6279999999988</v>
      </c>
      <c r="T4388" s="13">
        <f>_xlfn.XLOOKUP(P4388,rif_fee_schedule!$A$2:$A$84,rif_fee_schedule!D$2:D$84, 0)</f>
        <v>5674</v>
      </c>
      <c r="U4388" s="14">
        <f t="shared" si="205"/>
        <v>9769.6279999999988</v>
      </c>
      <c r="V4388" s="14">
        <f t="shared" si="206"/>
        <v>5674</v>
      </c>
      <c r="W4388"/>
      <c r="Y4388" s="3">
        <v>34362078.990000002</v>
      </c>
      <c r="Z4388" s="3">
        <v>687512.03</v>
      </c>
      <c r="AA4388" s="3">
        <v>0</v>
      </c>
      <c r="AB4388">
        <v>0</v>
      </c>
      <c r="AC4388" s="3">
        <v>0</v>
      </c>
      <c r="AD4388" s="2">
        <v>-175934.14</v>
      </c>
      <c r="AE4388" s="3">
        <v>599122533.62</v>
      </c>
      <c r="AF4388" s="3">
        <v>12164932.65</v>
      </c>
      <c r="AG4388" s="3">
        <v>2628720.44</v>
      </c>
      <c r="AH4388" s="3">
        <v>103699.7</v>
      </c>
      <c r="AI4388" s="3">
        <v>2074</v>
      </c>
      <c r="AJ4388" s="2">
        <v>-10188946.82</v>
      </c>
    </row>
    <row r="4389" spans="1:36" hidden="1" x14ac:dyDescent="0.25">
      <c r="A4389" s="8">
        <v>3.1</v>
      </c>
      <c r="B4389" s="8" t="s">
        <v>3973</v>
      </c>
      <c r="C4389" s="8">
        <v>622280170300</v>
      </c>
      <c r="D4389" s="8" t="s">
        <v>3974</v>
      </c>
      <c r="F4389" s="8" t="s">
        <v>3975</v>
      </c>
      <c r="G4389" s="10">
        <v>43726</v>
      </c>
      <c r="H4389" s="8" t="s">
        <v>31</v>
      </c>
      <c r="I4389" s="8" t="s">
        <v>38</v>
      </c>
      <c r="J4389" s="9">
        <v>0</v>
      </c>
      <c r="K4389" s="9">
        <v>0</v>
      </c>
      <c r="L4389" s="8">
        <v>0</v>
      </c>
      <c r="M4389" s="14">
        <f t="shared" si="207"/>
        <v>0</v>
      </c>
      <c r="N4389" s="8">
        <v>0</v>
      </c>
      <c r="O4389" s="8">
        <v>0</v>
      </c>
      <c r="P4389" s="8" t="s">
        <v>77</v>
      </c>
      <c r="R4389" s="8">
        <v>0</v>
      </c>
      <c r="S4389" s="13">
        <f>_xlfn.XLOOKUP(P4389,rif_fee_schedule!$A$2:$A$84,rif_fee_schedule!C$2:C$84, 0)*1.628</f>
        <v>9769.6279999999988</v>
      </c>
      <c r="T4389" s="13">
        <f>_xlfn.XLOOKUP(P4389,rif_fee_schedule!$A$2:$A$84,rif_fee_schedule!D$2:D$84, 0)</f>
        <v>5674</v>
      </c>
      <c r="U4389" s="14">
        <f t="shared" si="205"/>
        <v>0</v>
      </c>
      <c r="V4389" s="14">
        <f t="shared" si="206"/>
        <v>0</v>
      </c>
      <c r="W4389"/>
      <c r="Y4389" s="3">
        <v>34362078.990000002</v>
      </c>
      <c r="Z4389" s="3">
        <v>687512.03</v>
      </c>
      <c r="AA4389" s="3">
        <v>0</v>
      </c>
      <c r="AB4389">
        <v>0</v>
      </c>
      <c r="AC4389" s="3">
        <v>0</v>
      </c>
      <c r="AD4389" s="2">
        <v>-175934.14</v>
      </c>
      <c r="AE4389" s="3">
        <v>599122533.62</v>
      </c>
      <c r="AF4389" s="3">
        <v>12164932.65</v>
      </c>
      <c r="AG4389" s="3">
        <v>2628720.44</v>
      </c>
      <c r="AH4389" s="3">
        <v>103699.7</v>
      </c>
      <c r="AI4389" s="3">
        <v>2074</v>
      </c>
      <c r="AJ4389" s="2">
        <v>-10188946.82</v>
      </c>
    </row>
    <row r="4390" spans="1:36" hidden="1" x14ac:dyDescent="0.25">
      <c r="A4390" s="8">
        <v>9.1</v>
      </c>
      <c r="B4390" s="8" t="s">
        <v>8891</v>
      </c>
      <c r="C4390" s="8">
        <v>430020000032</v>
      </c>
      <c r="D4390" s="8" t="s">
        <v>8892</v>
      </c>
      <c r="G4390" s="10">
        <v>43727</v>
      </c>
      <c r="H4390" s="8" t="s">
        <v>31</v>
      </c>
      <c r="I4390" s="8" t="s">
        <v>32</v>
      </c>
      <c r="J4390" s="9">
        <v>9992</v>
      </c>
      <c r="K4390" s="9">
        <v>199.84</v>
      </c>
      <c r="L4390" s="8">
        <v>0</v>
      </c>
      <c r="M4390" s="14">
        <f t="shared" si="207"/>
        <v>10191.84</v>
      </c>
      <c r="N4390" s="8">
        <v>0</v>
      </c>
      <c r="O4390" s="8">
        <v>0</v>
      </c>
      <c r="P4390" s="8" t="s">
        <v>3496</v>
      </c>
      <c r="R4390" s="11">
        <v>-3150</v>
      </c>
      <c r="S4390" s="13">
        <f>_xlfn.XLOOKUP(P4390,rif_fee_schedule!$A$2:$A$84,rif_fee_schedule!C$2:C$84, 0)*1.628</f>
        <v>19.218539999999997</v>
      </c>
      <c r="T4390" s="13">
        <f>_xlfn.XLOOKUP(P4390,rif_fee_schedule!$A$2:$A$84,rif_fee_schedule!D$2:D$84, 0)</f>
        <v>11.162000000000001</v>
      </c>
      <c r="U4390" s="14">
        <f t="shared" si="205"/>
        <v>-60538.400999999991</v>
      </c>
      <c r="V4390" s="14">
        <f t="shared" si="206"/>
        <v>-35160.300000000003</v>
      </c>
      <c r="Y4390" s="3">
        <v>13894747.220000001</v>
      </c>
      <c r="Z4390" s="3">
        <v>290518.01</v>
      </c>
      <c r="AA4390" s="3">
        <v>0</v>
      </c>
      <c r="AB4390">
        <v>0</v>
      </c>
      <c r="AC4390" s="3">
        <v>0</v>
      </c>
      <c r="AD4390" s="2">
        <v>-156592.79</v>
      </c>
      <c r="AE4390" s="3">
        <v>599122533.62</v>
      </c>
      <c r="AF4390" s="3">
        <v>12164932.65</v>
      </c>
      <c r="AG4390" s="3">
        <v>2628720.44</v>
      </c>
      <c r="AH4390" s="3">
        <v>103699.7</v>
      </c>
      <c r="AI4390" s="3">
        <v>2074</v>
      </c>
      <c r="AJ4390" s="2">
        <v>-10188946.82</v>
      </c>
    </row>
    <row r="4391" spans="1:36" hidden="1" x14ac:dyDescent="0.25">
      <c r="A4391" s="8">
        <v>9.1</v>
      </c>
      <c r="B4391" s="8" t="s">
        <v>8891</v>
      </c>
      <c r="C4391" s="8">
        <v>430020000032</v>
      </c>
      <c r="D4391" s="8" t="s">
        <v>8892</v>
      </c>
      <c r="G4391" s="10">
        <v>43727</v>
      </c>
      <c r="H4391" s="8" t="s">
        <v>31</v>
      </c>
      <c r="I4391" s="8" t="s">
        <v>32</v>
      </c>
      <c r="J4391" s="9">
        <v>9992</v>
      </c>
      <c r="K4391" s="9">
        <v>199.84</v>
      </c>
      <c r="L4391" s="8">
        <v>0</v>
      </c>
      <c r="M4391" s="14">
        <f t="shared" si="207"/>
        <v>10191.84</v>
      </c>
      <c r="N4391" s="8">
        <v>0</v>
      </c>
      <c r="O4391" s="8">
        <v>0</v>
      </c>
      <c r="P4391" s="8" t="s">
        <v>3496</v>
      </c>
      <c r="R4391" s="11">
        <v>3729</v>
      </c>
      <c r="S4391" s="13">
        <f>_xlfn.XLOOKUP(P4391,rif_fee_schedule!$A$2:$A$84,rif_fee_schedule!C$2:C$84, 0)*1.628</f>
        <v>19.218539999999997</v>
      </c>
      <c r="T4391" s="13">
        <f>_xlfn.XLOOKUP(P4391,rif_fee_schedule!$A$2:$A$84,rif_fee_schedule!D$2:D$84, 0)</f>
        <v>11.162000000000001</v>
      </c>
      <c r="U4391" s="14">
        <f t="shared" si="205"/>
        <v>71665.935659999988</v>
      </c>
      <c r="V4391" s="14">
        <f t="shared" si="206"/>
        <v>41623.098000000005</v>
      </c>
      <c r="Y4391" s="3">
        <v>13894747.220000001</v>
      </c>
      <c r="Z4391" s="3">
        <v>290518.01</v>
      </c>
      <c r="AA4391" s="3">
        <v>0</v>
      </c>
      <c r="AB4391">
        <v>0</v>
      </c>
      <c r="AC4391" s="3">
        <v>0</v>
      </c>
      <c r="AD4391" s="2">
        <v>-156592.79</v>
      </c>
      <c r="AE4391" s="3">
        <v>599122533.62</v>
      </c>
      <c r="AF4391" s="3">
        <v>12164932.65</v>
      </c>
      <c r="AG4391" s="3">
        <v>2628720.44</v>
      </c>
      <c r="AH4391" s="3">
        <v>103699.7</v>
      </c>
      <c r="AI4391" s="3">
        <v>2074</v>
      </c>
      <c r="AJ4391" s="2">
        <v>-10188946.82</v>
      </c>
    </row>
    <row r="4392" spans="1:36" hidden="1" x14ac:dyDescent="0.25">
      <c r="A4392" s="8">
        <v>3</v>
      </c>
      <c r="B4392" s="8" t="s">
        <v>3582</v>
      </c>
      <c r="C4392" s="8">
        <v>3220160050540</v>
      </c>
      <c r="D4392" s="8" t="s">
        <v>3583</v>
      </c>
      <c r="F4392" s="8" t="s">
        <v>3584</v>
      </c>
      <c r="G4392" s="10">
        <v>43720</v>
      </c>
      <c r="H4392" s="8" t="s">
        <v>31</v>
      </c>
      <c r="I4392" s="8" t="s">
        <v>38</v>
      </c>
      <c r="J4392" s="9">
        <v>9278.02</v>
      </c>
      <c r="K4392" s="9">
        <v>185.56</v>
      </c>
      <c r="L4392" s="8">
        <v>0</v>
      </c>
      <c r="M4392" s="14">
        <f t="shared" si="207"/>
        <v>9463.58</v>
      </c>
      <c r="N4392" s="8">
        <v>0</v>
      </c>
      <c r="O4392" s="8">
        <v>0</v>
      </c>
      <c r="P4392" s="8" t="s">
        <v>77</v>
      </c>
      <c r="R4392" s="8">
        <v>1</v>
      </c>
      <c r="S4392" s="13">
        <f>_xlfn.XLOOKUP(P4392,rif_fee_schedule!$A$2:$A$84,rif_fee_schedule!C$2:C$84, 0)*1.628</f>
        <v>9769.6279999999988</v>
      </c>
      <c r="T4392" s="13">
        <f>_xlfn.XLOOKUP(P4392,rif_fee_schedule!$A$2:$A$84,rif_fee_schedule!D$2:D$84, 0)</f>
        <v>5674</v>
      </c>
      <c r="U4392" s="14">
        <f t="shared" si="205"/>
        <v>9769.6279999999988</v>
      </c>
      <c r="V4392" s="14">
        <f t="shared" si="206"/>
        <v>5674</v>
      </c>
      <c r="W4392"/>
      <c r="Y4392" s="3">
        <v>23988344.25</v>
      </c>
      <c r="Z4392" s="3">
        <v>491993.61</v>
      </c>
      <c r="AA4392" s="3">
        <v>633517.25</v>
      </c>
      <c r="AB4392">
        <v>0</v>
      </c>
      <c r="AC4392" s="3">
        <v>0</v>
      </c>
      <c r="AD4392" s="2">
        <v>2811604.2</v>
      </c>
      <c r="AE4392" s="3">
        <v>599122533.62</v>
      </c>
      <c r="AF4392" s="3">
        <v>12164932.65</v>
      </c>
      <c r="AG4392" s="3">
        <v>2628720.44</v>
      </c>
      <c r="AH4392" s="3">
        <v>103699.7</v>
      </c>
      <c r="AI4392" s="3">
        <v>2074</v>
      </c>
      <c r="AJ4392" s="2">
        <v>-10188946.82</v>
      </c>
    </row>
    <row r="4393" spans="1:36" hidden="1" x14ac:dyDescent="0.25">
      <c r="A4393" s="8">
        <v>3</v>
      </c>
      <c r="B4393" s="8" t="s">
        <v>3691</v>
      </c>
      <c r="C4393" s="8">
        <v>3220160050550</v>
      </c>
      <c r="D4393" s="8" t="s">
        <v>3692</v>
      </c>
      <c r="F4393" s="8" t="s">
        <v>3693</v>
      </c>
      <c r="G4393" s="10">
        <v>43720</v>
      </c>
      <c r="H4393" s="8" t="s">
        <v>31</v>
      </c>
      <c r="I4393" s="8" t="s">
        <v>38</v>
      </c>
      <c r="J4393" s="9">
        <v>9278.02</v>
      </c>
      <c r="K4393" s="9">
        <v>185.56</v>
      </c>
      <c r="L4393" s="8">
        <v>0</v>
      </c>
      <c r="M4393" s="14">
        <f t="shared" si="207"/>
        <v>9463.58</v>
      </c>
      <c r="N4393" s="8">
        <v>0</v>
      </c>
      <c r="O4393" s="8">
        <v>0</v>
      </c>
      <c r="P4393" s="8" t="s">
        <v>77</v>
      </c>
      <c r="R4393" s="8">
        <v>1</v>
      </c>
      <c r="S4393" s="13">
        <f>_xlfn.XLOOKUP(P4393,rif_fee_schedule!$A$2:$A$84,rif_fee_schedule!C$2:C$84, 0)*1.628</f>
        <v>9769.6279999999988</v>
      </c>
      <c r="T4393" s="13">
        <f>_xlfn.XLOOKUP(P4393,rif_fee_schedule!$A$2:$A$84,rif_fee_schedule!D$2:D$84, 0)</f>
        <v>5674</v>
      </c>
      <c r="U4393" s="14">
        <f t="shared" si="205"/>
        <v>9769.6279999999988</v>
      </c>
      <c r="V4393" s="14">
        <f t="shared" si="206"/>
        <v>5674</v>
      </c>
      <c r="W4393"/>
      <c r="Y4393" s="3">
        <v>23988344.25</v>
      </c>
      <c r="Z4393" s="3">
        <v>491993.61</v>
      </c>
      <c r="AA4393" s="3">
        <v>633517.25</v>
      </c>
      <c r="AB4393">
        <v>0</v>
      </c>
      <c r="AC4393" s="3">
        <v>0</v>
      </c>
      <c r="AD4393" s="2">
        <v>2811604.2</v>
      </c>
      <c r="AE4393" s="3">
        <v>599122533.62</v>
      </c>
      <c r="AF4393" s="3">
        <v>12164932.65</v>
      </c>
      <c r="AG4393" s="3">
        <v>2628720.44</v>
      </c>
      <c r="AH4393" s="3">
        <v>103699.7</v>
      </c>
      <c r="AI4393" s="3">
        <v>2074</v>
      </c>
      <c r="AJ4393" s="2">
        <v>-10188946.82</v>
      </c>
    </row>
    <row r="4394" spans="1:36" hidden="1" x14ac:dyDescent="0.25">
      <c r="A4394" s="8">
        <v>3</v>
      </c>
      <c r="B4394" s="8" t="s">
        <v>3700</v>
      </c>
      <c r="C4394" s="8">
        <v>3220160051470</v>
      </c>
      <c r="D4394" s="8" t="s">
        <v>3701</v>
      </c>
      <c r="F4394" s="8" t="s">
        <v>3702</v>
      </c>
      <c r="G4394" s="10">
        <v>43720</v>
      </c>
      <c r="H4394" s="8" t="s">
        <v>31</v>
      </c>
      <c r="I4394" s="8" t="s">
        <v>38</v>
      </c>
      <c r="J4394" s="9">
        <v>9278.02</v>
      </c>
      <c r="K4394" s="9">
        <v>185.56</v>
      </c>
      <c r="L4394" s="8">
        <v>0</v>
      </c>
      <c r="M4394" s="14">
        <f t="shared" si="207"/>
        <v>9463.58</v>
      </c>
      <c r="N4394" s="8">
        <v>0</v>
      </c>
      <c r="O4394" s="8">
        <v>0</v>
      </c>
      <c r="P4394" s="8" t="s">
        <v>77</v>
      </c>
      <c r="R4394" s="8">
        <v>1</v>
      </c>
      <c r="S4394" s="13">
        <f>_xlfn.XLOOKUP(P4394,rif_fee_schedule!$A$2:$A$84,rif_fee_schedule!C$2:C$84, 0)*1.628</f>
        <v>9769.6279999999988</v>
      </c>
      <c r="T4394" s="13">
        <f>_xlfn.XLOOKUP(P4394,rif_fee_schedule!$A$2:$A$84,rif_fee_schedule!D$2:D$84, 0)</f>
        <v>5674</v>
      </c>
      <c r="U4394" s="14">
        <f t="shared" si="205"/>
        <v>9769.6279999999988</v>
      </c>
      <c r="V4394" s="14">
        <f t="shared" si="206"/>
        <v>5674</v>
      </c>
      <c r="W4394"/>
      <c r="Y4394" s="3">
        <v>23988344.25</v>
      </c>
      <c r="Z4394" s="3">
        <v>491993.61</v>
      </c>
      <c r="AA4394" s="3">
        <v>633517.25</v>
      </c>
      <c r="AB4394">
        <v>0</v>
      </c>
      <c r="AC4394" s="3">
        <v>0</v>
      </c>
      <c r="AD4394" s="2">
        <v>2811604.2</v>
      </c>
      <c r="AE4394" s="3">
        <v>599122533.62</v>
      </c>
      <c r="AF4394" s="3">
        <v>12164932.65</v>
      </c>
      <c r="AG4394" s="3">
        <v>2628720.44</v>
      </c>
      <c r="AH4394" s="3">
        <v>103699.7</v>
      </c>
      <c r="AI4394" s="3">
        <v>2074</v>
      </c>
      <c r="AJ4394" s="2">
        <v>-10188946.82</v>
      </c>
    </row>
    <row r="4395" spans="1:36" hidden="1" x14ac:dyDescent="0.25">
      <c r="A4395" s="8">
        <v>3</v>
      </c>
      <c r="B4395" s="8" t="s">
        <v>3579</v>
      </c>
      <c r="C4395" s="8">
        <v>3220160050570</v>
      </c>
      <c r="D4395" s="8" t="s">
        <v>3580</v>
      </c>
      <c r="F4395" s="8" t="s">
        <v>3581</v>
      </c>
      <c r="G4395" s="10">
        <v>43720</v>
      </c>
      <c r="H4395" s="8" t="s">
        <v>31</v>
      </c>
      <c r="I4395" s="8" t="s">
        <v>38</v>
      </c>
      <c r="J4395" s="9">
        <v>9278.02</v>
      </c>
      <c r="K4395" s="9">
        <v>185.56</v>
      </c>
      <c r="L4395" s="8">
        <v>0</v>
      </c>
      <c r="M4395" s="14">
        <f t="shared" si="207"/>
        <v>9463.58</v>
      </c>
      <c r="N4395" s="8">
        <v>0</v>
      </c>
      <c r="O4395" s="8">
        <v>0</v>
      </c>
      <c r="P4395" s="8" t="s">
        <v>77</v>
      </c>
      <c r="R4395" s="8">
        <v>1</v>
      </c>
      <c r="S4395" s="13">
        <f>_xlfn.XLOOKUP(P4395,rif_fee_schedule!$A$2:$A$84,rif_fee_schedule!C$2:C$84, 0)*1.628</f>
        <v>9769.6279999999988</v>
      </c>
      <c r="T4395" s="13">
        <f>_xlfn.XLOOKUP(P4395,rif_fee_schedule!$A$2:$A$84,rif_fee_schedule!D$2:D$84, 0)</f>
        <v>5674</v>
      </c>
      <c r="U4395" s="14">
        <f t="shared" si="205"/>
        <v>9769.6279999999988</v>
      </c>
      <c r="V4395" s="14">
        <f t="shared" si="206"/>
        <v>5674</v>
      </c>
      <c r="W4395"/>
      <c r="Y4395" s="3">
        <v>23988344.25</v>
      </c>
      <c r="Z4395" s="3">
        <v>491993.61</v>
      </c>
      <c r="AA4395" s="3">
        <v>633517.25</v>
      </c>
      <c r="AB4395">
        <v>0</v>
      </c>
      <c r="AC4395" s="3">
        <v>0</v>
      </c>
      <c r="AD4395" s="2">
        <v>2811604.2</v>
      </c>
      <c r="AE4395" s="3">
        <v>599122533.62</v>
      </c>
      <c r="AF4395" s="3">
        <v>12164932.65</v>
      </c>
      <c r="AG4395" s="3">
        <v>2628720.44</v>
      </c>
      <c r="AH4395" s="3">
        <v>103699.7</v>
      </c>
      <c r="AI4395" s="3">
        <v>2074</v>
      </c>
      <c r="AJ4395" s="2">
        <v>-10188946.82</v>
      </c>
    </row>
    <row r="4396" spans="1:36" hidden="1" x14ac:dyDescent="0.25">
      <c r="A4396" s="8">
        <v>3</v>
      </c>
      <c r="B4396" s="8" t="s">
        <v>3703</v>
      </c>
      <c r="C4396" s="8">
        <v>3220160051590</v>
      </c>
      <c r="D4396" s="8" t="s">
        <v>3704</v>
      </c>
      <c r="F4396" s="8" t="s">
        <v>3705</v>
      </c>
      <c r="G4396" s="10">
        <v>43721</v>
      </c>
      <c r="H4396" s="8" t="s">
        <v>31</v>
      </c>
      <c r="I4396" s="8" t="s">
        <v>38</v>
      </c>
      <c r="J4396" s="9">
        <v>9278.02</v>
      </c>
      <c r="K4396" s="9">
        <v>185.56</v>
      </c>
      <c r="L4396" s="8">
        <v>0</v>
      </c>
      <c r="M4396" s="14">
        <f t="shared" si="207"/>
        <v>9463.58</v>
      </c>
      <c r="N4396" s="8">
        <v>0</v>
      </c>
      <c r="O4396" s="8">
        <v>0</v>
      </c>
      <c r="P4396" s="8" t="s">
        <v>77</v>
      </c>
      <c r="R4396" s="8">
        <v>1</v>
      </c>
      <c r="S4396" s="13">
        <f>_xlfn.XLOOKUP(P4396,rif_fee_schedule!$A$2:$A$84,rif_fee_schedule!C$2:C$84, 0)*1.628</f>
        <v>9769.6279999999988</v>
      </c>
      <c r="T4396" s="13">
        <f>_xlfn.XLOOKUP(P4396,rif_fee_schedule!$A$2:$A$84,rif_fee_schedule!D$2:D$84, 0)</f>
        <v>5674</v>
      </c>
      <c r="U4396" s="14">
        <f t="shared" si="205"/>
        <v>9769.6279999999988</v>
      </c>
      <c r="V4396" s="14">
        <f t="shared" si="206"/>
        <v>5674</v>
      </c>
      <c r="W4396"/>
      <c r="Y4396" s="3">
        <v>23988344.25</v>
      </c>
      <c r="Z4396" s="3">
        <v>491993.61</v>
      </c>
      <c r="AA4396" s="3">
        <v>633517.25</v>
      </c>
      <c r="AB4396">
        <v>0</v>
      </c>
      <c r="AC4396" s="3">
        <v>0</v>
      </c>
      <c r="AD4396" s="2">
        <v>2811604.2</v>
      </c>
      <c r="AE4396" s="3">
        <v>599122533.62</v>
      </c>
      <c r="AF4396" s="3">
        <v>12164932.65</v>
      </c>
      <c r="AG4396" s="3">
        <v>2628720.44</v>
      </c>
      <c r="AH4396" s="3">
        <v>103699.7</v>
      </c>
      <c r="AI4396" s="3">
        <v>2074</v>
      </c>
      <c r="AJ4396" s="2">
        <v>-10188946.82</v>
      </c>
    </row>
    <row r="4397" spans="1:36" hidden="1" x14ac:dyDescent="0.25">
      <c r="A4397" s="8">
        <v>3</v>
      </c>
      <c r="B4397" s="8" t="s">
        <v>3706</v>
      </c>
      <c r="C4397" s="8">
        <v>3220160051600</v>
      </c>
      <c r="D4397" s="8" t="s">
        <v>3707</v>
      </c>
      <c r="F4397" s="8" t="s">
        <v>3708</v>
      </c>
      <c r="G4397" s="10">
        <v>43721</v>
      </c>
      <c r="H4397" s="8" t="s">
        <v>31</v>
      </c>
      <c r="I4397" s="8" t="s">
        <v>38</v>
      </c>
      <c r="J4397" s="9">
        <v>9278.02</v>
      </c>
      <c r="K4397" s="9">
        <v>185.56</v>
      </c>
      <c r="L4397" s="8">
        <v>0</v>
      </c>
      <c r="M4397" s="14">
        <f t="shared" si="207"/>
        <v>9463.58</v>
      </c>
      <c r="N4397" s="8">
        <v>0</v>
      </c>
      <c r="O4397" s="8">
        <v>0</v>
      </c>
      <c r="P4397" s="8" t="s">
        <v>77</v>
      </c>
      <c r="R4397" s="8">
        <v>1</v>
      </c>
      <c r="S4397" s="13">
        <f>_xlfn.XLOOKUP(P4397,rif_fee_schedule!$A$2:$A$84,rif_fee_schedule!C$2:C$84, 0)*1.628</f>
        <v>9769.6279999999988</v>
      </c>
      <c r="T4397" s="13">
        <f>_xlfn.XLOOKUP(P4397,rif_fee_schedule!$A$2:$A$84,rif_fee_schedule!D$2:D$84, 0)</f>
        <v>5674</v>
      </c>
      <c r="U4397" s="14">
        <f t="shared" si="205"/>
        <v>9769.6279999999988</v>
      </c>
      <c r="V4397" s="14">
        <f t="shared" si="206"/>
        <v>5674</v>
      </c>
      <c r="W4397"/>
      <c r="Y4397" s="3">
        <v>23988344.25</v>
      </c>
      <c r="Z4397" s="3">
        <v>491993.61</v>
      </c>
      <c r="AA4397" s="3">
        <v>633517.25</v>
      </c>
      <c r="AB4397">
        <v>0</v>
      </c>
      <c r="AC4397" s="3">
        <v>0</v>
      </c>
      <c r="AD4397" s="2">
        <v>2811604.2</v>
      </c>
      <c r="AE4397" s="3">
        <v>599122533.62</v>
      </c>
      <c r="AF4397" s="3">
        <v>12164932.65</v>
      </c>
      <c r="AG4397" s="3">
        <v>2628720.44</v>
      </c>
      <c r="AH4397" s="3">
        <v>103699.7</v>
      </c>
      <c r="AI4397" s="3">
        <v>2074</v>
      </c>
      <c r="AJ4397" s="2">
        <v>-10188946.82</v>
      </c>
    </row>
    <row r="4398" spans="1:36" hidden="1" x14ac:dyDescent="0.25">
      <c r="A4398" s="8">
        <v>3</v>
      </c>
      <c r="B4398" s="8" t="s">
        <v>3694</v>
      </c>
      <c r="C4398" s="8">
        <v>3220160051580</v>
      </c>
      <c r="D4398" s="8" t="s">
        <v>3695</v>
      </c>
      <c r="F4398" s="8" t="s">
        <v>3696</v>
      </c>
      <c r="G4398" s="10">
        <v>43720</v>
      </c>
      <c r="H4398" s="8" t="s">
        <v>31</v>
      </c>
      <c r="I4398" s="8" t="s">
        <v>38</v>
      </c>
      <c r="J4398" s="9">
        <v>9278.02</v>
      </c>
      <c r="K4398" s="9">
        <v>185.56</v>
      </c>
      <c r="L4398" s="8">
        <v>0</v>
      </c>
      <c r="M4398" s="14">
        <f t="shared" si="207"/>
        <v>9463.58</v>
      </c>
      <c r="N4398" s="8">
        <v>0</v>
      </c>
      <c r="O4398" s="8">
        <v>0</v>
      </c>
      <c r="P4398" s="8" t="s">
        <v>77</v>
      </c>
      <c r="R4398" s="8">
        <v>1</v>
      </c>
      <c r="S4398" s="13">
        <f>_xlfn.XLOOKUP(P4398,rif_fee_schedule!$A$2:$A$84,rif_fee_schedule!C$2:C$84, 0)*1.628</f>
        <v>9769.6279999999988</v>
      </c>
      <c r="T4398" s="13">
        <f>_xlfn.XLOOKUP(P4398,rif_fee_schedule!$A$2:$A$84,rif_fee_schedule!D$2:D$84, 0)</f>
        <v>5674</v>
      </c>
      <c r="U4398" s="14">
        <f t="shared" si="205"/>
        <v>9769.6279999999988</v>
      </c>
      <c r="V4398" s="14">
        <f t="shared" si="206"/>
        <v>5674</v>
      </c>
      <c r="W4398"/>
      <c r="Y4398" s="3">
        <v>23988344.25</v>
      </c>
      <c r="Z4398" s="3">
        <v>491993.61</v>
      </c>
      <c r="AA4398" s="3">
        <v>633517.25</v>
      </c>
      <c r="AB4398">
        <v>0</v>
      </c>
      <c r="AC4398" s="3">
        <v>0</v>
      </c>
      <c r="AD4398" s="2">
        <v>2811604.2</v>
      </c>
      <c r="AE4398" s="3">
        <v>599122533.62</v>
      </c>
      <c r="AF4398" s="3">
        <v>12164932.65</v>
      </c>
      <c r="AG4398" s="3">
        <v>2628720.44</v>
      </c>
      <c r="AH4398" s="3">
        <v>103699.7</v>
      </c>
      <c r="AI4398" s="3">
        <v>2074</v>
      </c>
      <c r="AJ4398" s="2">
        <v>-10188946.82</v>
      </c>
    </row>
    <row r="4399" spans="1:36" hidden="1" x14ac:dyDescent="0.25">
      <c r="A4399" s="8">
        <v>3.1</v>
      </c>
      <c r="B4399" s="8" t="s">
        <v>4153</v>
      </c>
      <c r="C4399" s="8">
        <v>1422350061630</v>
      </c>
      <c r="D4399" s="8" t="s">
        <v>4154</v>
      </c>
      <c r="G4399" s="10">
        <v>43726</v>
      </c>
      <c r="H4399" s="8" t="s">
        <v>31</v>
      </c>
      <c r="I4399" s="8" t="s">
        <v>32</v>
      </c>
      <c r="J4399" s="9">
        <v>0</v>
      </c>
      <c r="K4399" s="9">
        <v>0</v>
      </c>
      <c r="L4399" s="8">
        <v>0</v>
      </c>
      <c r="M4399" s="14">
        <f t="shared" si="207"/>
        <v>0</v>
      </c>
      <c r="N4399" s="8">
        <v>0</v>
      </c>
      <c r="O4399" s="8">
        <v>0</v>
      </c>
      <c r="P4399" s="8" t="s">
        <v>77</v>
      </c>
      <c r="R4399" s="8">
        <v>1</v>
      </c>
      <c r="S4399" s="13">
        <f>_xlfn.XLOOKUP(P4399,rif_fee_schedule!$A$2:$A$84,rif_fee_schedule!C$2:C$84, 0)*1.628</f>
        <v>9769.6279999999988</v>
      </c>
      <c r="T4399" s="13">
        <f>_xlfn.XLOOKUP(P4399,rif_fee_schedule!$A$2:$A$84,rif_fee_schedule!D$2:D$84, 0)</f>
        <v>5674</v>
      </c>
      <c r="U4399" s="14">
        <f t="shared" si="205"/>
        <v>9769.6279999999988</v>
      </c>
      <c r="V4399" s="14">
        <f t="shared" si="206"/>
        <v>5674</v>
      </c>
      <c r="Y4399" s="3">
        <v>34362078.990000002</v>
      </c>
      <c r="Z4399" s="3">
        <v>687512.03</v>
      </c>
      <c r="AA4399" s="3">
        <v>0</v>
      </c>
      <c r="AB4399">
        <v>0</v>
      </c>
      <c r="AC4399" s="3">
        <v>0</v>
      </c>
      <c r="AD4399" s="2">
        <v>-175934.14</v>
      </c>
      <c r="AE4399" s="3">
        <v>599122533.62</v>
      </c>
      <c r="AF4399" s="3">
        <v>12164932.65</v>
      </c>
      <c r="AG4399" s="3">
        <v>2628720.44</v>
      </c>
      <c r="AH4399" s="3">
        <v>103699.7</v>
      </c>
      <c r="AI4399" s="3">
        <v>2074</v>
      </c>
      <c r="AJ4399" s="2">
        <v>-10188946.82</v>
      </c>
    </row>
    <row r="4400" spans="1:36" hidden="1" x14ac:dyDescent="0.25">
      <c r="A4400" s="8">
        <v>3.1</v>
      </c>
      <c r="B4400" s="8" t="s">
        <v>4153</v>
      </c>
      <c r="C4400" s="8">
        <v>1422350061630</v>
      </c>
      <c r="D4400" s="8" t="s">
        <v>4154</v>
      </c>
      <c r="G4400" s="10">
        <v>43726</v>
      </c>
      <c r="H4400" s="8" t="s">
        <v>31</v>
      </c>
      <c r="I4400" s="8" t="s">
        <v>32</v>
      </c>
      <c r="J4400" s="9">
        <v>0</v>
      </c>
      <c r="K4400" s="9">
        <v>0</v>
      </c>
      <c r="L4400" s="8">
        <v>0</v>
      </c>
      <c r="M4400" s="14">
        <f t="shared" si="207"/>
        <v>0</v>
      </c>
      <c r="N4400" s="8">
        <v>0</v>
      </c>
      <c r="O4400" s="8">
        <v>0</v>
      </c>
      <c r="P4400" s="8" t="s">
        <v>77</v>
      </c>
      <c r="R4400" s="8">
        <v>-1</v>
      </c>
      <c r="S4400" s="13">
        <f>_xlfn.XLOOKUP(P4400,rif_fee_schedule!$A$2:$A$84,rif_fee_schedule!C$2:C$84, 0)*1.628</f>
        <v>9769.6279999999988</v>
      </c>
      <c r="T4400" s="13">
        <f>_xlfn.XLOOKUP(P4400,rif_fee_schedule!$A$2:$A$84,rif_fee_schedule!D$2:D$84, 0)</f>
        <v>5674</v>
      </c>
      <c r="U4400" s="14">
        <f t="shared" si="205"/>
        <v>-9769.6279999999988</v>
      </c>
      <c r="V4400" s="14">
        <f t="shared" si="206"/>
        <v>-5674</v>
      </c>
      <c r="Y4400" s="3">
        <v>34362078.990000002</v>
      </c>
      <c r="Z4400" s="3">
        <v>687512.03</v>
      </c>
      <c r="AA4400" s="3">
        <v>0</v>
      </c>
      <c r="AB4400">
        <v>0</v>
      </c>
      <c r="AC4400" s="3">
        <v>0</v>
      </c>
      <c r="AD4400" s="2">
        <v>-175934.14</v>
      </c>
      <c r="AE4400" s="3">
        <v>599122533.62</v>
      </c>
      <c r="AF4400" s="3">
        <v>12164932.65</v>
      </c>
      <c r="AG4400" s="3">
        <v>2628720.44</v>
      </c>
      <c r="AH4400" s="3">
        <v>103699.7</v>
      </c>
      <c r="AI4400" s="3">
        <v>2074</v>
      </c>
      <c r="AJ4400" s="2">
        <v>-10188946.82</v>
      </c>
    </row>
    <row r="4401" spans="1:36" hidden="1" x14ac:dyDescent="0.25">
      <c r="A4401" s="8">
        <v>3</v>
      </c>
      <c r="B4401" s="8" t="s">
        <v>3609</v>
      </c>
      <c r="C4401" s="8">
        <v>3220160051540</v>
      </c>
      <c r="D4401" s="8" t="s">
        <v>3610</v>
      </c>
      <c r="F4401" s="8" t="s">
        <v>3611</v>
      </c>
      <c r="G4401" s="10">
        <v>43720</v>
      </c>
      <c r="H4401" s="8" t="s">
        <v>31</v>
      </c>
      <c r="I4401" s="8" t="s">
        <v>38</v>
      </c>
      <c r="J4401" s="9">
        <v>9278.02</v>
      </c>
      <c r="K4401" s="9">
        <v>185.56</v>
      </c>
      <c r="L4401" s="8">
        <v>0</v>
      </c>
      <c r="M4401" s="14">
        <f t="shared" si="207"/>
        <v>9463.58</v>
      </c>
      <c r="N4401" s="8">
        <v>0</v>
      </c>
      <c r="O4401" s="8">
        <v>0</v>
      </c>
      <c r="P4401" s="8" t="s">
        <v>77</v>
      </c>
      <c r="R4401" s="8">
        <v>1</v>
      </c>
      <c r="S4401" s="13">
        <f>_xlfn.XLOOKUP(P4401,rif_fee_schedule!$A$2:$A$84,rif_fee_schedule!C$2:C$84, 0)*1.628</f>
        <v>9769.6279999999988</v>
      </c>
      <c r="T4401" s="13">
        <f>_xlfn.XLOOKUP(P4401,rif_fee_schedule!$A$2:$A$84,rif_fee_schedule!D$2:D$84, 0)</f>
        <v>5674</v>
      </c>
      <c r="U4401" s="14">
        <f t="shared" si="205"/>
        <v>9769.6279999999988</v>
      </c>
      <c r="V4401" s="14">
        <f t="shared" si="206"/>
        <v>5674</v>
      </c>
      <c r="W4401"/>
      <c r="Y4401" s="3">
        <v>23988344.25</v>
      </c>
      <c r="Z4401" s="3">
        <v>491993.61</v>
      </c>
      <c r="AA4401" s="3">
        <v>633517.25</v>
      </c>
      <c r="AB4401">
        <v>0</v>
      </c>
      <c r="AC4401" s="3">
        <v>0</v>
      </c>
      <c r="AD4401" s="2">
        <v>2811604.2</v>
      </c>
      <c r="AE4401" s="3">
        <v>599122533.62</v>
      </c>
      <c r="AF4401" s="3">
        <v>12164932.65</v>
      </c>
      <c r="AG4401" s="3">
        <v>2628720.44</v>
      </c>
      <c r="AH4401" s="3">
        <v>103699.7</v>
      </c>
      <c r="AI4401" s="3">
        <v>2074</v>
      </c>
      <c r="AJ4401" s="2">
        <v>-10188946.82</v>
      </c>
    </row>
    <row r="4402" spans="1:36" hidden="1" x14ac:dyDescent="0.25">
      <c r="A4402" s="8">
        <v>1</v>
      </c>
      <c r="B4402" s="8" t="s">
        <v>595</v>
      </c>
      <c r="C4402" s="8">
        <v>3530220408000</v>
      </c>
      <c r="D4402" s="8" t="s">
        <v>596</v>
      </c>
      <c r="F4402" s="8" t="s">
        <v>597</v>
      </c>
      <c r="G4402" s="10">
        <v>43748</v>
      </c>
      <c r="H4402" s="8" t="s">
        <v>31</v>
      </c>
      <c r="I4402" s="8" t="s">
        <v>38</v>
      </c>
      <c r="J4402" s="9">
        <v>16289.49</v>
      </c>
      <c r="K4402" s="9">
        <v>325.79000000000002</v>
      </c>
      <c r="L4402" s="8">
        <v>0</v>
      </c>
      <c r="M4402" s="14">
        <f t="shared" si="207"/>
        <v>16615.28</v>
      </c>
      <c r="N4402" s="8">
        <v>0</v>
      </c>
      <c r="O4402" s="8">
        <v>0</v>
      </c>
      <c r="P4402" s="8" t="s">
        <v>117</v>
      </c>
      <c r="R4402" s="8">
        <v>32</v>
      </c>
      <c r="S4402" s="13">
        <f>_xlfn.XLOOKUP(P4402,rif_fee_schedule!$A$2:$A$84,rif_fee_schedule!C$2:C$84, 0)*1.628</f>
        <v>4288.152</v>
      </c>
      <c r="T4402" s="13">
        <f>_xlfn.XLOOKUP(P4402,rif_fee_schedule!$A$2:$A$84,rif_fee_schedule!D$2:D$84, 0)</f>
        <v>2490</v>
      </c>
      <c r="U4402" s="14">
        <f t="shared" si="205"/>
        <v>137220.864</v>
      </c>
      <c r="V4402" s="14">
        <f t="shared" si="206"/>
        <v>79680</v>
      </c>
      <c r="W4402"/>
      <c r="Y4402" s="3">
        <v>74696854.359999999</v>
      </c>
      <c r="Z4402" s="3">
        <v>1494936.99</v>
      </c>
      <c r="AA4402" s="3">
        <v>1189721.74</v>
      </c>
      <c r="AB4402" s="2">
        <v>103699.7</v>
      </c>
      <c r="AC4402" s="3">
        <v>2074</v>
      </c>
      <c r="AD4402" s="2">
        <v>-3422401.68</v>
      </c>
      <c r="AE4402" s="3">
        <v>599122533.62</v>
      </c>
      <c r="AF4402" s="3">
        <v>12164932.65</v>
      </c>
      <c r="AG4402" s="3">
        <v>2628720.44</v>
      </c>
      <c r="AH4402" s="3">
        <v>103699.7</v>
      </c>
      <c r="AI4402" s="3">
        <v>2074</v>
      </c>
      <c r="AJ4402" s="2">
        <v>-10188946.82</v>
      </c>
    </row>
    <row r="4403" spans="1:36" hidden="1" x14ac:dyDescent="0.25">
      <c r="A4403" s="8">
        <v>6</v>
      </c>
      <c r="B4403" s="8" t="s">
        <v>5959</v>
      </c>
      <c r="C4403" s="8">
        <v>1678230000026</v>
      </c>
      <c r="D4403" s="8" t="s">
        <v>5960</v>
      </c>
      <c r="F4403" s="8" t="s">
        <v>5961</v>
      </c>
      <c r="G4403" s="10">
        <v>43732</v>
      </c>
      <c r="H4403" s="8" t="s">
        <v>31</v>
      </c>
      <c r="I4403" s="8" t="s">
        <v>38</v>
      </c>
      <c r="J4403" s="9">
        <v>56802.92</v>
      </c>
      <c r="K4403" s="9">
        <v>1136.06</v>
      </c>
      <c r="L4403" s="8">
        <v>0</v>
      </c>
      <c r="M4403" s="14">
        <f t="shared" si="207"/>
        <v>57938.979999999996</v>
      </c>
      <c r="N4403" s="8">
        <v>0</v>
      </c>
      <c r="O4403" s="8">
        <v>0</v>
      </c>
      <c r="P4403" s="8" t="s">
        <v>376</v>
      </c>
      <c r="R4403" s="8">
        <v>10</v>
      </c>
      <c r="S4403" s="13">
        <f>_xlfn.XLOOKUP(P4403,rif_fee_schedule!$A$2:$A$84,rif_fee_schedule!C$2:C$84, 0)*1.628</f>
        <v>5981.2719999999999</v>
      </c>
      <c r="T4403" s="13">
        <f>_xlfn.XLOOKUP(P4403,rif_fee_schedule!$A$2:$A$84,rif_fee_schedule!D$2:D$84, 0)</f>
        <v>3474</v>
      </c>
      <c r="U4403" s="14">
        <f t="shared" ref="U4403:U4466" si="208">S4403*R4403</f>
        <v>59812.72</v>
      </c>
      <c r="V4403" s="14">
        <f t="shared" ref="V4403:V4466" si="209">T4403*R4403</f>
        <v>34740</v>
      </c>
      <c r="W4403"/>
      <c r="Y4403" s="3">
        <v>43269262.359999999</v>
      </c>
      <c r="Z4403" s="3">
        <v>874367.57</v>
      </c>
      <c r="AA4403" s="3">
        <v>433279.63</v>
      </c>
      <c r="AB4403">
        <v>0</v>
      </c>
      <c r="AC4403" s="3">
        <v>0</v>
      </c>
      <c r="AD4403" s="2">
        <v>374512.67</v>
      </c>
      <c r="AE4403" s="3">
        <v>599122533.62</v>
      </c>
      <c r="AF4403" s="3">
        <v>12164932.65</v>
      </c>
      <c r="AG4403" s="3">
        <v>2628720.44</v>
      </c>
      <c r="AH4403" s="3">
        <v>103699.7</v>
      </c>
      <c r="AI4403" s="3">
        <v>2074</v>
      </c>
      <c r="AJ4403" s="2">
        <v>-10188946.82</v>
      </c>
    </row>
    <row r="4404" spans="1:36" hidden="1" x14ac:dyDescent="0.25">
      <c r="A4404" s="8">
        <v>6</v>
      </c>
      <c r="B4404" s="8" t="s">
        <v>5956</v>
      </c>
      <c r="C4404" s="8">
        <v>1678230000026</v>
      </c>
      <c r="D4404" s="8" t="s">
        <v>5957</v>
      </c>
      <c r="F4404" s="8" t="s">
        <v>5958</v>
      </c>
      <c r="G4404" s="10">
        <v>43733</v>
      </c>
      <c r="H4404" s="8" t="s">
        <v>31</v>
      </c>
      <c r="I4404" s="8" t="s">
        <v>38</v>
      </c>
      <c r="J4404" s="9">
        <v>51122.63</v>
      </c>
      <c r="K4404" s="9">
        <v>1022.45</v>
      </c>
      <c r="L4404" s="8">
        <v>0</v>
      </c>
      <c r="M4404" s="14">
        <f t="shared" si="207"/>
        <v>52145.079999999994</v>
      </c>
      <c r="N4404" s="8">
        <v>0</v>
      </c>
      <c r="O4404" s="8">
        <v>0</v>
      </c>
      <c r="P4404" s="8" t="s">
        <v>376</v>
      </c>
      <c r="R4404" s="8">
        <v>9</v>
      </c>
      <c r="S4404" s="13">
        <f>_xlfn.XLOOKUP(P4404,rif_fee_schedule!$A$2:$A$84,rif_fee_schedule!C$2:C$84, 0)*1.628</f>
        <v>5981.2719999999999</v>
      </c>
      <c r="T4404" s="13">
        <f>_xlfn.XLOOKUP(P4404,rif_fee_schedule!$A$2:$A$84,rif_fee_schedule!D$2:D$84, 0)</f>
        <v>3474</v>
      </c>
      <c r="U4404" s="14">
        <f t="shared" si="208"/>
        <v>53831.447999999997</v>
      </c>
      <c r="V4404" s="14">
        <f t="shared" si="209"/>
        <v>31266</v>
      </c>
      <c r="W4404"/>
      <c r="Y4404" s="3">
        <v>43269262.359999999</v>
      </c>
      <c r="Z4404" s="3">
        <v>874367.57</v>
      </c>
      <c r="AA4404" s="3">
        <v>433279.63</v>
      </c>
      <c r="AB4404">
        <v>0</v>
      </c>
      <c r="AC4404" s="3">
        <v>0</v>
      </c>
      <c r="AD4404" s="2">
        <v>374512.67</v>
      </c>
      <c r="AE4404" s="3">
        <v>599122533.62</v>
      </c>
      <c r="AF4404" s="3">
        <v>12164932.65</v>
      </c>
      <c r="AG4404" s="3">
        <v>2628720.44</v>
      </c>
      <c r="AH4404" s="3">
        <v>103699.7</v>
      </c>
      <c r="AI4404" s="3">
        <v>2074</v>
      </c>
      <c r="AJ4404" s="2">
        <v>-10188946.82</v>
      </c>
    </row>
    <row r="4405" spans="1:36" hidden="1" x14ac:dyDescent="0.25">
      <c r="A4405" s="8">
        <v>6</v>
      </c>
      <c r="B4405" s="8" t="s">
        <v>8296</v>
      </c>
      <c r="C4405" s="8">
        <v>3660080050130</v>
      </c>
      <c r="D4405" s="8" t="s">
        <v>8297</v>
      </c>
      <c r="F4405" s="8" t="s">
        <v>8298</v>
      </c>
      <c r="G4405" s="10">
        <v>43727</v>
      </c>
      <c r="H4405" s="8" t="s">
        <v>31</v>
      </c>
      <c r="I4405" s="8" t="s">
        <v>38</v>
      </c>
      <c r="J4405" s="9">
        <v>9278.02</v>
      </c>
      <c r="K4405" s="9">
        <v>185.56</v>
      </c>
      <c r="L4405" s="8">
        <v>0</v>
      </c>
      <c r="M4405" s="14">
        <f t="shared" si="207"/>
        <v>9463.58</v>
      </c>
      <c r="N4405" s="8">
        <v>0</v>
      </c>
      <c r="O4405" s="8">
        <v>0</v>
      </c>
      <c r="P4405" s="8" t="s">
        <v>77</v>
      </c>
      <c r="R4405" s="8">
        <v>1</v>
      </c>
      <c r="S4405" s="13">
        <f>_xlfn.XLOOKUP(P4405,rif_fee_schedule!$A$2:$A$84,rif_fee_schedule!C$2:C$84, 0)*1.628</f>
        <v>9769.6279999999988</v>
      </c>
      <c r="T4405" s="13">
        <f>_xlfn.XLOOKUP(P4405,rif_fee_schedule!$A$2:$A$84,rif_fee_schedule!D$2:D$84, 0)</f>
        <v>5674</v>
      </c>
      <c r="U4405" s="14">
        <f t="shared" si="208"/>
        <v>9769.6279999999988</v>
      </c>
      <c r="V4405" s="14">
        <f t="shared" si="209"/>
        <v>5674</v>
      </c>
      <c r="W4405"/>
      <c r="Y4405" s="3">
        <v>43269262.359999999</v>
      </c>
      <c r="Z4405" s="3">
        <v>874367.57</v>
      </c>
      <c r="AA4405" s="3">
        <v>433279.63</v>
      </c>
      <c r="AB4405">
        <v>0</v>
      </c>
      <c r="AC4405" s="3">
        <v>0</v>
      </c>
      <c r="AD4405" s="2">
        <v>374512.67</v>
      </c>
      <c r="AE4405" s="3">
        <v>599122533.62</v>
      </c>
      <c r="AF4405" s="3">
        <v>12164932.65</v>
      </c>
      <c r="AG4405" s="3">
        <v>2628720.44</v>
      </c>
      <c r="AH4405" s="3">
        <v>103699.7</v>
      </c>
      <c r="AI4405" s="3">
        <v>2074</v>
      </c>
      <c r="AJ4405" s="2">
        <v>-10188946.82</v>
      </c>
    </row>
    <row r="4406" spans="1:36" hidden="1" x14ac:dyDescent="0.25">
      <c r="A4406" s="8">
        <v>2</v>
      </c>
      <c r="B4406" s="8" t="s">
        <v>2453</v>
      </c>
      <c r="C4406" s="8">
        <v>2442320030260</v>
      </c>
      <c r="D4406" s="8" t="s">
        <v>2454</v>
      </c>
      <c r="F4406" s="8" t="s">
        <v>2455</v>
      </c>
      <c r="G4406" s="10">
        <v>43726</v>
      </c>
      <c r="H4406" s="8" t="s">
        <v>31</v>
      </c>
      <c r="I4406" s="8" t="s">
        <v>38</v>
      </c>
      <c r="J4406" s="9">
        <v>0</v>
      </c>
      <c r="K4406" s="9">
        <v>0</v>
      </c>
      <c r="L4406" s="8">
        <v>0</v>
      </c>
      <c r="M4406" s="14">
        <f t="shared" si="207"/>
        <v>0</v>
      </c>
      <c r="N4406" s="8">
        <v>0</v>
      </c>
      <c r="O4406" s="8">
        <v>0</v>
      </c>
      <c r="P4406" s="8" t="s">
        <v>77</v>
      </c>
      <c r="R4406" s="8">
        <v>0</v>
      </c>
      <c r="S4406" s="13">
        <f>_xlfn.XLOOKUP(P4406,rif_fee_schedule!$A$2:$A$84,rif_fee_schedule!C$2:C$84, 0)*1.628</f>
        <v>9769.6279999999988</v>
      </c>
      <c r="T4406" s="13">
        <f>_xlfn.XLOOKUP(P4406,rif_fee_schedule!$A$2:$A$84,rif_fee_schedule!D$2:D$84, 0)</f>
        <v>5674</v>
      </c>
      <c r="U4406" s="14">
        <f t="shared" si="208"/>
        <v>0</v>
      </c>
      <c r="V4406" s="14">
        <f t="shared" si="209"/>
        <v>0</v>
      </c>
      <c r="W4406"/>
      <c r="Y4406" s="3">
        <v>272008405.74000001</v>
      </c>
      <c r="Z4406" s="3">
        <v>5573244.3300000001</v>
      </c>
      <c r="AA4406" s="3">
        <v>0</v>
      </c>
      <c r="AB4406">
        <v>0</v>
      </c>
      <c r="AC4406" s="3">
        <v>0</v>
      </c>
      <c r="AD4406" s="2">
        <v>-7297347.0099999998</v>
      </c>
      <c r="AE4406" s="3">
        <v>599122533.62</v>
      </c>
      <c r="AF4406" s="3">
        <v>12164932.65</v>
      </c>
      <c r="AG4406" s="3">
        <v>2628720.44</v>
      </c>
      <c r="AH4406" s="3">
        <v>103699.7</v>
      </c>
      <c r="AI4406" s="3">
        <v>2074</v>
      </c>
      <c r="AJ4406" s="2">
        <v>-10188946.82</v>
      </c>
    </row>
    <row r="4407" spans="1:36" hidden="1" x14ac:dyDescent="0.25">
      <c r="A4407" s="8">
        <v>1.1000000000000001</v>
      </c>
      <c r="B4407" s="8" t="s">
        <v>745</v>
      </c>
      <c r="C4407" s="8">
        <v>940360140100</v>
      </c>
      <c r="D4407" s="8" t="s">
        <v>746</v>
      </c>
      <c r="F4407" s="8" t="s">
        <v>747</v>
      </c>
      <c r="G4407" s="10">
        <v>43727</v>
      </c>
      <c r="H4407" s="8" t="s">
        <v>31</v>
      </c>
      <c r="I4407" s="8" t="s">
        <v>38</v>
      </c>
      <c r="J4407" s="9">
        <v>0</v>
      </c>
      <c r="K4407" s="9">
        <v>0</v>
      </c>
      <c r="L4407" s="8">
        <v>0</v>
      </c>
      <c r="M4407" s="14">
        <f t="shared" si="207"/>
        <v>0</v>
      </c>
      <c r="N4407" s="8">
        <v>0</v>
      </c>
      <c r="O4407" s="8">
        <v>0</v>
      </c>
      <c r="P4407" s="8" t="s">
        <v>77</v>
      </c>
      <c r="R4407" s="8">
        <v>0</v>
      </c>
      <c r="S4407" s="13">
        <f>_xlfn.XLOOKUP(P4407,rif_fee_schedule!$A$2:$A$84,rif_fee_schedule!C$2:C$84, 0)*1.628</f>
        <v>9769.6279999999988</v>
      </c>
      <c r="T4407" s="13">
        <f>_xlfn.XLOOKUP(P4407,rif_fee_schedule!$A$2:$A$84,rif_fee_schedule!D$2:D$84, 0)</f>
        <v>5674</v>
      </c>
      <c r="U4407" s="14">
        <f t="shared" si="208"/>
        <v>0</v>
      </c>
      <c r="V4407" s="14">
        <f t="shared" si="209"/>
        <v>0</v>
      </c>
      <c r="W4407"/>
      <c r="Y4407" s="3">
        <v>13538989.02</v>
      </c>
      <c r="Z4407" s="3">
        <v>280635.13</v>
      </c>
      <c r="AA4407" s="3">
        <v>0</v>
      </c>
      <c r="AB4407">
        <v>0</v>
      </c>
      <c r="AC4407" s="3">
        <v>0</v>
      </c>
      <c r="AD4407" s="2">
        <v>-2316507.67</v>
      </c>
      <c r="AE4407" s="3">
        <v>599122533.62</v>
      </c>
      <c r="AF4407" s="3">
        <v>12164932.65</v>
      </c>
      <c r="AG4407" s="3">
        <v>2628720.44</v>
      </c>
      <c r="AH4407" s="3">
        <v>103699.7</v>
      </c>
      <c r="AI4407" s="3">
        <v>2074</v>
      </c>
      <c r="AJ4407" s="2">
        <v>-10188946.82</v>
      </c>
    </row>
    <row r="4408" spans="1:36" hidden="1" x14ac:dyDescent="0.25">
      <c r="A4408" s="8">
        <v>2</v>
      </c>
      <c r="B4408" s="8" t="s">
        <v>1842</v>
      </c>
      <c r="C4408" s="8">
        <v>132190081540</v>
      </c>
      <c r="D4408" s="8" t="s">
        <v>1843</v>
      </c>
      <c r="F4408" s="8" t="s">
        <v>1844</v>
      </c>
      <c r="G4408" s="10">
        <v>43721</v>
      </c>
      <c r="H4408" s="8" t="s">
        <v>31</v>
      </c>
      <c r="I4408" s="8" t="s">
        <v>38</v>
      </c>
      <c r="J4408" s="9">
        <v>0</v>
      </c>
      <c r="K4408" s="9">
        <v>0</v>
      </c>
      <c r="L4408" s="8">
        <v>0</v>
      </c>
      <c r="M4408" s="14">
        <f t="shared" si="207"/>
        <v>0</v>
      </c>
      <c r="N4408" s="8">
        <v>0</v>
      </c>
      <c r="O4408" s="8">
        <v>0</v>
      </c>
      <c r="P4408" s="8" t="s">
        <v>77</v>
      </c>
      <c r="R4408" s="8">
        <v>0</v>
      </c>
      <c r="S4408" s="13">
        <f>_xlfn.XLOOKUP(P4408,rif_fee_schedule!$A$2:$A$84,rif_fee_schedule!C$2:C$84, 0)*1.628</f>
        <v>9769.6279999999988</v>
      </c>
      <c r="T4408" s="13">
        <f>_xlfn.XLOOKUP(P4408,rif_fee_schedule!$A$2:$A$84,rif_fee_schedule!D$2:D$84, 0)</f>
        <v>5674</v>
      </c>
      <c r="U4408" s="14">
        <f t="shared" si="208"/>
        <v>0</v>
      </c>
      <c r="V4408" s="14">
        <f t="shared" si="209"/>
        <v>0</v>
      </c>
      <c r="W4408"/>
      <c r="Y4408" s="3">
        <v>272008405.74000001</v>
      </c>
      <c r="Z4408" s="3">
        <v>5573244.3300000001</v>
      </c>
      <c r="AA4408" s="3">
        <v>0</v>
      </c>
      <c r="AB4408">
        <v>0</v>
      </c>
      <c r="AC4408" s="3">
        <v>0</v>
      </c>
      <c r="AD4408" s="2">
        <v>-7297347.0099999998</v>
      </c>
      <c r="AE4408" s="3">
        <v>599122533.62</v>
      </c>
      <c r="AF4408" s="3">
        <v>12164932.65</v>
      </c>
      <c r="AG4408" s="3">
        <v>2628720.44</v>
      </c>
      <c r="AH4408" s="3">
        <v>103699.7</v>
      </c>
      <c r="AI4408" s="3">
        <v>2074</v>
      </c>
      <c r="AJ4408" s="2">
        <v>-10188946.82</v>
      </c>
    </row>
    <row r="4409" spans="1:36" hidden="1" x14ac:dyDescent="0.25">
      <c r="A4409" s="8">
        <v>2</v>
      </c>
      <c r="B4409" s="8" t="s">
        <v>2299</v>
      </c>
      <c r="C4409" s="8">
        <v>141280500020</v>
      </c>
      <c r="D4409" s="8" t="s">
        <v>2300</v>
      </c>
      <c r="G4409" s="10">
        <v>43732</v>
      </c>
      <c r="H4409" s="8" t="s">
        <v>31</v>
      </c>
      <c r="I4409" s="8" t="s">
        <v>32</v>
      </c>
      <c r="J4409" s="9">
        <v>6579.34</v>
      </c>
      <c r="K4409" s="9">
        <v>131.59</v>
      </c>
      <c r="L4409" s="8">
        <v>0</v>
      </c>
      <c r="M4409" s="14">
        <f t="shared" si="207"/>
        <v>6710.93</v>
      </c>
      <c r="N4409" s="8">
        <v>0</v>
      </c>
      <c r="O4409" s="8">
        <v>0</v>
      </c>
      <c r="P4409" s="8" t="s">
        <v>77</v>
      </c>
      <c r="R4409" s="8">
        <v>1</v>
      </c>
      <c r="S4409" s="13">
        <f>_xlfn.XLOOKUP(P4409,rif_fee_schedule!$A$2:$A$84,rif_fee_schedule!C$2:C$84, 0)*1.628</f>
        <v>9769.6279999999988</v>
      </c>
      <c r="T4409" s="13">
        <f>_xlfn.XLOOKUP(P4409,rif_fee_schedule!$A$2:$A$84,rif_fee_schedule!D$2:D$84, 0)</f>
        <v>5674</v>
      </c>
      <c r="U4409" s="14">
        <f t="shared" si="208"/>
        <v>9769.6279999999988</v>
      </c>
      <c r="V4409" s="14">
        <f t="shared" si="209"/>
        <v>5674</v>
      </c>
      <c r="W4409"/>
      <c r="Y4409" s="3">
        <v>272008405.74000001</v>
      </c>
      <c r="Z4409" s="3">
        <v>5573244.3300000001</v>
      </c>
      <c r="AA4409" s="3">
        <v>0</v>
      </c>
      <c r="AB4409">
        <v>0</v>
      </c>
      <c r="AC4409" s="3">
        <v>0</v>
      </c>
      <c r="AD4409" s="2">
        <v>-7297347.0099999998</v>
      </c>
      <c r="AE4409" s="3">
        <v>599122533.62</v>
      </c>
      <c r="AF4409" s="3">
        <v>12164932.65</v>
      </c>
      <c r="AG4409" s="3">
        <v>2628720.44</v>
      </c>
      <c r="AH4409" s="3">
        <v>103699.7</v>
      </c>
      <c r="AI4409" s="3">
        <v>2074</v>
      </c>
      <c r="AJ4409" s="2">
        <v>-10188946.82</v>
      </c>
    </row>
    <row r="4410" spans="1:36" hidden="1" x14ac:dyDescent="0.25">
      <c r="A4410" s="8">
        <v>2</v>
      </c>
      <c r="B4410" s="8" t="s">
        <v>2299</v>
      </c>
      <c r="C4410" s="8">
        <v>141280500020</v>
      </c>
      <c r="D4410" s="8" t="s">
        <v>2300</v>
      </c>
      <c r="G4410" s="10">
        <v>43732</v>
      </c>
      <c r="H4410" s="8" t="s">
        <v>31</v>
      </c>
      <c r="I4410" s="8" t="s">
        <v>32</v>
      </c>
      <c r="J4410" s="9">
        <v>6579.34</v>
      </c>
      <c r="K4410" s="9">
        <v>131.59</v>
      </c>
      <c r="L4410" s="8">
        <v>0</v>
      </c>
      <c r="M4410" s="14">
        <f t="shared" si="207"/>
        <v>6710.93</v>
      </c>
      <c r="N4410" s="8">
        <v>0</v>
      </c>
      <c r="O4410" s="8">
        <v>0</v>
      </c>
      <c r="P4410" s="8" t="s">
        <v>77</v>
      </c>
      <c r="R4410" s="8">
        <v>-0.25</v>
      </c>
      <c r="S4410" s="13">
        <f>_xlfn.XLOOKUP(P4410,rif_fee_schedule!$A$2:$A$84,rif_fee_schedule!C$2:C$84, 0)*1.628</f>
        <v>9769.6279999999988</v>
      </c>
      <c r="T4410" s="13">
        <f>_xlfn.XLOOKUP(P4410,rif_fee_schedule!$A$2:$A$84,rif_fee_schedule!D$2:D$84, 0)</f>
        <v>5674</v>
      </c>
      <c r="U4410" s="14">
        <f t="shared" si="208"/>
        <v>-2442.4069999999997</v>
      </c>
      <c r="V4410" s="14">
        <f t="shared" si="209"/>
        <v>-1418.5</v>
      </c>
      <c r="W4410"/>
      <c r="Y4410" s="3">
        <v>272008405.74000001</v>
      </c>
      <c r="Z4410" s="3">
        <v>5573244.3300000001</v>
      </c>
      <c r="AA4410" s="3">
        <v>0</v>
      </c>
      <c r="AB4410">
        <v>0</v>
      </c>
      <c r="AC4410" s="3">
        <v>0</v>
      </c>
      <c r="AD4410" s="2">
        <v>-7297347.0099999998</v>
      </c>
      <c r="AE4410" s="3">
        <v>599122533.62</v>
      </c>
      <c r="AF4410" s="3">
        <v>12164932.65</v>
      </c>
      <c r="AG4410" s="3">
        <v>2628720.44</v>
      </c>
      <c r="AH4410" s="3">
        <v>103699.7</v>
      </c>
      <c r="AI4410" s="3">
        <v>2074</v>
      </c>
      <c r="AJ4410" s="2">
        <v>-10188946.82</v>
      </c>
    </row>
    <row r="4411" spans="1:36" hidden="1" x14ac:dyDescent="0.25">
      <c r="A4411" s="8">
        <v>2</v>
      </c>
      <c r="B4411" s="8" t="s">
        <v>1375</v>
      </c>
      <c r="C4411" s="8">
        <v>131250240130</v>
      </c>
      <c r="D4411" s="8" t="s">
        <v>1376</v>
      </c>
      <c r="G4411" s="10">
        <v>43726</v>
      </c>
      <c r="H4411" s="8" t="s">
        <v>31</v>
      </c>
      <c r="I4411" s="8" t="s">
        <v>32</v>
      </c>
      <c r="J4411" s="9">
        <v>52823.31</v>
      </c>
      <c r="K4411" s="9">
        <v>1056.47</v>
      </c>
      <c r="L4411" s="8">
        <v>0</v>
      </c>
      <c r="M4411" s="14">
        <f t="shared" si="207"/>
        <v>53879.78</v>
      </c>
      <c r="N4411" s="8">
        <v>0</v>
      </c>
      <c r="O4411" s="8">
        <v>0</v>
      </c>
      <c r="P4411" s="8" t="s">
        <v>77</v>
      </c>
      <c r="R4411" s="8">
        <v>-1</v>
      </c>
      <c r="S4411" s="13">
        <f>_xlfn.XLOOKUP(P4411,rif_fee_schedule!$A$2:$A$84,rif_fee_schedule!C$2:C$84, 0)*1.628</f>
        <v>9769.6279999999988</v>
      </c>
      <c r="T4411" s="13">
        <f>_xlfn.XLOOKUP(P4411,rif_fee_schedule!$A$2:$A$84,rif_fee_schedule!D$2:D$84, 0)</f>
        <v>5674</v>
      </c>
      <c r="U4411" s="14">
        <f t="shared" si="208"/>
        <v>-9769.6279999999988</v>
      </c>
      <c r="V4411" s="14">
        <f t="shared" si="209"/>
        <v>-5674</v>
      </c>
      <c r="W4411"/>
      <c r="Y4411" s="3">
        <v>272008405.74000001</v>
      </c>
      <c r="Z4411" s="3">
        <v>5573244.3300000001</v>
      </c>
      <c r="AA4411" s="3">
        <v>0</v>
      </c>
      <c r="AB4411">
        <v>0</v>
      </c>
      <c r="AC4411" s="3">
        <v>0</v>
      </c>
      <c r="AD4411" s="2">
        <v>-7297347.0099999998</v>
      </c>
      <c r="AE4411" s="3">
        <v>599122533.62</v>
      </c>
      <c r="AF4411" s="3">
        <v>12164932.65</v>
      </c>
      <c r="AG4411" s="3">
        <v>2628720.44</v>
      </c>
      <c r="AH4411" s="3">
        <v>103699.7</v>
      </c>
      <c r="AI4411" s="3">
        <v>2074</v>
      </c>
      <c r="AJ4411" s="2">
        <v>-10188946.82</v>
      </c>
    </row>
    <row r="4412" spans="1:36" hidden="1" x14ac:dyDescent="0.25">
      <c r="A4412" s="8">
        <v>2</v>
      </c>
      <c r="B4412" s="8" t="s">
        <v>1375</v>
      </c>
      <c r="C4412" s="8">
        <v>131250240130</v>
      </c>
      <c r="D4412" s="8" t="s">
        <v>1376</v>
      </c>
      <c r="G4412" s="10">
        <v>43726</v>
      </c>
      <c r="H4412" s="8" t="s">
        <v>31</v>
      </c>
      <c r="I4412" s="8" t="s">
        <v>32</v>
      </c>
      <c r="J4412" s="9">
        <v>52823.31</v>
      </c>
      <c r="K4412" s="9">
        <v>1056.47</v>
      </c>
      <c r="L4412" s="8">
        <v>0</v>
      </c>
      <c r="M4412" s="14">
        <f t="shared" si="207"/>
        <v>53879.78</v>
      </c>
      <c r="N4412" s="8">
        <v>0</v>
      </c>
      <c r="O4412" s="8">
        <v>0</v>
      </c>
      <c r="P4412" s="8" t="s">
        <v>113</v>
      </c>
      <c r="R4412" s="8">
        <v>10</v>
      </c>
      <c r="S4412" s="13">
        <f>_xlfn.XLOOKUP(P4412,rif_fee_schedule!$A$2:$A$84,rif_fee_schedule!C$2:C$84, 0)*1.628</f>
        <v>6860.3919999999998</v>
      </c>
      <c r="T4412" s="13">
        <f>_xlfn.XLOOKUP(P4412,rif_fee_schedule!$A$2:$A$84,rif_fee_schedule!D$2:D$84, 0)</f>
        <v>3984</v>
      </c>
      <c r="U4412" s="14">
        <f t="shared" si="208"/>
        <v>68603.92</v>
      </c>
      <c r="V4412" s="14">
        <f t="shared" si="209"/>
        <v>39840</v>
      </c>
      <c r="W4412"/>
      <c r="Y4412" s="3">
        <v>272008405.74000001</v>
      </c>
      <c r="Z4412" s="3">
        <v>5573244.3300000001</v>
      </c>
      <c r="AA4412" s="3">
        <v>0</v>
      </c>
      <c r="AB4412">
        <v>0</v>
      </c>
      <c r="AC4412" s="3">
        <v>0</v>
      </c>
      <c r="AD4412" s="2">
        <v>-7297347.0099999998</v>
      </c>
      <c r="AE4412" s="3">
        <v>599122533.62</v>
      </c>
      <c r="AF4412" s="3">
        <v>12164932.65</v>
      </c>
      <c r="AG4412" s="3">
        <v>2628720.44</v>
      </c>
      <c r="AH4412" s="3">
        <v>103699.7</v>
      </c>
      <c r="AI4412" s="3">
        <v>2074</v>
      </c>
      <c r="AJ4412" s="2">
        <v>-10188946.82</v>
      </c>
    </row>
    <row r="4413" spans="1:36" hidden="1" x14ac:dyDescent="0.25">
      <c r="A4413" s="8">
        <v>2</v>
      </c>
      <c r="B4413" s="8" t="s">
        <v>2297</v>
      </c>
      <c r="C4413" s="8">
        <v>141280500030</v>
      </c>
      <c r="D4413" s="8" t="s">
        <v>2298</v>
      </c>
      <c r="G4413" s="10">
        <v>43732</v>
      </c>
      <c r="H4413" s="8" t="s">
        <v>31</v>
      </c>
      <c r="I4413" s="8" t="s">
        <v>32</v>
      </c>
      <c r="J4413" s="9">
        <v>6579.34</v>
      </c>
      <c r="K4413" s="9">
        <v>131.59</v>
      </c>
      <c r="L4413" s="8">
        <v>0</v>
      </c>
      <c r="M4413" s="14">
        <f t="shared" si="207"/>
        <v>6710.93</v>
      </c>
      <c r="N4413" s="8">
        <v>0</v>
      </c>
      <c r="O4413" s="8">
        <v>0</v>
      </c>
      <c r="P4413" s="8" t="s">
        <v>77</v>
      </c>
      <c r="R4413" s="8">
        <v>-0.25</v>
      </c>
      <c r="S4413" s="13">
        <f>_xlfn.XLOOKUP(P4413,rif_fee_schedule!$A$2:$A$84,rif_fee_schedule!C$2:C$84, 0)*1.628</f>
        <v>9769.6279999999988</v>
      </c>
      <c r="T4413" s="13">
        <f>_xlfn.XLOOKUP(P4413,rif_fee_schedule!$A$2:$A$84,rif_fee_schedule!D$2:D$84, 0)</f>
        <v>5674</v>
      </c>
      <c r="U4413" s="14">
        <f t="shared" si="208"/>
        <v>-2442.4069999999997</v>
      </c>
      <c r="V4413" s="14">
        <f t="shared" si="209"/>
        <v>-1418.5</v>
      </c>
      <c r="W4413"/>
      <c r="Y4413" s="3">
        <v>272008405.74000001</v>
      </c>
      <c r="Z4413" s="3">
        <v>5573244.3300000001</v>
      </c>
      <c r="AA4413" s="3">
        <v>0</v>
      </c>
      <c r="AB4413">
        <v>0</v>
      </c>
      <c r="AC4413" s="3">
        <v>0</v>
      </c>
      <c r="AD4413" s="2">
        <v>-7297347.0099999998</v>
      </c>
      <c r="AE4413" s="3">
        <v>599122533.62</v>
      </c>
      <c r="AF4413" s="3">
        <v>12164932.65</v>
      </c>
      <c r="AG4413" s="3">
        <v>2628720.44</v>
      </c>
      <c r="AH4413" s="3">
        <v>103699.7</v>
      </c>
      <c r="AI4413" s="3">
        <v>2074</v>
      </c>
      <c r="AJ4413" s="2">
        <v>-10188946.82</v>
      </c>
    </row>
    <row r="4414" spans="1:36" hidden="1" x14ac:dyDescent="0.25">
      <c r="A4414" s="8">
        <v>2</v>
      </c>
      <c r="B4414" s="8" t="s">
        <v>2297</v>
      </c>
      <c r="C4414" s="8">
        <v>141280500030</v>
      </c>
      <c r="D4414" s="8" t="s">
        <v>2298</v>
      </c>
      <c r="G4414" s="10">
        <v>43732</v>
      </c>
      <c r="H4414" s="8" t="s">
        <v>31</v>
      </c>
      <c r="I4414" s="8" t="s">
        <v>32</v>
      </c>
      <c r="J4414" s="9">
        <v>6579.34</v>
      </c>
      <c r="K4414" s="9">
        <v>131.59</v>
      </c>
      <c r="L4414" s="8">
        <v>0</v>
      </c>
      <c r="M4414" s="14">
        <f t="shared" si="207"/>
        <v>6710.93</v>
      </c>
      <c r="N4414" s="8">
        <v>0</v>
      </c>
      <c r="O4414" s="8">
        <v>0</v>
      </c>
      <c r="P4414" s="8" t="s">
        <v>77</v>
      </c>
      <c r="R4414" s="8">
        <v>1</v>
      </c>
      <c r="S4414" s="13">
        <f>_xlfn.XLOOKUP(P4414,rif_fee_schedule!$A$2:$A$84,rif_fee_schedule!C$2:C$84, 0)*1.628</f>
        <v>9769.6279999999988</v>
      </c>
      <c r="T4414" s="13">
        <f>_xlfn.XLOOKUP(P4414,rif_fee_schedule!$A$2:$A$84,rif_fee_schedule!D$2:D$84, 0)</f>
        <v>5674</v>
      </c>
      <c r="U4414" s="14">
        <f t="shared" si="208"/>
        <v>9769.6279999999988</v>
      </c>
      <c r="V4414" s="14">
        <f t="shared" si="209"/>
        <v>5674</v>
      </c>
      <c r="W4414"/>
      <c r="Y4414" s="3">
        <v>272008405.74000001</v>
      </c>
      <c r="Z4414" s="3">
        <v>5573244.3300000001</v>
      </c>
      <c r="AA4414" s="3">
        <v>0</v>
      </c>
      <c r="AB4414">
        <v>0</v>
      </c>
      <c r="AC4414" s="3">
        <v>0</v>
      </c>
      <c r="AD4414" s="2">
        <v>-7297347.0099999998</v>
      </c>
      <c r="AE4414" s="3">
        <v>599122533.62</v>
      </c>
      <c r="AF4414" s="3">
        <v>12164932.65</v>
      </c>
      <c r="AG4414" s="3">
        <v>2628720.44</v>
      </c>
      <c r="AH4414" s="3">
        <v>103699.7</v>
      </c>
      <c r="AI4414" s="3">
        <v>2074</v>
      </c>
      <c r="AJ4414" s="2">
        <v>-10188946.82</v>
      </c>
    </row>
    <row r="4415" spans="1:36" hidden="1" x14ac:dyDescent="0.25">
      <c r="A4415" s="8">
        <v>6</v>
      </c>
      <c r="B4415" s="8" t="s">
        <v>5783</v>
      </c>
      <c r="C4415" s="8">
        <v>1079170230560</v>
      </c>
      <c r="D4415" s="8" t="s">
        <v>5784</v>
      </c>
      <c r="F4415" s="8" t="s">
        <v>5785</v>
      </c>
      <c r="G4415" s="10">
        <v>43734</v>
      </c>
      <c r="H4415" s="8" t="s">
        <v>31</v>
      </c>
      <c r="I4415" s="8" t="s">
        <v>38</v>
      </c>
      <c r="J4415" s="9">
        <v>32480.22</v>
      </c>
      <c r="K4415" s="9">
        <v>649.6</v>
      </c>
      <c r="L4415" s="8">
        <v>0</v>
      </c>
      <c r="M4415" s="14">
        <f t="shared" si="207"/>
        <v>33129.82</v>
      </c>
      <c r="N4415" s="8">
        <v>0</v>
      </c>
      <c r="O4415" s="8">
        <v>0</v>
      </c>
      <c r="P4415" s="8" t="s">
        <v>82</v>
      </c>
      <c r="R4415" s="11">
        <v>1641</v>
      </c>
      <c r="S4415" s="13">
        <f>_xlfn.XLOOKUP(P4415,rif_fee_schedule!$A$2:$A$84,rif_fee_schedule!C$2:C$84, 0)*1.628</f>
        <v>36.760239999999996</v>
      </c>
      <c r="T4415" s="13">
        <f>_xlfn.XLOOKUP(P4415,rif_fee_schedule!$A$2:$A$84,rif_fee_schedule!D$2:D$84, 0)</f>
        <v>21.35</v>
      </c>
      <c r="U4415" s="14">
        <f t="shared" si="208"/>
        <v>60323.553839999993</v>
      </c>
      <c r="V4415" s="14">
        <f t="shared" si="209"/>
        <v>35035.350000000006</v>
      </c>
      <c r="W4415" s="2"/>
      <c r="Y4415" s="3">
        <v>43269262.359999999</v>
      </c>
      <c r="Z4415" s="3">
        <v>874367.57</v>
      </c>
      <c r="AA4415" s="3">
        <v>433279.63</v>
      </c>
      <c r="AB4415">
        <v>0</v>
      </c>
      <c r="AC4415" s="3">
        <v>0</v>
      </c>
      <c r="AD4415" s="2">
        <v>374512.67</v>
      </c>
      <c r="AE4415" s="3">
        <v>599122533.62</v>
      </c>
      <c r="AF4415" s="3">
        <v>12164932.65</v>
      </c>
      <c r="AG4415" s="3">
        <v>2628720.44</v>
      </c>
      <c r="AH4415" s="3">
        <v>103699.7</v>
      </c>
      <c r="AI4415" s="3">
        <v>2074</v>
      </c>
      <c r="AJ4415" s="2">
        <v>-10188946.82</v>
      </c>
    </row>
    <row r="4416" spans="1:36" hidden="1" x14ac:dyDescent="0.25">
      <c r="A4416" s="8">
        <v>6</v>
      </c>
      <c r="B4416" s="8" t="s">
        <v>5783</v>
      </c>
      <c r="C4416" s="8">
        <v>1079170230560</v>
      </c>
      <c r="D4416" s="8" t="s">
        <v>5784</v>
      </c>
      <c r="F4416" s="8" t="s">
        <v>5785</v>
      </c>
      <c r="G4416" s="10">
        <v>43734</v>
      </c>
      <c r="H4416" s="8" t="s">
        <v>31</v>
      </c>
      <c r="I4416" s="8" t="s">
        <v>38</v>
      </c>
      <c r="J4416" s="9">
        <v>32480.22</v>
      </c>
      <c r="K4416" s="9">
        <v>649.6</v>
      </c>
      <c r="L4416" s="8">
        <v>0</v>
      </c>
      <c r="M4416" s="14">
        <f t="shared" si="207"/>
        <v>33129.82</v>
      </c>
      <c r="N4416" s="8">
        <v>0</v>
      </c>
      <c r="O4416" s="8">
        <v>0</v>
      </c>
      <c r="P4416" s="8" t="s">
        <v>72</v>
      </c>
      <c r="R4416" s="11">
        <v>-1641</v>
      </c>
      <c r="S4416" s="13">
        <f>_xlfn.XLOOKUP(P4416,rif_fee_schedule!$A$2:$A$84,rif_fee_schedule!C$2:C$84, 0)*1.628</f>
        <v>15.918583999999999</v>
      </c>
      <c r="T4416" s="13">
        <f>_xlfn.XLOOKUP(P4416,rif_fee_schedule!$A$2:$A$84,rif_fee_schedule!D$2:D$84, 0)</f>
        <v>9.2460000000000004</v>
      </c>
      <c r="U4416" s="14">
        <f t="shared" si="208"/>
        <v>-26122.396343999997</v>
      </c>
      <c r="V4416" s="14">
        <f t="shared" si="209"/>
        <v>-15172.686000000002</v>
      </c>
      <c r="W4416" s="2"/>
      <c r="Y4416" s="3">
        <v>43269262.359999999</v>
      </c>
      <c r="Z4416" s="3">
        <v>874367.57</v>
      </c>
      <c r="AA4416" s="3">
        <v>433279.63</v>
      </c>
      <c r="AB4416">
        <v>0</v>
      </c>
      <c r="AC4416" s="3">
        <v>0</v>
      </c>
      <c r="AD4416" s="2">
        <v>374512.67</v>
      </c>
      <c r="AE4416" s="3">
        <v>599122533.62</v>
      </c>
      <c r="AF4416" s="3">
        <v>12164932.65</v>
      </c>
      <c r="AG4416" s="3">
        <v>2628720.44</v>
      </c>
      <c r="AH4416" s="3">
        <v>103699.7</v>
      </c>
      <c r="AI4416" s="3">
        <v>2074</v>
      </c>
      <c r="AJ4416" s="2">
        <v>-10188946.82</v>
      </c>
    </row>
    <row r="4417" spans="1:36" hidden="1" x14ac:dyDescent="0.25">
      <c r="A4417" s="8">
        <v>6</v>
      </c>
      <c r="B4417" s="8" t="s">
        <v>6005</v>
      </c>
      <c r="C4417" s="8">
        <v>1678240190390</v>
      </c>
      <c r="D4417" s="8" t="s">
        <v>6006</v>
      </c>
      <c r="G4417" s="10">
        <v>43755</v>
      </c>
      <c r="H4417" s="8" t="s">
        <v>31</v>
      </c>
      <c r="I4417" s="8" t="s">
        <v>32</v>
      </c>
      <c r="J4417" s="9">
        <v>11723.91</v>
      </c>
      <c r="K4417" s="9">
        <v>234.48</v>
      </c>
      <c r="L4417" s="8">
        <v>0</v>
      </c>
      <c r="M4417" s="14">
        <f t="shared" si="207"/>
        <v>11958.39</v>
      </c>
      <c r="N4417" s="8">
        <v>0</v>
      </c>
      <c r="O4417" s="8">
        <v>0</v>
      </c>
      <c r="P4417" s="8" t="s">
        <v>2068</v>
      </c>
      <c r="R4417" s="8">
        <v>8</v>
      </c>
      <c r="S4417" s="13">
        <f>_xlfn.XLOOKUP(P4417,rif_fee_schedule!$A$2:$A$84,rif_fee_schedule!C$2:C$84, 0)*1.628</f>
        <v>2764.3439999999996</v>
      </c>
      <c r="T4417" s="13">
        <f>_xlfn.XLOOKUP(P4417,rif_fee_schedule!$A$2:$A$84,rif_fee_schedule!D$2:D$84, 0)</f>
        <v>1606</v>
      </c>
      <c r="U4417" s="14">
        <f t="shared" si="208"/>
        <v>22114.751999999997</v>
      </c>
      <c r="V4417" s="14">
        <f t="shared" si="209"/>
        <v>12848</v>
      </c>
      <c r="W4417"/>
      <c r="Y4417" s="3">
        <v>43269262.359999999</v>
      </c>
      <c r="Z4417" s="3">
        <v>874367.57</v>
      </c>
      <c r="AA4417" s="3">
        <v>433279.63</v>
      </c>
      <c r="AB4417">
        <v>0</v>
      </c>
      <c r="AC4417" s="3">
        <v>0</v>
      </c>
      <c r="AD4417" s="2">
        <v>374512.67</v>
      </c>
      <c r="AE4417" s="3">
        <v>599122533.62</v>
      </c>
      <c r="AF4417" s="3">
        <v>12164932.65</v>
      </c>
      <c r="AG4417" s="3">
        <v>2628720.44</v>
      </c>
      <c r="AH4417" s="3">
        <v>103699.7</v>
      </c>
      <c r="AI4417" s="3">
        <v>2074</v>
      </c>
      <c r="AJ4417" s="2">
        <v>-10188946.82</v>
      </c>
    </row>
    <row r="4418" spans="1:36" hidden="1" x14ac:dyDescent="0.25">
      <c r="A4418" s="8">
        <v>6</v>
      </c>
      <c r="B4418" s="8" t="s">
        <v>6005</v>
      </c>
      <c r="C4418" s="8">
        <v>1678240190390</v>
      </c>
      <c r="D4418" s="8" t="s">
        <v>6006</v>
      </c>
      <c r="G4418" s="10">
        <v>43755</v>
      </c>
      <c r="H4418" s="8" t="s">
        <v>31</v>
      </c>
      <c r="I4418" s="8" t="s">
        <v>32</v>
      </c>
      <c r="J4418" s="9">
        <v>11723.91</v>
      </c>
      <c r="K4418" s="9">
        <v>234.48</v>
      </c>
      <c r="L4418" s="8">
        <v>0</v>
      </c>
      <c r="M4418" s="14">
        <f t="shared" si="207"/>
        <v>11958.39</v>
      </c>
      <c r="N4418" s="8">
        <v>0</v>
      </c>
      <c r="O4418" s="8">
        <v>0</v>
      </c>
      <c r="P4418" s="8" t="s">
        <v>77</v>
      </c>
      <c r="R4418" s="8">
        <v>-1</v>
      </c>
      <c r="S4418" s="13">
        <f>_xlfn.XLOOKUP(P4418,rif_fee_schedule!$A$2:$A$84,rif_fee_schedule!C$2:C$84, 0)*1.628</f>
        <v>9769.6279999999988</v>
      </c>
      <c r="T4418" s="13">
        <f>_xlfn.XLOOKUP(P4418,rif_fee_schedule!$A$2:$A$84,rif_fee_schedule!D$2:D$84, 0)</f>
        <v>5674</v>
      </c>
      <c r="U4418" s="14">
        <f t="shared" si="208"/>
        <v>-9769.6279999999988</v>
      </c>
      <c r="V4418" s="14">
        <f t="shared" si="209"/>
        <v>-5674</v>
      </c>
      <c r="W4418"/>
      <c r="Y4418" s="3">
        <v>43269262.359999999</v>
      </c>
      <c r="Z4418" s="3">
        <v>874367.57</v>
      </c>
      <c r="AA4418" s="3">
        <v>433279.63</v>
      </c>
      <c r="AB4418">
        <v>0</v>
      </c>
      <c r="AC4418" s="3">
        <v>0</v>
      </c>
      <c r="AD4418" s="2">
        <v>374512.67</v>
      </c>
      <c r="AE4418" s="3">
        <v>599122533.62</v>
      </c>
      <c r="AF4418" s="3">
        <v>12164932.65</v>
      </c>
      <c r="AG4418" s="3">
        <v>2628720.44</v>
      </c>
      <c r="AH4418" s="3">
        <v>103699.7</v>
      </c>
      <c r="AI4418" s="3">
        <v>2074</v>
      </c>
      <c r="AJ4418" s="2">
        <v>-10188946.82</v>
      </c>
    </row>
    <row r="4419" spans="1:36" hidden="1" x14ac:dyDescent="0.25">
      <c r="A4419" s="8">
        <v>9.1</v>
      </c>
      <c r="B4419" s="8" t="s">
        <v>8878</v>
      </c>
      <c r="C4419" s="8">
        <v>430010132910</v>
      </c>
      <c r="D4419" s="8" t="s">
        <v>8879</v>
      </c>
      <c r="F4419" s="8" t="s">
        <v>8880</v>
      </c>
      <c r="G4419" s="10">
        <v>43748</v>
      </c>
      <c r="H4419" s="8" t="s">
        <v>31</v>
      </c>
      <c r="I4419" s="8" t="s">
        <v>38</v>
      </c>
      <c r="J4419" s="9">
        <v>4015.48</v>
      </c>
      <c r="K4419" s="9">
        <v>80.31</v>
      </c>
      <c r="L4419" s="8">
        <v>0</v>
      </c>
      <c r="M4419" s="14">
        <f t="shared" si="207"/>
        <v>4095.79</v>
      </c>
      <c r="N4419" s="8">
        <v>0</v>
      </c>
      <c r="O4419" s="8">
        <v>0</v>
      </c>
      <c r="P4419" s="8" t="s">
        <v>45</v>
      </c>
      <c r="R4419" s="11">
        <v>1345</v>
      </c>
      <c r="S4419" s="13">
        <f>_xlfn.XLOOKUP(P4419,rif_fee_schedule!$A$2:$A$84,rif_fee_schedule!C$2:C$84, 0)*1.628</f>
        <v>19.244587999999997</v>
      </c>
      <c r="T4419" s="13">
        <f>_xlfn.XLOOKUP(P4419,rif_fee_schedule!$A$2:$A$84,rif_fee_schedule!D$2:D$84, 0)</f>
        <v>11.177</v>
      </c>
      <c r="U4419" s="14">
        <f t="shared" si="208"/>
        <v>25883.970859999994</v>
      </c>
      <c r="V4419" s="14">
        <f t="shared" si="209"/>
        <v>15033.064999999999</v>
      </c>
      <c r="W4419" s="2"/>
      <c r="Y4419" s="3">
        <v>13894747.220000001</v>
      </c>
      <c r="Z4419" s="3">
        <v>290518.01</v>
      </c>
      <c r="AA4419" s="3">
        <v>0</v>
      </c>
      <c r="AB4419">
        <v>0</v>
      </c>
      <c r="AC4419" s="3">
        <v>0</v>
      </c>
      <c r="AD4419" s="2">
        <v>-156592.79</v>
      </c>
      <c r="AE4419" s="3">
        <v>599122533.62</v>
      </c>
      <c r="AF4419" s="3">
        <v>12164932.65</v>
      </c>
      <c r="AG4419" s="3">
        <v>2628720.44</v>
      </c>
      <c r="AH4419" s="3">
        <v>103699.7</v>
      </c>
      <c r="AI4419" s="3">
        <v>2074</v>
      </c>
      <c r="AJ4419" s="2">
        <v>-10188946.82</v>
      </c>
    </row>
    <row r="4420" spans="1:36" hidden="1" x14ac:dyDescent="0.25">
      <c r="A4420" s="8">
        <v>9.1</v>
      </c>
      <c r="B4420" s="8" t="s">
        <v>8878</v>
      </c>
      <c r="C4420" s="8">
        <v>430010132910</v>
      </c>
      <c r="D4420" s="8" t="s">
        <v>8879</v>
      </c>
      <c r="F4420" s="8" t="s">
        <v>8880</v>
      </c>
      <c r="G4420" s="10">
        <v>43748</v>
      </c>
      <c r="H4420" s="8" t="s">
        <v>31</v>
      </c>
      <c r="I4420" s="8" t="s">
        <v>38</v>
      </c>
      <c r="J4420" s="9">
        <v>4015.48</v>
      </c>
      <c r="K4420" s="9">
        <v>80.31</v>
      </c>
      <c r="L4420" s="8">
        <v>0</v>
      </c>
      <c r="M4420" s="14">
        <f t="shared" si="207"/>
        <v>4095.79</v>
      </c>
      <c r="N4420" s="8">
        <v>0</v>
      </c>
      <c r="O4420" s="8">
        <v>0</v>
      </c>
      <c r="P4420" s="8" t="s">
        <v>72</v>
      </c>
      <c r="R4420" s="11">
        <v>-1345</v>
      </c>
      <c r="S4420" s="13">
        <f>_xlfn.XLOOKUP(P4420,rif_fee_schedule!$A$2:$A$84,rif_fee_schedule!C$2:C$84, 0)*1.628</f>
        <v>15.918583999999999</v>
      </c>
      <c r="T4420" s="13">
        <f>_xlfn.XLOOKUP(P4420,rif_fee_schedule!$A$2:$A$84,rif_fee_schedule!D$2:D$84, 0)</f>
        <v>9.2460000000000004</v>
      </c>
      <c r="U4420" s="14">
        <f t="shared" si="208"/>
        <v>-21410.495479999998</v>
      </c>
      <c r="V4420" s="14">
        <f t="shared" si="209"/>
        <v>-12435.87</v>
      </c>
      <c r="W4420" s="2"/>
      <c r="Y4420" s="3">
        <v>13894747.220000001</v>
      </c>
      <c r="Z4420" s="3">
        <v>290518.01</v>
      </c>
      <c r="AA4420" s="3">
        <v>0</v>
      </c>
      <c r="AB4420">
        <v>0</v>
      </c>
      <c r="AC4420" s="3">
        <v>0</v>
      </c>
      <c r="AD4420" s="2">
        <v>-156592.79</v>
      </c>
      <c r="AE4420" s="3">
        <v>599122533.62</v>
      </c>
      <c r="AF4420" s="3">
        <v>12164932.65</v>
      </c>
      <c r="AG4420" s="3">
        <v>2628720.44</v>
      </c>
      <c r="AH4420" s="3">
        <v>103699.7</v>
      </c>
      <c r="AI4420" s="3">
        <v>2074</v>
      </c>
      <c r="AJ4420" s="2">
        <v>-10188946.82</v>
      </c>
    </row>
    <row r="4421" spans="1:36" hidden="1" x14ac:dyDescent="0.25">
      <c r="A4421" s="8">
        <v>5</v>
      </c>
      <c r="B4421" s="8" t="s">
        <v>5161</v>
      </c>
      <c r="C4421" s="8">
        <v>3350330010010</v>
      </c>
      <c r="D4421" s="8" t="s">
        <v>5162</v>
      </c>
      <c r="F4421" s="8" t="s">
        <v>5163</v>
      </c>
      <c r="G4421" s="10">
        <v>43802</v>
      </c>
      <c r="H4421" s="8" t="s">
        <v>31</v>
      </c>
      <c r="I4421" s="8" t="s">
        <v>38</v>
      </c>
      <c r="J4421" s="9">
        <v>35235</v>
      </c>
      <c r="K4421" s="9">
        <v>704.7</v>
      </c>
      <c r="L4421" s="8">
        <v>0</v>
      </c>
      <c r="M4421" s="14">
        <f t="shared" si="207"/>
        <v>35939.699999999997</v>
      </c>
      <c r="N4421" s="8">
        <v>0</v>
      </c>
      <c r="O4421" s="8">
        <v>0</v>
      </c>
      <c r="P4421" s="8" t="s">
        <v>185</v>
      </c>
      <c r="R4421" s="8">
        <v>-870</v>
      </c>
      <c r="S4421" s="13">
        <f>_xlfn.XLOOKUP(P4421,rif_fee_schedule!$A$2:$A$84,rif_fee_schedule!C$2:C$84, 0)*1.628</f>
        <v>0</v>
      </c>
      <c r="T4421" s="13">
        <f>_xlfn.XLOOKUP(P4421,rif_fee_schedule!$A$2:$A$84,rif_fee_schedule!D$2:D$84, 0)</f>
        <v>0</v>
      </c>
      <c r="U4421" s="14">
        <f t="shared" si="208"/>
        <v>0</v>
      </c>
      <c r="V4421" s="14">
        <f t="shared" si="209"/>
        <v>0</v>
      </c>
      <c r="W4421"/>
      <c r="Y4421" s="3">
        <v>23913047.239999998</v>
      </c>
      <c r="Z4421" s="3">
        <v>478708.65</v>
      </c>
      <c r="AA4421" s="3">
        <v>0</v>
      </c>
      <c r="AB4421">
        <v>0</v>
      </c>
      <c r="AC4421" s="3">
        <v>0</v>
      </c>
      <c r="AD4421" s="2">
        <v>-227120.25</v>
      </c>
      <c r="AE4421" s="3">
        <v>599122533.62</v>
      </c>
      <c r="AF4421" s="3">
        <v>12164932.65</v>
      </c>
      <c r="AG4421" s="3">
        <v>2628720.44</v>
      </c>
      <c r="AH4421" s="3">
        <v>103699.7</v>
      </c>
      <c r="AI4421" s="3">
        <v>2074</v>
      </c>
      <c r="AJ4421" s="2">
        <v>-10188946.82</v>
      </c>
    </row>
    <row r="4422" spans="1:36" hidden="1" x14ac:dyDescent="0.25">
      <c r="A4422" s="8">
        <v>5</v>
      </c>
      <c r="B4422" s="8" t="s">
        <v>5161</v>
      </c>
      <c r="C4422" s="8">
        <v>3350330010010</v>
      </c>
      <c r="D4422" s="8" t="s">
        <v>5162</v>
      </c>
      <c r="F4422" s="8" t="s">
        <v>5163</v>
      </c>
      <c r="G4422" s="10">
        <v>43802</v>
      </c>
      <c r="H4422" s="8" t="s">
        <v>31</v>
      </c>
      <c r="I4422" s="8" t="s">
        <v>38</v>
      </c>
      <c r="J4422" s="9">
        <v>35235</v>
      </c>
      <c r="K4422" s="9">
        <v>704.7</v>
      </c>
      <c r="L4422" s="8">
        <v>0</v>
      </c>
      <c r="M4422" s="14">
        <f t="shared" si="207"/>
        <v>35939.699999999997</v>
      </c>
      <c r="N4422" s="8">
        <v>0</v>
      </c>
      <c r="O4422" s="8">
        <v>0</v>
      </c>
      <c r="P4422" s="8" t="s">
        <v>4256</v>
      </c>
      <c r="R4422" s="8">
        <v>37</v>
      </c>
      <c r="S4422" s="13">
        <f>_xlfn.XLOOKUP(P4422,rif_fee_schedule!$A$2:$A$84,rif_fee_schedule!C$2:C$84, 0)*1.628</f>
        <v>0</v>
      </c>
      <c r="T4422" s="13">
        <f>_xlfn.XLOOKUP(P4422,rif_fee_schedule!$A$2:$A$84,rif_fee_schedule!D$2:D$84, 0)</f>
        <v>0</v>
      </c>
      <c r="U4422" s="14">
        <f t="shared" si="208"/>
        <v>0</v>
      </c>
      <c r="V4422" s="14">
        <f t="shared" si="209"/>
        <v>0</v>
      </c>
      <c r="W4422"/>
      <c r="Y4422" s="3">
        <v>23913047.239999998</v>
      </c>
      <c r="Z4422" s="3">
        <v>478708.65</v>
      </c>
      <c r="AA4422" s="3">
        <v>0</v>
      </c>
      <c r="AB4422">
        <v>0</v>
      </c>
      <c r="AC4422" s="3">
        <v>0</v>
      </c>
      <c r="AD4422" s="2">
        <v>-227120.25</v>
      </c>
      <c r="AE4422" s="3">
        <v>599122533.62</v>
      </c>
      <c r="AF4422" s="3">
        <v>12164932.65</v>
      </c>
      <c r="AG4422" s="3">
        <v>2628720.44</v>
      </c>
      <c r="AH4422" s="3">
        <v>103699.7</v>
      </c>
      <c r="AI4422" s="3">
        <v>2074</v>
      </c>
      <c r="AJ4422" s="2">
        <v>-10188946.82</v>
      </c>
    </row>
    <row r="4423" spans="1:36" hidden="1" x14ac:dyDescent="0.25">
      <c r="A4423" s="8">
        <v>2</v>
      </c>
      <c r="B4423" s="8" t="s">
        <v>1202</v>
      </c>
      <c r="C4423" s="8">
        <v>131140352351</v>
      </c>
      <c r="D4423" s="8" t="s">
        <v>1203</v>
      </c>
      <c r="G4423" s="10">
        <v>43727</v>
      </c>
      <c r="H4423" s="8" t="s">
        <v>31</v>
      </c>
      <c r="I4423" s="8" t="s">
        <v>32</v>
      </c>
      <c r="J4423" s="9">
        <v>0</v>
      </c>
      <c r="K4423" s="9">
        <v>0</v>
      </c>
      <c r="L4423" s="8">
        <v>0</v>
      </c>
      <c r="M4423" s="14">
        <f t="shared" si="207"/>
        <v>0</v>
      </c>
      <c r="N4423" s="8">
        <v>0</v>
      </c>
      <c r="O4423" s="8">
        <v>0</v>
      </c>
      <c r="P4423" s="8" t="s">
        <v>113</v>
      </c>
      <c r="R4423" s="8">
        <v>-10</v>
      </c>
      <c r="S4423" s="13">
        <f>_xlfn.XLOOKUP(P4423,rif_fee_schedule!$A$2:$A$84,rif_fee_schedule!C$2:C$84, 0)*1.628</f>
        <v>6860.3919999999998</v>
      </c>
      <c r="T4423" s="13">
        <f>_xlfn.XLOOKUP(P4423,rif_fee_schedule!$A$2:$A$84,rif_fee_schedule!D$2:D$84, 0)</f>
        <v>3984</v>
      </c>
      <c r="U4423" s="14">
        <f t="shared" si="208"/>
        <v>-68603.92</v>
      </c>
      <c r="V4423" s="14">
        <f t="shared" si="209"/>
        <v>-39840</v>
      </c>
      <c r="W4423"/>
      <c r="Y4423" s="3">
        <v>272008405.74000001</v>
      </c>
      <c r="Z4423" s="3">
        <v>5573244.3300000001</v>
      </c>
      <c r="AA4423" s="3">
        <v>0</v>
      </c>
      <c r="AB4423">
        <v>0</v>
      </c>
      <c r="AC4423" s="3">
        <v>0</v>
      </c>
      <c r="AD4423" s="2">
        <v>-7297347.0099999998</v>
      </c>
      <c r="AE4423" s="3">
        <v>599122533.62</v>
      </c>
      <c r="AF4423" s="3">
        <v>12164932.65</v>
      </c>
      <c r="AG4423" s="3">
        <v>2628720.44</v>
      </c>
      <c r="AH4423" s="3">
        <v>103699.7</v>
      </c>
      <c r="AI4423" s="3">
        <v>2074</v>
      </c>
      <c r="AJ4423" s="2">
        <v>-10188946.82</v>
      </c>
    </row>
    <row r="4424" spans="1:36" hidden="1" x14ac:dyDescent="0.25">
      <c r="A4424" s="8">
        <v>2</v>
      </c>
      <c r="B4424" s="8" t="s">
        <v>1202</v>
      </c>
      <c r="C4424" s="8">
        <v>131140352351</v>
      </c>
      <c r="D4424" s="8" t="s">
        <v>1203</v>
      </c>
      <c r="G4424" s="10">
        <v>43727</v>
      </c>
      <c r="H4424" s="8" t="s">
        <v>31</v>
      </c>
      <c r="I4424" s="8" t="s">
        <v>32</v>
      </c>
      <c r="J4424" s="9">
        <v>0</v>
      </c>
      <c r="K4424" s="9">
        <v>0</v>
      </c>
      <c r="L4424" s="8">
        <v>0</v>
      </c>
      <c r="M4424" s="14">
        <f t="shared" si="207"/>
        <v>0</v>
      </c>
      <c r="N4424" s="8">
        <v>0</v>
      </c>
      <c r="O4424" s="8">
        <v>0</v>
      </c>
      <c r="P4424" s="8" t="s">
        <v>113</v>
      </c>
      <c r="R4424" s="8">
        <v>10</v>
      </c>
      <c r="S4424" s="13">
        <f>_xlfn.XLOOKUP(P4424,rif_fee_schedule!$A$2:$A$84,rif_fee_schedule!C$2:C$84, 0)*1.628</f>
        <v>6860.3919999999998</v>
      </c>
      <c r="T4424" s="13">
        <f>_xlfn.XLOOKUP(P4424,rif_fee_schedule!$A$2:$A$84,rif_fee_schedule!D$2:D$84, 0)</f>
        <v>3984</v>
      </c>
      <c r="U4424" s="14">
        <f t="shared" si="208"/>
        <v>68603.92</v>
      </c>
      <c r="V4424" s="14">
        <f t="shared" si="209"/>
        <v>39840</v>
      </c>
      <c r="W4424"/>
      <c r="Y4424" s="3">
        <v>272008405.74000001</v>
      </c>
      <c r="Z4424" s="3">
        <v>5573244.3300000001</v>
      </c>
      <c r="AA4424" s="3">
        <v>0</v>
      </c>
      <c r="AB4424">
        <v>0</v>
      </c>
      <c r="AC4424" s="3">
        <v>0</v>
      </c>
      <c r="AD4424" s="2">
        <v>-7297347.0099999998</v>
      </c>
      <c r="AE4424" s="3">
        <v>599122533.62</v>
      </c>
      <c r="AF4424" s="3">
        <v>12164932.65</v>
      </c>
      <c r="AG4424" s="3">
        <v>2628720.44</v>
      </c>
      <c r="AH4424" s="3">
        <v>103699.7</v>
      </c>
      <c r="AI4424" s="3">
        <v>2074</v>
      </c>
      <c r="AJ4424" s="2">
        <v>-10188946.82</v>
      </c>
    </row>
    <row r="4425" spans="1:36" hidden="1" x14ac:dyDescent="0.25">
      <c r="A4425" s="8">
        <v>2</v>
      </c>
      <c r="B4425" s="8" t="s">
        <v>1673</v>
      </c>
      <c r="C4425" s="8">
        <v>131350191590</v>
      </c>
      <c r="D4425" s="8" t="s">
        <v>1674</v>
      </c>
      <c r="G4425" s="10">
        <v>43731</v>
      </c>
      <c r="H4425" s="8" t="s">
        <v>31</v>
      </c>
      <c r="I4425" s="8" t="s">
        <v>32</v>
      </c>
      <c r="J4425" s="9">
        <v>120578.66</v>
      </c>
      <c r="K4425" s="9">
        <v>2411.5700000000002</v>
      </c>
      <c r="L4425" s="8">
        <v>0</v>
      </c>
      <c r="M4425" s="14">
        <f t="shared" si="207"/>
        <v>122990.23000000001</v>
      </c>
      <c r="N4425" s="8">
        <v>0</v>
      </c>
      <c r="O4425" s="8">
        <v>0</v>
      </c>
      <c r="P4425" s="8" t="s">
        <v>113</v>
      </c>
      <c r="R4425" s="8">
        <v>21</v>
      </c>
      <c r="S4425" s="13">
        <f>_xlfn.XLOOKUP(P4425,rif_fee_schedule!$A$2:$A$84,rif_fee_schedule!C$2:C$84, 0)*1.628</f>
        <v>6860.3919999999998</v>
      </c>
      <c r="T4425" s="13">
        <f>_xlfn.XLOOKUP(P4425,rif_fee_schedule!$A$2:$A$84,rif_fee_schedule!D$2:D$84, 0)</f>
        <v>3984</v>
      </c>
      <c r="U4425" s="14">
        <f t="shared" si="208"/>
        <v>144068.23199999999</v>
      </c>
      <c r="V4425" s="14">
        <f t="shared" si="209"/>
        <v>83664</v>
      </c>
      <c r="W4425"/>
      <c r="Y4425" s="3">
        <v>272008405.74000001</v>
      </c>
      <c r="Z4425" s="3">
        <v>5573244.3300000001</v>
      </c>
      <c r="AA4425" s="3">
        <v>0</v>
      </c>
      <c r="AB4425">
        <v>0</v>
      </c>
      <c r="AC4425" s="3">
        <v>0</v>
      </c>
      <c r="AD4425" s="2">
        <v>-7297347.0099999998</v>
      </c>
      <c r="AE4425" s="3">
        <v>599122533.62</v>
      </c>
      <c r="AF4425" s="3">
        <v>12164932.65</v>
      </c>
      <c r="AG4425" s="3">
        <v>2628720.44</v>
      </c>
      <c r="AH4425" s="3">
        <v>103699.7</v>
      </c>
      <c r="AI4425" s="3">
        <v>2074</v>
      </c>
      <c r="AJ4425" s="2">
        <v>-10188946.82</v>
      </c>
    </row>
    <row r="4426" spans="1:36" hidden="1" x14ac:dyDescent="0.25">
      <c r="A4426" s="8">
        <v>2</v>
      </c>
      <c r="B4426" s="8" t="s">
        <v>1673</v>
      </c>
      <c r="C4426" s="8">
        <v>131350191590</v>
      </c>
      <c r="D4426" s="8" t="s">
        <v>1674</v>
      </c>
      <c r="G4426" s="10">
        <v>43731</v>
      </c>
      <c r="H4426" s="8" t="s">
        <v>31</v>
      </c>
      <c r="I4426" s="8" t="s">
        <v>32</v>
      </c>
      <c r="J4426" s="9">
        <v>120578.66</v>
      </c>
      <c r="K4426" s="9">
        <v>2411.5700000000002</v>
      </c>
      <c r="L4426" s="8">
        <v>0</v>
      </c>
      <c r="M4426" s="14">
        <f t="shared" si="207"/>
        <v>122990.23000000001</v>
      </c>
      <c r="N4426" s="8">
        <v>0</v>
      </c>
      <c r="O4426" s="8">
        <v>0</v>
      </c>
      <c r="P4426" s="8" t="s">
        <v>77</v>
      </c>
      <c r="R4426" s="8">
        <v>-1</v>
      </c>
      <c r="S4426" s="13">
        <f>_xlfn.XLOOKUP(P4426,rif_fee_schedule!$A$2:$A$84,rif_fee_schedule!C$2:C$84, 0)*1.628</f>
        <v>9769.6279999999988</v>
      </c>
      <c r="T4426" s="13">
        <f>_xlfn.XLOOKUP(P4426,rif_fee_schedule!$A$2:$A$84,rif_fee_schedule!D$2:D$84, 0)</f>
        <v>5674</v>
      </c>
      <c r="U4426" s="14">
        <f t="shared" si="208"/>
        <v>-9769.6279999999988</v>
      </c>
      <c r="V4426" s="14">
        <f t="shared" si="209"/>
        <v>-5674</v>
      </c>
      <c r="W4426"/>
      <c r="Y4426" s="3">
        <v>272008405.74000001</v>
      </c>
      <c r="Z4426" s="3">
        <v>5573244.3300000001</v>
      </c>
      <c r="AA4426" s="3">
        <v>0</v>
      </c>
      <c r="AB4426">
        <v>0</v>
      </c>
      <c r="AC4426" s="3">
        <v>0</v>
      </c>
      <c r="AD4426" s="2">
        <v>-7297347.0099999998</v>
      </c>
      <c r="AE4426" s="3">
        <v>599122533.62</v>
      </c>
      <c r="AF4426" s="3">
        <v>12164932.65</v>
      </c>
      <c r="AG4426" s="3">
        <v>2628720.44</v>
      </c>
      <c r="AH4426" s="3">
        <v>103699.7</v>
      </c>
      <c r="AI4426" s="3">
        <v>2074</v>
      </c>
      <c r="AJ4426" s="2">
        <v>-10188946.82</v>
      </c>
    </row>
    <row r="4427" spans="1:36" hidden="1" x14ac:dyDescent="0.25">
      <c r="A4427" s="8">
        <v>5.0999999999999996</v>
      </c>
      <c r="B4427" s="8" t="s">
        <v>5243</v>
      </c>
      <c r="C4427" s="8">
        <v>2050130050190</v>
      </c>
      <c r="D4427" s="8" t="s">
        <v>5244</v>
      </c>
      <c r="F4427" s="8" t="s">
        <v>5245</v>
      </c>
      <c r="G4427" s="10">
        <v>43727</v>
      </c>
      <c r="H4427" s="8" t="s">
        <v>31</v>
      </c>
      <c r="I4427" s="8" t="s">
        <v>38</v>
      </c>
      <c r="J4427" s="9">
        <v>0</v>
      </c>
      <c r="K4427" s="9">
        <v>0</v>
      </c>
      <c r="L4427" s="8">
        <v>0</v>
      </c>
      <c r="M4427" s="14">
        <f t="shared" si="207"/>
        <v>0</v>
      </c>
      <c r="N4427" s="8">
        <v>0</v>
      </c>
      <c r="O4427" s="8">
        <v>0</v>
      </c>
      <c r="P4427" s="8" t="s">
        <v>77</v>
      </c>
      <c r="R4427" s="8">
        <v>-1</v>
      </c>
      <c r="S4427" s="13">
        <f>_xlfn.XLOOKUP(P4427,rif_fee_schedule!$A$2:$A$84,rif_fee_schedule!C$2:C$84, 0)*1.628</f>
        <v>9769.6279999999988</v>
      </c>
      <c r="T4427" s="13">
        <f>_xlfn.XLOOKUP(P4427,rif_fee_schedule!$A$2:$A$84,rif_fee_schedule!D$2:D$84, 0)</f>
        <v>5674</v>
      </c>
      <c r="U4427" s="14">
        <f t="shared" si="208"/>
        <v>-9769.6279999999988</v>
      </c>
      <c r="V4427" s="14">
        <f t="shared" si="209"/>
        <v>-5674</v>
      </c>
      <c r="W4427"/>
      <c r="Y4427" s="3">
        <v>460572.8</v>
      </c>
      <c r="Z4427" s="3">
        <v>9211.4599999999991</v>
      </c>
      <c r="AA4427" s="3">
        <v>0</v>
      </c>
      <c r="AB4427">
        <v>0</v>
      </c>
      <c r="AC4427" s="3">
        <v>0</v>
      </c>
      <c r="AD4427" s="2">
        <v>11471.08</v>
      </c>
      <c r="AE4427" s="3">
        <v>599122533.62</v>
      </c>
      <c r="AF4427" s="3">
        <v>12164932.65</v>
      </c>
      <c r="AG4427" s="3">
        <v>2628720.44</v>
      </c>
      <c r="AH4427" s="3">
        <v>103699.7</v>
      </c>
      <c r="AI4427" s="3">
        <v>2074</v>
      </c>
      <c r="AJ4427" s="2">
        <v>-10188946.82</v>
      </c>
    </row>
    <row r="4428" spans="1:36" hidden="1" x14ac:dyDescent="0.25">
      <c r="A4428" s="8">
        <v>5.0999999999999996</v>
      </c>
      <c r="B4428" s="8" t="s">
        <v>5243</v>
      </c>
      <c r="C4428" s="8">
        <v>2050130050190</v>
      </c>
      <c r="D4428" s="8" t="s">
        <v>5244</v>
      </c>
      <c r="F4428" s="8" t="s">
        <v>5245</v>
      </c>
      <c r="G4428" s="10">
        <v>43727</v>
      </c>
      <c r="H4428" s="8" t="s">
        <v>31</v>
      </c>
      <c r="I4428" s="8" t="s">
        <v>38</v>
      </c>
      <c r="J4428" s="9">
        <v>0</v>
      </c>
      <c r="K4428" s="9">
        <v>0</v>
      </c>
      <c r="L4428" s="8">
        <v>0</v>
      </c>
      <c r="M4428" s="14">
        <f t="shared" si="207"/>
        <v>0</v>
      </c>
      <c r="N4428" s="8">
        <v>0</v>
      </c>
      <c r="O4428" s="8">
        <v>0</v>
      </c>
      <c r="P4428" s="8" t="s">
        <v>77</v>
      </c>
      <c r="R4428" s="8">
        <v>1</v>
      </c>
      <c r="S4428" s="13">
        <f>_xlfn.XLOOKUP(P4428,rif_fee_schedule!$A$2:$A$84,rif_fee_schedule!C$2:C$84, 0)*1.628</f>
        <v>9769.6279999999988</v>
      </c>
      <c r="T4428" s="13">
        <f>_xlfn.XLOOKUP(P4428,rif_fee_schedule!$A$2:$A$84,rif_fee_schedule!D$2:D$84, 0)</f>
        <v>5674</v>
      </c>
      <c r="U4428" s="14">
        <f t="shared" si="208"/>
        <v>9769.6279999999988</v>
      </c>
      <c r="V4428" s="14">
        <f t="shared" si="209"/>
        <v>5674</v>
      </c>
      <c r="W4428"/>
      <c r="Y4428" s="3">
        <v>460572.8</v>
      </c>
      <c r="Z4428" s="3">
        <v>9211.4599999999991</v>
      </c>
      <c r="AA4428" s="3">
        <v>0</v>
      </c>
      <c r="AB4428">
        <v>0</v>
      </c>
      <c r="AC4428" s="3">
        <v>0</v>
      </c>
      <c r="AD4428" s="2">
        <v>11471.08</v>
      </c>
      <c r="AE4428" s="3">
        <v>599122533.62</v>
      </c>
      <c r="AF4428" s="3">
        <v>12164932.65</v>
      </c>
      <c r="AG4428" s="3">
        <v>2628720.44</v>
      </c>
      <c r="AH4428" s="3">
        <v>103699.7</v>
      </c>
      <c r="AI4428" s="3">
        <v>2074</v>
      </c>
      <c r="AJ4428" s="2">
        <v>-10188946.82</v>
      </c>
    </row>
    <row r="4429" spans="1:36" hidden="1" x14ac:dyDescent="0.25">
      <c r="A4429" s="8">
        <v>5.0999999999999996</v>
      </c>
      <c r="B4429" s="8" t="s">
        <v>5206</v>
      </c>
      <c r="C4429" s="8">
        <v>2050020390020</v>
      </c>
      <c r="D4429" s="8" t="s">
        <v>5207</v>
      </c>
      <c r="F4429" s="8" t="s">
        <v>5208</v>
      </c>
      <c r="G4429" s="10">
        <v>43746</v>
      </c>
      <c r="H4429" s="8" t="s">
        <v>31</v>
      </c>
      <c r="I4429" s="8" t="s">
        <v>38</v>
      </c>
      <c r="J4429" s="9">
        <v>10754.32</v>
      </c>
      <c r="K4429" s="9">
        <v>215.08</v>
      </c>
      <c r="L4429" s="8">
        <v>0</v>
      </c>
      <c r="M4429" s="14">
        <f t="shared" si="207"/>
        <v>10969.4</v>
      </c>
      <c r="N4429" s="8">
        <v>0</v>
      </c>
      <c r="O4429" s="8">
        <v>0</v>
      </c>
      <c r="P4429" s="8" t="s">
        <v>184</v>
      </c>
      <c r="R4429" s="8">
        <v>-669</v>
      </c>
      <c r="S4429" s="13">
        <f>_xlfn.XLOOKUP(P4429,rif_fee_schedule!$A$2:$A$84,rif_fee_schedule!C$2:C$84, 0)*1.628</f>
        <v>0</v>
      </c>
      <c r="T4429" s="13">
        <f>_xlfn.XLOOKUP(P4429,rif_fee_schedule!$A$2:$A$84,rif_fee_schedule!D$2:D$84, 0)</f>
        <v>0</v>
      </c>
      <c r="U4429" s="14">
        <f t="shared" si="208"/>
        <v>0</v>
      </c>
      <c r="V4429" s="14">
        <f t="shared" si="209"/>
        <v>0</v>
      </c>
      <c r="W4429"/>
      <c r="Y4429" s="3">
        <v>460572.8</v>
      </c>
      <c r="Z4429" s="3">
        <v>9211.4599999999991</v>
      </c>
      <c r="AA4429" s="3">
        <v>0</v>
      </c>
      <c r="AB4429">
        <v>0</v>
      </c>
      <c r="AC4429" s="3">
        <v>0</v>
      </c>
      <c r="AD4429" s="2">
        <v>11471.08</v>
      </c>
      <c r="AE4429" s="3">
        <v>599122533.62</v>
      </c>
      <c r="AF4429" s="3">
        <v>12164932.65</v>
      </c>
      <c r="AG4429" s="3">
        <v>2628720.44</v>
      </c>
      <c r="AH4429" s="3">
        <v>103699.7</v>
      </c>
      <c r="AI4429" s="3">
        <v>2074</v>
      </c>
      <c r="AJ4429" s="2">
        <v>-10188946.82</v>
      </c>
    </row>
    <row r="4430" spans="1:36" hidden="1" x14ac:dyDescent="0.25">
      <c r="A4430" s="8">
        <v>5.0999999999999996</v>
      </c>
      <c r="B4430" s="8" t="s">
        <v>5206</v>
      </c>
      <c r="C4430" s="8">
        <v>2050020390020</v>
      </c>
      <c r="D4430" s="8" t="s">
        <v>5207</v>
      </c>
      <c r="F4430" s="8" t="s">
        <v>5208</v>
      </c>
      <c r="G4430" s="10">
        <v>43746</v>
      </c>
      <c r="H4430" s="8" t="s">
        <v>31</v>
      </c>
      <c r="I4430" s="8" t="s">
        <v>38</v>
      </c>
      <c r="J4430" s="9">
        <v>10754.32</v>
      </c>
      <c r="K4430" s="9">
        <v>215.08</v>
      </c>
      <c r="L4430" s="8">
        <v>0</v>
      </c>
      <c r="M4430" s="14">
        <f t="shared" si="207"/>
        <v>10969.4</v>
      </c>
      <c r="N4430" s="8">
        <v>0</v>
      </c>
      <c r="O4430" s="8">
        <v>0</v>
      </c>
      <c r="P4430" s="8" t="s">
        <v>255</v>
      </c>
      <c r="R4430" s="8">
        <v>669</v>
      </c>
      <c r="S4430" s="13">
        <f>_xlfn.XLOOKUP(P4430,rif_fee_schedule!$A$2:$A$84,rif_fee_schedule!C$2:C$84, 0)*1.628</f>
        <v>0</v>
      </c>
      <c r="T4430" s="13">
        <f>_xlfn.XLOOKUP(P4430,rif_fee_schedule!$A$2:$A$84,rif_fee_schedule!D$2:D$84, 0)</f>
        <v>0</v>
      </c>
      <c r="U4430" s="14">
        <f t="shared" si="208"/>
        <v>0</v>
      </c>
      <c r="V4430" s="14">
        <f t="shared" si="209"/>
        <v>0</v>
      </c>
      <c r="W4430"/>
      <c r="Y4430" s="3">
        <v>460572.8</v>
      </c>
      <c r="Z4430" s="3">
        <v>9211.4599999999991</v>
      </c>
      <c r="AA4430" s="3">
        <v>0</v>
      </c>
      <c r="AB4430">
        <v>0</v>
      </c>
      <c r="AC4430" s="3">
        <v>0</v>
      </c>
      <c r="AD4430" s="2">
        <v>11471.08</v>
      </c>
      <c r="AE4430" s="3">
        <v>599122533.62</v>
      </c>
      <c r="AF4430" s="3">
        <v>12164932.65</v>
      </c>
      <c r="AG4430" s="3">
        <v>2628720.44</v>
      </c>
      <c r="AH4430" s="3">
        <v>103699.7</v>
      </c>
      <c r="AI4430" s="3">
        <v>2074</v>
      </c>
      <c r="AJ4430" s="2">
        <v>-10188946.82</v>
      </c>
    </row>
    <row r="4431" spans="1:36" hidden="1" x14ac:dyDescent="0.25">
      <c r="A4431" s="8">
        <v>2</v>
      </c>
      <c r="B4431" s="8" t="s">
        <v>2473</v>
      </c>
      <c r="C4431" s="8">
        <v>2452050410060</v>
      </c>
      <c r="D4431" s="8" t="s">
        <v>2474</v>
      </c>
      <c r="F4431" s="8" t="s">
        <v>2475</v>
      </c>
      <c r="G4431" s="10">
        <v>43734</v>
      </c>
      <c r="H4431" s="8" t="s">
        <v>31</v>
      </c>
      <c r="I4431" s="8" t="s">
        <v>38</v>
      </c>
      <c r="J4431" s="9">
        <v>15667.32</v>
      </c>
      <c r="K4431" s="9">
        <v>313.35000000000002</v>
      </c>
      <c r="L4431" s="8">
        <v>0</v>
      </c>
      <c r="M4431" s="14">
        <f t="shared" si="207"/>
        <v>15980.67</v>
      </c>
      <c r="N4431" s="8">
        <v>0</v>
      </c>
      <c r="O4431" s="8">
        <v>0</v>
      </c>
      <c r="P4431" s="8" t="s">
        <v>72</v>
      </c>
      <c r="R4431" s="11">
        <v>1096</v>
      </c>
      <c r="S4431" s="13">
        <f>_xlfn.XLOOKUP(P4431,rif_fee_schedule!$A$2:$A$84,rif_fee_schedule!C$2:C$84, 0)*1.628</f>
        <v>15.918583999999999</v>
      </c>
      <c r="T4431" s="13">
        <f>_xlfn.XLOOKUP(P4431,rif_fee_schedule!$A$2:$A$84,rif_fee_schedule!D$2:D$84, 0)</f>
        <v>9.2460000000000004</v>
      </c>
      <c r="U4431" s="14">
        <f t="shared" si="208"/>
        <v>17446.768064</v>
      </c>
      <c r="V4431" s="14">
        <f t="shared" si="209"/>
        <v>10133.616</v>
      </c>
      <c r="W4431" s="2"/>
      <c r="Y4431" s="3">
        <v>272008405.74000001</v>
      </c>
      <c r="Z4431" s="3">
        <v>5573244.3300000001</v>
      </c>
      <c r="AA4431" s="3">
        <v>0</v>
      </c>
      <c r="AB4431">
        <v>0</v>
      </c>
      <c r="AC4431" s="3">
        <v>0</v>
      </c>
      <c r="AD4431" s="2">
        <v>-7297347.0099999998</v>
      </c>
      <c r="AE4431" s="3">
        <v>599122533.62</v>
      </c>
      <c r="AF4431" s="3">
        <v>12164932.65</v>
      </c>
      <c r="AG4431" s="3">
        <v>2628720.44</v>
      </c>
      <c r="AH4431" s="3">
        <v>103699.7</v>
      </c>
      <c r="AI4431" s="3">
        <v>2074</v>
      </c>
      <c r="AJ4431" s="2">
        <v>-10188946.82</v>
      </c>
    </row>
    <row r="4432" spans="1:36" hidden="1" x14ac:dyDescent="0.25">
      <c r="A4432" s="8">
        <v>1</v>
      </c>
      <c r="B4432" s="8" t="s">
        <v>413</v>
      </c>
      <c r="C4432" s="8">
        <v>3530170050010</v>
      </c>
      <c r="D4432" s="8" t="s">
        <v>414</v>
      </c>
      <c r="G4432" s="10">
        <v>43759</v>
      </c>
      <c r="H4432" s="8" t="s">
        <v>31</v>
      </c>
      <c r="I4432" s="8" t="s">
        <v>32</v>
      </c>
      <c r="J4432" s="9">
        <v>85822.31</v>
      </c>
      <c r="K4432" s="9">
        <v>1716.45</v>
      </c>
      <c r="L4432" s="8">
        <v>0</v>
      </c>
      <c r="M4432" s="14">
        <f t="shared" si="207"/>
        <v>87538.76</v>
      </c>
      <c r="N4432" s="8">
        <v>0</v>
      </c>
      <c r="O4432" s="8">
        <v>0</v>
      </c>
      <c r="P4432" s="8" t="s">
        <v>39</v>
      </c>
      <c r="R4432" s="11">
        <v>36543</v>
      </c>
      <c r="S4432" s="13">
        <f>_xlfn.XLOOKUP(P4432,rif_fee_schedule!$A$2:$A$84,rif_fee_schedule!C$2:C$84, 0)*1.628</f>
        <v>2.4729319999999997</v>
      </c>
      <c r="T4432" s="13">
        <f>_xlfn.XLOOKUP(P4432,rif_fee_schedule!$A$2:$A$84,rif_fee_schedule!D$2:D$84, 0)</f>
        <v>1.4359999999999999</v>
      </c>
      <c r="U4432" s="14">
        <f t="shared" si="208"/>
        <v>90368.354075999989</v>
      </c>
      <c r="V4432" s="14">
        <f t="shared" si="209"/>
        <v>52475.748</v>
      </c>
      <c r="W4432" s="2"/>
      <c r="Y4432" s="3">
        <v>74696854.359999999</v>
      </c>
      <c r="Z4432" s="3">
        <v>1494936.99</v>
      </c>
      <c r="AA4432" s="3">
        <v>1189721.74</v>
      </c>
      <c r="AB4432" s="2">
        <v>103699.7</v>
      </c>
      <c r="AC4432" s="3">
        <v>2074</v>
      </c>
      <c r="AD4432" s="2">
        <v>-3422401.68</v>
      </c>
      <c r="AE4432" s="3">
        <v>599122533.62</v>
      </c>
      <c r="AF4432" s="3">
        <v>12164932.65</v>
      </c>
      <c r="AG4432" s="3">
        <v>2628720.44</v>
      </c>
      <c r="AH4432" s="3">
        <v>103699.7</v>
      </c>
      <c r="AI4432" s="3">
        <v>2074</v>
      </c>
      <c r="AJ4432" s="2">
        <v>-10188946.82</v>
      </c>
    </row>
    <row r="4433" spans="1:36" hidden="1" x14ac:dyDescent="0.25">
      <c r="A4433" s="8">
        <v>2</v>
      </c>
      <c r="B4433" s="8" t="s">
        <v>1024</v>
      </c>
      <c r="C4433" s="8">
        <v>102010201180</v>
      </c>
      <c r="D4433" s="8" t="s">
        <v>1025</v>
      </c>
      <c r="G4433" s="10">
        <v>43728</v>
      </c>
      <c r="H4433" s="8" t="s">
        <v>31</v>
      </c>
      <c r="I4433" s="8" t="s">
        <v>32</v>
      </c>
      <c r="J4433" s="9">
        <v>316284.34999999998</v>
      </c>
      <c r="K4433" s="9">
        <v>6325.69</v>
      </c>
      <c r="L4433" s="8">
        <v>0</v>
      </c>
      <c r="M4433" s="14">
        <f t="shared" si="207"/>
        <v>322610.03999999998</v>
      </c>
      <c r="N4433" s="8">
        <v>0</v>
      </c>
      <c r="O4433" s="8">
        <v>0</v>
      </c>
      <c r="P4433" s="8" t="s">
        <v>114</v>
      </c>
      <c r="R4433" s="8">
        <v>-2</v>
      </c>
      <c r="S4433" s="13">
        <f>_xlfn.XLOOKUP(P4433,rif_fee_schedule!$A$2:$A$84,rif_fee_schedule!C$2:C$84, 0)*1.628</f>
        <v>4288.152</v>
      </c>
      <c r="T4433" s="13">
        <f>_xlfn.XLOOKUP(P4433,rif_fee_schedule!$A$2:$A$84,rif_fee_schedule!D$2:D$84, 0)</f>
        <v>2490</v>
      </c>
      <c r="U4433" s="14">
        <f t="shared" si="208"/>
        <v>-8576.3040000000001</v>
      </c>
      <c r="V4433" s="14">
        <f t="shared" si="209"/>
        <v>-4980</v>
      </c>
      <c r="W4433"/>
      <c r="Y4433" s="3">
        <v>272008405.74000001</v>
      </c>
      <c r="Z4433" s="3">
        <v>5573244.3300000001</v>
      </c>
      <c r="AA4433" s="3">
        <v>0</v>
      </c>
      <c r="AB4433">
        <v>0</v>
      </c>
      <c r="AC4433" s="3">
        <v>0</v>
      </c>
      <c r="AD4433" s="2">
        <v>-7297347.0099999998</v>
      </c>
      <c r="AE4433" s="3">
        <v>599122533.62</v>
      </c>
      <c r="AF4433" s="3">
        <v>12164932.65</v>
      </c>
      <c r="AG4433" s="3">
        <v>2628720.44</v>
      </c>
      <c r="AH4433" s="3">
        <v>103699.7</v>
      </c>
      <c r="AI4433" s="3">
        <v>2074</v>
      </c>
      <c r="AJ4433" s="2">
        <v>-10188946.82</v>
      </c>
    </row>
    <row r="4434" spans="1:36" hidden="1" x14ac:dyDescent="0.25">
      <c r="A4434" s="8">
        <v>2</v>
      </c>
      <c r="B4434" s="8" t="s">
        <v>1024</v>
      </c>
      <c r="C4434" s="8">
        <v>102010201180</v>
      </c>
      <c r="D4434" s="8" t="s">
        <v>1025</v>
      </c>
      <c r="G4434" s="10">
        <v>43728</v>
      </c>
      <c r="H4434" s="8" t="s">
        <v>31</v>
      </c>
      <c r="I4434" s="8" t="s">
        <v>32</v>
      </c>
      <c r="J4434" s="9">
        <v>316284.34999999998</v>
      </c>
      <c r="K4434" s="9">
        <v>6325.69</v>
      </c>
      <c r="L4434" s="8">
        <v>0</v>
      </c>
      <c r="M4434" s="14">
        <f t="shared" si="207"/>
        <v>322610.03999999998</v>
      </c>
      <c r="N4434" s="8">
        <v>0</v>
      </c>
      <c r="O4434" s="8">
        <v>0</v>
      </c>
      <c r="P4434" s="8" t="s">
        <v>78</v>
      </c>
      <c r="R4434" s="8">
        <v>40</v>
      </c>
      <c r="S4434" s="13">
        <f>_xlfn.XLOOKUP(P4434,rif_fee_schedule!$A$2:$A$84,rif_fee_schedule!C$2:C$84, 0)*1.628</f>
        <v>9105.4039999999986</v>
      </c>
      <c r="T4434" s="13">
        <f>_xlfn.XLOOKUP(P4434,rif_fee_schedule!$A$2:$A$84,rif_fee_schedule!D$2:D$84, 0)</f>
        <v>5288</v>
      </c>
      <c r="U4434" s="14">
        <f t="shared" si="208"/>
        <v>364216.15999999992</v>
      </c>
      <c r="V4434" s="14">
        <f t="shared" si="209"/>
        <v>211520</v>
      </c>
      <c r="W4434"/>
      <c r="Y4434" s="3">
        <v>272008405.74000001</v>
      </c>
      <c r="Z4434" s="3">
        <v>5573244.3300000001</v>
      </c>
      <c r="AA4434" s="3">
        <v>0</v>
      </c>
      <c r="AB4434">
        <v>0</v>
      </c>
      <c r="AC4434" s="3">
        <v>0</v>
      </c>
      <c r="AD4434" s="2">
        <v>-7297347.0099999998</v>
      </c>
      <c r="AE4434" s="3">
        <v>599122533.62</v>
      </c>
      <c r="AF4434" s="3">
        <v>12164932.65</v>
      </c>
      <c r="AG4434" s="3">
        <v>2628720.44</v>
      </c>
      <c r="AH4434" s="3">
        <v>103699.7</v>
      </c>
      <c r="AI4434" s="3">
        <v>2074</v>
      </c>
      <c r="AJ4434" s="2">
        <v>-10188946.82</v>
      </c>
    </row>
    <row r="4435" spans="1:36" hidden="1" x14ac:dyDescent="0.25">
      <c r="A4435" s="8">
        <v>2</v>
      </c>
      <c r="B4435" s="8" t="s">
        <v>1931</v>
      </c>
      <c r="C4435" s="8">
        <v>141020062400</v>
      </c>
      <c r="D4435" s="8" t="s">
        <v>1932</v>
      </c>
      <c r="E4435" s="8" t="s">
        <v>30</v>
      </c>
      <c r="G4435" s="10">
        <v>43774</v>
      </c>
      <c r="H4435" s="8" t="s">
        <v>31</v>
      </c>
      <c r="I4435" s="8" t="s">
        <v>32</v>
      </c>
      <c r="J4435" s="9">
        <v>67755.34</v>
      </c>
      <c r="K4435" s="9">
        <v>1355.11</v>
      </c>
      <c r="L4435" s="8">
        <v>0</v>
      </c>
      <c r="M4435" s="14">
        <f t="shared" si="207"/>
        <v>69110.45</v>
      </c>
      <c r="N4435" s="8">
        <v>0</v>
      </c>
      <c r="O4435" s="8">
        <v>0</v>
      </c>
      <c r="P4435" s="8" t="s">
        <v>113</v>
      </c>
      <c r="R4435" s="8">
        <v>-3</v>
      </c>
      <c r="S4435" s="13">
        <f>_xlfn.XLOOKUP(P4435,rif_fee_schedule!$A$2:$A$84,rif_fee_schedule!C$2:C$84, 0)*1.628</f>
        <v>6860.3919999999998</v>
      </c>
      <c r="T4435" s="13">
        <f>_xlfn.XLOOKUP(P4435,rif_fee_schedule!$A$2:$A$84,rif_fee_schedule!D$2:D$84, 0)</f>
        <v>3984</v>
      </c>
      <c r="U4435" s="14">
        <f t="shared" si="208"/>
        <v>-20581.175999999999</v>
      </c>
      <c r="V4435" s="14">
        <f t="shared" si="209"/>
        <v>-11952</v>
      </c>
      <c r="W4435"/>
      <c r="Y4435" s="3">
        <v>272008405.74000001</v>
      </c>
      <c r="Z4435" s="3">
        <v>5573244.3300000001</v>
      </c>
      <c r="AA4435" s="3">
        <v>0</v>
      </c>
      <c r="AB4435">
        <v>0</v>
      </c>
      <c r="AC4435" s="3">
        <v>0</v>
      </c>
      <c r="AD4435" s="2">
        <v>-7297347.0099999998</v>
      </c>
      <c r="AE4435" s="3">
        <v>599122533.62</v>
      </c>
      <c r="AF4435" s="3">
        <v>12164932.65</v>
      </c>
      <c r="AG4435" s="3">
        <v>2628720.44</v>
      </c>
      <c r="AH4435" s="3">
        <v>103699.7</v>
      </c>
      <c r="AI4435" s="3">
        <v>2074</v>
      </c>
      <c r="AJ4435" s="2">
        <v>-10188946.82</v>
      </c>
    </row>
    <row r="4436" spans="1:36" hidden="1" x14ac:dyDescent="0.25">
      <c r="A4436" s="8">
        <v>2</v>
      </c>
      <c r="B4436" s="8" t="s">
        <v>1931</v>
      </c>
      <c r="C4436" s="8">
        <v>141020062400</v>
      </c>
      <c r="D4436" s="8" t="s">
        <v>1932</v>
      </c>
      <c r="E4436" s="8" t="s">
        <v>30</v>
      </c>
      <c r="G4436" s="10">
        <v>43774</v>
      </c>
      <c r="H4436" s="8" t="s">
        <v>31</v>
      </c>
      <c r="I4436" s="8" t="s">
        <v>32</v>
      </c>
      <c r="J4436" s="9">
        <v>67755.34</v>
      </c>
      <c r="K4436" s="9">
        <v>1355.11</v>
      </c>
      <c r="L4436" s="8">
        <v>0</v>
      </c>
      <c r="M4436" s="14">
        <f t="shared" si="207"/>
        <v>69110.45</v>
      </c>
      <c r="N4436" s="8">
        <v>0</v>
      </c>
      <c r="O4436" s="8">
        <v>0</v>
      </c>
      <c r="P4436" s="8" t="s">
        <v>113</v>
      </c>
      <c r="R4436" s="8">
        <v>-1</v>
      </c>
      <c r="S4436" s="13">
        <f>_xlfn.XLOOKUP(P4436,rif_fee_schedule!$A$2:$A$84,rif_fee_schedule!C$2:C$84, 0)*1.628</f>
        <v>6860.3919999999998</v>
      </c>
      <c r="T4436" s="13">
        <f>_xlfn.XLOOKUP(P4436,rif_fee_schedule!$A$2:$A$84,rif_fee_schedule!D$2:D$84, 0)</f>
        <v>3984</v>
      </c>
      <c r="U4436" s="14">
        <f t="shared" si="208"/>
        <v>-6860.3919999999998</v>
      </c>
      <c r="V4436" s="14">
        <f t="shared" si="209"/>
        <v>-3984</v>
      </c>
      <c r="W4436"/>
      <c r="Y4436" s="3">
        <v>272008405.74000001</v>
      </c>
      <c r="Z4436" s="3">
        <v>5573244.3300000001</v>
      </c>
      <c r="AA4436" s="3">
        <v>0</v>
      </c>
      <c r="AB4436">
        <v>0</v>
      </c>
      <c r="AC4436" s="3">
        <v>0</v>
      </c>
      <c r="AD4436" s="2">
        <v>-7297347.0099999998</v>
      </c>
      <c r="AE4436" s="3">
        <v>599122533.62</v>
      </c>
      <c r="AF4436" s="3">
        <v>12164932.65</v>
      </c>
      <c r="AG4436" s="3">
        <v>2628720.44</v>
      </c>
      <c r="AH4436" s="3">
        <v>103699.7</v>
      </c>
      <c r="AI4436" s="3">
        <v>2074</v>
      </c>
      <c r="AJ4436" s="2">
        <v>-10188946.82</v>
      </c>
    </row>
    <row r="4437" spans="1:36" hidden="1" x14ac:dyDescent="0.25">
      <c r="A4437" s="8">
        <v>2</v>
      </c>
      <c r="B4437" s="8" t="s">
        <v>1931</v>
      </c>
      <c r="C4437" s="8">
        <v>141020062400</v>
      </c>
      <c r="D4437" s="8" t="s">
        <v>1932</v>
      </c>
      <c r="E4437" s="8" t="s">
        <v>30</v>
      </c>
      <c r="G4437" s="10">
        <v>43774</v>
      </c>
      <c r="H4437" s="8" t="s">
        <v>31</v>
      </c>
      <c r="I4437" s="8" t="s">
        <v>32</v>
      </c>
      <c r="J4437" s="9">
        <v>67755.34</v>
      </c>
      <c r="K4437" s="9">
        <v>1355.11</v>
      </c>
      <c r="L4437" s="8">
        <v>0</v>
      </c>
      <c r="M4437" s="14">
        <f t="shared" si="207"/>
        <v>69110.45</v>
      </c>
      <c r="N4437" s="8">
        <v>0</v>
      </c>
      <c r="O4437" s="8">
        <v>0</v>
      </c>
      <c r="P4437" s="8" t="s">
        <v>113</v>
      </c>
      <c r="R4437" s="8">
        <v>11</v>
      </c>
      <c r="S4437" s="13">
        <f>_xlfn.XLOOKUP(P4437,rif_fee_schedule!$A$2:$A$84,rif_fee_schedule!C$2:C$84, 0)*1.628</f>
        <v>6860.3919999999998</v>
      </c>
      <c r="T4437" s="13">
        <f>_xlfn.XLOOKUP(P4437,rif_fee_schedule!$A$2:$A$84,rif_fee_schedule!D$2:D$84, 0)</f>
        <v>3984</v>
      </c>
      <c r="U4437" s="14">
        <f t="shared" si="208"/>
        <v>75464.312000000005</v>
      </c>
      <c r="V4437" s="14">
        <f t="shared" si="209"/>
        <v>43824</v>
      </c>
      <c r="W4437"/>
      <c r="Y4437" s="3">
        <v>272008405.74000001</v>
      </c>
      <c r="Z4437" s="3">
        <v>5573244.3300000001</v>
      </c>
      <c r="AA4437" s="3">
        <v>0</v>
      </c>
      <c r="AB4437">
        <v>0</v>
      </c>
      <c r="AC4437" s="3">
        <v>0</v>
      </c>
      <c r="AD4437" s="2">
        <v>-7297347.0099999998</v>
      </c>
      <c r="AE4437" s="3">
        <v>599122533.62</v>
      </c>
      <c r="AF4437" s="3">
        <v>12164932.65</v>
      </c>
      <c r="AG4437" s="3">
        <v>2628720.44</v>
      </c>
      <c r="AH4437" s="3">
        <v>103699.7</v>
      </c>
      <c r="AI4437" s="3">
        <v>2074</v>
      </c>
      <c r="AJ4437" s="2">
        <v>-10188946.82</v>
      </c>
    </row>
    <row r="4438" spans="1:36" hidden="1" x14ac:dyDescent="0.25">
      <c r="A4438" s="8">
        <v>1</v>
      </c>
      <c r="B4438" s="8" t="s">
        <v>500</v>
      </c>
      <c r="C4438" s="8">
        <v>3530220380130</v>
      </c>
      <c r="D4438" s="8" t="s">
        <v>501</v>
      </c>
      <c r="F4438" s="8" t="s">
        <v>502</v>
      </c>
      <c r="G4438" s="10">
        <v>43738</v>
      </c>
      <c r="H4438" s="8" t="s">
        <v>31</v>
      </c>
      <c r="I4438" s="8" t="s">
        <v>38</v>
      </c>
      <c r="J4438" s="9">
        <v>5680.29</v>
      </c>
      <c r="K4438" s="9">
        <v>113.61</v>
      </c>
      <c r="L4438" s="8">
        <v>0</v>
      </c>
      <c r="M4438" s="14">
        <f t="shared" si="207"/>
        <v>5793.9</v>
      </c>
      <c r="N4438" s="8">
        <v>0</v>
      </c>
      <c r="O4438" s="8">
        <v>0</v>
      </c>
      <c r="P4438" s="8" t="s">
        <v>376</v>
      </c>
      <c r="R4438" s="8">
        <v>1</v>
      </c>
      <c r="S4438" s="13">
        <f>_xlfn.XLOOKUP(P4438,rif_fee_schedule!$A$2:$A$84,rif_fee_schedule!C$2:C$84, 0)*1.628</f>
        <v>5981.2719999999999</v>
      </c>
      <c r="T4438" s="13">
        <f>_xlfn.XLOOKUP(P4438,rif_fee_schedule!$A$2:$A$84,rif_fee_schedule!D$2:D$84, 0)</f>
        <v>3474</v>
      </c>
      <c r="U4438" s="14">
        <f t="shared" si="208"/>
        <v>5981.2719999999999</v>
      </c>
      <c r="V4438" s="14">
        <f t="shared" si="209"/>
        <v>3474</v>
      </c>
      <c r="W4438"/>
      <c r="Y4438" s="3">
        <v>74696854.359999999</v>
      </c>
      <c r="Z4438" s="3">
        <v>1494936.99</v>
      </c>
      <c r="AA4438" s="3">
        <v>1189721.74</v>
      </c>
      <c r="AB4438" s="2">
        <v>103699.7</v>
      </c>
      <c r="AC4438" s="3">
        <v>2074</v>
      </c>
      <c r="AD4438" s="2">
        <v>-3422401.68</v>
      </c>
      <c r="AE4438" s="3">
        <v>599122533.62</v>
      </c>
      <c r="AF4438" s="3">
        <v>12164932.65</v>
      </c>
      <c r="AG4438" s="3">
        <v>2628720.44</v>
      </c>
      <c r="AH4438" s="3">
        <v>103699.7</v>
      </c>
      <c r="AI4438" s="3">
        <v>2074</v>
      </c>
      <c r="AJ4438" s="2">
        <v>-10188946.82</v>
      </c>
    </row>
    <row r="4439" spans="1:36" hidden="1" x14ac:dyDescent="0.25">
      <c r="A4439" s="8">
        <v>1</v>
      </c>
      <c r="B4439" s="8" t="s">
        <v>450</v>
      </c>
      <c r="C4439" s="8">
        <v>3530220380140</v>
      </c>
      <c r="D4439" s="8" t="s">
        <v>451</v>
      </c>
      <c r="F4439" s="8" t="s">
        <v>452</v>
      </c>
      <c r="G4439" s="10">
        <v>43734</v>
      </c>
      <c r="H4439" s="8" t="s">
        <v>31</v>
      </c>
      <c r="I4439" s="8" t="s">
        <v>38</v>
      </c>
      <c r="J4439" s="9">
        <v>9278.02</v>
      </c>
      <c r="K4439" s="9">
        <v>185.56</v>
      </c>
      <c r="L4439" s="8">
        <v>0</v>
      </c>
      <c r="M4439" s="14">
        <f t="shared" si="207"/>
        <v>9463.58</v>
      </c>
      <c r="N4439" s="8">
        <v>0</v>
      </c>
      <c r="O4439" s="8">
        <v>0</v>
      </c>
      <c r="P4439" s="8" t="s">
        <v>77</v>
      </c>
      <c r="R4439" s="8">
        <v>1</v>
      </c>
      <c r="S4439" s="13">
        <f>_xlfn.XLOOKUP(P4439,rif_fee_schedule!$A$2:$A$84,rif_fee_schedule!C$2:C$84, 0)*1.628</f>
        <v>9769.6279999999988</v>
      </c>
      <c r="T4439" s="13">
        <f>_xlfn.XLOOKUP(P4439,rif_fee_schedule!$A$2:$A$84,rif_fee_schedule!D$2:D$84, 0)</f>
        <v>5674</v>
      </c>
      <c r="U4439" s="14">
        <f t="shared" si="208"/>
        <v>9769.6279999999988</v>
      </c>
      <c r="V4439" s="14">
        <f t="shared" si="209"/>
        <v>5674</v>
      </c>
      <c r="W4439"/>
      <c r="Y4439" s="3">
        <v>74696854.359999999</v>
      </c>
      <c r="Z4439" s="3">
        <v>1494936.99</v>
      </c>
      <c r="AA4439" s="3">
        <v>1189721.74</v>
      </c>
      <c r="AB4439" s="2">
        <v>103699.7</v>
      </c>
      <c r="AC4439" s="3">
        <v>2074</v>
      </c>
      <c r="AD4439" s="2">
        <v>-3422401.68</v>
      </c>
      <c r="AE4439" s="3">
        <v>599122533.62</v>
      </c>
      <c r="AF4439" s="3">
        <v>12164932.65</v>
      </c>
      <c r="AG4439" s="3">
        <v>2628720.44</v>
      </c>
      <c r="AH4439" s="3">
        <v>103699.7</v>
      </c>
      <c r="AI4439" s="3">
        <v>2074</v>
      </c>
      <c r="AJ4439" s="2">
        <v>-10188946.82</v>
      </c>
    </row>
    <row r="4440" spans="1:36" hidden="1" x14ac:dyDescent="0.25">
      <c r="A4440" s="8">
        <v>1</v>
      </c>
      <c r="B4440" s="8" t="s">
        <v>575</v>
      </c>
      <c r="C4440" s="8">
        <v>3530220380160</v>
      </c>
      <c r="D4440" s="8" t="s">
        <v>576</v>
      </c>
      <c r="F4440" s="8" t="s">
        <v>577</v>
      </c>
      <c r="G4440" s="10">
        <v>43738</v>
      </c>
      <c r="H4440" s="8" t="s">
        <v>31</v>
      </c>
      <c r="I4440" s="8" t="s">
        <v>38</v>
      </c>
      <c r="J4440" s="9">
        <v>9278.02</v>
      </c>
      <c r="K4440" s="9">
        <v>185.56</v>
      </c>
      <c r="L4440" s="8">
        <v>0</v>
      </c>
      <c r="M4440" s="14">
        <f t="shared" si="207"/>
        <v>9463.58</v>
      </c>
      <c r="N4440" s="8">
        <v>0</v>
      </c>
      <c r="O4440" s="8">
        <v>0</v>
      </c>
      <c r="P4440" s="8" t="s">
        <v>77</v>
      </c>
      <c r="R4440" s="8">
        <v>1</v>
      </c>
      <c r="S4440" s="13">
        <f>_xlfn.XLOOKUP(P4440,rif_fee_schedule!$A$2:$A$84,rif_fee_schedule!C$2:C$84, 0)*1.628</f>
        <v>9769.6279999999988</v>
      </c>
      <c r="T4440" s="13">
        <f>_xlfn.XLOOKUP(P4440,rif_fee_schedule!$A$2:$A$84,rif_fee_schedule!D$2:D$84, 0)</f>
        <v>5674</v>
      </c>
      <c r="U4440" s="14">
        <f t="shared" si="208"/>
        <v>9769.6279999999988</v>
      </c>
      <c r="V4440" s="14">
        <f t="shared" si="209"/>
        <v>5674</v>
      </c>
      <c r="W4440"/>
      <c r="Y4440" s="3">
        <v>74696854.359999999</v>
      </c>
      <c r="Z4440" s="3">
        <v>1494936.99</v>
      </c>
      <c r="AA4440" s="3">
        <v>1189721.74</v>
      </c>
      <c r="AB4440" s="2">
        <v>103699.7</v>
      </c>
      <c r="AC4440" s="3">
        <v>2074</v>
      </c>
      <c r="AD4440" s="2">
        <v>-3422401.68</v>
      </c>
      <c r="AE4440" s="3">
        <v>599122533.62</v>
      </c>
      <c r="AF4440" s="3">
        <v>12164932.65</v>
      </c>
      <c r="AG4440" s="3">
        <v>2628720.44</v>
      </c>
      <c r="AH4440" s="3">
        <v>103699.7</v>
      </c>
      <c r="AI4440" s="3">
        <v>2074</v>
      </c>
      <c r="AJ4440" s="2">
        <v>-10188946.82</v>
      </c>
    </row>
    <row r="4441" spans="1:36" hidden="1" x14ac:dyDescent="0.25">
      <c r="A4441" s="8">
        <v>5.0999999999999996</v>
      </c>
      <c r="B4441" s="8" t="s">
        <v>5264</v>
      </c>
      <c r="C4441" s="8">
        <v>3350260200060</v>
      </c>
      <c r="D4441" s="8" t="s">
        <v>5265</v>
      </c>
      <c r="F4441" s="8" t="s">
        <v>5266</v>
      </c>
      <c r="G4441" s="10">
        <v>43734</v>
      </c>
      <c r="H4441" s="8" t="s">
        <v>31</v>
      </c>
      <c r="I4441" s="8" t="s">
        <v>38</v>
      </c>
      <c r="J4441" s="9">
        <v>8772.4500000000007</v>
      </c>
      <c r="K4441" s="9">
        <v>175.45</v>
      </c>
      <c r="L4441" s="8">
        <v>0</v>
      </c>
      <c r="M4441" s="14">
        <f t="shared" si="207"/>
        <v>8947.9000000000015</v>
      </c>
      <c r="N4441" s="8">
        <v>0</v>
      </c>
      <c r="O4441" s="8">
        <v>0</v>
      </c>
      <c r="P4441" s="8" t="s">
        <v>77</v>
      </c>
      <c r="R4441" s="8">
        <v>1</v>
      </c>
      <c r="S4441" s="13">
        <f>_xlfn.XLOOKUP(P4441,rif_fee_schedule!$A$2:$A$84,rif_fee_schedule!C$2:C$84, 0)*1.628</f>
        <v>9769.6279999999988</v>
      </c>
      <c r="T4441" s="13">
        <f>_xlfn.XLOOKUP(P4441,rif_fee_schedule!$A$2:$A$84,rif_fee_schedule!D$2:D$84, 0)</f>
        <v>5674</v>
      </c>
      <c r="U4441" s="14">
        <f t="shared" si="208"/>
        <v>9769.6279999999988</v>
      </c>
      <c r="V4441" s="14">
        <f t="shared" si="209"/>
        <v>5674</v>
      </c>
      <c r="W4441"/>
      <c r="Y4441" s="3">
        <v>460572.8</v>
      </c>
      <c r="Z4441" s="3">
        <v>9211.4599999999991</v>
      </c>
      <c r="AA4441" s="3">
        <v>0</v>
      </c>
      <c r="AB4441">
        <v>0</v>
      </c>
      <c r="AC4441" s="3">
        <v>0</v>
      </c>
      <c r="AD4441" s="2">
        <v>11471.08</v>
      </c>
      <c r="AE4441" s="3">
        <v>599122533.62</v>
      </c>
      <c r="AF4441" s="3">
        <v>12164932.65</v>
      </c>
      <c r="AG4441" s="3">
        <v>2628720.44</v>
      </c>
      <c r="AH4441" s="3">
        <v>103699.7</v>
      </c>
      <c r="AI4441" s="3">
        <v>2074</v>
      </c>
      <c r="AJ4441" s="2">
        <v>-10188946.82</v>
      </c>
    </row>
    <row r="4442" spans="1:36" hidden="1" x14ac:dyDescent="0.25">
      <c r="A4442" s="8">
        <v>1.1000000000000001</v>
      </c>
      <c r="B4442" s="8" t="s">
        <v>723</v>
      </c>
      <c r="C4442" s="8">
        <v>940250200420</v>
      </c>
      <c r="D4442" s="8" t="s">
        <v>724</v>
      </c>
      <c r="F4442" s="8" t="s">
        <v>725</v>
      </c>
      <c r="G4442" s="10">
        <v>43733</v>
      </c>
      <c r="H4442" s="8" t="s">
        <v>31</v>
      </c>
      <c r="I4442" s="8" t="s">
        <v>38</v>
      </c>
      <c r="J4442" s="9">
        <v>0</v>
      </c>
      <c r="K4442" s="9">
        <v>0</v>
      </c>
      <c r="L4442" s="8">
        <v>0</v>
      </c>
      <c r="M4442" s="14">
        <f t="shared" si="207"/>
        <v>0</v>
      </c>
      <c r="N4442" s="8">
        <v>0</v>
      </c>
      <c r="O4442" s="8">
        <v>0</v>
      </c>
      <c r="P4442" s="8" t="s">
        <v>77</v>
      </c>
      <c r="R4442" s="8">
        <v>-1</v>
      </c>
      <c r="S4442" s="13">
        <f>_xlfn.XLOOKUP(P4442,rif_fee_schedule!$A$2:$A$84,rif_fee_schedule!C$2:C$84, 0)*1.628</f>
        <v>9769.6279999999988</v>
      </c>
      <c r="T4442" s="13">
        <f>_xlfn.XLOOKUP(P4442,rif_fee_schedule!$A$2:$A$84,rif_fee_schedule!D$2:D$84, 0)</f>
        <v>5674</v>
      </c>
      <c r="U4442" s="14">
        <f t="shared" si="208"/>
        <v>-9769.6279999999988</v>
      </c>
      <c r="V4442" s="14">
        <f t="shared" si="209"/>
        <v>-5674</v>
      </c>
      <c r="W4442"/>
      <c r="Y4442" s="3">
        <v>13538989.02</v>
      </c>
      <c r="Z4442" s="3">
        <v>280635.13</v>
      </c>
      <c r="AA4442" s="3">
        <v>0</v>
      </c>
      <c r="AB4442">
        <v>0</v>
      </c>
      <c r="AC4442" s="3">
        <v>0</v>
      </c>
      <c r="AD4442" s="2">
        <v>-2316507.67</v>
      </c>
      <c r="AE4442" s="3">
        <v>599122533.62</v>
      </c>
      <c r="AF4442" s="3">
        <v>12164932.65</v>
      </c>
      <c r="AG4442" s="3">
        <v>2628720.44</v>
      </c>
      <c r="AH4442" s="3">
        <v>103699.7</v>
      </c>
      <c r="AI4442" s="3">
        <v>2074</v>
      </c>
      <c r="AJ4442" s="2">
        <v>-10188946.82</v>
      </c>
    </row>
    <row r="4443" spans="1:36" hidden="1" x14ac:dyDescent="0.25">
      <c r="A4443" s="8">
        <v>1.1000000000000001</v>
      </c>
      <c r="B4443" s="8" t="s">
        <v>723</v>
      </c>
      <c r="C4443" s="8">
        <v>940250200420</v>
      </c>
      <c r="D4443" s="8" t="s">
        <v>724</v>
      </c>
      <c r="F4443" s="8" t="s">
        <v>725</v>
      </c>
      <c r="G4443" s="10">
        <v>43733</v>
      </c>
      <c r="H4443" s="8" t="s">
        <v>31</v>
      </c>
      <c r="I4443" s="8" t="s">
        <v>38</v>
      </c>
      <c r="J4443" s="9">
        <v>0</v>
      </c>
      <c r="K4443" s="9">
        <v>0</v>
      </c>
      <c r="L4443" s="8">
        <v>0</v>
      </c>
      <c r="M4443" s="14">
        <f t="shared" si="207"/>
        <v>0</v>
      </c>
      <c r="N4443" s="8">
        <v>0</v>
      </c>
      <c r="O4443" s="8">
        <v>0</v>
      </c>
      <c r="P4443" s="8" t="s">
        <v>77</v>
      </c>
      <c r="R4443" s="8">
        <v>1</v>
      </c>
      <c r="S4443" s="13">
        <f>_xlfn.XLOOKUP(P4443,rif_fee_schedule!$A$2:$A$84,rif_fee_schedule!C$2:C$84, 0)*1.628</f>
        <v>9769.6279999999988</v>
      </c>
      <c r="T4443" s="13">
        <f>_xlfn.XLOOKUP(P4443,rif_fee_schedule!$A$2:$A$84,rif_fee_schedule!D$2:D$84, 0)</f>
        <v>5674</v>
      </c>
      <c r="U4443" s="14">
        <f t="shared" si="208"/>
        <v>9769.6279999999988</v>
      </c>
      <c r="V4443" s="14">
        <f t="shared" si="209"/>
        <v>5674</v>
      </c>
      <c r="W4443"/>
      <c r="Y4443" s="3">
        <v>13538989.02</v>
      </c>
      <c r="Z4443" s="3">
        <v>280635.13</v>
      </c>
      <c r="AA4443" s="3">
        <v>0</v>
      </c>
      <c r="AB4443">
        <v>0</v>
      </c>
      <c r="AC4443" s="3">
        <v>0</v>
      </c>
      <c r="AD4443" s="2">
        <v>-2316507.67</v>
      </c>
      <c r="AE4443" s="3">
        <v>599122533.62</v>
      </c>
      <c r="AF4443" s="3">
        <v>12164932.65</v>
      </c>
      <c r="AG4443" s="3">
        <v>2628720.44</v>
      </c>
      <c r="AH4443" s="3">
        <v>103699.7</v>
      </c>
      <c r="AI4443" s="3">
        <v>2074</v>
      </c>
      <c r="AJ4443" s="2">
        <v>-10188946.82</v>
      </c>
    </row>
    <row r="4444" spans="1:36" hidden="1" x14ac:dyDescent="0.25">
      <c r="A4444" s="8">
        <v>7</v>
      </c>
      <c r="B4444" s="8" t="s">
        <v>8475</v>
      </c>
      <c r="C4444" s="8">
        <v>351050050210</v>
      </c>
      <c r="D4444" s="8" t="s">
        <v>8476</v>
      </c>
      <c r="F4444" s="8" t="s">
        <v>8477</v>
      </c>
      <c r="G4444" s="10">
        <v>43734</v>
      </c>
      <c r="H4444" s="8" t="s">
        <v>31</v>
      </c>
      <c r="I4444" s="8" t="s">
        <v>38</v>
      </c>
      <c r="J4444" s="9">
        <v>0</v>
      </c>
      <c r="K4444" s="9">
        <v>0</v>
      </c>
      <c r="L4444" s="8">
        <v>0</v>
      </c>
      <c r="M4444" s="14">
        <f t="shared" si="207"/>
        <v>0</v>
      </c>
      <c r="N4444" s="8">
        <v>0</v>
      </c>
      <c r="O4444" s="8">
        <v>0</v>
      </c>
      <c r="P4444" s="8" t="s">
        <v>77</v>
      </c>
      <c r="R4444" s="8">
        <v>1</v>
      </c>
      <c r="S4444" s="13">
        <f>_xlfn.XLOOKUP(P4444,rif_fee_schedule!$A$2:$A$84,rif_fee_schedule!C$2:C$84, 0)*1.628</f>
        <v>9769.6279999999988</v>
      </c>
      <c r="T4444" s="13">
        <f>_xlfn.XLOOKUP(P4444,rif_fee_schedule!$A$2:$A$84,rif_fee_schedule!D$2:D$84, 0)</f>
        <v>5674</v>
      </c>
      <c r="U4444" s="14">
        <f t="shared" si="208"/>
        <v>9769.6279999999988</v>
      </c>
      <c r="V4444" s="14">
        <f t="shared" si="209"/>
        <v>5674</v>
      </c>
      <c r="W4444"/>
      <c r="Y4444" s="3">
        <v>53911680.950000003</v>
      </c>
      <c r="Z4444" s="3">
        <v>1078233.76</v>
      </c>
      <c r="AA4444" s="3">
        <v>0</v>
      </c>
      <c r="AB4444">
        <v>0</v>
      </c>
      <c r="AC4444" s="3">
        <v>0</v>
      </c>
      <c r="AD4444" s="2">
        <v>-682358.32</v>
      </c>
      <c r="AE4444" s="3">
        <v>599122533.62</v>
      </c>
      <c r="AF4444" s="3">
        <v>12164932.65</v>
      </c>
      <c r="AG4444" s="3">
        <v>2628720.44</v>
      </c>
      <c r="AH4444" s="3">
        <v>103699.7</v>
      </c>
      <c r="AI4444" s="3">
        <v>2074</v>
      </c>
      <c r="AJ4444" s="2">
        <v>-10188946.82</v>
      </c>
    </row>
    <row r="4445" spans="1:36" hidden="1" x14ac:dyDescent="0.25">
      <c r="A4445" s="8">
        <v>7</v>
      </c>
      <c r="B4445" s="8" t="s">
        <v>8475</v>
      </c>
      <c r="C4445" s="8">
        <v>351050050210</v>
      </c>
      <c r="D4445" s="8" t="s">
        <v>8476</v>
      </c>
      <c r="F4445" s="8" t="s">
        <v>8477</v>
      </c>
      <c r="G4445" s="10">
        <v>43734</v>
      </c>
      <c r="H4445" s="8" t="s">
        <v>31</v>
      </c>
      <c r="I4445" s="8" t="s">
        <v>38</v>
      </c>
      <c r="J4445" s="9">
        <v>0</v>
      </c>
      <c r="K4445" s="9">
        <v>0</v>
      </c>
      <c r="L4445" s="8">
        <v>0</v>
      </c>
      <c r="M4445" s="14">
        <f t="shared" si="207"/>
        <v>0</v>
      </c>
      <c r="N4445" s="8">
        <v>0</v>
      </c>
      <c r="O4445" s="8">
        <v>0</v>
      </c>
      <c r="P4445" s="8" t="s">
        <v>77</v>
      </c>
      <c r="R4445" s="8">
        <v>-1</v>
      </c>
      <c r="S4445" s="13">
        <f>_xlfn.XLOOKUP(P4445,rif_fee_schedule!$A$2:$A$84,rif_fee_schedule!C$2:C$84, 0)*1.628</f>
        <v>9769.6279999999988</v>
      </c>
      <c r="T4445" s="13">
        <f>_xlfn.XLOOKUP(P4445,rif_fee_schedule!$A$2:$A$84,rif_fee_schedule!D$2:D$84, 0)</f>
        <v>5674</v>
      </c>
      <c r="U4445" s="14">
        <f t="shared" si="208"/>
        <v>-9769.6279999999988</v>
      </c>
      <c r="V4445" s="14">
        <f t="shared" si="209"/>
        <v>-5674</v>
      </c>
      <c r="W4445"/>
      <c r="Y4445" s="3">
        <v>53911680.950000003</v>
      </c>
      <c r="Z4445" s="3">
        <v>1078233.76</v>
      </c>
      <c r="AA4445" s="3">
        <v>0</v>
      </c>
      <c r="AB4445">
        <v>0</v>
      </c>
      <c r="AC4445" s="3">
        <v>0</v>
      </c>
      <c r="AD4445" s="2">
        <v>-682358.32</v>
      </c>
      <c r="AE4445" s="3">
        <v>599122533.62</v>
      </c>
      <c r="AF4445" s="3">
        <v>12164932.65</v>
      </c>
      <c r="AG4445" s="3">
        <v>2628720.44</v>
      </c>
      <c r="AH4445" s="3">
        <v>103699.7</v>
      </c>
      <c r="AI4445" s="3">
        <v>2074</v>
      </c>
      <c r="AJ4445" s="2">
        <v>-10188946.82</v>
      </c>
    </row>
    <row r="4446" spans="1:36" hidden="1" x14ac:dyDescent="0.25">
      <c r="A4446" s="8">
        <v>1</v>
      </c>
      <c r="B4446" s="8" t="s">
        <v>28</v>
      </c>
      <c r="C4446" s="8">
        <v>2220320040243</v>
      </c>
      <c r="D4446" s="8" t="s">
        <v>29</v>
      </c>
      <c r="E4446" s="8" t="s">
        <v>30</v>
      </c>
      <c r="G4446" s="10">
        <v>43782</v>
      </c>
      <c r="H4446" s="8" t="s">
        <v>31</v>
      </c>
      <c r="I4446" s="8" t="s">
        <v>32</v>
      </c>
      <c r="J4446" s="9">
        <v>272062.39</v>
      </c>
      <c r="K4446" s="9">
        <v>5441.25</v>
      </c>
      <c r="L4446" s="8">
        <v>0</v>
      </c>
      <c r="M4446" s="14">
        <f t="shared" si="207"/>
        <v>277503.64</v>
      </c>
      <c r="N4446" s="8">
        <v>0</v>
      </c>
      <c r="O4446" s="8">
        <v>0</v>
      </c>
      <c r="P4446" s="8" t="s">
        <v>33</v>
      </c>
      <c r="R4446" s="11">
        <v>-3600</v>
      </c>
      <c r="S4446" s="13">
        <f>_xlfn.XLOOKUP(P4446,rif_fee_schedule!$A$2:$A$84,rif_fee_schedule!C$2:C$84, 0)*1.628</f>
        <v>25.823335999999998</v>
      </c>
      <c r="T4446" s="13">
        <f>_xlfn.XLOOKUP(P4446,rif_fee_schedule!$A$2:$A$84,rif_fee_schedule!D$2:D$84, 0)</f>
        <v>14.997999999999999</v>
      </c>
      <c r="U4446" s="14">
        <f t="shared" si="208"/>
        <v>-92964.00959999999</v>
      </c>
      <c r="V4446" s="14">
        <f t="shared" si="209"/>
        <v>-53992.799999999996</v>
      </c>
      <c r="W4446" s="2"/>
      <c r="Y4446" s="3">
        <v>74696854.359999999</v>
      </c>
      <c r="Z4446" s="3">
        <v>1494936.99</v>
      </c>
      <c r="AA4446" s="3">
        <v>1189721.74</v>
      </c>
      <c r="AB4446" s="2">
        <v>103699.7</v>
      </c>
      <c r="AC4446" s="3">
        <v>2074</v>
      </c>
      <c r="AD4446" s="2">
        <v>-3422401.68</v>
      </c>
      <c r="AE4446" s="3">
        <v>599122533.62</v>
      </c>
      <c r="AF4446" s="3">
        <v>12164932.65</v>
      </c>
      <c r="AG4446" s="3">
        <v>2628720.44</v>
      </c>
      <c r="AH4446" s="3">
        <v>103699.7</v>
      </c>
      <c r="AI4446" s="3">
        <v>2074</v>
      </c>
      <c r="AJ4446" s="2">
        <v>-10188946.82</v>
      </c>
    </row>
    <row r="4447" spans="1:36" hidden="1" x14ac:dyDescent="0.25">
      <c r="A4447" s="8">
        <v>1</v>
      </c>
      <c r="B4447" s="8" t="s">
        <v>28</v>
      </c>
      <c r="C4447" s="8">
        <v>2220320040243</v>
      </c>
      <c r="D4447" s="8" t="s">
        <v>29</v>
      </c>
      <c r="E4447" s="8" t="s">
        <v>30</v>
      </c>
      <c r="G4447" s="10">
        <v>43782</v>
      </c>
      <c r="H4447" s="8" t="s">
        <v>31</v>
      </c>
      <c r="I4447" s="8" t="s">
        <v>32</v>
      </c>
      <c r="J4447" s="9">
        <v>272062.39</v>
      </c>
      <c r="K4447" s="9">
        <v>5441.25</v>
      </c>
      <c r="L4447" s="8">
        <v>0</v>
      </c>
      <c r="M4447" s="14">
        <f t="shared" si="207"/>
        <v>277503.64</v>
      </c>
      <c r="N4447" s="8">
        <v>0</v>
      </c>
      <c r="O4447" s="8">
        <v>0</v>
      </c>
      <c r="P4447" s="8" t="s">
        <v>34</v>
      </c>
      <c r="R4447" s="11">
        <v>6119</v>
      </c>
      <c r="S4447" s="13">
        <f>_xlfn.XLOOKUP(P4447,rif_fee_schedule!$A$2:$A$84,rif_fee_schedule!C$2:C$84, 0)*1.628</f>
        <v>62.01052</v>
      </c>
      <c r="T4447" s="13">
        <f>_xlfn.XLOOKUP(P4447,rif_fee_schedule!$A$2:$A$84,rif_fee_schedule!D$2:D$84, 0)</f>
        <v>36.015000000000001</v>
      </c>
      <c r="U4447" s="14">
        <f t="shared" si="208"/>
        <v>379442.37187999999</v>
      </c>
      <c r="V4447" s="14">
        <f t="shared" si="209"/>
        <v>220375.785</v>
      </c>
      <c r="W4447" s="2"/>
      <c r="Y4447" s="3">
        <v>74696854.359999999</v>
      </c>
      <c r="Z4447" s="3">
        <v>1494936.99</v>
      </c>
      <c r="AA4447" s="3">
        <v>1189721.74</v>
      </c>
      <c r="AB4447" s="2">
        <v>103699.7</v>
      </c>
      <c r="AC4447" s="3">
        <v>2074</v>
      </c>
      <c r="AD4447" s="2">
        <v>-3422401.68</v>
      </c>
      <c r="AE4447" s="3">
        <v>599122533.62</v>
      </c>
      <c r="AF4447" s="3">
        <v>12164932.65</v>
      </c>
      <c r="AG4447" s="3">
        <v>2628720.44</v>
      </c>
      <c r="AH4447" s="3">
        <v>103699.7</v>
      </c>
      <c r="AI4447" s="3">
        <v>2074</v>
      </c>
      <c r="AJ4447" s="2">
        <v>-10188946.82</v>
      </c>
    </row>
    <row r="4448" spans="1:36" hidden="1" x14ac:dyDescent="0.25">
      <c r="A4448" s="8">
        <v>2</v>
      </c>
      <c r="B4448" s="8" t="s">
        <v>1313</v>
      </c>
      <c r="C4448" s="8">
        <v>131240032030</v>
      </c>
      <c r="D4448" s="8" t="s">
        <v>1314</v>
      </c>
      <c r="F4448" s="8" t="s">
        <v>1315</v>
      </c>
      <c r="G4448" s="10">
        <v>43732</v>
      </c>
      <c r="H4448" s="8" t="s">
        <v>31</v>
      </c>
      <c r="I4448" s="8" t="s">
        <v>38</v>
      </c>
      <c r="J4448" s="9">
        <v>8772.4500000000007</v>
      </c>
      <c r="K4448" s="9">
        <v>175.45</v>
      </c>
      <c r="L4448" s="8">
        <v>0</v>
      </c>
      <c r="M4448" s="14">
        <f t="shared" si="207"/>
        <v>8947.9000000000015</v>
      </c>
      <c r="N4448" s="8">
        <v>0</v>
      </c>
      <c r="O4448" s="8">
        <v>0</v>
      </c>
      <c r="P4448" s="8" t="s">
        <v>77</v>
      </c>
      <c r="R4448" s="8">
        <v>1</v>
      </c>
      <c r="S4448" s="13">
        <f>_xlfn.XLOOKUP(P4448,rif_fee_schedule!$A$2:$A$84,rif_fee_schedule!C$2:C$84, 0)*1.628</f>
        <v>9769.6279999999988</v>
      </c>
      <c r="T4448" s="13">
        <f>_xlfn.XLOOKUP(P4448,rif_fee_schedule!$A$2:$A$84,rif_fee_schedule!D$2:D$84, 0)</f>
        <v>5674</v>
      </c>
      <c r="U4448" s="14">
        <f t="shared" si="208"/>
        <v>9769.6279999999988</v>
      </c>
      <c r="V4448" s="14">
        <f t="shared" si="209"/>
        <v>5674</v>
      </c>
      <c r="W4448"/>
      <c r="Y4448" s="3">
        <v>272008405.74000001</v>
      </c>
      <c r="Z4448" s="3">
        <v>5573244.3300000001</v>
      </c>
      <c r="AA4448" s="3">
        <v>0</v>
      </c>
      <c r="AB4448">
        <v>0</v>
      </c>
      <c r="AC4448" s="3">
        <v>0</v>
      </c>
      <c r="AD4448" s="2">
        <v>-7297347.0099999998</v>
      </c>
      <c r="AE4448" s="3">
        <v>599122533.62</v>
      </c>
      <c r="AF4448" s="3">
        <v>12164932.65</v>
      </c>
      <c r="AG4448" s="3">
        <v>2628720.44</v>
      </c>
      <c r="AH4448" s="3">
        <v>103699.7</v>
      </c>
      <c r="AI4448" s="3">
        <v>2074</v>
      </c>
      <c r="AJ4448" s="2">
        <v>-10188946.82</v>
      </c>
    </row>
    <row r="4449" spans="1:36" hidden="1" x14ac:dyDescent="0.25">
      <c r="A4449" s="8">
        <v>8</v>
      </c>
      <c r="B4449" s="8" t="s">
        <v>8800</v>
      </c>
      <c r="C4449" s="8">
        <v>232340080420</v>
      </c>
      <c r="D4449" s="8" t="s">
        <v>8801</v>
      </c>
      <c r="F4449" s="8" t="s">
        <v>8802</v>
      </c>
      <c r="G4449" s="10">
        <v>43741</v>
      </c>
      <c r="H4449" s="8" t="s">
        <v>31</v>
      </c>
      <c r="I4449" s="8" t="s">
        <v>38</v>
      </c>
      <c r="J4449" s="9">
        <v>18294.060000000001</v>
      </c>
      <c r="K4449" s="9">
        <v>365.88</v>
      </c>
      <c r="L4449" s="8">
        <v>0</v>
      </c>
      <c r="M4449" s="14">
        <f t="shared" ref="M4449:M4512" si="210">SUM(J4449:L4449)</f>
        <v>18659.940000000002</v>
      </c>
      <c r="N4449" s="8">
        <v>0</v>
      </c>
      <c r="O4449" s="8">
        <v>0</v>
      </c>
      <c r="P4449" s="8" t="s">
        <v>613</v>
      </c>
      <c r="R4449" s="8">
        <v>172</v>
      </c>
      <c r="S4449" s="13">
        <f>_xlfn.XLOOKUP(P4449,rif_fee_schedule!$A$2:$A$84,rif_fee_schedule!C$2:C$84, 0)*1.628</f>
        <v>1619.86</v>
      </c>
      <c r="T4449" s="13">
        <f>_xlfn.XLOOKUP(P4449,rif_fee_schedule!$A$2:$A$84,rif_fee_schedule!D$2:D$84, 0)</f>
        <v>940</v>
      </c>
      <c r="U4449" s="14">
        <f t="shared" si="208"/>
        <v>278615.92</v>
      </c>
      <c r="V4449" s="14">
        <f t="shared" si="209"/>
        <v>161680</v>
      </c>
      <c r="W4449"/>
      <c r="Y4449" s="3">
        <v>38230434.439999998</v>
      </c>
      <c r="Z4449" s="3">
        <v>764608.82</v>
      </c>
      <c r="AA4449" s="3">
        <v>0</v>
      </c>
      <c r="AB4449">
        <v>0</v>
      </c>
      <c r="AC4449" s="3">
        <v>0</v>
      </c>
      <c r="AD4449" s="2">
        <v>-229524.99</v>
      </c>
      <c r="AE4449" s="3">
        <v>599122533.62</v>
      </c>
      <c r="AF4449" s="3">
        <v>12164932.65</v>
      </c>
      <c r="AG4449" s="3">
        <v>2628720.44</v>
      </c>
      <c r="AH4449" s="3">
        <v>103699.7</v>
      </c>
      <c r="AI4449" s="3">
        <v>2074</v>
      </c>
      <c r="AJ4449" s="2">
        <v>-10188946.82</v>
      </c>
    </row>
    <row r="4450" spans="1:36" hidden="1" x14ac:dyDescent="0.25">
      <c r="A4450" s="8">
        <v>8</v>
      </c>
      <c r="B4450" s="8" t="s">
        <v>8800</v>
      </c>
      <c r="C4450" s="8">
        <v>232340080420</v>
      </c>
      <c r="D4450" s="8" t="s">
        <v>8801</v>
      </c>
      <c r="F4450" s="8" t="s">
        <v>8802</v>
      </c>
      <c r="G4450" s="10">
        <v>43741</v>
      </c>
      <c r="H4450" s="8" t="s">
        <v>31</v>
      </c>
      <c r="I4450" s="8" t="s">
        <v>38</v>
      </c>
      <c r="J4450" s="9">
        <v>18294.060000000001</v>
      </c>
      <c r="K4450" s="9">
        <v>365.88</v>
      </c>
      <c r="L4450" s="8">
        <v>0</v>
      </c>
      <c r="M4450" s="14">
        <f t="shared" si="210"/>
        <v>18659.940000000002</v>
      </c>
      <c r="N4450" s="8">
        <v>0</v>
      </c>
      <c r="O4450" s="8">
        <v>0</v>
      </c>
      <c r="P4450" s="8" t="s">
        <v>613</v>
      </c>
      <c r="R4450" s="8">
        <v>-159</v>
      </c>
      <c r="S4450" s="13">
        <f>_xlfn.XLOOKUP(P4450,rif_fee_schedule!$A$2:$A$84,rif_fee_schedule!C$2:C$84, 0)*1.628</f>
        <v>1619.86</v>
      </c>
      <c r="T4450" s="13">
        <f>_xlfn.XLOOKUP(P4450,rif_fee_schedule!$A$2:$A$84,rif_fee_schedule!D$2:D$84, 0)</f>
        <v>940</v>
      </c>
      <c r="U4450" s="14">
        <f t="shared" si="208"/>
        <v>-257557.74</v>
      </c>
      <c r="V4450" s="14">
        <f t="shared" si="209"/>
        <v>-149460</v>
      </c>
      <c r="W4450"/>
      <c r="Y4450" s="3">
        <v>38230434.439999998</v>
      </c>
      <c r="Z4450" s="3">
        <v>764608.82</v>
      </c>
      <c r="AA4450" s="3">
        <v>0</v>
      </c>
      <c r="AB4450">
        <v>0</v>
      </c>
      <c r="AC4450" s="3">
        <v>0</v>
      </c>
      <c r="AD4450" s="2">
        <v>-229524.99</v>
      </c>
      <c r="AE4450" s="3">
        <v>599122533.62</v>
      </c>
      <c r="AF4450" s="3">
        <v>12164932.65</v>
      </c>
      <c r="AG4450" s="3">
        <v>2628720.44</v>
      </c>
      <c r="AH4450" s="3">
        <v>103699.7</v>
      </c>
      <c r="AI4450" s="3">
        <v>2074</v>
      </c>
      <c r="AJ4450" s="2">
        <v>-10188946.82</v>
      </c>
    </row>
    <row r="4451" spans="1:36" hidden="1" x14ac:dyDescent="0.25">
      <c r="A4451" s="8">
        <v>1</v>
      </c>
      <c r="B4451" s="8" t="s">
        <v>627</v>
      </c>
      <c r="C4451" s="8">
        <v>3530270030090</v>
      </c>
      <c r="D4451" s="8" t="s">
        <v>628</v>
      </c>
      <c r="G4451" s="10">
        <v>43748</v>
      </c>
      <c r="H4451" s="8" t="s">
        <v>31</v>
      </c>
      <c r="I4451" s="8" t="s">
        <v>32</v>
      </c>
      <c r="J4451" s="9">
        <v>6049.8</v>
      </c>
      <c r="K4451" s="9">
        <v>121</v>
      </c>
      <c r="L4451" s="8">
        <v>0</v>
      </c>
      <c r="M4451" s="14">
        <f t="shared" si="210"/>
        <v>6170.8</v>
      </c>
      <c r="N4451" s="8">
        <v>0</v>
      </c>
      <c r="O4451" s="8">
        <v>0</v>
      </c>
      <c r="P4451" s="8" t="s">
        <v>629</v>
      </c>
      <c r="R4451" s="8">
        <v>1</v>
      </c>
      <c r="S4451" s="13">
        <f>_xlfn.XLOOKUP(P4451,rif_fee_schedule!$A$2:$A$84,rif_fee_schedule!C$2:C$84, 0)*1.628</f>
        <v>6370.3639999999996</v>
      </c>
      <c r="T4451" s="13">
        <f>_xlfn.XLOOKUP(P4451,rif_fee_schedule!$A$2:$A$84,rif_fee_schedule!D$2:D$84, 0)</f>
        <v>3699</v>
      </c>
      <c r="U4451" s="14">
        <f t="shared" si="208"/>
        <v>6370.3639999999996</v>
      </c>
      <c r="V4451" s="14">
        <f t="shared" si="209"/>
        <v>3699</v>
      </c>
      <c r="W4451"/>
      <c r="Y4451" s="3">
        <v>74696854.359999999</v>
      </c>
      <c r="Z4451" s="3">
        <v>1494936.99</v>
      </c>
      <c r="AA4451" s="3">
        <v>1189721.74</v>
      </c>
      <c r="AB4451" s="2">
        <v>103699.7</v>
      </c>
      <c r="AC4451" s="3">
        <v>2074</v>
      </c>
      <c r="AD4451" s="2">
        <v>-3422401.68</v>
      </c>
      <c r="AE4451" s="3">
        <v>599122533.62</v>
      </c>
      <c r="AF4451" s="3">
        <v>12164932.65</v>
      </c>
      <c r="AG4451" s="3">
        <v>2628720.44</v>
      </c>
      <c r="AH4451" s="3">
        <v>103699.7</v>
      </c>
      <c r="AI4451" s="3">
        <v>2074</v>
      </c>
      <c r="AJ4451" s="2">
        <v>-10188946.82</v>
      </c>
    </row>
    <row r="4452" spans="1:36" hidden="1" x14ac:dyDescent="0.25">
      <c r="A4452" s="8">
        <v>2</v>
      </c>
      <c r="B4452" s="8" t="s">
        <v>2188</v>
      </c>
      <c r="C4452" s="8">
        <v>141200120140</v>
      </c>
      <c r="D4452" s="8" t="s">
        <v>2189</v>
      </c>
      <c r="F4452" s="8" t="s">
        <v>2190</v>
      </c>
      <c r="G4452" s="10">
        <v>43734</v>
      </c>
      <c r="H4452" s="8" t="s">
        <v>31</v>
      </c>
      <c r="I4452" s="8" t="s">
        <v>38</v>
      </c>
      <c r="J4452" s="9">
        <v>0</v>
      </c>
      <c r="K4452" s="9">
        <v>0</v>
      </c>
      <c r="L4452" s="8">
        <v>0</v>
      </c>
      <c r="M4452" s="14">
        <f t="shared" si="210"/>
        <v>0</v>
      </c>
      <c r="N4452" s="8">
        <v>0</v>
      </c>
      <c r="O4452" s="8">
        <v>0</v>
      </c>
      <c r="P4452" s="8" t="s">
        <v>77</v>
      </c>
      <c r="R4452" s="8">
        <v>1</v>
      </c>
      <c r="S4452" s="13">
        <f>_xlfn.XLOOKUP(P4452,rif_fee_schedule!$A$2:$A$84,rif_fee_schedule!C$2:C$84, 0)*1.628</f>
        <v>9769.6279999999988</v>
      </c>
      <c r="T4452" s="13">
        <f>_xlfn.XLOOKUP(P4452,rif_fee_schedule!$A$2:$A$84,rif_fee_schedule!D$2:D$84, 0)</f>
        <v>5674</v>
      </c>
      <c r="U4452" s="14">
        <f t="shared" si="208"/>
        <v>9769.6279999999988</v>
      </c>
      <c r="V4452" s="14">
        <f t="shared" si="209"/>
        <v>5674</v>
      </c>
      <c r="W4452"/>
      <c r="Y4452" s="3">
        <v>272008405.74000001</v>
      </c>
      <c r="Z4452" s="3">
        <v>5573244.3300000001</v>
      </c>
      <c r="AA4452" s="3">
        <v>0</v>
      </c>
      <c r="AB4452">
        <v>0</v>
      </c>
      <c r="AC4452" s="3">
        <v>0</v>
      </c>
      <c r="AD4452" s="2">
        <v>-7297347.0099999998</v>
      </c>
      <c r="AE4452" s="3">
        <v>599122533.62</v>
      </c>
      <c r="AF4452" s="3">
        <v>12164932.65</v>
      </c>
      <c r="AG4452" s="3">
        <v>2628720.44</v>
      </c>
      <c r="AH4452" s="3">
        <v>103699.7</v>
      </c>
      <c r="AI4452" s="3">
        <v>2074</v>
      </c>
      <c r="AJ4452" s="2">
        <v>-10188946.82</v>
      </c>
    </row>
    <row r="4453" spans="1:36" hidden="1" x14ac:dyDescent="0.25">
      <c r="A4453" s="8">
        <v>2</v>
      </c>
      <c r="B4453" s="8" t="s">
        <v>2188</v>
      </c>
      <c r="C4453" s="8">
        <v>141200120140</v>
      </c>
      <c r="D4453" s="8" t="s">
        <v>2189</v>
      </c>
      <c r="F4453" s="8" t="s">
        <v>2190</v>
      </c>
      <c r="G4453" s="10">
        <v>43734</v>
      </c>
      <c r="H4453" s="8" t="s">
        <v>31</v>
      </c>
      <c r="I4453" s="8" t="s">
        <v>38</v>
      </c>
      <c r="J4453" s="9">
        <v>0</v>
      </c>
      <c r="K4453" s="9">
        <v>0</v>
      </c>
      <c r="L4453" s="8">
        <v>0</v>
      </c>
      <c r="M4453" s="14">
        <f t="shared" si="210"/>
        <v>0</v>
      </c>
      <c r="N4453" s="8">
        <v>0</v>
      </c>
      <c r="O4453" s="8">
        <v>0</v>
      </c>
      <c r="P4453" s="8" t="s">
        <v>77</v>
      </c>
      <c r="R4453" s="8">
        <v>-1</v>
      </c>
      <c r="S4453" s="13">
        <f>_xlfn.XLOOKUP(P4453,rif_fee_schedule!$A$2:$A$84,rif_fee_schedule!C$2:C$84, 0)*1.628</f>
        <v>9769.6279999999988</v>
      </c>
      <c r="T4453" s="13">
        <f>_xlfn.XLOOKUP(P4453,rif_fee_schedule!$A$2:$A$84,rif_fee_schedule!D$2:D$84, 0)</f>
        <v>5674</v>
      </c>
      <c r="U4453" s="14">
        <f t="shared" si="208"/>
        <v>-9769.6279999999988</v>
      </c>
      <c r="V4453" s="14">
        <f t="shared" si="209"/>
        <v>-5674</v>
      </c>
      <c r="W4453"/>
      <c r="Y4453" s="3">
        <v>272008405.74000001</v>
      </c>
      <c r="Z4453" s="3">
        <v>5573244.3300000001</v>
      </c>
      <c r="AA4453" s="3">
        <v>0</v>
      </c>
      <c r="AB4453">
        <v>0</v>
      </c>
      <c r="AC4453" s="3">
        <v>0</v>
      </c>
      <c r="AD4453" s="2">
        <v>-7297347.0099999998</v>
      </c>
      <c r="AE4453" s="3">
        <v>599122533.62</v>
      </c>
      <c r="AF4453" s="3">
        <v>12164932.65</v>
      </c>
      <c r="AG4453" s="3">
        <v>2628720.44</v>
      </c>
      <c r="AH4453" s="3">
        <v>103699.7</v>
      </c>
      <c r="AI4453" s="3">
        <v>2074</v>
      </c>
      <c r="AJ4453" s="2">
        <v>-10188946.82</v>
      </c>
    </row>
    <row r="4454" spans="1:36" hidden="1" x14ac:dyDescent="0.25">
      <c r="A4454" s="8">
        <v>1</v>
      </c>
      <c r="B4454" s="8" t="s">
        <v>494</v>
      </c>
      <c r="C4454" s="8">
        <v>3530220400650</v>
      </c>
      <c r="D4454" s="8" t="s">
        <v>495</v>
      </c>
      <c r="F4454" s="8" t="s">
        <v>496</v>
      </c>
      <c r="G4454" s="10">
        <v>43739</v>
      </c>
      <c r="H4454" s="8" t="s">
        <v>31</v>
      </c>
      <c r="I4454" s="8" t="s">
        <v>38</v>
      </c>
      <c r="J4454" s="9">
        <v>39762.050000000003</v>
      </c>
      <c r="K4454" s="9">
        <v>795.24</v>
      </c>
      <c r="L4454" s="8">
        <v>0</v>
      </c>
      <c r="M4454" s="14">
        <f t="shared" si="210"/>
        <v>40557.29</v>
      </c>
      <c r="N4454" s="8">
        <v>0</v>
      </c>
      <c r="O4454" s="8">
        <v>0</v>
      </c>
      <c r="P4454" s="8" t="s">
        <v>376</v>
      </c>
      <c r="R4454" s="8">
        <v>7</v>
      </c>
      <c r="S4454" s="13">
        <f>_xlfn.XLOOKUP(P4454,rif_fee_schedule!$A$2:$A$84,rif_fee_schedule!C$2:C$84, 0)*1.628</f>
        <v>5981.2719999999999</v>
      </c>
      <c r="T4454" s="13">
        <f>_xlfn.XLOOKUP(P4454,rif_fee_schedule!$A$2:$A$84,rif_fee_schedule!D$2:D$84, 0)</f>
        <v>3474</v>
      </c>
      <c r="U4454" s="14">
        <f t="shared" si="208"/>
        <v>41868.904000000002</v>
      </c>
      <c r="V4454" s="14">
        <f t="shared" si="209"/>
        <v>24318</v>
      </c>
      <c r="W4454"/>
      <c r="Y4454" s="3">
        <v>74696854.359999999</v>
      </c>
      <c r="Z4454" s="3">
        <v>1494936.99</v>
      </c>
      <c r="AA4454" s="3">
        <v>1189721.74</v>
      </c>
      <c r="AB4454" s="2">
        <v>103699.7</v>
      </c>
      <c r="AC4454" s="3">
        <v>2074</v>
      </c>
      <c r="AD4454" s="2">
        <v>-3422401.68</v>
      </c>
      <c r="AE4454" s="3">
        <v>599122533.62</v>
      </c>
      <c r="AF4454" s="3">
        <v>12164932.65</v>
      </c>
      <c r="AG4454" s="3">
        <v>2628720.44</v>
      </c>
      <c r="AH4454" s="3">
        <v>103699.7</v>
      </c>
      <c r="AI4454" s="3">
        <v>2074</v>
      </c>
      <c r="AJ4454" s="2">
        <v>-10188946.82</v>
      </c>
    </row>
    <row r="4455" spans="1:36" hidden="1" x14ac:dyDescent="0.25">
      <c r="A4455" s="8">
        <v>9</v>
      </c>
      <c r="B4455" s="8" t="s">
        <v>8818</v>
      </c>
      <c r="C4455" s="8">
        <v>2720300140140</v>
      </c>
      <c r="D4455" s="8" t="s">
        <v>8819</v>
      </c>
      <c r="G4455" s="10">
        <v>43747</v>
      </c>
      <c r="H4455" s="8" t="s">
        <v>31</v>
      </c>
      <c r="I4455" s="8" t="s">
        <v>32</v>
      </c>
      <c r="J4455" s="9">
        <v>543295.37</v>
      </c>
      <c r="K4455" s="9">
        <v>10865.91</v>
      </c>
      <c r="L4455" s="8">
        <v>0</v>
      </c>
      <c r="M4455" s="14">
        <f t="shared" si="210"/>
        <v>554161.28</v>
      </c>
      <c r="N4455" s="8">
        <v>0</v>
      </c>
      <c r="O4455" s="8">
        <v>0</v>
      </c>
      <c r="P4455" s="8" t="s">
        <v>90</v>
      </c>
      <c r="R4455" s="11">
        <v>39783</v>
      </c>
      <c r="S4455" s="13">
        <f>_xlfn.XLOOKUP(P4455,rif_fee_schedule!$A$2:$A$84,rif_fee_schedule!C$2:C$84, 0)*1.628</f>
        <v>14.380123999999999</v>
      </c>
      <c r="T4455" s="13">
        <f>_xlfn.XLOOKUP(P4455,rif_fee_schedule!$A$2:$A$84,rif_fee_schedule!D$2:D$84, 0)</f>
        <v>8.3520000000000003</v>
      </c>
      <c r="U4455" s="14">
        <f t="shared" si="208"/>
        <v>572084.473092</v>
      </c>
      <c r="V4455" s="14">
        <f t="shared" si="209"/>
        <v>332267.61600000004</v>
      </c>
      <c r="W4455" s="2"/>
      <c r="Y4455" s="3">
        <v>2852815.27</v>
      </c>
      <c r="Z4455" s="3">
        <v>57056.31</v>
      </c>
      <c r="AA4455" s="3">
        <v>0</v>
      </c>
      <c r="AB4455">
        <v>0</v>
      </c>
      <c r="AC4455" s="3">
        <v>0</v>
      </c>
      <c r="AD4455" s="2">
        <v>510005.06</v>
      </c>
      <c r="AE4455" s="3">
        <v>599122533.62</v>
      </c>
      <c r="AF4455" s="3">
        <v>12164932.65</v>
      </c>
      <c r="AG4455" s="3">
        <v>2628720.44</v>
      </c>
      <c r="AH4455" s="3">
        <v>103699.7</v>
      </c>
      <c r="AI4455" s="3">
        <v>2074</v>
      </c>
      <c r="AJ4455" s="2">
        <v>-10188946.82</v>
      </c>
    </row>
    <row r="4456" spans="1:36" hidden="1" x14ac:dyDescent="0.25">
      <c r="A4456" s="8">
        <v>8</v>
      </c>
      <c r="B4456" s="8" t="s">
        <v>8606</v>
      </c>
      <c r="C4456" s="8">
        <v>232260012155</v>
      </c>
      <c r="D4456" s="8" t="s">
        <v>8607</v>
      </c>
      <c r="F4456" s="8" t="s">
        <v>8608</v>
      </c>
      <c r="G4456" s="10">
        <v>43754</v>
      </c>
      <c r="H4456" s="8" t="s">
        <v>31</v>
      </c>
      <c r="I4456" s="8" t="s">
        <v>38</v>
      </c>
      <c r="J4456" s="9">
        <v>98107.95</v>
      </c>
      <c r="K4456" s="9">
        <v>1962.16</v>
      </c>
      <c r="L4456" s="8">
        <v>0</v>
      </c>
      <c r="M4456" s="14">
        <f t="shared" si="210"/>
        <v>100070.11</v>
      </c>
      <c r="N4456" s="8">
        <v>0</v>
      </c>
      <c r="O4456" s="8">
        <v>0</v>
      </c>
      <c r="P4456" s="8" t="s">
        <v>78</v>
      </c>
      <c r="R4456" s="8">
        <v>12</v>
      </c>
      <c r="S4456" s="13">
        <f>_xlfn.XLOOKUP(P4456,rif_fee_schedule!$A$2:$A$84,rif_fee_schedule!C$2:C$84, 0)*1.628</f>
        <v>9105.4039999999986</v>
      </c>
      <c r="T4456" s="13">
        <f>_xlfn.XLOOKUP(P4456,rif_fee_schedule!$A$2:$A$84,rif_fee_schedule!D$2:D$84, 0)</f>
        <v>5288</v>
      </c>
      <c r="U4456" s="14">
        <f t="shared" si="208"/>
        <v>109264.84799999998</v>
      </c>
      <c r="V4456" s="14">
        <f t="shared" si="209"/>
        <v>63456</v>
      </c>
      <c r="W4456"/>
      <c r="Y4456" s="3">
        <v>38230434.439999998</v>
      </c>
      <c r="Z4456" s="3">
        <v>764608.82</v>
      </c>
      <c r="AA4456" s="3">
        <v>0</v>
      </c>
      <c r="AB4456">
        <v>0</v>
      </c>
      <c r="AC4456" s="3">
        <v>0</v>
      </c>
      <c r="AD4456" s="2">
        <v>-229524.99</v>
      </c>
      <c r="AE4456" s="3">
        <v>599122533.62</v>
      </c>
      <c r="AF4456" s="3">
        <v>12164932.65</v>
      </c>
      <c r="AG4456" s="3">
        <v>2628720.44</v>
      </c>
      <c r="AH4456" s="3">
        <v>103699.7</v>
      </c>
      <c r="AI4456" s="3">
        <v>2074</v>
      </c>
      <c r="AJ4456" s="2">
        <v>-10188946.82</v>
      </c>
    </row>
    <row r="4457" spans="1:36" hidden="1" x14ac:dyDescent="0.25">
      <c r="A4457" s="8">
        <v>5.0999999999999996</v>
      </c>
      <c r="B4457" s="8" t="s">
        <v>5267</v>
      </c>
      <c r="C4457" s="8">
        <v>3350350180020</v>
      </c>
      <c r="D4457" s="8" t="s">
        <v>5268</v>
      </c>
      <c r="F4457" s="8" t="s">
        <v>5269</v>
      </c>
      <c r="G4457" s="10">
        <v>43738</v>
      </c>
      <c r="H4457" s="8" t="s">
        <v>31</v>
      </c>
      <c r="I4457" s="8" t="s">
        <v>38</v>
      </c>
      <c r="J4457" s="9">
        <v>8772.4500000000007</v>
      </c>
      <c r="K4457" s="9">
        <v>175.45</v>
      </c>
      <c r="L4457" s="8">
        <v>0</v>
      </c>
      <c r="M4457" s="14">
        <f t="shared" si="210"/>
        <v>8947.9000000000015</v>
      </c>
      <c r="N4457" s="8">
        <v>0</v>
      </c>
      <c r="O4457" s="8">
        <v>0</v>
      </c>
      <c r="P4457" s="8" t="s">
        <v>77</v>
      </c>
      <c r="R4457" s="8">
        <v>1</v>
      </c>
      <c r="S4457" s="13">
        <f>_xlfn.XLOOKUP(P4457,rif_fee_schedule!$A$2:$A$84,rif_fee_schedule!C$2:C$84, 0)*1.628</f>
        <v>9769.6279999999988</v>
      </c>
      <c r="T4457" s="13">
        <f>_xlfn.XLOOKUP(P4457,rif_fee_schedule!$A$2:$A$84,rif_fee_schedule!D$2:D$84, 0)</f>
        <v>5674</v>
      </c>
      <c r="U4457" s="14">
        <f t="shared" si="208"/>
        <v>9769.6279999999988</v>
      </c>
      <c r="V4457" s="14">
        <f t="shared" si="209"/>
        <v>5674</v>
      </c>
      <c r="W4457"/>
      <c r="Y4457" s="3">
        <v>460572.8</v>
      </c>
      <c r="Z4457" s="3">
        <v>9211.4599999999991</v>
      </c>
      <c r="AA4457" s="3">
        <v>0</v>
      </c>
      <c r="AB4457">
        <v>0</v>
      </c>
      <c r="AC4457" s="3">
        <v>0</v>
      </c>
      <c r="AD4457" s="2">
        <v>11471.08</v>
      </c>
      <c r="AE4457" s="3">
        <v>599122533.62</v>
      </c>
      <c r="AF4457" s="3">
        <v>12164932.65</v>
      </c>
      <c r="AG4457" s="3">
        <v>2628720.44</v>
      </c>
      <c r="AH4457" s="3">
        <v>103699.7</v>
      </c>
      <c r="AI4457" s="3">
        <v>2074</v>
      </c>
      <c r="AJ4457" s="2">
        <v>-10188946.82</v>
      </c>
    </row>
    <row r="4458" spans="1:36" hidden="1" x14ac:dyDescent="0.25">
      <c r="A4458" s="8">
        <v>3.1</v>
      </c>
      <c r="B4458" s="8" t="s">
        <v>4046</v>
      </c>
      <c r="C4458" s="8">
        <v>722160020520</v>
      </c>
      <c r="D4458" s="8" t="s">
        <v>4047</v>
      </c>
      <c r="G4458" s="10">
        <v>43759</v>
      </c>
      <c r="H4458" s="8" t="s">
        <v>31</v>
      </c>
      <c r="I4458" s="8" t="s">
        <v>32</v>
      </c>
      <c r="J4458" s="9">
        <v>86986.42</v>
      </c>
      <c r="K4458" s="9">
        <v>1739.73</v>
      </c>
      <c r="L4458" s="8">
        <v>0</v>
      </c>
      <c r="M4458" s="14">
        <f t="shared" si="210"/>
        <v>88726.15</v>
      </c>
      <c r="N4458" s="8">
        <v>0</v>
      </c>
      <c r="O4458" s="8">
        <v>0</v>
      </c>
      <c r="P4458" s="8" t="s">
        <v>180</v>
      </c>
      <c r="R4458" s="11">
        <v>2964</v>
      </c>
      <c r="S4458" s="13">
        <f>_xlfn.XLOOKUP(P4458,rif_fee_schedule!$A$2:$A$84,rif_fee_schedule!C$2:C$84, 0)*1.628</f>
        <v>32.683728000000002</v>
      </c>
      <c r="T4458" s="13">
        <f>_xlfn.XLOOKUP(P4458,rif_fee_schedule!$A$2:$A$84,rif_fee_schedule!D$2:D$84, 0)</f>
        <v>18.981999999999999</v>
      </c>
      <c r="U4458" s="14">
        <f t="shared" si="208"/>
        <v>96874.569792000009</v>
      </c>
      <c r="V4458" s="14">
        <f t="shared" si="209"/>
        <v>56262.648000000001</v>
      </c>
      <c r="Y4458" s="3">
        <v>34362078.990000002</v>
      </c>
      <c r="Z4458" s="3">
        <v>687512.03</v>
      </c>
      <c r="AA4458" s="3">
        <v>0</v>
      </c>
      <c r="AB4458">
        <v>0</v>
      </c>
      <c r="AC4458" s="3">
        <v>0</v>
      </c>
      <c r="AD4458" s="2">
        <v>-175934.14</v>
      </c>
      <c r="AE4458" s="3">
        <v>599122533.62</v>
      </c>
      <c r="AF4458" s="3">
        <v>12164932.65</v>
      </c>
      <c r="AG4458" s="3">
        <v>2628720.44</v>
      </c>
      <c r="AH4458" s="3">
        <v>103699.7</v>
      </c>
      <c r="AI4458" s="3">
        <v>2074</v>
      </c>
      <c r="AJ4458" s="2">
        <v>-10188946.82</v>
      </c>
    </row>
    <row r="4459" spans="1:36" hidden="1" x14ac:dyDescent="0.25">
      <c r="A4459" s="8">
        <v>9.1</v>
      </c>
      <c r="B4459" s="8" t="s">
        <v>8872</v>
      </c>
      <c r="C4459" s="8">
        <v>421300000056</v>
      </c>
      <c r="D4459" s="8" t="s">
        <v>8873</v>
      </c>
      <c r="G4459" s="10">
        <v>43747</v>
      </c>
      <c r="H4459" s="8" t="s">
        <v>31</v>
      </c>
      <c r="I4459" s="8" t="s">
        <v>32</v>
      </c>
      <c r="J4459" s="9">
        <v>0.36</v>
      </c>
      <c r="K4459" s="9">
        <v>0</v>
      </c>
      <c r="L4459" s="8">
        <v>0</v>
      </c>
      <c r="M4459" s="14">
        <f t="shared" si="210"/>
        <v>0.36</v>
      </c>
      <c r="N4459" s="8">
        <v>0</v>
      </c>
      <c r="O4459" s="8">
        <v>0</v>
      </c>
      <c r="P4459" s="8" t="s">
        <v>39</v>
      </c>
      <c r="R4459" s="11">
        <v>68088</v>
      </c>
      <c r="S4459" s="13">
        <f>_xlfn.XLOOKUP(P4459,rif_fee_schedule!$A$2:$A$84,rif_fee_schedule!C$2:C$84, 0)*1.628</f>
        <v>2.4729319999999997</v>
      </c>
      <c r="T4459" s="13">
        <f>_xlfn.XLOOKUP(P4459,rif_fee_schedule!$A$2:$A$84,rif_fee_schedule!D$2:D$84, 0)</f>
        <v>1.4359999999999999</v>
      </c>
      <c r="U4459" s="14">
        <f t="shared" si="208"/>
        <v>168376.99401599998</v>
      </c>
      <c r="V4459" s="14">
        <f t="shared" si="209"/>
        <v>97774.368000000002</v>
      </c>
      <c r="Y4459" s="3">
        <v>13894747.220000001</v>
      </c>
      <c r="Z4459" s="3">
        <v>290518.01</v>
      </c>
      <c r="AA4459" s="3">
        <v>0</v>
      </c>
      <c r="AB4459">
        <v>0</v>
      </c>
      <c r="AC4459" s="3">
        <v>0</v>
      </c>
      <c r="AD4459" s="2">
        <v>-156592.79</v>
      </c>
      <c r="AE4459" s="3">
        <v>599122533.62</v>
      </c>
      <c r="AF4459" s="3">
        <v>12164932.65</v>
      </c>
      <c r="AG4459" s="3">
        <v>2628720.44</v>
      </c>
      <c r="AH4459" s="3">
        <v>103699.7</v>
      </c>
      <c r="AI4459" s="3">
        <v>2074</v>
      </c>
      <c r="AJ4459" s="2">
        <v>-10188946.82</v>
      </c>
    </row>
    <row r="4460" spans="1:36" hidden="1" x14ac:dyDescent="0.25">
      <c r="A4460" s="8">
        <v>9.1</v>
      </c>
      <c r="B4460" s="8" t="s">
        <v>8872</v>
      </c>
      <c r="C4460" s="8">
        <v>421300000056</v>
      </c>
      <c r="D4460" s="8" t="s">
        <v>8873</v>
      </c>
      <c r="G4460" s="10">
        <v>43747</v>
      </c>
      <c r="H4460" s="8" t="s">
        <v>31</v>
      </c>
      <c r="I4460" s="8" t="s">
        <v>32</v>
      </c>
      <c r="J4460" s="9">
        <v>0.36</v>
      </c>
      <c r="K4460" s="9">
        <v>0</v>
      </c>
      <c r="L4460" s="8">
        <v>0</v>
      </c>
      <c r="M4460" s="14">
        <f t="shared" si="210"/>
        <v>0.36</v>
      </c>
      <c r="N4460" s="8">
        <v>0</v>
      </c>
      <c r="O4460" s="8">
        <v>0</v>
      </c>
      <c r="P4460" s="8" t="s">
        <v>43</v>
      </c>
      <c r="R4460" s="11">
        <v>-32876.699999999997</v>
      </c>
      <c r="S4460" s="13">
        <f>_xlfn.XLOOKUP(P4460,rif_fee_schedule!$A$2:$A$84,rif_fee_schedule!C$2:C$84, 0)*1.628</f>
        <v>5.1216879999999998</v>
      </c>
      <c r="T4460" s="13">
        <f>_xlfn.XLOOKUP(P4460,rif_fee_schedule!$A$2:$A$84,rif_fee_schedule!D$2:D$84, 0)</f>
        <v>2.9740000000000002</v>
      </c>
      <c r="U4460" s="14">
        <f t="shared" si="208"/>
        <v>-168384.19986959998</v>
      </c>
      <c r="V4460" s="14">
        <f t="shared" si="209"/>
        <v>-97775.305800000002</v>
      </c>
      <c r="Y4460" s="3">
        <v>13894747.220000001</v>
      </c>
      <c r="Z4460" s="3">
        <v>290518.01</v>
      </c>
      <c r="AA4460" s="3">
        <v>0</v>
      </c>
      <c r="AB4460">
        <v>0</v>
      </c>
      <c r="AC4460" s="3">
        <v>0</v>
      </c>
      <c r="AD4460" s="2">
        <v>-156592.79</v>
      </c>
      <c r="AE4460" s="3">
        <v>599122533.62</v>
      </c>
      <c r="AF4460" s="3">
        <v>12164932.65</v>
      </c>
      <c r="AG4460" s="3">
        <v>2628720.44</v>
      </c>
      <c r="AH4460" s="3">
        <v>103699.7</v>
      </c>
      <c r="AI4460" s="3">
        <v>2074</v>
      </c>
      <c r="AJ4460" s="2">
        <v>-10188946.82</v>
      </c>
    </row>
    <row r="4461" spans="1:36" hidden="1" x14ac:dyDescent="0.25">
      <c r="A4461" s="8">
        <v>3</v>
      </c>
      <c r="B4461" s="8" t="s">
        <v>3060</v>
      </c>
      <c r="C4461" s="8">
        <v>420160074910</v>
      </c>
      <c r="D4461" s="8" t="s">
        <v>3061</v>
      </c>
      <c r="F4461" s="8" t="s">
        <v>3062</v>
      </c>
      <c r="G4461" s="10">
        <v>43740</v>
      </c>
      <c r="H4461" s="8" t="s">
        <v>31</v>
      </c>
      <c r="I4461" s="8" t="s">
        <v>38</v>
      </c>
      <c r="J4461" s="9">
        <v>68163.509999999995</v>
      </c>
      <c r="K4461" s="9">
        <v>1363.27</v>
      </c>
      <c r="L4461" s="8">
        <v>0</v>
      </c>
      <c r="M4461" s="14">
        <f t="shared" si="210"/>
        <v>69526.78</v>
      </c>
      <c r="N4461" s="8">
        <v>0</v>
      </c>
      <c r="O4461" s="8">
        <v>0</v>
      </c>
      <c r="P4461" s="8" t="s">
        <v>376</v>
      </c>
      <c r="R4461" s="8">
        <v>12</v>
      </c>
      <c r="S4461" s="13">
        <f>_xlfn.XLOOKUP(P4461,rif_fee_schedule!$A$2:$A$84,rif_fee_schedule!C$2:C$84, 0)*1.628</f>
        <v>5981.2719999999999</v>
      </c>
      <c r="T4461" s="13">
        <f>_xlfn.XLOOKUP(P4461,rif_fee_schedule!$A$2:$A$84,rif_fee_schedule!D$2:D$84, 0)</f>
        <v>3474</v>
      </c>
      <c r="U4461" s="14">
        <f t="shared" si="208"/>
        <v>71775.263999999996</v>
      </c>
      <c r="V4461" s="14">
        <f t="shared" si="209"/>
        <v>41688</v>
      </c>
      <c r="W4461"/>
      <c r="Y4461" s="3">
        <v>23988344.25</v>
      </c>
      <c r="Z4461" s="3">
        <v>491993.61</v>
      </c>
      <c r="AA4461" s="3">
        <v>633517.25</v>
      </c>
      <c r="AB4461">
        <v>0</v>
      </c>
      <c r="AC4461" s="3">
        <v>0</v>
      </c>
      <c r="AD4461" s="2">
        <v>2811604.2</v>
      </c>
      <c r="AE4461" s="3">
        <v>599122533.62</v>
      </c>
      <c r="AF4461" s="3">
        <v>12164932.65</v>
      </c>
      <c r="AG4461" s="3">
        <v>2628720.44</v>
      </c>
      <c r="AH4461" s="3">
        <v>103699.7</v>
      </c>
      <c r="AI4461" s="3">
        <v>2074</v>
      </c>
      <c r="AJ4461" s="2">
        <v>-10188946.82</v>
      </c>
    </row>
    <row r="4462" spans="1:36" hidden="1" x14ac:dyDescent="0.25">
      <c r="A4462" s="8">
        <v>1</v>
      </c>
      <c r="B4462" s="8" t="s">
        <v>87</v>
      </c>
      <c r="C4462" s="8">
        <v>2530310520220</v>
      </c>
      <c r="D4462" s="8" t="s">
        <v>88</v>
      </c>
      <c r="F4462" s="8" t="s">
        <v>89</v>
      </c>
      <c r="G4462" s="10">
        <v>43761</v>
      </c>
      <c r="H4462" s="8" t="s">
        <v>31</v>
      </c>
      <c r="I4462" s="8" t="s">
        <v>38</v>
      </c>
      <c r="J4462" s="9">
        <v>962.41</v>
      </c>
      <c r="K4462" s="9">
        <v>19.25</v>
      </c>
      <c r="L4462" s="8">
        <v>0</v>
      </c>
      <c r="M4462" s="14">
        <f t="shared" si="210"/>
        <v>981.66</v>
      </c>
      <c r="N4462" s="8">
        <v>0</v>
      </c>
      <c r="O4462" s="8">
        <v>0</v>
      </c>
      <c r="P4462" s="8" t="s">
        <v>83</v>
      </c>
      <c r="R4462" s="11">
        <v>-1255</v>
      </c>
      <c r="S4462" s="13">
        <f>_xlfn.XLOOKUP(P4462,rif_fee_schedule!$A$2:$A$84,rif_fee_schedule!C$2:C$84, 0)*1.628</f>
        <v>13.572635999999999</v>
      </c>
      <c r="T4462" s="13">
        <f>_xlfn.XLOOKUP(P4462,rif_fee_schedule!$A$2:$A$84,rif_fee_schedule!D$2:D$84, 0)</f>
        <v>7.883</v>
      </c>
      <c r="U4462" s="14">
        <f t="shared" si="208"/>
        <v>-17033.658179999999</v>
      </c>
      <c r="V4462" s="14">
        <f t="shared" si="209"/>
        <v>-9893.1650000000009</v>
      </c>
      <c r="W4462" s="2"/>
      <c r="Y4462" s="3">
        <v>74696854.359999999</v>
      </c>
      <c r="Z4462" s="3">
        <v>1494936.99</v>
      </c>
      <c r="AA4462" s="3">
        <v>1189721.74</v>
      </c>
      <c r="AB4462" s="2">
        <v>103699.7</v>
      </c>
      <c r="AC4462" s="3">
        <v>2074</v>
      </c>
      <c r="AD4462" s="2">
        <v>-3422401.68</v>
      </c>
      <c r="AE4462" s="3">
        <v>599122533.62</v>
      </c>
      <c r="AF4462" s="3">
        <v>12164932.65</v>
      </c>
      <c r="AG4462" s="3">
        <v>2628720.44</v>
      </c>
      <c r="AH4462" s="3">
        <v>103699.7</v>
      </c>
      <c r="AI4462" s="3">
        <v>2074</v>
      </c>
      <c r="AJ4462" s="2">
        <v>-10188946.82</v>
      </c>
    </row>
    <row r="4463" spans="1:36" hidden="1" x14ac:dyDescent="0.25">
      <c r="A4463" s="8">
        <v>1</v>
      </c>
      <c r="B4463" s="8" t="s">
        <v>87</v>
      </c>
      <c r="C4463" s="8">
        <v>2530310520220</v>
      </c>
      <c r="D4463" s="8" t="s">
        <v>88</v>
      </c>
      <c r="F4463" s="8" t="s">
        <v>89</v>
      </c>
      <c r="G4463" s="10">
        <v>43761</v>
      </c>
      <c r="H4463" s="8" t="s">
        <v>31</v>
      </c>
      <c r="I4463" s="8" t="s">
        <v>38</v>
      </c>
      <c r="J4463" s="9">
        <v>962.41</v>
      </c>
      <c r="K4463" s="9">
        <v>19.25</v>
      </c>
      <c r="L4463" s="8">
        <v>0</v>
      </c>
      <c r="M4463" s="14">
        <f t="shared" si="210"/>
        <v>981.66</v>
      </c>
      <c r="N4463" s="8">
        <v>0</v>
      </c>
      <c r="O4463" s="8">
        <v>0</v>
      </c>
      <c r="P4463" s="8" t="s">
        <v>90</v>
      </c>
      <c r="R4463" s="11">
        <v>1255</v>
      </c>
      <c r="S4463" s="13">
        <f>_xlfn.XLOOKUP(P4463,rif_fee_schedule!$A$2:$A$84,rif_fee_schedule!C$2:C$84, 0)*1.628</f>
        <v>14.380123999999999</v>
      </c>
      <c r="T4463" s="13">
        <f>_xlfn.XLOOKUP(P4463,rif_fee_schedule!$A$2:$A$84,rif_fee_schedule!D$2:D$84, 0)</f>
        <v>8.3520000000000003</v>
      </c>
      <c r="U4463" s="14">
        <f t="shared" si="208"/>
        <v>18047.055619999999</v>
      </c>
      <c r="V4463" s="14">
        <f t="shared" si="209"/>
        <v>10481.76</v>
      </c>
      <c r="W4463" s="2"/>
      <c r="Y4463" s="3">
        <v>74696854.359999999</v>
      </c>
      <c r="Z4463" s="3">
        <v>1494936.99</v>
      </c>
      <c r="AA4463" s="3">
        <v>1189721.74</v>
      </c>
      <c r="AB4463" s="2">
        <v>103699.7</v>
      </c>
      <c r="AC4463" s="3">
        <v>2074</v>
      </c>
      <c r="AD4463" s="2">
        <v>-3422401.68</v>
      </c>
      <c r="AE4463" s="3">
        <v>599122533.62</v>
      </c>
      <c r="AF4463" s="3">
        <v>12164932.65</v>
      </c>
      <c r="AG4463" s="3">
        <v>2628720.44</v>
      </c>
      <c r="AH4463" s="3">
        <v>103699.7</v>
      </c>
      <c r="AI4463" s="3">
        <v>2074</v>
      </c>
      <c r="AJ4463" s="2">
        <v>-10188946.82</v>
      </c>
    </row>
    <row r="4464" spans="1:36" hidden="1" x14ac:dyDescent="0.25">
      <c r="A4464" s="8">
        <v>2</v>
      </c>
      <c r="B4464" s="8" t="s">
        <v>1522</v>
      </c>
      <c r="C4464" s="8">
        <v>131250300110</v>
      </c>
      <c r="D4464" s="8" t="s">
        <v>1523</v>
      </c>
      <c r="F4464" s="8" t="s">
        <v>1524</v>
      </c>
      <c r="G4464" s="10">
        <v>43741</v>
      </c>
      <c r="H4464" s="8" t="s">
        <v>31</v>
      </c>
      <c r="I4464" s="8" t="s">
        <v>38</v>
      </c>
      <c r="J4464" s="9">
        <v>11505.72</v>
      </c>
      <c r="K4464" s="9">
        <v>230.11</v>
      </c>
      <c r="L4464" s="8">
        <v>0</v>
      </c>
      <c r="M4464" s="14">
        <f t="shared" si="210"/>
        <v>11735.83</v>
      </c>
      <c r="N4464" s="8">
        <v>0</v>
      </c>
      <c r="O4464" s="8">
        <v>0</v>
      </c>
      <c r="P4464" s="8" t="s">
        <v>45</v>
      </c>
      <c r="R4464" s="11">
        <v>1235</v>
      </c>
      <c r="S4464" s="13">
        <f>_xlfn.XLOOKUP(P4464,rif_fee_schedule!$A$2:$A$84,rif_fee_schedule!C$2:C$84, 0)*1.628</f>
        <v>19.244587999999997</v>
      </c>
      <c r="T4464" s="13">
        <f>_xlfn.XLOOKUP(P4464,rif_fee_schedule!$A$2:$A$84,rif_fee_schedule!D$2:D$84, 0)</f>
        <v>11.177</v>
      </c>
      <c r="U4464" s="14">
        <f t="shared" si="208"/>
        <v>23767.066179999994</v>
      </c>
      <c r="V4464" s="14">
        <f t="shared" si="209"/>
        <v>13803.594999999999</v>
      </c>
      <c r="W4464" s="2"/>
      <c r="Y4464" s="3">
        <v>272008405.74000001</v>
      </c>
      <c r="Z4464" s="3">
        <v>5573244.3300000001</v>
      </c>
      <c r="AA4464" s="3">
        <v>0</v>
      </c>
      <c r="AB4464">
        <v>0</v>
      </c>
      <c r="AC4464" s="3">
        <v>0</v>
      </c>
      <c r="AD4464" s="2">
        <v>-7297347.0099999998</v>
      </c>
      <c r="AE4464" s="3">
        <v>599122533.62</v>
      </c>
      <c r="AF4464" s="3">
        <v>12164932.65</v>
      </c>
      <c r="AG4464" s="3">
        <v>2628720.44</v>
      </c>
      <c r="AH4464" s="3">
        <v>103699.7</v>
      </c>
      <c r="AI4464" s="3">
        <v>2074</v>
      </c>
      <c r="AJ4464" s="2">
        <v>-10188946.82</v>
      </c>
    </row>
    <row r="4465" spans="1:36" hidden="1" x14ac:dyDescent="0.25">
      <c r="A4465" s="8">
        <v>1</v>
      </c>
      <c r="B4465" s="8" t="s">
        <v>569</v>
      </c>
      <c r="C4465" s="8">
        <v>3530220380170</v>
      </c>
      <c r="D4465" s="8" t="s">
        <v>570</v>
      </c>
      <c r="F4465" s="8" t="s">
        <v>571</v>
      </c>
      <c r="G4465" s="10">
        <v>43741</v>
      </c>
      <c r="H4465" s="8" t="s">
        <v>31</v>
      </c>
      <c r="I4465" s="8" t="s">
        <v>38</v>
      </c>
      <c r="J4465" s="9">
        <v>9278.02</v>
      </c>
      <c r="K4465" s="9">
        <v>185.56</v>
      </c>
      <c r="L4465" s="8">
        <v>0</v>
      </c>
      <c r="M4465" s="14">
        <f t="shared" si="210"/>
        <v>9463.58</v>
      </c>
      <c r="N4465" s="8">
        <v>0</v>
      </c>
      <c r="O4465" s="8">
        <v>0</v>
      </c>
      <c r="P4465" s="8" t="s">
        <v>77</v>
      </c>
      <c r="R4465" s="8">
        <v>1</v>
      </c>
      <c r="S4465" s="13">
        <f>_xlfn.XLOOKUP(P4465,rif_fee_schedule!$A$2:$A$84,rif_fee_schedule!C$2:C$84, 0)*1.628</f>
        <v>9769.6279999999988</v>
      </c>
      <c r="T4465" s="13">
        <f>_xlfn.XLOOKUP(P4465,rif_fee_schedule!$A$2:$A$84,rif_fee_schedule!D$2:D$84, 0)</f>
        <v>5674</v>
      </c>
      <c r="U4465" s="14">
        <f t="shared" si="208"/>
        <v>9769.6279999999988</v>
      </c>
      <c r="V4465" s="14">
        <f t="shared" si="209"/>
        <v>5674</v>
      </c>
      <c r="W4465"/>
      <c r="Y4465" s="3">
        <v>74696854.359999999</v>
      </c>
      <c r="Z4465" s="3">
        <v>1494936.99</v>
      </c>
      <c r="AA4465" s="3">
        <v>1189721.74</v>
      </c>
      <c r="AB4465" s="2">
        <v>103699.7</v>
      </c>
      <c r="AC4465" s="3">
        <v>2074</v>
      </c>
      <c r="AD4465" s="2">
        <v>-3422401.68</v>
      </c>
      <c r="AE4465" s="3">
        <v>599122533.62</v>
      </c>
      <c r="AF4465" s="3">
        <v>12164932.65</v>
      </c>
      <c r="AG4465" s="3">
        <v>2628720.44</v>
      </c>
      <c r="AH4465" s="3">
        <v>103699.7</v>
      </c>
      <c r="AI4465" s="3">
        <v>2074</v>
      </c>
      <c r="AJ4465" s="2">
        <v>-10188946.82</v>
      </c>
    </row>
    <row r="4466" spans="1:36" hidden="1" x14ac:dyDescent="0.25">
      <c r="A4466" s="8">
        <v>6</v>
      </c>
      <c r="B4466" s="8" t="s">
        <v>5977</v>
      </c>
      <c r="C4466" s="8">
        <v>1678240060040</v>
      </c>
      <c r="D4466" s="8" t="s">
        <v>5978</v>
      </c>
      <c r="F4466" s="8" t="s">
        <v>5979</v>
      </c>
      <c r="G4466" s="10">
        <v>43741</v>
      </c>
      <c r="H4466" s="8" t="s">
        <v>31</v>
      </c>
      <c r="I4466" s="8" t="s">
        <v>38</v>
      </c>
      <c r="J4466" s="9">
        <v>44307.51</v>
      </c>
      <c r="K4466" s="9">
        <v>886.15</v>
      </c>
      <c r="L4466" s="8">
        <v>0</v>
      </c>
      <c r="M4466" s="14">
        <f t="shared" si="210"/>
        <v>45193.66</v>
      </c>
      <c r="N4466" s="8">
        <v>0</v>
      </c>
      <c r="O4466" s="8">
        <v>0</v>
      </c>
      <c r="P4466" s="8" t="s">
        <v>77</v>
      </c>
      <c r="R4466" s="8">
        <v>6</v>
      </c>
      <c r="S4466" s="13">
        <f>_xlfn.XLOOKUP(P4466,rif_fee_schedule!$A$2:$A$84,rif_fee_schedule!C$2:C$84, 0)*1.628</f>
        <v>9769.6279999999988</v>
      </c>
      <c r="T4466" s="13">
        <f>_xlfn.XLOOKUP(P4466,rif_fee_schedule!$A$2:$A$84,rif_fee_schedule!D$2:D$84, 0)</f>
        <v>5674</v>
      </c>
      <c r="U4466" s="14">
        <f t="shared" si="208"/>
        <v>58617.767999999996</v>
      </c>
      <c r="V4466" s="14">
        <f t="shared" si="209"/>
        <v>34044</v>
      </c>
      <c r="W4466"/>
      <c r="Y4466" s="3">
        <v>43269262.359999999</v>
      </c>
      <c r="Z4466" s="3">
        <v>874367.57</v>
      </c>
      <c r="AA4466" s="3">
        <v>433279.63</v>
      </c>
      <c r="AB4466">
        <v>0</v>
      </c>
      <c r="AC4466" s="3">
        <v>0</v>
      </c>
      <c r="AD4466" s="2">
        <v>374512.67</v>
      </c>
      <c r="AE4466" s="3">
        <v>599122533.62</v>
      </c>
      <c r="AF4466" s="3">
        <v>12164932.65</v>
      </c>
      <c r="AG4466" s="3">
        <v>2628720.44</v>
      </c>
      <c r="AH4466" s="3">
        <v>103699.7</v>
      </c>
      <c r="AI4466" s="3">
        <v>2074</v>
      </c>
      <c r="AJ4466" s="2">
        <v>-10188946.82</v>
      </c>
    </row>
    <row r="4467" spans="1:36" hidden="1" x14ac:dyDescent="0.25">
      <c r="A4467" s="8">
        <v>6</v>
      </c>
      <c r="B4467" s="8" t="s">
        <v>5977</v>
      </c>
      <c r="C4467" s="8">
        <v>1678240060040</v>
      </c>
      <c r="D4467" s="8" t="s">
        <v>5978</v>
      </c>
      <c r="F4467" s="8" t="s">
        <v>5979</v>
      </c>
      <c r="G4467" s="10">
        <v>43741</v>
      </c>
      <c r="H4467" s="8" t="s">
        <v>31</v>
      </c>
      <c r="I4467" s="8" t="s">
        <v>38</v>
      </c>
      <c r="J4467" s="9">
        <v>44307.51</v>
      </c>
      <c r="K4467" s="9">
        <v>886.15</v>
      </c>
      <c r="L4467" s="8">
        <v>0</v>
      </c>
      <c r="M4467" s="14">
        <f t="shared" si="210"/>
        <v>45193.66</v>
      </c>
      <c r="N4467" s="8">
        <v>0</v>
      </c>
      <c r="O4467" s="8">
        <v>0</v>
      </c>
      <c r="P4467" s="8" t="s">
        <v>114</v>
      </c>
      <c r="R4467" s="8">
        <v>-2</v>
      </c>
      <c r="S4467" s="13">
        <f>_xlfn.XLOOKUP(P4467,rif_fee_schedule!$A$2:$A$84,rif_fee_schedule!C$2:C$84, 0)*1.628</f>
        <v>4288.152</v>
      </c>
      <c r="T4467" s="13">
        <f>_xlfn.XLOOKUP(P4467,rif_fee_schedule!$A$2:$A$84,rif_fee_schedule!D$2:D$84, 0)</f>
        <v>2490</v>
      </c>
      <c r="U4467" s="14">
        <f t="shared" ref="U4467:U4530" si="211">S4467*R4467</f>
        <v>-8576.3040000000001</v>
      </c>
      <c r="V4467" s="14">
        <f t="shared" ref="V4467:V4530" si="212">T4467*R4467</f>
        <v>-4980</v>
      </c>
      <c r="W4467"/>
      <c r="Y4467" s="3">
        <v>43269262.359999999</v>
      </c>
      <c r="Z4467" s="3">
        <v>874367.57</v>
      </c>
      <c r="AA4467" s="3">
        <v>433279.63</v>
      </c>
      <c r="AB4467">
        <v>0</v>
      </c>
      <c r="AC4467" s="3">
        <v>0</v>
      </c>
      <c r="AD4467" s="2">
        <v>374512.67</v>
      </c>
      <c r="AE4467" s="3">
        <v>599122533.62</v>
      </c>
      <c r="AF4467" s="3">
        <v>12164932.65</v>
      </c>
      <c r="AG4467" s="3">
        <v>2628720.44</v>
      </c>
      <c r="AH4467" s="3">
        <v>103699.7</v>
      </c>
      <c r="AI4467" s="3">
        <v>2074</v>
      </c>
      <c r="AJ4467" s="2">
        <v>-10188946.82</v>
      </c>
    </row>
    <row r="4468" spans="1:36" hidden="1" x14ac:dyDescent="0.25">
      <c r="A4468" s="8">
        <v>1</v>
      </c>
      <c r="B4468" s="8" t="s">
        <v>660</v>
      </c>
      <c r="C4468" s="8">
        <v>3530291130060</v>
      </c>
      <c r="D4468" s="8" t="s">
        <v>661</v>
      </c>
      <c r="F4468" s="8" t="s">
        <v>662</v>
      </c>
      <c r="G4468" s="10">
        <v>43782</v>
      </c>
      <c r="H4468" s="8" t="s">
        <v>31</v>
      </c>
      <c r="I4468" s="8" t="s">
        <v>38</v>
      </c>
      <c r="J4468" s="9">
        <v>7597.21</v>
      </c>
      <c r="K4468" s="9">
        <v>151.94</v>
      </c>
      <c r="L4468" s="8">
        <v>0</v>
      </c>
      <c r="M4468" s="14">
        <f t="shared" si="210"/>
        <v>7749.15</v>
      </c>
      <c r="N4468" s="8">
        <v>0</v>
      </c>
      <c r="O4468" s="8">
        <v>0</v>
      </c>
      <c r="P4468" s="8" t="s">
        <v>83</v>
      </c>
      <c r="R4468" s="8">
        <v>-345</v>
      </c>
      <c r="S4468" s="13">
        <f>_xlfn.XLOOKUP(P4468,rif_fee_schedule!$A$2:$A$84,rif_fee_schedule!C$2:C$84, 0)*1.628</f>
        <v>13.572635999999999</v>
      </c>
      <c r="T4468" s="13">
        <f>_xlfn.XLOOKUP(P4468,rif_fee_schedule!$A$2:$A$84,rif_fee_schedule!D$2:D$84, 0)</f>
        <v>7.883</v>
      </c>
      <c r="U4468" s="14">
        <f t="shared" si="211"/>
        <v>-4682.5594199999996</v>
      </c>
      <c r="V4468" s="14">
        <f t="shared" si="212"/>
        <v>-2719.6350000000002</v>
      </c>
      <c r="W4468"/>
      <c r="Y4468" s="3">
        <v>74696854.359999999</v>
      </c>
      <c r="Z4468" s="3">
        <v>1494936.99</v>
      </c>
      <c r="AA4468" s="3">
        <v>1189721.74</v>
      </c>
      <c r="AB4468" s="2">
        <v>103699.7</v>
      </c>
      <c r="AC4468" s="3">
        <v>2074</v>
      </c>
      <c r="AD4468" s="2">
        <v>-3422401.68</v>
      </c>
      <c r="AE4468" s="3">
        <v>599122533.62</v>
      </c>
      <c r="AF4468" s="3">
        <v>12164932.65</v>
      </c>
      <c r="AG4468" s="3">
        <v>2628720.44</v>
      </c>
      <c r="AH4468" s="3">
        <v>103699.7</v>
      </c>
      <c r="AI4468" s="3">
        <v>2074</v>
      </c>
      <c r="AJ4468" s="2">
        <v>-10188946.82</v>
      </c>
    </row>
    <row r="4469" spans="1:36" hidden="1" x14ac:dyDescent="0.25">
      <c r="A4469" s="8">
        <v>1</v>
      </c>
      <c r="B4469" s="8" t="s">
        <v>660</v>
      </c>
      <c r="C4469" s="8">
        <v>3530291130060</v>
      </c>
      <c r="D4469" s="8" t="s">
        <v>661</v>
      </c>
      <c r="F4469" s="8" t="s">
        <v>662</v>
      </c>
      <c r="G4469" s="10">
        <v>43782</v>
      </c>
      <c r="H4469" s="8" t="s">
        <v>31</v>
      </c>
      <c r="I4469" s="8" t="s">
        <v>38</v>
      </c>
      <c r="J4469" s="9">
        <v>7597.21</v>
      </c>
      <c r="K4469" s="9">
        <v>151.94</v>
      </c>
      <c r="L4469" s="8">
        <v>0</v>
      </c>
      <c r="M4469" s="14">
        <f t="shared" si="210"/>
        <v>7749.15</v>
      </c>
      <c r="N4469" s="8">
        <v>0</v>
      </c>
      <c r="O4469" s="8">
        <v>0</v>
      </c>
      <c r="P4469" s="8" t="s">
        <v>82</v>
      </c>
      <c r="R4469" s="8">
        <v>345</v>
      </c>
      <c r="S4469" s="13">
        <f>_xlfn.XLOOKUP(P4469,rif_fee_schedule!$A$2:$A$84,rif_fee_schedule!C$2:C$84, 0)*1.628</f>
        <v>36.760239999999996</v>
      </c>
      <c r="T4469" s="13">
        <f>_xlfn.XLOOKUP(P4469,rif_fee_schedule!$A$2:$A$84,rif_fee_schedule!D$2:D$84, 0)</f>
        <v>21.35</v>
      </c>
      <c r="U4469" s="14">
        <f t="shared" si="211"/>
        <v>12682.282799999999</v>
      </c>
      <c r="V4469" s="14">
        <f t="shared" si="212"/>
        <v>7365.7500000000009</v>
      </c>
      <c r="W4469"/>
      <c r="Y4469" s="3">
        <v>74696854.359999999</v>
      </c>
      <c r="Z4469" s="3">
        <v>1494936.99</v>
      </c>
      <c r="AA4469" s="3">
        <v>1189721.74</v>
      </c>
      <c r="AB4469" s="2">
        <v>103699.7</v>
      </c>
      <c r="AC4469" s="3">
        <v>2074</v>
      </c>
      <c r="AD4469" s="2">
        <v>-3422401.68</v>
      </c>
      <c r="AE4469" s="3">
        <v>599122533.62</v>
      </c>
      <c r="AF4469" s="3">
        <v>12164932.65</v>
      </c>
      <c r="AG4469" s="3">
        <v>2628720.44</v>
      </c>
      <c r="AH4469" s="3">
        <v>103699.7</v>
      </c>
      <c r="AI4469" s="3">
        <v>2074</v>
      </c>
      <c r="AJ4469" s="2">
        <v>-10188946.82</v>
      </c>
    </row>
    <row r="4470" spans="1:36" hidden="1" x14ac:dyDescent="0.25">
      <c r="A4470" s="8">
        <v>2</v>
      </c>
      <c r="B4470" s="8" t="s">
        <v>2052</v>
      </c>
      <c r="C4470" s="8">
        <v>141090190280</v>
      </c>
      <c r="D4470" s="8" t="s">
        <v>2053</v>
      </c>
      <c r="G4470" s="10">
        <v>43740</v>
      </c>
      <c r="H4470" s="8" t="s">
        <v>31</v>
      </c>
      <c r="I4470" s="8" t="s">
        <v>32</v>
      </c>
      <c r="J4470" s="9">
        <v>62639.65</v>
      </c>
      <c r="K4470" s="9">
        <v>1252.79</v>
      </c>
      <c r="L4470" s="8">
        <v>0</v>
      </c>
      <c r="M4470" s="14">
        <f t="shared" si="210"/>
        <v>63892.44</v>
      </c>
      <c r="N4470" s="8">
        <v>0</v>
      </c>
      <c r="O4470" s="8">
        <v>0</v>
      </c>
      <c r="P4470" s="8" t="s">
        <v>112</v>
      </c>
      <c r="R4470" s="11">
        <v>2061</v>
      </c>
      <c r="S4470" s="13">
        <f>_xlfn.XLOOKUP(P4470,rif_fee_schedule!$A$2:$A$84,rif_fee_schedule!C$2:C$84, 0)*1.628</f>
        <v>53.092335999999996</v>
      </c>
      <c r="T4470" s="13">
        <f>_xlfn.XLOOKUP(P4470,rif_fee_schedule!$A$2:$A$84,rif_fee_schedule!D$2:D$84, 0)</f>
        <v>30.835000000000001</v>
      </c>
      <c r="U4470" s="14">
        <f t="shared" si="211"/>
        <v>109423.304496</v>
      </c>
      <c r="V4470" s="14">
        <f t="shared" si="212"/>
        <v>63550.935000000005</v>
      </c>
      <c r="W4470" s="2"/>
      <c r="Y4470" s="3">
        <v>272008405.74000001</v>
      </c>
      <c r="Z4470" s="3">
        <v>5573244.3300000001</v>
      </c>
      <c r="AA4470" s="3">
        <v>0</v>
      </c>
      <c r="AB4470">
        <v>0</v>
      </c>
      <c r="AC4470" s="3">
        <v>0</v>
      </c>
      <c r="AD4470" s="2">
        <v>-7297347.0099999998</v>
      </c>
      <c r="AE4470" s="3">
        <v>599122533.62</v>
      </c>
      <c r="AF4470" s="3">
        <v>12164932.65</v>
      </c>
      <c r="AG4470" s="3">
        <v>2628720.44</v>
      </c>
      <c r="AH4470" s="3">
        <v>103699.7</v>
      </c>
      <c r="AI4470" s="3">
        <v>2074</v>
      </c>
      <c r="AJ4470" s="2">
        <v>-10188946.82</v>
      </c>
    </row>
    <row r="4471" spans="1:36" hidden="1" x14ac:dyDescent="0.25">
      <c r="A4471" s="8">
        <v>2</v>
      </c>
      <c r="B4471" s="8" t="s">
        <v>2052</v>
      </c>
      <c r="C4471" s="8">
        <v>141090190280</v>
      </c>
      <c r="D4471" s="8" t="s">
        <v>2053</v>
      </c>
      <c r="G4471" s="10">
        <v>43740</v>
      </c>
      <c r="H4471" s="8" t="s">
        <v>31</v>
      </c>
      <c r="I4471" s="8" t="s">
        <v>32</v>
      </c>
      <c r="J4471" s="9">
        <v>62639.65</v>
      </c>
      <c r="K4471" s="9">
        <v>1252.79</v>
      </c>
      <c r="L4471" s="8">
        <v>0</v>
      </c>
      <c r="M4471" s="14">
        <f t="shared" si="210"/>
        <v>63892.44</v>
      </c>
      <c r="N4471" s="8">
        <v>0</v>
      </c>
      <c r="O4471" s="8">
        <v>0</v>
      </c>
      <c r="P4471" s="8" t="s">
        <v>45</v>
      </c>
      <c r="R4471" s="11">
        <v>-2061</v>
      </c>
      <c r="S4471" s="13">
        <f>_xlfn.XLOOKUP(P4471,rif_fee_schedule!$A$2:$A$84,rif_fee_schedule!C$2:C$84, 0)*1.628</f>
        <v>19.244587999999997</v>
      </c>
      <c r="T4471" s="13">
        <f>_xlfn.XLOOKUP(P4471,rif_fee_schedule!$A$2:$A$84,rif_fee_schedule!D$2:D$84, 0)</f>
        <v>11.177</v>
      </c>
      <c r="U4471" s="14">
        <f t="shared" si="211"/>
        <v>-39663.095867999997</v>
      </c>
      <c r="V4471" s="14">
        <f t="shared" si="212"/>
        <v>-23035.796999999999</v>
      </c>
      <c r="W4471" s="2"/>
      <c r="Y4471" s="3">
        <v>272008405.74000001</v>
      </c>
      <c r="Z4471" s="3">
        <v>5573244.3300000001</v>
      </c>
      <c r="AA4471" s="3">
        <v>0</v>
      </c>
      <c r="AB4471">
        <v>0</v>
      </c>
      <c r="AC4471" s="3">
        <v>0</v>
      </c>
      <c r="AD4471" s="2">
        <v>-7297347.0099999998</v>
      </c>
      <c r="AE4471" s="3">
        <v>599122533.62</v>
      </c>
      <c r="AF4471" s="3">
        <v>12164932.65</v>
      </c>
      <c r="AG4471" s="3">
        <v>2628720.44</v>
      </c>
      <c r="AH4471" s="3">
        <v>103699.7</v>
      </c>
      <c r="AI4471" s="3">
        <v>2074</v>
      </c>
      <c r="AJ4471" s="2">
        <v>-10188946.82</v>
      </c>
    </row>
    <row r="4472" spans="1:36" hidden="1" x14ac:dyDescent="0.25">
      <c r="A4472" s="8">
        <v>2</v>
      </c>
      <c r="B4472" s="8" t="s">
        <v>1173</v>
      </c>
      <c r="C4472" s="8">
        <v>131140360760</v>
      </c>
      <c r="D4472" s="8" t="s">
        <v>1174</v>
      </c>
      <c r="F4472" s="8" t="s">
        <v>1175</v>
      </c>
      <c r="G4472" s="10">
        <v>43739</v>
      </c>
      <c r="H4472" s="8" t="s">
        <v>31</v>
      </c>
      <c r="I4472" s="8" t="s">
        <v>38</v>
      </c>
      <c r="J4472" s="9">
        <v>0</v>
      </c>
      <c r="K4472" s="9">
        <v>0</v>
      </c>
      <c r="L4472" s="8">
        <v>0</v>
      </c>
      <c r="M4472" s="14">
        <f t="shared" si="210"/>
        <v>0</v>
      </c>
      <c r="N4472" s="8">
        <v>0</v>
      </c>
      <c r="O4472" s="8">
        <v>0</v>
      </c>
      <c r="P4472" s="8" t="s">
        <v>77</v>
      </c>
      <c r="R4472" s="8">
        <v>0</v>
      </c>
      <c r="S4472" s="13">
        <f>_xlfn.XLOOKUP(P4472,rif_fee_schedule!$A$2:$A$84,rif_fee_schedule!C$2:C$84, 0)*1.628</f>
        <v>9769.6279999999988</v>
      </c>
      <c r="T4472" s="13">
        <f>_xlfn.XLOOKUP(P4472,rif_fee_schedule!$A$2:$A$84,rif_fee_schedule!D$2:D$84, 0)</f>
        <v>5674</v>
      </c>
      <c r="U4472" s="14">
        <f t="shared" si="211"/>
        <v>0</v>
      </c>
      <c r="V4472" s="14">
        <f t="shared" si="212"/>
        <v>0</v>
      </c>
      <c r="W4472"/>
      <c r="Y4472" s="3">
        <v>272008405.74000001</v>
      </c>
      <c r="Z4472" s="3">
        <v>5573244.3300000001</v>
      </c>
      <c r="AA4472" s="3">
        <v>0</v>
      </c>
      <c r="AB4472">
        <v>0</v>
      </c>
      <c r="AC4472" s="3">
        <v>0</v>
      </c>
      <c r="AD4472" s="2">
        <v>-7297347.0099999998</v>
      </c>
      <c r="AE4472" s="3">
        <v>599122533.62</v>
      </c>
      <c r="AF4472" s="3">
        <v>12164932.65</v>
      </c>
      <c r="AG4472" s="3">
        <v>2628720.44</v>
      </c>
      <c r="AH4472" s="3">
        <v>103699.7</v>
      </c>
      <c r="AI4472" s="3">
        <v>2074</v>
      </c>
      <c r="AJ4472" s="2">
        <v>-10188946.82</v>
      </c>
    </row>
    <row r="4473" spans="1:36" hidden="1" x14ac:dyDescent="0.25">
      <c r="A4473" s="8">
        <v>2</v>
      </c>
      <c r="B4473" s="8" t="s">
        <v>1114</v>
      </c>
      <c r="C4473" s="8">
        <v>131130600690</v>
      </c>
      <c r="D4473" s="8" t="s">
        <v>1115</v>
      </c>
      <c r="F4473" s="8" t="s">
        <v>1116</v>
      </c>
      <c r="G4473" s="10">
        <v>43739</v>
      </c>
      <c r="H4473" s="8" t="s">
        <v>31</v>
      </c>
      <c r="I4473" s="8" t="s">
        <v>38</v>
      </c>
      <c r="J4473" s="9">
        <v>1969.71</v>
      </c>
      <c r="K4473" s="9">
        <v>39.39</v>
      </c>
      <c r="L4473" s="8">
        <v>0</v>
      </c>
      <c r="M4473" s="14">
        <f t="shared" si="210"/>
        <v>2009.1000000000001</v>
      </c>
      <c r="N4473" s="8">
        <v>0</v>
      </c>
      <c r="O4473" s="8">
        <v>0</v>
      </c>
      <c r="P4473" s="8" t="s">
        <v>77</v>
      </c>
      <c r="R4473" s="8">
        <v>-1</v>
      </c>
      <c r="S4473" s="13">
        <f>_xlfn.XLOOKUP(P4473,rif_fee_schedule!$A$2:$A$84,rif_fee_schedule!C$2:C$84, 0)*1.628</f>
        <v>9769.6279999999988</v>
      </c>
      <c r="T4473" s="13">
        <f>_xlfn.XLOOKUP(P4473,rif_fee_schedule!$A$2:$A$84,rif_fee_schedule!D$2:D$84, 0)</f>
        <v>5674</v>
      </c>
      <c r="U4473" s="14">
        <f t="shared" si="211"/>
        <v>-9769.6279999999988</v>
      </c>
      <c r="V4473" s="14">
        <f t="shared" si="212"/>
        <v>-5674</v>
      </c>
      <c r="W4473"/>
      <c r="Y4473" s="3">
        <v>272008405.74000001</v>
      </c>
      <c r="Z4473" s="3">
        <v>5573244.3300000001</v>
      </c>
      <c r="AA4473" s="3">
        <v>0</v>
      </c>
      <c r="AB4473">
        <v>0</v>
      </c>
      <c r="AC4473" s="3">
        <v>0</v>
      </c>
      <c r="AD4473" s="2">
        <v>-7297347.0099999998</v>
      </c>
      <c r="AE4473" s="3">
        <v>599122533.62</v>
      </c>
      <c r="AF4473" s="3">
        <v>12164932.65</v>
      </c>
      <c r="AG4473" s="3">
        <v>2628720.44</v>
      </c>
      <c r="AH4473" s="3">
        <v>103699.7</v>
      </c>
      <c r="AI4473" s="3">
        <v>2074</v>
      </c>
      <c r="AJ4473" s="2">
        <v>-10188946.82</v>
      </c>
    </row>
    <row r="4474" spans="1:36" hidden="1" x14ac:dyDescent="0.25">
      <c r="A4474" s="8">
        <v>2</v>
      </c>
      <c r="B4474" s="8" t="s">
        <v>1114</v>
      </c>
      <c r="C4474" s="8">
        <v>131130600690</v>
      </c>
      <c r="D4474" s="8" t="s">
        <v>1115</v>
      </c>
      <c r="F4474" s="8" t="s">
        <v>1116</v>
      </c>
      <c r="G4474" s="10">
        <v>43739</v>
      </c>
      <c r="H4474" s="8" t="s">
        <v>31</v>
      </c>
      <c r="I4474" s="8" t="s">
        <v>38</v>
      </c>
      <c r="J4474" s="9">
        <v>1969.71</v>
      </c>
      <c r="K4474" s="9">
        <v>39.39</v>
      </c>
      <c r="L4474" s="8">
        <v>0</v>
      </c>
      <c r="M4474" s="14">
        <f t="shared" si="210"/>
        <v>2009.1000000000001</v>
      </c>
      <c r="N4474" s="8">
        <v>0</v>
      </c>
      <c r="O4474" s="8">
        <v>0</v>
      </c>
      <c r="P4474" s="8" t="s">
        <v>114</v>
      </c>
      <c r="R4474" s="8">
        <v>2</v>
      </c>
      <c r="S4474" s="13">
        <f>_xlfn.XLOOKUP(P4474,rif_fee_schedule!$A$2:$A$84,rif_fee_schedule!C$2:C$84, 0)*1.628</f>
        <v>4288.152</v>
      </c>
      <c r="T4474" s="13">
        <f>_xlfn.XLOOKUP(P4474,rif_fee_schedule!$A$2:$A$84,rif_fee_schedule!D$2:D$84, 0)</f>
        <v>2490</v>
      </c>
      <c r="U4474" s="14">
        <f t="shared" si="211"/>
        <v>8576.3040000000001</v>
      </c>
      <c r="V4474" s="14">
        <f t="shared" si="212"/>
        <v>4980</v>
      </c>
      <c r="W4474"/>
      <c r="Y4474" s="3">
        <v>272008405.74000001</v>
      </c>
      <c r="Z4474" s="3">
        <v>5573244.3300000001</v>
      </c>
      <c r="AA4474" s="3">
        <v>0</v>
      </c>
      <c r="AB4474">
        <v>0</v>
      </c>
      <c r="AC4474" s="3">
        <v>0</v>
      </c>
      <c r="AD4474" s="2">
        <v>-7297347.0099999998</v>
      </c>
      <c r="AE4474" s="3">
        <v>599122533.62</v>
      </c>
      <c r="AF4474" s="3">
        <v>12164932.65</v>
      </c>
      <c r="AG4474" s="3">
        <v>2628720.44</v>
      </c>
      <c r="AH4474" s="3">
        <v>103699.7</v>
      </c>
      <c r="AI4474" s="3">
        <v>2074</v>
      </c>
      <c r="AJ4474" s="2">
        <v>-10188946.82</v>
      </c>
    </row>
    <row r="4475" spans="1:36" hidden="1" x14ac:dyDescent="0.25">
      <c r="A4475" s="8">
        <v>3.1</v>
      </c>
      <c r="B4475" s="8" t="s">
        <v>4314</v>
      </c>
      <c r="C4475" s="8">
        <v>3220130570110</v>
      </c>
      <c r="D4475" s="8" t="s">
        <v>4315</v>
      </c>
      <c r="E4475" s="8" t="s">
        <v>30</v>
      </c>
      <c r="F4475" s="8" t="s">
        <v>4316</v>
      </c>
      <c r="G4475" s="10">
        <v>43802</v>
      </c>
      <c r="H4475" s="8" t="s">
        <v>31</v>
      </c>
      <c r="I4475" s="8" t="s">
        <v>38</v>
      </c>
      <c r="J4475" s="9">
        <v>28244.69</v>
      </c>
      <c r="K4475" s="9">
        <v>564.89</v>
      </c>
      <c r="L4475" s="8">
        <v>0</v>
      </c>
      <c r="M4475" s="14">
        <f t="shared" si="210"/>
        <v>28809.579999999998</v>
      </c>
      <c r="N4475" s="8">
        <v>0</v>
      </c>
      <c r="O4475" s="8">
        <v>0</v>
      </c>
      <c r="P4475" s="8" t="s">
        <v>255</v>
      </c>
      <c r="R4475" s="11">
        <v>1702</v>
      </c>
      <c r="S4475" s="13">
        <f>_xlfn.XLOOKUP(P4475,rif_fee_schedule!$A$2:$A$84,rif_fee_schedule!C$2:C$84, 0)*1.628</f>
        <v>0</v>
      </c>
      <c r="T4475" s="13">
        <f>_xlfn.XLOOKUP(P4475,rif_fee_schedule!$A$2:$A$84,rif_fee_schedule!D$2:D$84, 0)</f>
        <v>0</v>
      </c>
      <c r="U4475" s="14">
        <f t="shared" si="211"/>
        <v>0</v>
      </c>
      <c r="V4475" s="14">
        <f t="shared" si="212"/>
        <v>0</v>
      </c>
      <c r="W4475" s="2"/>
      <c r="Y4475" s="3">
        <v>34362078.990000002</v>
      </c>
      <c r="Z4475" s="3">
        <v>687512.03</v>
      </c>
      <c r="AA4475" s="3">
        <v>0</v>
      </c>
      <c r="AB4475">
        <v>0</v>
      </c>
      <c r="AC4475" s="3">
        <v>0</v>
      </c>
      <c r="AD4475" s="2">
        <v>-175934.14</v>
      </c>
      <c r="AE4475" s="3">
        <v>599122533.62</v>
      </c>
      <c r="AF4475" s="3">
        <v>12164932.65</v>
      </c>
      <c r="AG4475" s="3">
        <v>2628720.44</v>
      </c>
      <c r="AH4475" s="3">
        <v>103699.7</v>
      </c>
      <c r="AI4475" s="3">
        <v>2074</v>
      </c>
      <c r="AJ4475" s="2">
        <v>-10188946.82</v>
      </c>
    </row>
    <row r="4476" spans="1:36" hidden="1" x14ac:dyDescent="0.25">
      <c r="A4476" s="8">
        <v>3.1</v>
      </c>
      <c r="B4476" s="8" t="s">
        <v>4314</v>
      </c>
      <c r="C4476" s="8">
        <v>3220130570110</v>
      </c>
      <c r="D4476" s="8" t="s">
        <v>4315</v>
      </c>
      <c r="E4476" s="8" t="s">
        <v>30</v>
      </c>
      <c r="F4476" s="8" t="s">
        <v>4316</v>
      </c>
      <c r="G4476" s="10">
        <v>43802</v>
      </c>
      <c r="H4476" s="8" t="s">
        <v>31</v>
      </c>
      <c r="I4476" s="8" t="s">
        <v>38</v>
      </c>
      <c r="J4476" s="9">
        <v>28244.69</v>
      </c>
      <c r="K4476" s="9">
        <v>564.89</v>
      </c>
      <c r="L4476" s="8">
        <v>0</v>
      </c>
      <c r="M4476" s="14">
        <f t="shared" si="210"/>
        <v>28809.579999999998</v>
      </c>
      <c r="N4476" s="8">
        <v>0</v>
      </c>
      <c r="O4476" s="8">
        <v>0</v>
      </c>
      <c r="P4476" s="8" t="s">
        <v>184</v>
      </c>
      <c r="R4476" s="11">
        <v>-1702</v>
      </c>
      <c r="S4476" s="13">
        <f>_xlfn.XLOOKUP(P4476,rif_fee_schedule!$A$2:$A$84,rif_fee_schedule!C$2:C$84, 0)*1.628</f>
        <v>0</v>
      </c>
      <c r="T4476" s="13">
        <f>_xlfn.XLOOKUP(P4476,rif_fee_schedule!$A$2:$A$84,rif_fee_schedule!D$2:D$84, 0)</f>
        <v>0</v>
      </c>
      <c r="U4476" s="14">
        <f t="shared" si="211"/>
        <v>0</v>
      </c>
      <c r="V4476" s="14">
        <f t="shared" si="212"/>
        <v>0</v>
      </c>
      <c r="W4476" s="2"/>
      <c r="Y4476" s="3">
        <v>34362078.990000002</v>
      </c>
      <c r="Z4476" s="3">
        <v>687512.03</v>
      </c>
      <c r="AA4476" s="3">
        <v>0</v>
      </c>
      <c r="AB4476">
        <v>0</v>
      </c>
      <c r="AC4476" s="3">
        <v>0</v>
      </c>
      <c r="AD4476" s="2">
        <v>-175934.14</v>
      </c>
      <c r="AE4476" s="3">
        <v>599122533.62</v>
      </c>
      <c r="AF4476" s="3">
        <v>12164932.65</v>
      </c>
      <c r="AG4476" s="3">
        <v>2628720.44</v>
      </c>
      <c r="AH4476" s="3">
        <v>103699.7</v>
      </c>
      <c r="AI4476" s="3">
        <v>2074</v>
      </c>
      <c r="AJ4476" s="2">
        <v>-10188946.82</v>
      </c>
    </row>
    <row r="4477" spans="1:36" hidden="1" x14ac:dyDescent="0.25">
      <c r="A4477" s="8">
        <v>7</v>
      </c>
      <c r="B4477" s="8" t="s">
        <v>8404</v>
      </c>
      <c r="C4477" s="8">
        <v>341190011680</v>
      </c>
      <c r="D4477" s="8" t="s">
        <v>8405</v>
      </c>
      <c r="F4477" s="8" t="s">
        <v>8406</v>
      </c>
      <c r="G4477" s="10">
        <v>43756</v>
      </c>
      <c r="H4477" s="8" t="s">
        <v>31</v>
      </c>
      <c r="I4477" s="8" t="s">
        <v>38</v>
      </c>
      <c r="J4477" s="9">
        <v>0</v>
      </c>
      <c r="K4477" s="9">
        <v>0</v>
      </c>
      <c r="L4477" s="8">
        <v>0</v>
      </c>
      <c r="M4477" s="14">
        <f t="shared" si="210"/>
        <v>0</v>
      </c>
      <c r="N4477" s="8">
        <v>0</v>
      </c>
      <c r="O4477" s="8">
        <v>0</v>
      </c>
      <c r="P4477" s="8" t="s">
        <v>77</v>
      </c>
      <c r="R4477" s="8">
        <v>0</v>
      </c>
      <c r="S4477" s="13">
        <f>_xlfn.XLOOKUP(P4477,rif_fee_schedule!$A$2:$A$84,rif_fee_schedule!C$2:C$84, 0)*1.628</f>
        <v>9769.6279999999988</v>
      </c>
      <c r="T4477" s="13">
        <f>_xlfn.XLOOKUP(P4477,rif_fee_schedule!$A$2:$A$84,rif_fee_schedule!D$2:D$84, 0)</f>
        <v>5674</v>
      </c>
      <c r="U4477" s="14">
        <f t="shared" si="211"/>
        <v>0</v>
      </c>
      <c r="V4477" s="14">
        <f t="shared" si="212"/>
        <v>0</v>
      </c>
      <c r="W4477"/>
      <c r="Y4477" s="3">
        <v>53911680.950000003</v>
      </c>
      <c r="Z4477" s="3">
        <v>1078233.76</v>
      </c>
      <c r="AA4477" s="3">
        <v>0</v>
      </c>
      <c r="AB4477">
        <v>0</v>
      </c>
      <c r="AC4477" s="3">
        <v>0</v>
      </c>
      <c r="AD4477" s="2">
        <v>-682358.32</v>
      </c>
      <c r="AE4477" s="3">
        <v>599122533.62</v>
      </c>
      <c r="AF4477" s="3">
        <v>12164932.65</v>
      </c>
      <c r="AG4477" s="3">
        <v>2628720.44</v>
      </c>
      <c r="AH4477" s="3">
        <v>103699.7</v>
      </c>
      <c r="AI4477" s="3">
        <v>2074</v>
      </c>
      <c r="AJ4477" s="2">
        <v>-10188946.82</v>
      </c>
    </row>
    <row r="4478" spans="1:36" hidden="1" x14ac:dyDescent="0.25">
      <c r="A4478" s="8">
        <v>3</v>
      </c>
      <c r="B4478" s="8" t="s">
        <v>3778</v>
      </c>
      <c r="C4478" s="8">
        <v>3220160051550</v>
      </c>
      <c r="D4478" s="8" t="s">
        <v>3779</v>
      </c>
      <c r="F4478" s="8" t="s">
        <v>3780</v>
      </c>
      <c r="G4478" s="10">
        <v>43742</v>
      </c>
      <c r="H4478" s="8" t="s">
        <v>31</v>
      </c>
      <c r="I4478" s="8" t="s">
        <v>38</v>
      </c>
      <c r="J4478" s="9">
        <v>9578.07</v>
      </c>
      <c r="K4478" s="9">
        <v>191.56</v>
      </c>
      <c r="L4478" s="8">
        <v>0</v>
      </c>
      <c r="M4478" s="14">
        <f t="shared" si="210"/>
        <v>9769.6299999999992</v>
      </c>
      <c r="N4478" s="8">
        <v>0</v>
      </c>
      <c r="O4478" s="8">
        <v>0</v>
      </c>
      <c r="P4478" s="8" t="s">
        <v>77</v>
      </c>
      <c r="R4478" s="8">
        <v>1</v>
      </c>
      <c r="S4478" s="13">
        <f>_xlfn.XLOOKUP(P4478,rif_fee_schedule!$A$2:$A$84,rif_fee_schedule!C$2:C$84, 0)*1.628</f>
        <v>9769.6279999999988</v>
      </c>
      <c r="T4478" s="13">
        <f>_xlfn.XLOOKUP(P4478,rif_fee_schedule!$A$2:$A$84,rif_fee_schedule!D$2:D$84, 0)</f>
        <v>5674</v>
      </c>
      <c r="U4478" s="14">
        <f t="shared" si="211"/>
        <v>9769.6279999999988</v>
      </c>
      <c r="V4478" s="14">
        <f t="shared" si="212"/>
        <v>5674</v>
      </c>
      <c r="W4478"/>
      <c r="Y4478" s="3">
        <v>23988344.25</v>
      </c>
      <c r="Z4478" s="3">
        <v>491993.61</v>
      </c>
      <c r="AA4478" s="3">
        <v>633517.25</v>
      </c>
      <c r="AB4478">
        <v>0</v>
      </c>
      <c r="AC4478" s="3">
        <v>0</v>
      </c>
      <c r="AD4478" s="2">
        <v>2811604.2</v>
      </c>
      <c r="AE4478" s="3">
        <v>599122533.62</v>
      </c>
      <c r="AF4478" s="3">
        <v>12164932.65</v>
      </c>
      <c r="AG4478" s="3">
        <v>2628720.44</v>
      </c>
      <c r="AH4478" s="3">
        <v>103699.7</v>
      </c>
      <c r="AI4478" s="3">
        <v>2074</v>
      </c>
      <c r="AJ4478" s="2">
        <v>-10188946.82</v>
      </c>
    </row>
    <row r="4479" spans="1:36" hidden="1" x14ac:dyDescent="0.25">
      <c r="A4479" s="8">
        <v>3</v>
      </c>
      <c r="B4479" s="8" t="s">
        <v>3712</v>
      </c>
      <c r="C4479" s="8">
        <v>3220160051560</v>
      </c>
      <c r="D4479" s="8" t="s">
        <v>3713</v>
      </c>
      <c r="F4479" s="8" t="s">
        <v>3714</v>
      </c>
      <c r="G4479" s="10">
        <v>43742</v>
      </c>
      <c r="H4479" s="8" t="s">
        <v>31</v>
      </c>
      <c r="I4479" s="8" t="s">
        <v>38</v>
      </c>
      <c r="J4479" s="9">
        <v>9578.07</v>
      </c>
      <c r="K4479" s="9">
        <v>191.56</v>
      </c>
      <c r="L4479" s="8">
        <v>0</v>
      </c>
      <c r="M4479" s="14">
        <f t="shared" si="210"/>
        <v>9769.6299999999992</v>
      </c>
      <c r="N4479" s="8">
        <v>0</v>
      </c>
      <c r="O4479" s="8">
        <v>0</v>
      </c>
      <c r="P4479" s="8" t="s">
        <v>77</v>
      </c>
      <c r="R4479" s="8">
        <v>1</v>
      </c>
      <c r="S4479" s="13">
        <f>_xlfn.XLOOKUP(P4479,rif_fee_schedule!$A$2:$A$84,rif_fee_schedule!C$2:C$84, 0)*1.628</f>
        <v>9769.6279999999988</v>
      </c>
      <c r="T4479" s="13">
        <f>_xlfn.XLOOKUP(P4479,rif_fee_schedule!$A$2:$A$84,rif_fee_schedule!D$2:D$84, 0)</f>
        <v>5674</v>
      </c>
      <c r="U4479" s="14">
        <f t="shared" si="211"/>
        <v>9769.6279999999988</v>
      </c>
      <c r="V4479" s="14">
        <f t="shared" si="212"/>
        <v>5674</v>
      </c>
      <c r="W4479"/>
      <c r="Y4479" s="3">
        <v>23988344.25</v>
      </c>
      <c r="Z4479" s="3">
        <v>491993.61</v>
      </c>
      <c r="AA4479" s="3">
        <v>633517.25</v>
      </c>
      <c r="AB4479">
        <v>0</v>
      </c>
      <c r="AC4479" s="3">
        <v>0</v>
      </c>
      <c r="AD4479" s="2">
        <v>2811604.2</v>
      </c>
      <c r="AE4479" s="3">
        <v>599122533.62</v>
      </c>
      <c r="AF4479" s="3">
        <v>12164932.65</v>
      </c>
      <c r="AG4479" s="3">
        <v>2628720.44</v>
      </c>
      <c r="AH4479" s="3">
        <v>103699.7</v>
      </c>
      <c r="AI4479" s="3">
        <v>2074</v>
      </c>
      <c r="AJ4479" s="2">
        <v>-10188946.82</v>
      </c>
    </row>
    <row r="4480" spans="1:36" hidden="1" x14ac:dyDescent="0.25">
      <c r="A4480" s="8">
        <v>1</v>
      </c>
      <c r="B4480" s="8" t="s">
        <v>551</v>
      </c>
      <c r="C4480" s="8">
        <v>3530220401350</v>
      </c>
      <c r="D4480" s="8" t="s">
        <v>552</v>
      </c>
      <c r="F4480" s="8" t="s">
        <v>553</v>
      </c>
      <c r="G4480" s="10">
        <v>43754</v>
      </c>
      <c r="H4480" s="8" t="s">
        <v>31</v>
      </c>
      <c r="I4480" s="8" t="s">
        <v>38</v>
      </c>
      <c r="J4480" s="9">
        <v>41047.94</v>
      </c>
      <c r="K4480" s="9">
        <v>820.96</v>
      </c>
      <c r="L4480" s="8">
        <v>0</v>
      </c>
      <c r="M4480" s="14">
        <f t="shared" si="210"/>
        <v>41868.9</v>
      </c>
      <c r="N4480" s="8">
        <v>0</v>
      </c>
      <c r="O4480" s="8">
        <v>0</v>
      </c>
      <c r="P4480" s="8" t="s">
        <v>376</v>
      </c>
      <c r="R4480" s="8">
        <v>7</v>
      </c>
      <c r="S4480" s="13">
        <f>_xlfn.XLOOKUP(P4480,rif_fee_schedule!$A$2:$A$84,rif_fee_schedule!C$2:C$84, 0)*1.628</f>
        <v>5981.2719999999999</v>
      </c>
      <c r="T4480" s="13">
        <f>_xlfn.XLOOKUP(P4480,rif_fee_schedule!$A$2:$A$84,rif_fee_schedule!D$2:D$84, 0)</f>
        <v>3474</v>
      </c>
      <c r="U4480" s="14">
        <f t="shared" si="211"/>
        <v>41868.904000000002</v>
      </c>
      <c r="V4480" s="14">
        <f t="shared" si="212"/>
        <v>24318</v>
      </c>
      <c r="W4480"/>
      <c r="Y4480" s="3">
        <v>74696854.359999999</v>
      </c>
      <c r="Z4480" s="3">
        <v>1494936.99</v>
      </c>
      <c r="AA4480" s="3">
        <v>1189721.74</v>
      </c>
      <c r="AB4480" s="2">
        <v>103699.7</v>
      </c>
      <c r="AC4480" s="3">
        <v>2074</v>
      </c>
      <c r="AD4480" s="2">
        <v>-3422401.68</v>
      </c>
      <c r="AE4480" s="3">
        <v>599122533.62</v>
      </c>
      <c r="AF4480" s="3">
        <v>12164932.65</v>
      </c>
      <c r="AG4480" s="3">
        <v>2628720.44</v>
      </c>
      <c r="AH4480" s="3">
        <v>103699.7</v>
      </c>
      <c r="AI4480" s="3">
        <v>2074</v>
      </c>
      <c r="AJ4480" s="2">
        <v>-10188946.82</v>
      </c>
    </row>
    <row r="4481" spans="1:36" hidden="1" x14ac:dyDescent="0.25">
      <c r="A4481" s="8">
        <v>2</v>
      </c>
      <c r="B4481" s="8" t="s">
        <v>1367</v>
      </c>
      <c r="C4481" s="8">
        <v>131250191880</v>
      </c>
      <c r="D4481" s="8" t="s">
        <v>1368</v>
      </c>
      <c r="G4481" s="10">
        <v>43754</v>
      </c>
      <c r="H4481" s="8" t="s">
        <v>31</v>
      </c>
      <c r="I4481" s="8" t="s">
        <v>32</v>
      </c>
      <c r="J4481" s="9">
        <v>2033.4</v>
      </c>
      <c r="K4481" s="9">
        <v>40.67</v>
      </c>
      <c r="L4481" s="8">
        <v>0</v>
      </c>
      <c r="M4481" s="14">
        <f t="shared" si="210"/>
        <v>2074.0700000000002</v>
      </c>
      <c r="N4481" s="8">
        <v>0</v>
      </c>
      <c r="O4481" s="8">
        <v>0</v>
      </c>
      <c r="P4481" s="8" t="s">
        <v>77</v>
      </c>
      <c r="R4481" s="8">
        <v>-1</v>
      </c>
      <c r="S4481" s="13">
        <f>_xlfn.XLOOKUP(P4481,rif_fee_schedule!$A$2:$A$84,rif_fee_schedule!C$2:C$84, 0)*1.628</f>
        <v>9769.6279999999988</v>
      </c>
      <c r="T4481" s="13">
        <f>_xlfn.XLOOKUP(P4481,rif_fee_schedule!$A$2:$A$84,rif_fee_schedule!D$2:D$84, 0)</f>
        <v>5674</v>
      </c>
      <c r="U4481" s="14">
        <f t="shared" si="211"/>
        <v>-9769.6279999999988</v>
      </c>
      <c r="V4481" s="14">
        <f t="shared" si="212"/>
        <v>-5674</v>
      </c>
      <c r="W4481"/>
      <c r="Y4481" s="3">
        <v>272008405.74000001</v>
      </c>
      <c r="Z4481" s="3">
        <v>5573244.3300000001</v>
      </c>
      <c r="AA4481" s="3">
        <v>0</v>
      </c>
      <c r="AB4481">
        <v>0</v>
      </c>
      <c r="AC4481" s="3">
        <v>0</v>
      </c>
      <c r="AD4481" s="2">
        <v>-7297347.0099999998</v>
      </c>
      <c r="AE4481" s="3">
        <v>599122533.62</v>
      </c>
      <c r="AF4481" s="3">
        <v>12164932.65</v>
      </c>
      <c r="AG4481" s="3">
        <v>2628720.44</v>
      </c>
      <c r="AH4481" s="3">
        <v>103699.7</v>
      </c>
      <c r="AI4481" s="3">
        <v>2074</v>
      </c>
      <c r="AJ4481" s="2">
        <v>-10188946.82</v>
      </c>
    </row>
    <row r="4482" spans="1:36" hidden="1" x14ac:dyDescent="0.25">
      <c r="A4482" s="8">
        <v>2</v>
      </c>
      <c r="B4482" s="8" t="s">
        <v>1367</v>
      </c>
      <c r="C4482" s="8">
        <v>131250191880</v>
      </c>
      <c r="D4482" s="8" t="s">
        <v>1368</v>
      </c>
      <c r="G4482" s="10">
        <v>43754</v>
      </c>
      <c r="H4482" s="8" t="s">
        <v>31</v>
      </c>
      <c r="I4482" s="8" t="s">
        <v>32</v>
      </c>
      <c r="J4482" s="9">
        <v>2033.4</v>
      </c>
      <c r="K4482" s="9">
        <v>40.67</v>
      </c>
      <c r="L4482" s="8">
        <v>0</v>
      </c>
      <c r="M4482" s="14">
        <f t="shared" si="210"/>
        <v>2074.0700000000002</v>
      </c>
      <c r="N4482" s="8">
        <v>0</v>
      </c>
      <c r="O4482" s="8">
        <v>0</v>
      </c>
      <c r="P4482" s="8" t="s">
        <v>114</v>
      </c>
      <c r="R4482" s="8">
        <v>2</v>
      </c>
      <c r="S4482" s="13">
        <f>_xlfn.XLOOKUP(P4482,rif_fee_schedule!$A$2:$A$84,rif_fee_schedule!C$2:C$84, 0)*1.628</f>
        <v>4288.152</v>
      </c>
      <c r="T4482" s="13">
        <f>_xlfn.XLOOKUP(P4482,rif_fee_schedule!$A$2:$A$84,rif_fee_schedule!D$2:D$84, 0)</f>
        <v>2490</v>
      </c>
      <c r="U4482" s="14">
        <f t="shared" si="211"/>
        <v>8576.3040000000001</v>
      </c>
      <c r="V4482" s="14">
        <f t="shared" si="212"/>
        <v>4980</v>
      </c>
      <c r="W4482"/>
      <c r="Y4482" s="3">
        <v>272008405.74000001</v>
      </c>
      <c r="Z4482" s="3">
        <v>5573244.3300000001</v>
      </c>
      <c r="AA4482" s="3">
        <v>0</v>
      </c>
      <c r="AB4482">
        <v>0</v>
      </c>
      <c r="AC4482" s="3">
        <v>0</v>
      </c>
      <c r="AD4482" s="2">
        <v>-7297347.0099999998</v>
      </c>
      <c r="AE4482" s="3">
        <v>599122533.62</v>
      </c>
      <c r="AF4482" s="3">
        <v>12164932.65</v>
      </c>
      <c r="AG4482" s="3">
        <v>2628720.44</v>
      </c>
      <c r="AH4482" s="3">
        <v>103699.7</v>
      </c>
      <c r="AI4482" s="3">
        <v>2074</v>
      </c>
      <c r="AJ4482" s="2">
        <v>-10188946.82</v>
      </c>
    </row>
    <row r="4483" spans="1:36" hidden="1" x14ac:dyDescent="0.25">
      <c r="A4483" s="8">
        <v>6</v>
      </c>
      <c r="B4483" s="8" t="s">
        <v>6228</v>
      </c>
      <c r="C4483" s="8">
        <v>1679190010460</v>
      </c>
      <c r="D4483" s="8" t="s">
        <v>6065</v>
      </c>
      <c r="F4483" s="8" t="s">
        <v>6159</v>
      </c>
      <c r="G4483" s="10">
        <v>43749</v>
      </c>
      <c r="H4483" s="8" t="s">
        <v>31</v>
      </c>
      <c r="I4483" s="8" t="s">
        <v>38</v>
      </c>
      <c r="J4483" s="9">
        <v>0</v>
      </c>
      <c r="K4483" s="9">
        <v>0</v>
      </c>
      <c r="L4483" s="8">
        <v>0</v>
      </c>
      <c r="M4483" s="14">
        <f t="shared" si="210"/>
        <v>0</v>
      </c>
      <c r="N4483" s="8">
        <v>0</v>
      </c>
      <c r="O4483" s="8">
        <v>0</v>
      </c>
      <c r="P4483" s="8" t="s">
        <v>77</v>
      </c>
      <c r="R4483" s="8">
        <v>-1</v>
      </c>
      <c r="S4483" s="13">
        <f>_xlfn.XLOOKUP(P4483,rif_fee_schedule!$A$2:$A$84,rif_fee_schedule!C$2:C$84, 0)*1.628</f>
        <v>9769.6279999999988</v>
      </c>
      <c r="T4483" s="13">
        <f>_xlfn.XLOOKUP(P4483,rif_fee_schedule!$A$2:$A$84,rif_fee_schedule!D$2:D$84, 0)</f>
        <v>5674</v>
      </c>
      <c r="U4483" s="14">
        <f t="shared" si="211"/>
        <v>-9769.6279999999988</v>
      </c>
      <c r="V4483" s="14">
        <f t="shared" si="212"/>
        <v>-5674</v>
      </c>
      <c r="W4483"/>
      <c r="Y4483" s="3">
        <v>43269262.359999999</v>
      </c>
      <c r="Z4483" s="3">
        <v>874367.57</v>
      </c>
      <c r="AA4483" s="3">
        <v>433279.63</v>
      </c>
      <c r="AB4483">
        <v>0</v>
      </c>
      <c r="AC4483" s="3">
        <v>0</v>
      </c>
      <c r="AD4483" s="2">
        <v>374512.67</v>
      </c>
      <c r="AE4483" s="3">
        <v>599122533.62</v>
      </c>
      <c r="AF4483" s="3">
        <v>12164932.65</v>
      </c>
      <c r="AG4483" s="3">
        <v>2628720.44</v>
      </c>
      <c r="AH4483" s="3">
        <v>103699.7</v>
      </c>
      <c r="AI4483" s="3">
        <v>2074</v>
      </c>
      <c r="AJ4483" s="2">
        <v>-10188946.82</v>
      </c>
    </row>
    <row r="4484" spans="1:36" hidden="1" x14ac:dyDescent="0.25">
      <c r="A4484" s="8">
        <v>6</v>
      </c>
      <c r="B4484" s="8" t="s">
        <v>6228</v>
      </c>
      <c r="C4484" s="8">
        <v>1679190010460</v>
      </c>
      <c r="D4484" s="8" t="s">
        <v>6065</v>
      </c>
      <c r="F4484" s="8" t="s">
        <v>6159</v>
      </c>
      <c r="G4484" s="10">
        <v>43749</v>
      </c>
      <c r="H4484" s="8" t="s">
        <v>31</v>
      </c>
      <c r="I4484" s="8" t="s">
        <v>38</v>
      </c>
      <c r="J4484" s="9">
        <v>0</v>
      </c>
      <c r="K4484" s="9">
        <v>0</v>
      </c>
      <c r="L4484" s="8">
        <v>0</v>
      </c>
      <c r="M4484" s="14">
        <f t="shared" si="210"/>
        <v>0</v>
      </c>
      <c r="N4484" s="8">
        <v>0</v>
      </c>
      <c r="O4484" s="8">
        <v>0</v>
      </c>
      <c r="P4484" s="8" t="s">
        <v>77</v>
      </c>
      <c r="R4484" s="8">
        <v>1</v>
      </c>
      <c r="S4484" s="13">
        <f>_xlfn.XLOOKUP(P4484,rif_fee_schedule!$A$2:$A$84,rif_fee_schedule!C$2:C$84, 0)*1.628</f>
        <v>9769.6279999999988</v>
      </c>
      <c r="T4484" s="13">
        <f>_xlfn.XLOOKUP(P4484,rif_fee_schedule!$A$2:$A$84,rif_fee_schedule!D$2:D$84, 0)</f>
        <v>5674</v>
      </c>
      <c r="U4484" s="14">
        <f t="shared" si="211"/>
        <v>9769.6279999999988</v>
      </c>
      <c r="V4484" s="14">
        <f t="shared" si="212"/>
        <v>5674</v>
      </c>
      <c r="W4484"/>
      <c r="Y4484" s="3">
        <v>43269262.359999999</v>
      </c>
      <c r="Z4484" s="3">
        <v>874367.57</v>
      </c>
      <c r="AA4484" s="3">
        <v>433279.63</v>
      </c>
      <c r="AB4484">
        <v>0</v>
      </c>
      <c r="AC4484" s="3">
        <v>0</v>
      </c>
      <c r="AD4484" s="2">
        <v>374512.67</v>
      </c>
      <c r="AE4484" s="3">
        <v>599122533.62</v>
      </c>
      <c r="AF4484" s="3">
        <v>12164932.65</v>
      </c>
      <c r="AG4484" s="3">
        <v>2628720.44</v>
      </c>
      <c r="AH4484" s="3">
        <v>103699.7</v>
      </c>
      <c r="AI4484" s="3">
        <v>2074</v>
      </c>
      <c r="AJ4484" s="2">
        <v>-10188946.82</v>
      </c>
    </row>
    <row r="4485" spans="1:36" hidden="1" x14ac:dyDescent="0.25">
      <c r="A4485" s="8">
        <v>6</v>
      </c>
      <c r="B4485" s="8" t="s">
        <v>6177</v>
      </c>
      <c r="C4485" s="8">
        <v>1679190010460</v>
      </c>
      <c r="D4485" s="8" t="s">
        <v>6161</v>
      </c>
      <c r="F4485" s="8" t="s">
        <v>6149</v>
      </c>
      <c r="G4485" s="10">
        <v>43748</v>
      </c>
      <c r="H4485" s="8" t="s">
        <v>31</v>
      </c>
      <c r="I4485" s="8" t="s">
        <v>38</v>
      </c>
      <c r="J4485" s="9">
        <v>0</v>
      </c>
      <c r="K4485" s="9">
        <v>0</v>
      </c>
      <c r="L4485" s="8">
        <v>0</v>
      </c>
      <c r="M4485" s="14">
        <f t="shared" si="210"/>
        <v>0</v>
      </c>
      <c r="N4485" s="8">
        <v>0</v>
      </c>
      <c r="O4485" s="8">
        <v>0</v>
      </c>
      <c r="P4485" s="8" t="s">
        <v>77</v>
      </c>
      <c r="R4485" s="8">
        <v>-1</v>
      </c>
      <c r="S4485" s="13">
        <f>_xlfn.XLOOKUP(P4485,rif_fee_schedule!$A$2:$A$84,rif_fee_schedule!C$2:C$84, 0)*1.628</f>
        <v>9769.6279999999988</v>
      </c>
      <c r="T4485" s="13">
        <f>_xlfn.XLOOKUP(P4485,rif_fee_schedule!$A$2:$A$84,rif_fee_schedule!D$2:D$84, 0)</f>
        <v>5674</v>
      </c>
      <c r="U4485" s="14">
        <f t="shared" si="211"/>
        <v>-9769.6279999999988</v>
      </c>
      <c r="V4485" s="14">
        <f t="shared" si="212"/>
        <v>-5674</v>
      </c>
      <c r="W4485"/>
      <c r="Y4485" s="3">
        <v>43269262.359999999</v>
      </c>
      <c r="Z4485" s="3">
        <v>874367.57</v>
      </c>
      <c r="AA4485" s="3">
        <v>433279.63</v>
      </c>
      <c r="AB4485">
        <v>0</v>
      </c>
      <c r="AC4485" s="3">
        <v>0</v>
      </c>
      <c r="AD4485" s="2">
        <v>374512.67</v>
      </c>
      <c r="AE4485" s="3">
        <v>599122533.62</v>
      </c>
      <c r="AF4485" s="3">
        <v>12164932.65</v>
      </c>
      <c r="AG4485" s="3">
        <v>2628720.44</v>
      </c>
      <c r="AH4485" s="3">
        <v>103699.7</v>
      </c>
      <c r="AI4485" s="3">
        <v>2074</v>
      </c>
      <c r="AJ4485" s="2">
        <v>-10188946.82</v>
      </c>
    </row>
    <row r="4486" spans="1:36" hidden="1" x14ac:dyDescent="0.25">
      <c r="A4486" s="8">
        <v>6</v>
      </c>
      <c r="B4486" s="8" t="s">
        <v>6177</v>
      </c>
      <c r="C4486" s="8">
        <v>1679190010460</v>
      </c>
      <c r="D4486" s="8" t="s">
        <v>6161</v>
      </c>
      <c r="F4486" s="8" t="s">
        <v>6149</v>
      </c>
      <c r="G4486" s="10">
        <v>43748</v>
      </c>
      <c r="H4486" s="8" t="s">
        <v>31</v>
      </c>
      <c r="I4486" s="8" t="s">
        <v>38</v>
      </c>
      <c r="J4486" s="9">
        <v>0</v>
      </c>
      <c r="K4486" s="9">
        <v>0</v>
      </c>
      <c r="L4486" s="8">
        <v>0</v>
      </c>
      <c r="M4486" s="14">
        <f t="shared" si="210"/>
        <v>0</v>
      </c>
      <c r="N4486" s="8">
        <v>0</v>
      </c>
      <c r="O4486" s="8">
        <v>0</v>
      </c>
      <c r="P4486" s="8" t="s">
        <v>77</v>
      </c>
      <c r="R4486" s="8">
        <v>1</v>
      </c>
      <c r="S4486" s="13">
        <f>_xlfn.XLOOKUP(P4486,rif_fee_schedule!$A$2:$A$84,rif_fee_schedule!C$2:C$84, 0)*1.628</f>
        <v>9769.6279999999988</v>
      </c>
      <c r="T4486" s="13">
        <f>_xlfn.XLOOKUP(P4486,rif_fee_schedule!$A$2:$A$84,rif_fee_schedule!D$2:D$84, 0)</f>
        <v>5674</v>
      </c>
      <c r="U4486" s="14">
        <f t="shared" si="211"/>
        <v>9769.6279999999988</v>
      </c>
      <c r="V4486" s="14">
        <f t="shared" si="212"/>
        <v>5674</v>
      </c>
      <c r="W4486"/>
      <c r="Y4486" s="3">
        <v>43269262.359999999</v>
      </c>
      <c r="Z4486" s="3">
        <v>874367.57</v>
      </c>
      <c r="AA4486" s="3">
        <v>433279.63</v>
      </c>
      <c r="AB4486">
        <v>0</v>
      </c>
      <c r="AC4486" s="3">
        <v>0</v>
      </c>
      <c r="AD4486" s="2">
        <v>374512.67</v>
      </c>
      <c r="AE4486" s="3">
        <v>599122533.62</v>
      </c>
      <c r="AF4486" s="3">
        <v>12164932.65</v>
      </c>
      <c r="AG4486" s="3">
        <v>2628720.44</v>
      </c>
      <c r="AH4486" s="3">
        <v>103699.7</v>
      </c>
      <c r="AI4486" s="3">
        <v>2074</v>
      </c>
      <c r="AJ4486" s="2">
        <v>-10188946.82</v>
      </c>
    </row>
    <row r="4487" spans="1:36" hidden="1" x14ac:dyDescent="0.25">
      <c r="A4487" s="8">
        <v>6</v>
      </c>
      <c r="B4487" s="8" t="s">
        <v>6157</v>
      </c>
      <c r="C4487" s="8">
        <v>1679190010460</v>
      </c>
      <c r="D4487" s="8" t="s">
        <v>6158</v>
      </c>
      <c r="F4487" s="8" t="s">
        <v>6159</v>
      </c>
      <c r="G4487" s="10">
        <v>43762</v>
      </c>
      <c r="H4487" s="8" t="s">
        <v>31</v>
      </c>
      <c r="I4487" s="8" t="s">
        <v>38</v>
      </c>
      <c r="J4487" s="9">
        <v>0</v>
      </c>
      <c r="K4487" s="9">
        <v>0</v>
      </c>
      <c r="L4487" s="8">
        <v>0</v>
      </c>
      <c r="M4487" s="14">
        <f t="shared" si="210"/>
        <v>0</v>
      </c>
      <c r="N4487" s="8">
        <v>0</v>
      </c>
      <c r="O4487" s="8">
        <v>0</v>
      </c>
      <c r="P4487" s="8" t="s">
        <v>77</v>
      </c>
      <c r="R4487" s="8">
        <v>1</v>
      </c>
      <c r="S4487" s="13">
        <f>_xlfn.XLOOKUP(P4487,rif_fee_schedule!$A$2:$A$84,rif_fee_schedule!C$2:C$84, 0)*1.628</f>
        <v>9769.6279999999988</v>
      </c>
      <c r="T4487" s="13">
        <f>_xlfn.XLOOKUP(P4487,rif_fee_schedule!$A$2:$A$84,rif_fee_schedule!D$2:D$84, 0)</f>
        <v>5674</v>
      </c>
      <c r="U4487" s="14">
        <f t="shared" si="211"/>
        <v>9769.6279999999988</v>
      </c>
      <c r="V4487" s="14">
        <f t="shared" si="212"/>
        <v>5674</v>
      </c>
      <c r="W4487"/>
      <c r="Y4487" s="3">
        <v>43269262.359999999</v>
      </c>
      <c r="Z4487" s="3">
        <v>874367.57</v>
      </c>
      <c r="AA4487" s="3">
        <v>433279.63</v>
      </c>
      <c r="AB4487">
        <v>0</v>
      </c>
      <c r="AC4487" s="3">
        <v>0</v>
      </c>
      <c r="AD4487" s="2">
        <v>374512.67</v>
      </c>
      <c r="AE4487" s="3">
        <v>599122533.62</v>
      </c>
      <c r="AF4487" s="3">
        <v>12164932.65</v>
      </c>
      <c r="AG4487" s="3">
        <v>2628720.44</v>
      </c>
      <c r="AH4487" s="3">
        <v>103699.7</v>
      </c>
      <c r="AI4487" s="3">
        <v>2074</v>
      </c>
      <c r="AJ4487" s="2">
        <v>-10188946.82</v>
      </c>
    </row>
    <row r="4488" spans="1:36" hidden="1" x14ac:dyDescent="0.25">
      <c r="A4488" s="8">
        <v>6</v>
      </c>
      <c r="B4488" s="8" t="s">
        <v>6157</v>
      </c>
      <c r="C4488" s="8">
        <v>1679190010460</v>
      </c>
      <c r="D4488" s="8" t="s">
        <v>6158</v>
      </c>
      <c r="F4488" s="8" t="s">
        <v>6159</v>
      </c>
      <c r="G4488" s="10">
        <v>43762</v>
      </c>
      <c r="H4488" s="8" t="s">
        <v>31</v>
      </c>
      <c r="I4488" s="8" t="s">
        <v>38</v>
      </c>
      <c r="J4488" s="9">
        <v>0</v>
      </c>
      <c r="K4488" s="9">
        <v>0</v>
      </c>
      <c r="L4488" s="8">
        <v>0</v>
      </c>
      <c r="M4488" s="14">
        <f t="shared" si="210"/>
        <v>0</v>
      </c>
      <c r="N4488" s="8">
        <v>0</v>
      </c>
      <c r="O4488" s="8">
        <v>0</v>
      </c>
      <c r="P4488" s="8" t="s">
        <v>77</v>
      </c>
      <c r="R4488" s="8">
        <v>-1</v>
      </c>
      <c r="S4488" s="13">
        <f>_xlfn.XLOOKUP(P4488,rif_fee_schedule!$A$2:$A$84,rif_fee_schedule!C$2:C$84, 0)*1.628</f>
        <v>9769.6279999999988</v>
      </c>
      <c r="T4488" s="13">
        <f>_xlfn.XLOOKUP(P4488,rif_fee_schedule!$A$2:$A$84,rif_fee_schedule!D$2:D$84, 0)</f>
        <v>5674</v>
      </c>
      <c r="U4488" s="14">
        <f t="shared" si="211"/>
        <v>-9769.6279999999988</v>
      </c>
      <c r="V4488" s="14">
        <f t="shared" si="212"/>
        <v>-5674</v>
      </c>
      <c r="W4488"/>
      <c r="Y4488" s="3">
        <v>43269262.359999999</v>
      </c>
      <c r="Z4488" s="3">
        <v>874367.57</v>
      </c>
      <c r="AA4488" s="3">
        <v>433279.63</v>
      </c>
      <c r="AB4488">
        <v>0</v>
      </c>
      <c r="AC4488" s="3">
        <v>0</v>
      </c>
      <c r="AD4488" s="2">
        <v>374512.67</v>
      </c>
      <c r="AE4488" s="3">
        <v>599122533.62</v>
      </c>
      <c r="AF4488" s="3">
        <v>12164932.65</v>
      </c>
      <c r="AG4488" s="3">
        <v>2628720.44</v>
      </c>
      <c r="AH4488" s="3">
        <v>103699.7</v>
      </c>
      <c r="AI4488" s="3">
        <v>2074</v>
      </c>
      <c r="AJ4488" s="2">
        <v>-10188946.82</v>
      </c>
    </row>
    <row r="4489" spans="1:36" hidden="1" x14ac:dyDescent="0.25">
      <c r="A4489" s="8">
        <v>6</v>
      </c>
      <c r="B4489" s="8" t="s">
        <v>6152</v>
      </c>
      <c r="C4489" s="8">
        <v>1679190010460</v>
      </c>
      <c r="D4489" s="8" t="s">
        <v>6067</v>
      </c>
      <c r="F4489" s="8" t="s">
        <v>6149</v>
      </c>
      <c r="G4489" s="10">
        <v>43748</v>
      </c>
      <c r="H4489" s="8" t="s">
        <v>31</v>
      </c>
      <c r="I4489" s="8" t="s">
        <v>38</v>
      </c>
      <c r="J4489" s="9">
        <v>0</v>
      </c>
      <c r="K4489" s="9">
        <v>0</v>
      </c>
      <c r="L4489" s="8">
        <v>0</v>
      </c>
      <c r="M4489" s="14">
        <f t="shared" si="210"/>
        <v>0</v>
      </c>
      <c r="N4489" s="8">
        <v>0</v>
      </c>
      <c r="O4489" s="8">
        <v>0</v>
      </c>
      <c r="P4489" s="8" t="s">
        <v>77</v>
      </c>
      <c r="R4489" s="8">
        <v>1</v>
      </c>
      <c r="S4489" s="13">
        <f>_xlfn.XLOOKUP(P4489,rif_fee_schedule!$A$2:$A$84,rif_fee_schedule!C$2:C$84, 0)*1.628</f>
        <v>9769.6279999999988</v>
      </c>
      <c r="T4489" s="13">
        <f>_xlfn.XLOOKUP(P4489,rif_fee_schedule!$A$2:$A$84,rif_fee_schedule!D$2:D$84, 0)</f>
        <v>5674</v>
      </c>
      <c r="U4489" s="14">
        <f t="shared" si="211"/>
        <v>9769.6279999999988</v>
      </c>
      <c r="V4489" s="14">
        <f t="shared" si="212"/>
        <v>5674</v>
      </c>
      <c r="W4489"/>
      <c r="Y4489" s="3">
        <v>43269262.359999999</v>
      </c>
      <c r="Z4489" s="3">
        <v>874367.57</v>
      </c>
      <c r="AA4489" s="3">
        <v>433279.63</v>
      </c>
      <c r="AB4489">
        <v>0</v>
      </c>
      <c r="AC4489" s="3">
        <v>0</v>
      </c>
      <c r="AD4489" s="2">
        <v>374512.67</v>
      </c>
      <c r="AE4489" s="3">
        <v>599122533.62</v>
      </c>
      <c r="AF4489" s="3">
        <v>12164932.65</v>
      </c>
      <c r="AG4489" s="3">
        <v>2628720.44</v>
      </c>
      <c r="AH4489" s="3">
        <v>103699.7</v>
      </c>
      <c r="AI4489" s="3">
        <v>2074</v>
      </c>
      <c r="AJ4489" s="2">
        <v>-10188946.82</v>
      </c>
    </row>
    <row r="4490" spans="1:36" hidden="1" x14ac:dyDescent="0.25">
      <c r="A4490" s="8">
        <v>6</v>
      </c>
      <c r="B4490" s="8" t="s">
        <v>6152</v>
      </c>
      <c r="C4490" s="8">
        <v>1679190010460</v>
      </c>
      <c r="D4490" s="8" t="s">
        <v>6067</v>
      </c>
      <c r="F4490" s="8" t="s">
        <v>6149</v>
      </c>
      <c r="G4490" s="10">
        <v>43748</v>
      </c>
      <c r="H4490" s="8" t="s">
        <v>31</v>
      </c>
      <c r="I4490" s="8" t="s">
        <v>38</v>
      </c>
      <c r="J4490" s="9">
        <v>0</v>
      </c>
      <c r="K4490" s="9">
        <v>0</v>
      </c>
      <c r="L4490" s="8">
        <v>0</v>
      </c>
      <c r="M4490" s="14">
        <f t="shared" si="210"/>
        <v>0</v>
      </c>
      <c r="N4490" s="8">
        <v>0</v>
      </c>
      <c r="O4490" s="8">
        <v>0</v>
      </c>
      <c r="P4490" s="8" t="s">
        <v>77</v>
      </c>
      <c r="R4490" s="8">
        <v>-1</v>
      </c>
      <c r="S4490" s="13">
        <f>_xlfn.XLOOKUP(P4490,rif_fee_schedule!$A$2:$A$84,rif_fee_schedule!C$2:C$84, 0)*1.628</f>
        <v>9769.6279999999988</v>
      </c>
      <c r="T4490" s="13">
        <f>_xlfn.XLOOKUP(P4490,rif_fee_schedule!$A$2:$A$84,rif_fee_schedule!D$2:D$84, 0)</f>
        <v>5674</v>
      </c>
      <c r="U4490" s="14">
        <f t="shared" si="211"/>
        <v>-9769.6279999999988</v>
      </c>
      <c r="V4490" s="14">
        <f t="shared" si="212"/>
        <v>-5674</v>
      </c>
      <c r="W4490"/>
      <c r="Y4490" s="3">
        <v>43269262.359999999</v>
      </c>
      <c r="Z4490" s="3">
        <v>874367.57</v>
      </c>
      <c r="AA4490" s="3">
        <v>433279.63</v>
      </c>
      <c r="AB4490">
        <v>0</v>
      </c>
      <c r="AC4490" s="3">
        <v>0</v>
      </c>
      <c r="AD4490" s="2">
        <v>374512.67</v>
      </c>
      <c r="AE4490" s="3">
        <v>599122533.62</v>
      </c>
      <c r="AF4490" s="3">
        <v>12164932.65</v>
      </c>
      <c r="AG4490" s="3">
        <v>2628720.44</v>
      </c>
      <c r="AH4490" s="3">
        <v>103699.7</v>
      </c>
      <c r="AI4490" s="3">
        <v>2074</v>
      </c>
      <c r="AJ4490" s="2">
        <v>-10188946.82</v>
      </c>
    </row>
    <row r="4491" spans="1:36" hidden="1" x14ac:dyDescent="0.25">
      <c r="A4491" s="8">
        <v>6</v>
      </c>
      <c r="B4491" s="8" t="s">
        <v>6227</v>
      </c>
      <c r="C4491" s="8">
        <v>1679190010460</v>
      </c>
      <c r="D4491" s="8" t="s">
        <v>6167</v>
      </c>
      <c r="F4491" s="8" t="s">
        <v>6149</v>
      </c>
      <c r="G4491" s="10">
        <v>43748</v>
      </c>
      <c r="H4491" s="8" t="s">
        <v>31</v>
      </c>
      <c r="I4491" s="8" t="s">
        <v>38</v>
      </c>
      <c r="J4491" s="9">
        <v>0</v>
      </c>
      <c r="K4491" s="9">
        <v>0</v>
      </c>
      <c r="L4491" s="8">
        <v>0</v>
      </c>
      <c r="M4491" s="14">
        <f t="shared" si="210"/>
        <v>0</v>
      </c>
      <c r="N4491" s="8">
        <v>0</v>
      </c>
      <c r="O4491" s="8">
        <v>0</v>
      </c>
      <c r="P4491" s="8" t="s">
        <v>77</v>
      </c>
      <c r="R4491" s="8">
        <v>-1</v>
      </c>
      <c r="S4491" s="13">
        <f>_xlfn.XLOOKUP(P4491,rif_fee_schedule!$A$2:$A$84,rif_fee_schedule!C$2:C$84, 0)*1.628</f>
        <v>9769.6279999999988</v>
      </c>
      <c r="T4491" s="13">
        <f>_xlfn.XLOOKUP(P4491,rif_fee_schedule!$A$2:$A$84,rif_fee_schedule!D$2:D$84, 0)</f>
        <v>5674</v>
      </c>
      <c r="U4491" s="14">
        <f t="shared" si="211"/>
        <v>-9769.6279999999988</v>
      </c>
      <c r="V4491" s="14">
        <f t="shared" si="212"/>
        <v>-5674</v>
      </c>
      <c r="W4491"/>
      <c r="Y4491" s="3">
        <v>43269262.359999999</v>
      </c>
      <c r="Z4491" s="3">
        <v>874367.57</v>
      </c>
      <c r="AA4491" s="3">
        <v>433279.63</v>
      </c>
      <c r="AB4491">
        <v>0</v>
      </c>
      <c r="AC4491" s="3">
        <v>0</v>
      </c>
      <c r="AD4491" s="2">
        <v>374512.67</v>
      </c>
      <c r="AE4491" s="3">
        <v>599122533.62</v>
      </c>
      <c r="AF4491" s="3">
        <v>12164932.65</v>
      </c>
      <c r="AG4491" s="3">
        <v>2628720.44</v>
      </c>
      <c r="AH4491" s="3">
        <v>103699.7</v>
      </c>
      <c r="AI4491" s="3">
        <v>2074</v>
      </c>
      <c r="AJ4491" s="2">
        <v>-10188946.82</v>
      </c>
    </row>
    <row r="4492" spans="1:36" hidden="1" x14ac:dyDescent="0.25">
      <c r="A4492" s="8">
        <v>6</v>
      </c>
      <c r="B4492" s="8" t="s">
        <v>6227</v>
      </c>
      <c r="C4492" s="8">
        <v>1679190010460</v>
      </c>
      <c r="D4492" s="8" t="s">
        <v>6167</v>
      </c>
      <c r="F4492" s="8" t="s">
        <v>6149</v>
      </c>
      <c r="G4492" s="10">
        <v>43748</v>
      </c>
      <c r="H4492" s="8" t="s">
        <v>31</v>
      </c>
      <c r="I4492" s="8" t="s">
        <v>38</v>
      </c>
      <c r="J4492" s="9">
        <v>0</v>
      </c>
      <c r="K4492" s="9">
        <v>0</v>
      </c>
      <c r="L4492" s="8">
        <v>0</v>
      </c>
      <c r="M4492" s="14">
        <f t="shared" si="210"/>
        <v>0</v>
      </c>
      <c r="N4492" s="8">
        <v>0</v>
      </c>
      <c r="O4492" s="8">
        <v>0</v>
      </c>
      <c r="P4492" s="8" t="s">
        <v>77</v>
      </c>
      <c r="R4492" s="8">
        <v>1</v>
      </c>
      <c r="S4492" s="13">
        <f>_xlfn.XLOOKUP(P4492,rif_fee_schedule!$A$2:$A$84,rif_fee_schedule!C$2:C$84, 0)*1.628</f>
        <v>9769.6279999999988</v>
      </c>
      <c r="T4492" s="13">
        <f>_xlfn.XLOOKUP(P4492,rif_fee_schedule!$A$2:$A$84,rif_fee_schedule!D$2:D$84, 0)</f>
        <v>5674</v>
      </c>
      <c r="U4492" s="14">
        <f t="shared" si="211"/>
        <v>9769.6279999999988</v>
      </c>
      <c r="V4492" s="14">
        <f t="shared" si="212"/>
        <v>5674</v>
      </c>
      <c r="W4492"/>
      <c r="Y4492" s="3">
        <v>43269262.359999999</v>
      </c>
      <c r="Z4492" s="3">
        <v>874367.57</v>
      </c>
      <c r="AA4492" s="3">
        <v>433279.63</v>
      </c>
      <c r="AB4492">
        <v>0</v>
      </c>
      <c r="AC4492" s="3">
        <v>0</v>
      </c>
      <c r="AD4492" s="2">
        <v>374512.67</v>
      </c>
      <c r="AE4492" s="3">
        <v>599122533.62</v>
      </c>
      <c r="AF4492" s="3">
        <v>12164932.65</v>
      </c>
      <c r="AG4492" s="3">
        <v>2628720.44</v>
      </c>
      <c r="AH4492" s="3">
        <v>103699.7</v>
      </c>
      <c r="AI4492" s="3">
        <v>2074</v>
      </c>
      <c r="AJ4492" s="2">
        <v>-10188946.82</v>
      </c>
    </row>
    <row r="4493" spans="1:36" hidden="1" x14ac:dyDescent="0.25">
      <c r="A4493" s="8">
        <v>6</v>
      </c>
      <c r="B4493" s="8" t="s">
        <v>6148</v>
      </c>
      <c r="C4493" s="8">
        <v>1679190010460</v>
      </c>
      <c r="D4493" s="8" t="s">
        <v>6125</v>
      </c>
      <c r="F4493" s="8" t="s">
        <v>6149</v>
      </c>
      <c r="G4493" s="10">
        <v>43748</v>
      </c>
      <c r="H4493" s="8" t="s">
        <v>31</v>
      </c>
      <c r="I4493" s="8" t="s">
        <v>38</v>
      </c>
      <c r="J4493" s="9">
        <v>0</v>
      </c>
      <c r="K4493" s="9">
        <v>0</v>
      </c>
      <c r="L4493" s="8">
        <v>0</v>
      </c>
      <c r="M4493" s="14">
        <f t="shared" si="210"/>
        <v>0</v>
      </c>
      <c r="N4493" s="8">
        <v>0</v>
      </c>
      <c r="O4493" s="8">
        <v>0</v>
      </c>
      <c r="P4493" s="8" t="s">
        <v>77</v>
      </c>
      <c r="R4493" s="8">
        <v>1</v>
      </c>
      <c r="S4493" s="13">
        <f>_xlfn.XLOOKUP(P4493,rif_fee_schedule!$A$2:$A$84,rif_fee_schedule!C$2:C$84, 0)*1.628</f>
        <v>9769.6279999999988</v>
      </c>
      <c r="T4493" s="13">
        <f>_xlfn.XLOOKUP(P4493,rif_fee_schedule!$A$2:$A$84,rif_fee_schedule!D$2:D$84, 0)</f>
        <v>5674</v>
      </c>
      <c r="U4493" s="14">
        <f t="shared" si="211"/>
        <v>9769.6279999999988</v>
      </c>
      <c r="V4493" s="14">
        <f t="shared" si="212"/>
        <v>5674</v>
      </c>
      <c r="W4493"/>
      <c r="Y4493" s="3">
        <v>43269262.359999999</v>
      </c>
      <c r="Z4493" s="3">
        <v>874367.57</v>
      </c>
      <c r="AA4493" s="3">
        <v>433279.63</v>
      </c>
      <c r="AB4493">
        <v>0</v>
      </c>
      <c r="AC4493" s="3">
        <v>0</v>
      </c>
      <c r="AD4493" s="2">
        <v>374512.67</v>
      </c>
      <c r="AE4493" s="3">
        <v>599122533.62</v>
      </c>
      <c r="AF4493" s="3">
        <v>12164932.65</v>
      </c>
      <c r="AG4493" s="3">
        <v>2628720.44</v>
      </c>
      <c r="AH4493" s="3">
        <v>103699.7</v>
      </c>
      <c r="AI4493" s="3">
        <v>2074</v>
      </c>
      <c r="AJ4493" s="2">
        <v>-10188946.82</v>
      </c>
    </row>
    <row r="4494" spans="1:36" hidden="1" x14ac:dyDescent="0.25">
      <c r="A4494" s="8">
        <v>6</v>
      </c>
      <c r="B4494" s="8" t="s">
        <v>6148</v>
      </c>
      <c r="C4494" s="8">
        <v>1679190010460</v>
      </c>
      <c r="D4494" s="8" t="s">
        <v>6125</v>
      </c>
      <c r="F4494" s="8" t="s">
        <v>6149</v>
      </c>
      <c r="G4494" s="10">
        <v>43748</v>
      </c>
      <c r="H4494" s="8" t="s">
        <v>31</v>
      </c>
      <c r="I4494" s="8" t="s">
        <v>38</v>
      </c>
      <c r="J4494" s="9">
        <v>0</v>
      </c>
      <c r="K4494" s="9">
        <v>0</v>
      </c>
      <c r="L4494" s="8">
        <v>0</v>
      </c>
      <c r="M4494" s="14">
        <f t="shared" si="210"/>
        <v>0</v>
      </c>
      <c r="N4494" s="8">
        <v>0</v>
      </c>
      <c r="O4494" s="8">
        <v>0</v>
      </c>
      <c r="P4494" s="8" t="s">
        <v>77</v>
      </c>
      <c r="R4494" s="8">
        <v>-1</v>
      </c>
      <c r="S4494" s="13">
        <f>_xlfn.XLOOKUP(P4494,rif_fee_schedule!$A$2:$A$84,rif_fee_schedule!C$2:C$84, 0)*1.628</f>
        <v>9769.6279999999988</v>
      </c>
      <c r="T4494" s="13">
        <f>_xlfn.XLOOKUP(P4494,rif_fee_schedule!$A$2:$A$84,rif_fee_schedule!D$2:D$84, 0)</f>
        <v>5674</v>
      </c>
      <c r="U4494" s="14">
        <f t="shared" si="211"/>
        <v>-9769.6279999999988</v>
      </c>
      <c r="V4494" s="14">
        <f t="shared" si="212"/>
        <v>-5674</v>
      </c>
      <c r="W4494"/>
      <c r="Y4494" s="3">
        <v>43269262.359999999</v>
      </c>
      <c r="Z4494" s="3">
        <v>874367.57</v>
      </c>
      <c r="AA4494" s="3">
        <v>433279.63</v>
      </c>
      <c r="AB4494">
        <v>0</v>
      </c>
      <c r="AC4494" s="3">
        <v>0</v>
      </c>
      <c r="AD4494" s="2">
        <v>374512.67</v>
      </c>
      <c r="AE4494" s="3">
        <v>599122533.62</v>
      </c>
      <c r="AF4494" s="3">
        <v>12164932.65</v>
      </c>
      <c r="AG4494" s="3">
        <v>2628720.44</v>
      </c>
      <c r="AH4494" s="3">
        <v>103699.7</v>
      </c>
      <c r="AI4494" s="3">
        <v>2074</v>
      </c>
      <c r="AJ4494" s="2">
        <v>-10188946.82</v>
      </c>
    </row>
    <row r="4495" spans="1:36" hidden="1" x14ac:dyDescent="0.25">
      <c r="A4495" s="8">
        <v>6</v>
      </c>
      <c r="B4495" s="8" t="s">
        <v>5312</v>
      </c>
      <c r="C4495" s="8">
        <v>1078130180050</v>
      </c>
      <c r="D4495" s="8" t="s">
        <v>5313</v>
      </c>
      <c r="E4495" s="8" t="s">
        <v>30</v>
      </c>
      <c r="G4495" s="10">
        <v>43809</v>
      </c>
      <c r="H4495" s="8" t="s">
        <v>31</v>
      </c>
      <c r="I4495" s="8" t="s">
        <v>32</v>
      </c>
      <c r="J4495" s="9">
        <v>0</v>
      </c>
      <c r="K4495" s="9">
        <v>0</v>
      </c>
      <c r="L4495" s="8">
        <v>0</v>
      </c>
      <c r="M4495" s="14">
        <f t="shared" si="210"/>
        <v>0</v>
      </c>
      <c r="N4495" s="8">
        <v>0</v>
      </c>
      <c r="O4495" s="8">
        <v>0</v>
      </c>
      <c r="P4495" s="8" t="s">
        <v>43</v>
      </c>
      <c r="R4495" s="11">
        <v>-2553</v>
      </c>
      <c r="S4495" s="13">
        <f>_xlfn.XLOOKUP(P4495,rif_fee_schedule!$A$2:$A$84,rif_fee_schedule!C$2:C$84, 0)*1.628</f>
        <v>5.1216879999999998</v>
      </c>
      <c r="T4495" s="13">
        <f>_xlfn.XLOOKUP(P4495,rif_fee_schedule!$A$2:$A$84,rif_fee_schedule!D$2:D$84, 0)</f>
        <v>2.9740000000000002</v>
      </c>
      <c r="U4495" s="14">
        <f t="shared" si="211"/>
        <v>-13075.669463999999</v>
      </c>
      <c r="V4495" s="14">
        <f t="shared" si="212"/>
        <v>-7592.6220000000003</v>
      </c>
      <c r="W4495" s="2"/>
      <c r="Y4495" s="3">
        <v>43269262.359999999</v>
      </c>
      <c r="Z4495" s="3">
        <v>874367.57</v>
      </c>
      <c r="AA4495" s="3">
        <v>433279.63</v>
      </c>
      <c r="AB4495">
        <v>0</v>
      </c>
      <c r="AC4495" s="3">
        <v>0</v>
      </c>
      <c r="AD4495" s="2">
        <v>374512.67</v>
      </c>
      <c r="AE4495" s="3">
        <v>599122533.62</v>
      </c>
      <c r="AF4495" s="3">
        <v>12164932.65</v>
      </c>
      <c r="AG4495" s="3">
        <v>2628720.44</v>
      </c>
      <c r="AH4495" s="3">
        <v>103699.7</v>
      </c>
      <c r="AI4495" s="3">
        <v>2074</v>
      </c>
      <c r="AJ4495" s="2">
        <v>-10188946.82</v>
      </c>
    </row>
    <row r="4496" spans="1:36" hidden="1" x14ac:dyDescent="0.25">
      <c r="A4496" s="8">
        <v>6</v>
      </c>
      <c r="B4496" s="8" t="s">
        <v>5312</v>
      </c>
      <c r="C4496" s="8">
        <v>1078130180050</v>
      </c>
      <c r="D4496" s="8" t="s">
        <v>5313</v>
      </c>
      <c r="E4496" s="8" t="s">
        <v>30</v>
      </c>
      <c r="G4496" s="10">
        <v>43809</v>
      </c>
      <c r="H4496" s="8" t="s">
        <v>31</v>
      </c>
      <c r="I4496" s="8" t="s">
        <v>32</v>
      </c>
      <c r="J4496" s="9">
        <v>0</v>
      </c>
      <c r="K4496" s="9">
        <v>0</v>
      </c>
      <c r="L4496" s="8">
        <v>0</v>
      </c>
      <c r="M4496" s="14">
        <f t="shared" si="210"/>
        <v>0</v>
      </c>
      <c r="N4496" s="8">
        <v>0</v>
      </c>
      <c r="O4496" s="8">
        <v>0</v>
      </c>
      <c r="P4496" s="8" t="s">
        <v>106</v>
      </c>
      <c r="R4496" s="8">
        <v>67.209999999999994</v>
      </c>
      <c r="S4496" s="13">
        <f>_xlfn.XLOOKUP(P4496,rif_fee_schedule!$A$2:$A$84,rif_fee_schedule!C$2:C$84, 0)*1.628</f>
        <v>0</v>
      </c>
      <c r="T4496" s="13">
        <f>_xlfn.XLOOKUP(P4496,rif_fee_schedule!$A$2:$A$84,rif_fee_schedule!D$2:D$84, 0)</f>
        <v>0</v>
      </c>
      <c r="U4496" s="14">
        <f t="shared" si="211"/>
        <v>0</v>
      </c>
      <c r="V4496" s="14">
        <f t="shared" si="212"/>
        <v>0</v>
      </c>
      <c r="W4496"/>
      <c r="Y4496" s="3">
        <v>43269262.359999999</v>
      </c>
      <c r="Z4496" s="3">
        <v>874367.57</v>
      </c>
      <c r="AA4496" s="3">
        <v>433279.63</v>
      </c>
      <c r="AB4496">
        <v>0</v>
      </c>
      <c r="AC4496" s="3">
        <v>0</v>
      </c>
      <c r="AD4496" s="2">
        <v>374512.67</v>
      </c>
      <c r="AE4496" s="3">
        <v>599122533.62</v>
      </c>
      <c r="AF4496" s="3">
        <v>12164932.65</v>
      </c>
      <c r="AG4496" s="3">
        <v>2628720.44</v>
      </c>
      <c r="AH4496" s="3">
        <v>103699.7</v>
      </c>
      <c r="AI4496" s="3">
        <v>2074</v>
      </c>
      <c r="AJ4496" s="2">
        <v>-10188946.82</v>
      </c>
    </row>
    <row r="4497" spans="1:36" hidden="1" x14ac:dyDescent="0.25">
      <c r="A4497" s="8">
        <v>6</v>
      </c>
      <c r="B4497" s="8" t="s">
        <v>5312</v>
      </c>
      <c r="C4497" s="8">
        <v>1078130180050</v>
      </c>
      <c r="D4497" s="8" t="s">
        <v>5313</v>
      </c>
      <c r="E4497" s="8" t="s">
        <v>30</v>
      </c>
      <c r="G4497" s="10">
        <v>43809</v>
      </c>
      <c r="H4497" s="8" t="s">
        <v>31</v>
      </c>
      <c r="I4497" s="8" t="s">
        <v>32</v>
      </c>
      <c r="J4497" s="9">
        <v>0</v>
      </c>
      <c r="K4497" s="9">
        <v>0</v>
      </c>
      <c r="L4497" s="8">
        <v>0</v>
      </c>
      <c r="M4497" s="14">
        <f t="shared" si="210"/>
        <v>0</v>
      </c>
      <c r="N4497" s="8">
        <v>0</v>
      </c>
      <c r="O4497" s="8">
        <v>0</v>
      </c>
      <c r="P4497" s="8" t="s">
        <v>45</v>
      </c>
      <c r="R4497" s="11">
        <v>-4990</v>
      </c>
      <c r="S4497" s="13">
        <f>_xlfn.XLOOKUP(P4497,rif_fee_schedule!$A$2:$A$84,rif_fee_schedule!C$2:C$84, 0)*1.628</f>
        <v>19.244587999999997</v>
      </c>
      <c r="T4497" s="13">
        <f>_xlfn.XLOOKUP(P4497,rif_fee_schedule!$A$2:$A$84,rif_fee_schedule!D$2:D$84, 0)</f>
        <v>11.177</v>
      </c>
      <c r="U4497" s="14">
        <f t="shared" si="211"/>
        <v>-96030.494119999988</v>
      </c>
      <c r="V4497" s="14">
        <f t="shared" si="212"/>
        <v>-55773.229999999996</v>
      </c>
      <c r="W4497" s="2"/>
      <c r="Y4497" s="3">
        <v>43269262.359999999</v>
      </c>
      <c r="Z4497" s="3">
        <v>874367.57</v>
      </c>
      <c r="AA4497" s="3">
        <v>433279.63</v>
      </c>
      <c r="AB4497">
        <v>0</v>
      </c>
      <c r="AC4497" s="3">
        <v>0</v>
      </c>
      <c r="AD4497" s="2">
        <v>374512.67</v>
      </c>
      <c r="AE4497" s="3">
        <v>599122533.62</v>
      </c>
      <c r="AF4497" s="3">
        <v>12164932.65</v>
      </c>
      <c r="AG4497" s="3">
        <v>2628720.44</v>
      </c>
      <c r="AH4497" s="3">
        <v>103699.7</v>
      </c>
      <c r="AI4497" s="3">
        <v>2074</v>
      </c>
      <c r="AJ4497" s="2">
        <v>-10188946.82</v>
      </c>
    </row>
    <row r="4498" spans="1:36" hidden="1" x14ac:dyDescent="0.25">
      <c r="A4498" s="8">
        <v>6</v>
      </c>
      <c r="B4498" s="8" t="s">
        <v>5312</v>
      </c>
      <c r="C4498" s="8">
        <v>1078130180050</v>
      </c>
      <c r="D4498" s="8" t="s">
        <v>5313</v>
      </c>
      <c r="E4498" s="8" t="s">
        <v>30</v>
      </c>
      <c r="G4498" s="10">
        <v>43809</v>
      </c>
      <c r="H4498" s="8" t="s">
        <v>31</v>
      </c>
      <c r="I4498" s="8" t="s">
        <v>32</v>
      </c>
      <c r="J4498" s="9">
        <v>0</v>
      </c>
      <c r="K4498" s="9">
        <v>0</v>
      </c>
      <c r="L4498" s="8">
        <v>0</v>
      </c>
      <c r="M4498" s="14">
        <f t="shared" si="210"/>
        <v>0</v>
      </c>
      <c r="N4498" s="8">
        <v>0</v>
      </c>
      <c r="O4498" s="8">
        <v>0</v>
      </c>
      <c r="P4498" s="8" t="s">
        <v>45</v>
      </c>
      <c r="R4498" s="8">
        <v>598</v>
      </c>
      <c r="S4498" s="13">
        <f>_xlfn.XLOOKUP(P4498,rif_fee_schedule!$A$2:$A$84,rif_fee_schedule!C$2:C$84, 0)*1.628</f>
        <v>19.244587999999997</v>
      </c>
      <c r="T4498" s="13">
        <f>_xlfn.XLOOKUP(P4498,rif_fee_schedule!$A$2:$A$84,rif_fee_schedule!D$2:D$84, 0)</f>
        <v>11.177</v>
      </c>
      <c r="U4498" s="14">
        <f t="shared" si="211"/>
        <v>11508.263623999997</v>
      </c>
      <c r="V4498" s="14">
        <f t="shared" si="212"/>
        <v>6683.8459999999995</v>
      </c>
      <c r="W4498"/>
      <c r="Y4498" s="3">
        <v>43269262.359999999</v>
      </c>
      <c r="Z4498" s="3">
        <v>874367.57</v>
      </c>
      <c r="AA4498" s="3">
        <v>433279.63</v>
      </c>
      <c r="AB4498">
        <v>0</v>
      </c>
      <c r="AC4498" s="3">
        <v>0</v>
      </c>
      <c r="AD4498" s="2">
        <v>374512.67</v>
      </c>
      <c r="AE4498" s="3">
        <v>599122533.62</v>
      </c>
      <c r="AF4498" s="3">
        <v>12164932.65</v>
      </c>
      <c r="AG4498" s="3">
        <v>2628720.44</v>
      </c>
      <c r="AH4498" s="3">
        <v>103699.7</v>
      </c>
      <c r="AI4498" s="3">
        <v>2074</v>
      </c>
      <c r="AJ4498" s="2">
        <v>-10188946.82</v>
      </c>
    </row>
    <row r="4499" spans="1:36" hidden="1" x14ac:dyDescent="0.25">
      <c r="A4499" s="8">
        <v>6</v>
      </c>
      <c r="B4499" s="8" t="s">
        <v>5312</v>
      </c>
      <c r="C4499" s="8">
        <v>1078130180050</v>
      </c>
      <c r="D4499" s="8" t="s">
        <v>5313</v>
      </c>
      <c r="E4499" s="8" t="s">
        <v>30</v>
      </c>
      <c r="G4499" s="10">
        <v>43809</v>
      </c>
      <c r="H4499" s="8" t="s">
        <v>31</v>
      </c>
      <c r="I4499" s="8" t="s">
        <v>32</v>
      </c>
      <c r="J4499" s="9">
        <v>0</v>
      </c>
      <c r="K4499" s="9">
        <v>0</v>
      </c>
      <c r="L4499" s="8">
        <v>0</v>
      </c>
      <c r="M4499" s="14">
        <f t="shared" si="210"/>
        <v>0</v>
      </c>
      <c r="N4499" s="8">
        <v>0</v>
      </c>
      <c r="O4499" s="8">
        <v>0</v>
      </c>
      <c r="P4499" s="8" t="s">
        <v>112</v>
      </c>
      <c r="R4499" s="11">
        <v>3002</v>
      </c>
      <c r="S4499" s="13">
        <f>_xlfn.XLOOKUP(P4499,rif_fee_schedule!$A$2:$A$84,rif_fee_schedule!C$2:C$84, 0)*1.628</f>
        <v>53.092335999999996</v>
      </c>
      <c r="T4499" s="13">
        <f>_xlfn.XLOOKUP(P4499,rif_fee_schedule!$A$2:$A$84,rif_fee_schedule!D$2:D$84, 0)</f>
        <v>30.835000000000001</v>
      </c>
      <c r="U4499" s="14">
        <f t="shared" si="211"/>
        <v>159383.19267199998</v>
      </c>
      <c r="V4499" s="14">
        <f t="shared" si="212"/>
        <v>92566.67</v>
      </c>
      <c r="W4499" s="2"/>
      <c r="Y4499" s="3">
        <v>43269262.359999999</v>
      </c>
      <c r="Z4499" s="3">
        <v>874367.57</v>
      </c>
      <c r="AA4499" s="3">
        <v>433279.63</v>
      </c>
      <c r="AB4499">
        <v>0</v>
      </c>
      <c r="AC4499" s="3">
        <v>0</v>
      </c>
      <c r="AD4499" s="2">
        <v>374512.67</v>
      </c>
      <c r="AE4499" s="3">
        <v>599122533.62</v>
      </c>
      <c r="AF4499" s="3">
        <v>12164932.65</v>
      </c>
      <c r="AG4499" s="3">
        <v>2628720.44</v>
      </c>
      <c r="AH4499" s="3">
        <v>103699.7</v>
      </c>
      <c r="AI4499" s="3">
        <v>2074</v>
      </c>
      <c r="AJ4499" s="2">
        <v>-10188946.82</v>
      </c>
    </row>
    <row r="4500" spans="1:36" hidden="1" x14ac:dyDescent="0.25">
      <c r="A4500" s="8">
        <v>6</v>
      </c>
      <c r="B4500" s="8" t="s">
        <v>5312</v>
      </c>
      <c r="C4500" s="8">
        <v>1078130180050</v>
      </c>
      <c r="D4500" s="8" t="s">
        <v>5313</v>
      </c>
      <c r="E4500" s="8" t="s">
        <v>30</v>
      </c>
      <c r="G4500" s="10">
        <v>43809</v>
      </c>
      <c r="H4500" s="8" t="s">
        <v>31</v>
      </c>
      <c r="I4500" s="8" t="s">
        <v>32</v>
      </c>
      <c r="J4500" s="9">
        <v>0</v>
      </c>
      <c r="K4500" s="9">
        <v>0</v>
      </c>
      <c r="L4500" s="8">
        <v>0</v>
      </c>
      <c r="M4500" s="14">
        <f t="shared" si="210"/>
        <v>0</v>
      </c>
      <c r="N4500" s="8">
        <v>0</v>
      </c>
      <c r="O4500" s="8">
        <v>0</v>
      </c>
      <c r="P4500" s="8" t="s">
        <v>113</v>
      </c>
      <c r="R4500" s="8">
        <v>-5</v>
      </c>
      <c r="S4500" s="13">
        <f>_xlfn.XLOOKUP(P4500,rif_fee_schedule!$A$2:$A$84,rif_fee_schedule!C$2:C$84, 0)*1.628</f>
        <v>6860.3919999999998</v>
      </c>
      <c r="T4500" s="13">
        <f>_xlfn.XLOOKUP(P4500,rif_fee_schedule!$A$2:$A$84,rif_fee_schedule!D$2:D$84, 0)</f>
        <v>3984</v>
      </c>
      <c r="U4500" s="14">
        <f t="shared" si="211"/>
        <v>-34301.96</v>
      </c>
      <c r="V4500" s="14">
        <f t="shared" si="212"/>
        <v>-19920</v>
      </c>
      <c r="W4500"/>
      <c r="Y4500" s="3">
        <v>43269262.359999999</v>
      </c>
      <c r="Z4500" s="3">
        <v>874367.57</v>
      </c>
      <c r="AA4500" s="3">
        <v>433279.63</v>
      </c>
      <c r="AB4500">
        <v>0</v>
      </c>
      <c r="AC4500" s="3">
        <v>0</v>
      </c>
      <c r="AD4500" s="2">
        <v>374512.67</v>
      </c>
      <c r="AE4500" s="3">
        <v>599122533.62</v>
      </c>
      <c r="AF4500" s="3">
        <v>12164932.65</v>
      </c>
      <c r="AG4500" s="3">
        <v>2628720.44</v>
      </c>
      <c r="AH4500" s="3">
        <v>103699.7</v>
      </c>
      <c r="AI4500" s="3">
        <v>2074</v>
      </c>
      <c r="AJ4500" s="2">
        <v>-10188946.82</v>
      </c>
    </row>
    <row r="4501" spans="1:36" hidden="1" x14ac:dyDescent="0.25">
      <c r="A4501" s="8">
        <v>6</v>
      </c>
      <c r="B4501" s="8" t="s">
        <v>5312</v>
      </c>
      <c r="C4501" s="8">
        <v>1078130180050</v>
      </c>
      <c r="D4501" s="8" t="s">
        <v>5313</v>
      </c>
      <c r="E4501" s="8" t="s">
        <v>30</v>
      </c>
      <c r="G4501" s="10">
        <v>43809</v>
      </c>
      <c r="H4501" s="8" t="s">
        <v>31</v>
      </c>
      <c r="I4501" s="8" t="s">
        <v>32</v>
      </c>
      <c r="J4501" s="9">
        <v>0</v>
      </c>
      <c r="K4501" s="9">
        <v>0</v>
      </c>
      <c r="L4501" s="8">
        <v>0</v>
      </c>
      <c r="M4501" s="14">
        <f t="shared" si="210"/>
        <v>0</v>
      </c>
      <c r="N4501" s="8">
        <v>0</v>
      </c>
      <c r="O4501" s="8">
        <v>0</v>
      </c>
      <c r="P4501" s="8" t="s">
        <v>77</v>
      </c>
      <c r="R4501" s="8">
        <v>-2.82</v>
      </c>
      <c r="S4501" s="13">
        <f>_xlfn.XLOOKUP(P4501,rif_fee_schedule!$A$2:$A$84,rif_fee_schedule!C$2:C$84, 0)*1.628</f>
        <v>9769.6279999999988</v>
      </c>
      <c r="T4501" s="13">
        <f>_xlfn.XLOOKUP(P4501,rif_fee_schedule!$A$2:$A$84,rif_fee_schedule!D$2:D$84, 0)</f>
        <v>5674</v>
      </c>
      <c r="U4501" s="14">
        <f t="shared" si="211"/>
        <v>-27550.350959999996</v>
      </c>
      <c r="V4501" s="14">
        <f t="shared" si="212"/>
        <v>-16000.679999999998</v>
      </c>
      <c r="W4501"/>
      <c r="Y4501" s="3">
        <v>43269262.359999999</v>
      </c>
      <c r="Z4501" s="3">
        <v>874367.57</v>
      </c>
      <c r="AA4501" s="3">
        <v>433279.63</v>
      </c>
      <c r="AB4501">
        <v>0</v>
      </c>
      <c r="AC4501" s="3">
        <v>0</v>
      </c>
      <c r="AD4501" s="2">
        <v>374512.67</v>
      </c>
      <c r="AE4501" s="3">
        <v>599122533.62</v>
      </c>
      <c r="AF4501" s="3">
        <v>12164932.65</v>
      </c>
      <c r="AG4501" s="3">
        <v>2628720.44</v>
      </c>
      <c r="AH4501" s="3">
        <v>103699.7</v>
      </c>
      <c r="AI4501" s="3">
        <v>2074</v>
      </c>
      <c r="AJ4501" s="2">
        <v>-10188946.82</v>
      </c>
    </row>
    <row r="4502" spans="1:36" hidden="1" x14ac:dyDescent="0.25">
      <c r="A4502" s="8">
        <v>8</v>
      </c>
      <c r="B4502" s="8" t="s">
        <v>8675</v>
      </c>
      <c r="C4502" s="8">
        <v>232330010190</v>
      </c>
      <c r="D4502" s="8" t="s">
        <v>8676</v>
      </c>
      <c r="F4502" s="8" t="s">
        <v>8677</v>
      </c>
      <c r="G4502" s="10">
        <v>43760</v>
      </c>
      <c r="H4502" s="8" t="s">
        <v>31</v>
      </c>
      <c r="I4502" s="8" t="s">
        <v>38</v>
      </c>
      <c r="J4502" s="9">
        <v>0</v>
      </c>
      <c r="K4502" s="9">
        <v>0</v>
      </c>
      <c r="L4502" s="8">
        <v>0</v>
      </c>
      <c r="M4502" s="14">
        <f t="shared" si="210"/>
        <v>0</v>
      </c>
      <c r="N4502" s="8">
        <v>0</v>
      </c>
      <c r="O4502" s="8">
        <v>0</v>
      </c>
      <c r="P4502" s="8" t="s">
        <v>77</v>
      </c>
      <c r="R4502" s="8">
        <v>0</v>
      </c>
      <c r="S4502" s="13">
        <f>_xlfn.XLOOKUP(P4502,rif_fee_schedule!$A$2:$A$84,rif_fee_schedule!C$2:C$84, 0)*1.628</f>
        <v>9769.6279999999988</v>
      </c>
      <c r="T4502" s="13">
        <f>_xlfn.XLOOKUP(P4502,rif_fee_schedule!$A$2:$A$84,rif_fee_schedule!D$2:D$84, 0)</f>
        <v>5674</v>
      </c>
      <c r="U4502" s="14">
        <f t="shared" si="211"/>
        <v>0</v>
      </c>
      <c r="V4502" s="14">
        <f t="shared" si="212"/>
        <v>0</v>
      </c>
      <c r="W4502"/>
      <c r="Y4502" s="3">
        <v>38230434.439999998</v>
      </c>
      <c r="Z4502" s="3">
        <v>764608.82</v>
      </c>
      <c r="AA4502" s="3">
        <v>0</v>
      </c>
      <c r="AB4502">
        <v>0</v>
      </c>
      <c r="AC4502" s="3">
        <v>0</v>
      </c>
      <c r="AD4502" s="2">
        <v>-229524.99</v>
      </c>
      <c r="AE4502" s="3">
        <v>599122533.62</v>
      </c>
      <c r="AF4502" s="3">
        <v>12164932.65</v>
      </c>
      <c r="AG4502" s="3">
        <v>2628720.44</v>
      </c>
      <c r="AH4502" s="3">
        <v>103699.7</v>
      </c>
      <c r="AI4502" s="3">
        <v>2074</v>
      </c>
      <c r="AJ4502" s="2">
        <v>-10188946.82</v>
      </c>
    </row>
    <row r="4503" spans="1:36" hidden="1" x14ac:dyDescent="0.25">
      <c r="A4503" s="8">
        <v>6</v>
      </c>
      <c r="B4503" s="8" t="s">
        <v>5982</v>
      </c>
      <c r="C4503" s="8">
        <v>1678240080180</v>
      </c>
      <c r="D4503" s="8" t="s">
        <v>5983</v>
      </c>
      <c r="F4503" s="8" t="s">
        <v>5984</v>
      </c>
      <c r="G4503" s="10">
        <v>43749</v>
      </c>
      <c r="H4503" s="8" t="s">
        <v>31</v>
      </c>
      <c r="I4503" s="8" t="s">
        <v>38</v>
      </c>
      <c r="J4503" s="9">
        <v>2149.91</v>
      </c>
      <c r="K4503" s="9">
        <v>43</v>
      </c>
      <c r="L4503" s="8">
        <v>0</v>
      </c>
      <c r="M4503" s="14">
        <f t="shared" si="210"/>
        <v>2192.91</v>
      </c>
      <c r="N4503" s="8">
        <v>0</v>
      </c>
      <c r="O4503" s="8">
        <v>0</v>
      </c>
      <c r="P4503" s="8" t="s">
        <v>114</v>
      </c>
      <c r="R4503" s="8">
        <v>2</v>
      </c>
      <c r="S4503" s="13">
        <f>_xlfn.XLOOKUP(P4503,rif_fee_schedule!$A$2:$A$84,rif_fee_schedule!C$2:C$84, 0)*1.628</f>
        <v>4288.152</v>
      </c>
      <c r="T4503" s="13">
        <f>_xlfn.XLOOKUP(P4503,rif_fee_schedule!$A$2:$A$84,rif_fee_schedule!D$2:D$84, 0)</f>
        <v>2490</v>
      </c>
      <c r="U4503" s="14">
        <f t="shared" si="211"/>
        <v>8576.3040000000001</v>
      </c>
      <c r="V4503" s="14">
        <f t="shared" si="212"/>
        <v>4980</v>
      </c>
      <c r="W4503"/>
      <c r="Y4503" s="3">
        <v>43269262.359999999</v>
      </c>
      <c r="Z4503" s="3">
        <v>874367.57</v>
      </c>
      <c r="AA4503" s="3">
        <v>433279.63</v>
      </c>
      <c r="AB4503">
        <v>0</v>
      </c>
      <c r="AC4503" s="3">
        <v>0</v>
      </c>
      <c r="AD4503" s="2">
        <v>374512.67</v>
      </c>
      <c r="AE4503" s="3">
        <v>599122533.62</v>
      </c>
      <c r="AF4503" s="3">
        <v>12164932.65</v>
      </c>
      <c r="AG4503" s="3">
        <v>2628720.44</v>
      </c>
      <c r="AH4503" s="3">
        <v>103699.7</v>
      </c>
      <c r="AI4503" s="3">
        <v>2074</v>
      </c>
      <c r="AJ4503" s="2">
        <v>-10188946.82</v>
      </c>
    </row>
    <row r="4504" spans="1:36" hidden="1" x14ac:dyDescent="0.25">
      <c r="A4504" s="8">
        <v>6</v>
      </c>
      <c r="B4504" s="8" t="s">
        <v>5982</v>
      </c>
      <c r="C4504" s="8">
        <v>1678240080180</v>
      </c>
      <c r="D4504" s="8" t="s">
        <v>5983</v>
      </c>
      <c r="F4504" s="8" t="s">
        <v>5984</v>
      </c>
      <c r="G4504" s="10">
        <v>43749</v>
      </c>
      <c r="H4504" s="8" t="s">
        <v>31</v>
      </c>
      <c r="I4504" s="8" t="s">
        <v>38</v>
      </c>
      <c r="J4504" s="9">
        <v>2149.91</v>
      </c>
      <c r="K4504" s="9">
        <v>43</v>
      </c>
      <c r="L4504" s="8">
        <v>0</v>
      </c>
      <c r="M4504" s="14">
        <f t="shared" si="210"/>
        <v>2192.91</v>
      </c>
      <c r="N4504" s="8">
        <v>0</v>
      </c>
      <c r="O4504" s="8">
        <v>0</v>
      </c>
      <c r="P4504" s="8" t="s">
        <v>77</v>
      </c>
      <c r="R4504" s="8">
        <v>-1</v>
      </c>
      <c r="S4504" s="13">
        <f>_xlfn.XLOOKUP(P4504,rif_fee_schedule!$A$2:$A$84,rif_fee_schedule!C$2:C$84, 0)*1.628</f>
        <v>9769.6279999999988</v>
      </c>
      <c r="T4504" s="13">
        <f>_xlfn.XLOOKUP(P4504,rif_fee_schedule!$A$2:$A$84,rif_fee_schedule!D$2:D$84, 0)</f>
        <v>5674</v>
      </c>
      <c r="U4504" s="14">
        <f t="shared" si="211"/>
        <v>-9769.6279999999988</v>
      </c>
      <c r="V4504" s="14">
        <f t="shared" si="212"/>
        <v>-5674</v>
      </c>
      <c r="W4504"/>
      <c r="Y4504" s="3">
        <v>43269262.359999999</v>
      </c>
      <c r="Z4504" s="3">
        <v>874367.57</v>
      </c>
      <c r="AA4504" s="3">
        <v>433279.63</v>
      </c>
      <c r="AB4504">
        <v>0</v>
      </c>
      <c r="AC4504" s="3">
        <v>0</v>
      </c>
      <c r="AD4504" s="2">
        <v>374512.67</v>
      </c>
      <c r="AE4504" s="3">
        <v>599122533.62</v>
      </c>
      <c r="AF4504" s="3">
        <v>12164932.65</v>
      </c>
      <c r="AG4504" s="3">
        <v>2628720.44</v>
      </c>
      <c r="AH4504" s="3">
        <v>103699.7</v>
      </c>
      <c r="AI4504" s="3">
        <v>2074</v>
      </c>
      <c r="AJ4504" s="2">
        <v>-10188946.82</v>
      </c>
    </row>
    <row r="4505" spans="1:36" hidden="1" x14ac:dyDescent="0.25">
      <c r="A4505" s="8">
        <v>6</v>
      </c>
      <c r="B4505" s="8" t="s">
        <v>5997</v>
      </c>
      <c r="C4505" s="8">
        <v>1678240080181</v>
      </c>
      <c r="D4505" s="8" t="s">
        <v>5998</v>
      </c>
      <c r="F4505" s="8" t="s">
        <v>5999</v>
      </c>
      <c r="G4505" s="10">
        <v>43754</v>
      </c>
      <c r="H4505" s="8" t="s">
        <v>31</v>
      </c>
      <c r="I4505" s="8" t="s">
        <v>38</v>
      </c>
      <c r="J4505" s="9">
        <v>8218.7099999999991</v>
      </c>
      <c r="K4505" s="9">
        <v>164.37</v>
      </c>
      <c r="L4505" s="8">
        <v>0</v>
      </c>
      <c r="M4505" s="14">
        <f t="shared" si="210"/>
        <v>8383.08</v>
      </c>
      <c r="N4505" s="8">
        <v>0</v>
      </c>
      <c r="O4505" s="8">
        <v>0</v>
      </c>
      <c r="P4505" s="8" t="s">
        <v>679</v>
      </c>
      <c r="R4505" s="8">
        <v>-586</v>
      </c>
      <c r="S4505" s="13">
        <f>_xlfn.XLOOKUP(P4505,rif_fee_schedule!$A$2:$A$84,rif_fee_schedule!C$2:C$84, 0)*1.628</f>
        <v>6.108255999999999</v>
      </c>
      <c r="T4505" s="13">
        <f>_xlfn.XLOOKUP(P4505,rif_fee_schedule!$A$2:$A$84,rif_fee_schedule!D$2:D$84, 0)</f>
        <v>3.5470000000000002</v>
      </c>
      <c r="U4505" s="14">
        <f t="shared" si="211"/>
        <v>-3579.4380159999996</v>
      </c>
      <c r="V4505" s="14">
        <f t="shared" si="212"/>
        <v>-2078.5419999999999</v>
      </c>
      <c r="W4505"/>
      <c r="Y4505" s="3">
        <v>43269262.359999999</v>
      </c>
      <c r="Z4505" s="3">
        <v>874367.57</v>
      </c>
      <c r="AA4505" s="3">
        <v>433279.63</v>
      </c>
      <c r="AB4505">
        <v>0</v>
      </c>
      <c r="AC4505" s="3">
        <v>0</v>
      </c>
      <c r="AD4505" s="2">
        <v>374512.67</v>
      </c>
      <c r="AE4505" s="3">
        <v>599122533.62</v>
      </c>
      <c r="AF4505" s="3">
        <v>12164932.65</v>
      </c>
      <c r="AG4505" s="3">
        <v>2628720.44</v>
      </c>
      <c r="AH4505" s="3">
        <v>103699.7</v>
      </c>
      <c r="AI4505" s="3">
        <v>2074</v>
      </c>
      <c r="AJ4505" s="2">
        <v>-10188946.82</v>
      </c>
    </row>
    <row r="4506" spans="1:36" hidden="1" x14ac:dyDescent="0.25">
      <c r="A4506" s="8">
        <v>6</v>
      </c>
      <c r="B4506" s="8" t="s">
        <v>5997</v>
      </c>
      <c r="C4506" s="8">
        <v>1678240080181</v>
      </c>
      <c r="D4506" s="8" t="s">
        <v>5998</v>
      </c>
      <c r="F4506" s="8" t="s">
        <v>5999</v>
      </c>
      <c r="G4506" s="10">
        <v>43754</v>
      </c>
      <c r="H4506" s="8" t="s">
        <v>31</v>
      </c>
      <c r="I4506" s="8" t="s">
        <v>38</v>
      </c>
      <c r="J4506" s="9">
        <v>8218.7099999999991</v>
      </c>
      <c r="K4506" s="9">
        <v>164.37</v>
      </c>
      <c r="L4506" s="8">
        <v>0</v>
      </c>
      <c r="M4506" s="14">
        <f t="shared" si="210"/>
        <v>8383.08</v>
      </c>
      <c r="N4506" s="8">
        <v>0</v>
      </c>
      <c r="O4506" s="8">
        <v>0</v>
      </c>
      <c r="P4506" s="8" t="s">
        <v>114</v>
      </c>
      <c r="R4506" s="8">
        <v>2</v>
      </c>
      <c r="S4506" s="13">
        <f>_xlfn.XLOOKUP(P4506,rif_fee_schedule!$A$2:$A$84,rif_fee_schedule!C$2:C$84, 0)*1.628</f>
        <v>4288.152</v>
      </c>
      <c r="T4506" s="13">
        <f>_xlfn.XLOOKUP(P4506,rif_fee_schedule!$A$2:$A$84,rif_fee_schedule!D$2:D$84, 0)</f>
        <v>2490</v>
      </c>
      <c r="U4506" s="14">
        <f t="shared" si="211"/>
        <v>8576.3040000000001</v>
      </c>
      <c r="V4506" s="14">
        <f t="shared" si="212"/>
        <v>4980</v>
      </c>
      <c r="W4506"/>
      <c r="Y4506" s="3">
        <v>43269262.359999999</v>
      </c>
      <c r="Z4506" s="3">
        <v>874367.57</v>
      </c>
      <c r="AA4506" s="3">
        <v>433279.63</v>
      </c>
      <c r="AB4506">
        <v>0</v>
      </c>
      <c r="AC4506" s="3">
        <v>0</v>
      </c>
      <c r="AD4506" s="2">
        <v>374512.67</v>
      </c>
      <c r="AE4506" s="3">
        <v>599122533.62</v>
      </c>
      <c r="AF4506" s="3">
        <v>12164932.65</v>
      </c>
      <c r="AG4506" s="3">
        <v>2628720.44</v>
      </c>
      <c r="AH4506" s="3">
        <v>103699.7</v>
      </c>
      <c r="AI4506" s="3">
        <v>2074</v>
      </c>
      <c r="AJ4506" s="2">
        <v>-10188946.82</v>
      </c>
    </row>
    <row r="4507" spans="1:36" hidden="1" x14ac:dyDescent="0.25">
      <c r="A4507" s="8">
        <v>3</v>
      </c>
      <c r="B4507" s="8" t="s">
        <v>3831</v>
      </c>
      <c r="C4507" s="8">
        <v>3220160050580</v>
      </c>
      <c r="D4507" s="8" t="s">
        <v>3832</v>
      </c>
      <c r="F4507" s="8" t="s">
        <v>3833</v>
      </c>
      <c r="G4507" s="10">
        <v>43747</v>
      </c>
      <c r="H4507" s="8" t="s">
        <v>31</v>
      </c>
      <c r="I4507" s="8" t="s">
        <v>38</v>
      </c>
      <c r="J4507" s="9">
        <v>9578.07</v>
      </c>
      <c r="K4507" s="9">
        <v>191.56</v>
      </c>
      <c r="L4507" s="8">
        <v>0</v>
      </c>
      <c r="M4507" s="14">
        <f t="shared" si="210"/>
        <v>9769.6299999999992</v>
      </c>
      <c r="N4507" s="8">
        <v>0</v>
      </c>
      <c r="O4507" s="8">
        <v>0</v>
      </c>
      <c r="P4507" s="8" t="s">
        <v>77</v>
      </c>
      <c r="R4507" s="8">
        <v>1</v>
      </c>
      <c r="S4507" s="13">
        <f>_xlfn.XLOOKUP(P4507,rif_fee_schedule!$A$2:$A$84,rif_fee_schedule!C$2:C$84, 0)*1.628</f>
        <v>9769.6279999999988</v>
      </c>
      <c r="T4507" s="13">
        <f>_xlfn.XLOOKUP(P4507,rif_fee_schedule!$A$2:$A$84,rif_fee_schedule!D$2:D$84, 0)</f>
        <v>5674</v>
      </c>
      <c r="U4507" s="14">
        <f t="shared" si="211"/>
        <v>9769.6279999999988</v>
      </c>
      <c r="V4507" s="14">
        <f t="shared" si="212"/>
        <v>5674</v>
      </c>
      <c r="W4507"/>
      <c r="Y4507" s="3">
        <v>23988344.25</v>
      </c>
      <c r="Z4507" s="3">
        <v>491993.61</v>
      </c>
      <c r="AA4507" s="3">
        <v>633517.25</v>
      </c>
      <c r="AB4507">
        <v>0</v>
      </c>
      <c r="AC4507" s="3">
        <v>0</v>
      </c>
      <c r="AD4507" s="2">
        <v>2811604.2</v>
      </c>
      <c r="AE4507" s="3">
        <v>599122533.62</v>
      </c>
      <c r="AF4507" s="3">
        <v>12164932.65</v>
      </c>
      <c r="AG4507" s="3">
        <v>2628720.44</v>
      </c>
      <c r="AH4507" s="3">
        <v>103699.7</v>
      </c>
      <c r="AI4507" s="3">
        <v>2074</v>
      </c>
      <c r="AJ4507" s="2">
        <v>-10188946.82</v>
      </c>
    </row>
    <row r="4508" spans="1:36" hidden="1" x14ac:dyDescent="0.25">
      <c r="A4508" s="8">
        <v>2</v>
      </c>
      <c r="B4508" s="8" t="s">
        <v>2125</v>
      </c>
      <c r="C4508" s="8">
        <v>141160060020</v>
      </c>
      <c r="D4508" s="8" t="s">
        <v>2126</v>
      </c>
      <c r="F4508" s="8" t="s">
        <v>2127</v>
      </c>
      <c r="G4508" s="10">
        <v>43754</v>
      </c>
      <c r="H4508" s="8" t="s">
        <v>31</v>
      </c>
      <c r="I4508" s="8" t="s">
        <v>38</v>
      </c>
      <c r="J4508" s="9">
        <v>2033.4</v>
      </c>
      <c r="K4508" s="9">
        <v>40.67</v>
      </c>
      <c r="L4508" s="8">
        <v>0</v>
      </c>
      <c r="M4508" s="14">
        <f t="shared" si="210"/>
        <v>2074.0700000000002</v>
      </c>
      <c r="N4508" s="8">
        <v>0</v>
      </c>
      <c r="O4508" s="8">
        <v>0</v>
      </c>
      <c r="P4508" s="8" t="s">
        <v>77</v>
      </c>
      <c r="R4508" s="8">
        <v>-1</v>
      </c>
      <c r="S4508" s="13">
        <f>_xlfn.XLOOKUP(P4508,rif_fee_schedule!$A$2:$A$84,rif_fee_schedule!C$2:C$84, 0)*1.628</f>
        <v>9769.6279999999988</v>
      </c>
      <c r="T4508" s="13">
        <f>_xlfn.XLOOKUP(P4508,rif_fee_schedule!$A$2:$A$84,rif_fee_schedule!D$2:D$84, 0)</f>
        <v>5674</v>
      </c>
      <c r="U4508" s="14">
        <f t="shared" si="211"/>
        <v>-9769.6279999999988</v>
      </c>
      <c r="V4508" s="14">
        <f t="shared" si="212"/>
        <v>-5674</v>
      </c>
      <c r="W4508"/>
      <c r="Y4508" s="3">
        <v>272008405.74000001</v>
      </c>
      <c r="Z4508" s="3">
        <v>5573244.3300000001</v>
      </c>
      <c r="AA4508" s="3">
        <v>0</v>
      </c>
      <c r="AB4508">
        <v>0</v>
      </c>
      <c r="AC4508" s="3">
        <v>0</v>
      </c>
      <c r="AD4508" s="2">
        <v>-7297347.0099999998</v>
      </c>
      <c r="AE4508" s="3">
        <v>599122533.62</v>
      </c>
      <c r="AF4508" s="3">
        <v>12164932.65</v>
      </c>
      <c r="AG4508" s="3">
        <v>2628720.44</v>
      </c>
      <c r="AH4508" s="3">
        <v>103699.7</v>
      </c>
      <c r="AI4508" s="3">
        <v>2074</v>
      </c>
      <c r="AJ4508" s="2">
        <v>-10188946.82</v>
      </c>
    </row>
    <row r="4509" spans="1:36" hidden="1" x14ac:dyDescent="0.25">
      <c r="A4509" s="8">
        <v>2</v>
      </c>
      <c r="B4509" s="8" t="s">
        <v>2125</v>
      </c>
      <c r="C4509" s="8">
        <v>141160060020</v>
      </c>
      <c r="D4509" s="8" t="s">
        <v>2126</v>
      </c>
      <c r="F4509" s="8" t="s">
        <v>2127</v>
      </c>
      <c r="G4509" s="10">
        <v>43754</v>
      </c>
      <c r="H4509" s="8" t="s">
        <v>31</v>
      </c>
      <c r="I4509" s="8" t="s">
        <v>38</v>
      </c>
      <c r="J4509" s="9">
        <v>2033.4</v>
      </c>
      <c r="K4509" s="9">
        <v>40.67</v>
      </c>
      <c r="L4509" s="8">
        <v>0</v>
      </c>
      <c r="M4509" s="14">
        <f t="shared" si="210"/>
        <v>2074.0700000000002</v>
      </c>
      <c r="N4509" s="8">
        <v>0</v>
      </c>
      <c r="O4509" s="8">
        <v>0</v>
      </c>
      <c r="P4509" s="8" t="s">
        <v>114</v>
      </c>
      <c r="R4509" s="8">
        <v>2</v>
      </c>
      <c r="S4509" s="13">
        <f>_xlfn.XLOOKUP(P4509,rif_fee_schedule!$A$2:$A$84,rif_fee_schedule!C$2:C$84, 0)*1.628</f>
        <v>4288.152</v>
      </c>
      <c r="T4509" s="13">
        <f>_xlfn.XLOOKUP(P4509,rif_fee_schedule!$A$2:$A$84,rif_fee_schedule!D$2:D$84, 0)</f>
        <v>2490</v>
      </c>
      <c r="U4509" s="14">
        <f t="shared" si="211"/>
        <v>8576.3040000000001</v>
      </c>
      <c r="V4509" s="14">
        <f t="shared" si="212"/>
        <v>4980</v>
      </c>
      <c r="W4509"/>
      <c r="Y4509" s="3">
        <v>272008405.74000001</v>
      </c>
      <c r="Z4509" s="3">
        <v>5573244.3300000001</v>
      </c>
      <c r="AA4509" s="3">
        <v>0</v>
      </c>
      <c r="AB4509">
        <v>0</v>
      </c>
      <c r="AC4509" s="3">
        <v>0</v>
      </c>
      <c r="AD4509" s="2">
        <v>-7297347.0099999998</v>
      </c>
      <c r="AE4509" s="3">
        <v>599122533.62</v>
      </c>
      <c r="AF4509" s="3">
        <v>12164932.65</v>
      </c>
      <c r="AG4509" s="3">
        <v>2628720.44</v>
      </c>
      <c r="AH4509" s="3">
        <v>103699.7</v>
      </c>
      <c r="AI4509" s="3">
        <v>2074</v>
      </c>
      <c r="AJ4509" s="2">
        <v>-10188946.82</v>
      </c>
    </row>
    <row r="4510" spans="1:36" hidden="1" x14ac:dyDescent="0.25">
      <c r="A4510" s="8">
        <v>2</v>
      </c>
      <c r="B4510" s="8" t="s">
        <v>2369</v>
      </c>
      <c r="C4510" s="8">
        <v>141390050080</v>
      </c>
      <c r="D4510" s="8" t="s">
        <v>2370</v>
      </c>
      <c r="E4510" s="8" t="s">
        <v>30</v>
      </c>
      <c r="F4510" s="8" t="s">
        <v>2371</v>
      </c>
      <c r="G4510" s="10">
        <v>43823</v>
      </c>
      <c r="H4510" s="8" t="s">
        <v>31</v>
      </c>
      <c r="I4510" s="8" t="s">
        <v>38</v>
      </c>
      <c r="J4510" s="9">
        <v>0</v>
      </c>
      <c r="K4510" s="9">
        <v>0</v>
      </c>
      <c r="L4510" s="8">
        <v>0</v>
      </c>
      <c r="M4510" s="14">
        <f t="shared" si="210"/>
        <v>0</v>
      </c>
      <c r="N4510" s="8">
        <v>0</v>
      </c>
      <c r="O4510" s="8">
        <v>0</v>
      </c>
      <c r="P4510" s="8" t="s">
        <v>77</v>
      </c>
      <c r="R4510" s="8">
        <v>1</v>
      </c>
      <c r="S4510" s="13">
        <f>_xlfn.XLOOKUP(P4510,rif_fee_schedule!$A$2:$A$84,rif_fee_schedule!C$2:C$84, 0)*1.628</f>
        <v>9769.6279999999988</v>
      </c>
      <c r="T4510" s="13">
        <f>_xlfn.XLOOKUP(P4510,rif_fee_schedule!$A$2:$A$84,rif_fee_schedule!D$2:D$84, 0)</f>
        <v>5674</v>
      </c>
      <c r="U4510" s="14">
        <f t="shared" si="211"/>
        <v>9769.6279999999988</v>
      </c>
      <c r="V4510" s="14">
        <f t="shared" si="212"/>
        <v>5674</v>
      </c>
      <c r="W4510"/>
      <c r="Y4510" s="3">
        <v>272008405.74000001</v>
      </c>
      <c r="Z4510" s="3">
        <v>5573244.3300000001</v>
      </c>
      <c r="AA4510" s="3">
        <v>0</v>
      </c>
      <c r="AB4510">
        <v>0</v>
      </c>
      <c r="AC4510" s="3">
        <v>0</v>
      </c>
      <c r="AD4510" s="2">
        <v>-7297347.0099999998</v>
      </c>
      <c r="AE4510" s="3">
        <v>599122533.62</v>
      </c>
      <c r="AF4510" s="3">
        <v>12164932.65</v>
      </c>
      <c r="AG4510" s="3">
        <v>2628720.44</v>
      </c>
      <c r="AH4510" s="3">
        <v>103699.7</v>
      </c>
      <c r="AI4510" s="3">
        <v>2074</v>
      </c>
      <c r="AJ4510" s="2">
        <v>-10188946.82</v>
      </c>
    </row>
    <row r="4511" spans="1:36" hidden="1" x14ac:dyDescent="0.25">
      <c r="A4511" s="8">
        <v>2</v>
      </c>
      <c r="B4511" s="8" t="s">
        <v>2369</v>
      </c>
      <c r="C4511" s="8">
        <v>141390050080</v>
      </c>
      <c r="D4511" s="8" t="s">
        <v>2370</v>
      </c>
      <c r="E4511" s="8" t="s">
        <v>30</v>
      </c>
      <c r="F4511" s="8" t="s">
        <v>2371</v>
      </c>
      <c r="G4511" s="10">
        <v>43823</v>
      </c>
      <c r="H4511" s="8" t="s">
        <v>31</v>
      </c>
      <c r="I4511" s="8" t="s">
        <v>38</v>
      </c>
      <c r="J4511" s="9">
        <v>0</v>
      </c>
      <c r="K4511" s="9">
        <v>0</v>
      </c>
      <c r="L4511" s="8">
        <v>0</v>
      </c>
      <c r="M4511" s="14">
        <f t="shared" si="210"/>
        <v>0</v>
      </c>
      <c r="N4511" s="8">
        <v>0</v>
      </c>
      <c r="O4511" s="8">
        <v>0</v>
      </c>
      <c r="P4511" s="8" t="s">
        <v>77</v>
      </c>
      <c r="R4511" s="8">
        <v>-1</v>
      </c>
      <c r="S4511" s="13">
        <f>_xlfn.XLOOKUP(P4511,rif_fee_schedule!$A$2:$A$84,rif_fee_schedule!C$2:C$84, 0)*1.628</f>
        <v>9769.6279999999988</v>
      </c>
      <c r="T4511" s="13">
        <f>_xlfn.XLOOKUP(P4511,rif_fee_schedule!$A$2:$A$84,rif_fee_schedule!D$2:D$84, 0)</f>
        <v>5674</v>
      </c>
      <c r="U4511" s="14">
        <f t="shared" si="211"/>
        <v>-9769.6279999999988</v>
      </c>
      <c r="V4511" s="14">
        <f t="shared" si="212"/>
        <v>-5674</v>
      </c>
      <c r="W4511"/>
      <c r="Y4511" s="3">
        <v>272008405.74000001</v>
      </c>
      <c r="Z4511" s="3">
        <v>5573244.3300000001</v>
      </c>
      <c r="AA4511" s="3">
        <v>0</v>
      </c>
      <c r="AB4511">
        <v>0</v>
      </c>
      <c r="AC4511" s="3">
        <v>0</v>
      </c>
      <c r="AD4511" s="2">
        <v>-7297347.0099999998</v>
      </c>
      <c r="AE4511" s="3">
        <v>599122533.62</v>
      </c>
      <c r="AF4511" s="3">
        <v>12164932.65</v>
      </c>
      <c r="AG4511" s="3">
        <v>2628720.44</v>
      </c>
      <c r="AH4511" s="3">
        <v>103699.7</v>
      </c>
      <c r="AI4511" s="3">
        <v>2074</v>
      </c>
      <c r="AJ4511" s="2">
        <v>-10188946.82</v>
      </c>
    </row>
    <row r="4512" spans="1:36" hidden="1" x14ac:dyDescent="0.25">
      <c r="A4512" s="8">
        <v>2</v>
      </c>
      <c r="B4512" s="8" t="s">
        <v>1980</v>
      </c>
      <c r="C4512" s="8">
        <v>141030333091</v>
      </c>
      <c r="D4512" s="8" t="s">
        <v>1981</v>
      </c>
      <c r="F4512" s="8" t="s">
        <v>1982</v>
      </c>
      <c r="G4512" s="10">
        <v>43768</v>
      </c>
      <c r="H4512" s="8" t="s">
        <v>31</v>
      </c>
      <c r="I4512" s="8" t="s">
        <v>38</v>
      </c>
      <c r="J4512" s="9">
        <v>22653.24</v>
      </c>
      <c r="K4512" s="9">
        <v>453.07</v>
      </c>
      <c r="L4512" s="8">
        <v>0</v>
      </c>
      <c r="M4512" s="14">
        <f t="shared" si="210"/>
        <v>23106.31</v>
      </c>
      <c r="N4512" s="8">
        <v>0</v>
      </c>
      <c r="O4512" s="8">
        <v>0</v>
      </c>
      <c r="P4512" s="8" t="s">
        <v>112</v>
      </c>
      <c r="R4512" s="8">
        <v>722</v>
      </c>
      <c r="S4512" s="13">
        <f>_xlfn.XLOOKUP(P4512,rif_fee_schedule!$A$2:$A$84,rif_fee_schedule!C$2:C$84, 0)*1.628</f>
        <v>53.092335999999996</v>
      </c>
      <c r="T4512" s="13">
        <f>_xlfn.XLOOKUP(P4512,rif_fee_schedule!$A$2:$A$84,rif_fee_schedule!D$2:D$84, 0)</f>
        <v>30.835000000000001</v>
      </c>
      <c r="U4512" s="14">
        <f t="shared" si="211"/>
        <v>38332.666591999994</v>
      </c>
      <c r="V4512" s="14">
        <f t="shared" si="212"/>
        <v>22262.87</v>
      </c>
      <c r="W4512"/>
      <c r="Y4512" s="3">
        <v>272008405.74000001</v>
      </c>
      <c r="Z4512" s="3">
        <v>5573244.3300000001</v>
      </c>
      <c r="AA4512" s="3">
        <v>0</v>
      </c>
      <c r="AB4512">
        <v>0</v>
      </c>
      <c r="AC4512" s="3">
        <v>0</v>
      </c>
      <c r="AD4512" s="2">
        <v>-7297347.0099999998</v>
      </c>
      <c r="AE4512" s="3">
        <v>599122533.62</v>
      </c>
      <c r="AF4512" s="3">
        <v>12164932.65</v>
      </c>
      <c r="AG4512" s="3">
        <v>2628720.44</v>
      </c>
      <c r="AH4512" s="3">
        <v>103699.7</v>
      </c>
      <c r="AI4512" s="3">
        <v>2074</v>
      </c>
      <c r="AJ4512" s="2">
        <v>-10188946.82</v>
      </c>
    </row>
    <row r="4513" spans="1:36" hidden="1" x14ac:dyDescent="0.25">
      <c r="A4513" s="8">
        <v>2</v>
      </c>
      <c r="B4513" s="8" t="s">
        <v>1980</v>
      </c>
      <c r="C4513" s="8">
        <v>141030333091</v>
      </c>
      <c r="D4513" s="8" t="s">
        <v>1981</v>
      </c>
      <c r="F4513" s="8" t="s">
        <v>1982</v>
      </c>
      <c r="G4513" s="10">
        <v>43768</v>
      </c>
      <c r="H4513" s="8" t="s">
        <v>31</v>
      </c>
      <c r="I4513" s="8" t="s">
        <v>38</v>
      </c>
      <c r="J4513" s="9">
        <v>22653.24</v>
      </c>
      <c r="K4513" s="9">
        <v>453.07</v>
      </c>
      <c r="L4513" s="8">
        <v>0</v>
      </c>
      <c r="M4513" s="14">
        <f t="shared" ref="M4513:M4576" si="213">SUM(J4513:L4513)</f>
        <v>23106.31</v>
      </c>
      <c r="N4513" s="8">
        <v>0</v>
      </c>
      <c r="O4513" s="8">
        <v>0</v>
      </c>
      <c r="P4513" s="8" t="s">
        <v>45</v>
      </c>
      <c r="R4513" s="8">
        <v>-722</v>
      </c>
      <c r="S4513" s="13">
        <f>_xlfn.XLOOKUP(P4513,rif_fee_schedule!$A$2:$A$84,rif_fee_schedule!C$2:C$84, 0)*1.628</f>
        <v>19.244587999999997</v>
      </c>
      <c r="T4513" s="13">
        <f>_xlfn.XLOOKUP(P4513,rif_fee_schedule!$A$2:$A$84,rif_fee_schedule!D$2:D$84, 0)</f>
        <v>11.177</v>
      </c>
      <c r="U4513" s="14">
        <f t="shared" si="211"/>
        <v>-13894.592535999998</v>
      </c>
      <c r="V4513" s="14">
        <f t="shared" si="212"/>
        <v>-8069.7939999999999</v>
      </c>
      <c r="W4513"/>
      <c r="Y4513" s="3">
        <v>272008405.74000001</v>
      </c>
      <c r="Z4513" s="3">
        <v>5573244.3300000001</v>
      </c>
      <c r="AA4513" s="3">
        <v>0</v>
      </c>
      <c r="AB4513">
        <v>0</v>
      </c>
      <c r="AC4513" s="3">
        <v>0</v>
      </c>
      <c r="AD4513" s="2">
        <v>-7297347.0099999998</v>
      </c>
      <c r="AE4513" s="3">
        <v>599122533.62</v>
      </c>
      <c r="AF4513" s="3">
        <v>12164932.65</v>
      </c>
      <c r="AG4513" s="3">
        <v>2628720.44</v>
      </c>
      <c r="AH4513" s="3">
        <v>103699.7</v>
      </c>
      <c r="AI4513" s="3">
        <v>2074</v>
      </c>
      <c r="AJ4513" s="2">
        <v>-10188946.82</v>
      </c>
    </row>
    <row r="4514" spans="1:36" hidden="1" x14ac:dyDescent="0.25">
      <c r="A4514" s="8">
        <v>3</v>
      </c>
      <c r="B4514" s="8" t="s">
        <v>3087</v>
      </c>
      <c r="C4514" s="8">
        <v>420160000020</v>
      </c>
      <c r="D4514" s="8" t="s">
        <v>3088</v>
      </c>
      <c r="F4514" s="8" t="s">
        <v>3089</v>
      </c>
      <c r="G4514" s="10">
        <v>43761</v>
      </c>
      <c r="H4514" s="8" t="s">
        <v>31</v>
      </c>
      <c r="I4514" s="8" t="s">
        <v>38</v>
      </c>
      <c r="J4514" s="9">
        <v>52775.93</v>
      </c>
      <c r="K4514" s="9">
        <v>1055.52</v>
      </c>
      <c r="L4514" s="8">
        <v>0</v>
      </c>
      <c r="M4514" s="14">
        <f t="shared" si="213"/>
        <v>53831.45</v>
      </c>
      <c r="N4514" s="8">
        <v>0</v>
      </c>
      <c r="O4514" s="8">
        <v>0</v>
      </c>
      <c r="P4514" s="8" t="s">
        <v>376</v>
      </c>
      <c r="R4514" s="8">
        <v>9</v>
      </c>
      <c r="S4514" s="13">
        <f>_xlfn.XLOOKUP(P4514,rif_fee_schedule!$A$2:$A$84,rif_fee_schedule!C$2:C$84, 0)*1.628</f>
        <v>5981.2719999999999</v>
      </c>
      <c r="T4514" s="13">
        <f>_xlfn.XLOOKUP(P4514,rif_fee_schedule!$A$2:$A$84,rif_fee_schedule!D$2:D$84, 0)</f>
        <v>3474</v>
      </c>
      <c r="U4514" s="14">
        <f t="shared" si="211"/>
        <v>53831.447999999997</v>
      </c>
      <c r="V4514" s="14">
        <f t="shared" si="212"/>
        <v>31266</v>
      </c>
      <c r="W4514"/>
      <c r="Y4514" s="3">
        <v>23988344.25</v>
      </c>
      <c r="Z4514" s="3">
        <v>491993.61</v>
      </c>
      <c r="AA4514" s="3">
        <v>633517.25</v>
      </c>
      <c r="AB4514">
        <v>0</v>
      </c>
      <c r="AC4514" s="3">
        <v>0</v>
      </c>
      <c r="AD4514" s="2">
        <v>2811604.2</v>
      </c>
      <c r="AE4514" s="3">
        <v>599122533.62</v>
      </c>
      <c r="AF4514" s="3">
        <v>12164932.65</v>
      </c>
      <c r="AG4514" s="3">
        <v>2628720.44</v>
      </c>
      <c r="AH4514" s="3">
        <v>103699.7</v>
      </c>
      <c r="AI4514" s="3">
        <v>2074</v>
      </c>
      <c r="AJ4514" s="2">
        <v>-10188946.82</v>
      </c>
    </row>
    <row r="4515" spans="1:36" hidden="1" x14ac:dyDescent="0.25">
      <c r="A4515" s="8">
        <v>9</v>
      </c>
      <c r="B4515" s="8" t="s">
        <v>8823</v>
      </c>
      <c r="C4515" s="8">
        <v>2730030010031</v>
      </c>
      <c r="D4515" s="8" t="s">
        <v>8824</v>
      </c>
      <c r="E4515" s="8" t="s">
        <v>30</v>
      </c>
      <c r="F4515" s="8" t="s">
        <v>8825</v>
      </c>
      <c r="G4515" s="10">
        <v>43766</v>
      </c>
      <c r="H4515" s="8" t="s">
        <v>31</v>
      </c>
      <c r="I4515" s="8" t="s">
        <v>38</v>
      </c>
      <c r="J4515" s="9">
        <v>172798.21</v>
      </c>
      <c r="K4515" s="9">
        <v>3455.96</v>
      </c>
      <c r="L4515" s="8">
        <v>0</v>
      </c>
      <c r="M4515" s="14">
        <f t="shared" si="213"/>
        <v>176254.16999999998</v>
      </c>
      <c r="N4515" s="8">
        <v>0</v>
      </c>
      <c r="O4515" s="8">
        <v>0</v>
      </c>
      <c r="P4515" s="8" t="s">
        <v>43</v>
      </c>
      <c r="R4515" s="11">
        <v>-39672</v>
      </c>
      <c r="S4515" s="13">
        <f>_xlfn.XLOOKUP(P4515,rif_fee_schedule!$A$2:$A$84,rif_fee_schedule!C$2:C$84, 0)*1.628</f>
        <v>5.1216879999999998</v>
      </c>
      <c r="T4515" s="13">
        <f>_xlfn.XLOOKUP(P4515,rif_fee_schedule!$A$2:$A$84,rif_fee_schedule!D$2:D$84, 0)</f>
        <v>2.9740000000000002</v>
      </c>
      <c r="U4515" s="14">
        <f t="shared" si="211"/>
        <v>-203187.606336</v>
      </c>
      <c r="V4515" s="14">
        <f t="shared" si="212"/>
        <v>-117984.52800000001</v>
      </c>
      <c r="W4515" s="2"/>
      <c r="Y4515" s="3">
        <v>2852815.27</v>
      </c>
      <c r="Z4515" s="3">
        <v>57056.31</v>
      </c>
      <c r="AA4515" s="3">
        <v>0</v>
      </c>
      <c r="AB4515">
        <v>0</v>
      </c>
      <c r="AC4515" s="3">
        <v>0</v>
      </c>
      <c r="AD4515" s="2">
        <v>510005.06</v>
      </c>
      <c r="AE4515" s="3">
        <v>599122533.62</v>
      </c>
      <c r="AF4515" s="3">
        <v>12164932.65</v>
      </c>
      <c r="AG4515" s="3">
        <v>2628720.44</v>
      </c>
      <c r="AH4515" s="3">
        <v>103699.7</v>
      </c>
      <c r="AI4515" s="3">
        <v>2074</v>
      </c>
      <c r="AJ4515" s="2">
        <v>-10188946.82</v>
      </c>
    </row>
    <row r="4516" spans="1:36" hidden="1" x14ac:dyDescent="0.25">
      <c r="A4516" s="8">
        <v>9</v>
      </c>
      <c r="B4516" s="8" t="s">
        <v>8823</v>
      </c>
      <c r="C4516" s="8">
        <v>2730030010031</v>
      </c>
      <c r="D4516" s="8" t="s">
        <v>8824</v>
      </c>
      <c r="E4516" s="8" t="s">
        <v>30</v>
      </c>
      <c r="F4516" s="8" t="s">
        <v>8825</v>
      </c>
      <c r="G4516" s="10">
        <v>43766</v>
      </c>
      <c r="H4516" s="8" t="s">
        <v>31</v>
      </c>
      <c r="I4516" s="8" t="s">
        <v>38</v>
      </c>
      <c r="J4516" s="9">
        <v>172798.21</v>
      </c>
      <c r="K4516" s="9">
        <v>3455.96</v>
      </c>
      <c r="L4516" s="8">
        <v>0</v>
      </c>
      <c r="M4516" s="14">
        <f t="shared" si="213"/>
        <v>176254.16999999998</v>
      </c>
      <c r="N4516" s="8">
        <v>0</v>
      </c>
      <c r="O4516" s="8">
        <v>0</v>
      </c>
      <c r="P4516" s="8" t="s">
        <v>34</v>
      </c>
      <c r="R4516" s="11">
        <v>6119</v>
      </c>
      <c r="S4516" s="13">
        <f>_xlfn.XLOOKUP(P4516,rif_fee_schedule!$A$2:$A$84,rif_fee_schedule!C$2:C$84, 0)*1.628</f>
        <v>62.01052</v>
      </c>
      <c r="T4516" s="13">
        <f>_xlfn.XLOOKUP(P4516,rif_fee_schedule!$A$2:$A$84,rif_fee_schedule!D$2:D$84, 0)</f>
        <v>36.015000000000001</v>
      </c>
      <c r="U4516" s="14">
        <f t="shared" si="211"/>
        <v>379442.37187999999</v>
      </c>
      <c r="V4516" s="14">
        <f t="shared" si="212"/>
        <v>220375.785</v>
      </c>
      <c r="W4516" s="2"/>
      <c r="Y4516" s="3">
        <v>2852815.27</v>
      </c>
      <c r="Z4516" s="3">
        <v>57056.31</v>
      </c>
      <c r="AA4516" s="3">
        <v>0</v>
      </c>
      <c r="AB4516">
        <v>0</v>
      </c>
      <c r="AC4516" s="3">
        <v>0</v>
      </c>
      <c r="AD4516" s="2">
        <v>510005.06</v>
      </c>
      <c r="AE4516" s="3">
        <v>599122533.62</v>
      </c>
      <c r="AF4516" s="3">
        <v>12164932.65</v>
      </c>
      <c r="AG4516" s="3">
        <v>2628720.44</v>
      </c>
      <c r="AH4516" s="3">
        <v>103699.7</v>
      </c>
      <c r="AI4516" s="3">
        <v>2074</v>
      </c>
      <c r="AJ4516" s="2">
        <v>-10188946.82</v>
      </c>
    </row>
    <row r="4517" spans="1:36" hidden="1" x14ac:dyDescent="0.25">
      <c r="A4517" s="8">
        <v>1.1000000000000001</v>
      </c>
      <c r="B4517" s="8" t="s">
        <v>770</v>
      </c>
      <c r="C4517" s="8">
        <v>940360290110</v>
      </c>
      <c r="D4517" s="8" t="s">
        <v>771</v>
      </c>
      <c r="E4517" s="8" t="s">
        <v>30</v>
      </c>
      <c r="G4517" s="10">
        <v>43781</v>
      </c>
      <c r="H4517" s="8" t="s">
        <v>31</v>
      </c>
      <c r="I4517" s="8" t="s">
        <v>32</v>
      </c>
      <c r="J4517" s="9">
        <v>23206.04</v>
      </c>
      <c r="K4517" s="9">
        <v>464.13</v>
      </c>
      <c r="L4517" s="8">
        <v>0</v>
      </c>
      <c r="M4517" s="14">
        <f t="shared" si="213"/>
        <v>23670.170000000002</v>
      </c>
      <c r="N4517" s="8">
        <v>0</v>
      </c>
      <c r="O4517" s="8">
        <v>0</v>
      </c>
      <c r="P4517" s="8" t="s">
        <v>613</v>
      </c>
      <c r="R4517" s="8">
        <v>28</v>
      </c>
      <c r="S4517" s="13">
        <f>_xlfn.XLOOKUP(P4517,rif_fee_schedule!$A$2:$A$84,rif_fee_schedule!C$2:C$84, 0)*1.628</f>
        <v>1619.86</v>
      </c>
      <c r="T4517" s="13">
        <f>_xlfn.XLOOKUP(P4517,rif_fee_schedule!$A$2:$A$84,rif_fee_schedule!D$2:D$84, 0)</f>
        <v>940</v>
      </c>
      <c r="U4517" s="14">
        <f t="shared" si="211"/>
        <v>45356.079999999994</v>
      </c>
      <c r="V4517" s="14">
        <f t="shared" si="212"/>
        <v>26320</v>
      </c>
      <c r="Y4517" s="3">
        <v>13538989.02</v>
      </c>
      <c r="Z4517" s="3">
        <v>280635.13</v>
      </c>
      <c r="AA4517" s="3">
        <v>0</v>
      </c>
      <c r="AB4517">
        <v>0</v>
      </c>
      <c r="AC4517" s="3">
        <v>0</v>
      </c>
      <c r="AD4517" s="2">
        <v>-2316507.67</v>
      </c>
      <c r="AE4517" s="3">
        <v>599122533.62</v>
      </c>
      <c r="AF4517" s="3">
        <v>12164932.65</v>
      </c>
      <c r="AG4517" s="3">
        <v>2628720.44</v>
      </c>
      <c r="AH4517" s="3">
        <v>103699.7</v>
      </c>
      <c r="AI4517" s="3">
        <v>2074</v>
      </c>
      <c r="AJ4517" s="2">
        <v>-10188946.82</v>
      </c>
    </row>
    <row r="4518" spans="1:36" hidden="1" x14ac:dyDescent="0.25">
      <c r="A4518" s="8">
        <v>1.1000000000000001</v>
      </c>
      <c r="B4518" s="8" t="s">
        <v>770</v>
      </c>
      <c r="C4518" s="8">
        <v>940360290110</v>
      </c>
      <c r="D4518" s="8" t="s">
        <v>771</v>
      </c>
      <c r="E4518" s="8" t="s">
        <v>30</v>
      </c>
      <c r="G4518" s="10">
        <v>43781</v>
      </c>
      <c r="H4518" s="8" t="s">
        <v>31</v>
      </c>
      <c r="I4518" s="8" t="s">
        <v>32</v>
      </c>
      <c r="J4518" s="9">
        <v>23206.04</v>
      </c>
      <c r="K4518" s="9">
        <v>464.13</v>
      </c>
      <c r="L4518" s="8">
        <v>0</v>
      </c>
      <c r="M4518" s="14">
        <f t="shared" si="213"/>
        <v>23670.170000000002</v>
      </c>
      <c r="N4518" s="8">
        <v>0</v>
      </c>
      <c r="O4518" s="8">
        <v>0</v>
      </c>
      <c r="P4518" s="8" t="s">
        <v>45</v>
      </c>
      <c r="R4518" s="11">
        <v>-1054</v>
      </c>
      <c r="S4518" s="13">
        <f>_xlfn.XLOOKUP(P4518,rif_fee_schedule!$A$2:$A$84,rif_fee_schedule!C$2:C$84, 0)*1.628</f>
        <v>19.244587999999997</v>
      </c>
      <c r="T4518" s="13">
        <f>_xlfn.XLOOKUP(P4518,rif_fee_schedule!$A$2:$A$84,rif_fee_schedule!D$2:D$84, 0)</f>
        <v>11.177</v>
      </c>
      <c r="U4518" s="14">
        <f t="shared" si="211"/>
        <v>-20283.795751999998</v>
      </c>
      <c r="V4518" s="14">
        <f t="shared" si="212"/>
        <v>-11780.557999999999</v>
      </c>
      <c r="Y4518" s="3">
        <v>13538989.02</v>
      </c>
      <c r="Z4518" s="3">
        <v>280635.13</v>
      </c>
      <c r="AA4518" s="3">
        <v>0</v>
      </c>
      <c r="AB4518">
        <v>0</v>
      </c>
      <c r="AC4518" s="3">
        <v>0</v>
      </c>
      <c r="AD4518" s="2">
        <v>-2316507.67</v>
      </c>
      <c r="AE4518" s="3">
        <v>599122533.62</v>
      </c>
      <c r="AF4518" s="3">
        <v>12164932.65</v>
      </c>
      <c r="AG4518" s="3">
        <v>2628720.44</v>
      </c>
      <c r="AH4518" s="3">
        <v>103699.7</v>
      </c>
      <c r="AI4518" s="3">
        <v>2074</v>
      </c>
      <c r="AJ4518" s="2">
        <v>-10188946.82</v>
      </c>
    </row>
    <row r="4519" spans="1:36" hidden="1" x14ac:dyDescent="0.25">
      <c r="A4519" s="8">
        <v>9</v>
      </c>
      <c r="B4519" s="8" t="s">
        <v>8828</v>
      </c>
      <c r="C4519" s="8">
        <v>2730030010050</v>
      </c>
      <c r="D4519" s="8" t="s">
        <v>8829</v>
      </c>
      <c r="E4519" s="8" t="s">
        <v>30</v>
      </c>
      <c r="F4519" s="8" t="s">
        <v>8830</v>
      </c>
      <c r="G4519" s="10">
        <v>43769</v>
      </c>
      <c r="H4519" s="8" t="s">
        <v>31</v>
      </c>
      <c r="I4519" s="8" t="s">
        <v>38</v>
      </c>
      <c r="J4519" s="9">
        <v>235192.81</v>
      </c>
      <c r="K4519" s="9">
        <v>4703.8599999999997</v>
      </c>
      <c r="L4519" s="8">
        <v>0</v>
      </c>
      <c r="M4519" s="14">
        <f t="shared" si="213"/>
        <v>239896.66999999998</v>
      </c>
      <c r="N4519" s="8">
        <v>0</v>
      </c>
      <c r="O4519" s="8">
        <v>0</v>
      </c>
      <c r="P4519" s="8" t="s">
        <v>45</v>
      </c>
      <c r="R4519" s="11">
        <v>-5800</v>
      </c>
      <c r="S4519" s="13">
        <f>_xlfn.XLOOKUP(P4519,rif_fee_schedule!$A$2:$A$84,rif_fee_schedule!C$2:C$84, 0)*1.628</f>
        <v>19.244587999999997</v>
      </c>
      <c r="T4519" s="13">
        <f>_xlfn.XLOOKUP(P4519,rif_fee_schedule!$A$2:$A$84,rif_fee_schedule!D$2:D$84, 0)</f>
        <v>11.177</v>
      </c>
      <c r="U4519" s="14">
        <f t="shared" si="211"/>
        <v>-111618.61039999998</v>
      </c>
      <c r="V4519" s="14">
        <f t="shared" si="212"/>
        <v>-64826.6</v>
      </c>
      <c r="W4519" s="2"/>
      <c r="Y4519" s="3">
        <v>2852815.27</v>
      </c>
      <c r="Z4519" s="3">
        <v>57056.31</v>
      </c>
      <c r="AA4519" s="3">
        <v>0</v>
      </c>
      <c r="AB4519">
        <v>0</v>
      </c>
      <c r="AC4519" s="3">
        <v>0</v>
      </c>
      <c r="AD4519" s="2">
        <v>510005.06</v>
      </c>
      <c r="AE4519" s="3">
        <v>599122533.62</v>
      </c>
      <c r="AF4519" s="3">
        <v>12164932.65</v>
      </c>
      <c r="AG4519" s="3">
        <v>2628720.44</v>
      </c>
      <c r="AH4519" s="3">
        <v>103699.7</v>
      </c>
      <c r="AI4519" s="3">
        <v>2074</v>
      </c>
      <c r="AJ4519" s="2">
        <v>-10188946.82</v>
      </c>
    </row>
    <row r="4520" spans="1:36" hidden="1" x14ac:dyDescent="0.25">
      <c r="A4520" s="8">
        <v>9</v>
      </c>
      <c r="B4520" s="8" t="s">
        <v>8828</v>
      </c>
      <c r="C4520" s="8">
        <v>2730030010050</v>
      </c>
      <c r="D4520" s="8" t="s">
        <v>8829</v>
      </c>
      <c r="E4520" s="8" t="s">
        <v>30</v>
      </c>
      <c r="F4520" s="8" t="s">
        <v>8830</v>
      </c>
      <c r="G4520" s="10">
        <v>43769</v>
      </c>
      <c r="H4520" s="8" t="s">
        <v>31</v>
      </c>
      <c r="I4520" s="8" t="s">
        <v>38</v>
      </c>
      <c r="J4520" s="9">
        <v>235192.81</v>
      </c>
      <c r="K4520" s="9">
        <v>4703.8599999999997</v>
      </c>
      <c r="L4520" s="8">
        <v>0</v>
      </c>
      <c r="M4520" s="14">
        <f t="shared" si="213"/>
        <v>239896.66999999998</v>
      </c>
      <c r="N4520" s="8">
        <v>0</v>
      </c>
      <c r="O4520" s="8">
        <v>0</v>
      </c>
      <c r="P4520" s="8" t="s">
        <v>90</v>
      </c>
      <c r="R4520" s="11">
        <v>27750</v>
      </c>
      <c r="S4520" s="13">
        <f>_xlfn.XLOOKUP(P4520,rif_fee_schedule!$A$2:$A$84,rif_fee_schedule!C$2:C$84, 0)*1.628</f>
        <v>14.380123999999999</v>
      </c>
      <c r="T4520" s="13">
        <f>_xlfn.XLOOKUP(P4520,rif_fee_schedule!$A$2:$A$84,rif_fee_schedule!D$2:D$84, 0)</f>
        <v>8.3520000000000003</v>
      </c>
      <c r="U4520" s="14">
        <f t="shared" si="211"/>
        <v>399048.44099999993</v>
      </c>
      <c r="V4520" s="14">
        <f t="shared" si="212"/>
        <v>231768</v>
      </c>
      <c r="W4520" s="2"/>
      <c r="Y4520" s="3">
        <v>2852815.27</v>
      </c>
      <c r="Z4520" s="3">
        <v>57056.31</v>
      </c>
      <c r="AA4520" s="3">
        <v>0</v>
      </c>
      <c r="AB4520">
        <v>0</v>
      </c>
      <c r="AC4520" s="3">
        <v>0</v>
      </c>
      <c r="AD4520" s="2">
        <v>510005.06</v>
      </c>
      <c r="AE4520" s="3">
        <v>599122533.62</v>
      </c>
      <c r="AF4520" s="3">
        <v>12164932.65</v>
      </c>
      <c r="AG4520" s="3">
        <v>2628720.44</v>
      </c>
      <c r="AH4520" s="3">
        <v>103699.7</v>
      </c>
      <c r="AI4520" s="3">
        <v>2074</v>
      </c>
      <c r="AJ4520" s="2">
        <v>-10188946.82</v>
      </c>
    </row>
    <row r="4521" spans="1:36" hidden="1" x14ac:dyDescent="0.25">
      <c r="A4521" s="8">
        <v>9</v>
      </c>
      <c r="B4521" s="8" t="s">
        <v>8828</v>
      </c>
      <c r="C4521" s="8">
        <v>2730030010050</v>
      </c>
      <c r="D4521" s="8" t="s">
        <v>8829</v>
      </c>
      <c r="E4521" s="8" t="s">
        <v>30</v>
      </c>
      <c r="F4521" s="8" t="s">
        <v>8830</v>
      </c>
      <c r="G4521" s="10">
        <v>43769</v>
      </c>
      <c r="H4521" s="8" t="s">
        <v>31</v>
      </c>
      <c r="I4521" s="8" t="s">
        <v>38</v>
      </c>
      <c r="J4521" s="9">
        <v>235192.81</v>
      </c>
      <c r="K4521" s="9">
        <v>4703.8599999999997</v>
      </c>
      <c r="L4521" s="8">
        <v>0</v>
      </c>
      <c r="M4521" s="14">
        <f t="shared" si="213"/>
        <v>239896.66999999998</v>
      </c>
      <c r="N4521" s="8">
        <v>0</v>
      </c>
      <c r="O4521" s="8">
        <v>0</v>
      </c>
      <c r="P4521" s="8" t="s">
        <v>44</v>
      </c>
      <c r="R4521" s="11">
        <v>-12050</v>
      </c>
      <c r="S4521" s="13">
        <f>_xlfn.XLOOKUP(P4521,rif_fee_schedule!$A$2:$A$84,rif_fee_schedule!C$2:C$84, 0)*1.628</f>
        <v>3.9446439999999998</v>
      </c>
      <c r="T4521" s="13">
        <f>_xlfn.XLOOKUP(P4521,rif_fee_schedule!$A$2:$A$84,rif_fee_schedule!D$2:D$84, 0)</f>
        <v>2.2909999999999999</v>
      </c>
      <c r="U4521" s="14">
        <f t="shared" si="211"/>
        <v>-47532.960200000001</v>
      </c>
      <c r="V4521" s="14">
        <f t="shared" si="212"/>
        <v>-27606.55</v>
      </c>
      <c r="W4521" s="2"/>
      <c r="Y4521" s="3">
        <v>2852815.27</v>
      </c>
      <c r="Z4521" s="3">
        <v>57056.31</v>
      </c>
      <c r="AA4521" s="3">
        <v>0</v>
      </c>
      <c r="AB4521">
        <v>0</v>
      </c>
      <c r="AC4521" s="3">
        <v>0</v>
      </c>
      <c r="AD4521" s="2">
        <v>510005.06</v>
      </c>
      <c r="AE4521" s="3">
        <v>599122533.62</v>
      </c>
      <c r="AF4521" s="3">
        <v>12164932.65</v>
      </c>
      <c r="AG4521" s="3">
        <v>2628720.44</v>
      </c>
      <c r="AH4521" s="3">
        <v>103699.7</v>
      </c>
      <c r="AI4521" s="3">
        <v>2074</v>
      </c>
      <c r="AJ4521" s="2">
        <v>-10188946.82</v>
      </c>
    </row>
    <row r="4522" spans="1:36" hidden="1" x14ac:dyDescent="0.25">
      <c r="A4522" s="8">
        <v>2</v>
      </c>
      <c r="B4522" s="8" t="s">
        <v>2185</v>
      </c>
      <c r="C4522" s="8">
        <v>141200160261</v>
      </c>
      <c r="D4522" s="8" t="s">
        <v>2186</v>
      </c>
      <c r="F4522" s="8" t="s">
        <v>2187</v>
      </c>
      <c r="G4522" s="10">
        <v>43749</v>
      </c>
      <c r="H4522" s="8" t="s">
        <v>31</v>
      </c>
      <c r="I4522" s="8" t="s">
        <v>38</v>
      </c>
      <c r="J4522" s="9">
        <v>0</v>
      </c>
      <c r="K4522" s="9">
        <v>0</v>
      </c>
      <c r="L4522" s="8">
        <v>0</v>
      </c>
      <c r="M4522" s="14">
        <f t="shared" si="213"/>
        <v>0</v>
      </c>
      <c r="N4522" s="8">
        <v>0</v>
      </c>
      <c r="O4522" s="8">
        <v>0</v>
      </c>
      <c r="P4522" s="8" t="s">
        <v>77</v>
      </c>
      <c r="R4522" s="8">
        <v>1</v>
      </c>
      <c r="S4522" s="13">
        <f>_xlfn.XLOOKUP(P4522,rif_fee_schedule!$A$2:$A$84,rif_fee_schedule!C$2:C$84, 0)*1.628</f>
        <v>9769.6279999999988</v>
      </c>
      <c r="T4522" s="13">
        <f>_xlfn.XLOOKUP(P4522,rif_fee_schedule!$A$2:$A$84,rif_fee_schedule!D$2:D$84, 0)</f>
        <v>5674</v>
      </c>
      <c r="U4522" s="14">
        <f t="shared" si="211"/>
        <v>9769.6279999999988</v>
      </c>
      <c r="V4522" s="14">
        <f t="shared" si="212"/>
        <v>5674</v>
      </c>
      <c r="W4522"/>
      <c r="Y4522" s="3">
        <v>272008405.74000001</v>
      </c>
      <c r="Z4522" s="3">
        <v>5573244.3300000001</v>
      </c>
      <c r="AA4522" s="3">
        <v>0</v>
      </c>
      <c r="AB4522">
        <v>0</v>
      </c>
      <c r="AC4522" s="3">
        <v>0</v>
      </c>
      <c r="AD4522" s="2">
        <v>-7297347.0099999998</v>
      </c>
      <c r="AE4522" s="3">
        <v>599122533.62</v>
      </c>
      <c r="AF4522" s="3">
        <v>12164932.65</v>
      </c>
      <c r="AG4522" s="3">
        <v>2628720.44</v>
      </c>
      <c r="AH4522" s="3">
        <v>103699.7</v>
      </c>
      <c r="AI4522" s="3">
        <v>2074</v>
      </c>
      <c r="AJ4522" s="2">
        <v>-10188946.82</v>
      </c>
    </row>
    <row r="4523" spans="1:36" hidden="1" x14ac:dyDescent="0.25">
      <c r="A4523" s="8">
        <v>2</v>
      </c>
      <c r="B4523" s="8" t="s">
        <v>2185</v>
      </c>
      <c r="C4523" s="8">
        <v>141200160261</v>
      </c>
      <c r="D4523" s="8" t="s">
        <v>2186</v>
      </c>
      <c r="F4523" s="8" t="s">
        <v>2187</v>
      </c>
      <c r="G4523" s="10">
        <v>43749</v>
      </c>
      <c r="H4523" s="8" t="s">
        <v>31</v>
      </c>
      <c r="I4523" s="8" t="s">
        <v>38</v>
      </c>
      <c r="J4523" s="9">
        <v>0</v>
      </c>
      <c r="K4523" s="9">
        <v>0</v>
      </c>
      <c r="L4523" s="8">
        <v>0</v>
      </c>
      <c r="M4523" s="14">
        <f t="shared" si="213"/>
        <v>0</v>
      </c>
      <c r="N4523" s="8">
        <v>0</v>
      </c>
      <c r="O4523" s="8">
        <v>0</v>
      </c>
      <c r="P4523" s="8" t="s">
        <v>77</v>
      </c>
      <c r="R4523" s="8">
        <v>-1</v>
      </c>
      <c r="S4523" s="13">
        <f>_xlfn.XLOOKUP(P4523,rif_fee_schedule!$A$2:$A$84,rif_fee_schedule!C$2:C$84, 0)*1.628</f>
        <v>9769.6279999999988</v>
      </c>
      <c r="T4523" s="13">
        <f>_xlfn.XLOOKUP(P4523,rif_fee_schedule!$A$2:$A$84,rif_fee_schedule!D$2:D$84, 0)</f>
        <v>5674</v>
      </c>
      <c r="U4523" s="14">
        <f t="shared" si="211"/>
        <v>-9769.6279999999988</v>
      </c>
      <c r="V4523" s="14">
        <f t="shared" si="212"/>
        <v>-5674</v>
      </c>
      <c r="W4523"/>
      <c r="Y4523" s="3">
        <v>272008405.74000001</v>
      </c>
      <c r="Z4523" s="3">
        <v>5573244.3300000001</v>
      </c>
      <c r="AA4523" s="3">
        <v>0</v>
      </c>
      <c r="AB4523">
        <v>0</v>
      </c>
      <c r="AC4523" s="3">
        <v>0</v>
      </c>
      <c r="AD4523" s="2">
        <v>-7297347.0099999998</v>
      </c>
      <c r="AE4523" s="3">
        <v>599122533.62</v>
      </c>
      <c r="AF4523" s="3">
        <v>12164932.65</v>
      </c>
      <c r="AG4523" s="3">
        <v>2628720.44</v>
      </c>
      <c r="AH4523" s="3">
        <v>103699.7</v>
      </c>
      <c r="AI4523" s="3">
        <v>2074</v>
      </c>
      <c r="AJ4523" s="2">
        <v>-10188946.82</v>
      </c>
    </row>
    <row r="4524" spans="1:36" hidden="1" x14ac:dyDescent="0.25">
      <c r="A4524" s="8">
        <v>5.0999999999999996</v>
      </c>
      <c r="B4524" s="8" t="s">
        <v>5209</v>
      </c>
      <c r="C4524" s="8">
        <v>2050110050200</v>
      </c>
      <c r="D4524" s="8" t="s">
        <v>5210</v>
      </c>
      <c r="F4524" s="8" t="s">
        <v>5211</v>
      </c>
      <c r="G4524" s="10">
        <v>43754</v>
      </c>
      <c r="H4524" s="8" t="s">
        <v>31</v>
      </c>
      <c r="I4524" s="8" t="s">
        <v>38</v>
      </c>
      <c r="J4524" s="9">
        <v>0</v>
      </c>
      <c r="K4524" s="9">
        <v>0</v>
      </c>
      <c r="L4524" s="8">
        <v>0</v>
      </c>
      <c r="M4524" s="14">
        <f t="shared" si="213"/>
        <v>0</v>
      </c>
      <c r="N4524" s="8">
        <v>0</v>
      </c>
      <c r="O4524" s="8">
        <v>0</v>
      </c>
      <c r="P4524" s="8" t="s">
        <v>77</v>
      </c>
      <c r="R4524" s="8">
        <v>1</v>
      </c>
      <c r="S4524" s="13">
        <f>_xlfn.XLOOKUP(P4524,rif_fee_schedule!$A$2:$A$84,rif_fee_schedule!C$2:C$84, 0)*1.628</f>
        <v>9769.6279999999988</v>
      </c>
      <c r="T4524" s="13">
        <f>_xlfn.XLOOKUP(P4524,rif_fee_schedule!$A$2:$A$84,rif_fee_schedule!D$2:D$84, 0)</f>
        <v>5674</v>
      </c>
      <c r="U4524" s="14">
        <f t="shared" si="211"/>
        <v>9769.6279999999988</v>
      </c>
      <c r="V4524" s="14">
        <f t="shared" si="212"/>
        <v>5674</v>
      </c>
      <c r="W4524"/>
      <c r="Y4524" s="3">
        <v>460572.8</v>
      </c>
      <c r="Z4524" s="3">
        <v>9211.4599999999991</v>
      </c>
      <c r="AA4524" s="3">
        <v>0</v>
      </c>
      <c r="AB4524">
        <v>0</v>
      </c>
      <c r="AC4524" s="3">
        <v>0</v>
      </c>
      <c r="AD4524" s="2">
        <v>11471.08</v>
      </c>
      <c r="AE4524" s="3">
        <v>599122533.62</v>
      </c>
      <c r="AF4524" s="3">
        <v>12164932.65</v>
      </c>
      <c r="AG4524" s="3">
        <v>2628720.44</v>
      </c>
      <c r="AH4524" s="3">
        <v>103699.7</v>
      </c>
      <c r="AI4524" s="3">
        <v>2074</v>
      </c>
      <c r="AJ4524" s="2">
        <v>-10188946.82</v>
      </c>
    </row>
    <row r="4525" spans="1:36" hidden="1" x14ac:dyDescent="0.25">
      <c r="A4525" s="8">
        <v>5.0999999999999996</v>
      </c>
      <c r="B4525" s="8" t="s">
        <v>5209</v>
      </c>
      <c r="C4525" s="8">
        <v>2050110050200</v>
      </c>
      <c r="D4525" s="8" t="s">
        <v>5210</v>
      </c>
      <c r="F4525" s="8" t="s">
        <v>5211</v>
      </c>
      <c r="G4525" s="10">
        <v>43754</v>
      </c>
      <c r="H4525" s="8" t="s">
        <v>31</v>
      </c>
      <c r="I4525" s="8" t="s">
        <v>38</v>
      </c>
      <c r="J4525" s="9">
        <v>0</v>
      </c>
      <c r="K4525" s="9">
        <v>0</v>
      </c>
      <c r="L4525" s="8">
        <v>0</v>
      </c>
      <c r="M4525" s="14">
        <f t="shared" si="213"/>
        <v>0</v>
      </c>
      <c r="N4525" s="8">
        <v>0</v>
      </c>
      <c r="O4525" s="8">
        <v>0</v>
      </c>
      <c r="P4525" s="8" t="s">
        <v>77</v>
      </c>
      <c r="R4525" s="8">
        <v>-1</v>
      </c>
      <c r="S4525" s="13">
        <f>_xlfn.XLOOKUP(P4525,rif_fee_schedule!$A$2:$A$84,rif_fee_schedule!C$2:C$84, 0)*1.628</f>
        <v>9769.6279999999988</v>
      </c>
      <c r="T4525" s="13">
        <f>_xlfn.XLOOKUP(P4525,rif_fee_schedule!$A$2:$A$84,rif_fee_schedule!D$2:D$84, 0)</f>
        <v>5674</v>
      </c>
      <c r="U4525" s="14">
        <f t="shared" si="211"/>
        <v>-9769.6279999999988</v>
      </c>
      <c r="V4525" s="14">
        <f t="shared" si="212"/>
        <v>-5674</v>
      </c>
      <c r="W4525"/>
      <c r="Y4525" s="3">
        <v>460572.8</v>
      </c>
      <c r="Z4525" s="3">
        <v>9211.4599999999991</v>
      </c>
      <c r="AA4525" s="3">
        <v>0</v>
      </c>
      <c r="AB4525">
        <v>0</v>
      </c>
      <c r="AC4525" s="3">
        <v>0</v>
      </c>
      <c r="AD4525" s="2">
        <v>11471.08</v>
      </c>
      <c r="AE4525" s="3">
        <v>599122533.62</v>
      </c>
      <c r="AF4525" s="3">
        <v>12164932.65</v>
      </c>
      <c r="AG4525" s="3">
        <v>2628720.44</v>
      </c>
      <c r="AH4525" s="3">
        <v>103699.7</v>
      </c>
      <c r="AI4525" s="3">
        <v>2074</v>
      </c>
      <c r="AJ4525" s="2">
        <v>-10188946.82</v>
      </c>
    </row>
    <row r="4526" spans="1:36" hidden="1" x14ac:dyDescent="0.25">
      <c r="A4526" s="8">
        <v>2</v>
      </c>
      <c r="B4526" s="8" t="s">
        <v>2318</v>
      </c>
      <c r="C4526" s="8">
        <v>141290170150</v>
      </c>
      <c r="D4526" s="8" t="s">
        <v>2319</v>
      </c>
      <c r="F4526" s="8" t="s">
        <v>2320</v>
      </c>
      <c r="G4526" s="10">
        <v>43753</v>
      </c>
      <c r="H4526" s="8" t="s">
        <v>31</v>
      </c>
      <c r="I4526" s="8" t="s">
        <v>38</v>
      </c>
      <c r="J4526" s="9">
        <v>0</v>
      </c>
      <c r="K4526" s="9">
        <v>0</v>
      </c>
      <c r="L4526" s="8">
        <v>0</v>
      </c>
      <c r="M4526" s="14">
        <f t="shared" si="213"/>
        <v>0</v>
      </c>
      <c r="N4526" s="8">
        <v>0</v>
      </c>
      <c r="O4526" s="8">
        <v>0</v>
      </c>
      <c r="P4526" s="8" t="s">
        <v>77</v>
      </c>
      <c r="R4526" s="8">
        <v>0</v>
      </c>
      <c r="S4526" s="13">
        <f>_xlfn.XLOOKUP(P4526,rif_fee_schedule!$A$2:$A$84,rif_fee_schedule!C$2:C$84, 0)*1.628</f>
        <v>9769.6279999999988</v>
      </c>
      <c r="T4526" s="13">
        <f>_xlfn.XLOOKUP(P4526,rif_fee_schedule!$A$2:$A$84,rif_fee_schedule!D$2:D$84, 0)</f>
        <v>5674</v>
      </c>
      <c r="U4526" s="14">
        <f t="shared" si="211"/>
        <v>0</v>
      </c>
      <c r="V4526" s="14">
        <f t="shared" si="212"/>
        <v>0</v>
      </c>
      <c r="W4526"/>
      <c r="Y4526" s="3">
        <v>272008405.74000001</v>
      </c>
      <c r="Z4526" s="3">
        <v>5573244.3300000001</v>
      </c>
      <c r="AA4526" s="3">
        <v>0</v>
      </c>
      <c r="AB4526">
        <v>0</v>
      </c>
      <c r="AC4526" s="3">
        <v>0</v>
      </c>
      <c r="AD4526" s="2">
        <v>-7297347.0099999998</v>
      </c>
      <c r="AE4526" s="3">
        <v>599122533.62</v>
      </c>
      <c r="AF4526" s="3">
        <v>12164932.65</v>
      </c>
      <c r="AG4526" s="3">
        <v>2628720.44</v>
      </c>
      <c r="AH4526" s="3">
        <v>103699.7</v>
      </c>
      <c r="AI4526" s="3">
        <v>2074</v>
      </c>
      <c r="AJ4526" s="2">
        <v>-10188946.82</v>
      </c>
    </row>
    <row r="4527" spans="1:36" hidden="1" x14ac:dyDescent="0.25">
      <c r="A4527" s="8">
        <v>2</v>
      </c>
      <c r="B4527" s="8" t="s">
        <v>1101</v>
      </c>
      <c r="C4527" s="8">
        <v>131130240900</v>
      </c>
      <c r="D4527" s="8" t="s">
        <v>1102</v>
      </c>
      <c r="F4527" s="8" t="s">
        <v>1103</v>
      </c>
      <c r="G4527" s="10">
        <v>43755</v>
      </c>
      <c r="H4527" s="8" t="s">
        <v>31</v>
      </c>
      <c r="I4527" s="8" t="s">
        <v>38</v>
      </c>
      <c r="J4527" s="9">
        <v>2033.4</v>
      </c>
      <c r="K4527" s="9">
        <v>40.67</v>
      </c>
      <c r="L4527" s="8">
        <v>0</v>
      </c>
      <c r="M4527" s="14">
        <f t="shared" si="213"/>
        <v>2074.0700000000002</v>
      </c>
      <c r="N4527" s="8">
        <v>0</v>
      </c>
      <c r="O4527" s="8">
        <v>0</v>
      </c>
      <c r="P4527" s="8" t="s">
        <v>77</v>
      </c>
      <c r="R4527" s="8">
        <v>-1</v>
      </c>
      <c r="S4527" s="13">
        <f>_xlfn.XLOOKUP(P4527,rif_fee_schedule!$A$2:$A$84,rif_fee_schedule!C$2:C$84, 0)*1.628</f>
        <v>9769.6279999999988</v>
      </c>
      <c r="T4527" s="13">
        <f>_xlfn.XLOOKUP(P4527,rif_fee_schedule!$A$2:$A$84,rif_fee_schedule!D$2:D$84, 0)</f>
        <v>5674</v>
      </c>
      <c r="U4527" s="14">
        <f t="shared" si="211"/>
        <v>-9769.6279999999988</v>
      </c>
      <c r="V4527" s="14">
        <f t="shared" si="212"/>
        <v>-5674</v>
      </c>
      <c r="W4527"/>
      <c r="Y4527" s="3">
        <v>272008405.74000001</v>
      </c>
      <c r="Z4527" s="3">
        <v>5573244.3300000001</v>
      </c>
      <c r="AA4527" s="3">
        <v>0</v>
      </c>
      <c r="AB4527">
        <v>0</v>
      </c>
      <c r="AC4527" s="3">
        <v>0</v>
      </c>
      <c r="AD4527" s="2">
        <v>-7297347.0099999998</v>
      </c>
      <c r="AE4527" s="3">
        <v>599122533.62</v>
      </c>
      <c r="AF4527" s="3">
        <v>12164932.65</v>
      </c>
      <c r="AG4527" s="3">
        <v>2628720.44</v>
      </c>
      <c r="AH4527" s="3">
        <v>103699.7</v>
      </c>
      <c r="AI4527" s="3">
        <v>2074</v>
      </c>
      <c r="AJ4527" s="2">
        <v>-10188946.82</v>
      </c>
    </row>
    <row r="4528" spans="1:36" hidden="1" x14ac:dyDescent="0.25">
      <c r="A4528" s="8">
        <v>2</v>
      </c>
      <c r="B4528" s="8" t="s">
        <v>1101</v>
      </c>
      <c r="C4528" s="8">
        <v>131130240900</v>
      </c>
      <c r="D4528" s="8" t="s">
        <v>1102</v>
      </c>
      <c r="F4528" s="8" t="s">
        <v>1103</v>
      </c>
      <c r="G4528" s="10">
        <v>43755</v>
      </c>
      <c r="H4528" s="8" t="s">
        <v>31</v>
      </c>
      <c r="I4528" s="8" t="s">
        <v>38</v>
      </c>
      <c r="J4528" s="9">
        <v>2033.4</v>
      </c>
      <c r="K4528" s="9">
        <v>40.67</v>
      </c>
      <c r="L4528" s="8">
        <v>0</v>
      </c>
      <c r="M4528" s="14">
        <f t="shared" si="213"/>
        <v>2074.0700000000002</v>
      </c>
      <c r="N4528" s="8">
        <v>0</v>
      </c>
      <c r="O4528" s="8">
        <v>0</v>
      </c>
      <c r="P4528" s="8" t="s">
        <v>114</v>
      </c>
      <c r="R4528" s="8">
        <v>2</v>
      </c>
      <c r="S4528" s="13">
        <f>_xlfn.XLOOKUP(P4528,rif_fee_schedule!$A$2:$A$84,rif_fee_schedule!C$2:C$84, 0)*1.628</f>
        <v>4288.152</v>
      </c>
      <c r="T4528" s="13">
        <f>_xlfn.XLOOKUP(P4528,rif_fee_schedule!$A$2:$A$84,rif_fee_schedule!D$2:D$84, 0)</f>
        <v>2490</v>
      </c>
      <c r="U4528" s="14">
        <f t="shared" si="211"/>
        <v>8576.3040000000001</v>
      </c>
      <c r="V4528" s="14">
        <f t="shared" si="212"/>
        <v>4980</v>
      </c>
      <c r="W4528"/>
      <c r="Y4528" s="3">
        <v>272008405.74000001</v>
      </c>
      <c r="Z4528" s="3">
        <v>5573244.3300000001</v>
      </c>
      <c r="AA4528" s="3">
        <v>0</v>
      </c>
      <c r="AB4528">
        <v>0</v>
      </c>
      <c r="AC4528" s="3">
        <v>0</v>
      </c>
      <c r="AD4528" s="2">
        <v>-7297347.0099999998</v>
      </c>
      <c r="AE4528" s="3">
        <v>599122533.62</v>
      </c>
      <c r="AF4528" s="3">
        <v>12164932.65</v>
      </c>
      <c r="AG4528" s="3">
        <v>2628720.44</v>
      </c>
      <c r="AH4528" s="3">
        <v>103699.7</v>
      </c>
      <c r="AI4528" s="3">
        <v>2074</v>
      </c>
      <c r="AJ4528" s="2">
        <v>-10188946.82</v>
      </c>
    </row>
    <row r="4529" spans="1:36" hidden="1" x14ac:dyDescent="0.25">
      <c r="A4529" s="8">
        <v>1.1000000000000001</v>
      </c>
      <c r="B4529" s="8" t="s">
        <v>713</v>
      </c>
      <c r="C4529" s="8">
        <v>531190132311</v>
      </c>
      <c r="D4529" s="8" t="s">
        <v>714</v>
      </c>
      <c r="F4529" s="8" t="s">
        <v>715</v>
      </c>
      <c r="G4529" s="10">
        <v>43754</v>
      </c>
      <c r="H4529" s="8" t="s">
        <v>31</v>
      </c>
      <c r="I4529" s="8" t="s">
        <v>38</v>
      </c>
      <c r="J4529" s="9">
        <v>0</v>
      </c>
      <c r="K4529" s="9">
        <v>0</v>
      </c>
      <c r="L4529" s="8">
        <v>0</v>
      </c>
      <c r="M4529" s="14">
        <f t="shared" si="213"/>
        <v>0</v>
      </c>
      <c r="N4529" s="8">
        <v>0</v>
      </c>
      <c r="O4529" s="8">
        <v>0</v>
      </c>
      <c r="P4529" s="8" t="s">
        <v>77</v>
      </c>
      <c r="R4529" s="8">
        <v>0</v>
      </c>
      <c r="S4529" s="13">
        <f>_xlfn.XLOOKUP(P4529,rif_fee_schedule!$A$2:$A$84,rif_fee_schedule!C$2:C$84, 0)*1.628</f>
        <v>9769.6279999999988</v>
      </c>
      <c r="T4529" s="13">
        <f>_xlfn.XLOOKUP(P4529,rif_fee_schedule!$A$2:$A$84,rif_fee_schedule!D$2:D$84, 0)</f>
        <v>5674</v>
      </c>
      <c r="U4529" s="14">
        <f t="shared" si="211"/>
        <v>0</v>
      </c>
      <c r="V4529" s="14">
        <f t="shared" si="212"/>
        <v>0</v>
      </c>
      <c r="W4529"/>
      <c r="Y4529" s="3">
        <v>13538989.02</v>
      </c>
      <c r="Z4529" s="3">
        <v>280635.13</v>
      </c>
      <c r="AA4529" s="3">
        <v>0</v>
      </c>
      <c r="AB4529">
        <v>0</v>
      </c>
      <c r="AC4529" s="3">
        <v>0</v>
      </c>
      <c r="AD4529" s="2">
        <v>-2316507.67</v>
      </c>
      <c r="AE4529" s="3">
        <v>599122533.62</v>
      </c>
      <c r="AF4529" s="3">
        <v>12164932.65</v>
      </c>
      <c r="AG4529" s="3">
        <v>2628720.44</v>
      </c>
      <c r="AH4529" s="3">
        <v>103699.7</v>
      </c>
      <c r="AI4529" s="3">
        <v>2074</v>
      </c>
      <c r="AJ4529" s="2">
        <v>-10188946.82</v>
      </c>
    </row>
    <row r="4530" spans="1:36" hidden="1" x14ac:dyDescent="0.25">
      <c r="A4530" s="8">
        <v>2</v>
      </c>
      <c r="B4530" s="8" t="s">
        <v>2220</v>
      </c>
      <c r="C4530" s="8">
        <v>141210071370</v>
      </c>
      <c r="D4530" s="8" t="s">
        <v>2207</v>
      </c>
      <c r="F4530" s="8" t="s">
        <v>2221</v>
      </c>
      <c r="G4530" s="10">
        <v>43753</v>
      </c>
      <c r="H4530" s="8" t="s">
        <v>31</v>
      </c>
      <c r="I4530" s="8" t="s">
        <v>38</v>
      </c>
      <c r="J4530" s="9">
        <v>6067.62</v>
      </c>
      <c r="K4530" s="9">
        <v>121.35</v>
      </c>
      <c r="L4530" s="8">
        <v>0</v>
      </c>
      <c r="M4530" s="14">
        <f t="shared" si="213"/>
        <v>6188.97</v>
      </c>
      <c r="N4530" s="8">
        <v>0</v>
      </c>
      <c r="O4530" s="8">
        <v>0</v>
      </c>
      <c r="P4530" s="8" t="s">
        <v>77</v>
      </c>
      <c r="R4530" s="8">
        <v>1</v>
      </c>
      <c r="S4530" s="13">
        <f>_xlfn.XLOOKUP(P4530,rif_fee_schedule!$A$2:$A$84,rif_fee_schedule!C$2:C$84, 0)*1.628</f>
        <v>9769.6279999999988</v>
      </c>
      <c r="T4530" s="13">
        <f>_xlfn.XLOOKUP(P4530,rif_fee_schedule!$A$2:$A$84,rif_fee_schedule!D$2:D$84, 0)</f>
        <v>5674</v>
      </c>
      <c r="U4530" s="14">
        <f t="shared" si="211"/>
        <v>9769.6279999999988</v>
      </c>
      <c r="V4530" s="14">
        <f t="shared" si="212"/>
        <v>5674</v>
      </c>
      <c r="W4530"/>
      <c r="Y4530" s="3">
        <v>272008405.74000001</v>
      </c>
      <c r="Z4530" s="3">
        <v>5573244.3300000001</v>
      </c>
      <c r="AA4530" s="3">
        <v>0</v>
      </c>
      <c r="AB4530">
        <v>0</v>
      </c>
      <c r="AC4530" s="3">
        <v>0</v>
      </c>
      <c r="AD4530" s="2">
        <v>-7297347.0099999998</v>
      </c>
      <c r="AE4530" s="3">
        <v>599122533.62</v>
      </c>
      <c r="AF4530" s="3">
        <v>12164932.65</v>
      </c>
      <c r="AG4530" s="3">
        <v>2628720.44</v>
      </c>
      <c r="AH4530" s="3">
        <v>103699.7</v>
      </c>
      <c r="AI4530" s="3">
        <v>2074</v>
      </c>
      <c r="AJ4530" s="2">
        <v>-10188946.82</v>
      </c>
    </row>
    <row r="4531" spans="1:36" hidden="1" x14ac:dyDescent="0.25">
      <c r="A4531" s="8">
        <v>2</v>
      </c>
      <c r="B4531" s="8" t="s">
        <v>2220</v>
      </c>
      <c r="C4531" s="8">
        <v>141210071370</v>
      </c>
      <c r="D4531" s="8" t="s">
        <v>2207</v>
      </c>
      <c r="F4531" s="8" t="s">
        <v>2221</v>
      </c>
      <c r="G4531" s="10">
        <v>43753</v>
      </c>
      <c r="H4531" s="8" t="s">
        <v>31</v>
      </c>
      <c r="I4531" s="8" t="s">
        <v>38</v>
      </c>
      <c r="J4531" s="9">
        <v>6067.62</v>
      </c>
      <c r="K4531" s="9">
        <v>121.35</v>
      </c>
      <c r="L4531" s="8">
        <v>0</v>
      </c>
      <c r="M4531" s="14">
        <f t="shared" si="213"/>
        <v>6188.97</v>
      </c>
      <c r="N4531" s="8">
        <v>0</v>
      </c>
      <c r="O4531" s="8">
        <v>0</v>
      </c>
      <c r="P4531" s="8" t="s">
        <v>77</v>
      </c>
      <c r="R4531" s="8">
        <v>-0.33</v>
      </c>
      <c r="S4531" s="13">
        <f>_xlfn.XLOOKUP(P4531,rif_fee_schedule!$A$2:$A$84,rif_fee_schedule!C$2:C$84, 0)*1.628</f>
        <v>9769.6279999999988</v>
      </c>
      <c r="T4531" s="13">
        <f>_xlfn.XLOOKUP(P4531,rif_fee_schedule!$A$2:$A$84,rif_fee_schedule!D$2:D$84, 0)</f>
        <v>5674</v>
      </c>
      <c r="U4531" s="14">
        <f t="shared" ref="U4531:U4594" si="214">S4531*R4531</f>
        <v>-3223.9772399999997</v>
      </c>
      <c r="V4531" s="14">
        <f t="shared" ref="V4531:V4594" si="215">T4531*R4531</f>
        <v>-1872.42</v>
      </c>
      <c r="W4531"/>
      <c r="Y4531" s="3">
        <v>272008405.74000001</v>
      </c>
      <c r="Z4531" s="3">
        <v>5573244.3300000001</v>
      </c>
      <c r="AA4531" s="3">
        <v>0</v>
      </c>
      <c r="AB4531">
        <v>0</v>
      </c>
      <c r="AC4531" s="3">
        <v>0</v>
      </c>
      <c r="AD4531" s="2">
        <v>-7297347.0099999998</v>
      </c>
      <c r="AE4531" s="3">
        <v>599122533.62</v>
      </c>
      <c r="AF4531" s="3">
        <v>12164932.65</v>
      </c>
      <c r="AG4531" s="3">
        <v>2628720.44</v>
      </c>
      <c r="AH4531" s="3">
        <v>103699.7</v>
      </c>
      <c r="AI4531" s="3">
        <v>2074</v>
      </c>
      <c r="AJ4531" s="2">
        <v>-10188946.82</v>
      </c>
    </row>
    <row r="4532" spans="1:36" hidden="1" x14ac:dyDescent="0.25">
      <c r="A4532" s="8">
        <v>2</v>
      </c>
      <c r="B4532" s="8" t="s">
        <v>1609</v>
      </c>
      <c r="C4532" s="8">
        <v>131270390270</v>
      </c>
      <c r="D4532" s="8" t="s">
        <v>1610</v>
      </c>
      <c r="G4532" s="10">
        <v>43749</v>
      </c>
      <c r="H4532" s="8" t="s">
        <v>31</v>
      </c>
      <c r="I4532" s="8" t="s">
        <v>32</v>
      </c>
      <c r="J4532" s="9">
        <v>0</v>
      </c>
      <c r="K4532" s="9">
        <v>0</v>
      </c>
      <c r="L4532" s="8">
        <v>0</v>
      </c>
      <c r="M4532" s="14">
        <f t="shared" si="213"/>
        <v>0</v>
      </c>
      <c r="N4532" s="8">
        <v>0</v>
      </c>
      <c r="O4532" s="8">
        <v>0</v>
      </c>
      <c r="P4532" s="8" t="s">
        <v>72</v>
      </c>
      <c r="R4532" s="8">
        <v>326</v>
      </c>
      <c r="S4532" s="13">
        <f>_xlfn.XLOOKUP(P4532,rif_fee_schedule!$A$2:$A$84,rif_fee_schedule!C$2:C$84, 0)*1.628</f>
        <v>15.918583999999999</v>
      </c>
      <c r="T4532" s="13">
        <f>_xlfn.XLOOKUP(P4532,rif_fee_schedule!$A$2:$A$84,rif_fee_schedule!D$2:D$84, 0)</f>
        <v>9.2460000000000004</v>
      </c>
      <c r="U4532" s="14">
        <f t="shared" si="214"/>
        <v>5189.4583839999996</v>
      </c>
      <c r="V4532" s="14">
        <f t="shared" si="215"/>
        <v>3014.1960000000004</v>
      </c>
      <c r="W4532"/>
      <c r="Y4532" s="3">
        <v>272008405.74000001</v>
      </c>
      <c r="Z4532" s="3">
        <v>5573244.3300000001</v>
      </c>
      <c r="AA4532" s="3">
        <v>0</v>
      </c>
      <c r="AB4532">
        <v>0</v>
      </c>
      <c r="AC4532" s="3">
        <v>0</v>
      </c>
      <c r="AD4532" s="2">
        <v>-7297347.0099999998</v>
      </c>
      <c r="AE4532" s="3">
        <v>599122533.62</v>
      </c>
      <c r="AF4532" s="3">
        <v>12164932.65</v>
      </c>
      <c r="AG4532" s="3">
        <v>2628720.44</v>
      </c>
      <c r="AH4532" s="3">
        <v>103699.7</v>
      </c>
      <c r="AI4532" s="3">
        <v>2074</v>
      </c>
      <c r="AJ4532" s="2">
        <v>-10188946.82</v>
      </c>
    </row>
    <row r="4533" spans="1:36" hidden="1" x14ac:dyDescent="0.25">
      <c r="A4533" s="8">
        <v>2</v>
      </c>
      <c r="B4533" s="8" t="s">
        <v>1609</v>
      </c>
      <c r="C4533" s="8">
        <v>131270390270</v>
      </c>
      <c r="D4533" s="8" t="s">
        <v>1610</v>
      </c>
      <c r="G4533" s="10">
        <v>43749</v>
      </c>
      <c r="H4533" s="8" t="s">
        <v>31</v>
      </c>
      <c r="I4533" s="8" t="s">
        <v>32</v>
      </c>
      <c r="J4533" s="9">
        <v>0</v>
      </c>
      <c r="K4533" s="9">
        <v>0</v>
      </c>
      <c r="L4533" s="8">
        <v>0</v>
      </c>
      <c r="M4533" s="14">
        <f t="shared" si="213"/>
        <v>0</v>
      </c>
      <c r="N4533" s="8">
        <v>0</v>
      </c>
      <c r="O4533" s="8">
        <v>0</v>
      </c>
      <c r="P4533" s="8" t="s">
        <v>43</v>
      </c>
      <c r="R4533" s="11">
        <v>-1013.5</v>
      </c>
      <c r="S4533" s="13">
        <f>_xlfn.XLOOKUP(P4533,rif_fee_schedule!$A$2:$A$84,rif_fee_schedule!C$2:C$84, 0)*1.628</f>
        <v>5.1216879999999998</v>
      </c>
      <c r="T4533" s="13">
        <f>_xlfn.XLOOKUP(P4533,rif_fee_schedule!$A$2:$A$84,rif_fee_schedule!D$2:D$84, 0)</f>
        <v>2.9740000000000002</v>
      </c>
      <c r="U4533" s="14">
        <f t="shared" si="214"/>
        <v>-5190.8307880000002</v>
      </c>
      <c r="V4533" s="14">
        <f t="shared" si="215"/>
        <v>-3014.1490000000003</v>
      </c>
      <c r="W4533" s="2"/>
      <c r="Y4533" s="3">
        <v>272008405.74000001</v>
      </c>
      <c r="Z4533" s="3">
        <v>5573244.3300000001</v>
      </c>
      <c r="AA4533" s="3">
        <v>0</v>
      </c>
      <c r="AB4533">
        <v>0</v>
      </c>
      <c r="AC4533" s="3">
        <v>0</v>
      </c>
      <c r="AD4533" s="2">
        <v>-7297347.0099999998</v>
      </c>
      <c r="AE4533" s="3">
        <v>599122533.62</v>
      </c>
      <c r="AF4533" s="3">
        <v>12164932.65</v>
      </c>
      <c r="AG4533" s="3">
        <v>2628720.44</v>
      </c>
      <c r="AH4533" s="3">
        <v>103699.7</v>
      </c>
      <c r="AI4533" s="3">
        <v>2074</v>
      </c>
      <c r="AJ4533" s="2">
        <v>-10188946.82</v>
      </c>
    </row>
    <row r="4534" spans="1:36" hidden="1" x14ac:dyDescent="0.25">
      <c r="A4534" s="8">
        <v>2</v>
      </c>
      <c r="B4534" s="8" t="s">
        <v>1609</v>
      </c>
      <c r="C4534" s="8">
        <v>131270390270</v>
      </c>
      <c r="D4534" s="8" t="s">
        <v>1610</v>
      </c>
      <c r="G4534" s="10">
        <v>43749</v>
      </c>
      <c r="H4534" s="8" t="s">
        <v>31</v>
      </c>
      <c r="I4534" s="8" t="s">
        <v>32</v>
      </c>
      <c r="J4534" s="9">
        <v>0</v>
      </c>
      <c r="K4534" s="9">
        <v>0</v>
      </c>
      <c r="L4534" s="8">
        <v>0</v>
      </c>
      <c r="M4534" s="14">
        <f t="shared" si="213"/>
        <v>0</v>
      </c>
      <c r="N4534" s="8">
        <v>0</v>
      </c>
      <c r="O4534" s="8">
        <v>0</v>
      </c>
      <c r="P4534" s="8" t="s">
        <v>106</v>
      </c>
      <c r="R4534" s="8">
        <v>-0.06</v>
      </c>
      <c r="S4534" s="13">
        <f>_xlfn.XLOOKUP(P4534,rif_fee_schedule!$A$2:$A$84,rif_fee_schedule!C$2:C$84, 0)*1.628</f>
        <v>0</v>
      </c>
      <c r="T4534" s="13">
        <f>_xlfn.XLOOKUP(P4534,rif_fee_schedule!$A$2:$A$84,rif_fee_schedule!D$2:D$84, 0)</f>
        <v>0</v>
      </c>
      <c r="U4534" s="14">
        <f t="shared" si="214"/>
        <v>0</v>
      </c>
      <c r="V4534" s="14">
        <f t="shared" si="215"/>
        <v>0</v>
      </c>
      <c r="W4534"/>
      <c r="Y4534" s="3">
        <v>272008405.74000001</v>
      </c>
      <c r="Z4534" s="3">
        <v>5573244.3300000001</v>
      </c>
      <c r="AA4534" s="3">
        <v>0</v>
      </c>
      <c r="AB4534">
        <v>0</v>
      </c>
      <c r="AC4534" s="3">
        <v>0</v>
      </c>
      <c r="AD4534" s="2">
        <v>-7297347.0099999998</v>
      </c>
      <c r="AE4534" s="3">
        <v>599122533.62</v>
      </c>
      <c r="AF4534" s="3">
        <v>12164932.65</v>
      </c>
      <c r="AG4534" s="3">
        <v>2628720.44</v>
      </c>
      <c r="AH4534" s="3">
        <v>103699.7</v>
      </c>
      <c r="AI4534" s="3">
        <v>2074</v>
      </c>
      <c r="AJ4534" s="2">
        <v>-10188946.82</v>
      </c>
    </row>
    <row r="4535" spans="1:36" hidden="1" x14ac:dyDescent="0.25">
      <c r="A4535" s="8">
        <v>6</v>
      </c>
      <c r="B4535" s="8" t="s">
        <v>5918</v>
      </c>
      <c r="C4535" s="8">
        <v>1079210010233</v>
      </c>
      <c r="D4535" s="8" t="s">
        <v>5919</v>
      </c>
      <c r="F4535" s="8" t="s">
        <v>5920</v>
      </c>
      <c r="G4535" s="10">
        <v>43763</v>
      </c>
      <c r="H4535" s="8" t="s">
        <v>31</v>
      </c>
      <c r="I4535" s="8" t="s">
        <v>38</v>
      </c>
      <c r="J4535" s="9">
        <v>9578.07</v>
      </c>
      <c r="K4535" s="9">
        <v>191.56</v>
      </c>
      <c r="L4535" s="8">
        <v>0</v>
      </c>
      <c r="M4535" s="14">
        <f t="shared" si="213"/>
        <v>9769.6299999999992</v>
      </c>
      <c r="N4535" s="8">
        <v>0</v>
      </c>
      <c r="O4535" s="8">
        <v>0</v>
      </c>
      <c r="P4535" s="8" t="s">
        <v>77</v>
      </c>
      <c r="R4535" s="8">
        <v>1</v>
      </c>
      <c r="S4535" s="13">
        <f>_xlfn.XLOOKUP(P4535,rif_fee_schedule!$A$2:$A$84,rif_fee_schedule!C$2:C$84, 0)*1.628</f>
        <v>9769.6279999999988</v>
      </c>
      <c r="T4535" s="13">
        <f>_xlfn.XLOOKUP(P4535,rif_fee_schedule!$A$2:$A$84,rif_fee_schedule!D$2:D$84, 0)</f>
        <v>5674</v>
      </c>
      <c r="U4535" s="14">
        <f t="shared" si="214"/>
        <v>9769.6279999999988</v>
      </c>
      <c r="V4535" s="14">
        <f t="shared" si="215"/>
        <v>5674</v>
      </c>
      <c r="W4535"/>
      <c r="Y4535" s="3">
        <v>43269262.359999999</v>
      </c>
      <c r="Z4535" s="3">
        <v>874367.57</v>
      </c>
      <c r="AA4535" s="3">
        <v>433279.63</v>
      </c>
      <c r="AB4535">
        <v>0</v>
      </c>
      <c r="AC4535" s="3">
        <v>0</v>
      </c>
      <c r="AD4535" s="2">
        <v>374512.67</v>
      </c>
      <c r="AE4535" s="3">
        <v>599122533.62</v>
      </c>
      <c r="AF4535" s="3">
        <v>12164932.65</v>
      </c>
      <c r="AG4535" s="3">
        <v>2628720.44</v>
      </c>
      <c r="AH4535" s="3">
        <v>103699.7</v>
      </c>
      <c r="AI4535" s="3">
        <v>2074</v>
      </c>
      <c r="AJ4535" s="2">
        <v>-10188946.82</v>
      </c>
    </row>
    <row r="4536" spans="1:36" hidden="1" x14ac:dyDescent="0.25">
      <c r="A4536" s="8">
        <v>6</v>
      </c>
      <c r="B4536" s="8" t="s">
        <v>5944</v>
      </c>
      <c r="C4536" s="8">
        <v>1079210010233</v>
      </c>
      <c r="D4536" s="8" t="s">
        <v>5945</v>
      </c>
      <c r="F4536" s="8" t="s">
        <v>5946</v>
      </c>
      <c r="G4536" s="10">
        <v>43762</v>
      </c>
      <c r="H4536" s="8" t="s">
        <v>31</v>
      </c>
      <c r="I4536" s="8" t="s">
        <v>38</v>
      </c>
      <c r="J4536" s="9">
        <v>9578.07</v>
      </c>
      <c r="K4536" s="9">
        <v>191.56</v>
      </c>
      <c r="L4536" s="8">
        <v>0</v>
      </c>
      <c r="M4536" s="14">
        <f t="shared" si="213"/>
        <v>9769.6299999999992</v>
      </c>
      <c r="N4536" s="8">
        <v>0</v>
      </c>
      <c r="O4536" s="8">
        <v>0</v>
      </c>
      <c r="P4536" s="8" t="s">
        <v>77</v>
      </c>
      <c r="R4536" s="8">
        <v>1</v>
      </c>
      <c r="S4536" s="13">
        <f>_xlfn.XLOOKUP(P4536,rif_fee_schedule!$A$2:$A$84,rif_fee_schedule!C$2:C$84, 0)*1.628</f>
        <v>9769.6279999999988</v>
      </c>
      <c r="T4536" s="13">
        <f>_xlfn.XLOOKUP(P4536,rif_fee_schedule!$A$2:$A$84,rif_fee_schedule!D$2:D$84, 0)</f>
        <v>5674</v>
      </c>
      <c r="U4536" s="14">
        <f t="shared" si="214"/>
        <v>9769.6279999999988</v>
      </c>
      <c r="V4536" s="14">
        <f t="shared" si="215"/>
        <v>5674</v>
      </c>
      <c r="W4536"/>
      <c r="Y4536" s="3">
        <v>43269262.359999999</v>
      </c>
      <c r="Z4536" s="3">
        <v>874367.57</v>
      </c>
      <c r="AA4536" s="3">
        <v>433279.63</v>
      </c>
      <c r="AB4536">
        <v>0</v>
      </c>
      <c r="AC4536" s="3">
        <v>0</v>
      </c>
      <c r="AD4536" s="2">
        <v>374512.67</v>
      </c>
      <c r="AE4536" s="3">
        <v>599122533.62</v>
      </c>
      <c r="AF4536" s="3">
        <v>12164932.65</v>
      </c>
      <c r="AG4536" s="3">
        <v>2628720.44</v>
      </c>
      <c r="AH4536" s="3">
        <v>103699.7</v>
      </c>
      <c r="AI4536" s="3">
        <v>2074</v>
      </c>
      <c r="AJ4536" s="2">
        <v>-10188946.82</v>
      </c>
    </row>
    <row r="4537" spans="1:36" hidden="1" x14ac:dyDescent="0.25">
      <c r="A4537" s="8">
        <v>6</v>
      </c>
      <c r="B4537" s="8" t="s">
        <v>5906</v>
      </c>
      <c r="C4537" s="8">
        <v>1079210010233</v>
      </c>
      <c r="D4537" s="8" t="s">
        <v>5907</v>
      </c>
      <c r="F4537" s="8" t="s">
        <v>5908</v>
      </c>
      <c r="G4537" s="10">
        <v>43762</v>
      </c>
      <c r="H4537" s="8" t="s">
        <v>31</v>
      </c>
      <c r="I4537" s="8" t="s">
        <v>38</v>
      </c>
      <c r="J4537" s="9">
        <v>9578.07</v>
      </c>
      <c r="K4537" s="9">
        <v>191.56</v>
      </c>
      <c r="L4537" s="8">
        <v>0</v>
      </c>
      <c r="M4537" s="14">
        <f t="shared" si="213"/>
        <v>9769.6299999999992</v>
      </c>
      <c r="N4537" s="8">
        <v>0</v>
      </c>
      <c r="O4537" s="8">
        <v>0</v>
      </c>
      <c r="P4537" s="8" t="s">
        <v>77</v>
      </c>
      <c r="R4537" s="8">
        <v>1</v>
      </c>
      <c r="S4537" s="13">
        <f>_xlfn.XLOOKUP(P4537,rif_fee_schedule!$A$2:$A$84,rif_fee_schedule!C$2:C$84, 0)*1.628</f>
        <v>9769.6279999999988</v>
      </c>
      <c r="T4537" s="13">
        <f>_xlfn.XLOOKUP(P4537,rif_fee_schedule!$A$2:$A$84,rif_fee_schedule!D$2:D$84, 0)</f>
        <v>5674</v>
      </c>
      <c r="U4537" s="14">
        <f t="shared" si="214"/>
        <v>9769.6279999999988</v>
      </c>
      <c r="V4537" s="14">
        <f t="shared" si="215"/>
        <v>5674</v>
      </c>
      <c r="W4537"/>
      <c r="Y4537" s="3">
        <v>43269262.359999999</v>
      </c>
      <c r="Z4537" s="3">
        <v>874367.57</v>
      </c>
      <c r="AA4537" s="3">
        <v>433279.63</v>
      </c>
      <c r="AB4537">
        <v>0</v>
      </c>
      <c r="AC4537" s="3">
        <v>0</v>
      </c>
      <c r="AD4537" s="2">
        <v>374512.67</v>
      </c>
      <c r="AE4537" s="3">
        <v>599122533.62</v>
      </c>
      <c r="AF4537" s="3">
        <v>12164932.65</v>
      </c>
      <c r="AG4537" s="3">
        <v>2628720.44</v>
      </c>
      <c r="AH4537" s="3">
        <v>103699.7</v>
      </c>
      <c r="AI4537" s="3">
        <v>2074</v>
      </c>
      <c r="AJ4537" s="2">
        <v>-10188946.82</v>
      </c>
    </row>
    <row r="4538" spans="1:36" hidden="1" x14ac:dyDescent="0.25">
      <c r="A4538" s="8">
        <v>6</v>
      </c>
      <c r="B4538" s="8" t="s">
        <v>5903</v>
      </c>
      <c r="C4538" s="8">
        <v>1079210010233</v>
      </c>
      <c r="D4538" s="8" t="s">
        <v>5904</v>
      </c>
      <c r="F4538" s="8" t="s">
        <v>5905</v>
      </c>
      <c r="G4538" s="10">
        <v>43762</v>
      </c>
      <c r="H4538" s="8" t="s">
        <v>31</v>
      </c>
      <c r="I4538" s="8" t="s">
        <v>38</v>
      </c>
      <c r="J4538" s="9">
        <v>9578.07</v>
      </c>
      <c r="K4538" s="9">
        <v>191.56</v>
      </c>
      <c r="L4538" s="8">
        <v>0</v>
      </c>
      <c r="M4538" s="14">
        <f t="shared" si="213"/>
        <v>9769.6299999999992</v>
      </c>
      <c r="N4538" s="8">
        <v>0</v>
      </c>
      <c r="O4538" s="8">
        <v>0</v>
      </c>
      <c r="P4538" s="8" t="s">
        <v>77</v>
      </c>
      <c r="R4538" s="8">
        <v>1</v>
      </c>
      <c r="S4538" s="13">
        <f>_xlfn.XLOOKUP(P4538,rif_fee_schedule!$A$2:$A$84,rif_fee_schedule!C$2:C$84, 0)*1.628</f>
        <v>9769.6279999999988</v>
      </c>
      <c r="T4538" s="13">
        <f>_xlfn.XLOOKUP(P4538,rif_fee_schedule!$A$2:$A$84,rif_fee_schedule!D$2:D$84, 0)</f>
        <v>5674</v>
      </c>
      <c r="U4538" s="14">
        <f t="shared" si="214"/>
        <v>9769.6279999999988</v>
      </c>
      <c r="V4538" s="14">
        <f t="shared" si="215"/>
        <v>5674</v>
      </c>
      <c r="W4538"/>
      <c r="Y4538" s="3">
        <v>43269262.359999999</v>
      </c>
      <c r="Z4538" s="3">
        <v>874367.57</v>
      </c>
      <c r="AA4538" s="3">
        <v>433279.63</v>
      </c>
      <c r="AB4538">
        <v>0</v>
      </c>
      <c r="AC4538" s="3">
        <v>0</v>
      </c>
      <c r="AD4538" s="2">
        <v>374512.67</v>
      </c>
      <c r="AE4538" s="3">
        <v>599122533.62</v>
      </c>
      <c r="AF4538" s="3">
        <v>12164932.65</v>
      </c>
      <c r="AG4538" s="3">
        <v>2628720.44</v>
      </c>
      <c r="AH4538" s="3">
        <v>103699.7</v>
      </c>
      <c r="AI4538" s="3">
        <v>2074</v>
      </c>
      <c r="AJ4538" s="2">
        <v>-10188946.82</v>
      </c>
    </row>
    <row r="4539" spans="1:36" hidden="1" x14ac:dyDescent="0.25">
      <c r="A4539" s="8">
        <v>6</v>
      </c>
      <c r="B4539" s="8" t="s">
        <v>5915</v>
      </c>
      <c r="C4539" s="8">
        <v>1079210010233</v>
      </c>
      <c r="D4539" s="8" t="s">
        <v>5916</v>
      </c>
      <c r="F4539" s="8" t="s">
        <v>5917</v>
      </c>
      <c r="G4539" s="10">
        <v>43763</v>
      </c>
      <c r="H4539" s="8" t="s">
        <v>31</v>
      </c>
      <c r="I4539" s="8" t="s">
        <v>38</v>
      </c>
      <c r="J4539" s="9">
        <v>9578.07</v>
      </c>
      <c r="K4539" s="9">
        <v>191.56</v>
      </c>
      <c r="L4539" s="8">
        <v>0</v>
      </c>
      <c r="M4539" s="14">
        <f t="shared" si="213"/>
        <v>9769.6299999999992</v>
      </c>
      <c r="N4539" s="8">
        <v>0</v>
      </c>
      <c r="O4539" s="8">
        <v>0</v>
      </c>
      <c r="P4539" s="8" t="s">
        <v>77</v>
      </c>
      <c r="R4539" s="8">
        <v>1</v>
      </c>
      <c r="S4539" s="13">
        <f>_xlfn.XLOOKUP(P4539,rif_fee_schedule!$A$2:$A$84,rif_fee_schedule!C$2:C$84, 0)*1.628</f>
        <v>9769.6279999999988</v>
      </c>
      <c r="T4539" s="13">
        <f>_xlfn.XLOOKUP(P4539,rif_fee_schedule!$A$2:$A$84,rif_fee_schedule!D$2:D$84, 0)</f>
        <v>5674</v>
      </c>
      <c r="U4539" s="14">
        <f t="shared" si="214"/>
        <v>9769.6279999999988</v>
      </c>
      <c r="V4539" s="14">
        <f t="shared" si="215"/>
        <v>5674</v>
      </c>
      <c r="W4539"/>
      <c r="Y4539" s="3">
        <v>43269262.359999999</v>
      </c>
      <c r="Z4539" s="3">
        <v>874367.57</v>
      </c>
      <c r="AA4539" s="3">
        <v>433279.63</v>
      </c>
      <c r="AB4539">
        <v>0</v>
      </c>
      <c r="AC4539" s="3">
        <v>0</v>
      </c>
      <c r="AD4539" s="2">
        <v>374512.67</v>
      </c>
      <c r="AE4539" s="3">
        <v>599122533.62</v>
      </c>
      <c r="AF4539" s="3">
        <v>12164932.65</v>
      </c>
      <c r="AG4539" s="3">
        <v>2628720.44</v>
      </c>
      <c r="AH4539" s="3">
        <v>103699.7</v>
      </c>
      <c r="AI4539" s="3">
        <v>2074</v>
      </c>
      <c r="AJ4539" s="2">
        <v>-10188946.82</v>
      </c>
    </row>
    <row r="4540" spans="1:36" hidden="1" x14ac:dyDescent="0.25">
      <c r="A4540" s="8">
        <v>6</v>
      </c>
      <c r="B4540" s="8" t="s">
        <v>5909</v>
      </c>
      <c r="C4540" s="8">
        <v>1079210010233</v>
      </c>
      <c r="D4540" s="8" t="s">
        <v>5910</v>
      </c>
      <c r="F4540" s="8" t="s">
        <v>5911</v>
      </c>
      <c r="G4540" s="10">
        <v>43761</v>
      </c>
      <c r="H4540" s="8" t="s">
        <v>31</v>
      </c>
      <c r="I4540" s="8" t="s">
        <v>38</v>
      </c>
      <c r="J4540" s="9">
        <v>9578.07</v>
      </c>
      <c r="K4540" s="9">
        <v>191.56</v>
      </c>
      <c r="L4540" s="8">
        <v>0</v>
      </c>
      <c r="M4540" s="14">
        <f t="shared" si="213"/>
        <v>9769.6299999999992</v>
      </c>
      <c r="N4540" s="8">
        <v>0</v>
      </c>
      <c r="O4540" s="8">
        <v>0</v>
      </c>
      <c r="P4540" s="8" t="s">
        <v>77</v>
      </c>
      <c r="R4540" s="8">
        <v>1</v>
      </c>
      <c r="S4540" s="13">
        <f>_xlfn.XLOOKUP(P4540,rif_fee_schedule!$A$2:$A$84,rif_fee_schedule!C$2:C$84, 0)*1.628</f>
        <v>9769.6279999999988</v>
      </c>
      <c r="T4540" s="13">
        <f>_xlfn.XLOOKUP(P4540,rif_fee_schedule!$A$2:$A$84,rif_fee_schedule!D$2:D$84, 0)</f>
        <v>5674</v>
      </c>
      <c r="U4540" s="14">
        <f t="shared" si="214"/>
        <v>9769.6279999999988</v>
      </c>
      <c r="V4540" s="14">
        <f t="shared" si="215"/>
        <v>5674</v>
      </c>
      <c r="W4540"/>
      <c r="Y4540" s="3">
        <v>43269262.359999999</v>
      </c>
      <c r="Z4540" s="3">
        <v>874367.57</v>
      </c>
      <c r="AA4540" s="3">
        <v>433279.63</v>
      </c>
      <c r="AB4540">
        <v>0</v>
      </c>
      <c r="AC4540" s="3">
        <v>0</v>
      </c>
      <c r="AD4540" s="2">
        <v>374512.67</v>
      </c>
      <c r="AE4540" s="3">
        <v>599122533.62</v>
      </c>
      <c r="AF4540" s="3">
        <v>12164932.65</v>
      </c>
      <c r="AG4540" s="3">
        <v>2628720.44</v>
      </c>
      <c r="AH4540" s="3">
        <v>103699.7</v>
      </c>
      <c r="AI4540" s="3">
        <v>2074</v>
      </c>
      <c r="AJ4540" s="2">
        <v>-10188946.82</v>
      </c>
    </row>
    <row r="4541" spans="1:36" hidden="1" x14ac:dyDescent="0.25">
      <c r="A4541" s="8">
        <v>6</v>
      </c>
      <c r="B4541" s="8" t="s">
        <v>5930</v>
      </c>
      <c r="C4541" s="8">
        <v>1079210010233</v>
      </c>
      <c r="D4541" s="8" t="s">
        <v>5931</v>
      </c>
      <c r="F4541" s="8" t="s">
        <v>5932</v>
      </c>
      <c r="G4541" s="10">
        <v>43761</v>
      </c>
      <c r="H4541" s="8" t="s">
        <v>31</v>
      </c>
      <c r="I4541" s="8" t="s">
        <v>38</v>
      </c>
      <c r="J4541" s="9">
        <v>9578.07</v>
      </c>
      <c r="K4541" s="9">
        <v>191.56</v>
      </c>
      <c r="L4541" s="8">
        <v>0</v>
      </c>
      <c r="M4541" s="14">
        <f t="shared" si="213"/>
        <v>9769.6299999999992</v>
      </c>
      <c r="N4541" s="8">
        <v>0</v>
      </c>
      <c r="O4541" s="8">
        <v>0</v>
      </c>
      <c r="P4541" s="8" t="s">
        <v>77</v>
      </c>
      <c r="R4541" s="8">
        <v>1</v>
      </c>
      <c r="S4541" s="13">
        <f>_xlfn.XLOOKUP(P4541,rif_fee_schedule!$A$2:$A$84,rif_fee_schedule!C$2:C$84, 0)*1.628</f>
        <v>9769.6279999999988</v>
      </c>
      <c r="T4541" s="13">
        <f>_xlfn.XLOOKUP(P4541,rif_fee_schedule!$A$2:$A$84,rif_fee_schedule!D$2:D$84, 0)</f>
        <v>5674</v>
      </c>
      <c r="U4541" s="14">
        <f t="shared" si="214"/>
        <v>9769.6279999999988</v>
      </c>
      <c r="V4541" s="14">
        <f t="shared" si="215"/>
        <v>5674</v>
      </c>
      <c r="W4541"/>
      <c r="Y4541" s="3">
        <v>43269262.359999999</v>
      </c>
      <c r="Z4541" s="3">
        <v>874367.57</v>
      </c>
      <c r="AA4541" s="3">
        <v>433279.63</v>
      </c>
      <c r="AB4541">
        <v>0</v>
      </c>
      <c r="AC4541" s="3">
        <v>0</v>
      </c>
      <c r="AD4541" s="2">
        <v>374512.67</v>
      </c>
      <c r="AE4541" s="3">
        <v>599122533.62</v>
      </c>
      <c r="AF4541" s="3">
        <v>12164932.65</v>
      </c>
      <c r="AG4541" s="3">
        <v>2628720.44</v>
      </c>
      <c r="AH4541" s="3">
        <v>103699.7</v>
      </c>
      <c r="AI4541" s="3">
        <v>2074</v>
      </c>
      <c r="AJ4541" s="2">
        <v>-10188946.82</v>
      </c>
    </row>
    <row r="4542" spans="1:36" hidden="1" x14ac:dyDescent="0.25">
      <c r="A4542" s="8">
        <v>6</v>
      </c>
      <c r="B4542" s="8" t="s">
        <v>5900</v>
      </c>
      <c r="C4542" s="8">
        <v>1079210010233</v>
      </c>
      <c r="D4542" s="8" t="s">
        <v>5901</v>
      </c>
      <c r="F4542" s="8" t="s">
        <v>5902</v>
      </c>
      <c r="G4542" s="10">
        <v>43761</v>
      </c>
      <c r="H4542" s="8" t="s">
        <v>31</v>
      </c>
      <c r="I4542" s="8" t="s">
        <v>38</v>
      </c>
      <c r="J4542" s="9">
        <v>9578.07</v>
      </c>
      <c r="K4542" s="9">
        <v>191.56</v>
      </c>
      <c r="L4542" s="8">
        <v>0</v>
      </c>
      <c r="M4542" s="14">
        <f t="shared" si="213"/>
        <v>9769.6299999999992</v>
      </c>
      <c r="N4542" s="8">
        <v>0</v>
      </c>
      <c r="O4542" s="8">
        <v>0</v>
      </c>
      <c r="P4542" s="8" t="s">
        <v>77</v>
      </c>
      <c r="R4542" s="8">
        <v>1</v>
      </c>
      <c r="S4542" s="13">
        <f>_xlfn.XLOOKUP(P4542,rif_fee_schedule!$A$2:$A$84,rif_fee_schedule!C$2:C$84, 0)*1.628</f>
        <v>9769.6279999999988</v>
      </c>
      <c r="T4542" s="13">
        <f>_xlfn.XLOOKUP(P4542,rif_fee_schedule!$A$2:$A$84,rif_fee_schedule!D$2:D$84, 0)</f>
        <v>5674</v>
      </c>
      <c r="U4542" s="14">
        <f t="shared" si="214"/>
        <v>9769.6279999999988</v>
      </c>
      <c r="V4542" s="14">
        <f t="shared" si="215"/>
        <v>5674</v>
      </c>
      <c r="W4542"/>
      <c r="Y4542" s="3">
        <v>43269262.359999999</v>
      </c>
      <c r="Z4542" s="3">
        <v>874367.57</v>
      </c>
      <c r="AA4542" s="3">
        <v>433279.63</v>
      </c>
      <c r="AB4542">
        <v>0</v>
      </c>
      <c r="AC4542" s="3">
        <v>0</v>
      </c>
      <c r="AD4542" s="2">
        <v>374512.67</v>
      </c>
      <c r="AE4542" s="3">
        <v>599122533.62</v>
      </c>
      <c r="AF4542" s="3">
        <v>12164932.65</v>
      </c>
      <c r="AG4542" s="3">
        <v>2628720.44</v>
      </c>
      <c r="AH4542" s="3">
        <v>103699.7</v>
      </c>
      <c r="AI4542" s="3">
        <v>2074</v>
      </c>
      <c r="AJ4542" s="2">
        <v>-10188946.82</v>
      </c>
    </row>
    <row r="4543" spans="1:36" hidden="1" x14ac:dyDescent="0.25">
      <c r="A4543" s="8">
        <v>6</v>
      </c>
      <c r="B4543" s="8" t="s">
        <v>5933</v>
      </c>
      <c r="C4543" s="8">
        <v>1079210010233</v>
      </c>
      <c r="D4543" s="8" t="s">
        <v>5934</v>
      </c>
      <c r="F4543" s="8" t="s">
        <v>5935</v>
      </c>
      <c r="G4543" s="10">
        <v>43760</v>
      </c>
      <c r="H4543" s="8" t="s">
        <v>31</v>
      </c>
      <c r="I4543" s="8" t="s">
        <v>38</v>
      </c>
      <c r="J4543" s="9">
        <v>9578.07</v>
      </c>
      <c r="K4543" s="9">
        <v>191.56</v>
      </c>
      <c r="L4543" s="8">
        <v>0</v>
      </c>
      <c r="M4543" s="14">
        <f t="shared" si="213"/>
        <v>9769.6299999999992</v>
      </c>
      <c r="N4543" s="8">
        <v>0</v>
      </c>
      <c r="O4543" s="8">
        <v>0</v>
      </c>
      <c r="P4543" s="8" t="s">
        <v>77</v>
      </c>
      <c r="R4543" s="8">
        <v>1</v>
      </c>
      <c r="S4543" s="13">
        <f>_xlfn.XLOOKUP(P4543,rif_fee_schedule!$A$2:$A$84,rif_fee_schedule!C$2:C$84, 0)*1.628</f>
        <v>9769.6279999999988</v>
      </c>
      <c r="T4543" s="13">
        <f>_xlfn.XLOOKUP(P4543,rif_fee_schedule!$A$2:$A$84,rif_fee_schedule!D$2:D$84, 0)</f>
        <v>5674</v>
      </c>
      <c r="U4543" s="14">
        <f t="shared" si="214"/>
        <v>9769.6279999999988</v>
      </c>
      <c r="V4543" s="14">
        <f t="shared" si="215"/>
        <v>5674</v>
      </c>
      <c r="W4543"/>
      <c r="Y4543" s="3">
        <v>43269262.359999999</v>
      </c>
      <c r="Z4543" s="3">
        <v>874367.57</v>
      </c>
      <c r="AA4543" s="3">
        <v>433279.63</v>
      </c>
      <c r="AB4543">
        <v>0</v>
      </c>
      <c r="AC4543" s="3">
        <v>0</v>
      </c>
      <c r="AD4543" s="2">
        <v>374512.67</v>
      </c>
      <c r="AE4543" s="3">
        <v>599122533.62</v>
      </c>
      <c r="AF4543" s="3">
        <v>12164932.65</v>
      </c>
      <c r="AG4543" s="3">
        <v>2628720.44</v>
      </c>
      <c r="AH4543" s="3">
        <v>103699.7</v>
      </c>
      <c r="AI4543" s="3">
        <v>2074</v>
      </c>
      <c r="AJ4543" s="2">
        <v>-10188946.82</v>
      </c>
    </row>
    <row r="4544" spans="1:36" hidden="1" x14ac:dyDescent="0.25">
      <c r="A4544" s="8">
        <v>6</v>
      </c>
      <c r="B4544" s="8" t="s">
        <v>5924</v>
      </c>
      <c r="C4544" s="8">
        <v>1079210010233</v>
      </c>
      <c r="D4544" s="8" t="s">
        <v>5925</v>
      </c>
      <c r="F4544" s="8" t="s">
        <v>5926</v>
      </c>
      <c r="G4544" s="10">
        <v>43763</v>
      </c>
      <c r="H4544" s="8" t="s">
        <v>31</v>
      </c>
      <c r="I4544" s="8" t="s">
        <v>38</v>
      </c>
      <c r="J4544" s="9">
        <v>9578.07</v>
      </c>
      <c r="K4544" s="9">
        <v>191.56</v>
      </c>
      <c r="L4544" s="8">
        <v>0</v>
      </c>
      <c r="M4544" s="14">
        <f t="shared" si="213"/>
        <v>9769.6299999999992</v>
      </c>
      <c r="N4544" s="8">
        <v>0</v>
      </c>
      <c r="O4544" s="8">
        <v>0</v>
      </c>
      <c r="P4544" s="8" t="s">
        <v>77</v>
      </c>
      <c r="R4544" s="8">
        <v>1</v>
      </c>
      <c r="S4544" s="13">
        <f>_xlfn.XLOOKUP(P4544,rif_fee_schedule!$A$2:$A$84,rif_fee_schedule!C$2:C$84, 0)*1.628</f>
        <v>9769.6279999999988</v>
      </c>
      <c r="T4544" s="13">
        <f>_xlfn.XLOOKUP(P4544,rif_fee_schedule!$A$2:$A$84,rif_fee_schedule!D$2:D$84, 0)</f>
        <v>5674</v>
      </c>
      <c r="U4544" s="14">
        <f t="shared" si="214"/>
        <v>9769.6279999999988</v>
      </c>
      <c r="V4544" s="14">
        <f t="shared" si="215"/>
        <v>5674</v>
      </c>
      <c r="W4544"/>
      <c r="Y4544" s="3">
        <v>43269262.359999999</v>
      </c>
      <c r="Z4544" s="3">
        <v>874367.57</v>
      </c>
      <c r="AA4544" s="3">
        <v>433279.63</v>
      </c>
      <c r="AB4544">
        <v>0</v>
      </c>
      <c r="AC4544" s="3">
        <v>0</v>
      </c>
      <c r="AD4544" s="2">
        <v>374512.67</v>
      </c>
      <c r="AE4544" s="3">
        <v>599122533.62</v>
      </c>
      <c r="AF4544" s="3">
        <v>12164932.65</v>
      </c>
      <c r="AG4544" s="3">
        <v>2628720.44</v>
      </c>
      <c r="AH4544" s="3">
        <v>103699.7</v>
      </c>
      <c r="AI4544" s="3">
        <v>2074</v>
      </c>
      <c r="AJ4544" s="2">
        <v>-10188946.82</v>
      </c>
    </row>
    <row r="4545" spans="1:36" hidden="1" x14ac:dyDescent="0.25">
      <c r="A4545" s="8">
        <v>6</v>
      </c>
      <c r="B4545" s="8" t="s">
        <v>5941</v>
      </c>
      <c r="C4545" s="8">
        <v>1079210010233</v>
      </c>
      <c r="D4545" s="8" t="s">
        <v>5942</v>
      </c>
      <c r="F4545" s="8" t="s">
        <v>5943</v>
      </c>
      <c r="G4545" s="10">
        <v>43759</v>
      </c>
      <c r="H4545" s="8" t="s">
        <v>31</v>
      </c>
      <c r="I4545" s="8" t="s">
        <v>38</v>
      </c>
      <c r="J4545" s="9">
        <v>9578.07</v>
      </c>
      <c r="K4545" s="9">
        <v>191.56</v>
      </c>
      <c r="L4545" s="8">
        <v>0</v>
      </c>
      <c r="M4545" s="14">
        <f t="shared" si="213"/>
        <v>9769.6299999999992</v>
      </c>
      <c r="N4545" s="8">
        <v>0</v>
      </c>
      <c r="O4545" s="8">
        <v>0</v>
      </c>
      <c r="P4545" s="8" t="s">
        <v>77</v>
      </c>
      <c r="R4545" s="8">
        <v>1</v>
      </c>
      <c r="S4545" s="13">
        <f>_xlfn.XLOOKUP(P4545,rif_fee_schedule!$A$2:$A$84,rif_fee_schedule!C$2:C$84, 0)*1.628</f>
        <v>9769.6279999999988</v>
      </c>
      <c r="T4545" s="13">
        <f>_xlfn.XLOOKUP(P4545,rif_fee_schedule!$A$2:$A$84,rif_fee_schedule!D$2:D$84, 0)</f>
        <v>5674</v>
      </c>
      <c r="U4545" s="14">
        <f t="shared" si="214"/>
        <v>9769.6279999999988</v>
      </c>
      <c r="V4545" s="14">
        <f t="shared" si="215"/>
        <v>5674</v>
      </c>
      <c r="W4545"/>
      <c r="Y4545" s="3">
        <v>43269262.359999999</v>
      </c>
      <c r="Z4545" s="3">
        <v>874367.57</v>
      </c>
      <c r="AA4545" s="3">
        <v>433279.63</v>
      </c>
      <c r="AB4545">
        <v>0</v>
      </c>
      <c r="AC4545" s="3">
        <v>0</v>
      </c>
      <c r="AD4545" s="2">
        <v>374512.67</v>
      </c>
      <c r="AE4545" s="3">
        <v>599122533.62</v>
      </c>
      <c r="AF4545" s="3">
        <v>12164932.65</v>
      </c>
      <c r="AG4545" s="3">
        <v>2628720.44</v>
      </c>
      <c r="AH4545" s="3">
        <v>103699.7</v>
      </c>
      <c r="AI4545" s="3">
        <v>2074</v>
      </c>
      <c r="AJ4545" s="2">
        <v>-10188946.82</v>
      </c>
    </row>
    <row r="4546" spans="1:36" hidden="1" x14ac:dyDescent="0.25">
      <c r="A4546" s="8">
        <v>6</v>
      </c>
      <c r="B4546" s="8" t="s">
        <v>5921</v>
      </c>
      <c r="C4546" s="8">
        <v>1079210010233</v>
      </c>
      <c r="D4546" s="8" t="s">
        <v>5922</v>
      </c>
      <c r="F4546" s="8" t="s">
        <v>5923</v>
      </c>
      <c r="G4546" s="10">
        <v>43763</v>
      </c>
      <c r="H4546" s="8" t="s">
        <v>31</v>
      </c>
      <c r="I4546" s="8" t="s">
        <v>38</v>
      </c>
      <c r="J4546" s="9">
        <v>9578.07</v>
      </c>
      <c r="K4546" s="9">
        <v>191.56</v>
      </c>
      <c r="L4546" s="8">
        <v>0</v>
      </c>
      <c r="M4546" s="14">
        <f t="shared" si="213"/>
        <v>9769.6299999999992</v>
      </c>
      <c r="N4546" s="8">
        <v>0</v>
      </c>
      <c r="O4546" s="8">
        <v>0</v>
      </c>
      <c r="P4546" s="8" t="s">
        <v>77</v>
      </c>
      <c r="R4546" s="8">
        <v>1</v>
      </c>
      <c r="S4546" s="13">
        <f>_xlfn.XLOOKUP(P4546,rif_fee_schedule!$A$2:$A$84,rif_fee_schedule!C$2:C$84, 0)*1.628</f>
        <v>9769.6279999999988</v>
      </c>
      <c r="T4546" s="13">
        <f>_xlfn.XLOOKUP(P4546,rif_fee_schedule!$A$2:$A$84,rif_fee_schedule!D$2:D$84, 0)</f>
        <v>5674</v>
      </c>
      <c r="U4546" s="14">
        <f t="shared" si="214"/>
        <v>9769.6279999999988</v>
      </c>
      <c r="V4546" s="14">
        <f t="shared" si="215"/>
        <v>5674</v>
      </c>
      <c r="W4546"/>
      <c r="Y4546" s="3">
        <v>43269262.359999999</v>
      </c>
      <c r="Z4546" s="3">
        <v>874367.57</v>
      </c>
      <c r="AA4546" s="3">
        <v>433279.63</v>
      </c>
      <c r="AB4546">
        <v>0</v>
      </c>
      <c r="AC4546" s="3">
        <v>0</v>
      </c>
      <c r="AD4546" s="2">
        <v>374512.67</v>
      </c>
      <c r="AE4546" s="3">
        <v>599122533.62</v>
      </c>
      <c r="AF4546" s="3">
        <v>12164932.65</v>
      </c>
      <c r="AG4546" s="3">
        <v>2628720.44</v>
      </c>
      <c r="AH4546" s="3">
        <v>103699.7</v>
      </c>
      <c r="AI4546" s="3">
        <v>2074</v>
      </c>
      <c r="AJ4546" s="2">
        <v>-10188946.82</v>
      </c>
    </row>
    <row r="4547" spans="1:36" hidden="1" x14ac:dyDescent="0.25">
      <c r="A4547" s="8">
        <v>6</v>
      </c>
      <c r="B4547" s="8" t="s">
        <v>5938</v>
      </c>
      <c r="C4547" s="8">
        <v>1079210010233</v>
      </c>
      <c r="D4547" s="8" t="s">
        <v>5939</v>
      </c>
      <c r="F4547" s="8" t="s">
        <v>5940</v>
      </c>
      <c r="G4547" s="10">
        <v>43762</v>
      </c>
      <c r="H4547" s="8" t="s">
        <v>31</v>
      </c>
      <c r="I4547" s="8" t="s">
        <v>38</v>
      </c>
      <c r="J4547" s="9">
        <v>9578.07</v>
      </c>
      <c r="K4547" s="9">
        <v>191.56</v>
      </c>
      <c r="L4547" s="8">
        <v>0</v>
      </c>
      <c r="M4547" s="14">
        <f t="shared" si="213"/>
        <v>9769.6299999999992</v>
      </c>
      <c r="N4547" s="8">
        <v>0</v>
      </c>
      <c r="O4547" s="8">
        <v>0</v>
      </c>
      <c r="P4547" s="8" t="s">
        <v>77</v>
      </c>
      <c r="R4547" s="8">
        <v>1</v>
      </c>
      <c r="S4547" s="13">
        <f>_xlfn.XLOOKUP(P4547,rif_fee_schedule!$A$2:$A$84,rif_fee_schedule!C$2:C$84, 0)*1.628</f>
        <v>9769.6279999999988</v>
      </c>
      <c r="T4547" s="13">
        <f>_xlfn.XLOOKUP(P4547,rif_fee_schedule!$A$2:$A$84,rif_fee_schedule!D$2:D$84, 0)</f>
        <v>5674</v>
      </c>
      <c r="U4547" s="14">
        <f t="shared" si="214"/>
        <v>9769.6279999999988</v>
      </c>
      <c r="V4547" s="14">
        <f t="shared" si="215"/>
        <v>5674</v>
      </c>
      <c r="W4547"/>
      <c r="Y4547" s="3">
        <v>43269262.359999999</v>
      </c>
      <c r="Z4547" s="3">
        <v>874367.57</v>
      </c>
      <c r="AA4547" s="3">
        <v>433279.63</v>
      </c>
      <c r="AB4547">
        <v>0</v>
      </c>
      <c r="AC4547" s="3">
        <v>0</v>
      </c>
      <c r="AD4547" s="2">
        <v>374512.67</v>
      </c>
      <c r="AE4547" s="3">
        <v>599122533.62</v>
      </c>
      <c r="AF4547" s="3">
        <v>12164932.65</v>
      </c>
      <c r="AG4547" s="3">
        <v>2628720.44</v>
      </c>
      <c r="AH4547" s="3">
        <v>103699.7</v>
      </c>
      <c r="AI4547" s="3">
        <v>2074</v>
      </c>
      <c r="AJ4547" s="2">
        <v>-10188946.82</v>
      </c>
    </row>
    <row r="4548" spans="1:36" hidden="1" x14ac:dyDescent="0.25">
      <c r="A4548" s="8">
        <v>2</v>
      </c>
      <c r="B4548" s="8" t="s">
        <v>1316</v>
      </c>
      <c r="C4548" s="8">
        <v>131240020710</v>
      </c>
      <c r="D4548" s="8" t="s">
        <v>1317</v>
      </c>
      <c r="F4548" s="8" t="s">
        <v>1318</v>
      </c>
      <c r="G4548" s="10">
        <v>43753</v>
      </c>
      <c r="H4548" s="8" t="s">
        <v>31</v>
      </c>
      <c r="I4548" s="8" t="s">
        <v>38</v>
      </c>
      <c r="J4548" s="9">
        <v>0</v>
      </c>
      <c r="K4548" s="9">
        <v>0</v>
      </c>
      <c r="L4548" s="8">
        <v>0</v>
      </c>
      <c r="M4548" s="14">
        <f t="shared" si="213"/>
        <v>0</v>
      </c>
      <c r="N4548" s="8">
        <v>0</v>
      </c>
      <c r="O4548" s="8">
        <v>0</v>
      </c>
      <c r="P4548" s="8" t="s">
        <v>114</v>
      </c>
      <c r="R4548" s="8">
        <v>2</v>
      </c>
      <c r="S4548" s="13">
        <f>_xlfn.XLOOKUP(P4548,rif_fee_schedule!$A$2:$A$84,rif_fee_schedule!C$2:C$84, 0)*1.628</f>
        <v>4288.152</v>
      </c>
      <c r="T4548" s="13">
        <f>_xlfn.XLOOKUP(P4548,rif_fee_schedule!$A$2:$A$84,rif_fee_schedule!D$2:D$84, 0)</f>
        <v>2490</v>
      </c>
      <c r="U4548" s="14">
        <f t="shared" si="214"/>
        <v>8576.3040000000001</v>
      </c>
      <c r="V4548" s="14">
        <f t="shared" si="215"/>
        <v>4980</v>
      </c>
      <c r="W4548"/>
      <c r="Y4548" s="3">
        <v>272008405.74000001</v>
      </c>
      <c r="Z4548" s="3">
        <v>5573244.3300000001</v>
      </c>
      <c r="AA4548" s="3">
        <v>0</v>
      </c>
      <c r="AB4548">
        <v>0</v>
      </c>
      <c r="AC4548" s="3">
        <v>0</v>
      </c>
      <c r="AD4548" s="2">
        <v>-7297347.0099999998</v>
      </c>
      <c r="AE4548" s="3">
        <v>599122533.62</v>
      </c>
      <c r="AF4548" s="3">
        <v>12164932.65</v>
      </c>
      <c r="AG4548" s="3">
        <v>2628720.44</v>
      </c>
      <c r="AH4548" s="3">
        <v>103699.7</v>
      </c>
      <c r="AI4548" s="3">
        <v>2074</v>
      </c>
      <c r="AJ4548" s="2">
        <v>-10188946.82</v>
      </c>
    </row>
    <row r="4549" spans="1:36" hidden="1" x14ac:dyDescent="0.25">
      <c r="A4549" s="8">
        <v>2</v>
      </c>
      <c r="B4549" s="8" t="s">
        <v>1316</v>
      </c>
      <c r="C4549" s="8">
        <v>131240020710</v>
      </c>
      <c r="D4549" s="8" t="s">
        <v>1317</v>
      </c>
      <c r="F4549" s="8" t="s">
        <v>1318</v>
      </c>
      <c r="G4549" s="10">
        <v>43753</v>
      </c>
      <c r="H4549" s="8" t="s">
        <v>31</v>
      </c>
      <c r="I4549" s="8" t="s">
        <v>38</v>
      </c>
      <c r="J4549" s="9">
        <v>0</v>
      </c>
      <c r="K4549" s="9">
        <v>0</v>
      </c>
      <c r="L4549" s="8">
        <v>0</v>
      </c>
      <c r="M4549" s="14">
        <f t="shared" si="213"/>
        <v>0</v>
      </c>
      <c r="N4549" s="8">
        <v>0</v>
      </c>
      <c r="O4549" s="8">
        <v>0</v>
      </c>
      <c r="P4549" s="8" t="s">
        <v>114</v>
      </c>
      <c r="R4549" s="8">
        <v>-2</v>
      </c>
      <c r="S4549" s="13">
        <f>_xlfn.XLOOKUP(P4549,rif_fee_schedule!$A$2:$A$84,rif_fee_schedule!C$2:C$84, 0)*1.628</f>
        <v>4288.152</v>
      </c>
      <c r="T4549" s="13">
        <f>_xlfn.XLOOKUP(P4549,rif_fee_schedule!$A$2:$A$84,rif_fee_schedule!D$2:D$84, 0)</f>
        <v>2490</v>
      </c>
      <c r="U4549" s="14">
        <f t="shared" si="214"/>
        <v>-8576.3040000000001</v>
      </c>
      <c r="V4549" s="14">
        <f t="shared" si="215"/>
        <v>-4980</v>
      </c>
      <c r="W4549"/>
      <c r="Y4549" s="3">
        <v>272008405.74000001</v>
      </c>
      <c r="Z4549" s="3">
        <v>5573244.3300000001</v>
      </c>
      <c r="AA4549" s="3">
        <v>0</v>
      </c>
      <c r="AB4549">
        <v>0</v>
      </c>
      <c r="AC4549" s="3">
        <v>0</v>
      </c>
      <c r="AD4549" s="2">
        <v>-7297347.0099999998</v>
      </c>
      <c r="AE4549" s="3">
        <v>599122533.62</v>
      </c>
      <c r="AF4549" s="3">
        <v>12164932.65</v>
      </c>
      <c r="AG4549" s="3">
        <v>2628720.44</v>
      </c>
      <c r="AH4549" s="3">
        <v>103699.7</v>
      </c>
      <c r="AI4549" s="3">
        <v>2074</v>
      </c>
      <c r="AJ4549" s="2">
        <v>-10188946.82</v>
      </c>
    </row>
    <row r="4550" spans="1:36" hidden="1" x14ac:dyDescent="0.25">
      <c r="A4550" s="8">
        <v>8</v>
      </c>
      <c r="B4550" s="8" t="s">
        <v>8546</v>
      </c>
      <c r="C4550" s="8">
        <v>232030073610</v>
      </c>
      <c r="D4550" s="8" t="s">
        <v>8547</v>
      </c>
      <c r="E4550" s="8" t="s">
        <v>30</v>
      </c>
      <c r="F4550" s="8" t="s">
        <v>8548</v>
      </c>
      <c r="G4550" s="10">
        <v>43804</v>
      </c>
      <c r="H4550" s="8" t="s">
        <v>31</v>
      </c>
      <c r="I4550" s="8" t="s">
        <v>38</v>
      </c>
      <c r="J4550" s="9">
        <v>0</v>
      </c>
      <c r="K4550" s="9">
        <v>0</v>
      </c>
      <c r="L4550" s="8">
        <v>0</v>
      </c>
      <c r="M4550" s="14">
        <f t="shared" si="213"/>
        <v>0</v>
      </c>
      <c r="N4550" s="8">
        <v>0</v>
      </c>
      <c r="O4550" s="8">
        <v>0</v>
      </c>
      <c r="P4550" s="8" t="s">
        <v>77</v>
      </c>
      <c r="R4550" s="8">
        <v>-1</v>
      </c>
      <c r="S4550" s="13">
        <f>_xlfn.XLOOKUP(P4550,rif_fee_schedule!$A$2:$A$84,rif_fee_schedule!C$2:C$84, 0)*1.628</f>
        <v>9769.6279999999988</v>
      </c>
      <c r="T4550" s="13">
        <f>_xlfn.XLOOKUP(P4550,rif_fee_schedule!$A$2:$A$84,rif_fee_schedule!D$2:D$84, 0)</f>
        <v>5674</v>
      </c>
      <c r="U4550" s="14">
        <f t="shared" si="214"/>
        <v>-9769.6279999999988</v>
      </c>
      <c r="V4550" s="14">
        <f t="shared" si="215"/>
        <v>-5674</v>
      </c>
      <c r="W4550"/>
      <c r="Y4550" s="3">
        <v>38230434.439999998</v>
      </c>
      <c r="Z4550" s="3">
        <v>764608.82</v>
      </c>
      <c r="AA4550" s="3">
        <v>0</v>
      </c>
      <c r="AB4550">
        <v>0</v>
      </c>
      <c r="AC4550" s="3">
        <v>0</v>
      </c>
      <c r="AD4550" s="2">
        <v>-229524.99</v>
      </c>
      <c r="AE4550" s="3">
        <v>599122533.62</v>
      </c>
      <c r="AF4550" s="3">
        <v>12164932.65</v>
      </c>
      <c r="AG4550" s="3">
        <v>2628720.44</v>
      </c>
      <c r="AH4550" s="3">
        <v>103699.7</v>
      </c>
      <c r="AI4550" s="3">
        <v>2074</v>
      </c>
      <c r="AJ4550" s="2">
        <v>-10188946.82</v>
      </c>
    </row>
    <row r="4551" spans="1:36" hidden="1" x14ac:dyDescent="0.25">
      <c r="A4551" s="8">
        <v>8</v>
      </c>
      <c r="B4551" s="8" t="s">
        <v>8546</v>
      </c>
      <c r="C4551" s="8">
        <v>232030073610</v>
      </c>
      <c r="D4551" s="8" t="s">
        <v>8547</v>
      </c>
      <c r="E4551" s="8" t="s">
        <v>30</v>
      </c>
      <c r="F4551" s="8" t="s">
        <v>8548</v>
      </c>
      <c r="G4551" s="10">
        <v>43804</v>
      </c>
      <c r="H4551" s="8" t="s">
        <v>31</v>
      </c>
      <c r="I4551" s="8" t="s">
        <v>38</v>
      </c>
      <c r="J4551" s="9">
        <v>0</v>
      </c>
      <c r="K4551" s="9">
        <v>0</v>
      </c>
      <c r="L4551" s="8">
        <v>0</v>
      </c>
      <c r="M4551" s="14">
        <f t="shared" si="213"/>
        <v>0</v>
      </c>
      <c r="N4551" s="8">
        <v>0</v>
      </c>
      <c r="O4551" s="8">
        <v>0</v>
      </c>
      <c r="P4551" s="8" t="s">
        <v>77</v>
      </c>
      <c r="R4551" s="8">
        <v>1</v>
      </c>
      <c r="S4551" s="13">
        <f>_xlfn.XLOOKUP(P4551,rif_fee_schedule!$A$2:$A$84,rif_fee_schedule!C$2:C$84, 0)*1.628</f>
        <v>9769.6279999999988</v>
      </c>
      <c r="T4551" s="13">
        <f>_xlfn.XLOOKUP(P4551,rif_fee_schedule!$A$2:$A$84,rif_fee_schedule!D$2:D$84, 0)</f>
        <v>5674</v>
      </c>
      <c r="U4551" s="14">
        <f t="shared" si="214"/>
        <v>9769.6279999999988</v>
      </c>
      <c r="V4551" s="14">
        <f t="shared" si="215"/>
        <v>5674</v>
      </c>
      <c r="W4551"/>
      <c r="Y4551" s="3">
        <v>38230434.439999998</v>
      </c>
      <c r="Z4551" s="3">
        <v>764608.82</v>
      </c>
      <c r="AA4551" s="3">
        <v>0</v>
      </c>
      <c r="AB4551">
        <v>0</v>
      </c>
      <c r="AC4551" s="3">
        <v>0</v>
      </c>
      <c r="AD4551" s="2">
        <v>-229524.99</v>
      </c>
      <c r="AE4551" s="3">
        <v>599122533.62</v>
      </c>
      <c r="AF4551" s="3">
        <v>12164932.65</v>
      </c>
      <c r="AG4551" s="3">
        <v>2628720.44</v>
      </c>
      <c r="AH4551" s="3">
        <v>103699.7</v>
      </c>
      <c r="AI4551" s="3">
        <v>2074</v>
      </c>
      <c r="AJ4551" s="2">
        <v>-10188946.82</v>
      </c>
    </row>
    <row r="4552" spans="1:36" hidden="1" x14ac:dyDescent="0.25">
      <c r="A4552" s="8">
        <v>1.1000000000000001</v>
      </c>
      <c r="B4552" s="8" t="s">
        <v>760</v>
      </c>
      <c r="C4552" s="8">
        <v>940360220340</v>
      </c>
      <c r="D4552" s="8" t="s">
        <v>761</v>
      </c>
      <c r="E4552" s="8" t="s">
        <v>30</v>
      </c>
      <c r="F4552" s="8" t="s">
        <v>762</v>
      </c>
      <c r="G4552" s="10">
        <v>43777</v>
      </c>
      <c r="H4552" s="8" t="s">
        <v>31</v>
      </c>
      <c r="I4552" s="8" t="s">
        <v>38</v>
      </c>
      <c r="J4552" s="9">
        <v>0</v>
      </c>
      <c r="K4552" s="9">
        <v>0</v>
      </c>
      <c r="L4552" s="8">
        <v>0</v>
      </c>
      <c r="M4552" s="14">
        <f t="shared" si="213"/>
        <v>0</v>
      </c>
      <c r="N4552" s="8">
        <v>0</v>
      </c>
      <c r="O4552" s="8">
        <v>0</v>
      </c>
      <c r="P4552" s="8" t="s">
        <v>72</v>
      </c>
      <c r="R4552" s="8">
        <v>-276.3</v>
      </c>
      <c r="S4552" s="13">
        <f>_xlfn.XLOOKUP(P4552,rif_fee_schedule!$A$2:$A$84,rif_fee_schedule!C$2:C$84, 0)*1.628</f>
        <v>15.918583999999999</v>
      </c>
      <c r="T4552" s="13">
        <f>_xlfn.XLOOKUP(P4552,rif_fee_schedule!$A$2:$A$84,rif_fee_schedule!D$2:D$84, 0)</f>
        <v>9.2460000000000004</v>
      </c>
      <c r="U4552" s="14">
        <f t="shared" si="214"/>
        <v>-4398.3047592000003</v>
      </c>
      <c r="V4552" s="14">
        <f t="shared" si="215"/>
        <v>-2554.6698000000001</v>
      </c>
      <c r="W4552"/>
      <c r="Y4552" s="3">
        <v>13538989.02</v>
      </c>
      <c r="Z4552" s="3">
        <v>280635.13</v>
      </c>
      <c r="AA4552" s="3">
        <v>0</v>
      </c>
      <c r="AB4552">
        <v>0</v>
      </c>
      <c r="AC4552" s="3">
        <v>0</v>
      </c>
      <c r="AD4552" s="2">
        <v>-2316507.67</v>
      </c>
      <c r="AE4552" s="3">
        <v>599122533.62</v>
      </c>
      <c r="AF4552" s="3">
        <v>12164932.65</v>
      </c>
      <c r="AG4552" s="3">
        <v>2628720.44</v>
      </c>
      <c r="AH4552" s="3">
        <v>103699.7</v>
      </c>
      <c r="AI4552" s="3">
        <v>2074</v>
      </c>
      <c r="AJ4552" s="2">
        <v>-10188946.82</v>
      </c>
    </row>
    <row r="4553" spans="1:36" hidden="1" x14ac:dyDescent="0.25">
      <c r="A4553" s="8">
        <v>1.1000000000000001</v>
      </c>
      <c r="B4553" s="8" t="s">
        <v>760</v>
      </c>
      <c r="C4553" s="8">
        <v>940360220340</v>
      </c>
      <c r="D4553" s="8" t="s">
        <v>761</v>
      </c>
      <c r="E4553" s="8" t="s">
        <v>30</v>
      </c>
      <c r="F4553" s="8" t="s">
        <v>762</v>
      </c>
      <c r="G4553" s="10">
        <v>43777</v>
      </c>
      <c r="H4553" s="8" t="s">
        <v>31</v>
      </c>
      <c r="I4553" s="8" t="s">
        <v>38</v>
      </c>
      <c r="J4553" s="9">
        <v>0</v>
      </c>
      <c r="K4553" s="9">
        <v>0</v>
      </c>
      <c r="L4553" s="8">
        <v>0</v>
      </c>
      <c r="M4553" s="14">
        <f t="shared" si="213"/>
        <v>0</v>
      </c>
      <c r="N4553" s="8">
        <v>0</v>
      </c>
      <c r="O4553" s="8">
        <v>0</v>
      </c>
      <c r="P4553" s="8" t="s">
        <v>336</v>
      </c>
      <c r="R4553" s="11">
        <v>1036</v>
      </c>
      <c r="S4553" s="13">
        <f>_xlfn.XLOOKUP(P4553,rif_fee_schedule!$A$2:$A$84,rif_fee_schedule!C$2:C$84, 0)*1.628</f>
        <v>4.2458239999999998</v>
      </c>
      <c r="T4553" s="13">
        <f>_xlfn.XLOOKUP(P4553,rif_fee_schedule!$A$2:$A$84,rif_fee_schedule!D$2:D$84, 0)</f>
        <v>2.4660000000000002</v>
      </c>
      <c r="U4553" s="14">
        <f t="shared" si="214"/>
        <v>4398.6736639999999</v>
      </c>
      <c r="V4553" s="14">
        <f t="shared" si="215"/>
        <v>2554.7760000000003</v>
      </c>
      <c r="W4553" s="2"/>
      <c r="Y4553" s="3">
        <v>13538989.02</v>
      </c>
      <c r="Z4553" s="3">
        <v>280635.13</v>
      </c>
      <c r="AA4553" s="3">
        <v>0</v>
      </c>
      <c r="AB4553">
        <v>0</v>
      </c>
      <c r="AC4553" s="3">
        <v>0</v>
      </c>
      <c r="AD4553" s="2">
        <v>-2316507.67</v>
      </c>
      <c r="AE4553" s="3">
        <v>599122533.62</v>
      </c>
      <c r="AF4553" s="3">
        <v>12164932.65</v>
      </c>
      <c r="AG4553" s="3">
        <v>2628720.44</v>
      </c>
      <c r="AH4553" s="3">
        <v>103699.7</v>
      </c>
      <c r="AI4553" s="3">
        <v>2074</v>
      </c>
      <c r="AJ4553" s="2">
        <v>-10188946.82</v>
      </c>
    </row>
    <row r="4554" spans="1:36" hidden="1" x14ac:dyDescent="0.25">
      <c r="A4554" s="8">
        <v>1.1000000000000001</v>
      </c>
      <c r="B4554" s="8" t="s">
        <v>760</v>
      </c>
      <c r="C4554" s="8">
        <v>940360220340</v>
      </c>
      <c r="D4554" s="8" t="s">
        <v>761</v>
      </c>
      <c r="E4554" s="8" t="s">
        <v>30</v>
      </c>
      <c r="F4554" s="8" t="s">
        <v>762</v>
      </c>
      <c r="G4554" s="10">
        <v>43777</v>
      </c>
      <c r="H4554" s="8" t="s">
        <v>31</v>
      </c>
      <c r="I4554" s="8" t="s">
        <v>38</v>
      </c>
      <c r="J4554" s="9">
        <v>0</v>
      </c>
      <c r="K4554" s="9">
        <v>0</v>
      </c>
      <c r="L4554" s="8">
        <v>0</v>
      </c>
      <c r="M4554" s="14">
        <f t="shared" si="213"/>
        <v>0</v>
      </c>
      <c r="N4554" s="8">
        <v>0</v>
      </c>
      <c r="O4554" s="8">
        <v>0</v>
      </c>
      <c r="P4554" s="8" t="s">
        <v>106</v>
      </c>
      <c r="R4554" s="8">
        <v>-0.12</v>
      </c>
      <c r="S4554" s="13">
        <f>_xlfn.XLOOKUP(P4554,rif_fee_schedule!$A$2:$A$84,rif_fee_schedule!C$2:C$84, 0)*1.628</f>
        <v>0</v>
      </c>
      <c r="T4554" s="13">
        <f>_xlfn.XLOOKUP(P4554,rif_fee_schedule!$A$2:$A$84,rif_fee_schedule!D$2:D$84, 0)</f>
        <v>0</v>
      </c>
      <c r="U4554" s="14">
        <f t="shared" si="214"/>
        <v>0</v>
      </c>
      <c r="V4554" s="14">
        <f t="shared" si="215"/>
        <v>0</v>
      </c>
      <c r="W4554"/>
      <c r="Y4554" s="3">
        <v>13538989.02</v>
      </c>
      <c r="Z4554" s="3">
        <v>280635.13</v>
      </c>
      <c r="AA4554" s="3">
        <v>0</v>
      </c>
      <c r="AB4554">
        <v>0</v>
      </c>
      <c r="AC4554" s="3">
        <v>0</v>
      </c>
      <c r="AD4554" s="2">
        <v>-2316507.67</v>
      </c>
      <c r="AE4554" s="3">
        <v>599122533.62</v>
      </c>
      <c r="AF4554" s="3">
        <v>12164932.65</v>
      </c>
      <c r="AG4554" s="3">
        <v>2628720.44</v>
      </c>
      <c r="AH4554" s="3">
        <v>103699.7</v>
      </c>
      <c r="AI4554" s="3">
        <v>2074</v>
      </c>
      <c r="AJ4554" s="2">
        <v>-10188946.82</v>
      </c>
    </row>
    <row r="4555" spans="1:36" hidden="1" x14ac:dyDescent="0.25">
      <c r="A4555" s="8">
        <v>7</v>
      </c>
      <c r="B4555" s="8" t="s">
        <v>8434</v>
      </c>
      <c r="C4555" s="8">
        <v>341290270970</v>
      </c>
      <c r="D4555" s="8" t="s">
        <v>8435</v>
      </c>
      <c r="F4555" s="8" t="s">
        <v>8436</v>
      </c>
      <c r="G4555" s="10">
        <v>43755</v>
      </c>
      <c r="H4555" s="8" t="s">
        <v>31</v>
      </c>
      <c r="I4555" s="8" t="s">
        <v>38</v>
      </c>
      <c r="J4555" s="9">
        <v>0</v>
      </c>
      <c r="K4555" s="9">
        <v>0</v>
      </c>
      <c r="L4555" s="8">
        <v>0</v>
      </c>
      <c r="M4555" s="14">
        <f t="shared" si="213"/>
        <v>0</v>
      </c>
      <c r="N4555" s="8">
        <v>0</v>
      </c>
      <c r="O4555" s="8">
        <v>0</v>
      </c>
      <c r="P4555" s="8" t="s">
        <v>77</v>
      </c>
      <c r="R4555" s="8">
        <v>-1</v>
      </c>
      <c r="S4555" s="13">
        <f>_xlfn.XLOOKUP(P4555,rif_fee_schedule!$A$2:$A$84,rif_fee_schedule!C$2:C$84, 0)*1.628</f>
        <v>9769.6279999999988</v>
      </c>
      <c r="T4555" s="13">
        <f>_xlfn.XLOOKUP(P4555,rif_fee_schedule!$A$2:$A$84,rif_fee_schedule!D$2:D$84, 0)</f>
        <v>5674</v>
      </c>
      <c r="U4555" s="14">
        <f t="shared" si="214"/>
        <v>-9769.6279999999988</v>
      </c>
      <c r="V4555" s="14">
        <f t="shared" si="215"/>
        <v>-5674</v>
      </c>
      <c r="W4555"/>
      <c r="Y4555" s="3">
        <v>53911680.950000003</v>
      </c>
      <c r="Z4555" s="3">
        <v>1078233.76</v>
      </c>
      <c r="AA4555" s="3">
        <v>0</v>
      </c>
      <c r="AB4555">
        <v>0</v>
      </c>
      <c r="AC4555" s="3">
        <v>0</v>
      </c>
      <c r="AD4555" s="2">
        <v>-682358.32</v>
      </c>
      <c r="AE4555" s="3">
        <v>599122533.62</v>
      </c>
      <c r="AF4555" s="3">
        <v>12164932.65</v>
      </c>
      <c r="AG4555" s="3">
        <v>2628720.44</v>
      </c>
      <c r="AH4555" s="3">
        <v>103699.7</v>
      </c>
      <c r="AI4555" s="3">
        <v>2074</v>
      </c>
      <c r="AJ4555" s="2">
        <v>-10188946.82</v>
      </c>
    </row>
    <row r="4556" spans="1:36" hidden="1" x14ac:dyDescent="0.25">
      <c r="A4556" s="8">
        <v>7</v>
      </c>
      <c r="B4556" s="8" t="s">
        <v>8434</v>
      </c>
      <c r="C4556" s="8">
        <v>341290270970</v>
      </c>
      <c r="D4556" s="8" t="s">
        <v>8435</v>
      </c>
      <c r="F4556" s="8" t="s">
        <v>8436</v>
      </c>
      <c r="G4556" s="10">
        <v>43755</v>
      </c>
      <c r="H4556" s="8" t="s">
        <v>31</v>
      </c>
      <c r="I4556" s="8" t="s">
        <v>38</v>
      </c>
      <c r="J4556" s="9">
        <v>0</v>
      </c>
      <c r="K4556" s="9">
        <v>0</v>
      </c>
      <c r="L4556" s="8">
        <v>0</v>
      </c>
      <c r="M4556" s="14">
        <f t="shared" si="213"/>
        <v>0</v>
      </c>
      <c r="N4556" s="8">
        <v>0</v>
      </c>
      <c r="O4556" s="8">
        <v>0</v>
      </c>
      <c r="P4556" s="8" t="s">
        <v>77</v>
      </c>
      <c r="R4556" s="8">
        <v>1</v>
      </c>
      <c r="S4556" s="13">
        <f>_xlfn.XLOOKUP(P4556,rif_fee_schedule!$A$2:$A$84,rif_fee_schedule!C$2:C$84, 0)*1.628</f>
        <v>9769.6279999999988</v>
      </c>
      <c r="T4556" s="13">
        <f>_xlfn.XLOOKUP(P4556,rif_fee_schedule!$A$2:$A$84,rif_fee_schedule!D$2:D$84, 0)</f>
        <v>5674</v>
      </c>
      <c r="U4556" s="14">
        <f t="shared" si="214"/>
        <v>9769.6279999999988</v>
      </c>
      <c r="V4556" s="14">
        <f t="shared" si="215"/>
        <v>5674</v>
      </c>
      <c r="W4556"/>
      <c r="Y4556" s="3">
        <v>53911680.950000003</v>
      </c>
      <c r="Z4556" s="3">
        <v>1078233.76</v>
      </c>
      <c r="AA4556" s="3">
        <v>0</v>
      </c>
      <c r="AB4556">
        <v>0</v>
      </c>
      <c r="AC4556" s="3">
        <v>0</v>
      </c>
      <c r="AD4556" s="2">
        <v>-682358.32</v>
      </c>
      <c r="AE4556" s="3">
        <v>599122533.62</v>
      </c>
      <c r="AF4556" s="3">
        <v>12164932.65</v>
      </c>
      <c r="AG4556" s="3">
        <v>2628720.44</v>
      </c>
      <c r="AH4556" s="3">
        <v>103699.7</v>
      </c>
      <c r="AI4556" s="3">
        <v>2074</v>
      </c>
      <c r="AJ4556" s="2">
        <v>-10188946.82</v>
      </c>
    </row>
    <row r="4557" spans="1:36" hidden="1" x14ac:dyDescent="0.25">
      <c r="A4557" s="8">
        <v>3.1</v>
      </c>
      <c r="B4557" s="8" t="s">
        <v>4179</v>
      </c>
      <c r="C4557" s="8">
        <v>2822030420010</v>
      </c>
      <c r="D4557" s="8" t="s">
        <v>4180</v>
      </c>
      <c r="E4557" s="8" t="s">
        <v>30</v>
      </c>
      <c r="F4557" s="8" t="s">
        <v>4181</v>
      </c>
      <c r="G4557" s="10">
        <v>43817</v>
      </c>
      <c r="H4557" s="8" t="s">
        <v>31</v>
      </c>
      <c r="I4557" s="8" t="s">
        <v>38</v>
      </c>
      <c r="J4557" s="9">
        <v>17132.61</v>
      </c>
      <c r="K4557" s="9">
        <v>342.66</v>
      </c>
      <c r="L4557" s="8">
        <v>0</v>
      </c>
      <c r="M4557" s="14">
        <f t="shared" si="213"/>
        <v>17475.27</v>
      </c>
      <c r="N4557" s="8">
        <v>0</v>
      </c>
      <c r="O4557" s="8">
        <v>0</v>
      </c>
      <c r="P4557" s="8" t="s">
        <v>185</v>
      </c>
      <c r="R4557" s="11">
        <v>-1750</v>
      </c>
      <c r="S4557" s="13">
        <f>_xlfn.XLOOKUP(P4557,rif_fee_schedule!$A$2:$A$84,rif_fee_schedule!C$2:C$84, 0)*1.628</f>
        <v>0</v>
      </c>
      <c r="T4557" s="13">
        <f>_xlfn.XLOOKUP(P4557,rif_fee_schedule!$A$2:$A$84,rif_fee_schedule!D$2:D$84, 0)</f>
        <v>0</v>
      </c>
      <c r="U4557" s="14">
        <f t="shared" si="214"/>
        <v>0</v>
      </c>
      <c r="V4557" s="14">
        <f t="shared" si="215"/>
        <v>0</v>
      </c>
      <c r="W4557" s="2"/>
      <c r="Y4557" s="3">
        <v>34362078.990000002</v>
      </c>
      <c r="Z4557" s="3">
        <v>687512.03</v>
      </c>
      <c r="AA4557" s="3">
        <v>0</v>
      </c>
      <c r="AB4557">
        <v>0</v>
      </c>
      <c r="AC4557" s="3">
        <v>0</v>
      </c>
      <c r="AD4557" s="2">
        <v>-175934.14</v>
      </c>
      <c r="AE4557" s="3">
        <v>599122533.62</v>
      </c>
      <c r="AF4557" s="3">
        <v>12164932.65</v>
      </c>
      <c r="AG4557" s="3">
        <v>2628720.44</v>
      </c>
      <c r="AH4557" s="3">
        <v>103699.7</v>
      </c>
      <c r="AI4557" s="3">
        <v>2074</v>
      </c>
      <c r="AJ4557" s="2">
        <v>-10188946.82</v>
      </c>
    </row>
    <row r="4558" spans="1:36" hidden="1" x14ac:dyDescent="0.25">
      <c r="A4558" s="8">
        <v>3.1</v>
      </c>
      <c r="B4558" s="8" t="s">
        <v>4179</v>
      </c>
      <c r="C4558" s="8">
        <v>2822030420010</v>
      </c>
      <c r="D4558" s="8" t="s">
        <v>4180</v>
      </c>
      <c r="E4558" s="8" t="s">
        <v>30</v>
      </c>
      <c r="F4558" s="8" t="s">
        <v>4181</v>
      </c>
      <c r="G4558" s="10">
        <v>43817</v>
      </c>
      <c r="H4558" s="8" t="s">
        <v>31</v>
      </c>
      <c r="I4558" s="8" t="s">
        <v>38</v>
      </c>
      <c r="J4558" s="9">
        <v>17132.61</v>
      </c>
      <c r="K4558" s="9">
        <v>342.66</v>
      </c>
      <c r="L4558" s="8">
        <v>0</v>
      </c>
      <c r="M4558" s="14">
        <f t="shared" si="213"/>
        <v>17475.27</v>
      </c>
      <c r="N4558" s="8">
        <v>0</v>
      </c>
      <c r="O4558" s="8">
        <v>0</v>
      </c>
      <c r="P4558" s="8" t="s">
        <v>184</v>
      </c>
      <c r="R4558" s="11">
        <v>1375</v>
      </c>
      <c r="S4558" s="13">
        <f>_xlfn.XLOOKUP(P4558,rif_fee_schedule!$A$2:$A$84,rif_fee_schedule!C$2:C$84, 0)*1.628</f>
        <v>0</v>
      </c>
      <c r="T4558" s="13">
        <f>_xlfn.XLOOKUP(P4558,rif_fee_schedule!$A$2:$A$84,rif_fee_schedule!D$2:D$84, 0)</f>
        <v>0</v>
      </c>
      <c r="U4558" s="14">
        <f t="shared" si="214"/>
        <v>0</v>
      </c>
      <c r="V4558" s="14">
        <f t="shared" si="215"/>
        <v>0</v>
      </c>
      <c r="W4558" s="2"/>
      <c r="Y4558" s="3">
        <v>34362078.990000002</v>
      </c>
      <c r="Z4558" s="3">
        <v>687512.03</v>
      </c>
      <c r="AA4558" s="3">
        <v>0</v>
      </c>
      <c r="AB4558">
        <v>0</v>
      </c>
      <c r="AC4558" s="3">
        <v>0</v>
      </c>
      <c r="AD4558" s="2">
        <v>-175934.14</v>
      </c>
      <c r="AE4558" s="3">
        <v>599122533.62</v>
      </c>
      <c r="AF4558" s="3">
        <v>12164932.65</v>
      </c>
      <c r="AG4558" s="3">
        <v>2628720.44</v>
      </c>
      <c r="AH4558" s="3">
        <v>103699.7</v>
      </c>
      <c r="AI4558" s="3">
        <v>2074</v>
      </c>
      <c r="AJ4558" s="2">
        <v>-10188946.82</v>
      </c>
    </row>
    <row r="4559" spans="1:36" hidden="1" x14ac:dyDescent="0.25">
      <c r="A4559" s="8">
        <v>3.1</v>
      </c>
      <c r="B4559" s="8" t="s">
        <v>4179</v>
      </c>
      <c r="C4559" s="8">
        <v>2822030420010</v>
      </c>
      <c r="D4559" s="8" t="s">
        <v>4180</v>
      </c>
      <c r="E4559" s="8" t="s">
        <v>30</v>
      </c>
      <c r="F4559" s="8" t="s">
        <v>4181</v>
      </c>
      <c r="G4559" s="10">
        <v>43817</v>
      </c>
      <c r="H4559" s="8" t="s">
        <v>31</v>
      </c>
      <c r="I4559" s="8" t="s">
        <v>38</v>
      </c>
      <c r="J4559" s="9">
        <v>17132.61</v>
      </c>
      <c r="K4559" s="9">
        <v>342.66</v>
      </c>
      <c r="L4559" s="8">
        <v>0</v>
      </c>
      <c r="M4559" s="14">
        <f t="shared" si="213"/>
        <v>17475.27</v>
      </c>
      <c r="N4559" s="8">
        <v>0</v>
      </c>
      <c r="O4559" s="8">
        <v>0</v>
      </c>
      <c r="P4559" s="8" t="s">
        <v>4182</v>
      </c>
      <c r="R4559" s="11">
        <v>1019</v>
      </c>
      <c r="S4559" s="13">
        <f>_xlfn.XLOOKUP(P4559,rif_fee_schedule!$A$2:$A$84,rif_fee_schedule!C$2:C$84, 0)*1.628</f>
        <v>0</v>
      </c>
      <c r="T4559" s="13">
        <f>_xlfn.XLOOKUP(P4559,rif_fee_schedule!$A$2:$A$84,rif_fee_schedule!D$2:D$84, 0)</f>
        <v>0</v>
      </c>
      <c r="U4559" s="14">
        <f t="shared" si="214"/>
        <v>0</v>
      </c>
      <c r="V4559" s="14">
        <f t="shared" si="215"/>
        <v>0</v>
      </c>
      <c r="W4559" s="2"/>
      <c r="Y4559" s="3">
        <v>34362078.990000002</v>
      </c>
      <c r="Z4559" s="3">
        <v>687512.03</v>
      </c>
      <c r="AA4559" s="3">
        <v>0</v>
      </c>
      <c r="AB4559">
        <v>0</v>
      </c>
      <c r="AC4559" s="3">
        <v>0</v>
      </c>
      <c r="AD4559" s="2">
        <v>-175934.14</v>
      </c>
      <c r="AE4559" s="3">
        <v>599122533.62</v>
      </c>
      <c r="AF4559" s="3">
        <v>12164932.65</v>
      </c>
      <c r="AG4559" s="3">
        <v>2628720.44</v>
      </c>
      <c r="AH4559" s="3">
        <v>103699.7</v>
      </c>
      <c r="AI4559" s="3">
        <v>2074</v>
      </c>
      <c r="AJ4559" s="2">
        <v>-10188946.82</v>
      </c>
    </row>
    <row r="4560" spans="1:36" hidden="1" x14ac:dyDescent="0.25">
      <c r="A4560" s="8">
        <v>2</v>
      </c>
      <c r="B4560" s="8" t="s">
        <v>1104</v>
      </c>
      <c r="C4560" s="8">
        <v>131130230740</v>
      </c>
      <c r="D4560" s="8" t="s">
        <v>1105</v>
      </c>
      <c r="G4560" s="10">
        <v>43753</v>
      </c>
      <c r="H4560" s="8" t="s">
        <v>31</v>
      </c>
      <c r="I4560" s="8" t="s">
        <v>32</v>
      </c>
      <c r="J4560" s="9">
        <v>6561.47</v>
      </c>
      <c r="K4560" s="9">
        <v>131.22999999999999</v>
      </c>
      <c r="L4560" s="8">
        <v>0</v>
      </c>
      <c r="M4560" s="14">
        <f t="shared" si="213"/>
        <v>6692.7</v>
      </c>
      <c r="N4560" s="8">
        <v>0</v>
      </c>
      <c r="O4560" s="8">
        <v>0</v>
      </c>
      <c r="P4560" s="8" t="s">
        <v>77</v>
      </c>
      <c r="R4560" s="8">
        <v>-0.5</v>
      </c>
      <c r="S4560" s="13">
        <f>_xlfn.XLOOKUP(P4560,rif_fee_schedule!$A$2:$A$84,rif_fee_schedule!C$2:C$84, 0)*1.628</f>
        <v>9769.6279999999988</v>
      </c>
      <c r="T4560" s="13">
        <f>_xlfn.XLOOKUP(P4560,rif_fee_schedule!$A$2:$A$84,rif_fee_schedule!D$2:D$84, 0)</f>
        <v>5674</v>
      </c>
      <c r="U4560" s="14">
        <f t="shared" si="214"/>
        <v>-4884.8139999999994</v>
      </c>
      <c r="V4560" s="14">
        <f t="shared" si="215"/>
        <v>-2837</v>
      </c>
      <c r="W4560"/>
      <c r="Y4560" s="3">
        <v>272008405.74000001</v>
      </c>
      <c r="Z4560" s="3">
        <v>5573244.3300000001</v>
      </c>
      <c r="AA4560" s="3">
        <v>0</v>
      </c>
      <c r="AB4560">
        <v>0</v>
      </c>
      <c r="AC4560" s="3">
        <v>0</v>
      </c>
      <c r="AD4560" s="2">
        <v>-7297347.0099999998</v>
      </c>
      <c r="AE4560" s="3">
        <v>599122533.62</v>
      </c>
      <c r="AF4560" s="3">
        <v>12164932.65</v>
      </c>
      <c r="AG4560" s="3">
        <v>2628720.44</v>
      </c>
      <c r="AH4560" s="3">
        <v>103699.7</v>
      </c>
      <c r="AI4560" s="3">
        <v>2074</v>
      </c>
      <c r="AJ4560" s="2">
        <v>-10188946.82</v>
      </c>
    </row>
    <row r="4561" spans="1:36" hidden="1" x14ac:dyDescent="0.25">
      <c r="A4561" s="8">
        <v>2</v>
      </c>
      <c r="B4561" s="8" t="s">
        <v>1104</v>
      </c>
      <c r="C4561" s="8">
        <v>131130230740</v>
      </c>
      <c r="D4561" s="8" t="s">
        <v>1105</v>
      </c>
      <c r="G4561" s="10">
        <v>43753</v>
      </c>
      <c r="H4561" s="8" t="s">
        <v>31</v>
      </c>
      <c r="I4561" s="8" t="s">
        <v>32</v>
      </c>
      <c r="J4561" s="9">
        <v>6561.47</v>
      </c>
      <c r="K4561" s="9">
        <v>131.22999999999999</v>
      </c>
      <c r="L4561" s="8">
        <v>0</v>
      </c>
      <c r="M4561" s="14">
        <f t="shared" si="213"/>
        <v>6692.7</v>
      </c>
      <c r="N4561" s="8">
        <v>0</v>
      </c>
      <c r="O4561" s="8">
        <v>0</v>
      </c>
      <c r="P4561" s="8" t="s">
        <v>114</v>
      </c>
      <c r="R4561" s="8">
        <v>2</v>
      </c>
      <c r="S4561" s="13">
        <f>_xlfn.XLOOKUP(P4561,rif_fee_schedule!$A$2:$A$84,rif_fee_schedule!C$2:C$84, 0)*1.628</f>
        <v>4288.152</v>
      </c>
      <c r="T4561" s="13">
        <f>_xlfn.XLOOKUP(P4561,rif_fee_schedule!$A$2:$A$84,rif_fee_schedule!D$2:D$84, 0)</f>
        <v>2490</v>
      </c>
      <c r="U4561" s="14">
        <f t="shared" si="214"/>
        <v>8576.3040000000001</v>
      </c>
      <c r="V4561" s="14">
        <f t="shared" si="215"/>
        <v>4980</v>
      </c>
      <c r="W4561"/>
      <c r="Y4561" s="3">
        <v>272008405.74000001</v>
      </c>
      <c r="Z4561" s="3">
        <v>5573244.3300000001</v>
      </c>
      <c r="AA4561" s="3">
        <v>0</v>
      </c>
      <c r="AB4561">
        <v>0</v>
      </c>
      <c r="AC4561" s="3">
        <v>0</v>
      </c>
      <c r="AD4561" s="2">
        <v>-7297347.0099999998</v>
      </c>
      <c r="AE4561" s="3">
        <v>599122533.62</v>
      </c>
      <c r="AF4561" s="3">
        <v>12164932.65</v>
      </c>
      <c r="AG4561" s="3">
        <v>2628720.44</v>
      </c>
      <c r="AH4561" s="3">
        <v>103699.7</v>
      </c>
      <c r="AI4561" s="3">
        <v>2074</v>
      </c>
      <c r="AJ4561" s="2">
        <v>-10188946.82</v>
      </c>
    </row>
    <row r="4562" spans="1:36" hidden="1" x14ac:dyDescent="0.25">
      <c r="A4562" s="8">
        <v>2</v>
      </c>
      <c r="B4562" s="8" t="s">
        <v>1041</v>
      </c>
      <c r="C4562" s="8">
        <v>102100601300</v>
      </c>
      <c r="D4562" s="8" t="s">
        <v>1042</v>
      </c>
      <c r="F4562" s="8" t="s">
        <v>1043</v>
      </c>
      <c r="G4562" s="10">
        <v>43756</v>
      </c>
      <c r="H4562" s="8" t="s">
        <v>31</v>
      </c>
      <c r="I4562" s="8" t="s">
        <v>38</v>
      </c>
      <c r="J4562" s="9">
        <v>24202.06</v>
      </c>
      <c r="K4562" s="9">
        <v>484.04</v>
      </c>
      <c r="L4562" s="8">
        <v>0</v>
      </c>
      <c r="M4562" s="14">
        <f t="shared" si="213"/>
        <v>24686.100000000002</v>
      </c>
      <c r="N4562" s="8">
        <v>0</v>
      </c>
      <c r="O4562" s="8">
        <v>0</v>
      </c>
      <c r="P4562" s="8" t="s">
        <v>72</v>
      </c>
      <c r="R4562" s="11">
        <v>1640</v>
      </c>
      <c r="S4562" s="13">
        <f>_xlfn.XLOOKUP(P4562,rif_fee_schedule!$A$2:$A$84,rif_fee_schedule!C$2:C$84, 0)*1.628</f>
        <v>15.918583999999999</v>
      </c>
      <c r="T4562" s="13">
        <f>_xlfn.XLOOKUP(P4562,rif_fee_schedule!$A$2:$A$84,rif_fee_schedule!D$2:D$84, 0)</f>
        <v>9.2460000000000004</v>
      </c>
      <c r="U4562" s="14">
        <f t="shared" si="214"/>
        <v>26106.477759999998</v>
      </c>
      <c r="V4562" s="14">
        <f t="shared" si="215"/>
        <v>15163.44</v>
      </c>
      <c r="W4562" s="2"/>
      <c r="Y4562" s="3">
        <v>272008405.74000001</v>
      </c>
      <c r="Z4562" s="3">
        <v>5573244.3300000001</v>
      </c>
      <c r="AA4562" s="3">
        <v>0</v>
      </c>
      <c r="AB4562">
        <v>0</v>
      </c>
      <c r="AC4562" s="3">
        <v>0</v>
      </c>
      <c r="AD4562" s="2">
        <v>-7297347.0099999998</v>
      </c>
      <c r="AE4562" s="3">
        <v>599122533.62</v>
      </c>
      <c r="AF4562" s="3">
        <v>12164932.65</v>
      </c>
      <c r="AG4562" s="3">
        <v>2628720.44</v>
      </c>
      <c r="AH4562" s="3">
        <v>103699.7</v>
      </c>
      <c r="AI4562" s="3">
        <v>2074</v>
      </c>
      <c r="AJ4562" s="2">
        <v>-10188946.82</v>
      </c>
    </row>
    <row r="4563" spans="1:36" hidden="1" x14ac:dyDescent="0.25">
      <c r="A4563" s="8">
        <v>2</v>
      </c>
      <c r="B4563" s="8" t="s">
        <v>1226</v>
      </c>
      <c r="C4563" s="8">
        <v>131150050960</v>
      </c>
      <c r="D4563" s="8" t="s">
        <v>1227</v>
      </c>
      <c r="F4563" s="8" t="s">
        <v>1228</v>
      </c>
      <c r="G4563" s="10">
        <v>43753</v>
      </c>
      <c r="H4563" s="8" t="s">
        <v>31</v>
      </c>
      <c r="I4563" s="8" t="s">
        <v>38</v>
      </c>
      <c r="J4563" s="9">
        <v>2033.4</v>
      </c>
      <c r="K4563" s="9">
        <v>40.67</v>
      </c>
      <c r="L4563" s="8">
        <v>0</v>
      </c>
      <c r="M4563" s="14">
        <f t="shared" si="213"/>
        <v>2074.0700000000002</v>
      </c>
      <c r="N4563" s="8">
        <v>0</v>
      </c>
      <c r="O4563" s="8">
        <v>0</v>
      </c>
      <c r="P4563" s="8" t="s">
        <v>114</v>
      </c>
      <c r="R4563" s="8">
        <v>2</v>
      </c>
      <c r="S4563" s="13">
        <f>_xlfn.XLOOKUP(P4563,rif_fee_schedule!$A$2:$A$84,rif_fee_schedule!C$2:C$84, 0)*1.628</f>
        <v>4288.152</v>
      </c>
      <c r="T4563" s="13">
        <f>_xlfn.XLOOKUP(P4563,rif_fee_schedule!$A$2:$A$84,rif_fee_schedule!D$2:D$84, 0)</f>
        <v>2490</v>
      </c>
      <c r="U4563" s="14">
        <f t="shared" si="214"/>
        <v>8576.3040000000001</v>
      </c>
      <c r="V4563" s="14">
        <f t="shared" si="215"/>
        <v>4980</v>
      </c>
      <c r="W4563"/>
      <c r="Y4563" s="3">
        <v>272008405.74000001</v>
      </c>
      <c r="Z4563" s="3">
        <v>5573244.3300000001</v>
      </c>
      <c r="AA4563" s="3">
        <v>0</v>
      </c>
      <c r="AB4563">
        <v>0</v>
      </c>
      <c r="AC4563" s="3">
        <v>0</v>
      </c>
      <c r="AD4563" s="2">
        <v>-7297347.0099999998</v>
      </c>
      <c r="AE4563" s="3">
        <v>599122533.62</v>
      </c>
      <c r="AF4563" s="3">
        <v>12164932.65</v>
      </c>
      <c r="AG4563" s="3">
        <v>2628720.44</v>
      </c>
      <c r="AH4563" s="3">
        <v>103699.7</v>
      </c>
      <c r="AI4563" s="3">
        <v>2074</v>
      </c>
      <c r="AJ4563" s="2">
        <v>-10188946.82</v>
      </c>
    </row>
    <row r="4564" spans="1:36" hidden="1" x14ac:dyDescent="0.25">
      <c r="A4564" s="8">
        <v>2</v>
      </c>
      <c r="B4564" s="8" t="s">
        <v>1226</v>
      </c>
      <c r="C4564" s="8">
        <v>131150050960</v>
      </c>
      <c r="D4564" s="8" t="s">
        <v>1227</v>
      </c>
      <c r="F4564" s="8" t="s">
        <v>1228</v>
      </c>
      <c r="G4564" s="10">
        <v>43753</v>
      </c>
      <c r="H4564" s="8" t="s">
        <v>31</v>
      </c>
      <c r="I4564" s="8" t="s">
        <v>38</v>
      </c>
      <c r="J4564" s="9">
        <v>2033.4</v>
      </c>
      <c r="K4564" s="9">
        <v>40.67</v>
      </c>
      <c r="L4564" s="8">
        <v>0</v>
      </c>
      <c r="M4564" s="14">
        <f t="shared" si="213"/>
        <v>2074.0700000000002</v>
      </c>
      <c r="N4564" s="8">
        <v>0</v>
      </c>
      <c r="O4564" s="8">
        <v>0</v>
      </c>
      <c r="P4564" s="8" t="s">
        <v>77</v>
      </c>
      <c r="R4564" s="8">
        <v>-1</v>
      </c>
      <c r="S4564" s="13">
        <f>_xlfn.XLOOKUP(P4564,rif_fee_schedule!$A$2:$A$84,rif_fee_schedule!C$2:C$84, 0)*1.628</f>
        <v>9769.6279999999988</v>
      </c>
      <c r="T4564" s="13">
        <f>_xlfn.XLOOKUP(P4564,rif_fee_schedule!$A$2:$A$84,rif_fee_schedule!D$2:D$84, 0)</f>
        <v>5674</v>
      </c>
      <c r="U4564" s="14">
        <f t="shared" si="214"/>
        <v>-9769.6279999999988</v>
      </c>
      <c r="V4564" s="14">
        <f t="shared" si="215"/>
        <v>-5674</v>
      </c>
      <c r="W4564"/>
      <c r="Y4564" s="3">
        <v>272008405.74000001</v>
      </c>
      <c r="Z4564" s="3">
        <v>5573244.3300000001</v>
      </c>
      <c r="AA4564" s="3">
        <v>0</v>
      </c>
      <c r="AB4564">
        <v>0</v>
      </c>
      <c r="AC4564" s="3">
        <v>0</v>
      </c>
      <c r="AD4564" s="2">
        <v>-7297347.0099999998</v>
      </c>
      <c r="AE4564" s="3">
        <v>599122533.62</v>
      </c>
      <c r="AF4564" s="3">
        <v>12164932.65</v>
      </c>
      <c r="AG4564" s="3">
        <v>2628720.44</v>
      </c>
      <c r="AH4564" s="3">
        <v>103699.7</v>
      </c>
      <c r="AI4564" s="3">
        <v>2074</v>
      </c>
      <c r="AJ4564" s="2">
        <v>-10188946.82</v>
      </c>
    </row>
    <row r="4565" spans="1:36" hidden="1" x14ac:dyDescent="0.25">
      <c r="A4565" s="8">
        <v>1</v>
      </c>
      <c r="B4565" s="8" t="s">
        <v>622</v>
      </c>
      <c r="C4565" s="8">
        <v>3530220000540</v>
      </c>
      <c r="D4565" s="8" t="s">
        <v>623</v>
      </c>
      <c r="E4565" s="8" t="s">
        <v>30</v>
      </c>
      <c r="G4565" s="10">
        <v>43781</v>
      </c>
      <c r="H4565" s="8" t="s">
        <v>31</v>
      </c>
      <c r="I4565" s="8" t="s">
        <v>32</v>
      </c>
      <c r="J4565" s="9">
        <v>0</v>
      </c>
      <c r="K4565" s="9">
        <v>0</v>
      </c>
      <c r="L4565" s="8">
        <v>0</v>
      </c>
      <c r="M4565" s="14">
        <f t="shared" si="213"/>
        <v>0</v>
      </c>
      <c r="N4565" s="8">
        <v>0</v>
      </c>
      <c r="O4565" s="8">
        <v>0</v>
      </c>
      <c r="P4565" s="8" t="s">
        <v>43</v>
      </c>
      <c r="R4565" s="11">
        <v>-18188.150000000001</v>
      </c>
      <c r="S4565" s="13">
        <f>_xlfn.XLOOKUP(P4565,rif_fee_schedule!$A$2:$A$84,rif_fee_schedule!C$2:C$84, 0)*1.628</f>
        <v>5.1216879999999998</v>
      </c>
      <c r="T4565" s="13">
        <f>_xlfn.XLOOKUP(P4565,rif_fee_schedule!$A$2:$A$84,rif_fee_schedule!D$2:D$84, 0)</f>
        <v>2.9740000000000002</v>
      </c>
      <c r="U4565" s="14">
        <f t="shared" si="214"/>
        <v>-93154.029597200002</v>
      </c>
      <c r="V4565" s="14">
        <f t="shared" si="215"/>
        <v>-54091.558100000009</v>
      </c>
      <c r="W4565" s="2"/>
      <c r="Y4565" s="3">
        <v>74696854.359999999</v>
      </c>
      <c r="Z4565" s="3">
        <v>1494936.99</v>
      </c>
      <c r="AA4565" s="3">
        <v>1189721.74</v>
      </c>
      <c r="AB4565" s="2">
        <v>103699.7</v>
      </c>
      <c r="AC4565" s="3">
        <v>2074</v>
      </c>
      <c r="AD4565" s="2">
        <v>-3422401.68</v>
      </c>
      <c r="AE4565" s="3">
        <v>599122533.62</v>
      </c>
      <c r="AF4565" s="3">
        <v>12164932.65</v>
      </c>
      <c r="AG4565" s="3">
        <v>2628720.44</v>
      </c>
      <c r="AH4565" s="3">
        <v>103699.7</v>
      </c>
      <c r="AI4565" s="3">
        <v>2074</v>
      </c>
      <c r="AJ4565" s="2">
        <v>-10188946.82</v>
      </c>
    </row>
    <row r="4566" spans="1:36" hidden="1" x14ac:dyDescent="0.25">
      <c r="A4566" s="8">
        <v>1</v>
      </c>
      <c r="B4566" s="8" t="s">
        <v>622</v>
      </c>
      <c r="C4566" s="8">
        <v>3530220000540</v>
      </c>
      <c r="D4566" s="8" t="s">
        <v>623</v>
      </c>
      <c r="E4566" s="8" t="s">
        <v>30</v>
      </c>
      <c r="G4566" s="10">
        <v>43781</v>
      </c>
      <c r="H4566" s="8" t="s">
        <v>31</v>
      </c>
      <c r="I4566" s="8" t="s">
        <v>32</v>
      </c>
      <c r="J4566" s="9">
        <v>0</v>
      </c>
      <c r="K4566" s="9">
        <v>0</v>
      </c>
      <c r="L4566" s="8">
        <v>0</v>
      </c>
      <c r="M4566" s="14">
        <f t="shared" si="213"/>
        <v>0</v>
      </c>
      <c r="N4566" s="8">
        <v>0</v>
      </c>
      <c r="O4566" s="8">
        <v>0</v>
      </c>
      <c r="P4566" s="8" t="s">
        <v>106</v>
      </c>
      <c r="R4566" s="8">
        <v>-0.04</v>
      </c>
      <c r="S4566" s="13">
        <f>_xlfn.XLOOKUP(P4566,rif_fee_schedule!$A$2:$A$84,rif_fee_schedule!C$2:C$84, 0)*1.628</f>
        <v>0</v>
      </c>
      <c r="T4566" s="13">
        <f>_xlfn.XLOOKUP(P4566,rif_fee_schedule!$A$2:$A$84,rif_fee_schedule!D$2:D$84, 0)</f>
        <v>0</v>
      </c>
      <c r="U4566" s="14">
        <f t="shared" si="214"/>
        <v>0</v>
      </c>
      <c r="V4566" s="14">
        <f t="shared" si="215"/>
        <v>0</v>
      </c>
      <c r="W4566"/>
      <c r="Y4566" s="3">
        <v>74696854.359999999</v>
      </c>
      <c r="Z4566" s="3">
        <v>1494936.99</v>
      </c>
      <c r="AA4566" s="3">
        <v>1189721.74</v>
      </c>
      <c r="AB4566" s="2">
        <v>103699.7</v>
      </c>
      <c r="AC4566" s="3">
        <v>2074</v>
      </c>
      <c r="AD4566" s="2">
        <v>-3422401.68</v>
      </c>
      <c r="AE4566" s="3">
        <v>599122533.62</v>
      </c>
      <c r="AF4566" s="3">
        <v>12164932.65</v>
      </c>
      <c r="AG4566" s="3">
        <v>2628720.44</v>
      </c>
      <c r="AH4566" s="3">
        <v>103699.7</v>
      </c>
      <c r="AI4566" s="3">
        <v>2074</v>
      </c>
      <c r="AJ4566" s="2">
        <v>-10188946.82</v>
      </c>
    </row>
    <row r="4567" spans="1:36" hidden="1" x14ac:dyDescent="0.25">
      <c r="A4567" s="8">
        <v>1</v>
      </c>
      <c r="B4567" s="8" t="s">
        <v>622</v>
      </c>
      <c r="C4567" s="8">
        <v>3530220000540</v>
      </c>
      <c r="D4567" s="8" t="s">
        <v>623</v>
      </c>
      <c r="E4567" s="8" t="s">
        <v>30</v>
      </c>
      <c r="G4567" s="10">
        <v>43781</v>
      </c>
      <c r="H4567" s="8" t="s">
        <v>31</v>
      </c>
      <c r="I4567" s="8" t="s">
        <v>32</v>
      </c>
      <c r="J4567" s="9">
        <v>0</v>
      </c>
      <c r="K4567" s="9">
        <v>0</v>
      </c>
      <c r="L4567" s="8">
        <v>0</v>
      </c>
      <c r="M4567" s="14">
        <f t="shared" si="213"/>
        <v>0</v>
      </c>
      <c r="N4567" s="8">
        <v>0</v>
      </c>
      <c r="O4567" s="8">
        <v>0</v>
      </c>
      <c r="P4567" s="8" t="s">
        <v>90</v>
      </c>
      <c r="R4567" s="11">
        <v>6478</v>
      </c>
      <c r="S4567" s="13">
        <f>_xlfn.XLOOKUP(P4567,rif_fee_schedule!$A$2:$A$84,rif_fee_schedule!C$2:C$84, 0)*1.628</f>
        <v>14.380123999999999</v>
      </c>
      <c r="T4567" s="13">
        <f>_xlfn.XLOOKUP(P4567,rif_fee_schedule!$A$2:$A$84,rif_fee_schedule!D$2:D$84, 0)</f>
        <v>8.3520000000000003</v>
      </c>
      <c r="U4567" s="14">
        <f t="shared" si="214"/>
        <v>93154.44327199999</v>
      </c>
      <c r="V4567" s="14">
        <f t="shared" si="215"/>
        <v>54104.256000000001</v>
      </c>
      <c r="W4567" s="2"/>
      <c r="Y4567" s="3">
        <v>74696854.359999999</v>
      </c>
      <c r="Z4567" s="3">
        <v>1494936.99</v>
      </c>
      <c r="AA4567" s="3">
        <v>1189721.74</v>
      </c>
      <c r="AB4567" s="2">
        <v>103699.7</v>
      </c>
      <c r="AC4567" s="3">
        <v>2074</v>
      </c>
      <c r="AD4567" s="2">
        <v>-3422401.68</v>
      </c>
      <c r="AE4567" s="3">
        <v>599122533.62</v>
      </c>
      <c r="AF4567" s="3">
        <v>12164932.65</v>
      </c>
      <c r="AG4567" s="3">
        <v>2628720.44</v>
      </c>
      <c r="AH4567" s="3">
        <v>103699.7</v>
      </c>
      <c r="AI4567" s="3">
        <v>2074</v>
      </c>
      <c r="AJ4567" s="2">
        <v>-10188946.82</v>
      </c>
    </row>
    <row r="4568" spans="1:36" hidden="1" x14ac:dyDescent="0.25">
      <c r="A4568" s="8">
        <v>2</v>
      </c>
      <c r="B4568" s="8" t="s">
        <v>1168</v>
      </c>
      <c r="C4568" s="8">
        <v>131140160320</v>
      </c>
      <c r="D4568" s="8" t="s">
        <v>1169</v>
      </c>
      <c r="F4568" s="8" t="s">
        <v>1170</v>
      </c>
      <c r="G4568" s="10">
        <v>43759</v>
      </c>
      <c r="H4568" s="8" t="s">
        <v>31</v>
      </c>
      <c r="I4568" s="8" t="s">
        <v>38</v>
      </c>
      <c r="J4568" s="9">
        <v>0</v>
      </c>
      <c r="K4568" s="9">
        <v>0</v>
      </c>
      <c r="L4568" s="8">
        <v>0</v>
      </c>
      <c r="M4568" s="14">
        <f t="shared" si="213"/>
        <v>0</v>
      </c>
      <c r="N4568" s="8">
        <v>0</v>
      </c>
      <c r="O4568" s="8">
        <v>0</v>
      </c>
      <c r="P4568" s="8" t="s">
        <v>77</v>
      </c>
      <c r="R4568" s="8">
        <v>1</v>
      </c>
      <c r="S4568" s="13">
        <f>_xlfn.XLOOKUP(P4568,rif_fee_schedule!$A$2:$A$84,rif_fee_schedule!C$2:C$84, 0)*1.628</f>
        <v>9769.6279999999988</v>
      </c>
      <c r="T4568" s="13">
        <f>_xlfn.XLOOKUP(P4568,rif_fee_schedule!$A$2:$A$84,rif_fee_schedule!D$2:D$84, 0)</f>
        <v>5674</v>
      </c>
      <c r="U4568" s="14">
        <f t="shared" si="214"/>
        <v>9769.6279999999988</v>
      </c>
      <c r="V4568" s="14">
        <f t="shared" si="215"/>
        <v>5674</v>
      </c>
      <c r="W4568"/>
      <c r="Y4568" s="3">
        <v>272008405.74000001</v>
      </c>
      <c r="Z4568" s="3">
        <v>5573244.3300000001</v>
      </c>
      <c r="AA4568" s="3">
        <v>0</v>
      </c>
      <c r="AB4568">
        <v>0</v>
      </c>
      <c r="AC4568" s="3">
        <v>0</v>
      </c>
      <c r="AD4568" s="2">
        <v>-7297347.0099999998</v>
      </c>
      <c r="AE4568" s="3">
        <v>599122533.62</v>
      </c>
      <c r="AF4568" s="3">
        <v>12164932.65</v>
      </c>
      <c r="AG4568" s="3">
        <v>2628720.44</v>
      </c>
      <c r="AH4568" s="3">
        <v>103699.7</v>
      </c>
      <c r="AI4568" s="3">
        <v>2074</v>
      </c>
      <c r="AJ4568" s="2">
        <v>-10188946.82</v>
      </c>
    </row>
    <row r="4569" spans="1:36" hidden="1" x14ac:dyDescent="0.25">
      <c r="A4569" s="8">
        <v>2</v>
      </c>
      <c r="B4569" s="8" t="s">
        <v>1168</v>
      </c>
      <c r="C4569" s="8">
        <v>131140160320</v>
      </c>
      <c r="D4569" s="8" t="s">
        <v>1169</v>
      </c>
      <c r="F4569" s="8" t="s">
        <v>1170</v>
      </c>
      <c r="G4569" s="10">
        <v>43759</v>
      </c>
      <c r="H4569" s="8" t="s">
        <v>31</v>
      </c>
      <c r="I4569" s="8" t="s">
        <v>38</v>
      </c>
      <c r="J4569" s="9">
        <v>0</v>
      </c>
      <c r="K4569" s="9">
        <v>0</v>
      </c>
      <c r="L4569" s="8">
        <v>0</v>
      </c>
      <c r="M4569" s="14">
        <f t="shared" si="213"/>
        <v>0</v>
      </c>
      <c r="N4569" s="8">
        <v>0</v>
      </c>
      <c r="O4569" s="8">
        <v>0</v>
      </c>
      <c r="P4569" s="8" t="s">
        <v>77</v>
      </c>
      <c r="R4569" s="8">
        <v>-1</v>
      </c>
      <c r="S4569" s="13">
        <f>_xlfn.XLOOKUP(P4569,rif_fee_schedule!$A$2:$A$84,rif_fee_schedule!C$2:C$84, 0)*1.628</f>
        <v>9769.6279999999988</v>
      </c>
      <c r="T4569" s="13">
        <f>_xlfn.XLOOKUP(P4569,rif_fee_schedule!$A$2:$A$84,rif_fee_schedule!D$2:D$84, 0)</f>
        <v>5674</v>
      </c>
      <c r="U4569" s="14">
        <f t="shared" si="214"/>
        <v>-9769.6279999999988</v>
      </c>
      <c r="V4569" s="14">
        <f t="shared" si="215"/>
        <v>-5674</v>
      </c>
      <c r="W4569"/>
      <c r="Y4569" s="3">
        <v>272008405.74000001</v>
      </c>
      <c r="Z4569" s="3">
        <v>5573244.3300000001</v>
      </c>
      <c r="AA4569" s="3">
        <v>0</v>
      </c>
      <c r="AB4569">
        <v>0</v>
      </c>
      <c r="AC4569" s="3">
        <v>0</v>
      </c>
      <c r="AD4569" s="2">
        <v>-7297347.0099999998</v>
      </c>
      <c r="AE4569" s="3">
        <v>599122533.62</v>
      </c>
      <c r="AF4569" s="3">
        <v>12164932.65</v>
      </c>
      <c r="AG4569" s="3">
        <v>2628720.44</v>
      </c>
      <c r="AH4569" s="3">
        <v>103699.7</v>
      </c>
      <c r="AI4569" s="3">
        <v>2074</v>
      </c>
      <c r="AJ4569" s="2">
        <v>-10188946.82</v>
      </c>
    </row>
    <row r="4570" spans="1:36" hidden="1" x14ac:dyDescent="0.25">
      <c r="A4570" s="8">
        <v>3.1</v>
      </c>
      <c r="B4570" s="8" t="s">
        <v>4376</v>
      </c>
      <c r="C4570" s="8">
        <v>3421180070052</v>
      </c>
      <c r="D4570" s="8" t="s">
        <v>4377</v>
      </c>
      <c r="E4570" s="8" t="s">
        <v>30</v>
      </c>
      <c r="F4570" s="8" t="s">
        <v>4378</v>
      </c>
      <c r="G4570" s="10">
        <v>43774</v>
      </c>
      <c r="H4570" s="8" t="s">
        <v>31</v>
      </c>
      <c r="I4570" s="8" t="s">
        <v>38</v>
      </c>
      <c r="J4570" s="9">
        <v>6647.03</v>
      </c>
      <c r="K4570" s="9">
        <v>132.94</v>
      </c>
      <c r="L4570" s="8">
        <v>0</v>
      </c>
      <c r="M4570" s="14">
        <f t="shared" si="213"/>
        <v>6779.9699999999993</v>
      </c>
      <c r="N4570" s="8">
        <v>0</v>
      </c>
      <c r="O4570" s="8">
        <v>0</v>
      </c>
      <c r="P4570" s="8" t="s">
        <v>72</v>
      </c>
      <c r="R4570" s="8">
        <v>664</v>
      </c>
      <c r="S4570" s="13">
        <f>_xlfn.XLOOKUP(P4570,rif_fee_schedule!$A$2:$A$84,rif_fee_schedule!C$2:C$84, 0)*1.628</f>
        <v>15.918583999999999</v>
      </c>
      <c r="T4570" s="13">
        <f>_xlfn.XLOOKUP(P4570,rif_fee_schedule!$A$2:$A$84,rif_fee_schedule!D$2:D$84, 0)</f>
        <v>9.2460000000000004</v>
      </c>
      <c r="U4570" s="14">
        <f t="shared" si="214"/>
        <v>10569.939775999999</v>
      </c>
      <c r="V4570" s="14">
        <f t="shared" si="215"/>
        <v>6139.3440000000001</v>
      </c>
      <c r="W4570"/>
      <c r="Y4570" s="3">
        <v>34362078.990000002</v>
      </c>
      <c r="Z4570" s="3">
        <v>687512.03</v>
      </c>
      <c r="AA4570" s="3">
        <v>0</v>
      </c>
      <c r="AB4570">
        <v>0</v>
      </c>
      <c r="AC4570" s="3">
        <v>0</v>
      </c>
      <c r="AD4570" s="2">
        <v>-175934.14</v>
      </c>
      <c r="AE4570" s="3">
        <v>599122533.62</v>
      </c>
      <c r="AF4570" s="3">
        <v>12164932.65</v>
      </c>
      <c r="AG4570" s="3">
        <v>2628720.44</v>
      </c>
      <c r="AH4570" s="3">
        <v>103699.7</v>
      </c>
      <c r="AI4570" s="3">
        <v>2074</v>
      </c>
      <c r="AJ4570" s="2">
        <v>-10188946.82</v>
      </c>
    </row>
    <row r="4571" spans="1:36" hidden="1" x14ac:dyDescent="0.25">
      <c r="A4571" s="8">
        <v>3.1</v>
      </c>
      <c r="B4571" s="8" t="s">
        <v>4376</v>
      </c>
      <c r="C4571" s="8">
        <v>3421180070052</v>
      </c>
      <c r="D4571" s="8" t="s">
        <v>4377</v>
      </c>
      <c r="E4571" s="8" t="s">
        <v>30</v>
      </c>
      <c r="F4571" s="8" t="s">
        <v>4378</v>
      </c>
      <c r="G4571" s="10">
        <v>43774</v>
      </c>
      <c r="H4571" s="8" t="s">
        <v>31</v>
      </c>
      <c r="I4571" s="8" t="s">
        <v>38</v>
      </c>
      <c r="J4571" s="9">
        <v>6647.03</v>
      </c>
      <c r="K4571" s="9">
        <v>132.94</v>
      </c>
      <c r="L4571" s="8">
        <v>0</v>
      </c>
      <c r="M4571" s="14">
        <f t="shared" si="213"/>
        <v>6779.9699999999993</v>
      </c>
      <c r="N4571" s="8">
        <v>0</v>
      </c>
      <c r="O4571" s="8">
        <v>0</v>
      </c>
      <c r="P4571" s="8" t="s">
        <v>43</v>
      </c>
      <c r="R4571" s="8">
        <v>-664</v>
      </c>
      <c r="S4571" s="13">
        <f>_xlfn.XLOOKUP(P4571,rif_fee_schedule!$A$2:$A$84,rif_fee_schedule!C$2:C$84, 0)*1.628</f>
        <v>5.1216879999999998</v>
      </c>
      <c r="T4571" s="13">
        <f>_xlfn.XLOOKUP(P4571,rif_fee_schedule!$A$2:$A$84,rif_fee_schedule!D$2:D$84, 0)</f>
        <v>2.9740000000000002</v>
      </c>
      <c r="U4571" s="14">
        <f t="shared" si="214"/>
        <v>-3400.8008319999999</v>
      </c>
      <c r="V4571" s="14">
        <f t="shared" si="215"/>
        <v>-1974.7360000000001</v>
      </c>
      <c r="W4571"/>
      <c r="Y4571" s="3">
        <v>34362078.990000002</v>
      </c>
      <c r="Z4571" s="3">
        <v>687512.03</v>
      </c>
      <c r="AA4571" s="3">
        <v>0</v>
      </c>
      <c r="AB4571">
        <v>0</v>
      </c>
      <c r="AC4571" s="3">
        <v>0</v>
      </c>
      <c r="AD4571" s="2">
        <v>-175934.14</v>
      </c>
      <c r="AE4571" s="3">
        <v>599122533.62</v>
      </c>
      <c r="AF4571" s="3">
        <v>12164932.65</v>
      </c>
      <c r="AG4571" s="3">
        <v>2628720.44</v>
      </c>
      <c r="AH4571" s="3">
        <v>103699.7</v>
      </c>
      <c r="AI4571" s="3">
        <v>2074</v>
      </c>
      <c r="AJ4571" s="2">
        <v>-10188946.82</v>
      </c>
    </row>
    <row r="4572" spans="1:36" hidden="1" x14ac:dyDescent="0.25">
      <c r="A4572" s="8">
        <v>7</v>
      </c>
      <c r="B4572" s="8" t="s">
        <v>8401</v>
      </c>
      <c r="C4572" s="8">
        <v>341190016370</v>
      </c>
      <c r="D4572" s="8" t="s">
        <v>8402</v>
      </c>
      <c r="F4572" s="8" t="s">
        <v>8403</v>
      </c>
      <c r="G4572" s="10">
        <v>43759</v>
      </c>
      <c r="H4572" s="8" t="s">
        <v>31</v>
      </c>
      <c r="I4572" s="8" t="s">
        <v>38</v>
      </c>
      <c r="J4572" s="9">
        <v>0</v>
      </c>
      <c r="K4572" s="9">
        <v>0</v>
      </c>
      <c r="L4572" s="8">
        <v>0</v>
      </c>
      <c r="M4572" s="14">
        <f t="shared" si="213"/>
        <v>0</v>
      </c>
      <c r="N4572" s="8">
        <v>0</v>
      </c>
      <c r="O4572" s="8">
        <v>0</v>
      </c>
      <c r="P4572" s="8" t="s">
        <v>77</v>
      </c>
      <c r="R4572" s="8">
        <v>0</v>
      </c>
      <c r="S4572" s="13">
        <f>_xlfn.XLOOKUP(P4572,rif_fee_schedule!$A$2:$A$84,rif_fee_schedule!C$2:C$84, 0)*1.628</f>
        <v>9769.6279999999988</v>
      </c>
      <c r="T4572" s="13">
        <f>_xlfn.XLOOKUP(P4572,rif_fee_schedule!$A$2:$A$84,rif_fee_schedule!D$2:D$84, 0)</f>
        <v>5674</v>
      </c>
      <c r="U4572" s="14">
        <f t="shared" si="214"/>
        <v>0</v>
      </c>
      <c r="V4572" s="14">
        <f t="shared" si="215"/>
        <v>0</v>
      </c>
      <c r="W4572"/>
      <c r="Y4572" s="3">
        <v>53911680.950000003</v>
      </c>
      <c r="Z4572" s="3">
        <v>1078233.76</v>
      </c>
      <c r="AA4572" s="3">
        <v>0</v>
      </c>
      <c r="AB4572">
        <v>0</v>
      </c>
      <c r="AC4572" s="3">
        <v>0</v>
      </c>
      <c r="AD4572" s="2">
        <v>-682358.32</v>
      </c>
      <c r="AE4572" s="3">
        <v>599122533.62</v>
      </c>
      <c r="AF4572" s="3">
        <v>12164932.65</v>
      </c>
      <c r="AG4572" s="3">
        <v>2628720.44</v>
      </c>
      <c r="AH4572" s="3">
        <v>103699.7</v>
      </c>
      <c r="AI4572" s="3">
        <v>2074</v>
      </c>
      <c r="AJ4572" s="2">
        <v>-10188946.82</v>
      </c>
    </row>
    <row r="4573" spans="1:36" hidden="1" x14ac:dyDescent="0.25">
      <c r="A4573" s="8">
        <v>2</v>
      </c>
      <c r="B4573" s="8" t="s">
        <v>2208</v>
      </c>
      <c r="C4573" s="8">
        <v>141210070270</v>
      </c>
      <c r="D4573" s="8" t="s">
        <v>2209</v>
      </c>
      <c r="F4573" s="8" t="s">
        <v>2210</v>
      </c>
      <c r="G4573" s="10">
        <v>43763</v>
      </c>
      <c r="H4573" s="8" t="s">
        <v>31</v>
      </c>
      <c r="I4573" s="8" t="s">
        <v>38</v>
      </c>
      <c r="J4573" s="9">
        <v>0</v>
      </c>
      <c r="K4573" s="9">
        <v>0</v>
      </c>
      <c r="L4573" s="8">
        <v>0</v>
      </c>
      <c r="M4573" s="14">
        <f t="shared" si="213"/>
        <v>0</v>
      </c>
      <c r="N4573" s="8">
        <v>0</v>
      </c>
      <c r="O4573" s="8">
        <v>0</v>
      </c>
      <c r="P4573" s="8" t="s">
        <v>77</v>
      </c>
      <c r="R4573" s="8">
        <v>0</v>
      </c>
      <c r="S4573" s="13">
        <f>_xlfn.XLOOKUP(P4573,rif_fee_schedule!$A$2:$A$84,rif_fee_schedule!C$2:C$84, 0)*1.628</f>
        <v>9769.6279999999988</v>
      </c>
      <c r="T4573" s="13">
        <f>_xlfn.XLOOKUP(P4573,rif_fee_schedule!$A$2:$A$84,rif_fee_schedule!D$2:D$84, 0)</f>
        <v>5674</v>
      </c>
      <c r="U4573" s="14">
        <f t="shared" si="214"/>
        <v>0</v>
      </c>
      <c r="V4573" s="14">
        <f t="shared" si="215"/>
        <v>0</v>
      </c>
      <c r="W4573"/>
      <c r="Y4573" s="3">
        <v>272008405.74000001</v>
      </c>
      <c r="Z4573" s="3">
        <v>5573244.3300000001</v>
      </c>
      <c r="AA4573" s="3">
        <v>0</v>
      </c>
      <c r="AB4573">
        <v>0</v>
      </c>
      <c r="AC4573" s="3">
        <v>0</v>
      </c>
      <c r="AD4573" s="2">
        <v>-7297347.0099999998</v>
      </c>
      <c r="AE4573" s="3">
        <v>599122533.62</v>
      </c>
      <c r="AF4573" s="3">
        <v>12164932.65</v>
      </c>
      <c r="AG4573" s="3">
        <v>2628720.44</v>
      </c>
      <c r="AH4573" s="3">
        <v>103699.7</v>
      </c>
      <c r="AI4573" s="3">
        <v>2074</v>
      </c>
      <c r="AJ4573" s="2">
        <v>-10188946.82</v>
      </c>
    </row>
    <row r="4574" spans="1:36" hidden="1" x14ac:dyDescent="0.25">
      <c r="A4574" s="8">
        <v>2</v>
      </c>
      <c r="B4574" s="8" t="s">
        <v>1406</v>
      </c>
      <c r="C4574" s="8">
        <v>131250290600</v>
      </c>
      <c r="D4574" s="8" t="s">
        <v>1407</v>
      </c>
      <c r="F4574" s="8" t="s">
        <v>1408</v>
      </c>
      <c r="G4574" s="10">
        <v>43756</v>
      </c>
      <c r="H4574" s="8" t="s">
        <v>31</v>
      </c>
      <c r="I4574" s="8" t="s">
        <v>38</v>
      </c>
      <c r="J4574" s="9">
        <v>4448.53</v>
      </c>
      <c r="K4574" s="9">
        <v>88.97</v>
      </c>
      <c r="L4574" s="8">
        <v>0</v>
      </c>
      <c r="M4574" s="14">
        <f t="shared" si="213"/>
        <v>4537.5</v>
      </c>
      <c r="N4574" s="8">
        <v>0</v>
      </c>
      <c r="O4574" s="8">
        <v>0</v>
      </c>
      <c r="P4574" s="8" t="s">
        <v>113</v>
      </c>
      <c r="R4574" s="8">
        <v>-4</v>
      </c>
      <c r="S4574" s="13">
        <f>_xlfn.XLOOKUP(P4574,rif_fee_schedule!$A$2:$A$84,rif_fee_schedule!C$2:C$84, 0)*1.628</f>
        <v>6860.3919999999998</v>
      </c>
      <c r="T4574" s="13">
        <f>_xlfn.XLOOKUP(P4574,rif_fee_schedule!$A$2:$A$84,rif_fee_schedule!D$2:D$84, 0)</f>
        <v>3984</v>
      </c>
      <c r="U4574" s="14">
        <f t="shared" si="214"/>
        <v>-27441.567999999999</v>
      </c>
      <c r="V4574" s="14">
        <f t="shared" si="215"/>
        <v>-15936</v>
      </c>
      <c r="W4574"/>
      <c r="Y4574" s="3">
        <v>272008405.74000001</v>
      </c>
      <c r="Z4574" s="3">
        <v>5573244.3300000001</v>
      </c>
      <c r="AA4574" s="3">
        <v>0</v>
      </c>
      <c r="AB4574">
        <v>0</v>
      </c>
      <c r="AC4574" s="3">
        <v>0</v>
      </c>
      <c r="AD4574" s="2">
        <v>-7297347.0099999998</v>
      </c>
      <c r="AE4574" s="3">
        <v>599122533.62</v>
      </c>
      <c r="AF4574" s="3">
        <v>12164932.65</v>
      </c>
      <c r="AG4574" s="3">
        <v>2628720.44</v>
      </c>
      <c r="AH4574" s="3">
        <v>103699.7</v>
      </c>
      <c r="AI4574" s="3">
        <v>2074</v>
      </c>
      <c r="AJ4574" s="2">
        <v>-10188946.82</v>
      </c>
    </row>
    <row r="4575" spans="1:36" hidden="1" x14ac:dyDescent="0.25">
      <c r="A4575" s="8">
        <v>2</v>
      </c>
      <c r="B4575" s="8" t="s">
        <v>1406</v>
      </c>
      <c r="C4575" s="8">
        <v>131250290600</v>
      </c>
      <c r="D4575" s="8" t="s">
        <v>1407</v>
      </c>
      <c r="F4575" s="8" t="s">
        <v>1408</v>
      </c>
      <c r="G4575" s="10">
        <v>43756</v>
      </c>
      <c r="H4575" s="8" t="s">
        <v>31</v>
      </c>
      <c r="I4575" s="8" t="s">
        <v>38</v>
      </c>
      <c r="J4575" s="9">
        <v>4448.53</v>
      </c>
      <c r="K4575" s="9">
        <v>88.97</v>
      </c>
      <c r="L4575" s="8">
        <v>0</v>
      </c>
      <c r="M4575" s="14">
        <f t="shared" si="213"/>
        <v>4537.5</v>
      </c>
      <c r="N4575" s="8">
        <v>0</v>
      </c>
      <c r="O4575" s="8">
        <v>0</v>
      </c>
      <c r="P4575" s="8" t="s">
        <v>72</v>
      </c>
      <c r="R4575" s="11">
        <v>2025</v>
      </c>
      <c r="S4575" s="13">
        <f>_xlfn.XLOOKUP(P4575,rif_fee_schedule!$A$2:$A$84,rif_fee_schedule!C$2:C$84, 0)*1.628</f>
        <v>15.918583999999999</v>
      </c>
      <c r="T4575" s="13">
        <f>_xlfn.XLOOKUP(P4575,rif_fee_schedule!$A$2:$A$84,rif_fee_schedule!D$2:D$84, 0)</f>
        <v>9.2460000000000004</v>
      </c>
      <c r="U4575" s="14">
        <f t="shared" si="214"/>
        <v>32235.132599999997</v>
      </c>
      <c r="V4575" s="14">
        <f t="shared" si="215"/>
        <v>18723.150000000001</v>
      </c>
      <c r="W4575" s="2"/>
      <c r="Y4575" s="3">
        <v>272008405.74000001</v>
      </c>
      <c r="Z4575" s="3">
        <v>5573244.3300000001</v>
      </c>
      <c r="AA4575" s="3">
        <v>0</v>
      </c>
      <c r="AB4575">
        <v>0</v>
      </c>
      <c r="AC4575" s="3">
        <v>0</v>
      </c>
      <c r="AD4575" s="2">
        <v>-7297347.0099999998</v>
      </c>
      <c r="AE4575" s="3">
        <v>599122533.62</v>
      </c>
      <c r="AF4575" s="3">
        <v>12164932.65</v>
      </c>
      <c r="AG4575" s="3">
        <v>2628720.44</v>
      </c>
      <c r="AH4575" s="3">
        <v>103699.7</v>
      </c>
      <c r="AI4575" s="3">
        <v>2074</v>
      </c>
      <c r="AJ4575" s="2">
        <v>-10188946.82</v>
      </c>
    </row>
    <row r="4576" spans="1:36" hidden="1" x14ac:dyDescent="0.25">
      <c r="A4576" s="8">
        <v>9.1</v>
      </c>
      <c r="B4576" s="8" t="s">
        <v>8944</v>
      </c>
      <c r="C4576" s="8">
        <v>431070062500</v>
      </c>
      <c r="D4576" s="8" t="s">
        <v>8945</v>
      </c>
      <c r="E4576" s="8" t="s">
        <v>30</v>
      </c>
      <c r="F4576" s="8" t="s">
        <v>304</v>
      </c>
      <c r="G4576" s="10">
        <v>43767</v>
      </c>
      <c r="H4576" s="8" t="s">
        <v>31</v>
      </c>
      <c r="I4576" s="8" t="s">
        <v>32</v>
      </c>
      <c r="J4576" s="9">
        <v>0.09</v>
      </c>
      <c r="K4576" s="9">
        <v>0</v>
      </c>
      <c r="L4576" s="8">
        <v>0</v>
      </c>
      <c r="M4576" s="14">
        <f t="shared" si="213"/>
        <v>0.09</v>
      </c>
      <c r="N4576" s="8">
        <v>0</v>
      </c>
      <c r="O4576" s="8">
        <v>0</v>
      </c>
      <c r="P4576" s="8" t="s">
        <v>72</v>
      </c>
      <c r="R4576" s="11">
        <v>-13549.67</v>
      </c>
      <c r="S4576" s="13">
        <f>_xlfn.XLOOKUP(P4576,rif_fee_schedule!$A$2:$A$84,rif_fee_schedule!C$2:C$84, 0)*1.628</f>
        <v>15.918583999999999</v>
      </c>
      <c r="T4576" s="13">
        <f>_xlfn.XLOOKUP(P4576,rif_fee_schedule!$A$2:$A$84,rif_fee_schedule!D$2:D$84, 0)</f>
        <v>9.2460000000000004</v>
      </c>
      <c r="U4576" s="14">
        <f t="shared" si="214"/>
        <v>-215691.56006727999</v>
      </c>
      <c r="V4576" s="14">
        <f t="shared" si="215"/>
        <v>-125280.24882000001</v>
      </c>
      <c r="Y4576" s="3">
        <v>13894747.220000001</v>
      </c>
      <c r="Z4576" s="3">
        <v>290518.01</v>
      </c>
      <c r="AA4576" s="3">
        <v>0</v>
      </c>
      <c r="AB4576">
        <v>0</v>
      </c>
      <c r="AC4576" s="3">
        <v>0</v>
      </c>
      <c r="AD4576" s="2">
        <v>-156592.79</v>
      </c>
      <c r="AE4576" s="3">
        <v>599122533.62</v>
      </c>
      <c r="AF4576" s="3">
        <v>12164932.65</v>
      </c>
      <c r="AG4576" s="3">
        <v>2628720.44</v>
      </c>
      <c r="AH4576" s="3">
        <v>103699.7</v>
      </c>
      <c r="AI4576" s="3">
        <v>2074</v>
      </c>
      <c r="AJ4576" s="2">
        <v>-10188946.82</v>
      </c>
    </row>
    <row r="4577" spans="1:36" hidden="1" x14ac:dyDescent="0.25">
      <c r="A4577" s="8">
        <v>9.1</v>
      </c>
      <c r="B4577" s="8" t="s">
        <v>8944</v>
      </c>
      <c r="C4577" s="8">
        <v>431070062500</v>
      </c>
      <c r="D4577" s="8" t="s">
        <v>8945</v>
      </c>
      <c r="E4577" s="8" t="s">
        <v>30</v>
      </c>
      <c r="F4577" s="8" t="s">
        <v>304</v>
      </c>
      <c r="G4577" s="10">
        <v>43767</v>
      </c>
      <c r="H4577" s="8" t="s">
        <v>31</v>
      </c>
      <c r="I4577" s="8" t="s">
        <v>32</v>
      </c>
      <c r="J4577" s="9">
        <v>0.09</v>
      </c>
      <c r="K4577" s="9">
        <v>0</v>
      </c>
      <c r="L4577" s="8">
        <v>0</v>
      </c>
      <c r="M4577" s="14">
        <f t="shared" ref="M4577:M4640" si="216">SUM(J4577:L4577)</f>
        <v>0.09</v>
      </c>
      <c r="N4577" s="8">
        <v>0</v>
      </c>
      <c r="O4577" s="8">
        <v>0</v>
      </c>
      <c r="P4577" s="8" t="s">
        <v>90</v>
      </c>
      <c r="R4577" s="11">
        <v>15000</v>
      </c>
      <c r="S4577" s="13">
        <f>_xlfn.XLOOKUP(P4577,rif_fee_schedule!$A$2:$A$84,rif_fee_schedule!C$2:C$84, 0)*1.628</f>
        <v>14.380123999999999</v>
      </c>
      <c r="T4577" s="13">
        <f>_xlfn.XLOOKUP(P4577,rif_fee_schedule!$A$2:$A$84,rif_fee_schedule!D$2:D$84, 0)</f>
        <v>8.3520000000000003</v>
      </c>
      <c r="U4577" s="14">
        <f t="shared" si="214"/>
        <v>215701.86</v>
      </c>
      <c r="V4577" s="14">
        <f t="shared" si="215"/>
        <v>125280</v>
      </c>
      <c r="Y4577" s="3">
        <v>13894747.220000001</v>
      </c>
      <c r="Z4577" s="3">
        <v>290518.01</v>
      </c>
      <c r="AA4577" s="3">
        <v>0</v>
      </c>
      <c r="AB4577">
        <v>0</v>
      </c>
      <c r="AC4577" s="3">
        <v>0</v>
      </c>
      <c r="AD4577" s="2">
        <v>-156592.79</v>
      </c>
      <c r="AE4577" s="3">
        <v>599122533.62</v>
      </c>
      <c r="AF4577" s="3">
        <v>12164932.65</v>
      </c>
      <c r="AG4577" s="3">
        <v>2628720.44</v>
      </c>
      <c r="AH4577" s="3">
        <v>103699.7</v>
      </c>
      <c r="AI4577" s="3">
        <v>2074</v>
      </c>
      <c r="AJ4577" s="2">
        <v>-10188946.82</v>
      </c>
    </row>
    <row r="4578" spans="1:36" hidden="1" x14ac:dyDescent="0.25">
      <c r="A4578" s="8">
        <v>1</v>
      </c>
      <c r="B4578" s="8" t="s">
        <v>97</v>
      </c>
      <c r="C4578" s="8">
        <v>2530310011200</v>
      </c>
      <c r="D4578" s="8" t="s">
        <v>98</v>
      </c>
      <c r="E4578" s="8" t="s">
        <v>30</v>
      </c>
      <c r="F4578" s="8" t="s">
        <v>99</v>
      </c>
      <c r="G4578" s="10">
        <v>43769</v>
      </c>
      <c r="H4578" s="8" t="s">
        <v>31</v>
      </c>
      <c r="I4578" s="8" t="s">
        <v>38</v>
      </c>
      <c r="J4578" s="9">
        <v>42634.63</v>
      </c>
      <c r="K4578" s="9">
        <v>852.69</v>
      </c>
      <c r="L4578" s="8">
        <v>0</v>
      </c>
      <c r="M4578" s="14">
        <f t="shared" si="216"/>
        <v>43487.32</v>
      </c>
      <c r="N4578" s="8">
        <v>0</v>
      </c>
      <c r="O4578" s="8">
        <v>0</v>
      </c>
      <c r="P4578" s="8" t="s">
        <v>43</v>
      </c>
      <c r="R4578" s="11">
        <v>7375</v>
      </c>
      <c r="S4578" s="13">
        <f>_xlfn.XLOOKUP(P4578,rif_fee_schedule!$A$2:$A$84,rif_fee_schedule!C$2:C$84, 0)*1.628</f>
        <v>5.1216879999999998</v>
      </c>
      <c r="T4578" s="13">
        <f>_xlfn.XLOOKUP(P4578,rif_fee_schedule!$A$2:$A$84,rif_fee_schedule!D$2:D$84, 0)</f>
        <v>2.9740000000000002</v>
      </c>
      <c r="U4578" s="14">
        <f t="shared" si="214"/>
        <v>37772.449000000001</v>
      </c>
      <c r="V4578" s="14">
        <f t="shared" si="215"/>
        <v>21933.25</v>
      </c>
      <c r="W4578" s="2"/>
      <c r="Y4578" s="3">
        <v>74696854.359999999</v>
      </c>
      <c r="Z4578" s="3">
        <v>1494936.99</v>
      </c>
      <c r="AA4578" s="3">
        <v>1189721.74</v>
      </c>
      <c r="AB4578" s="2">
        <v>103699.7</v>
      </c>
      <c r="AC4578" s="3">
        <v>2074</v>
      </c>
      <c r="AD4578" s="2">
        <v>-3422401.68</v>
      </c>
      <c r="AE4578" s="3">
        <v>599122533.62</v>
      </c>
      <c r="AF4578" s="3">
        <v>12164932.65</v>
      </c>
      <c r="AG4578" s="3">
        <v>2628720.44</v>
      </c>
      <c r="AH4578" s="3">
        <v>103699.7</v>
      </c>
      <c r="AI4578" s="3">
        <v>2074</v>
      </c>
      <c r="AJ4578" s="2">
        <v>-10188946.82</v>
      </c>
    </row>
    <row r="4579" spans="1:36" hidden="1" x14ac:dyDescent="0.25">
      <c r="A4579" s="8">
        <v>1</v>
      </c>
      <c r="B4579" s="8" t="s">
        <v>97</v>
      </c>
      <c r="C4579" s="8">
        <v>2530310011200</v>
      </c>
      <c r="D4579" s="8" t="s">
        <v>98</v>
      </c>
      <c r="E4579" s="8" t="s">
        <v>30</v>
      </c>
      <c r="F4579" s="8" t="s">
        <v>99</v>
      </c>
      <c r="G4579" s="10">
        <v>43769</v>
      </c>
      <c r="H4579" s="8" t="s">
        <v>31</v>
      </c>
      <c r="I4579" s="8" t="s">
        <v>38</v>
      </c>
      <c r="J4579" s="9">
        <v>42634.63</v>
      </c>
      <c r="K4579" s="9">
        <v>852.69</v>
      </c>
      <c r="L4579" s="8">
        <v>0</v>
      </c>
      <c r="M4579" s="14">
        <f t="shared" si="216"/>
        <v>43487.32</v>
      </c>
      <c r="N4579" s="8">
        <v>0</v>
      </c>
      <c r="O4579" s="8">
        <v>0</v>
      </c>
      <c r="P4579" s="8" t="s">
        <v>72</v>
      </c>
      <c r="R4579" s="8">
        <v>359</v>
      </c>
      <c r="S4579" s="13">
        <f>_xlfn.XLOOKUP(P4579,rif_fee_schedule!$A$2:$A$84,rif_fee_schedule!C$2:C$84, 0)*1.628</f>
        <v>15.918583999999999</v>
      </c>
      <c r="T4579" s="13">
        <f>_xlfn.XLOOKUP(P4579,rif_fee_schedule!$A$2:$A$84,rif_fee_schedule!D$2:D$84, 0)</f>
        <v>9.2460000000000004</v>
      </c>
      <c r="U4579" s="14">
        <f t="shared" si="214"/>
        <v>5714.7716559999999</v>
      </c>
      <c r="V4579" s="14">
        <f t="shared" si="215"/>
        <v>3319.3140000000003</v>
      </c>
      <c r="W4579"/>
      <c r="Y4579" s="3">
        <v>74696854.359999999</v>
      </c>
      <c r="Z4579" s="3">
        <v>1494936.99</v>
      </c>
      <c r="AA4579" s="3">
        <v>1189721.74</v>
      </c>
      <c r="AB4579" s="2">
        <v>103699.7</v>
      </c>
      <c r="AC4579" s="3">
        <v>2074</v>
      </c>
      <c r="AD4579" s="2">
        <v>-3422401.68</v>
      </c>
      <c r="AE4579" s="3">
        <v>599122533.62</v>
      </c>
      <c r="AF4579" s="3">
        <v>12164932.65</v>
      </c>
      <c r="AG4579" s="3">
        <v>2628720.44</v>
      </c>
      <c r="AH4579" s="3">
        <v>103699.7</v>
      </c>
      <c r="AI4579" s="3">
        <v>2074</v>
      </c>
      <c r="AJ4579" s="2">
        <v>-10188946.82</v>
      </c>
    </row>
    <row r="4580" spans="1:36" hidden="1" x14ac:dyDescent="0.25">
      <c r="A4580" s="8">
        <v>2</v>
      </c>
      <c r="B4580" s="8" t="s">
        <v>1826</v>
      </c>
      <c r="C4580" s="8">
        <v>132180380070</v>
      </c>
      <c r="D4580" s="8" t="s">
        <v>1827</v>
      </c>
      <c r="G4580" s="10">
        <v>43763</v>
      </c>
      <c r="H4580" s="8" t="s">
        <v>31</v>
      </c>
      <c r="I4580" s="8" t="s">
        <v>32</v>
      </c>
      <c r="J4580" s="9">
        <v>2758.44</v>
      </c>
      <c r="K4580" s="9">
        <v>55.17</v>
      </c>
      <c r="L4580" s="8">
        <v>0</v>
      </c>
      <c r="M4580" s="14">
        <f t="shared" si="216"/>
        <v>2813.61</v>
      </c>
      <c r="N4580" s="8">
        <v>0</v>
      </c>
      <c r="O4580" s="8">
        <v>0</v>
      </c>
      <c r="P4580" s="8" t="s">
        <v>45</v>
      </c>
      <c r="R4580" s="8">
        <v>895</v>
      </c>
      <c r="S4580" s="13">
        <f>_xlfn.XLOOKUP(P4580,rif_fee_schedule!$A$2:$A$84,rif_fee_schedule!C$2:C$84, 0)*1.628</f>
        <v>19.244587999999997</v>
      </c>
      <c r="T4580" s="13">
        <f>_xlfn.XLOOKUP(P4580,rif_fee_schedule!$A$2:$A$84,rif_fee_schedule!D$2:D$84, 0)</f>
        <v>11.177</v>
      </c>
      <c r="U4580" s="14">
        <f t="shared" si="214"/>
        <v>17223.906259999996</v>
      </c>
      <c r="V4580" s="14">
        <f t="shared" si="215"/>
        <v>10003.414999999999</v>
      </c>
      <c r="W4580"/>
      <c r="Y4580" s="3">
        <v>272008405.74000001</v>
      </c>
      <c r="Z4580" s="3">
        <v>5573244.3300000001</v>
      </c>
      <c r="AA4580" s="3">
        <v>0</v>
      </c>
      <c r="AB4580">
        <v>0</v>
      </c>
      <c r="AC4580" s="3">
        <v>0</v>
      </c>
      <c r="AD4580" s="2">
        <v>-7297347.0099999998</v>
      </c>
      <c r="AE4580" s="3">
        <v>599122533.62</v>
      </c>
      <c r="AF4580" s="3">
        <v>12164932.65</v>
      </c>
      <c r="AG4580" s="3">
        <v>2628720.44</v>
      </c>
      <c r="AH4580" s="3">
        <v>103699.7</v>
      </c>
      <c r="AI4580" s="3">
        <v>2074</v>
      </c>
      <c r="AJ4580" s="2">
        <v>-10188946.82</v>
      </c>
    </row>
    <row r="4581" spans="1:36" hidden="1" x14ac:dyDescent="0.25">
      <c r="A4581" s="8">
        <v>2</v>
      </c>
      <c r="B4581" s="8" t="s">
        <v>1826</v>
      </c>
      <c r="C4581" s="8">
        <v>132180380070</v>
      </c>
      <c r="D4581" s="8" t="s">
        <v>1827</v>
      </c>
      <c r="G4581" s="10">
        <v>43763</v>
      </c>
      <c r="H4581" s="8" t="s">
        <v>31</v>
      </c>
      <c r="I4581" s="8" t="s">
        <v>32</v>
      </c>
      <c r="J4581" s="9">
        <v>2758.44</v>
      </c>
      <c r="K4581" s="9">
        <v>55.17</v>
      </c>
      <c r="L4581" s="8">
        <v>0</v>
      </c>
      <c r="M4581" s="14">
        <f t="shared" si="216"/>
        <v>2813.61</v>
      </c>
      <c r="N4581" s="8">
        <v>0</v>
      </c>
      <c r="O4581" s="8">
        <v>0</v>
      </c>
      <c r="P4581" s="8" t="s">
        <v>72</v>
      </c>
      <c r="R4581" s="8">
        <v>-895</v>
      </c>
      <c r="S4581" s="13">
        <f>_xlfn.XLOOKUP(P4581,rif_fee_schedule!$A$2:$A$84,rif_fee_schedule!C$2:C$84, 0)*1.628</f>
        <v>15.918583999999999</v>
      </c>
      <c r="T4581" s="13">
        <f>_xlfn.XLOOKUP(P4581,rif_fee_schedule!$A$2:$A$84,rif_fee_schedule!D$2:D$84, 0)</f>
        <v>9.2460000000000004</v>
      </c>
      <c r="U4581" s="14">
        <f t="shared" si="214"/>
        <v>-14247.132679999999</v>
      </c>
      <c r="V4581" s="14">
        <f t="shared" si="215"/>
        <v>-8275.17</v>
      </c>
      <c r="W4581"/>
      <c r="Y4581" s="3">
        <v>272008405.74000001</v>
      </c>
      <c r="Z4581" s="3">
        <v>5573244.3300000001</v>
      </c>
      <c r="AA4581" s="3">
        <v>0</v>
      </c>
      <c r="AB4581">
        <v>0</v>
      </c>
      <c r="AC4581" s="3">
        <v>0</v>
      </c>
      <c r="AD4581" s="2">
        <v>-7297347.0099999998</v>
      </c>
      <c r="AE4581" s="3">
        <v>599122533.62</v>
      </c>
      <c r="AF4581" s="3">
        <v>12164932.65</v>
      </c>
      <c r="AG4581" s="3">
        <v>2628720.44</v>
      </c>
      <c r="AH4581" s="3">
        <v>103699.7</v>
      </c>
      <c r="AI4581" s="3">
        <v>2074</v>
      </c>
      <c r="AJ4581" s="2">
        <v>-10188946.82</v>
      </c>
    </row>
    <row r="4582" spans="1:36" hidden="1" x14ac:dyDescent="0.25">
      <c r="A4582" s="8">
        <v>3.1</v>
      </c>
      <c r="B4582" s="8" t="s">
        <v>4171</v>
      </c>
      <c r="C4582" s="8">
        <v>2812340080860</v>
      </c>
      <c r="D4582" s="8" t="s">
        <v>4172</v>
      </c>
      <c r="E4582" s="8" t="s">
        <v>30</v>
      </c>
      <c r="F4582" s="8" t="s">
        <v>4173</v>
      </c>
      <c r="G4582" s="10">
        <v>43783</v>
      </c>
      <c r="H4582" s="8" t="s">
        <v>31</v>
      </c>
      <c r="I4582" s="8" t="s">
        <v>38</v>
      </c>
      <c r="J4582" s="9">
        <v>1380.53</v>
      </c>
      <c r="K4582" s="9">
        <v>27.61</v>
      </c>
      <c r="L4582" s="8">
        <v>0</v>
      </c>
      <c r="M4582" s="14">
        <f t="shared" si="216"/>
        <v>1408.1399999999999</v>
      </c>
      <c r="N4582" s="8">
        <v>0</v>
      </c>
      <c r="O4582" s="8">
        <v>0</v>
      </c>
      <c r="P4582" s="8" t="s">
        <v>112</v>
      </c>
      <c r="R4582" s="8">
        <v>44</v>
      </c>
      <c r="S4582" s="13">
        <f>_xlfn.XLOOKUP(P4582,rif_fee_schedule!$A$2:$A$84,rif_fee_schedule!C$2:C$84, 0)*1.628</f>
        <v>53.092335999999996</v>
      </c>
      <c r="T4582" s="13">
        <f>_xlfn.XLOOKUP(P4582,rif_fee_schedule!$A$2:$A$84,rif_fee_schedule!D$2:D$84, 0)</f>
        <v>30.835000000000001</v>
      </c>
      <c r="U4582" s="14">
        <f t="shared" si="214"/>
        <v>2336.0627839999997</v>
      </c>
      <c r="V4582" s="14">
        <f t="shared" si="215"/>
        <v>1356.74</v>
      </c>
      <c r="W4582"/>
      <c r="Y4582" s="3">
        <v>34362078.990000002</v>
      </c>
      <c r="Z4582" s="3">
        <v>687512.03</v>
      </c>
      <c r="AA4582" s="3">
        <v>0</v>
      </c>
      <c r="AB4582">
        <v>0</v>
      </c>
      <c r="AC4582" s="3">
        <v>0</v>
      </c>
      <c r="AD4582" s="2">
        <v>-175934.14</v>
      </c>
      <c r="AE4582" s="3">
        <v>599122533.62</v>
      </c>
      <c r="AF4582" s="3">
        <v>12164932.65</v>
      </c>
      <c r="AG4582" s="3">
        <v>2628720.44</v>
      </c>
      <c r="AH4582" s="3">
        <v>103699.7</v>
      </c>
      <c r="AI4582" s="3">
        <v>2074</v>
      </c>
      <c r="AJ4582" s="2">
        <v>-10188946.82</v>
      </c>
    </row>
    <row r="4583" spans="1:36" hidden="1" x14ac:dyDescent="0.25">
      <c r="A4583" s="8">
        <v>3.1</v>
      </c>
      <c r="B4583" s="8" t="s">
        <v>4171</v>
      </c>
      <c r="C4583" s="8">
        <v>2812340080860</v>
      </c>
      <c r="D4583" s="8" t="s">
        <v>4172</v>
      </c>
      <c r="E4583" s="8" t="s">
        <v>30</v>
      </c>
      <c r="F4583" s="8" t="s">
        <v>4173</v>
      </c>
      <c r="G4583" s="10">
        <v>43783</v>
      </c>
      <c r="H4583" s="8" t="s">
        <v>31</v>
      </c>
      <c r="I4583" s="8" t="s">
        <v>38</v>
      </c>
      <c r="J4583" s="9">
        <v>1380.53</v>
      </c>
      <c r="K4583" s="9">
        <v>27.61</v>
      </c>
      <c r="L4583" s="8">
        <v>0</v>
      </c>
      <c r="M4583" s="14">
        <f t="shared" si="216"/>
        <v>1408.1399999999999</v>
      </c>
      <c r="N4583" s="8">
        <v>0</v>
      </c>
      <c r="O4583" s="8">
        <v>0</v>
      </c>
      <c r="P4583" s="8" t="s">
        <v>45</v>
      </c>
      <c r="R4583" s="8">
        <v>-44</v>
      </c>
      <c r="S4583" s="13">
        <f>_xlfn.XLOOKUP(P4583,rif_fee_schedule!$A$2:$A$84,rif_fee_schedule!C$2:C$84, 0)*1.628</f>
        <v>19.244587999999997</v>
      </c>
      <c r="T4583" s="13">
        <f>_xlfn.XLOOKUP(P4583,rif_fee_schedule!$A$2:$A$84,rif_fee_schedule!D$2:D$84, 0)</f>
        <v>11.177</v>
      </c>
      <c r="U4583" s="14">
        <f t="shared" si="214"/>
        <v>-846.76187199999981</v>
      </c>
      <c r="V4583" s="14">
        <f t="shared" si="215"/>
        <v>-491.78800000000001</v>
      </c>
      <c r="W4583"/>
      <c r="Y4583" s="3">
        <v>34362078.990000002</v>
      </c>
      <c r="Z4583" s="3">
        <v>687512.03</v>
      </c>
      <c r="AA4583" s="3">
        <v>0</v>
      </c>
      <c r="AB4583">
        <v>0</v>
      </c>
      <c r="AC4583" s="3">
        <v>0</v>
      </c>
      <c r="AD4583" s="2">
        <v>-175934.14</v>
      </c>
      <c r="AE4583" s="3">
        <v>599122533.62</v>
      </c>
      <c r="AF4583" s="3">
        <v>12164932.65</v>
      </c>
      <c r="AG4583" s="3">
        <v>2628720.44</v>
      </c>
      <c r="AH4583" s="3">
        <v>103699.7</v>
      </c>
      <c r="AI4583" s="3">
        <v>2074</v>
      </c>
      <c r="AJ4583" s="2">
        <v>-10188946.82</v>
      </c>
    </row>
    <row r="4584" spans="1:36" hidden="1" x14ac:dyDescent="0.25">
      <c r="A4584" s="8">
        <v>2</v>
      </c>
      <c r="B4584" s="8" t="s">
        <v>1157</v>
      </c>
      <c r="C4584" s="8">
        <v>131140271360</v>
      </c>
      <c r="D4584" s="8" t="s">
        <v>1158</v>
      </c>
      <c r="E4584" s="8" t="s">
        <v>30</v>
      </c>
      <c r="G4584" s="10">
        <v>43788</v>
      </c>
      <c r="H4584" s="8" t="s">
        <v>31</v>
      </c>
      <c r="I4584" s="8" t="s">
        <v>32</v>
      </c>
      <c r="J4584" s="9">
        <v>0</v>
      </c>
      <c r="K4584" s="9">
        <v>0</v>
      </c>
      <c r="L4584" s="8">
        <v>0</v>
      </c>
      <c r="M4584" s="14">
        <f t="shared" si="216"/>
        <v>0</v>
      </c>
      <c r="N4584" s="8">
        <v>0</v>
      </c>
      <c r="O4584" s="8">
        <v>0</v>
      </c>
      <c r="P4584" s="8" t="s">
        <v>77</v>
      </c>
      <c r="R4584" s="8">
        <v>1</v>
      </c>
      <c r="S4584" s="13">
        <f>_xlfn.XLOOKUP(P4584,rif_fee_schedule!$A$2:$A$84,rif_fee_schedule!C$2:C$84, 0)*1.628</f>
        <v>9769.6279999999988</v>
      </c>
      <c r="T4584" s="13">
        <f>_xlfn.XLOOKUP(P4584,rif_fee_schedule!$A$2:$A$84,rif_fee_schedule!D$2:D$84, 0)</f>
        <v>5674</v>
      </c>
      <c r="U4584" s="14">
        <f t="shared" si="214"/>
        <v>9769.6279999999988</v>
      </c>
      <c r="V4584" s="14">
        <f t="shared" si="215"/>
        <v>5674</v>
      </c>
      <c r="W4584"/>
      <c r="Y4584" s="3">
        <v>272008405.74000001</v>
      </c>
      <c r="Z4584" s="3">
        <v>5573244.3300000001</v>
      </c>
      <c r="AA4584" s="3">
        <v>0</v>
      </c>
      <c r="AB4584">
        <v>0</v>
      </c>
      <c r="AC4584" s="3">
        <v>0</v>
      </c>
      <c r="AD4584" s="2">
        <v>-7297347.0099999998</v>
      </c>
      <c r="AE4584" s="3">
        <v>599122533.62</v>
      </c>
      <c r="AF4584" s="3">
        <v>12164932.65</v>
      </c>
      <c r="AG4584" s="3">
        <v>2628720.44</v>
      </c>
      <c r="AH4584" s="3">
        <v>103699.7</v>
      </c>
      <c r="AI4584" s="3">
        <v>2074</v>
      </c>
      <c r="AJ4584" s="2">
        <v>-10188946.82</v>
      </c>
    </row>
    <row r="4585" spans="1:36" hidden="1" x14ac:dyDescent="0.25">
      <c r="A4585" s="8">
        <v>2</v>
      </c>
      <c r="B4585" s="8" t="s">
        <v>1157</v>
      </c>
      <c r="C4585" s="8">
        <v>131140271360</v>
      </c>
      <c r="D4585" s="8" t="s">
        <v>1158</v>
      </c>
      <c r="E4585" s="8" t="s">
        <v>30</v>
      </c>
      <c r="G4585" s="10">
        <v>43788</v>
      </c>
      <c r="H4585" s="8" t="s">
        <v>31</v>
      </c>
      <c r="I4585" s="8" t="s">
        <v>32</v>
      </c>
      <c r="J4585" s="9">
        <v>0</v>
      </c>
      <c r="K4585" s="9">
        <v>0</v>
      </c>
      <c r="L4585" s="8">
        <v>0</v>
      </c>
      <c r="M4585" s="14">
        <f t="shared" si="216"/>
        <v>0</v>
      </c>
      <c r="N4585" s="8">
        <v>0</v>
      </c>
      <c r="O4585" s="8">
        <v>0</v>
      </c>
      <c r="P4585" s="8" t="s">
        <v>77</v>
      </c>
      <c r="R4585" s="8">
        <v>-1</v>
      </c>
      <c r="S4585" s="13">
        <f>_xlfn.XLOOKUP(P4585,rif_fee_schedule!$A$2:$A$84,rif_fee_schedule!C$2:C$84, 0)*1.628</f>
        <v>9769.6279999999988</v>
      </c>
      <c r="T4585" s="13">
        <f>_xlfn.XLOOKUP(P4585,rif_fee_schedule!$A$2:$A$84,rif_fee_schedule!D$2:D$84, 0)</f>
        <v>5674</v>
      </c>
      <c r="U4585" s="14">
        <f t="shared" si="214"/>
        <v>-9769.6279999999988</v>
      </c>
      <c r="V4585" s="14">
        <f t="shared" si="215"/>
        <v>-5674</v>
      </c>
      <c r="W4585"/>
      <c r="Y4585" s="3">
        <v>272008405.74000001</v>
      </c>
      <c r="Z4585" s="3">
        <v>5573244.3300000001</v>
      </c>
      <c r="AA4585" s="3">
        <v>0</v>
      </c>
      <c r="AB4585">
        <v>0</v>
      </c>
      <c r="AC4585" s="3">
        <v>0</v>
      </c>
      <c r="AD4585" s="2">
        <v>-7297347.0099999998</v>
      </c>
      <c r="AE4585" s="3">
        <v>599122533.62</v>
      </c>
      <c r="AF4585" s="3">
        <v>12164932.65</v>
      </c>
      <c r="AG4585" s="3">
        <v>2628720.44</v>
      </c>
      <c r="AH4585" s="3">
        <v>103699.7</v>
      </c>
      <c r="AI4585" s="3">
        <v>2074</v>
      </c>
      <c r="AJ4585" s="2">
        <v>-10188946.82</v>
      </c>
    </row>
    <row r="4586" spans="1:36" hidden="1" x14ac:dyDescent="0.25">
      <c r="A4586" s="8">
        <v>2</v>
      </c>
      <c r="B4586" s="8" t="s">
        <v>1605</v>
      </c>
      <c r="C4586" s="8">
        <v>131270260270</v>
      </c>
      <c r="D4586" s="8" t="s">
        <v>1606</v>
      </c>
      <c r="G4586" s="10">
        <v>43760</v>
      </c>
      <c r="H4586" s="8" t="s">
        <v>31</v>
      </c>
      <c r="I4586" s="8" t="s">
        <v>32</v>
      </c>
      <c r="J4586" s="9">
        <v>22737.73</v>
      </c>
      <c r="K4586" s="9">
        <v>454.76</v>
      </c>
      <c r="L4586" s="8">
        <v>0</v>
      </c>
      <c r="M4586" s="14">
        <f t="shared" si="216"/>
        <v>23192.489999999998</v>
      </c>
      <c r="N4586" s="8">
        <v>0</v>
      </c>
      <c r="O4586" s="8">
        <v>0</v>
      </c>
      <c r="P4586" s="8" t="s">
        <v>113</v>
      </c>
      <c r="R4586" s="8">
        <v>5</v>
      </c>
      <c r="S4586" s="13">
        <f>_xlfn.XLOOKUP(P4586,rif_fee_schedule!$A$2:$A$84,rif_fee_schedule!C$2:C$84, 0)*1.628</f>
        <v>6860.3919999999998</v>
      </c>
      <c r="T4586" s="13">
        <f>_xlfn.XLOOKUP(P4586,rif_fee_schedule!$A$2:$A$84,rif_fee_schedule!D$2:D$84, 0)</f>
        <v>3984</v>
      </c>
      <c r="U4586" s="14">
        <f t="shared" si="214"/>
        <v>34301.96</v>
      </c>
      <c r="V4586" s="14">
        <f t="shared" si="215"/>
        <v>19920</v>
      </c>
      <c r="W4586"/>
      <c r="Y4586" s="3">
        <v>272008405.74000001</v>
      </c>
      <c r="Z4586" s="3">
        <v>5573244.3300000001</v>
      </c>
      <c r="AA4586" s="3">
        <v>0</v>
      </c>
      <c r="AB4586">
        <v>0</v>
      </c>
      <c r="AC4586" s="3">
        <v>0</v>
      </c>
      <c r="AD4586" s="2">
        <v>-7297347.0099999998</v>
      </c>
      <c r="AE4586" s="3">
        <v>599122533.62</v>
      </c>
      <c r="AF4586" s="3">
        <v>12164932.65</v>
      </c>
      <c r="AG4586" s="3">
        <v>2628720.44</v>
      </c>
      <c r="AH4586" s="3">
        <v>103699.7</v>
      </c>
      <c r="AI4586" s="3">
        <v>2074</v>
      </c>
      <c r="AJ4586" s="2">
        <v>-10188946.82</v>
      </c>
    </row>
    <row r="4587" spans="1:36" hidden="1" x14ac:dyDescent="0.25">
      <c r="A4587" s="8">
        <v>2</v>
      </c>
      <c r="B4587" s="8" t="s">
        <v>1605</v>
      </c>
      <c r="C4587" s="8">
        <v>131270260270</v>
      </c>
      <c r="D4587" s="8" t="s">
        <v>1606</v>
      </c>
      <c r="G4587" s="10">
        <v>43760</v>
      </c>
      <c r="H4587" s="8" t="s">
        <v>31</v>
      </c>
      <c r="I4587" s="8" t="s">
        <v>32</v>
      </c>
      <c r="J4587" s="9">
        <v>22737.73</v>
      </c>
      <c r="K4587" s="9">
        <v>454.76</v>
      </c>
      <c r="L4587" s="8">
        <v>0</v>
      </c>
      <c r="M4587" s="14">
        <f t="shared" si="216"/>
        <v>23192.489999999998</v>
      </c>
      <c r="N4587" s="8">
        <v>0</v>
      </c>
      <c r="O4587" s="8">
        <v>0</v>
      </c>
      <c r="P4587" s="8" t="s">
        <v>77</v>
      </c>
      <c r="R4587" s="8">
        <v>-1</v>
      </c>
      <c r="S4587" s="13">
        <f>_xlfn.XLOOKUP(P4587,rif_fee_schedule!$A$2:$A$84,rif_fee_schedule!C$2:C$84, 0)*1.628</f>
        <v>9769.6279999999988</v>
      </c>
      <c r="T4587" s="13">
        <f>_xlfn.XLOOKUP(P4587,rif_fee_schedule!$A$2:$A$84,rif_fee_schedule!D$2:D$84, 0)</f>
        <v>5674</v>
      </c>
      <c r="U4587" s="14">
        <f t="shared" si="214"/>
        <v>-9769.6279999999988</v>
      </c>
      <c r="V4587" s="14">
        <f t="shared" si="215"/>
        <v>-5674</v>
      </c>
      <c r="W4587"/>
      <c r="Y4587" s="3">
        <v>272008405.74000001</v>
      </c>
      <c r="Z4587" s="3">
        <v>5573244.3300000001</v>
      </c>
      <c r="AA4587" s="3">
        <v>0</v>
      </c>
      <c r="AB4587">
        <v>0</v>
      </c>
      <c r="AC4587" s="3">
        <v>0</v>
      </c>
      <c r="AD4587" s="2">
        <v>-7297347.0099999998</v>
      </c>
      <c r="AE4587" s="3">
        <v>599122533.62</v>
      </c>
      <c r="AF4587" s="3">
        <v>12164932.65</v>
      </c>
      <c r="AG4587" s="3">
        <v>2628720.44</v>
      </c>
      <c r="AH4587" s="3">
        <v>103699.7</v>
      </c>
      <c r="AI4587" s="3">
        <v>2074</v>
      </c>
      <c r="AJ4587" s="2">
        <v>-10188946.82</v>
      </c>
    </row>
    <row r="4588" spans="1:36" hidden="1" x14ac:dyDescent="0.25">
      <c r="A4588" s="8">
        <v>2</v>
      </c>
      <c r="B4588" s="8" t="s">
        <v>1814</v>
      </c>
      <c r="C4588" s="8">
        <v>132180041010</v>
      </c>
      <c r="D4588" s="8" t="s">
        <v>1815</v>
      </c>
      <c r="E4588" s="8" t="s">
        <v>30</v>
      </c>
      <c r="F4588" s="8" t="s">
        <v>1816</v>
      </c>
      <c r="G4588" s="10">
        <v>43805</v>
      </c>
      <c r="H4588" s="8" t="s">
        <v>31</v>
      </c>
      <c r="I4588" s="8" t="s">
        <v>38</v>
      </c>
      <c r="J4588" s="9">
        <v>2397.46</v>
      </c>
      <c r="K4588" s="9">
        <v>47.95</v>
      </c>
      <c r="L4588" s="8">
        <v>0</v>
      </c>
      <c r="M4588" s="14">
        <f t="shared" si="216"/>
        <v>2445.41</v>
      </c>
      <c r="N4588" s="8">
        <v>0</v>
      </c>
      <c r="O4588" s="8">
        <v>0</v>
      </c>
      <c r="P4588" s="8" t="s">
        <v>1817</v>
      </c>
      <c r="R4588" s="8">
        <v>6</v>
      </c>
      <c r="S4588" s="13">
        <f>_xlfn.XLOOKUP(P4588,rif_fee_schedule!$A$2:$A$84,rif_fee_schedule!C$2:C$84, 0)*1.628</f>
        <v>2214.08</v>
      </c>
      <c r="T4588" s="13">
        <f>_xlfn.XLOOKUP(P4588,rif_fee_schedule!$A$2:$A$84,rif_fee_schedule!D$2:D$84, 0)</f>
        <v>1286</v>
      </c>
      <c r="U4588" s="14">
        <f t="shared" si="214"/>
        <v>13284.48</v>
      </c>
      <c r="V4588" s="14">
        <f t="shared" si="215"/>
        <v>7716</v>
      </c>
      <c r="W4588"/>
      <c r="Y4588" s="3">
        <v>272008405.74000001</v>
      </c>
      <c r="Z4588" s="3">
        <v>5573244.3300000001</v>
      </c>
      <c r="AA4588" s="3">
        <v>0</v>
      </c>
      <c r="AB4588">
        <v>0</v>
      </c>
      <c r="AC4588" s="3">
        <v>0</v>
      </c>
      <c r="AD4588" s="2">
        <v>-7297347.0099999998</v>
      </c>
      <c r="AE4588" s="3">
        <v>599122533.62</v>
      </c>
      <c r="AF4588" s="3">
        <v>12164932.65</v>
      </c>
      <c r="AG4588" s="3">
        <v>2628720.44</v>
      </c>
      <c r="AH4588" s="3">
        <v>103699.7</v>
      </c>
      <c r="AI4588" s="3">
        <v>2074</v>
      </c>
      <c r="AJ4588" s="2">
        <v>-10188946.82</v>
      </c>
    </row>
    <row r="4589" spans="1:36" hidden="1" x14ac:dyDescent="0.25">
      <c r="A4589" s="8">
        <v>2</v>
      </c>
      <c r="B4589" s="8" t="s">
        <v>1814</v>
      </c>
      <c r="C4589" s="8">
        <v>132180041010</v>
      </c>
      <c r="D4589" s="8" t="s">
        <v>1815</v>
      </c>
      <c r="E4589" s="8" t="s">
        <v>30</v>
      </c>
      <c r="F4589" s="8" t="s">
        <v>1816</v>
      </c>
      <c r="G4589" s="10">
        <v>43805</v>
      </c>
      <c r="H4589" s="8" t="s">
        <v>31</v>
      </c>
      <c r="I4589" s="8" t="s">
        <v>38</v>
      </c>
      <c r="J4589" s="9">
        <v>2397.46</v>
      </c>
      <c r="K4589" s="9">
        <v>47.95</v>
      </c>
      <c r="L4589" s="8">
        <v>0</v>
      </c>
      <c r="M4589" s="14">
        <f t="shared" si="216"/>
        <v>2445.41</v>
      </c>
      <c r="N4589" s="8">
        <v>0</v>
      </c>
      <c r="O4589" s="8">
        <v>0</v>
      </c>
      <c r="P4589" s="8" t="s">
        <v>90</v>
      </c>
      <c r="R4589" s="8">
        <v>-744</v>
      </c>
      <c r="S4589" s="13">
        <f>_xlfn.XLOOKUP(P4589,rif_fee_schedule!$A$2:$A$84,rif_fee_schedule!C$2:C$84, 0)*1.628</f>
        <v>14.380123999999999</v>
      </c>
      <c r="T4589" s="13">
        <f>_xlfn.XLOOKUP(P4589,rif_fee_schedule!$A$2:$A$84,rif_fee_schedule!D$2:D$84, 0)</f>
        <v>8.3520000000000003</v>
      </c>
      <c r="U4589" s="14">
        <f t="shared" si="214"/>
        <v>-10698.812255999999</v>
      </c>
      <c r="V4589" s="14">
        <f t="shared" si="215"/>
        <v>-6213.8879999999999</v>
      </c>
      <c r="W4589"/>
      <c r="Y4589" s="3">
        <v>272008405.74000001</v>
      </c>
      <c r="Z4589" s="3">
        <v>5573244.3300000001</v>
      </c>
      <c r="AA4589" s="3">
        <v>0</v>
      </c>
      <c r="AB4589">
        <v>0</v>
      </c>
      <c r="AC4589" s="3">
        <v>0</v>
      </c>
      <c r="AD4589" s="2">
        <v>-7297347.0099999998</v>
      </c>
      <c r="AE4589" s="3">
        <v>599122533.62</v>
      </c>
      <c r="AF4589" s="3">
        <v>12164932.65</v>
      </c>
      <c r="AG4589" s="3">
        <v>2628720.44</v>
      </c>
      <c r="AH4589" s="3">
        <v>103699.7</v>
      </c>
      <c r="AI4589" s="3">
        <v>2074</v>
      </c>
      <c r="AJ4589" s="2">
        <v>-10188946.82</v>
      </c>
    </row>
    <row r="4590" spans="1:36" hidden="1" x14ac:dyDescent="0.25">
      <c r="A4590" s="8">
        <v>2</v>
      </c>
      <c r="B4590" s="8" t="s">
        <v>1968</v>
      </c>
      <c r="C4590" s="8">
        <v>141030130280</v>
      </c>
      <c r="D4590" s="8" t="s">
        <v>1969</v>
      </c>
      <c r="G4590" s="10">
        <v>43761</v>
      </c>
      <c r="H4590" s="8" t="s">
        <v>31</v>
      </c>
      <c r="I4590" s="8" t="s">
        <v>32</v>
      </c>
      <c r="J4590" s="9">
        <v>16378.96</v>
      </c>
      <c r="K4590" s="9">
        <v>327.58</v>
      </c>
      <c r="L4590" s="8">
        <v>0</v>
      </c>
      <c r="M4590" s="14">
        <f t="shared" si="216"/>
        <v>16706.54</v>
      </c>
      <c r="N4590" s="8">
        <v>0</v>
      </c>
      <c r="O4590" s="8">
        <v>0</v>
      </c>
      <c r="P4590" s="8" t="s">
        <v>77</v>
      </c>
      <c r="R4590" s="8">
        <v>-1</v>
      </c>
      <c r="S4590" s="13">
        <f>_xlfn.XLOOKUP(P4590,rif_fee_schedule!$A$2:$A$84,rif_fee_schedule!C$2:C$84, 0)*1.628</f>
        <v>9769.6279999999988</v>
      </c>
      <c r="T4590" s="13">
        <f>_xlfn.XLOOKUP(P4590,rif_fee_schedule!$A$2:$A$84,rif_fee_schedule!D$2:D$84, 0)</f>
        <v>5674</v>
      </c>
      <c r="U4590" s="14">
        <f t="shared" si="214"/>
        <v>-9769.6279999999988</v>
      </c>
      <c r="V4590" s="14">
        <f t="shared" si="215"/>
        <v>-5674</v>
      </c>
      <c r="W4590"/>
      <c r="Y4590" s="3">
        <v>272008405.74000001</v>
      </c>
      <c r="Z4590" s="3">
        <v>5573244.3300000001</v>
      </c>
      <c r="AA4590" s="3">
        <v>0</v>
      </c>
      <c r="AB4590">
        <v>0</v>
      </c>
      <c r="AC4590" s="3">
        <v>0</v>
      </c>
      <c r="AD4590" s="2">
        <v>-7297347.0099999998</v>
      </c>
      <c r="AE4590" s="3">
        <v>599122533.62</v>
      </c>
      <c r="AF4590" s="3">
        <v>12164932.65</v>
      </c>
      <c r="AG4590" s="3">
        <v>2628720.44</v>
      </c>
      <c r="AH4590" s="3">
        <v>103699.7</v>
      </c>
      <c r="AI4590" s="3">
        <v>2074</v>
      </c>
      <c r="AJ4590" s="2">
        <v>-10188946.82</v>
      </c>
    </row>
    <row r="4591" spans="1:36" hidden="1" x14ac:dyDescent="0.25">
      <c r="A4591" s="8">
        <v>2</v>
      </c>
      <c r="B4591" s="8" t="s">
        <v>1968</v>
      </c>
      <c r="C4591" s="8">
        <v>141030130280</v>
      </c>
      <c r="D4591" s="8" t="s">
        <v>1969</v>
      </c>
      <c r="G4591" s="10">
        <v>43761</v>
      </c>
      <c r="H4591" s="8" t="s">
        <v>31</v>
      </c>
      <c r="I4591" s="8" t="s">
        <v>32</v>
      </c>
      <c r="J4591" s="9">
        <v>16378.96</v>
      </c>
      <c r="K4591" s="9">
        <v>327.58</v>
      </c>
      <c r="L4591" s="8">
        <v>0</v>
      </c>
      <c r="M4591" s="14">
        <f t="shared" si="216"/>
        <v>16706.54</v>
      </c>
      <c r="N4591" s="8">
        <v>0</v>
      </c>
      <c r="O4591" s="8">
        <v>0</v>
      </c>
      <c r="P4591" s="8" t="s">
        <v>113</v>
      </c>
      <c r="R4591" s="8">
        <v>4</v>
      </c>
      <c r="S4591" s="13">
        <f>_xlfn.XLOOKUP(P4591,rif_fee_schedule!$A$2:$A$84,rif_fee_schedule!C$2:C$84, 0)*1.628</f>
        <v>6860.3919999999998</v>
      </c>
      <c r="T4591" s="13">
        <f>_xlfn.XLOOKUP(P4591,rif_fee_schedule!$A$2:$A$84,rif_fee_schedule!D$2:D$84, 0)</f>
        <v>3984</v>
      </c>
      <c r="U4591" s="14">
        <f t="shared" si="214"/>
        <v>27441.567999999999</v>
      </c>
      <c r="V4591" s="14">
        <f t="shared" si="215"/>
        <v>15936</v>
      </c>
      <c r="W4591"/>
      <c r="Y4591" s="3">
        <v>272008405.74000001</v>
      </c>
      <c r="Z4591" s="3">
        <v>5573244.3300000001</v>
      </c>
      <c r="AA4591" s="3">
        <v>0</v>
      </c>
      <c r="AB4591">
        <v>0</v>
      </c>
      <c r="AC4591" s="3">
        <v>0</v>
      </c>
      <c r="AD4591" s="2">
        <v>-7297347.0099999998</v>
      </c>
      <c r="AE4591" s="3">
        <v>599122533.62</v>
      </c>
      <c r="AF4591" s="3">
        <v>12164932.65</v>
      </c>
      <c r="AG4591" s="3">
        <v>2628720.44</v>
      </c>
      <c r="AH4591" s="3">
        <v>103699.7</v>
      </c>
      <c r="AI4591" s="3">
        <v>2074</v>
      </c>
      <c r="AJ4591" s="2">
        <v>-10188946.82</v>
      </c>
    </row>
    <row r="4592" spans="1:36" hidden="1" x14ac:dyDescent="0.25">
      <c r="A4592" s="8">
        <v>2</v>
      </c>
      <c r="B4592" s="8" t="s">
        <v>2049</v>
      </c>
      <c r="C4592" s="8">
        <v>141090390420</v>
      </c>
      <c r="D4592" s="8" t="s">
        <v>2050</v>
      </c>
      <c r="F4592" s="8" t="s">
        <v>2051</v>
      </c>
      <c r="G4592" s="10">
        <v>43760</v>
      </c>
      <c r="H4592" s="8" t="s">
        <v>31</v>
      </c>
      <c r="I4592" s="8" t="s">
        <v>38</v>
      </c>
      <c r="J4592" s="9">
        <v>2033.4</v>
      </c>
      <c r="K4592" s="9">
        <v>40.67</v>
      </c>
      <c r="L4592" s="8">
        <v>0</v>
      </c>
      <c r="M4592" s="14">
        <f t="shared" si="216"/>
        <v>2074.0700000000002</v>
      </c>
      <c r="N4592" s="8">
        <v>0</v>
      </c>
      <c r="O4592" s="8">
        <v>0</v>
      </c>
      <c r="P4592" s="8" t="s">
        <v>77</v>
      </c>
      <c r="R4592" s="8">
        <v>-1</v>
      </c>
      <c r="S4592" s="13">
        <f>_xlfn.XLOOKUP(P4592,rif_fee_schedule!$A$2:$A$84,rif_fee_schedule!C$2:C$84, 0)*1.628</f>
        <v>9769.6279999999988</v>
      </c>
      <c r="T4592" s="13">
        <f>_xlfn.XLOOKUP(P4592,rif_fee_schedule!$A$2:$A$84,rif_fee_schedule!D$2:D$84, 0)</f>
        <v>5674</v>
      </c>
      <c r="U4592" s="14">
        <f t="shared" si="214"/>
        <v>-9769.6279999999988</v>
      </c>
      <c r="V4592" s="14">
        <f t="shared" si="215"/>
        <v>-5674</v>
      </c>
      <c r="W4592"/>
      <c r="Y4592" s="3">
        <v>272008405.74000001</v>
      </c>
      <c r="Z4592" s="3">
        <v>5573244.3300000001</v>
      </c>
      <c r="AA4592" s="3">
        <v>0</v>
      </c>
      <c r="AB4592">
        <v>0</v>
      </c>
      <c r="AC4592" s="3">
        <v>0</v>
      </c>
      <c r="AD4592" s="2">
        <v>-7297347.0099999998</v>
      </c>
      <c r="AE4592" s="3">
        <v>599122533.62</v>
      </c>
      <c r="AF4592" s="3">
        <v>12164932.65</v>
      </c>
      <c r="AG4592" s="3">
        <v>2628720.44</v>
      </c>
      <c r="AH4592" s="3">
        <v>103699.7</v>
      </c>
      <c r="AI4592" s="3">
        <v>2074</v>
      </c>
      <c r="AJ4592" s="2">
        <v>-10188946.82</v>
      </c>
    </row>
    <row r="4593" spans="1:36" hidden="1" x14ac:dyDescent="0.25">
      <c r="A4593" s="8">
        <v>2</v>
      </c>
      <c r="B4593" s="8" t="s">
        <v>2049</v>
      </c>
      <c r="C4593" s="8">
        <v>141090390420</v>
      </c>
      <c r="D4593" s="8" t="s">
        <v>2050</v>
      </c>
      <c r="F4593" s="8" t="s">
        <v>2051</v>
      </c>
      <c r="G4593" s="10">
        <v>43760</v>
      </c>
      <c r="H4593" s="8" t="s">
        <v>31</v>
      </c>
      <c r="I4593" s="8" t="s">
        <v>38</v>
      </c>
      <c r="J4593" s="9">
        <v>2033.4</v>
      </c>
      <c r="K4593" s="9">
        <v>40.67</v>
      </c>
      <c r="L4593" s="8">
        <v>0</v>
      </c>
      <c r="M4593" s="14">
        <f t="shared" si="216"/>
        <v>2074.0700000000002</v>
      </c>
      <c r="N4593" s="8">
        <v>0</v>
      </c>
      <c r="O4593" s="8">
        <v>0</v>
      </c>
      <c r="P4593" s="8" t="s">
        <v>114</v>
      </c>
      <c r="R4593" s="8">
        <v>2</v>
      </c>
      <c r="S4593" s="13">
        <f>_xlfn.XLOOKUP(P4593,rif_fee_schedule!$A$2:$A$84,rif_fee_schedule!C$2:C$84, 0)*1.628</f>
        <v>4288.152</v>
      </c>
      <c r="T4593" s="13">
        <f>_xlfn.XLOOKUP(P4593,rif_fee_schedule!$A$2:$A$84,rif_fee_schedule!D$2:D$84, 0)</f>
        <v>2490</v>
      </c>
      <c r="U4593" s="14">
        <f t="shared" si="214"/>
        <v>8576.3040000000001</v>
      </c>
      <c r="V4593" s="14">
        <f t="shared" si="215"/>
        <v>4980</v>
      </c>
      <c r="W4593"/>
      <c r="Y4593" s="3">
        <v>272008405.74000001</v>
      </c>
      <c r="Z4593" s="3">
        <v>5573244.3300000001</v>
      </c>
      <c r="AA4593" s="3">
        <v>0</v>
      </c>
      <c r="AB4593">
        <v>0</v>
      </c>
      <c r="AC4593" s="3">
        <v>0</v>
      </c>
      <c r="AD4593" s="2">
        <v>-7297347.0099999998</v>
      </c>
      <c r="AE4593" s="3">
        <v>599122533.62</v>
      </c>
      <c r="AF4593" s="3">
        <v>12164932.65</v>
      </c>
      <c r="AG4593" s="3">
        <v>2628720.44</v>
      </c>
      <c r="AH4593" s="3">
        <v>103699.7</v>
      </c>
      <c r="AI4593" s="3">
        <v>2074</v>
      </c>
      <c r="AJ4593" s="2">
        <v>-10188946.82</v>
      </c>
    </row>
    <row r="4594" spans="1:36" hidden="1" x14ac:dyDescent="0.25">
      <c r="A4594" s="8">
        <v>2</v>
      </c>
      <c r="B4594" s="8" t="s">
        <v>1395</v>
      </c>
      <c r="C4594" s="8">
        <v>131250191440</v>
      </c>
      <c r="D4594" s="8" t="s">
        <v>1396</v>
      </c>
      <c r="F4594" s="8" t="s">
        <v>1397</v>
      </c>
      <c r="G4594" s="10">
        <v>43763</v>
      </c>
      <c r="H4594" s="8" t="s">
        <v>31</v>
      </c>
      <c r="I4594" s="8" t="s">
        <v>38</v>
      </c>
      <c r="J4594" s="9">
        <v>48431.24</v>
      </c>
      <c r="K4594" s="9">
        <v>968.62</v>
      </c>
      <c r="L4594" s="8">
        <v>0</v>
      </c>
      <c r="M4594" s="14">
        <f t="shared" si="216"/>
        <v>49399.86</v>
      </c>
      <c r="N4594" s="8">
        <v>0</v>
      </c>
      <c r="O4594" s="8">
        <v>0</v>
      </c>
      <c r="P4594" s="8" t="s">
        <v>43</v>
      </c>
      <c r="R4594" s="11">
        <v>-4838</v>
      </c>
      <c r="S4594" s="13">
        <f>_xlfn.XLOOKUP(P4594,rif_fee_schedule!$A$2:$A$84,rif_fee_schedule!C$2:C$84, 0)*1.628</f>
        <v>5.1216879999999998</v>
      </c>
      <c r="T4594" s="13">
        <f>_xlfn.XLOOKUP(P4594,rif_fee_schedule!$A$2:$A$84,rif_fee_schedule!D$2:D$84, 0)</f>
        <v>2.9740000000000002</v>
      </c>
      <c r="U4594" s="14">
        <f t="shared" si="214"/>
        <v>-24778.726543999997</v>
      </c>
      <c r="V4594" s="14">
        <f t="shared" si="215"/>
        <v>-14388.212000000001</v>
      </c>
      <c r="W4594" s="2"/>
      <c r="Y4594" s="3">
        <v>272008405.74000001</v>
      </c>
      <c r="Z4594" s="3">
        <v>5573244.3300000001</v>
      </c>
      <c r="AA4594" s="3">
        <v>0</v>
      </c>
      <c r="AB4594">
        <v>0</v>
      </c>
      <c r="AC4594" s="3">
        <v>0</v>
      </c>
      <c r="AD4594" s="2">
        <v>-7297347.0099999998</v>
      </c>
      <c r="AE4594" s="3">
        <v>599122533.62</v>
      </c>
      <c r="AF4594" s="3">
        <v>12164932.65</v>
      </c>
      <c r="AG4594" s="3">
        <v>2628720.44</v>
      </c>
      <c r="AH4594" s="3">
        <v>103699.7</v>
      </c>
      <c r="AI4594" s="3">
        <v>2074</v>
      </c>
      <c r="AJ4594" s="2">
        <v>-10188946.82</v>
      </c>
    </row>
    <row r="4595" spans="1:36" hidden="1" x14ac:dyDescent="0.25">
      <c r="A4595" s="8">
        <v>2</v>
      </c>
      <c r="B4595" s="8" t="s">
        <v>1395</v>
      </c>
      <c r="C4595" s="8">
        <v>131250191440</v>
      </c>
      <c r="D4595" s="8" t="s">
        <v>1396</v>
      </c>
      <c r="F4595" s="8" t="s">
        <v>1397</v>
      </c>
      <c r="G4595" s="10">
        <v>43763</v>
      </c>
      <c r="H4595" s="8" t="s">
        <v>31</v>
      </c>
      <c r="I4595" s="8" t="s">
        <v>38</v>
      </c>
      <c r="J4595" s="9">
        <v>48431.24</v>
      </c>
      <c r="K4595" s="9">
        <v>968.62</v>
      </c>
      <c r="L4595" s="8">
        <v>0</v>
      </c>
      <c r="M4595" s="14">
        <f t="shared" si="216"/>
        <v>49399.86</v>
      </c>
      <c r="N4595" s="8">
        <v>0</v>
      </c>
      <c r="O4595" s="8">
        <v>0</v>
      </c>
      <c r="P4595" s="8" t="s">
        <v>72</v>
      </c>
      <c r="R4595" s="11">
        <v>4838</v>
      </c>
      <c r="S4595" s="13">
        <f>_xlfn.XLOOKUP(P4595,rif_fee_schedule!$A$2:$A$84,rif_fee_schedule!C$2:C$84, 0)*1.628</f>
        <v>15.918583999999999</v>
      </c>
      <c r="T4595" s="13">
        <f>_xlfn.XLOOKUP(P4595,rif_fee_schedule!$A$2:$A$84,rif_fee_schedule!D$2:D$84, 0)</f>
        <v>9.2460000000000004</v>
      </c>
      <c r="U4595" s="14">
        <f t="shared" ref="U4595:U4658" si="217">S4595*R4595</f>
        <v>77014.109391999998</v>
      </c>
      <c r="V4595" s="14">
        <f t="shared" ref="V4595:V4658" si="218">T4595*R4595</f>
        <v>44732.148000000001</v>
      </c>
      <c r="W4595" s="2"/>
      <c r="Y4595" s="3">
        <v>272008405.74000001</v>
      </c>
      <c r="Z4595" s="3">
        <v>5573244.3300000001</v>
      </c>
      <c r="AA4595" s="3">
        <v>0</v>
      </c>
      <c r="AB4595">
        <v>0</v>
      </c>
      <c r="AC4595" s="3">
        <v>0</v>
      </c>
      <c r="AD4595" s="2">
        <v>-7297347.0099999998</v>
      </c>
      <c r="AE4595" s="3">
        <v>599122533.62</v>
      </c>
      <c r="AF4595" s="3">
        <v>12164932.65</v>
      </c>
      <c r="AG4595" s="3">
        <v>2628720.44</v>
      </c>
      <c r="AH4595" s="3">
        <v>103699.7</v>
      </c>
      <c r="AI4595" s="3">
        <v>2074</v>
      </c>
      <c r="AJ4595" s="2">
        <v>-10188946.82</v>
      </c>
    </row>
    <row r="4596" spans="1:36" hidden="1" x14ac:dyDescent="0.25">
      <c r="A4596" s="8">
        <v>2</v>
      </c>
      <c r="B4596" s="8" t="s">
        <v>1877</v>
      </c>
      <c r="C4596" s="8">
        <v>132301030010</v>
      </c>
      <c r="D4596" s="8" t="s">
        <v>1878</v>
      </c>
      <c r="F4596" s="8" t="s">
        <v>1879</v>
      </c>
      <c r="G4596" s="10">
        <v>43762</v>
      </c>
      <c r="H4596" s="8" t="s">
        <v>31</v>
      </c>
      <c r="I4596" s="8" t="s">
        <v>38</v>
      </c>
      <c r="J4596" s="9">
        <v>26983.09</v>
      </c>
      <c r="K4596" s="9">
        <v>539.66</v>
      </c>
      <c r="L4596" s="8">
        <v>0</v>
      </c>
      <c r="M4596" s="14">
        <f t="shared" si="216"/>
        <v>27522.75</v>
      </c>
      <c r="N4596" s="8">
        <v>0</v>
      </c>
      <c r="O4596" s="8">
        <v>0</v>
      </c>
      <c r="P4596" s="8" t="s">
        <v>45</v>
      </c>
      <c r="R4596" s="8">
        <v>-860</v>
      </c>
      <c r="S4596" s="13">
        <f>_xlfn.XLOOKUP(P4596,rif_fee_schedule!$A$2:$A$84,rif_fee_schedule!C$2:C$84, 0)*1.628</f>
        <v>19.244587999999997</v>
      </c>
      <c r="T4596" s="13">
        <f>_xlfn.XLOOKUP(P4596,rif_fee_schedule!$A$2:$A$84,rif_fee_schedule!D$2:D$84, 0)</f>
        <v>11.177</v>
      </c>
      <c r="U4596" s="14">
        <f t="shared" si="217"/>
        <v>-16550.345679999999</v>
      </c>
      <c r="V4596" s="14">
        <f t="shared" si="218"/>
        <v>-9612.2199999999993</v>
      </c>
      <c r="W4596"/>
      <c r="Y4596" s="3">
        <v>272008405.74000001</v>
      </c>
      <c r="Z4596" s="3">
        <v>5573244.3300000001</v>
      </c>
      <c r="AA4596" s="3">
        <v>0</v>
      </c>
      <c r="AB4596">
        <v>0</v>
      </c>
      <c r="AC4596" s="3">
        <v>0</v>
      </c>
      <c r="AD4596" s="2">
        <v>-7297347.0099999998</v>
      </c>
      <c r="AE4596" s="3">
        <v>599122533.62</v>
      </c>
      <c r="AF4596" s="3">
        <v>12164932.65</v>
      </c>
      <c r="AG4596" s="3">
        <v>2628720.44</v>
      </c>
      <c r="AH4596" s="3">
        <v>103699.7</v>
      </c>
      <c r="AI4596" s="3">
        <v>2074</v>
      </c>
      <c r="AJ4596" s="2">
        <v>-10188946.82</v>
      </c>
    </row>
    <row r="4597" spans="1:36" hidden="1" x14ac:dyDescent="0.25">
      <c r="A4597" s="8">
        <v>2</v>
      </c>
      <c r="B4597" s="8" t="s">
        <v>1877</v>
      </c>
      <c r="C4597" s="8">
        <v>132301030010</v>
      </c>
      <c r="D4597" s="8" t="s">
        <v>1878</v>
      </c>
      <c r="F4597" s="8" t="s">
        <v>1879</v>
      </c>
      <c r="G4597" s="10">
        <v>43762</v>
      </c>
      <c r="H4597" s="8" t="s">
        <v>31</v>
      </c>
      <c r="I4597" s="8" t="s">
        <v>38</v>
      </c>
      <c r="J4597" s="9">
        <v>26983.09</v>
      </c>
      <c r="K4597" s="9">
        <v>539.66</v>
      </c>
      <c r="L4597" s="8">
        <v>0</v>
      </c>
      <c r="M4597" s="14">
        <f t="shared" si="216"/>
        <v>27522.75</v>
      </c>
      <c r="N4597" s="8">
        <v>0</v>
      </c>
      <c r="O4597" s="8">
        <v>0</v>
      </c>
      <c r="P4597" s="8" t="s">
        <v>112</v>
      </c>
      <c r="R4597" s="8">
        <v>860</v>
      </c>
      <c r="S4597" s="13">
        <f>_xlfn.XLOOKUP(P4597,rif_fee_schedule!$A$2:$A$84,rif_fee_schedule!C$2:C$84, 0)*1.628</f>
        <v>53.092335999999996</v>
      </c>
      <c r="T4597" s="13">
        <f>_xlfn.XLOOKUP(P4597,rif_fee_schedule!$A$2:$A$84,rif_fee_schedule!D$2:D$84, 0)</f>
        <v>30.835000000000001</v>
      </c>
      <c r="U4597" s="14">
        <f t="shared" si="217"/>
        <v>45659.408959999993</v>
      </c>
      <c r="V4597" s="14">
        <f t="shared" si="218"/>
        <v>26518.100000000002</v>
      </c>
      <c r="W4597"/>
      <c r="Y4597" s="3">
        <v>272008405.74000001</v>
      </c>
      <c r="Z4597" s="3">
        <v>5573244.3300000001</v>
      </c>
      <c r="AA4597" s="3">
        <v>0</v>
      </c>
      <c r="AB4597">
        <v>0</v>
      </c>
      <c r="AC4597" s="3">
        <v>0</v>
      </c>
      <c r="AD4597" s="2">
        <v>-7297347.0099999998</v>
      </c>
      <c r="AE4597" s="3">
        <v>599122533.62</v>
      </c>
      <c r="AF4597" s="3">
        <v>12164932.65</v>
      </c>
      <c r="AG4597" s="3">
        <v>2628720.44</v>
      </c>
      <c r="AH4597" s="3">
        <v>103699.7</v>
      </c>
      <c r="AI4597" s="3">
        <v>2074</v>
      </c>
      <c r="AJ4597" s="2">
        <v>-10188946.82</v>
      </c>
    </row>
    <row r="4598" spans="1:36" hidden="1" x14ac:dyDescent="0.25">
      <c r="A4598" s="8">
        <v>1</v>
      </c>
      <c r="B4598" s="8" t="s">
        <v>70</v>
      </c>
      <c r="C4598" s="8">
        <v>2230150010188</v>
      </c>
      <c r="D4598" s="8" t="s">
        <v>71</v>
      </c>
      <c r="E4598" s="8" t="s">
        <v>30</v>
      </c>
      <c r="G4598" s="10">
        <v>43790</v>
      </c>
      <c r="H4598" s="8" t="s">
        <v>31</v>
      </c>
      <c r="I4598" s="8" t="s">
        <v>32</v>
      </c>
      <c r="J4598" s="9">
        <v>7202.49</v>
      </c>
      <c r="K4598" s="9">
        <v>144.04</v>
      </c>
      <c r="L4598" s="8">
        <v>0</v>
      </c>
      <c r="M4598" s="14">
        <f t="shared" si="216"/>
        <v>7346.53</v>
      </c>
      <c r="N4598" s="8">
        <v>0</v>
      </c>
      <c r="O4598" s="8">
        <v>0</v>
      </c>
      <c r="P4598" s="8" t="s">
        <v>72</v>
      </c>
      <c r="R4598" s="8">
        <v>237</v>
      </c>
      <c r="S4598" s="13">
        <f>_xlfn.XLOOKUP(P4598,rif_fee_schedule!$A$2:$A$84,rif_fee_schedule!C$2:C$84, 0)*1.628</f>
        <v>15.918583999999999</v>
      </c>
      <c r="T4598" s="13">
        <f>_xlfn.XLOOKUP(P4598,rif_fee_schedule!$A$2:$A$84,rif_fee_schedule!D$2:D$84, 0)</f>
        <v>9.2460000000000004</v>
      </c>
      <c r="U4598" s="14">
        <f t="shared" si="217"/>
        <v>3772.7044079999996</v>
      </c>
      <c r="V4598" s="14">
        <f t="shared" si="218"/>
        <v>2191.3020000000001</v>
      </c>
      <c r="W4598"/>
      <c r="Y4598" s="3">
        <v>74696854.359999999</v>
      </c>
      <c r="Z4598" s="3">
        <v>1494936.99</v>
      </c>
      <c r="AA4598" s="3">
        <v>1189721.74</v>
      </c>
      <c r="AB4598" s="2">
        <v>103699.7</v>
      </c>
      <c r="AC4598" s="3">
        <v>2074</v>
      </c>
      <c r="AD4598" s="2">
        <v>-3422401.68</v>
      </c>
      <c r="AE4598" s="3">
        <v>599122533.62</v>
      </c>
      <c r="AF4598" s="3">
        <v>12164932.65</v>
      </c>
      <c r="AG4598" s="3">
        <v>2628720.44</v>
      </c>
      <c r="AH4598" s="3">
        <v>103699.7</v>
      </c>
      <c r="AI4598" s="3">
        <v>2074</v>
      </c>
      <c r="AJ4598" s="2">
        <v>-10188946.82</v>
      </c>
    </row>
    <row r="4599" spans="1:36" hidden="1" x14ac:dyDescent="0.25">
      <c r="A4599" s="8">
        <v>1</v>
      </c>
      <c r="B4599" s="8" t="s">
        <v>70</v>
      </c>
      <c r="C4599" s="8">
        <v>2230150010188</v>
      </c>
      <c r="D4599" s="8" t="s">
        <v>71</v>
      </c>
      <c r="E4599" s="8" t="s">
        <v>30</v>
      </c>
      <c r="G4599" s="10">
        <v>43790</v>
      </c>
      <c r="H4599" s="8" t="s">
        <v>31</v>
      </c>
      <c r="I4599" s="8" t="s">
        <v>32</v>
      </c>
      <c r="J4599" s="9">
        <v>7202.49</v>
      </c>
      <c r="K4599" s="9">
        <v>144.04</v>
      </c>
      <c r="L4599" s="8">
        <v>0</v>
      </c>
      <c r="M4599" s="14">
        <f t="shared" si="216"/>
        <v>7346.53</v>
      </c>
      <c r="N4599" s="8">
        <v>0</v>
      </c>
      <c r="O4599" s="8">
        <v>0</v>
      </c>
      <c r="P4599" s="8" t="s">
        <v>45</v>
      </c>
      <c r="R4599" s="8">
        <v>339</v>
      </c>
      <c r="S4599" s="13">
        <f>_xlfn.XLOOKUP(P4599,rif_fee_schedule!$A$2:$A$84,rif_fee_schedule!C$2:C$84, 0)*1.628</f>
        <v>19.244587999999997</v>
      </c>
      <c r="T4599" s="13">
        <f>_xlfn.XLOOKUP(P4599,rif_fee_schedule!$A$2:$A$84,rif_fee_schedule!D$2:D$84, 0)</f>
        <v>11.177</v>
      </c>
      <c r="U4599" s="14">
        <f t="shared" si="217"/>
        <v>6523.9153319999987</v>
      </c>
      <c r="V4599" s="14">
        <f t="shared" si="218"/>
        <v>3789.0029999999997</v>
      </c>
      <c r="W4599"/>
      <c r="Y4599" s="3">
        <v>74696854.359999999</v>
      </c>
      <c r="Z4599" s="3">
        <v>1494936.99</v>
      </c>
      <c r="AA4599" s="3">
        <v>1189721.74</v>
      </c>
      <c r="AB4599" s="2">
        <v>103699.7</v>
      </c>
      <c r="AC4599" s="3">
        <v>2074</v>
      </c>
      <c r="AD4599" s="2">
        <v>-3422401.68</v>
      </c>
      <c r="AE4599" s="3">
        <v>599122533.62</v>
      </c>
      <c r="AF4599" s="3">
        <v>12164932.65</v>
      </c>
      <c r="AG4599" s="3">
        <v>2628720.44</v>
      </c>
      <c r="AH4599" s="3">
        <v>103699.7</v>
      </c>
      <c r="AI4599" s="3">
        <v>2074</v>
      </c>
      <c r="AJ4599" s="2">
        <v>-10188946.82</v>
      </c>
    </row>
    <row r="4600" spans="1:36" hidden="1" x14ac:dyDescent="0.25">
      <c r="A4600" s="8">
        <v>1</v>
      </c>
      <c r="B4600" s="8" t="s">
        <v>70</v>
      </c>
      <c r="C4600" s="8">
        <v>2230150010188</v>
      </c>
      <c r="D4600" s="8" t="s">
        <v>71</v>
      </c>
      <c r="E4600" s="8" t="s">
        <v>30</v>
      </c>
      <c r="G4600" s="10">
        <v>43790</v>
      </c>
      <c r="H4600" s="8" t="s">
        <v>31</v>
      </c>
      <c r="I4600" s="8" t="s">
        <v>32</v>
      </c>
      <c r="J4600" s="9">
        <v>7202.49</v>
      </c>
      <c r="K4600" s="9">
        <v>144.04</v>
      </c>
      <c r="L4600" s="8">
        <v>0</v>
      </c>
      <c r="M4600" s="14">
        <f t="shared" si="216"/>
        <v>7346.53</v>
      </c>
      <c r="N4600" s="8">
        <v>0</v>
      </c>
      <c r="O4600" s="8">
        <v>0</v>
      </c>
      <c r="P4600" s="8" t="s">
        <v>43</v>
      </c>
      <c r="R4600" s="8">
        <v>-576</v>
      </c>
      <c r="S4600" s="13">
        <f>_xlfn.XLOOKUP(P4600,rif_fee_schedule!$A$2:$A$84,rif_fee_schedule!C$2:C$84, 0)*1.628</f>
        <v>5.1216879999999998</v>
      </c>
      <c r="T4600" s="13">
        <f>_xlfn.XLOOKUP(P4600,rif_fee_schedule!$A$2:$A$84,rif_fee_schedule!D$2:D$84, 0)</f>
        <v>2.9740000000000002</v>
      </c>
      <c r="U4600" s="14">
        <f t="shared" si="217"/>
        <v>-2950.0922879999998</v>
      </c>
      <c r="V4600" s="14">
        <f t="shared" si="218"/>
        <v>-1713.0240000000001</v>
      </c>
      <c r="W4600"/>
      <c r="Y4600" s="3">
        <v>74696854.359999999</v>
      </c>
      <c r="Z4600" s="3">
        <v>1494936.99</v>
      </c>
      <c r="AA4600" s="3">
        <v>1189721.74</v>
      </c>
      <c r="AB4600" s="2">
        <v>103699.7</v>
      </c>
      <c r="AC4600" s="3">
        <v>2074</v>
      </c>
      <c r="AD4600" s="2">
        <v>-3422401.68</v>
      </c>
      <c r="AE4600" s="3">
        <v>599122533.62</v>
      </c>
      <c r="AF4600" s="3">
        <v>12164932.65</v>
      </c>
      <c r="AG4600" s="3">
        <v>2628720.44</v>
      </c>
      <c r="AH4600" s="3">
        <v>103699.7</v>
      </c>
      <c r="AI4600" s="3">
        <v>2074</v>
      </c>
      <c r="AJ4600" s="2">
        <v>-10188946.82</v>
      </c>
    </row>
    <row r="4601" spans="1:36" hidden="1" x14ac:dyDescent="0.25">
      <c r="A4601" s="8">
        <v>1</v>
      </c>
      <c r="B4601" s="8" t="s">
        <v>73</v>
      </c>
      <c r="C4601" s="8">
        <v>2230150010189</v>
      </c>
      <c r="D4601" s="8" t="s">
        <v>74</v>
      </c>
      <c r="E4601" s="8" t="s">
        <v>30</v>
      </c>
      <c r="G4601" s="10">
        <v>43791</v>
      </c>
      <c r="H4601" s="8" t="s">
        <v>31</v>
      </c>
      <c r="I4601" s="8" t="s">
        <v>32</v>
      </c>
      <c r="J4601" s="9">
        <v>20452.919999999998</v>
      </c>
      <c r="K4601" s="9">
        <v>409.06</v>
      </c>
      <c r="L4601" s="8">
        <v>0</v>
      </c>
      <c r="M4601" s="14">
        <f t="shared" si="216"/>
        <v>20861.98</v>
      </c>
      <c r="N4601" s="8">
        <v>0</v>
      </c>
      <c r="O4601" s="8">
        <v>0</v>
      </c>
      <c r="P4601" s="8" t="s">
        <v>72</v>
      </c>
      <c r="R4601" s="11">
        <v>1133</v>
      </c>
      <c r="S4601" s="13">
        <f>_xlfn.XLOOKUP(P4601,rif_fee_schedule!$A$2:$A$84,rif_fee_schedule!C$2:C$84, 0)*1.628</f>
        <v>15.918583999999999</v>
      </c>
      <c r="T4601" s="13">
        <f>_xlfn.XLOOKUP(P4601,rif_fee_schedule!$A$2:$A$84,rif_fee_schedule!D$2:D$84, 0)</f>
        <v>9.2460000000000004</v>
      </c>
      <c r="U4601" s="14">
        <f t="shared" si="217"/>
        <v>18035.755671999999</v>
      </c>
      <c r="V4601" s="14">
        <f t="shared" si="218"/>
        <v>10475.718000000001</v>
      </c>
      <c r="W4601" s="2"/>
      <c r="Y4601" s="3">
        <v>74696854.359999999</v>
      </c>
      <c r="Z4601" s="3">
        <v>1494936.99</v>
      </c>
      <c r="AA4601" s="3">
        <v>1189721.74</v>
      </c>
      <c r="AB4601" s="2">
        <v>103699.7</v>
      </c>
      <c r="AC4601" s="3">
        <v>2074</v>
      </c>
      <c r="AD4601" s="2">
        <v>-3422401.68</v>
      </c>
      <c r="AE4601" s="3">
        <v>599122533.62</v>
      </c>
      <c r="AF4601" s="3">
        <v>12164932.65</v>
      </c>
      <c r="AG4601" s="3">
        <v>2628720.44</v>
      </c>
      <c r="AH4601" s="3">
        <v>103699.7</v>
      </c>
      <c r="AI4601" s="3">
        <v>2074</v>
      </c>
      <c r="AJ4601" s="2">
        <v>-10188946.82</v>
      </c>
    </row>
    <row r="4602" spans="1:36" hidden="1" x14ac:dyDescent="0.25">
      <c r="A4602" s="8">
        <v>1</v>
      </c>
      <c r="B4602" s="8" t="s">
        <v>73</v>
      </c>
      <c r="C4602" s="8">
        <v>2230150010189</v>
      </c>
      <c r="D4602" s="8" t="s">
        <v>74</v>
      </c>
      <c r="E4602" s="8" t="s">
        <v>30</v>
      </c>
      <c r="G4602" s="10">
        <v>43791</v>
      </c>
      <c r="H4602" s="8" t="s">
        <v>31</v>
      </c>
      <c r="I4602" s="8" t="s">
        <v>32</v>
      </c>
      <c r="J4602" s="9">
        <v>20452.919999999998</v>
      </c>
      <c r="K4602" s="9">
        <v>409.06</v>
      </c>
      <c r="L4602" s="8">
        <v>0</v>
      </c>
      <c r="M4602" s="14">
        <f t="shared" si="216"/>
        <v>20861.98</v>
      </c>
      <c r="N4602" s="8">
        <v>0</v>
      </c>
      <c r="O4602" s="8">
        <v>0</v>
      </c>
      <c r="P4602" s="8" t="s">
        <v>45</v>
      </c>
      <c r="R4602" s="8">
        <v>611</v>
      </c>
      <c r="S4602" s="13">
        <f>_xlfn.XLOOKUP(P4602,rif_fee_schedule!$A$2:$A$84,rif_fee_schedule!C$2:C$84, 0)*1.628</f>
        <v>19.244587999999997</v>
      </c>
      <c r="T4602" s="13">
        <f>_xlfn.XLOOKUP(P4602,rif_fee_schedule!$A$2:$A$84,rif_fee_schedule!D$2:D$84, 0)</f>
        <v>11.177</v>
      </c>
      <c r="U4602" s="14">
        <f t="shared" si="217"/>
        <v>11758.443267999997</v>
      </c>
      <c r="V4602" s="14">
        <f t="shared" si="218"/>
        <v>6829.1469999999999</v>
      </c>
      <c r="W4602"/>
      <c r="Y4602" s="3">
        <v>74696854.359999999</v>
      </c>
      <c r="Z4602" s="3">
        <v>1494936.99</v>
      </c>
      <c r="AA4602" s="3">
        <v>1189721.74</v>
      </c>
      <c r="AB4602" s="2">
        <v>103699.7</v>
      </c>
      <c r="AC4602" s="3">
        <v>2074</v>
      </c>
      <c r="AD4602" s="2">
        <v>-3422401.68</v>
      </c>
      <c r="AE4602" s="3">
        <v>599122533.62</v>
      </c>
      <c r="AF4602" s="3">
        <v>12164932.65</v>
      </c>
      <c r="AG4602" s="3">
        <v>2628720.44</v>
      </c>
      <c r="AH4602" s="3">
        <v>103699.7</v>
      </c>
      <c r="AI4602" s="3">
        <v>2074</v>
      </c>
      <c r="AJ4602" s="2">
        <v>-10188946.82</v>
      </c>
    </row>
    <row r="4603" spans="1:36" hidden="1" x14ac:dyDescent="0.25">
      <c r="A4603" s="8">
        <v>1</v>
      </c>
      <c r="B4603" s="8" t="s">
        <v>73</v>
      </c>
      <c r="C4603" s="8">
        <v>2230150010189</v>
      </c>
      <c r="D4603" s="8" t="s">
        <v>74</v>
      </c>
      <c r="E4603" s="8" t="s">
        <v>30</v>
      </c>
      <c r="G4603" s="10">
        <v>43791</v>
      </c>
      <c r="H4603" s="8" t="s">
        <v>31</v>
      </c>
      <c r="I4603" s="8" t="s">
        <v>32</v>
      </c>
      <c r="J4603" s="9">
        <v>20452.919999999998</v>
      </c>
      <c r="K4603" s="9">
        <v>409.06</v>
      </c>
      <c r="L4603" s="8">
        <v>0</v>
      </c>
      <c r="M4603" s="14">
        <f t="shared" si="216"/>
        <v>20861.98</v>
      </c>
      <c r="N4603" s="8">
        <v>0</v>
      </c>
      <c r="O4603" s="8">
        <v>0</v>
      </c>
      <c r="P4603" s="8" t="s">
        <v>43</v>
      </c>
      <c r="R4603" s="11">
        <v>-1744</v>
      </c>
      <c r="S4603" s="13">
        <f>_xlfn.XLOOKUP(P4603,rif_fee_schedule!$A$2:$A$84,rif_fee_schedule!C$2:C$84, 0)*1.628</f>
        <v>5.1216879999999998</v>
      </c>
      <c r="T4603" s="13">
        <f>_xlfn.XLOOKUP(P4603,rif_fee_schedule!$A$2:$A$84,rif_fee_schedule!D$2:D$84, 0)</f>
        <v>2.9740000000000002</v>
      </c>
      <c r="U4603" s="14">
        <f t="shared" si="217"/>
        <v>-8932.2238720000005</v>
      </c>
      <c r="V4603" s="14">
        <f t="shared" si="218"/>
        <v>-5186.6559999999999</v>
      </c>
      <c r="W4603" s="2"/>
      <c r="Y4603" s="3">
        <v>74696854.359999999</v>
      </c>
      <c r="Z4603" s="3">
        <v>1494936.99</v>
      </c>
      <c r="AA4603" s="3">
        <v>1189721.74</v>
      </c>
      <c r="AB4603" s="2">
        <v>103699.7</v>
      </c>
      <c r="AC4603" s="3">
        <v>2074</v>
      </c>
      <c r="AD4603" s="2">
        <v>-3422401.68</v>
      </c>
      <c r="AE4603" s="3">
        <v>599122533.62</v>
      </c>
      <c r="AF4603" s="3">
        <v>12164932.65</v>
      </c>
      <c r="AG4603" s="3">
        <v>2628720.44</v>
      </c>
      <c r="AH4603" s="3">
        <v>103699.7</v>
      </c>
      <c r="AI4603" s="3">
        <v>2074</v>
      </c>
      <c r="AJ4603" s="2">
        <v>-10188946.82</v>
      </c>
    </row>
    <row r="4604" spans="1:36" hidden="1" x14ac:dyDescent="0.25">
      <c r="A4604" s="8">
        <v>3</v>
      </c>
      <c r="B4604" s="8" t="s">
        <v>3341</v>
      </c>
      <c r="C4604" s="8">
        <v>420200020020</v>
      </c>
      <c r="D4604" s="8" t="s">
        <v>3342</v>
      </c>
      <c r="E4604" s="8" t="s">
        <v>30</v>
      </c>
      <c r="G4604" s="10">
        <v>43776</v>
      </c>
      <c r="H4604" s="8" t="s">
        <v>31</v>
      </c>
      <c r="I4604" s="8" t="s">
        <v>32</v>
      </c>
      <c r="J4604" s="9">
        <v>6866.84</v>
      </c>
      <c r="K4604" s="9">
        <v>137.34</v>
      </c>
      <c r="L4604" s="8">
        <v>0</v>
      </c>
      <c r="M4604" s="14">
        <f t="shared" si="216"/>
        <v>7004.18</v>
      </c>
      <c r="N4604" s="8">
        <v>0</v>
      </c>
      <c r="O4604" s="8">
        <v>0</v>
      </c>
      <c r="P4604" s="8" t="s">
        <v>72</v>
      </c>
      <c r="R4604" s="8">
        <v>440</v>
      </c>
      <c r="S4604" s="13">
        <f>_xlfn.XLOOKUP(P4604,rif_fee_schedule!$A$2:$A$84,rif_fee_schedule!C$2:C$84, 0)*1.628</f>
        <v>15.918583999999999</v>
      </c>
      <c r="T4604" s="13">
        <f>_xlfn.XLOOKUP(P4604,rif_fee_schedule!$A$2:$A$84,rif_fee_schedule!D$2:D$84, 0)</f>
        <v>9.2460000000000004</v>
      </c>
      <c r="U4604" s="14">
        <f t="shared" si="217"/>
        <v>7004.1769599999998</v>
      </c>
      <c r="V4604" s="14">
        <f t="shared" si="218"/>
        <v>4068.2400000000002</v>
      </c>
      <c r="W4604"/>
      <c r="Y4604" s="3">
        <v>23988344.25</v>
      </c>
      <c r="Z4604" s="3">
        <v>491993.61</v>
      </c>
      <c r="AA4604" s="3">
        <v>633517.25</v>
      </c>
      <c r="AB4604">
        <v>0</v>
      </c>
      <c r="AC4604" s="3">
        <v>0</v>
      </c>
      <c r="AD4604" s="2">
        <v>2811604.2</v>
      </c>
      <c r="AE4604" s="3">
        <v>599122533.62</v>
      </c>
      <c r="AF4604" s="3">
        <v>12164932.65</v>
      </c>
      <c r="AG4604" s="3">
        <v>2628720.44</v>
      </c>
      <c r="AH4604" s="3">
        <v>103699.7</v>
      </c>
      <c r="AI4604" s="3">
        <v>2074</v>
      </c>
      <c r="AJ4604" s="2">
        <v>-10188946.82</v>
      </c>
    </row>
    <row r="4605" spans="1:36" hidden="1" x14ac:dyDescent="0.25">
      <c r="A4605" s="8">
        <v>2</v>
      </c>
      <c r="B4605" s="8" t="s">
        <v>1388</v>
      </c>
      <c r="C4605" s="8">
        <v>131250350240</v>
      </c>
      <c r="D4605" s="8" t="s">
        <v>1389</v>
      </c>
      <c r="E4605" s="8" t="s">
        <v>30</v>
      </c>
      <c r="G4605" s="10">
        <v>43768</v>
      </c>
      <c r="H4605" s="8" t="s">
        <v>31</v>
      </c>
      <c r="I4605" s="8" t="s">
        <v>32</v>
      </c>
      <c r="J4605" s="9">
        <v>157450.28</v>
      </c>
      <c r="K4605" s="9">
        <v>3149.01</v>
      </c>
      <c r="L4605" s="8">
        <v>0</v>
      </c>
      <c r="M4605" s="14">
        <f t="shared" si="216"/>
        <v>160599.29</v>
      </c>
      <c r="N4605" s="8">
        <v>0</v>
      </c>
      <c r="O4605" s="8">
        <v>0</v>
      </c>
      <c r="P4605" s="8" t="s">
        <v>44</v>
      </c>
      <c r="R4605" s="11">
        <v>-3456</v>
      </c>
      <c r="S4605" s="13">
        <f>_xlfn.XLOOKUP(P4605,rif_fee_schedule!$A$2:$A$84,rif_fee_schedule!C$2:C$84, 0)*1.628</f>
        <v>3.9446439999999998</v>
      </c>
      <c r="T4605" s="13">
        <f>_xlfn.XLOOKUP(P4605,rif_fee_schedule!$A$2:$A$84,rif_fee_schedule!D$2:D$84, 0)</f>
        <v>2.2909999999999999</v>
      </c>
      <c r="U4605" s="14">
        <f t="shared" si="217"/>
        <v>-13632.689664</v>
      </c>
      <c r="V4605" s="14">
        <f t="shared" si="218"/>
        <v>-7917.6959999999999</v>
      </c>
      <c r="W4605" s="2"/>
      <c r="Y4605" s="3">
        <v>272008405.74000001</v>
      </c>
      <c r="Z4605" s="3">
        <v>5573244.3300000001</v>
      </c>
      <c r="AA4605" s="3">
        <v>0</v>
      </c>
      <c r="AB4605">
        <v>0</v>
      </c>
      <c r="AC4605" s="3">
        <v>0</v>
      </c>
      <c r="AD4605" s="2">
        <v>-7297347.0099999998</v>
      </c>
      <c r="AE4605" s="3">
        <v>599122533.62</v>
      </c>
      <c r="AF4605" s="3">
        <v>12164932.65</v>
      </c>
      <c r="AG4605" s="3">
        <v>2628720.44</v>
      </c>
      <c r="AH4605" s="3">
        <v>103699.7</v>
      </c>
      <c r="AI4605" s="3">
        <v>2074</v>
      </c>
      <c r="AJ4605" s="2">
        <v>-10188946.82</v>
      </c>
    </row>
    <row r="4606" spans="1:36" hidden="1" x14ac:dyDescent="0.25">
      <c r="A4606" s="8">
        <v>2</v>
      </c>
      <c r="B4606" s="8" t="s">
        <v>1388</v>
      </c>
      <c r="C4606" s="8">
        <v>131250350240</v>
      </c>
      <c r="D4606" s="8" t="s">
        <v>1389</v>
      </c>
      <c r="E4606" s="8" t="s">
        <v>30</v>
      </c>
      <c r="G4606" s="10">
        <v>43768</v>
      </c>
      <c r="H4606" s="8" t="s">
        <v>31</v>
      </c>
      <c r="I4606" s="8" t="s">
        <v>32</v>
      </c>
      <c r="J4606" s="9">
        <v>157450.28</v>
      </c>
      <c r="K4606" s="9">
        <v>3149.01</v>
      </c>
      <c r="L4606" s="8">
        <v>0</v>
      </c>
      <c r="M4606" s="14">
        <f t="shared" si="216"/>
        <v>160599.29</v>
      </c>
      <c r="N4606" s="8">
        <v>0</v>
      </c>
      <c r="O4606" s="8">
        <v>0</v>
      </c>
      <c r="P4606" s="8" t="s">
        <v>112</v>
      </c>
      <c r="R4606" s="11">
        <v>3456</v>
      </c>
      <c r="S4606" s="13">
        <f>_xlfn.XLOOKUP(P4606,rif_fee_schedule!$A$2:$A$84,rif_fee_schedule!C$2:C$84, 0)*1.628</f>
        <v>53.092335999999996</v>
      </c>
      <c r="T4606" s="13">
        <f>_xlfn.XLOOKUP(P4606,rif_fee_schedule!$A$2:$A$84,rif_fee_schedule!D$2:D$84, 0)</f>
        <v>30.835000000000001</v>
      </c>
      <c r="U4606" s="14">
        <f t="shared" si="217"/>
        <v>183487.113216</v>
      </c>
      <c r="V4606" s="14">
        <f t="shared" si="218"/>
        <v>106565.76000000001</v>
      </c>
      <c r="W4606" s="2"/>
      <c r="Y4606" s="3">
        <v>272008405.74000001</v>
      </c>
      <c r="Z4606" s="3">
        <v>5573244.3300000001</v>
      </c>
      <c r="AA4606" s="3">
        <v>0</v>
      </c>
      <c r="AB4606">
        <v>0</v>
      </c>
      <c r="AC4606" s="3">
        <v>0</v>
      </c>
      <c r="AD4606" s="2">
        <v>-7297347.0099999998</v>
      </c>
      <c r="AE4606" s="3">
        <v>599122533.62</v>
      </c>
      <c r="AF4606" s="3">
        <v>12164932.65</v>
      </c>
      <c r="AG4606" s="3">
        <v>2628720.44</v>
      </c>
      <c r="AH4606" s="3">
        <v>103699.7</v>
      </c>
      <c r="AI4606" s="3">
        <v>2074</v>
      </c>
      <c r="AJ4606" s="2">
        <v>-10188946.82</v>
      </c>
    </row>
    <row r="4607" spans="1:36" hidden="1" x14ac:dyDescent="0.25">
      <c r="A4607" s="8">
        <v>2</v>
      </c>
      <c r="B4607" s="8" t="s">
        <v>2069</v>
      </c>
      <c r="C4607" s="8">
        <v>141100630590</v>
      </c>
      <c r="D4607" s="8" t="s">
        <v>2070</v>
      </c>
      <c r="E4607" s="8" t="s">
        <v>30</v>
      </c>
      <c r="F4607" s="8" t="s">
        <v>2071</v>
      </c>
      <c r="G4607" s="10">
        <v>43802</v>
      </c>
      <c r="H4607" s="8" t="s">
        <v>31</v>
      </c>
      <c r="I4607" s="8" t="s">
        <v>38</v>
      </c>
      <c r="J4607" s="9">
        <v>6358.78</v>
      </c>
      <c r="K4607" s="9">
        <v>127.17</v>
      </c>
      <c r="L4607" s="8">
        <v>0</v>
      </c>
      <c r="M4607" s="14">
        <f t="shared" si="216"/>
        <v>6485.95</v>
      </c>
      <c r="N4607" s="8">
        <v>0</v>
      </c>
      <c r="O4607" s="8">
        <v>0</v>
      </c>
      <c r="P4607" s="8" t="s">
        <v>113</v>
      </c>
      <c r="R4607" s="8">
        <v>6</v>
      </c>
      <c r="S4607" s="13">
        <f>_xlfn.XLOOKUP(P4607,rif_fee_schedule!$A$2:$A$84,rif_fee_schedule!C$2:C$84, 0)*1.628</f>
        <v>6860.3919999999998</v>
      </c>
      <c r="T4607" s="13">
        <f>_xlfn.XLOOKUP(P4607,rif_fee_schedule!$A$2:$A$84,rif_fee_schedule!D$2:D$84, 0)</f>
        <v>3984</v>
      </c>
      <c r="U4607" s="14">
        <f t="shared" si="217"/>
        <v>41162.351999999999</v>
      </c>
      <c r="V4607" s="14">
        <f t="shared" si="218"/>
        <v>23904</v>
      </c>
      <c r="W4607"/>
      <c r="Y4607" s="3">
        <v>272008405.74000001</v>
      </c>
      <c r="Z4607" s="3">
        <v>5573244.3300000001</v>
      </c>
      <c r="AA4607" s="3">
        <v>0</v>
      </c>
      <c r="AB4607">
        <v>0</v>
      </c>
      <c r="AC4607" s="3">
        <v>0</v>
      </c>
      <c r="AD4607" s="2">
        <v>-7297347.0099999998</v>
      </c>
      <c r="AE4607" s="3">
        <v>599122533.62</v>
      </c>
      <c r="AF4607" s="3">
        <v>12164932.65</v>
      </c>
      <c r="AG4607" s="3">
        <v>2628720.44</v>
      </c>
      <c r="AH4607" s="3">
        <v>103699.7</v>
      </c>
      <c r="AI4607" s="3">
        <v>2074</v>
      </c>
      <c r="AJ4607" s="2">
        <v>-10188946.82</v>
      </c>
    </row>
    <row r="4608" spans="1:36" hidden="1" x14ac:dyDescent="0.25">
      <c r="A4608" s="8">
        <v>2</v>
      </c>
      <c r="B4608" s="8" t="s">
        <v>2069</v>
      </c>
      <c r="C4608" s="8">
        <v>141100630590</v>
      </c>
      <c r="D4608" s="8" t="s">
        <v>2070</v>
      </c>
      <c r="E4608" s="8" t="s">
        <v>30</v>
      </c>
      <c r="F4608" s="8" t="s">
        <v>2071</v>
      </c>
      <c r="G4608" s="10">
        <v>43802</v>
      </c>
      <c r="H4608" s="8" t="s">
        <v>31</v>
      </c>
      <c r="I4608" s="8" t="s">
        <v>38</v>
      </c>
      <c r="J4608" s="9">
        <v>6358.78</v>
      </c>
      <c r="K4608" s="9">
        <v>127.17</v>
      </c>
      <c r="L4608" s="8">
        <v>0</v>
      </c>
      <c r="M4608" s="14">
        <f t="shared" si="216"/>
        <v>6485.95</v>
      </c>
      <c r="N4608" s="8">
        <v>0</v>
      </c>
      <c r="O4608" s="8">
        <v>0</v>
      </c>
      <c r="P4608" s="8" t="s">
        <v>113</v>
      </c>
      <c r="R4608" s="8">
        <v>-5</v>
      </c>
      <c r="S4608" s="13">
        <f>_xlfn.XLOOKUP(P4608,rif_fee_schedule!$A$2:$A$84,rif_fee_schedule!C$2:C$84, 0)*1.628</f>
        <v>6860.3919999999998</v>
      </c>
      <c r="T4608" s="13">
        <f>_xlfn.XLOOKUP(P4608,rif_fee_schedule!$A$2:$A$84,rif_fee_schedule!D$2:D$84, 0)</f>
        <v>3984</v>
      </c>
      <c r="U4608" s="14">
        <f t="shared" si="217"/>
        <v>-34301.96</v>
      </c>
      <c r="V4608" s="14">
        <f t="shared" si="218"/>
        <v>-19920</v>
      </c>
      <c r="W4608"/>
      <c r="Y4608" s="3">
        <v>272008405.74000001</v>
      </c>
      <c r="Z4608" s="3">
        <v>5573244.3300000001</v>
      </c>
      <c r="AA4608" s="3">
        <v>0</v>
      </c>
      <c r="AB4608">
        <v>0</v>
      </c>
      <c r="AC4608" s="3">
        <v>0</v>
      </c>
      <c r="AD4608" s="2">
        <v>-7297347.0099999998</v>
      </c>
      <c r="AE4608" s="3">
        <v>599122533.62</v>
      </c>
      <c r="AF4608" s="3">
        <v>12164932.65</v>
      </c>
      <c r="AG4608" s="3">
        <v>2628720.44</v>
      </c>
      <c r="AH4608" s="3">
        <v>103699.7</v>
      </c>
      <c r="AI4608" s="3">
        <v>2074</v>
      </c>
      <c r="AJ4608" s="2">
        <v>-10188946.82</v>
      </c>
    </row>
    <row r="4609" spans="1:36" hidden="1" x14ac:dyDescent="0.25">
      <c r="A4609" s="8">
        <v>7</v>
      </c>
      <c r="B4609" s="8" t="s">
        <v>8376</v>
      </c>
      <c r="C4609" s="8">
        <v>341170081230</v>
      </c>
      <c r="D4609" s="8" t="s">
        <v>8377</v>
      </c>
      <c r="E4609" s="8" t="s">
        <v>30</v>
      </c>
      <c r="F4609" s="8" t="s">
        <v>8378</v>
      </c>
      <c r="G4609" s="10">
        <v>43791</v>
      </c>
      <c r="H4609" s="8" t="s">
        <v>31</v>
      </c>
      <c r="I4609" s="8" t="s">
        <v>38</v>
      </c>
      <c r="J4609" s="9">
        <v>5050.3100000000004</v>
      </c>
      <c r="K4609" s="9">
        <v>101.01</v>
      </c>
      <c r="L4609" s="8">
        <v>0</v>
      </c>
      <c r="M4609" s="14">
        <f t="shared" si="216"/>
        <v>5151.3200000000006</v>
      </c>
      <c r="N4609" s="8">
        <v>0</v>
      </c>
      <c r="O4609" s="8">
        <v>0</v>
      </c>
      <c r="P4609" s="8" t="s">
        <v>180</v>
      </c>
      <c r="R4609" s="8">
        <v>325</v>
      </c>
      <c r="S4609" s="13">
        <f>_xlfn.XLOOKUP(P4609,rif_fee_schedule!$A$2:$A$84,rif_fee_schedule!C$2:C$84, 0)*1.628</f>
        <v>32.683728000000002</v>
      </c>
      <c r="T4609" s="13">
        <f>_xlfn.XLOOKUP(P4609,rif_fee_schedule!$A$2:$A$84,rif_fee_schedule!D$2:D$84, 0)</f>
        <v>18.981999999999999</v>
      </c>
      <c r="U4609" s="14">
        <f t="shared" si="217"/>
        <v>10622.211600000001</v>
      </c>
      <c r="V4609" s="14">
        <f t="shared" si="218"/>
        <v>6169.15</v>
      </c>
      <c r="W4609"/>
      <c r="Y4609" s="3">
        <v>53911680.950000003</v>
      </c>
      <c r="Z4609" s="3">
        <v>1078233.76</v>
      </c>
      <c r="AA4609" s="3">
        <v>0</v>
      </c>
      <c r="AB4609">
        <v>0</v>
      </c>
      <c r="AC4609" s="3">
        <v>0</v>
      </c>
      <c r="AD4609" s="2">
        <v>-682358.32</v>
      </c>
      <c r="AE4609" s="3">
        <v>599122533.62</v>
      </c>
      <c r="AF4609" s="3">
        <v>12164932.65</v>
      </c>
      <c r="AG4609" s="3">
        <v>2628720.44</v>
      </c>
      <c r="AH4609" s="3">
        <v>103699.7</v>
      </c>
      <c r="AI4609" s="3">
        <v>2074</v>
      </c>
      <c r="AJ4609" s="2">
        <v>-10188946.82</v>
      </c>
    </row>
    <row r="4610" spans="1:36" hidden="1" x14ac:dyDescent="0.25">
      <c r="A4610" s="8">
        <v>7</v>
      </c>
      <c r="B4610" s="8" t="s">
        <v>8376</v>
      </c>
      <c r="C4610" s="8">
        <v>341170081230</v>
      </c>
      <c r="D4610" s="8" t="s">
        <v>8377</v>
      </c>
      <c r="E4610" s="8" t="s">
        <v>30</v>
      </c>
      <c r="F4610" s="8" t="s">
        <v>8378</v>
      </c>
      <c r="G4610" s="10">
        <v>43791</v>
      </c>
      <c r="H4610" s="8" t="s">
        <v>31</v>
      </c>
      <c r="I4610" s="8" t="s">
        <v>38</v>
      </c>
      <c r="J4610" s="9">
        <v>5050.3100000000004</v>
      </c>
      <c r="K4610" s="9">
        <v>101.01</v>
      </c>
      <c r="L4610" s="8">
        <v>0</v>
      </c>
      <c r="M4610" s="14">
        <f t="shared" si="216"/>
        <v>5151.3200000000006</v>
      </c>
      <c r="N4610" s="8">
        <v>0</v>
      </c>
      <c r="O4610" s="8">
        <v>0</v>
      </c>
      <c r="P4610" s="8" t="s">
        <v>72</v>
      </c>
      <c r="R4610" s="8">
        <v>-325</v>
      </c>
      <c r="S4610" s="13">
        <f>_xlfn.XLOOKUP(P4610,rif_fee_schedule!$A$2:$A$84,rif_fee_schedule!C$2:C$84, 0)*1.628</f>
        <v>15.918583999999999</v>
      </c>
      <c r="T4610" s="13">
        <f>_xlfn.XLOOKUP(P4610,rif_fee_schedule!$A$2:$A$84,rif_fee_schedule!D$2:D$84, 0)</f>
        <v>9.2460000000000004</v>
      </c>
      <c r="U4610" s="14">
        <f t="shared" si="217"/>
        <v>-5173.5397999999996</v>
      </c>
      <c r="V4610" s="14">
        <f t="shared" si="218"/>
        <v>-3004.9500000000003</v>
      </c>
      <c r="W4610"/>
      <c r="Y4610" s="3">
        <v>53911680.950000003</v>
      </c>
      <c r="Z4610" s="3">
        <v>1078233.76</v>
      </c>
      <c r="AA4610" s="3">
        <v>0</v>
      </c>
      <c r="AB4610">
        <v>0</v>
      </c>
      <c r="AC4610" s="3">
        <v>0</v>
      </c>
      <c r="AD4610" s="2">
        <v>-682358.32</v>
      </c>
      <c r="AE4610" s="3">
        <v>599122533.62</v>
      </c>
      <c r="AF4610" s="3">
        <v>12164932.65</v>
      </c>
      <c r="AG4610" s="3">
        <v>2628720.44</v>
      </c>
      <c r="AH4610" s="3">
        <v>103699.7</v>
      </c>
      <c r="AI4610" s="3">
        <v>2074</v>
      </c>
      <c r="AJ4610" s="2">
        <v>-10188946.82</v>
      </c>
    </row>
    <row r="4611" spans="1:36" hidden="1" x14ac:dyDescent="0.25">
      <c r="A4611" s="8">
        <v>2</v>
      </c>
      <c r="B4611" s="8" t="s">
        <v>1423</v>
      </c>
      <c r="C4611" s="8">
        <v>131250370190</v>
      </c>
      <c r="D4611" s="8" t="s">
        <v>1424</v>
      </c>
      <c r="E4611" s="8" t="s">
        <v>30</v>
      </c>
      <c r="F4611" s="8" t="s">
        <v>1425</v>
      </c>
      <c r="G4611" s="10">
        <v>43767</v>
      </c>
      <c r="H4611" s="8" t="s">
        <v>31</v>
      </c>
      <c r="I4611" s="8" t="s">
        <v>38</v>
      </c>
      <c r="J4611" s="9">
        <v>10492.27</v>
      </c>
      <c r="K4611" s="9">
        <v>209.85</v>
      </c>
      <c r="L4611" s="8">
        <v>0</v>
      </c>
      <c r="M4611" s="14">
        <f t="shared" si="216"/>
        <v>10702.12</v>
      </c>
      <c r="N4611" s="8">
        <v>0</v>
      </c>
      <c r="O4611" s="8">
        <v>0</v>
      </c>
      <c r="P4611" s="8" t="s">
        <v>613</v>
      </c>
      <c r="R4611" s="8">
        <v>12</v>
      </c>
      <c r="S4611" s="13">
        <f>_xlfn.XLOOKUP(P4611,rif_fee_schedule!$A$2:$A$84,rif_fee_schedule!C$2:C$84, 0)*1.628</f>
        <v>1619.86</v>
      </c>
      <c r="T4611" s="13">
        <f>_xlfn.XLOOKUP(P4611,rif_fee_schedule!$A$2:$A$84,rif_fee_schedule!D$2:D$84, 0)</f>
        <v>940</v>
      </c>
      <c r="U4611" s="14">
        <f t="shared" si="217"/>
        <v>19438.32</v>
      </c>
      <c r="V4611" s="14">
        <f t="shared" si="218"/>
        <v>11280</v>
      </c>
      <c r="W4611"/>
      <c r="Y4611" s="3">
        <v>272008405.74000001</v>
      </c>
      <c r="Z4611" s="3">
        <v>5573244.3300000001</v>
      </c>
      <c r="AA4611" s="3">
        <v>0</v>
      </c>
      <c r="AB4611">
        <v>0</v>
      </c>
      <c r="AC4611" s="3">
        <v>0</v>
      </c>
      <c r="AD4611" s="2">
        <v>-7297347.0099999998</v>
      </c>
      <c r="AE4611" s="3">
        <v>599122533.62</v>
      </c>
      <c r="AF4611" s="3">
        <v>12164932.65</v>
      </c>
      <c r="AG4611" s="3">
        <v>2628720.44</v>
      </c>
      <c r="AH4611" s="3">
        <v>103699.7</v>
      </c>
      <c r="AI4611" s="3">
        <v>2074</v>
      </c>
      <c r="AJ4611" s="2">
        <v>-10188946.82</v>
      </c>
    </row>
    <row r="4612" spans="1:36" hidden="1" x14ac:dyDescent="0.25">
      <c r="A4612" s="8">
        <v>2</v>
      </c>
      <c r="B4612" s="8" t="s">
        <v>1423</v>
      </c>
      <c r="C4612" s="8">
        <v>131250370190</v>
      </c>
      <c r="D4612" s="8" t="s">
        <v>1424</v>
      </c>
      <c r="E4612" s="8" t="s">
        <v>30</v>
      </c>
      <c r="F4612" s="8" t="s">
        <v>1425</v>
      </c>
      <c r="G4612" s="10">
        <v>43767</v>
      </c>
      <c r="H4612" s="8" t="s">
        <v>31</v>
      </c>
      <c r="I4612" s="8" t="s">
        <v>38</v>
      </c>
      <c r="J4612" s="9">
        <v>10492.27</v>
      </c>
      <c r="K4612" s="9">
        <v>209.85</v>
      </c>
      <c r="L4612" s="8">
        <v>0</v>
      </c>
      <c r="M4612" s="14">
        <f t="shared" si="216"/>
        <v>10702.12</v>
      </c>
      <c r="N4612" s="8">
        <v>0</v>
      </c>
      <c r="O4612" s="8">
        <v>0</v>
      </c>
      <c r="P4612" s="8" t="s">
        <v>72</v>
      </c>
      <c r="R4612" s="8">
        <v>-509</v>
      </c>
      <c r="S4612" s="13">
        <f>_xlfn.XLOOKUP(P4612,rif_fee_schedule!$A$2:$A$84,rif_fee_schedule!C$2:C$84, 0)*1.628</f>
        <v>15.918583999999999</v>
      </c>
      <c r="T4612" s="13">
        <f>_xlfn.XLOOKUP(P4612,rif_fee_schedule!$A$2:$A$84,rif_fee_schedule!D$2:D$84, 0)</f>
        <v>9.2460000000000004</v>
      </c>
      <c r="U4612" s="14">
        <f t="shared" si="217"/>
        <v>-8102.5592559999996</v>
      </c>
      <c r="V4612" s="14">
        <f t="shared" si="218"/>
        <v>-4706.2139999999999</v>
      </c>
      <c r="W4612"/>
      <c r="Y4612" s="3">
        <v>272008405.74000001</v>
      </c>
      <c r="Z4612" s="3">
        <v>5573244.3300000001</v>
      </c>
      <c r="AA4612" s="3">
        <v>0</v>
      </c>
      <c r="AB4612">
        <v>0</v>
      </c>
      <c r="AC4612" s="3">
        <v>0</v>
      </c>
      <c r="AD4612" s="2">
        <v>-7297347.0099999998</v>
      </c>
      <c r="AE4612" s="3">
        <v>599122533.62</v>
      </c>
      <c r="AF4612" s="3">
        <v>12164932.65</v>
      </c>
      <c r="AG4612" s="3">
        <v>2628720.44</v>
      </c>
      <c r="AH4612" s="3">
        <v>103699.7</v>
      </c>
      <c r="AI4612" s="3">
        <v>2074</v>
      </c>
      <c r="AJ4612" s="2">
        <v>-10188946.82</v>
      </c>
    </row>
    <row r="4613" spans="1:36" hidden="1" x14ac:dyDescent="0.25">
      <c r="A4613" s="8">
        <v>2</v>
      </c>
      <c r="B4613" s="8" t="s">
        <v>1449</v>
      </c>
      <c r="C4613" s="8">
        <v>131250540150</v>
      </c>
      <c r="D4613" s="8" t="s">
        <v>1450</v>
      </c>
      <c r="F4613" s="8" t="s">
        <v>1451</v>
      </c>
      <c r="G4613" s="10">
        <v>43762</v>
      </c>
      <c r="H4613" s="8" t="s">
        <v>31</v>
      </c>
      <c r="I4613" s="8" t="s">
        <v>38</v>
      </c>
      <c r="J4613" s="9">
        <v>30394.27</v>
      </c>
      <c r="K4613" s="9">
        <v>607.88</v>
      </c>
      <c r="L4613" s="8">
        <v>0</v>
      </c>
      <c r="M4613" s="14">
        <f t="shared" si="216"/>
        <v>31002.15</v>
      </c>
      <c r="N4613" s="8">
        <v>0</v>
      </c>
      <c r="O4613" s="8">
        <v>0</v>
      </c>
      <c r="P4613" s="8" t="s">
        <v>112</v>
      </c>
      <c r="R4613" s="8">
        <v>847</v>
      </c>
      <c r="S4613" s="13">
        <f>_xlfn.XLOOKUP(P4613,rif_fee_schedule!$A$2:$A$84,rif_fee_schedule!C$2:C$84, 0)*1.628</f>
        <v>53.092335999999996</v>
      </c>
      <c r="T4613" s="13">
        <f>_xlfn.XLOOKUP(P4613,rif_fee_schedule!$A$2:$A$84,rif_fee_schedule!D$2:D$84, 0)</f>
        <v>30.835000000000001</v>
      </c>
      <c r="U4613" s="14">
        <f t="shared" si="217"/>
        <v>44969.208591999995</v>
      </c>
      <c r="V4613" s="14">
        <f t="shared" si="218"/>
        <v>26117.244999999999</v>
      </c>
      <c r="W4613"/>
      <c r="Y4613" s="3">
        <v>272008405.74000001</v>
      </c>
      <c r="Z4613" s="3">
        <v>5573244.3300000001</v>
      </c>
      <c r="AA4613" s="3">
        <v>0</v>
      </c>
      <c r="AB4613">
        <v>0</v>
      </c>
      <c r="AC4613" s="3">
        <v>0</v>
      </c>
      <c r="AD4613" s="2">
        <v>-7297347.0099999998</v>
      </c>
      <c r="AE4613" s="3">
        <v>599122533.62</v>
      </c>
      <c r="AF4613" s="3">
        <v>12164932.65</v>
      </c>
      <c r="AG4613" s="3">
        <v>2628720.44</v>
      </c>
      <c r="AH4613" s="3">
        <v>103699.7</v>
      </c>
      <c r="AI4613" s="3">
        <v>2074</v>
      </c>
      <c r="AJ4613" s="2">
        <v>-10188946.82</v>
      </c>
    </row>
    <row r="4614" spans="1:36" hidden="1" x14ac:dyDescent="0.25">
      <c r="A4614" s="8">
        <v>2</v>
      </c>
      <c r="B4614" s="8" t="s">
        <v>1449</v>
      </c>
      <c r="C4614" s="8">
        <v>131250540150</v>
      </c>
      <c r="D4614" s="8" t="s">
        <v>1450</v>
      </c>
      <c r="F4614" s="8" t="s">
        <v>1451</v>
      </c>
      <c r="G4614" s="10">
        <v>43762</v>
      </c>
      <c r="H4614" s="8" t="s">
        <v>31</v>
      </c>
      <c r="I4614" s="8" t="s">
        <v>38</v>
      </c>
      <c r="J4614" s="9">
        <v>30394.27</v>
      </c>
      <c r="K4614" s="9">
        <v>607.88</v>
      </c>
      <c r="L4614" s="8">
        <v>0</v>
      </c>
      <c r="M4614" s="14">
        <f t="shared" si="216"/>
        <v>31002.15</v>
      </c>
      <c r="N4614" s="8">
        <v>0</v>
      </c>
      <c r="O4614" s="8">
        <v>0</v>
      </c>
      <c r="P4614" s="8" t="s">
        <v>90</v>
      </c>
      <c r="R4614" s="8">
        <v>-847</v>
      </c>
      <c r="S4614" s="13">
        <f>_xlfn.XLOOKUP(P4614,rif_fee_schedule!$A$2:$A$84,rif_fee_schedule!C$2:C$84, 0)*1.628</f>
        <v>14.380123999999999</v>
      </c>
      <c r="T4614" s="13">
        <f>_xlfn.XLOOKUP(P4614,rif_fee_schedule!$A$2:$A$84,rif_fee_schedule!D$2:D$84, 0)</f>
        <v>8.3520000000000003</v>
      </c>
      <c r="U4614" s="14">
        <f t="shared" si="217"/>
        <v>-12179.965027999999</v>
      </c>
      <c r="V4614" s="14">
        <f t="shared" si="218"/>
        <v>-7074.1440000000002</v>
      </c>
      <c r="W4614"/>
      <c r="Y4614" s="3">
        <v>272008405.74000001</v>
      </c>
      <c r="Z4614" s="3">
        <v>5573244.3300000001</v>
      </c>
      <c r="AA4614" s="3">
        <v>0</v>
      </c>
      <c r="AB4614">
        <v>0</v>
      </c>
      <c r="AC4614" s="3">
        <v>0</v>
      </c>
      <c r="AD4614" s="2">
        <v>-7297347.0099999998</v>
      </c>
      <c r="AE4614" s="3">
        <v>599122533.62</v>
      </c>
      <c r="AF4614" s="3">
        <v>12164932.65</v>
      </c>
      <c r="AG4614" s="3">
        <v>2628720.44</v>
      </c>
      <c r="AH4614" s="3">
        <v>103699.7</v>
      </c>
      <c r="AI4614" s="3">
        <v>2074</v>
      </c>
      <c r="AJ4614" s="2">
        <v>-10188946.82</v>
      </c>
    </row>
    <row r="4615" spans="1:36" hidden="1" x14ac:dyDescent="0.25">
      <c r="A4615" s="8">
        <v>3</v>
      </c>
      <c r="B4615" s="8" t="s">
        <v>3148</v>
      </c>
      <c r="C4615" s="8">
        <v>420160000020</v>
      </c>
      <c r="D4615" s="8" t="s">
        <v>3149</v>
      </c>
      <c r="E4615" s="8" t="s">
        <v>30</v>
      </c>
      <c r="F4615" s="8" t="s">
        <v>3150</v>
      </c>
      <c r="G4615" s="10">
        <v>43774</v>
      </c>
      <c r="H4615" s="8" t="s">
        <v>31</v>
      </c>
      <c r="I4615" s="8" t="s">
        <v>38</v>
      </c>
      <c r="J4615" s="9">
        <v>52775.93</v>
      </c>
      <c r="K4615" s="9">
        <v>1055.52</v>
      </c>
      <c r="L4615" s="8">
        <v>0</v>
      </c>
      <c r="M4615" s="14">
        <f t="shared" si="216"/>
        <v>53831.45</v>
      </c>
      <c r="N4615" s="8">
        <v>0</v>
      </c>
      <c r="O4615" s="8">
        <v>0</v>
      </c>
      <c r="P4615" s="8" t="s">
        <v>376</v>
      </c>
      <c r="R4615" s="8">
        <v>9</v>
      </c>
      <c r="S4615" s="13">
        <f>_xlfn.XLOOKUP(P4615,rif_fee_schedule!$A$2:$A$84,rif_fee_schedule!C$2:C$84, 0)*1.628</f>
        <v>5981.2719999999999</v>
      </c>
      <c r="T4615" s="13">
        <f>_xlfn.XLOOKUP(P4615,rif_fee_schedule!$A$2:$A$84,rif_fee_schedule!D$2:D$84, 0)</f>
        <v>3474</v>
      </c>
      <c r="U4615" s="14">
        <f t="shared" si="217"/>
        <v>53831.447999999997</v>
      </c>
      <c r="V4615" s="14">
        <f t="shared" si="218"/>
        <v>31266</v>
      </c>
      <c r="W4615"/>
      <c r="Y4615" s="3">
        <v>23988344.25</v>
      </c>
      <c r="Z4615" s="3">
        <v>491993.61</v>
      </c>
      <c r="AA4615" s="3">
        <v>633517.25</v>
      </c>
      <c r="AB4615">
        <v>0</v>
      </c>
      <c r="AC4615" s="3">
        <v>0</v>
      </c>
      <c r="AD4615" s="2">
        <v>2811604.2</v>
      </c>
      <c r="AE4615" s="3">
        <v>599122533.62</v>
      </c>
      <c r="AF4615" s="3">
        <v>12164932.65</v>
      </c>
      <c r="AG4615" s="3">
        <v>2628720.44</v>
      </c>
      <c r="AH4615" s="3">
        <v>103699.7</v>
      </c>
      <c r="AI4615" s="3">
        <v>2074</v>
      </c>
      <c r="AJ4615" s="2">
        <v>-10188946.82</v>
      </c>
    </row>
    <row r="4616" spans="1:36" hidden="1" x14ac:dyDescent="0.25">
      <c r="A4616" s="8">
        <v>1.1000000000000001</v>
      </c>
      <c r="B4616" s="8" t="s">
        <v>789</v>
      </c>
      <c r="C4616" s="8">
        <v>2230110020523</v>
      </c>
      <c r="D4616" s="8" t="s">
        <v>790</v>
      </c>
      <c r="E4616" s="8" t="s">
        <v>30</v>
      </c>
      <c r="F4616" s="8" t="s">
        <v>791</v>
      </c>
      <c r="G4616" s="10">
        <v>43782</v>
      </c>
      <c r="H4616" s="8" t="s">
        <v>31</v>
      </c>
      <c r="I4616" s="8" t="s">
        <v>38</v>
      </c>
      <c r="J4616" s="9">
        <v>3550.98</v>
      </c>
      <c r="K4616" s="9">
        <v>71.02</v>
      </c>
      <c r="L4616" s="8">
        <v>0</v>
      </c>
      <c r="M4616" s="14">
        <f t="shared" si="216"/>
        <v>3622</v>
      </c>
      <c r="N4616" s="8">
        <v>0</v>
      </c>
      <c r="O4616" s="8">
        <v>0</v>
      </c>
      <c r="P4616" s="8" t="s">
        <v>613</v>
      </c>
      <c r="R4616" s="8">
        <v>8</v>
      </c>
      <c r="S4616" s="13">
        <f>_xlfn.XLOOKUP(P4616,rif_fee_schedule!$A$2:$A$84,rif_fee_schedule!C$2:C$84, 0)*1.628</f>
        <v>1619.86</v>
      </c>
      <c r="T4616" s="13">
        <f>_xlfn.XLOOKUP(P4616,rif_fee_schedule!$A$2:$A$84,rif_fee_schedule!D$2:D$84, 0)</f>
        <v>940</v>
      </c>
      <c r="U4616" s="14">
        <f t="shared" si="217"/>
        <v>12958.88</v>
      </c>
      <c r="V4616" s="14">
        <f t="shared" si="218"/>
        <v>7520</v>
      </c>
      <c r="W4616"/>
      <c r="Y4616" s="3">
        <v>13538989.02</v>
      </c>
      <c r="Z4616" s="3">
        <v>280635.13</v>
      </c>
      <c r="AA4616" s="3">
        <v>0</v>
      </c>
      <c r="AB4616">
        <v>0</v>
      </c>
      <c r="AC4616" s="3">
        <v>0</v>
      </c>
      <c r="AD4616" s="2">
        <v>-2316507.67</v>
      </c>
      <c r="AE4616" s="3">
        <v>599122533.62</v>
      </c>
      <c r="AF4616" s="3">
        <v>12164932.65</v>
      </c>
      <c r="AG4616" s="3">
        <v>2628720.44</v>
      </c>
      <c r="AH4616" s="3">
        <v>103699.7</v>
      </c>
      <c r="AI4616" s="3">
        <v>2074</v>
      </c>
      <c r="AJ4616" s="2">
        <v>-10188946.82</v>
      </c>
    </row>
    <row r="4617" spans="1:36" hidden="1" x14ac:dyDescent="0.25">
      <c r="A4617" s="8">
        <v>1.1000000000000001</v>
      </c>
      <c r="B4617" s="8" t="s">
        <v>789</v>
      </c>
      <c r="C4617" s="8">
        <v>2230110020523</v>
      </c>
      <c r="D4617" s="8" t="s">
        <v>790</v>
      </c>
      <c r="E4617" s="8" t="s">
        <v>30</v>
      </c>
      <c r="F4617" s="8" t="s">
        <v>791</v>
      </c>
      <c r="G4617" s="10">
        <v>43782</v>
      </c>
      <c r="H4617" s="8" t="s">
        <v>31</v>
      </c>
      <c r="I4617" s="8" t="s">
        <v>38</v>
      </c>
      <c r="J4617" s="9">
        <v>3550.98</v>
      </c>
      <c r="K4617" s="9">
        <v>71.02</v>
      </c>
      <c r="L4617" s="8">
        <v>0</v>
      </c>
      <c r="M4617" s="14">
        <f t="shared" si="216"/>
        <v>3622</v>
      </c>
      <c r="N4617" s="8">
        <v>0</v>
      </c>
      <c r="O4617" s="8">
        <v>0</v>
      </c>
      <c r="P4617" s="8" t="s">
        <v>90</v>
      </c>
      <c r="R4617" s="8">
        <v>-634</v>
      </c>
      <c r="S4617" s="13">
        <f>_xlfn.XLOOKUP(P4617,rif_fee_schedule!$A$2:$A$84,rif_fee_schedule!C$2:C$84, 0)*1.628</f>
        <v>14.380123999999999</v>
      </c>
      <c r="T4617" s="13">
        <f>_xlfn.XLOOKUP(P4617,rif_fee_schedule!$A$2:$A$84,rif_fee_schedule!D$2:D$84, 0)</f>
        <v>8.3520000000000003</v>
      </c>
      <c r="U4617" s="14">
        <f t="shared" si="217"/>
        <v>-9116.9986159999989</v>
      </c>
      <c r="V4617" s="14">
        <f t="shared" si="218"/>
        <v>-5295.1680000000006</v>
      </c>
      <c r="W4617"/>
      <c r="Y4617" s="3">
        <v>13538989.02</v>
      </c>
      <c r="Z4617" s="3">
        <v>280635.13</v>
      </c>
      <c r="AA4617" s="3">
        <v>0</v>
      </c>
      <c r="AB4617">
        <v>0</v>
      </c>
      <c r="AC4617" s="3">
        <v>0</v>
      </c>
      <c r="AD4617" s="2">
        <v>-2316507.67</v>
      </c>
      <c r="AE4617" s="3">
        <v>599122533.62</v>
      </c>
      <c r="AF4617" s="3">
        <v>12164932.65</v>
      </c>
      <c r="AG4617" s="3">
        <v>2628720.44</v>
      </c>
      <c r="AH4617" s="3">
        <v>103699.7</v>
      </c>
      <c r="AI4617" s="3">
        <v>2074</v>
      </c>
      <c r="AJ4617" s="2">
        <v>-10188946.82</v>
      </c>
    </row>
    <row r="4618" spans="1:36" hidden="1" x14ac:dyDescent="0.25">
      <c r="A4618" s="8">
        <v>8</v>
      </c>
      <c r="B4618" s="8" t="s">
        <v>8580</v>
      </c>
      <c r="C4618" s="8">
        <v>232220100630</v>
      </c>
      <c r="D4618" s="8" t="s">
        <v>8581</v>
      </c>
      <c r="E4618" s="8" t="s">
        <v>30</v>
      </c>
      <c r="F4618" s="8" t="s">
        <v>8582</v>
      </c>
      <c r="G4618" s="10">
        <v>43790</v>
      </c>
      <c r="H4618" s="8" t="s">
        <v>31</v>
      </c>
      <c r="I4618" s="8" t="s">
        <v>38</v>
      </c>
      <c r="J4618" s="9">
        <v>0</v>
      </c>
      <c r="K4618" s="9">
        <v>0</v>
      </c>
      <c r="L4618" s="8">
        <v>0</v>
      </c>
      <c r="M4618" s="14">
        <f t="shared" si="216"/>
        <v>0</v>
      </c>
      <c r="N4618" s="8">
        <v>0</v>
      </c>
      <c r="O4618" s="8">
        <v>0</v>
      </c>
      <c r="P4618" s="8" t="s">
        <v>77</v>
      </c>
      <c r="R4618" s="8">
        <v>0</v>
      </c>
      <c r="S4618" s="13">
        <f>_xlfn.XLOOKUP(P4618,rif_fee_schedule!$A$2:$A$84,rif_fee_schedule!C$2:C$84, 0)*1.628</f>
        <v>9769.6279999999988</v>
      </c>
      <c r="T4618" s="13">
        <f>_xlfn.XLOOKUP(P4618,rif_fee_schedule!$A$2:$A$84,rif_fee_schedule!D$2:D$84, 0)</f>
        <v>5674</v>
      </c>
      <c r="U4618" s="14">
        <f t="shared" si="217"/>
        <v>0</v>
      </c>
      <c r="V4618" s="14">
        <f t="shared" si="218"/>
        <v>0</v>
      </c>
      <c r="W4618"/>
      <c r="Y4618" s="3">
        <v>38230434.439999998</v>
      </c>
      <c r="Z4618" s="3">
        <v>764608.82</v>
      </c>
      <c r="AA4618" s="3">
        <v>0</v>
      </c>
      <c r="AB4618">
        <v>0</v>
      </c>
      <c r="AC4618" s="3">
        <v>0</v>
      </c>
      <c r="AD4618" s="2">
        <v>-229524.99</v>
      </c>
      <c r="AE4618" s="3">
        <v>599122533.62</v>
      </c>
      <c r="AF4618" s="3">
        <v>12164932.65</v>
      </c>
      <c r="AG4618" s="3">
        <v>2628720.44</v>
      </c>
      <c r="AH4618" s="3">
        <v>103699.7</v>
      </c>
      <c r="AI4618" s="3">
        <v>2074</v>
      </c>
      <c r="AJ4618" s="2">
        <v>-10188946.82</v>
      </c>
    </row>
    <row r="4619" spans="1:36" hidden="1" x14ac:dyDescent="0.25">
      <c r="A4619" s="8">
        <v>2</v>
      </c>
      <c r="B4619" s="8" t="s">
        <v>1262</v>
      </c>
      <c r="C4619" s="8">
        <v>131230140070</v>
      </c>
      <c r="D4619" s="8" t="s">
        <v>1263</v>
      </c>
      <c r="E4619" s="8" t="s">
        <v>30</v>
      </c>
      <c r="F4619" s="8" t="s">
        <v>1264</v>
      </c>
      <c r="G4619" s="10">
        <v>43773</v>
      </c>
      <c r="H4619" s="8" t="s">
        <v>31</v>
      </c>
      <c r="I4619" s="8" t="s">
        <v>38</v>
      </c>
      <c r="J4619" s="9">
        <v>9056.15</v>
      </c>
      <c r="K4619" s="9">
        <v>181.12</v>
      </c>
      <c r="L4619" s="8">
        <v>0</v>
      </c>
      <c r="M4619" s="14">
        <f t="shared" si="216"/>
        <v>9237.27</v>
      </c>
      <c r="N4619" s="8">
        <v>0</v>
      </c>
      <c r="O4619" s="8">
        <v>0</v>
      </c>
      <c r="P4619" s="8" t="s">
        <v>77</v>
      </c>
      <c r="R4619" s="8">
        <v>1</v>
      </c>
      <c r="S4619" s="13">
        <f>_xlfn.XLOOKUP(P4619,rif_fee_schedule!$A$2:$A$84,rif_fee_schedule!C$2:C$84, 0)*1.628</f>
        <v>9769.6279999999988</v>
      </c>
      <c r="T4619" s="13">
        <f>_xlfn.XLOOKUP(P4619,rif_fee_schedule!$A$2:$A$84,rif_fee_schedule!D$2:D$84, 0)</f>
        <v>5674</v>
      </c>
      <c r="U4619" s="14">
        <f t="shared" si="217"/>
        <v>9769.6279999999988</v>
      </c>
      <c r="V4619" s="14">
        <f t="shared" si="218"/>
        <v>5674</v>
      </c>
      <c r="W4619"/>
      <c r="Y4619" s="3">
        <v>272008405.74000001</v>
      </c>
      <c r="Z4619" s="3">
        <v>5573244.3300000001</v>
      </c>
      <c r="AA4619" s="3">
        <v>0</v>
      </c>
      <c r="AB4619">
        <v>0</v>
      </c>
      <c r="AC4619" s="3">
        <v>0</v>
      </c>
      <c r="AD4619" s="2">
        <v>-7297347.0099999998</v>
      </c>
      <c r="AE4619" s="3">
        <v>599122533.62</v>
      </c>
      <c r="AF4619" s="3">
        <v>12164932.65</v>
      </c>
      <c r="AG4619" s="3">
        <v>2628720.44</v>
      </c>
      <c r="AH4619" s="3">
        <v>103699.7</v>
      </c>
      <c r="AI4619" s="3">
        <v>2074</v>
      </c>
      <c r="AJ4619" s="2">
        <v>-10188946.82</v>
      </c>
    </row>
    <row r="4620" spans="1:36" hidden="1" x14ac:dyDescent="0.25">
      <c r="A4620" s="8">
        <v>2</v>
      </c>
      <c r="B4620" s="8" t="s">
        <v>1854</v>
      </c>
      <c r="C4620" s="8">
        <v>132190110160</v>
      </c>
      <c r="D4620" s="8" t="s">
        <v>1855</v>
      </c>
      <c r="E4620" s="8" t="s">
        <v>30</v>
      </c>
      <c r="F4620" s="8" t="s">
        <v>1856</v>
      </c>
      <c r="G4620" s="10">
        <v>43769</v>
      </c>
      <c r="H4620" s="8" t="s">
        <v>31</v>
      </c>
      <c r="I4620" s="8" t="s">
        <v>38</v>
      </c>
      <c r="J4620" s="9">
        <v>37185.82</v>
      </c>
      <c r="K4620" s="9">
        <v>743.71</v>
      </c>
      <c r="L4620" s="8">
        <v>0</v>
      </c>
      <c r="M4620" s="14">
        <f t="shared" si="216"/>
        <v>37929.53</v>
      </c>
      <c r="N4620" s="8">
        <v>0</v>
      </c>
      <c r="O4620" s="8">
        <v>0</v>
      </c>
      <c r="P4620" s="8" t="s">
        <v>180</v>
      </c>
      <c r="R4620" s="11">
        <v>2393</v>
      </c>
      <c r="S4620" s="13">
        <f>_xlfn.XLOOKUP(P4620,rif_fee_schedule!$A$2:$A$84,rif_fee_schedule!C$2:C$84, 0)*1.628</f>
        <v>32.683728000000002</v>
      </c>
      <c r="T4620" s="13">
        <f>_xlfn.XLOOKUP(P4620,rif_fee_schedule!$A$2:$A$84,rif_fee_schedule!D$2:D$84, 0)</f>
        <v>18.981999999999999</v>
      </c>
      <c r="U4620" s="14">
        <f t="shared" si="217"/>
        <v>78212.161103999999</v>
      </c>
      <c r="V4620" s="14">
        <f t="shared" si="218"/>
        <v>45423.925999999999</v>
      </c>
      <c r="W4620" s="2"/>
      <c r="Y4620" s="3">
        <v>272008405.74000001</v>
      </c>
      <c r="Z4620" s="3">
        <v>5573244.3300000001</v>
      </c>
      <c r="AA4620" s="3">
        <v>0</v>
      </c>
      <c r="AB4620">
        <v>0</v>
      </c>
      <c r="AC4620" s="3">
        <v>0</v>
      </c>
      <c r="AD4620" s="2">
        <v>-7297347.0099999998</v>
      </c>
      <c r="AE4620" s="3">
        <v>599122533.62</v>
      </c>
      <c r="AF4620" s="3">
        <v>12164932.65</v>
      </c>
      <c r="AG4620" s="3">
        <v>2628720.44</v>
      </c>
      <c r="AH4620" s="3">
        <v>103699.7</v>
      </c>
      <c r="AI4620" s="3">
        <v>2074</v>
      </c>
      <c r="AJ4620" s="2">
        <v>-10188946.82</v>
      </c>
    </row>
    <row r="4621" spans="1:36" hidden="1" x14ac:dyDescent="0.25">
      <c r="A4621" s="8">
        <v>2</v>
      </c>
      <c r="B4621" s="8" t="s">
        <v>1854</v>
      </c>
      <c r="C4621" s="8">
        <v>132190110160</v>
      </c>
      <c r="D4621" s="8" t="s">
        <v>1855</v>
      </c>
      <c r="E4621" s="8" t="s">
        <v>30</v>
      </c>
      <c r="F4621" s="8" t="s">
        <v>1856</v>
      </c>
      <c r="G4621" s="10">
        <v>43769</v>
      </c>
      <c r="H4621" s="8" t="s">
        <v>31</v>
      </c>
      <c r="I4621" s="8" t="s">
        <v>38</v>
      </c>
      <c r="J4621" s="9">
        <v>37185.82</v>
      </c>
      <c r="K4621" s="9">
        <v>743.71</v>
      </c>
      <c r="L4621" s="8">
        <v>0</v>
      </c>
      <c r="M4621" s="14">
        <f t="shared" si="216"/>
        <v>37929.53</v>
      </c>
      <c r="N4621" s="8">
        <v>0</v>
      </c>
      <c r="O4621" s="8">
        <v>0</v>
      </c>
      <c r="P4621" s="8" t="s">
        <v>72</v>
      </c>
      <c r="R4621" s="11">
        <v>-2393</v>
      </c>
      <c r="S4621" s="13">
        <f>_xlfn.XLOOKUP(P4621,rif_fee_schedule!$A$2:$A$84,rif_fee_schedule!C$2:C$84, 0)*1.628</f>
        <v>15.918583999999999</v>
      </c>
      <c r="T4621" s="13">
        <f>_xlfn.XLOOKUP(P4621,rif_fee_schedule!$A$2:$A$84,rif_fee_schedule!D$2:D$84, 0)</f>
        <v>9.2460000000000004</v>
      </c>
      <c r="U4621" s="14">
        <f t="shared" si="217"/>
        <v>-38093.171512000001</v>
      </c>
      <c r="V4621" s="14">
        <f t="shared" si="218"/>
        <v>-22125.678</v>
      </c>
      <c r="W4621" s="2"/>
      <c r="Y4621" s="3">
        <v>272008405.74000001</v>
      </c>
      <c r="Z4621" s="3">
        <v>5573244.3300000001</v>
      </c>
      <c r="AA4621" s="3">
        <v>0</v>
      </c>
      <c r="AB4621">
        <v>0</v>
      </c>
      <c r="AC4621" s="3">
        <v>0</v>
      </c>
      <c r="AD4621" s="2">
        <v>-7297347.0099999998</v>
      </c>
      <c r="AE4621" s="3">
        <v>599122533.62</v>
      </c>
      <c r="AF4621" s="3">
        <v>12164932.65</v>
      </c>
      <c r="AG4621" s="3">
        <v>2628720.44</v>
      </c>
      <c r="AH4621" s="3">
        <v>103699.7</v>
      </c>
      <c r="AI4621" s="3">
        <v>2074</v>
      </c>
      <c r="AJ4621" s="2">
        <v>-10188946.82</v>
      </c>
    </row>
    <row r="4622" spans="1:36" hidden="1" x14ac:dyDescent="0.25">
      <c r="A4622" s="8">
        <v>2</v>
      </c>
      <c r="B4622" s="8" t="s">
        <v>1120</v>
      </c>
      <c r="C4622" s="8">
        <v>131130180120</v>
      </c>
      <c r="D4622" s="8" t="s">
        <v>1121</v>
      </c>
      <c r="E4622" s="8" t="s">
        <v>30</v>
      </c>
      <c r="F4622" s="8" t="s">
        <v>1122</v>
      </c>
      <c r="G4622" s="10">
        <v>43781</v>
      </c>
      <c r="H4622" s="8" t="s">
        <v>31</v>
      </c>
      <c r="I4622" s="8" t="s">
        <v>32</v>
      </c>
      <c r="J4622" s="9">
        <v>0</v>
      </c>
      <c r="K4622" s="9">
        <v>0</v>
      </c>
      <c r="L4622" s="8">
        <v>0</v>
      </c>
      <c r="M4622" s="14">
        <f t="shared" si="216"/>
        <v>0</v>
      </c>
      <c r="N4622" s="8">
        <v>0</v>
      </c>
      <c r="O4622" s="8">
        <v>0</v>
      </c>
      <c r="P4622" s="8" t="s">
        <v>45</v>
      </c>
      <c r="R4622" s="8">
        <v>-453.9</v>
      </c>
      <c r="S4622" s="13">
        <f>_xlfn.XLOOKUP(P4622,rif_fee_schedule!$A$2:$A$84,rif_fee_schedule!C$2:C$84, 0)*1.628</f>
        <v>19.244587999999997</v>
      </c>
      <c r="T4622" s="13">
        <f>_xlfn.XLOOKUP(P4622,rif_fee_schedule!$A$2:$A$84,rif_fee_schedule!D$2:D$84, 0)</f>
        <v>11.177</v>
      </c>
      <c r="U4622" s="14">
        <f t="shared" si="217"/>
        <v>-8735.1184931999978</v>
      </c>
      <c r="V4622" s="14">
        <f t="shared" si="218"/>
        <v>-5073.2402999999995</v>
      </c>
      <c r="W4622"/>
      <c r="Y4622" s="3">
        <v>272008405.74000001</v>
      </c>
      <c r="Z4622" s="3">
        <v>5573244.3300000001</v>
      </c>
      <c r="AA4622" s="3">
        <v>0</v>
      </c>
      <c r="AB4622">
        <v>0</v>
      </c>
      <c r="AC4622" s="3">
        <v>0</v>
      </c>
      <c r="AD4622" s="2">
        <v>-7297347.0099999998</v>
      </c>
      <c r="AE4622" s="3">
        <v>599122533.62</v>
      </c>
      <c r="AF4622" s="3">
        <v>12164932.65</v>
      </c>
      <c r="AG4622" s="3">
        <v>2628720.44</v>
      </c>
      <c r="AH4622" s="3">
        <v>103699.7</v>
      </c>
      <c r="AI4622" s="3">
        <v>2074</v>
      </c>
      <c r="AJ4622" s="2">
        <v>-10188946.82</v>
      </c>
    </row>
    <row r="4623" spans="1:36" hidden="1" x14ac:dyDescent="0.25">
      <c r="A4623" s="8">
        <v>2</v>
      </c>
      <c r="B4623" s="8" t="s">
        <v>1120</v>
      </c>
      <c r="C4623" s="8">
        <v>131130180120</v>
      </c>
      <c r="D4623" s="8" t="s">
        <v>1121</v>
      </c>
      <c r="E4623" s="8" t="s">
        <v>30</v>
      </c>
      <c r="F4623" s="8" t="s">
        <v>1122</v>
      </c>
      <c r="G4623" s="10">
        <v>43781</v>
      </c>
      <c r="H4623" s="8" t="s">
        <v>31</v>
      </c>
      <c r="I4623" s="8" t="s">
        <v>32</v>
      </c>
      <c r="J4623" s="9">
        <v>0</v>
      </c>
      <c r="K4623" s="9">
        <v>0</v>
      </c>
      <c r="L4623" s="8">
        <v>0</v>
      </c>
      <c r="M4623" s="14">
        <f t="shared" si="216"/>
        <v>0</v>
      </c>
      <c r="N4623" s="8">
        <v>0</v>
      </c>
      <c r="O4623" s="8">
        <v>0</v>
      </c>
      <c r="P4623" s="8" t="s">
        <v>106</v>
      </c>
      <c r="R4623" s="8">
        <v>-1.21</v>
      </c>
      <c r="S4623" s="13">
        <f>_xlfn.XLOOKUP(P4623,rif_fee_schedule!$A$2:$A$84,rif_fee_schedule!C$2:C$84, 0)*1.628</f>
        <v>0</v>
      </c>
      <c r="T4623" s="13">
        <f>_xlfn.XLOOKUP(P4623,rif_fee_schedule!$A$2:$A$84,rif_fee_schedule!D$2:D$84, 0)</f>
        <v>0</v>
      </c>
      <c r="U4623" s="14">
        <f t="shared" si="217"/>
        <v>0</v>
      </c>
      <c r="V4623" s="14">
        <f t="shared" si="218"/>
        <v>0</v>
      </c>
      <c r="W4623"/>
      <c r="Y4623" s="3">
        <v>272008405.74000001</v>
      </c>
      <c r="Z4623" s="3">
        <v>5573244.3300000001</v>
      </c>
      <c r="AA4623" s="3">
        <v>0</v>
      </c>
      <c r="AB4623">
        <v>0</v>
      </c>
      <c r="AC4623" s="3">
        <v>0</v>
      </c>
      <c r="AD4623" s="2">
        <v>-7297347.0099999998</v>
      </c>
      <c r="AE4623" s="3">
        <v>599122533.62</v>
      </c>
      <c r="AF4623" s="3">
        <v>12164932.65</v>
      </c>
      <c r="AG4623" s="3">
        <v>2628720.44</v>
      </c>
      <c r="AH4623" s="3">
        <v>103699.7</v>
      </c>
      <c r="AI4623" s="3">
        <v>2074</v>
      </c>
      <c r="AJ4623" s="2">
        <v>-10188946.82</v>
      </c>
    </row>
    <row r="4624" spans="1:36" hidden="1" x14ac:dyDescent="0.25">
      <c r="A4624" s="8">
        <v>2</v>
      </c>
      <c r="B4624" s="8" t="s">
        <v>1120</v>
      </c>
      <c r="C4624" s="8">
        <v>131130180120</v>
      </c>
      <c r="D4624" s="8" t="s">
        <v>1121</v>
      </c>
      <c r="E4624" s="8" t="s">
        <v>30</v>
      </c>
      <c r="F4624" s="8" t="s">
        <v>1122</v>
      </c>
      <c r="G4624" s="10">
        <v>43781</v>
      </c>
      <c r="H4624" s="8" t="s">
        <v>31</v>
      </c>
      <c r="I4624" s="8" t="s">
        <v>32</v>
      </c>
      <c r="J4624" s="9">
        <v>0</v>
      </c>
      <c r="K4624" s="9">
        <v>0</v>
      </c>
      <c r="L4624" s="8">
        <v>0</v>
      </c>
      <c r="M4624" s="14">
        <f t="shared" si="216"/>
        <v>0</v>
      </c>
      <c r="N4624" s="8">
        <v>0</v>
      </c>
      <c r="O4624" s="8">
        <v>0</v>
      </c>
      <c r="P4624" s="8" t="s">
        <v>983</v>
      </c>
      <c r="R4624" s="8">
        <v>43</v>
      </c>
      <c r="S4624" s="13">
        <f>_xlfn.XLOOKUP(P4624,rif_fee_schedule!$A$2:$A$84,rif_fee_schedule!C$2:C$84, 0)*1.628</f>
        <v>203.5</v>
      </c>
      <c r="T4624" s="13">
        <f>_xlfn.XLOOKUP(P4624,rif_fee_schedule!$A$2:$A$84,rif_fee_schedule!D$2:D$84, 0)</f>
        <v>118</v>
      </c>
      <c r="U4624" s="14">
        <f t="shared" si="217"/>
        <v>8750.5</v>
      </c>
      <c r="V4624" s="14">
        <f t="shared" si="218"/>
        <v>5074</v>
      </c>
      <c r="W4624"/>
      <c r="Y4624" s="3">
        <v>272008405.74000001</v>
      </c>
      <c r="Z4624" s="3">
        <v>5573244.3300000001</v>
      </c>
      <c r="AA4624" s="3">
        <v>0</v>
      </c>
      <c r="AB4624">
        <v>0</v>
      </c>
      <c r="AC4624" s="3">
        <v>0</v>
      </c>
      <c r="AD4624" s="2">
        <v>-7297347.0099999998</v>
      </c>
      <c r="AE4624" s="3">
        <v>599122533.62</v>
      </c>
      <c r="AF4624" s="3">
        <v>12164932.65</v>
      </c>
      <c r="AG4624" s="3">
        <v>2628720.44</v>
      </c>
      <c r="AH4624" s="3">
        <v>103699.7</v>
      </c>
      <c r="AI4624" s="3">
        <v>2074</v>
      </c>
      <c r="AJ4624" s="2">
        <v>-10188946.82</v>
      </c>
    </row>
    <row r="4625" spans="1:36" hidden="1" x14ac:dyDescent="0.25">
      <c r="A4625" s="8">
        <v>1</v>
      </c>
      <c r="B4625" s="8" t="s">
        <v>633</v>
      </c>
      <c r="C4625" s="8">
        <v>3530270630010</v>
      </c>
      <c r="D4625" s="8" t="s">
        <v>634</v>
      </c>
      <c r="E4625" s="8" t="s">
        <v>30</v>
      </c>
      <c r="F4625" s="8" t="s">
        <v>635</v>
      </c>
      <c r="G4625" s="10">
        <v>43796</v>
      </c>
      <c r="H4625" s="8" t="s">
        <v>31</v>
      </c>
      <c r="I4625" s="8" t="s">
        <v>38</v>
      </c>
      <c r="J4625" s="9">
        <v>25805.1</v>
      </c>
      <c r="K4625" s="9">
        <v>516.11</v>
      </c>
      <c r="L4625" s="8">
        <v>0</v>
      </c>
      <c r="M4625" s="14">
        <f t="shared" si="216"/>
        <v>26321.21</v>
      </c>
      <c r="N4625" s="8">
        <v>12902.55</v>
      </c>
      <c r="O4625" s="8">
        <v>258.05</v>
      </c>
      <c r="P4625" s="8" t="s">
        <v>180</v>
      </c>
      <c r="R4625" s="11">
        <v>1570</v>
      </c>
      <c r="S4625" s="13">
        <f>_xlfn.XLOOKUP(P4625,rif_fee_schedule!$A$2:$A$84,rif_fee_schedule!C$2:C$84, 0)*1.628</f>
        <v>32.683728000000002</v>
      </c>
      <c r="T4625" s="13">
        <f>_xlfn.XLOOKUP(P4625,rif_fee_schedule!$A$2:$A$84,rif_fee_schedule!D$2:D$84, 0)</f>
        <v>18.981999999999999</v>
      </c>
      <c r="U4625" s="14">
        <f t="shared" si="217"/>
        <v>51313.452960000002</v>
      </c>
      <c r="V4625" s="14">
        <f t="shared" si="218"/>
        <v>29801.739999999998</v>
      </c>
      <c r="W4625" s="2"/>
      <c r="Y4625" s="3">
        <v>74696854.359999999</v>
      </c>
      <c r="Z4625" s="3">
        <v>1494936.99</v>
      </c>
      <c r="AA4625" s="3">
        <v>1189721.74</v>
      </c>
      <c r="AB4625" s="2">
        <v>103699.7</v>
      </c>
      <c r="AC4625" s="3">
        <v>2074</v>
      </c>
      <c r="AD4625" s="2">
        <v>-3422401.68</v>
      </c>
      <c r="AE4625" s="3">
        <v>599122533.62</v>
      </c>
      <c r="AF4625" s="3">
        <v>12164932.65</v>
      </c>
      <c r="AG4625" s="3">
        <v>2628720.44</v>
      </c>
      <c r="AH4625" s="3">
        <v>103699.7</v>
      </c>
      <c r="AI4625" s="3">
        <v>2074</v>
      </c>
      <c r="AJ4625" s="2">
        <v>-10188946.82</v>
      </c>
    </row>
    <row r="4626" spans="1:36" hidden="1" x14ac:dyDescent="0.25">
      <c r="A4626" s="8">
        <v>1</v>
      </c>
      <c r="B4626" s="8" t="s">
        <v>633</v>
      </c>
      <c r="C4626" s="8">
        <v>3530270630010</v>
      </c>
      <c r="D4626" s="8" t="s">
        <v>634</v>
      </c>
      <c r="E4626" s="8" t="s">
        <v>30</v>
      </c>
      <c r="F4626" s="8" t="s">
        <v>635</v>
      </c>
      <c r="G4626" s="10">
        <v>43796</v>
      </c>
      <c r="H4626" s="8" t="s">
        <v>31</v>
      </c>
      <c r="I4626" s="8" t="s">
        <v>38</v>
      </c>
      <c r="J4626" s="9">
        <v>25805.1</v>
      </c>
      <c r="K4626" s="9">
        <v>516.11</v>
      </c>
      <c r="L4626" s="8">
        <v>0</v>
      </c>
      <c r="M4626" s="14">
        <f t="shared" si="216"/>
        <v>26321.21</v>
      </c>
      <c r="N4626" s="8">
        <v>12902.55</v>
      </c>
      <c r="O4626" s="8">
        <v>258.05</v>
      </c>
      <c r="P4626" s="8" t="s">
        <v>72</v>
      </c>
      <c r="R4626" s="11">
        <v>-1570</v>
      </c>
      <c r="S4626" s="13">
        <f>_xlfn.XLOOKUP(P4626,rif_fee_schedule!$A$2:$A$84,rif_fee_schedule!C$2:C$84, 0)*1.628</f>
        <v>15.918583999999999</v>
      </c>
      <c r="T4626" s="13">
        <f>_xlfn.XLOOKUP(P4626,rif_fee_schedule!$A$2:$A$84,rif_fee_schedule!D$2:D$84, 0)</f>
        <v>9.2460000000000004</v>
      </c>
      <c r="U4626" s="14">
        <f t="shared" si="217"/>
        <v>-24992.176879999999</v>
      </c>
      <c r="V4626" s="14">
        <f t="shared" si="218"/>
        <v>-14516.220000000001</v>
      </c>
      <c r="W4626" s="2"/>
      <c r="Y4626" s="3">
        <v>74696854.359999999</v>
      </c>
      <c r="Z4626" s="3">
        <v>1494936.99</v>
      </c>
      <c r="AA4626" s="3">
        <v>1189721.74</v>
      </c>
      <c r="AB4626" s="2">
        <v>103699.7</v>
      </c>
      <c r="AC4626" s="3">
        <v>2074</v>
      </c>
      <c r="AD4626" s="2">
        <v>-3422401.68</v>
      </c>
      <c r="AE4626" s="3">
        <v>599122533.62</v>
      </c>
      <c r="AF4626" s="3">
        <v>12164932.65</v>
      </c>
      <c r="AG4626" s="3">
        <v>2628720.44</v>
      </c>
      <c r="AH4626" s="3">
        <v>103699.7</v>
      </c>
      <c r="AI4626" s="3">
        <v>2074</v>
      </c>
      <c r="AJ4626" s="2">
        <v>-10188946.82</v>
      </c>
    </row>
    <row r="4627" spans="1:36" hidden="1" x14ac:dyDescent="0.25">
      <c r="A4627" s="8">
        <v>7</v>
      </c>
      <c r="B4627" s="8" t="s">
        <v>8466</v>
      </c>
      <c r="C4627" s="8">
        <v>341320160030</v>
      </c>
      <c r="D4627" s="8" t="s">
        <v>8467</v>
      </c>
      <c r="E4627" s="8" t="s">
        <v>30</v>
      </c>
      <c r="F4627" s="8" t="s">
        <v>8468</v>
      </c>
      <c r="G4627" s="10">
        <v>43781</v>
      </c>
      <c r="H4627" s="8" t="s">
        <v>31</v>
      </c>
      <c r="I4627" s="8" t="s">
        <v>38</v>
      </c>
      <c r="J4627" s="9">
        <v>0</v>
      </c>
      <c r="K4627" s="9">
        <v>0</v>
      </c>
      <c r="L4627" s="8">
        <v>0</v>
      </c>
      <c r="M4627" s="14">
        <f t="shared" si="216"/>
        <v>0</v>
      </c>
      <c r="N4627" s="8">
        <v>0</v>
      </c>
      <c r="O4627" s="8">
        <v>0</v>
      </c>
      <c r="P4627" s="8" t="s">
        <v>77</v>
      </c>
      <c r="R4627" s="8">
        <v>0</v>
      </c>
      <c r="S4627" s="13">
        <f>_xlfn.XLOOKUP(P4627,rif_fee_schedule!$A$2:$A$84,rif_fee_schedule!C$2:C$84, 0)*1.628</f>
        <v>9769.6279999999988</v>
      </c>
      <c r="T4627" s="13">
        <f>_xlfn.XLOOKUP(P4627,rif_fee_schedule!$A$2:$A$84,rif_fee_schedule!D$2:D$84, 0)</f>
        <v>5674</v>
      </c>
      <c r="U4627" s="14">
        <f t="shared" si="217"/>
        <v>0</v>
      </c>
      <c r="V4627" s="14">
        <f t="shared" si="218"/>
        <v>0</v>
      </c>
      <c r="W4627"/>
      <c r="Y4627" s="3">
        <v>53911680.950000003</v>
      </c>
      <c r="Z4627" s="3">
        <v>1078233.76</v>
      </c>
      <c r="AA4627" s="3">
        <v>0</v>
      </c>
      <c r="AB4627">
        <v>0</v>
      </c>
      <c r="AC4627" s="3">
        <v>0</v>
      </c>
      <c r="AD4627" s="2">
        <v>-682358.32</v>
      </c>
      <c r="AE4627" s="3">
        <v>599122533.62</v>
      </c>
      <c r="AF4627" s="3">
        <v>12164932.65</v>
      </c>
      <c r="AG4627" s="3">
        <v>2628720.44</v>
      </c>
      <c r="AH4627" s="3">
        <v>103699.7</v>
      </c>
      <c r="AI4627" s="3">
        <v>2074</v>
      </c>
      <c r="AJ4627" s="2">
        <v>-10188946.82</v>
      </c>
    </row>
    <row r="4628" spans="1:36" hidden="1" x14ac:dyDescent="0.25">
      <c r="A4628" s="8">
        <v>2</v>
      </c>
      <c r="B4628" s="8" t="s">
        <v>1165</v>
      </c>
      <c r="C4628" s="8">
        <v>131140170420</v>
      </c>
      <c r="D4628" s="8" t="s">
        <v>1166</v>
      </c>
      <c r="E4628" s="8" t="s">
        <v>30</v>
      </c>
      <c r="F4628" s="8" t="s">
        <v>1167</v>
      </c>
      <c r="G4628" s="10">
        <v>43816</v>
      </c>
      <c r="H4628" s="8" t="s">
        <v>31</v>
      </c>
      <c r="I4628" s="8" t="s">
        <v>38</v>
      </c>
      <c r="J4628" s="9">
        <v>0</v>
      </c>
      <c r="K4628" s="9">
        <v>0</v>
      </c>
      <c r="L4628" s="8">
        <v>0</v>
      </c>
      <c r="M4628" s="14">
        <f t="shared" si="216"/>
        <v>0</v>
      </c>
      <c r="N4628" s="8">
        <v>0</v>
      </c>
      <c r="O4628" s="8">
        <v>0</v>
      </c>
      <c r="P4628" s="8" t="s">
        <v>77</v>
      </c>
      <c r="R4628" s="8">
        <v>-1</v>
      </c>
      <c r="S4628" s="13">
        <f>_xlfn.XLOOKUP(P4628,rif_fee_schedule!$A$2:$A$84,rif_fee_schedule!C$2:C$84, 0)*1.628</f>
        <v>9769.6279999999988</v>
      </c>
      <c r="T4628" s="13">
        <f>_xlfn.XLOOKUP(P4628,rif_fee_schedule!$A$2:$A$84,rif_fee_schedule!D$2:D$84, 0)</f>
        <v>5674</v>
      </c>
      <c r="U4628" s="14">
        <f t="shared" si="217"/>
        <v>-9769.6279999999988</v>
      </c>
      <c r="V4628" s="14">
        <f t="shared" si="218"/>
        <v>-5674</v>
      </c>
      <c r="W4628"/>
      <c r="Y4628" s="3">
        <v>272008405.74000001</v>
      </c>
      <c r="Z4628" s="3">
        <v>5573244.3300000001</v>
      </c>
      <c r="AA4628" s="3">
        <v>0</v>
      </c>
      <c r="AB4628">
        <v>0</v>
      </c>
      <c r="AC4628" s="3">
        <v>0</v>
      </c>
      <c r="AD4628" s="2">
        <v>-7297347.0099999998</v>
      </c>
      <c r="AE4628" s="3">
        <v>599122533.62</v>
      </c>
      <c r="AF4628" s="3">
        <v>12164932.65</v>
      </c>
      <c r="AG4628" s="3">
        <v>2628720.44</v>
      </c>
      <c r="AH4628" s="3">
        <v>103699.7</v>
      </c>
      <c r="AI4628" s="3">
        <v>2074</v>
      </c>
      <c r="AJ4628" s="2">
        <v>-10188946.82</v>
      </c>
    </row>
    <row r="4629" spans="1:36" hidden="1" x14ac:dyDescent="0.25">
      <c r="A4629" s="8">
        <v>2</v>
      </c>
      <c r="B4629" s="8" t="s">
        <v>1165</v>
      </c>
      <c r="C4629" s="8">
        <v>131140170420</v>
      </c>
      <c r="D4629" s="8" t="s">
        <v>1166</v>
      </c>
      <c r="E4629" s="8" t="s">
        <v>30</v>
      </c>
      <c r="F4629" s="8" t="s">
        <v>1167</v>
      </c>
      <c r="G4629" s="10">
        <v>43816</v>
      </c>
      <c r="H4629" s="8" t="s">
        <v>31</v>
      </c>
      <c r="I4629" s="8" t="s">
        <v>38</v>
      </c>
      <c r="J4629" s="9">
        <v>0</v>
      </c>
      <c r="K4629" s="9">
        <v>0</v>
      </c>
      <c r="L4629" s="8">
        <v>0</v>
      </c>
      <c r="M4629" s="14">
        <f t="shared" si="216"/>
        <v>0</v>
      </c>
      <c r="N4629" s="8">
        <v>0</v>
      </c>
      <c r="O4629" s="8">
        <v>0</v>
      </c>
      <c r="P4629" s="8" t="s">
        <v>77</v>
      </c>
      <c r="R4629" s="8">
        <v>1</v>
      </c>
      <c r="S4629" s="13">
        <f>_xlfn.XLOOKUP(P4629,rif_fee_schedule!$A$2:$A$84,rif_fee_schedule!C$2:C$84, 0)*1.628</f>
        <v>9769.6279999999988</v>
      </c>
      <c r="T4629" s="13">
        <f>_xlfn.XLOOKUP(P4629,rif_fee_schedule!$A$2:$A$84,rif_fee_schedule!D$2:D$84, 0)</f>
        <v>5674</v>
      </c>
      <c r="U4629" s="14">
        <f t="shared" si="217"/>
        <v>9769.6279999999988</v>
      </c>
      <c r="V4629" s="14">
        <f t="shared" si="218"/>
        <v>5674</v>
      </c>
      <c r="W4629"/>
      <c r="Y4629" s="3">
        <v>272008405.74000001</v>
      </c>
      <c r="Z4629" s="3">
        <v>5573244.3300000001</v>
      </c>
      <c r="AA4629" s="3">
        <v>0</v>
      </c>
      <c r="AB4629">
        <v>0</v>
      </c>
      <c r="AC4629" s="3">
        <v>0</v>
      </c>
      <c r="AD4629" s="2">
        <v>-7297347.0099999998</v>
      </c>
      <c r="AE4629" s="3">
        <v>599122533.62</v>
      </c>
      <c r="AF4629" s="3">
        <v>12164932.65</v>
      </c>
      <c r="AG4629" s="3">
        <v>2628720.44</v>
      </c>
      <c r="AH4629" s="3">
        <v>103699.7</v>
      </c>
      <c r="AI4629" s="3">
        <v>2074</v>
      </c>
      <c r="AJ4629" s="2">
        <v>-10188946.82</v>
      </c>
    </row>
    <row r="4630" spans="1:36" hidden="1" x14ac:dyDescent="0.25">
      <c r="A4630" s="8">
        <v>6</v>
      </c>
      <c r="B4630" s="8" t="s">
        <v>5737</v>
      </c>
      <c r="C4630" s="8">
        <v>1079160221010</v>
      </c>
      <c r="D4630" s="8" t="s">
        <v>5738</v>
      </c>
      <c r="E4630" s="8" t="s">
        <v>30</v>
      </c>
      <c r="F4630" s="8" t="s">
        <v>5739</v>
      </c>
      <c r="G4630" s="10">
        <v>43773</v>
      </c>
      <c r="H4630" s="8" t="s">
        <v>31</v>
      </c>
      <c r="I4630" s="8" t="s">
        <v>38</v>
      </c>
      <c r="J4630" s="9">
        <v>9578.07</v>
      </c>
      <c r="K4630" s="9">
        <v>191.56</v>
      </c>
      <c r="L4630" s="8">
        <v>0</v>
      </c>
      <c r="M4630" s="14">
        <f t="shared" si="216"/>
        <v>9769.6299999999992</v>
      </c>
      <c r="N4630" s="8">
        <v>0</v>
      </c>
      <c r="O4630" s="8">
        <v>0</v>
      </c>
      <c r="P4630" s="8" t="s">
        <v>77</v>
      </c>
      <c r="R4630" s="8">
        <v>1</v>
      </c>
      <c r="S4630" s="13">
        <f>_xlfn.XLOOKUP(P4630,rif_fee_schedule!$A$2:$A$84,rif_fee_schedule!C$2:C$84, 0)*1.628</f>
        <v>9769.6279999999988</v>
      </c>
      <c r="T4630" s="13">
        <f>_xlfn.XLOOKUP(P4630,rif_fee_schedule!$A$2:$A$84,rif_fee_schedule!D$2:D$84, 0)</f>
        <v>5674</v>
      </c>
      <c r="U4630" s="14">
        <f t="shared" si="217"/>
        <v>9769.6279999999988</v>
      </c>
      <c r="V4630" s="14">
        <f t="shared" si="218"/>
        <v>5674</v>
      </c>
      <c r="W4630"/>
      <c r="Y4630" s="3">
        <v>43269262.359999999</v>
      </c>
      <c r="Z4630" s="3">
        <v>874367.57</v>
      </c>
      <c r="AA4630" s="3">
        <v>433279.63</v>
      </c>
      <c r="AB4630">
        <v>0</v>
      </c>
      <c r="AC4630" s="3">
        <v>0</v>
      </c>
      <c r="AD4630" s="2">
        <v>374512.67</v>
      </c>
      <c r="AE4630" s="3">
        <v>599122533.62</v>
      </c>
      <c r="AF4630" s="3">
        <v>12164932.65</v>
      </c>
      <c r="AG4630" s="3">
        <v>2628720.44</v>
      </c>
      <c r="AH4630" s="3">
        <v>103699.7</v>
      </c>
      <c r="AI4630" s="3">
        <v>2074</v>
      </c>
      <c r="AJ4630" s="2">
        <v>-10188946.82</v>
      </c>
    </row>
    <row r="4631" spans="1:36" hidden="1" x14ac:dyDescent="0.25">
      <c r="A4631" s="8">
        <v>6</v>
      </c>
      <c r="B4631" s="8" t="s">
        <v>5703</v>
      </c>
      <c r="C4631" s="8">
        <v>1079160221030</v>
      </c>
      <c r="D4631" s="8" t="s">
        <v>5704</v>
      </c>
      <c r="E4631" s="8" t="s">
        <v>30</v>
      </c>
      <c r="F4631" s="8" t="s">
        <v>5705</v>
      </c>
      <c r="G4631" s="10">
        <v>43770</v>
      </c>
      <c r="H4631" s="8" t="s">
        <v>31</v>
      </c>
      <c r="I4631" s="8" t="s">
        <v>38</v>
      </c>
      <c r="J4631" s="9">
        <v>9578.07</v>
      </c>
      <c r="K4631" s="9">
        <v>191.56</v>
      </c>
      <c r="L4631" s="8">
        <v>0</v>
      </c>
      <c r="M4631" s="14">
        <f t="shared" si="216"/>
        <v>9769.6299999999992</v>
      </c>
      <c r="N4631" s="8">
        <v>0</v>
      </c>
      <c r="O4631" s="8">
        <v>0</v>
      </c>
      <c r="P4631" s="8" t="s">
        <v>77</v>
      </c>
      <c r="R4631" s="8">
        <v>1</v>
      </c>
      <c r="S4631" s="13">
        <f>_xlfn.XLOOKUP(P4631,rif_fee_schedule!$A$2:$A$84,rif_fee_schedule!C$2:C$84, 0)*1.628</f>
        <v>9769.6279999999988</v>
      </c>
      <c r="T4631" s="13">
        <f>_xlfn.XLOOKUP(P4631,rif_fee_schedule!$A$2:$A$84,rif_fee_schedule!D$2:D$84, 0)</f>
        <v>5674</v>
      </c>
      <c r="U4631" s="14">
        <f t="shared" si="217"/>
        <v>9769.6279999999988</v>
      </c>
      <c r="V4631" s="14">
        <f t="shared" si="218"/>
        <v>5674</v>
      </c>
      <c r="W4631"/>
      <c r="Y4631" s="3">
        <v>43269262.359999999</v>
      </c>
      <c r="Z4631" s="3">
        <v>874367.57</v>
      </c>
      <c r="AA4631" s="3">
        <v>433279.63</v>
      </c>
      <c r="AB4631">
        <v>0</v>
      </c>
      <c r="AC4631" s="3">
        <v>0</v>
      </c>
      <c r="AD4631" s="2">
        <v>374512.67</v>
      </c>
      <c r="AE4631" s="3">
        <v>599122533.62</v>
      </c>
      <c r="AF4631" s="3">
        <v>12164932.65</v>
      </c>
      <c r="AG4631" s="3">
        <v>2628720.44</v>
      </c>
      <c r="AH4631" s="3">
        <v>103699.7</v>
      </c>
      <c r="AI4631" s="3">
        <v>2074</v>
      </c>
      <c r="AJ4631" s="2">
        <v>-10188946.82</v>
      </c>
    </row>
    <row r="4632" spans="1:36" hidden="1" x14ac:dyDescent="0.25">
      <c r="A4632" s="8">
        <v>6</v>
      </c>
      <c r="B4632" s="8" t="s">
        <v>5672</v>
      </c>
      <c r="C4632" s="8">
        <v>1079160222310</v>
      </c>
      <c r="D4632" s="8" t="s">
        <v>5673</v>
      </c>
      <c r="E4632" s="8" t="s">
        <v>30</v>
      </c>
      <c r="F4632" s="8" t="s">
        <v>5674</v>
      </c>
      <c r="G4632" s="10">
        <v>43770</v>
      </c>
      <c r="H4632" s="8" t="s">
        <v>31</v>
      </c>
      <c r="I4632" s="8" t="s">
        <v>38</v>
      </c>
      <c r="J4632" s="9">
        <v>9578.07</v>
      </c>
      <c r="K4632" s="9">
        <v>191.56</v>
      </c>
      <c r="L4632" s="8">
        <v>0</v>
      </c>
      <c r="M4632" s="14">
        <f t="shared" si="216"/>
        <v>9769.6299999999992</v>
      </c>
      <c r="N4632" s="8">
        <v>0</v>
      </c>
      <c r="O4632" s="8">
        <v>0</v>
      </c>
      <c r="P4632" s="8" t="s">
        <v>77</v>
      </c>
      <c r="R4632" s="8">
        <v>1</v>
      </c>
      <c r="S4632" s="13">
        <f>_xlfn.XLOOKUP(P4632,rif_fee_schedule!$A$2:$A$84,rif_fee_schedule!C$2:C$84, 0)*1.628</f>
        <v>9769.6279999999988</v>
      </c>
      <c r="T4632" s="13">
        <f>_xlfn.XLOOKUP(P4632,rif_fee_schedule!$A$2:$A$84,rif_fee_schedule!D$2:D$84, 0)</f>
        <v>5674</v>
      </c>
      <c r="U4632" s="14">
        <f t="shared" si="217"/>
        <v>9769.6279999999988</v>
      </c>
      <c r="V4632" s="14">
        <f t="shared" si="218"/>
        <v>5674</v>
      </c>
      <c r="W4632"/>
      <c r="Y4632" s="3">
        <v>43269262.359999999</v>
      </c>
      <c r="Z4632" s="3">
        <v>874367.57</v>
      </c>
      <c r="AA4632" s="3">
        <v>433279.63</v>
      </c>
      <c r="AB4632">
        <v>0</v>
      </c>
      <c r="AC4632" s="3">
        <v>0</v>
      </c>
      <c r="AD4632" s="2">
        <v>374512.67</v>
      </c>
      <c r="AE4632" s="3">
        <v>599122533.62</v>
      </c>
      <c r="AF4632" s="3">
        <v>12164932.65</v>
      </c>
      <c r="AG4632" s="3">
        <v>2628720.44</v>
      </c>
      <c r="AH4632" s="3">
        <v>103699.7</v>
      </c>
      <c r="AI4632" s="3">
        <v>2074</v>
      </c>
      <c r="AJ4632" s="2">
        <v>-10188946.82</v>
      </c>
    </row>
    <row r="4633" spans="1:36" hidden="1" x14ac:dyDescent="0.25">
      <c r="A4633" s="8">
        <v>6</v>
      </c>
      <c r="B4633" s="8" t="s">
        <v>5723</v>
      </c>
      <c r="C4633" s="8">
        <v>1079160222340</v>
      </c>
      <c r="D4633" s="8" t="s">
        <v>5724</v>
      </c>
      <c r="E4633" s="8" t="s">
        <v>30</v>
      </c>
      <c r="F4633" s="8" t="s">
        <v>5725</v>
      </c>
      <c r="G4633" s="10">
        <v>43773</v>
      </c>
      <c r="H4633" s="8" t="s">
        <v>31</v>
      </c>
      <c r="I4633" s="8" t="s">
        <v>38</v>
      </c>
      <c r="J4633" s="9">
        <v>9578.07</v>
      </c>
      <c r="K4633" s="9">
        <v>191.56</v>
      </c>
      <c r="L4633" s="8">
        <v>0</v>
      </c>
      <c r="M4633" s="14">
        <f t="shared" si="216"/>
        <v>9769.6299999999992</v>
      </c>
      <c r="N4633" s="8">
        <v>0</v>
      </c>
      <c r="O4633" s="8">
        <v>0</v>
      </c>
      <c r="P4633" s="8" t="s">
        <v>77</v>
      </c>
      <c r="R4633" s="8">
        <v>1</v>
      </c>
      <c r="S4633" s="13">
        <f>_xlfn.XLOOKUP(P4633,rif_fee_schedule!$A$2:$A$84,rif_fee_schedule!C$2:C$84, 0)*1.628</f>
        <v>9769.6279999999988</v>
      </c>
      <c r="T4633" s="13">
        <f>_xlfn.XLOOKUP(P4633,rif_fee_schedule!$A$2:$A$84,rif_fee_schedule!D$2:D$84, 0)</f>
        <v>5674</v>
      </c>
      <c r="U4633" s="14">
        <f t="shared" si="217"/>
        <v>9769.6279999999988</v>
      </c>
      <c r="V4633" s="14">
        <f t="shared" si="218"/>
        <v>5674</v>
      </c>
      <c r="W4633"/>
      <c r="Y4633" s="3">
        <v>43269262.359999999</v>
      </c>
      <c r="Z4633" s="3">
        <v>874367.57</v>
      </c>
      <c r="AA4633" s="3">
        <v>433279.63</v>
      </c>
      <c r="AB4633">
        <v>0</v>
      </c>
      <c r="AC4633" s="3">
        <v>0</v>
      </c>
      <c r="AD4633" s="2">
        <v>374512.67</v>
      </c>
      <c r="AE4633" s="3">
        <v>599122533.62</v>
      </c>
      <c r="AF4633" s="3">
        <v>12164932.65</v>
      </c>
      <c r="AG4633" s="3">
        <v>2628720.44</v>
      </c>
      <c r="AH4633" s="3">
        <v>103699.7</v>
      </c>
      <c r="AI4633" s="3">
        <v>2074</v>
      </c>
      <c r="AJ4633" s="2">
        <v>-10188946.82</v>
      </c>
    </row>
    <row r="4634" spans="1:36" hidden="1" x14ac:dyDescent="0.25">
      <c r="A4634" s="8">
        <v>6</v>
      </c>
      <c r="B4634" s="8" t="s">
        <v>5749</v>
      </c>
      <c r="C4634" s="8">
        <v>1079160222360</v>
      </c>
      <c r="D4634" s="8" t="s">
        <v>5750</v>
      </c>
      <c r="E4634" s="8" t="s">
        <v>30</v>
      </c>
      <c r="F4634" s="8" t="s">
        <v>5751</v>
      </c>
      <c r="G4634" s="10">
        <v>43773</v>
      </c>
      <c r="H4634" s="8" t="s">
        <v>31</v>
      </c>
      <c r="I4634" s="8" t="s">
        <v>38</v>
      </c>
      <c r="J4634" s="9">
        <v>9578.07</v>
      </c>
      <c r="K4634" s="9">
        <v>191.56</v>
      </c>
      <c r="L4634" s="8">
        <v>0</v>
      </c>
      <c r="M4634" s="14">
        <f t="shared" si="216"/>
        <v>9769.6299999999992</v>
      </c>
      <c r="N4634" s="8">
        <v>0</v>
      </c>
      <c r="O4634" s="8">
        <v>0</v>
      </c>
      <c r="P4634" s="8" t="s">
        <v>77</v>
      </c>
      <c r="R4634" s="8">
        <v>1</v>
      </c>
      <c r="S4634" s="13">
        <f>_xlfn.XLOOKUP(P4634,rif_fee_schedule!$A$2:$A$84,rif_fee_schedule!C$2:C$84, 0)*1.628</f>
        <v>9769.6279999999988</v>
      </c>
      <c r="T4634" s="13">
        <f>_xlfn.XLOOKUP(P4634,rif_fee_schedule!$A$2:$A$84,rif_fee_schedule!D$2:D$84, 0)</f>
        <v>5674</v>
      </c>
      <c r="U4634" s="14">
        <f t="shared" si="217"/>
        <v>9769.6279999999988</v>
      </c>
      <c r="V4634" s="14">
        <f t="shared" si="218"/>
        <v>5674</v>
      </c>
      <c r="W4634"/>
      <c r="Y4634" s="3">
        <v>43269262.359999999</v>
      </c>
      <c r="Z4634" s="3">
        <v>874367.57</v>
      </c>
      <c r="AA4634" s="3">
        <v>433279.63</v>
      </c>
      <c r="AB4634">
        <v>0</v>
      </c>
      <c r="AC4634" s="3">
        <v>0</v>
      </c>
      <c r="AD4634" s="2">
        <v>374512.67</v>
      </c>
      <c r="AE4634" s="3">
        <v>599122533.62</v>
      </c>
      <c r="AF4634" s="3">
        <v>12164932.65</v>
      </c>
      <c r="AG4634" s="3">
        <v>2628720.44</v>
      </c>
      <c r="AH4634" s="3">
        <v>103699.7</v>
      </c>
      <c r="AI4634" s="3">
        <v>2074</v>
      </c>
      <c r="AJ4634" s="2">
        <v>-10188946.82</v>
      </c>
    </row>
    <row r="4635" spans="1:36" hidden="1" x14ac:dyDescent="0.25">
      <c r="A4635" s="8">
        <v>6</v>
      </c>
      <c r="B4635" s="8" t="s">
        <v>5276</v>
      </c>
      <c r="C4635" s="8">
        <v>1078120060885</v>
      </c>
      <c r="D4635" s="8" t="s">
        <v>5277</v>
      </c>
      <c r="E4635" s="8" t="s">
        <v>30</v>
      </c>
      <c r="F4635" s="8" t="s">
        <v>5278</v>
      </c>
      <c r="G4635" s="10">
        <v>43769</v>
      </c>
      <c r="H4635" s="8" t="s">
        <v>31</v>
      </c>
      <c r="I4635" s="8" t="s">
        <v>38</v>
      </c>
      <c r="J4635" s="9">
        <v>7949.8</v>
      </c>
      <c r="K4635" s="9">
        <v>158.99</v>
      </c>
      <c r="L4635" s="8">
        <v>0</v>
      </c>
      <c r="M4635" s="14">
        <f t="shared" si="216"/>
        <v>8108.79</v>
      </c>
      <c r="N4635" s="8">
        <v>0</v>
      </c>
      <c r="O4635" s="8">
        <v>0</v>
      </c>
      <c r="P4635" s="8" t="s">
        <v>77</v>
      </c>
      <c r="R4635" s="8">
        <v>1</v>
      </c>
      <c r="S4635" s="13">
        <f>_xlfn.XLOOKUP(P4635,rif_fee_schedule!$A$2:$A$84,rif_fee_schedule!C$2:C$84, 0)*1.628</f>
        <v>9769.6279999999988</v>
      </c>
      <c r="T4635" s="13">
        <f>_xlfn.XLOOKUP(P4635,rif_fee_schedule!$A$2:$A$84,rif_fee_schedule!D$2:D$84, 0)</f>
        <v>5674</v>
      </c>
      <c r="U4635" s="14">
        <f t="shared" si="217"/>
        <v>9769.6279999999988</v>
      </c>
      <c r="V4635" s="14">
        <f t="shared" si="218"/>
        <v>5674</v>
      </c>
      <c r="W4635"/>
      <c r="Y4635" s="3">
        <v>43269262.359999999</v>
      </c>
      <c r="Z4635" s="3">
        <v>874367.57</v>
      </c>
      <c r="AA4635" s="3">
        <v>433279.63</v>
      </c>
      <c r="AB4635">
        <v>0</v>
      </c>
      <c r="AC4635" s="3">
        <v>0</v>
      </c>
      <c r="AD4635" s="2">
        <v>374512.67</v>
      </c>
      <c r="AE4635" s="3">
        <v>599122533.62</v>
      </c>
      <c r="AF4635" s="3">
        <v>12164932.65</v>
      </c>
      <c r="AG4635" s="3">
        <v>2628720.44</v>
      </c>
      <c r="AH4635" s="3">
        <v>103699.7</v>
      </c>
      <c r="AI4635" s="3">
        <v>2074</v>
      </c>
      <c r="AJ4635" s="2">
        <v>-10188946.82</v>
      </c>
    </row>
    <row r="4636" spans="1:36" hidden="1" x14ac:dyDescent="0.25">
      <c r="A4636" s="8">
        <v>6</v>
      </c>
      <c r="B4636" s="8" t="s">
        <v>5276</v>
      </c>
      <c r="C4636" s="8">
        <v>1078120060885</v>
      </c>
      <c r="D4636" s="8" t="s">
        <v>5277</v>
      </c>
      <c r="E4636" s="8" t="s">
        <v>30</v>
      </c>
      <c r="F4636" s="8" t="s">
        <v>5278</v>
      </c>
      <c r="G4636" s="10">
        <v>43769</v>
      </c>
      <c r="H4636" s="8" t="s">
        <v>31</v>
      </c>
      <c r="I4636" s="8" t="s">
        <v>38</v>
      </c>
      <c r="J4636" s="9">
        <v>7949.8</v>
      </c>
      <c r="K4636" s="9">
        <v>158.99</v>
      </c>
      <c r="L4636" s="8">
        <v>0</v>
      </c>
      <c r="M4636" s="14">
        <f t="shared" si="216"/>
        <v>8108.79</v>
      </c>
      <c r="N4636" s="8">
        <v>0</v>
      </c>
      <c r="O4636" s="8">
        <v>0</v>
      </c>
      <c r="P4636" s="8" t="s">
        <v>77</v>
      </c>
      <c r="R4636" s="8">
        <v>-0.17</v>
      </c>
      <c r="S4636" s="13">
        <f>_xlfn.XLOOKUP(P4636,rif_fee_schedule!$A$2:$A$84,rif_fee_schedule!C$2:C$84, 0)*1.628</f>
        <v>9769.6279999999988</v>
      </c>
      <c r="T4636" s="13">
        <f>_xlfn.XLOOKUP(P4636,rif_fee_schedule!$A$2:$A$84,rif_fee_schedule!D$2:D$84, 0)</f>
        <v>5674</v>
      </c>
      <c r="U4636" s="14">
        <f t="shared" si="217"/>
        <v>-1660.8367599999999</v>
      </c>
      <c r="V4636" s="14">
        <f t="shared" si="218"/>
        <v>-964.58</v>
      </c>
      <c r="W4636"/>
      <c r="Y4636" s="3">
        <v>43269262.359999999</v>
      </c>
      <c r="Z4636" s="3">
        <v>874367.57</v>
      </c>
      <c r="AA4636" s="3">
        <v>433279.63</v>
      </c>
      <c r="AB4636">
        <v>0</v>
      </c>
      <c r="AC4636" s="3">
        <v>0</v>
      </c>
      <c r="AD4636" s="2">
        <v>374512.67</v>
      </c>
      <c r="AE4636" s="3">
        <v>599122533.62</v>
      </c>
      <c r="AF4636" s="3">
        <v>12164932.65</v>
      </c>
      <c r="AG4636" s="3">
        <v>2628720.44</v>
      </c>
      <c r="AH4636" s="3">
        <v>103699.7</v>
      </c>
      <c r="AI4636" s="3">
        <v>2074</v>
      </c>
      <c r="AJ4636" s="2">
        <v>-10188946.82</v>
      </c>
    </row>
    <row r="4637" spans="1:36" hidden="1" x14ac:dyDescent="0.25">
      <c r="A4637" s="8">
        <v>1</v>
      </c>
      <c r="B4637" s="8" t="s">
        <v>395</v>
      </c>
      <c r="C4637" s="8">
        <v>3530170390290</v>
      </c>
      <c r="D4637" s="8" t="s">
        <v>396</v>
      </c>
      <c r="E4637" s="8" t="s">
        <v>30</v>
      </c>
      <c r="F4637" s="8" t="s">
        <v>397</v>
      </c>
      <c r="G4637" s="10">
        <v>43777</v>
      </c>
      <c r="H4637" s="8" t="s">
        <v>31</v>
      </c>
      <c r="I4637" s="8" t="s">
        <v>38</v>
      </c>
      <c r="J4637" s="9">
        <v>9578.07</v>
      </c>
      <c r="K4637" s="9">
        <v>191.56</v>
      </c>
      <c r="L4637" s="8">
        <v>0</v>
      </c>
      <c r="M4637" s="14">
        <f t="shared" si="216"/>
        <v>9769.6299999999992</v>
      </c>
      <c r="N4637" s="8">
        <v>0</v>
      </c>
      <c r="O4637" s="8">
        <v>0</v>
      </c>
      <c r="P4637" s="8" t="s">
        <v>77</v>
      </c>
      <c r="R4637" s="8">
        <v>1</v>
      </c>
      <c r="S4637" s="13">
        <f>_xlfn.XLOOKUP(P4637,rif_fee_schedule!$A$2:$A$84,rif_fee_schedule!C$2:C$84, 0)*1.628</f>
        <v>9769.6279999999988</v>
      </c>
      <c r="T4637" s="13">
        <f>_xlfn.XLOOKUP(P4637,rif_fee_schedule!$A$2:$A$84,rif_fee_schedule!D$2:D$84, 0)</f>
        <v>5674</v>
      </c>
      <c r="U4637" s="14">
        <f t="shared" si="217"/>
        <v>9769.6279999999988</v>
      </c>
      <c r="V4637" s="14">
        <f t="shared" si="218"/>
        <v>5674</v>
      </c>
      <c r="W4637"/>
      <c r="Y4637" s="3">
        <v>74696854.359999999</v>
      </c>
      <c r="Z4637" s="3">
        <v>1494936.99</v>
      </c>
      <c r="AA4637" s="3">
        <v>1189721.74</v>
      </c>
      <c r="AB4637" s="2">
        <v>103699.7</v>
      </c>
      <c r="AC4637" s="3">
        <v>2074</v>
      </c>
      <c r="AD4637" s="2">
        <v>-3422401.68</v>
      </c>
      <c r="AE4637" s="3">
        <v>599122533.62</v>
      </c>
      <c r="AF4637" s="3">
        <v>12164932.65</v>
      </c>
      <c r="AG4637" s="3">
        <v>2628720.44</v>
      </c>
      <c r="AH4637" s="3">
        <v>103699.7</v>
      </c>
      <c r="AI4637" s="3">
        <v>2074</v>
      </c>
      <c r="AJ4637" s="2">
        <v>-10188946.82</v>
      </c>
    </row>
    <row r="4638" spans="1:36" hidden="1" x14ac:dyDescent="0.25">
      <c r="A4638" s="8">
        <v>6</v>
      </c>
      <c r="B4638" s="8" t="s">
        <v>5282</v>
      </c>
      <c r="C4638" s="8">
        <v>1078120060875</v>
      </c>
      <c r="D4638" s="8" t="s">
        <v>5283</v>
      </c>
      <c r="E4638" s="8" t="s">
        <v>30</v>
      </c>
      <c r="F4638" s="8" t="s">
        <v>5284</v>
      </c>
      <c r="G4638" s="10">
        <v>43770</v>
      </c>
      <c r="H4638" s="8" t="s">
        <v>31</v>
      </c>
      <c r="I4638" s="8" t="s">
        <v>38</v>
      </c>
      <c r="J4638" s="9">
        <v>9578.07</v>
      </c>
      <c r="K4638" s="9">
        <v>191.56</v>
      </c>
      <c r="L4638" s="8">
        <v>0</v>
      </c>
      <c r="M4638" s="14">
        <f t="shared" si="216"/>
        <v>9769.6299999999992</v>
      </c>
      <c r="N4638" s="8">
        <v>0</v>
      </c>
      <c r="O4638" s="8">
        <v>0</v>
      </c>
      <c r="P4638" s="8" t="s">
        <v>77</v>
      </c>
      <c r="R4638" s="8">
        <v>1</v>
      </c>
      <c r="S4638" s="13">
        <f>_xlfn.XLOOKUP(P4638,rif_fee_schedule!$A$2:$A$84,rif_fee_schedule!C$2:C$84, 0)*1.628</f>
        <v>9769.6279999999988</v>
      </c>
      <c r="T4638" s="13">
        <f>_xlfn.XLOOKUP(P4638,rif_fee_schedule!$A$2:$A$84,rif_fee_schedule!D$2:D$84, 0)</f>
        <v>5674</v>
      </c>
      <c r="U4638" s="14">
        <f t="shared" si="217"/>
        <v>9769.6279999999988</v>
      </c>
      <c r="V4638" s="14">
        <f t="shared" si="218"/>
        <v>5674</v>
      </c>
      <c r="W4638"/>
      <c r="Y4638" s="3">
        <v>43269262.359999999</v>
      </c>
      <c r="Z4638" s="3">
        <v>874367.57</v>
      </c>
      <c r="AA4638" s="3">
        <v>433279.63</v>
      </c>
      <c r="AB4638">
        <v>0</v>
      </c>
      <c r="AC4638" s="3">
        <v>0</v>
      </c>
      <c r="AD4638" s="2">
        <v>374512.67</v>
      </c>
      <c r="AE4638" s="3">
        <v>599122533.62</v>
      </c>
      <c r="AF4638" s="3">
        <v>12164932.65</v>
      </c>
      <c r="AG4638" s="3">
        <v>2628720.44</v>
      </c>
      <c r="AH4638" s="3">
        <v>103699.7</v>
      </c>
      <c r="AI4638" s="3">
        <v>2074</v>
      </c>
      <c r="AJ4638" s="2">
        <v>-10188946.82</v>
      </c>
    </row>
    <row r="4639" spans="1:36" hidden="1" x14ac:dyDescent="0.25">
      <c r="A4639" s="8">
        <v>3.1</v>
      </c>
      <c r="B4639" s="8" t="s">
        <v>4048</v>
      </c>
      <c r="C4639" s="8">
        <v>722160080040</v>
      </c>
      <c r="D4639" s="8" t="s">
        <v>4049</v>
      </c>
      <c r="E4639" s="8" t="s">
        <v>30</v>
      </c>
      <c r="G4639" s="10">
        <v>43794</v>
      </c>
      <c r="H4639" s="8" t="s">
        <v>31</v>
      </c>
      <c r="I4639" s="8" t="s">
        <v>32</v>
      </c>
      <c r="J4639" s="9">
        <v>27755.83</v>
      </c>
      <c r="K4639" s="9">
        <v>555.11</v>
      </c>
      <c r="L4639" s="8">
        <v>0</v>
      </c>
      <c r="M4639" s="14">
        <f t="shared" si="216"/>
        <v>28310.940000000002</v>
      </c>
      <c r="N4639" s="8">
        <v>0</v>
      </c>
      <c r="O4639" s="8">
        <v>0</v>
      </c>
      <c r="P4639" s="8" t="s">
        <v>45</v>
      </c>
      <c r="R4639" s="11">
        <v>1957</v>
      </c>
      <c r="S4639" s="13">
        <f>_xlfn.XLOOKUP(P4639,rif_fee_schedule!$A$2:$A$84,rif_fee_schedule!C$2:C$84, 0)*1.628</f>
        <v>19.244587999999997</v>
      </c>
      <c r="T4639" s="13">
        <f>_xlfn.XLOOKUP(P4639,rif_fee_schedule!$A$2:$A$84,rif_fee_schedule!D$2:D$84, 0)</f>
        <v>11.177</v>
      </c>
      <c r="U4639" s="14">
        <f t="shared" si="217"/>
        <v>37661.658715999991</v>
      </c>
      <c r="V4639" s="14">
        <f t="shared" si="218"/>
        <v>21873.388999999999</v>
      </c>
      <c r="Y4639" s="3">
        <v>34362078.990000002</v>
      </c>
      <c r="Z4639" s="3">
        <v>687512.03</v>
      </c>
      <c r="AA4639" s="3">
        <v>0</v>
      </c>
      <c r="AB4639">
        <v>0</v>
      </c>
      <c r="AC4639" s="3">
        <v>0</v>
      </c>
      <c r="AD4639" s="2">
        <v>-175934.14</v>
      </c>
      <c r="AE4639" s="3">
        <v>599122533.62</v>
      </c>
      <c r="AF4639" s="3">
        <v>12164932.65</v>
      </c>
      <c r="AG4639" s="3">
        <v>2628720.44</v>
      </c>
      <c r="AH4639" s="3">
        <v>103699.7</v>
      </c>
      <c r="AI4639" s="3">
        <v>2074</v>
      </c>
      <c r="AJ4639" s="2">
        <v>-10188946.82</v>
      </c>
    </row>
    <row r="4640" spans="1:36" hidden="1" x14ac:dyDescent="0.25">
      <c r="A4640" s="8">
        <v>3.1</v>
      </c>
      <c r="B4640" s="8" t="s">
        <v>4048</v>
      </c>
      <c r="C4640" s="8">
        <v>722160080040</v>
      </c>
      <c r="D4640" s="8" t="s">
        <v>4049</v>
      </c>
      <c r="E4640" s="8" t="s">
        <v>30</v>
      </c>
      <c r="G4640" s="10">
        <v>43794</v>
      </c>
      <c r="H4640" s="8" t="s">
        <v>31</v>
      </c>
      <c r="I4640" s="8" t="s">
        <v>32</v>
      </c>
      <c r="J4640" s="9">
        <v>27755.83</v>
      </c>
      <c r="K4640" s="9">
        <v>555.11</v>
      </c>
      <c r="L4640" s="8">
        <v>0</v>
      </c>
      <c r="M4640" s="14">
        <f t="shared" si="216"/>
        <v>28310.940000000002</v>
      </c>
      <c r="N4640" s="8">
        <v>0</v>
      </c>
      <c r="O4640" s="8">
        <v>0</v>
      </c>
      <c r="P4640" s="8" t="s">
        <v>44</v>
      </c>
      <c r="R4640" s="11">
        <v>-1957</v>
      </c>
      <c r="S4640" s="13">
        <f>_xlfn.XLOOKUP(P4640,rif_fee_schedule!$A$2:$A$84,rif_fee_schedule!C$2:C$84, 0)*1.628</f>
        <v>3.9446439999999998</v>
      </c>
      <c r="T4640" s="13">
        <f>_xlfn.XLOOKUP(P4640,rif_fee_schedule!$A$2:$A$84,rif_fee_schedule!D$2:D$84, 0)</f>
        <v>2.2909999999999999</v>
      </c>
      <c r="U4640" s="14">
        <f t="shared" si="217"/>
        <v>-7719.6683079999993</v>
      </c>
      <c r="V4640" s="14">
        <f t="shared" si="218"/>
        <v>-4483.4870000000001</v>
      </c>
      <c r="Y4640" s="3">
        <v>34362078.990000002</v>
      </c>
      <c r="Z4640" s="3">
        <v>687512.03</v>
      </c>
      <c r="AA4640" s="3">
        <v>0</v>
      </c>
      <c r="AB4640">
        <v>0</v>
      </c>
      <c r="AC4640" s="3">
        <v>0</v>
      </c>
      <c r="AD4640" s="2">
        <v>-175934.14</v>
      </c>
      <c r="AE4640" s="3">
        <v>599122533.62</v>
      </c>
      <c r="AF4640" s="3">
        <v>12164932.65</v>
      </c>
      <c r="AG4640" s="3">
        <v>2628720.44</v>
      </c>
      <c r="AH4640" s="3">
        <v>103699.7</v>
      </c>
      <c r="AI4640" s="3">
        <v>2074</v>
      </c>
      <c r="AJ4640" s="2">
        <v>-10188946.82</v>
      </c>
    </row>
    <row r="4641" spans="1:36" hidden="1" x14ac:dyDescent="0.25">
      <c r="A4641" s="8">
        <v>7</v>
      </c>
      <c r="B4641" s="8" t="s">
        <v>8321</v>
      </c>
      <c r="C4641" s="8">
        <v>341081210550</v>
      </c>
      <c r="D4641" s="8" t="s">
        <v>8322</v>
      </c>
      <c r="E4641" s="8" t="s">
        <v>30</v>
      </c>
      <c r="F4641" s="8" t="s">
        <v>8323</v>
      </c>
      <c r="G4641" s="10">
        <v>43784</v>
      </c>
      <c r="H4641" s="8" t="s">
        <v>31</v>
      </c>
      <c r="I4641" s="8" t="s">
        <v>38</v>
      </c>
      <c r="J4641" s="9">
        <v>3861.78</v>
      </c>
      <c r="K4641" s="9">
        <v>77.239999999999995</v>
      </c>
      <c r="L4641" s="8">
        <v>0</v>
      </c>
      <c r="M4641" s="14">
        <f t="shared" ref="M4641:M4704" si="219">SUM(J4641:L4641)</f>
        <v>3939.02</v>
      </c>
      <c r="N4641" s="8">
        <v>0</v>
      </c>
      <c r="O4641" s="8">
        <v>0</v>
      </c>
      <c r="P4641" s="8" t="s">
        <v>180</v>
      </c>
      <c r="R4641" s="8">
        <v>310</v>
      </c>
      <c r="S4641" s="13">
        <f>_xlfn.XLOOKUP(P4641,rif_fee_schedule!$A$2:$A$84,rif_fee_schedule!C$2:C$84, 0)*1.628</f>
        <v>32.683728000000002</v>
      </c>
      <c r="T4641" s="13">
        <f>_xlfn.XLOOKUP(P4641,rif_fee_schedule!$A$2:$A$84,rif_fee_schedule!D$2:D$84, 0)</f>
        <v>18.981999999999999</v>
      </c>
      <c r="U4641" s="14">
        <f t="shared" si="217"/>
        <v>10131.955680000001</v>
      </c>
      <c r="V4641" s="14">
        <f t="shared" si="218"/>
        <v>5884.42</v>
      </c>
      <c r="W4641"/>
      <c r="Y4641" s="3">
        <v>53911680.950000003</v>
      </c>
      <c r="Z4641" s="3">
        <v>1078233.76</v>
      </c>
      <c r="AA4641" s="3">
        <v>0</v>
      </c>
      <c r="AB4641">
        <v>0</v>
      </c>
      <c r="AC4641" s="3">
        <v>0</v>
      </c>
      <c r="AD4641" s="2">
        <v>-682358.32</v>
      </c>
      <c r="AE4641" s="3">
        <v>599122533.62</v>
      </c>
      <c r="AF4641" s="3">
        <v>12164932.65</v>
      </c>
      <c r="AG4641" s="3">
        <v>2628720.44</v>
      </c>
      <c r="AH4641" s="3">
        <v>103699.7</v>
      </c>
      <c r="AI4641" s="3">
        <v>2074</v>
      </c>
      <c r="AJ4641" s="2">
        <v>-10188946.82</v>
      </c>
    </row>
    <row r="4642" spans="1:36" hidden="1" x14ac:dyDescent="0.25">
      <c r="A4642" s="8">
        <v>7</v>
      </c>
      <c r="B4642" s="8" t="s">
        <v>8321</v>
      </c>
      <c r="C4642" s="8">
        <v>341081210550</v>
      </c>
      <c r="D4642" s="8" t="s">
        <v>8322</v>
      </c>
      <c r="E4642" s="8" t="s">
        <v>30</v>
      </c>
      <c r="F4642" s="8" t="s">
        <v>8323</v>
      </c>
      <c r="G4642" s="10">
        <v>43784</v>
      </c>
      <c r="H4642" s="8" t="s">
        <v>31</v>
      </c>
      <c r="I4642" s="8" t="s">
        <v>38</v>
      </c>
      <c r="J4642" s="9">
        <v>3861.78</v>
      </c>
      <c r="K4642" s="9">
        <v>77.239999999999995</v>
      </c>
      <c r="L4642" s="8">
        <v>0</v>
      </c>
      <c r="M4642" s="14">
        <f t="shared" si="219"/>
        <v>3939.02</v>
      </c>
      <c r="N4642" s="8">
        <v>0</v>
      </c>
      <c r="O4642" s="8">
        <v>0</v>
      </c>
      <c r="P4642" s="8" t="s">
        <v>45</v>
      </c>
      <c r="R4642" s="8">
        <v>-310</v>
      </c>
      <c r="S4642" s="13">
        <f>_xlfn.XLOOKUP(P4642,rif_fee_schedule!$A$2:$A$84,rif_fee_schedule!C$2:C$84, 0)*1.628</f>
        <v>19.244587999999997</v>
      </c>
      <c r="T4642" s="13">
        <f>_xlfn.XLOOKUP(P4642,rif_fee_schedule!$A$2:$A$84,rif_fee_schedule!D$2:D$84, 0)</f>
        <v>11.177</v>
      </c>
      <c r="U4642" s="14">
        <f t="shared" si="217"/>
        <v>-5965.8222799999994</v>
      </c>
      <c r="V4642" s="14">
        <f t="shared" si="218"/>
        <v>-3464.87</v>
      </c>
      <c r="W4642"/>
      <c r="Y4642" s="3">
        <v>53911680.950000003</v>
      </c>
      <c r="Z4642" s="3">
        <v>1078233.76</v>
      </c>
      <c r="AA4642" s="3">
        <v>0</v>
      </c>
      <c r="AB4642">
        <v>0</v>
      </c>
      <c r="AC4642" s="3">
        <v>0</v>
      </c>
      <c r="AD4642" s="2">
        <v>-682358.32</v>
      </c>
      <c r="AE4642" s="3">
        <v>599122533.62</v>
      </c>
      <c r="AF4642" s="3">
        <v>12164932.65</v>
      </c>
      <c r="AG4642" s="3">
        <v>2628720.44</v>
      </c>
      <c r="AH4642" s="3">
        <v>103699.7</v>
      </c>
      <c r="AI4642" s="3">
        <v>2074</v>
      </c>
      <c r="AJ4642" s="2">
        <v>-10188946.82</v>
      </c>
    </row>
    <row r="4643" spans="1:36" hidden="1" x14ac:dyDescent="0.25">
      <c r="A4643" s="8">
        <v>7</v>
      </c>
      <c r="B4643" s="8" t="s">
        <v>8331</v>
      </c>
      <c r="C4643" s="8">
        <v>341080073370</v>
      </c>
      <c r="D4643" s="8" t="s">
        <v>8332</v>
      </c>
      <c r="E4643" s="8" t="s">
        <v>30</v>
      </c>
      <c r="F4643" s="8" t="s">
        <v>8333</v>
      </c>
      <c r="G4643" s="10">
        <v>43775</v>
      </c>
      <c r="H4643" s="8" t="s">
        <v>31</v>
      </c>
      <c r="I4643" s="8" t="s">
        <v>38</v>
      </c>
      <c r="J4643" s="9">
        <v>48587.77</v>
      </c>
      <c r="K4643" s="9">
        <v>971.75</v>
      </c>
      <c r="L4643" s="8">
        <v>0</v>
      </c>
      <c r="M4643" s="14">
        <f t="shared" si="219"/>
        <v>49559.519999999997</v>
      </c>
      <c r="N4643" s="8">
        <v>0</v>
      </c>
      <c r="O4643" s="8">
        <v>0</v>
      </c>
      <c r="P4643" s="8" t="s">
        <v>90</v>
      </c>
      <c r="R4643" s="11">
        <v>-1354</v>
      </c>
      <c r="S4643" s="13">
        <f>_xlfn.XLOOKUP(P4643,rif_fee_schedule!$A$2:$A$84,rif_fee_schedule!C$2:C$84, 0)*1.628</f>
        <v>14.380123999999999</v>
      </c>
      <c r="T4643" s="13">
        <f>_xlfn.XLOOKUP(P4643,rif_fee_schedule!$A$2:$A$84,rif_fee_schedule!D$2:D$84, 0)</f>
        <v>8.3520000000000003</v>
      </c>
      <c r="U4643" s="14">
        <f t="shared" si="217"/>
        <v>-19470.687895999999</v>
      </c>
      <c r="V4643" s="14">
        <f t="shared" si="218"/>
        <v>-11308.608</v>
      </c>
      <c r="W4643" s="2"/>
      <c r="Y4643" s="3">
        <v>53911680.950000003</v>
      </c>
      <c r="Z4643" s="3">
        <v>1078233.76</v>
      </c>
      <c r="AA4643" s="3">
        <v>0</v>
      </c>
      <c r="AB4643">
        <v>0</v>
      </c>
      <c r="AC4643" s="3">
        <v>0</v>
      </c>
      <c r="AD4643" s="2">
        <v>-682358.32</v>
      </c>
      <c r="AE4643" s="3">
        <v>599122533.62</v>
      </c>
      <c r="AF4643" s="3">
        <v>12164932.65</v>
      </c>
      <c r="AG4643" s="3">
        <v>2628720.44</v>
      </c>
      <c r="AH4643" s="3">
        <v>103699.7</v>
      </c>
      <c r="AI4643" s="3">
        <v>2074</v>
      </c>
      <c r="AJ4643" s="2">
        <v>-10188946.82</v>
      </c>
    </row>
    <row r="4644" spans="1:36" hidden="1" x14ac:dyDescent="0.25">
      <c r="A4644" s="8">
        <v>7</v>
      </c>
      <c r="B4644" s="8" t="s">
        <v>8331</v>
      </c>
      <c r="C4644" s="8">
        <v>341080073370</v>
      </c>
      <c r="D4644" s="8" t="s">
        <v>8332</v>
      </c>
      <c r="E4644" s="8" t="s">
        <v>30</v>
      </c>
      <c r="F4644" s="8" t="s">
        <v>8333</v>
      </c>
      <c r="G4644" s="10">
        <v>43775</v>
      </c>
      <c r="H4644" s="8" t="s">
        <v>31</v>
      </c>
      <c r="I4644" s="8" t="s">
        <v>38</v>
      </c>
      <c r="J4644" s="9">
        <v>48587.77</v>
      </c>
      <c r="K4644" s="9">
        <v>971.75</v>
      </c>
      <c r="L4644" s="8">
        <v>0</v>
      </c>
      <c r="M4644" s="14">
        <f t="shared" si="219"/>
        <v>49559.519999999997</v>
      </c>
      <c r="N4644" s="8">
        <v>0</v>
      </c>
      <c r="O4644" s="8">
        <v>0</v>
      </c>
      <c r="P4644" s="8" t="s">
        <v>112</v>
      </c>
      <c r="R4644" s="11">
        <v>1354</v>
      </c>
      <c r="S4644" s="13">
        <f>_xlfn.XLOOKUP(P4644,rif_fee_schedule!$A$2:$A$84,rif_fee_schedule!C$2:C$84, 0)*1.628</f>
        <v>53.092335999999996</v>
      </c>
      <c r="T4644" s="13">
        <f>_xlfn.XLOOKUP(P4644,rif_fee_schedule!$A$2:$A$84,rif_fee_schedule!D$2:D$84, 0)</f>
        <v>30.835000000000001</v>
      </c>
      <c r="U4644" s="14">
        <f t="shared" si="217"/>
        <v>71887.022943999997</v>
      </c>
      <c r="V4644" s="14">
        <f t="shared" si="218"/>
        <v>41750.590000000004</v>
      </c>
      <c r="W4644" s="2"/>
      <c r="Y4644" s="3">
        <v>53911680.950000003</v>
      </c>
      <c r="Z4644" s="3">
        <v>1078233.76</v>
      </c>
      <c r="AA4644" s="3">
        <v>0</v>
      </c>
      <c r="AB4644">
        <v>0</v>
      </c>
      <c r="AC4644" s="3">
        <v>0</v>
      </c>
      <c r="AD4644" s="2">
        <v>-682358.32</v>
      </c>
      <c r="AE4644" s="3">
        <v>599122533.62</v>
      </c>
      <c r="AF4644" s="3">
        <v>12164932.65</v>
      </c>
      <c r="AG4644" s="3">
        <v>2628720.44</v>
      </c>
      <c r="AH4644" s="3">
        <v>103699.7</v>
      </c>
      <c r="AI4644" s="3">
        <v>2074</v>
      </c>
      <c r="AJ4644" s="2">
        <v>-10188946.82</v>
      </c>
    </row>
    <row r="4645" spans="1:36" hidden="1" x14ac:dyDescent="0.25">
      <c r="A4645" s="8">
        <v>1.1000000000000001</v>
      </c>
      <c r="B4645" s="8" t="s">
        <v>775</v>
      </c>
      <c r="C4645" s="8">
        <v>1540120500130</v>
      </c>
      <c r="D4645" s="8" t="s">
        <v>776</v>
      </c>
      <c r="E4645" s="8" t="s">
        <v>30</v>
      </c>
      <c r="G4645" s="10">
        <v>43776</v>
      </c>
      <c r="H4645" s="8" t="s">
        <v>31</v>
      </c>
      <c r="I4645" s="8" t="s">
        <v>32</v>
      </c>
      <c r="J4645" s="9">
        <v>5544.77</v>
      </c>
      <c r="K4645" s="9">
        <v>110.9</v>
      </c>
      <c r="L4645" s="8">
        <v>0</v>
      </c>
      <c r="M4645" s="14">
        <f t="shared" si="219"/>
        <v>5655.67</v>
      </c>
      <c r="N4645" s="8">
        <v>0</v>
      </c>
      <c r="O4645" s="8">
        <v>0</v>
      </c>
      <c r="P4645" s="8" t="s">
        <v>77</v>
      </c>
      <c r="R4645" s="8">
        <v>-1</v>
      </c>
      <c r="S4645" s="13">
        <f>_xlfn.XLOOKUP(P4645,rif_fee_schedule!$A$2:$A$84,rif_fee_schedule!C$2:C$84, 0)*1.628</f>
        <v>9769.6279999999988</v>
      </c>
      <c r="T4645" s="13">
        <f>_xlfn.XLOOKUP(P4645,rif_fee_schedule!$A$2:$A$84,rif_fee_schedule!D$2:D$84, 0)</f>
        <v>5674</v>
      </c>
      <c r="U4645" s="14">
        <f t="shared" si="217"/>
        <v>-9769.6279999999988</v>
      </c>
      <c r="V4645" s="14">
        <f t="shared" si="218"/>
        <v>-5674</v>
      </c>
      <c r="Y4645" s="3">
        <v>13538989.02</v>
      </c>
      <c r="Z4645" s="3">
        <v>280635.13</v>
      </c>
      <c r="AA4645" s="3">
        <v>0</v>
      </c>
      <c r="AB4645">
        <v>0</v>
      </c>
      <c r="AC4645" s="3">
        <v>0</v>
      </c>
      <c r="AD4645" s="2">
        <v>-2316507.67</v>
      </c>
      <c r="AE4645" s="3">
        <v>599122533.62</v>
      </c>
      <c r="AF4645" s="3">
        <v>12164932.65</v>
      </c>
      <c r="AG4645" s="3">
        <v>2628720.44</v>
      </c>
      <c r="AH4645" s="3">
        <v>103699.7</v>
      </c>
      <c r="AI4645" s="3">
        <v>2074</v>
      </c>
      <c r="AJ4645" s="2">
        <v>-10188946.82</v>
      </c>
    </row>
    <row r="4646" spans="1:36" hidden="1" x14ac:dyDescent="0.25">
      <c r="A4646" s="8">
        <v>1.1000000000000001</v>
      </c>
      <c r="B4646" s="8" t="s">
        <v>775</v>
      </c>
      <c r="C4646" s="8">
        <v>1540120500130</v>
      </c>
      <c r="D4646" s="8" t="s">
        <v>776</v>
      </c>
      <c r="E4646" s="8" t="s">
        <v>30</v>
      </c>
      <c r="G4646" s="10">
        <v>43776</v>
      </c>
      <c r="H4646" s="8" t="s">
        <v>31</v>
      </c>
      <c r="I4646" s="8" t="s">
        <v>32</v>
      </c>
      <c r="J4646" s="9">
        <v>5544.77</v>
      </c>
      <c r="K4646" s="9">
        <v>110.9</v>
      </c>
      <c r="L4646" s="8">
        <v>0</v>
      </c>
      <c r="M4646" s="14">
        <f t="shared" si="219"/>
        <v>5655.67</v>
      </c>
      <c r="N4646" s="8">
        <v>0</v>
      </c>
      <c r="O4646" s="8">
        <v>0</v>
      </c>
      <c r="P4646" s="8" t="s">
        <v>114</v>
      </c>
      <c r="R4646" s="8">
        <v>2</v>
      </c>
      <c r="S4646" s="13">
        <f>_xlfn.XLOOKUP(P4646,rif_fee_schedule!$A$2:$A$84,rif_fee_schedule!C$2:C$84, 0)*1.628</f>
        <v>4288.152</v>
      </c>
      <c r="T4646" s="13">
        <f>_xlfn.XLOOKUP(P4646,rif_fee_schedule!$A$2:$A$84,rif_fee_schedule!D$2:D$84, 0)</f>
        <v>2490</v>
      </c>
      <c r="U4646" s="14">
        <f t="shared" si="217"/>
        <v>8576.3040000000001</v>
      </c>
      <c r="V4646" s="14">
        <f t="shared" si="218"/>
        <v>4980</v>
      </c>
      <c r="Y4646" s="3">
        <v>13538989.02</v>
      </c>
      <c r="Z4646" s="3">
        <v>280635.13</v>
      </c>
      <c r="AA4646" s="3">
        <v>0</v>
      </c>
      <c r="AB4646">
        <v>0</v>
      </c>
      <c r="AC4646" s="3">
        <v>0</v>
      </c>
      <c r="AD4646" s="2">
        <v>-2316507.67</v>
      </c>
      <c r="AE4646" s="3">
        <v>599122533.62</v>
      </c>
      <c r="AF4646" s="3">
        <v>12164932.65</v>
      </c>
      <c r="AG4646" s="3">
        <v>2628720.44</v>
      </c>
      <c r="AH4646" s="3">
        <v>103699.7</v>
      </c>
      <c r="AI4646" s="3">
        <v>2074</v>
      </c>
      <c r="AJ4646" s="2">
        <v>-10188946.82</v>
      </c>
    </row>
    <row r="4647" spans="1:36" hidden="1" x14ac:dyDescent="0.25">
      <c r="A4647" s="8">
        <v>3.1</v>
      </c>
      <c r="B4647" s="8" t="s">
        <v>3985</v>
      </c>
      <c r="C4647" s="8">
        <v>622280090040</v>
      </c>
      <c r="D4647" s="8" t="s">
        <v>3986</v>
      </c>
      <c r="E4647" s="8" t="s">
        <v>30</v>
      </c>
      <c r="F4647" s="8" t="s">
        <v>3987</v>
      </c>
      <c r="G4647" s="10">
        <v>43774</v>
      </c>
      <c r="H4647" s="8" t="s">
        <v>31</v>
      </c>
      <c r="I4647" s="8" t="s">
        <v>38</v>
      </c>
      <c r="J4647" s="9">
        <v>0</v>
      </c>
      <c r="K4647" s="9">
        <v>0</v>
      </c>
      <c r="L4647" s="8">
        <v>0</v>
      </c>
      <c r="M4647" s="14">
        <f t="shared" si="219"/>
        <v>0</v>
      </c>
      <c r="N4647" s="8">
        <v>0</v>
      </c>
      <c r="O4647" s="8">
        <v>0</v>
      </c>
      <c r="P4647" s="8" t="s">
        <v>77</v>
      </c>
      <c r="R4647" s="8">
        <v>-1</v>
      </c>
      <c r="S4647" s="13">
        <f>_xlfn.XLOOKUP(P4647,rif_fee_schedule!$A$2:$A$84,rif_fee_schedule!C$2:C$84, 0)*1.628</f>
        <v>9769.6279999999988</v>
      </c>
      <c r="T4647" s="13">
        <f>_xlfn.XLOOKUP(P4647,rif_fee_schedule!$A$2:$A$84,rif_fee_schedule!D$2:D$84, 0)</f>
        <v>5674</v>
      </c>
      <c r="U4647" s="14">
        <f t="shared" si="217"/>
        <v>-9769.6279999999988</v>
      </c>
      <c r="V4647" s="14">
        <f t="shared" si="218"/>
        <v>-5674</v>
      </c>
      <c r="W4647"/>
      <c r="Y4647" s="3">
        <v>34362078.990000002</v>
      </c>
      <c r="Z4647" s="3">
        <v>687512.03</v>
      </c>
      <c r="AA4647" s="3">
        <v>0</v>
      </c>
      <c r="AB4647">
        <v>0</v>
      </c>
      <c r="AC4647" s="3">
        <v>0</v>
      </c>
      <c r="AD4647" s="2">
        <v>-175934.14</v>
      </c>
      <c r="AE4647" s="3">
        <v>599122533.62</v>
      </c>
      <c r="AF4647" s="3">
        <v>12164932.65</v>
      </c>
      <c r="AG4647" s="3">
        <v>2628720.44</v>
      </c>
      <c r="AH4647" s="3">
        <v>103699.7</v>
      </c>
      <c r="AI4647" s="3">
        <v>2074</v>
      </c>
      <c r="AJ4647" s="2">
        <v>-10188946.82</v>
      </c>
    </row>
    <row r="4648" spans="1:36" hidden="1" x14ac:dyDescent="0.25">
      <c r="A4648" s="8">
        <v>3.1</v>
      </c>
      <c r="B4648" s="8" t="s">
        <v>3985</v>
      </c>
      <c r="C4648" s="8">
        <v>622280090040</v>
      </c>
      <c r="D4648" s="8" t="s">
        <v>3986</v>
      </c>
      <c r="E4648" s="8" t="s">
        <v>30</v>
      </c>
      <c r="F4648" s="8" t="s">
        <v>3987</v>
      </c>
      <c r="G4648" s="10">
        <v>43774</v>
      </c>
      <c r="H4648" s="8" t="s">
        <v>31</v>
      </c>
      <c r="I4648" s="8" t="s">
        <v>38</v>
      </c>
      <c r="J4648" s="9">
        <v>0</v>
      </c>
      <c r="K4648" s="9">
        <v>0</v>
      </c>
      <c r="L4648" s="8">
        <v>0</v>
      </c>
      <c r="M4648" s="14">
        <f t="shared" si="219"/>
        <v>0</v>
      </c>
      <c r="N4648" s="8">
        <v>0</v>
      </c>
      <c r="O4648" s="8">
        <v>0</v>
      </c>
      <c r="P4648" s="8" t="s">
        <v>77</v>
      </c>
      <c r="R4648" s="8">
        <v>1</v>
      </c>
      <c r="S4648" s="13">
        <f>_xlfn.XLOOKUP(P4648,rif_fee_schedule!$A$2:$A$84,rif_fee_schedule!C$2:C$84, 0)*1.628</f>
        <v>9769.6279999999988</v>
      </c>
      <c r="T4648" s="13">
        <f>_xlfn.XLOOKUP(P4648,rif_fee_schedule!$A$2:$A$84,rif_fee_schedule!D$2:D$84, 0)</f>
        <v>5674</v>
      </c>
      <c r="U4648" s="14">
        <f t="shared" si="217"/>
        <v>9769.6279999999988</v>
      </c>
      <c r="V4648" s="14">
        <f t="shared" si="218"/>
        <v>5674</v>
      </c>
      <c r="W4648"/>
      <c r="Y4648" s="3">
        <v>34362078.990000002</v>
      </c>
      <c r="Z4648" s="3">
        <v>687512.03</v>
      </c>
      <c r="AA4648" s="3">
        <v>0</v>
      </c>
      <c r="AB4648">
        <v>0</v>
      </c>
      <c r="AC4648" s="3">
        <v>0</v>
      </c>
      <c r="AD4648" s="2">
        <v>-175934.14</v>
      </c>
      <c r="AE4648" s="3">
        <v>599122533.62</v>
      </c>
      <c r="AF4648" s="3">
        <v>12164932.65</v>
      </c>
      <c r="AG4648" s="3">
        <v>2628720.44</v>
      </c>
      <c r="AH4648" s="3">
        <v>103699.7</v>
      </c>
      <c r="AI4648" s="3">
        <v>2074</v>
      </c>
      <c r="AJ4648" s="2">
        <v>-10188946.82</v>
      </c>
    </row>
    <row r="4649" spans="1:36" hidden="1" x14ac:dyDescent="0.25">
      <c r="A4649" s="8">
        <v>9.1</v>
      </c>
      <c r="B4649" s="8" t="s">
        <v>8898</v>
      </c>
      <c r="C4649" s="8">
        <v>430110020940</v>
      </c>
      <c r="D4649" s="8" t="s">
        <v>8899</v>
      </c>
      <c r="E4649" s="8" t="s">
        <v>30</v>
      </c>
      <c r="F4649" s="8" t="s">
        <v>8900</v>
      </c>
      <c r="G4649" s="10">
        <v>43787</v>
      </c>
      <c r="H4649" s="8" t="s">
        <v>31</v>
      </c>
      <c r="I4649" s="8" t="s">
        <v>38</v>
      </c>
      <c r="J4649" s="9">
        <v>44511.43</v>
      </c>
      <c r="K4649" s="9">
        <v>890.23</v>
      </c>
      <c r="L4649" s="8">
        <v>0</v>
      </c>
      <c r="M4649" s="14">
        <f t="shared" si="219"/>
        <v>45401.66</v>
      </c>
      <c r="N4649" s="8">
        <v>0</v>
      </c>
      <c r="O4649" s="8">
        <v>0</v>
      </c>
      <c r="P4649" s="8" t="s">
        <v>113</v>
      </c>
      <c r="R4649" s="8">
        <v>11</v>
      </c>
      <c r="S4649" s="13">
        <f>_xlfn.XLOOKUP(P4649,rif_fee_schedule!$A$2:$A$84,rif_fee_schedule!C$2:C$84, 0)*1.628</f>
        <v>6860.3919999999998</v>
      </c>
      <c r="T4649" s="13">
        <f>_xlfn.XLOOKUP(P4649,rif_fee_schedule!$A$2:$A$84,rif_fee_schedule!D$2:D$84, 0)</f>
        <v>3984</v>
      </c>
      <c r="U4649" s="14">
        <f t="shared" si="217"/>
        <v>75464.312000000005</v>
      </c>
      <c r="V4649" s="14">
        <f t="shared" si="218"/>
        <v>43824</v>
      </c>
      <c r="W4649"/>
      <c r="Y4649" s="3">
        <v>13894747.220000001</v>
      </c>
      <c r="Z4649" s="3">
        <v>290518.01</v>
      </c>
      <c r="AA4649" s="3">
        <v>0</v>
      </c>
      <c r="AB4649">
        <v>0</v>
      </c>
      <c r="AC4649" s="3">
        <v>0</v>
      </c>
      <c r="AD4649" s="2">
        <v>-156592.79</v>
      </c>
      <c r="AE4649" s="3">
        <v>599122533.62</v>
      </c>
      <c r="AF4649" s="3">
        <v>12164932.65</v>
      </c>
      <c r="AG4649" s="3">
        <v>2628720.44</v>
      </c>
      <c r="AH4649" s="3">
        <v>103699.7</v>
      </c>
      <c r="AI4649" s="3">
        <v>2074</v>
      </c>
      <c r="AJ4649" s="2">
        <v>-10188946.82</v>
      </c>
    </row>
    <row r="4650" spans="1:36" hidden="1" x14ac:dyDescent="0.25">
      <c r="A4650" s="8">
        <v>9.1</v>
      </c>
      <c r="B4650" s="8" t="s">
        <v>8898</v>
      </c>
      <c r="C4650" s="8">
        <v>430110020940</v>
      </c>
      <c r="D4650" s="8" t="s">
        <v>8899</v>
      </c>
      <c r="E4650" s="8" t="s">
        <v>30</v>
      </c>
      <c r="F4650" s="8" t="s">
        <v>8900</v>
      </c>
      <c r="G4650" s="10">
        <v>43787</v>
      </c>
      <c r="H4650" s="8" t="s">
        <v>31</v>
      </c>
      <c r="I4650" s="8" t="s">
        <v>38</v>
      </c>
      <c r="J4650" s="9">
        <v>44511.43</v>
      </c>
      <c r="K4650" s="9">
        <v>890.23</v>
      </c>
      <c r="L4650" s="8">
        <v>0</v>
      </c>
      <c r="M4650" s="14">
        <f t="shared" si="219"/>
        <v>45401.66</v>
      </c>
      <c r="N4650" s="8">
        <v>0</v>
      </c>
      <c r="O4650" s="8">
        <v>0</v>
      </c>
      <c r="P4650" s="8" t="s">
        <v>113</v>
      </c>
      <c r="R4650" s="8">
        <v>-4</v>
      </c>
      <c r="S4650" s="13">
        <f>_xlfn.XLOOKUP(P4650,rif_fee_schedule!$A$2:$A$84,rif_fee_schedule!C$2:C$84, 0)*1.628</f>
        <v>6860.3919999999998</v>
      </c>
      <c r="T4650" s="13">
        <f>_xlfn.XLOOKUP(P4650,rif_fee_schedule!$A$2:$A$84,rif_fee_schedule!D$2:D$84, 0)</f>
        <v>3984</v>
      </c>
      <c r="U4650" s="14">
        <f t="shared" si="217"/>
        <v>-27441.567999999999</v>
      </c>
      <c r="V4650" s="14">
        <f t="shared" si="218"/>
        <v>-15936</v>
      </c>
      <c r="W4650"/>
      <c r="Y4650" s="3">
        <v>13894747.220000001</v>
      </c>
      <c r="Z4650" s="3">
        <v>290518.01</v>
      </c>
      <c r="AA4650" s="3">
        <v>0</v>
      </c>
      <c r="AB4650">
        <v>0</v>
      </c>
      <c r="AC4650" s="3">
        <v>0</v>
      </c>
      <c r="AD4650" s="2">
        <v>-156592.79</v>
      </c>
      <c r="AE4650" s="3">
        <v>599122533.62</v>
      </c>
      <c r="AF4650" s="3">
        <v>12164932.65</v>
      </c>
      <c r="AG4650" s="3">
        <v>2628720.44</v>
      </c>
      <c r="AH4650" s="3">
        <v>103699.7</v>
      </c>
      <c r="AI4650" s="3">
        <v>2074</v>
      </c>
      <c r="AJ4650" s="2">
        <v>-10188946.82</v>
      </c>
    </row>
    <row r="4651" spans="1:36" hidden="1" x14ac:dyDescent="0.25">
      <c r="A4651" s="8">
        <v>2</v>
      </c>
      <c r="B4651" s="8" t="s">
        <v>2335</v>
      </c>
      <c r="C4651" s="8">
        <v>141370750001</v>
      </c>
      <c r="D4651" s="8" t="s">
        <v>2336</v>
      </c>
      <c r="E4651" s="8" t="s">
        <v>30</v>
      </c>
      <c r="F4651" s="8" t="s">
        <v>2337</v>
      </c>
      <c r="G4651" s="10">
        <v>43777</v>
      </c>
      <c r="H4651" s="8" t="s">
        <v>31</v>
      </c>
      <c r="I4651" s="8" t="s">
        <v>32</v>
      </c>
      <c r="J4651" s="9">
        <v>42452.49</v>
      </c>
      <c r="K4651" s="9">
        <v>849.05</v>
      </c>
      <c r="L4651" s="8">
        <v>0</v>
      </c>
      <c r="M4651" s="14">
        <f t="shared" si="219"/>
        <v>43301.54</v>
      </c>
      <c r="N4651" s="8">
        <v>0</v>
      </c>
      <c r="O4651" s="8">
        <v>0</v>
      </c>
      <c r="P4651" s="8" t="s">
        <v>629</v>
      </c>
      <c r="R4651" s="8">
        <v>22</v>
      </c>
      <c r="S4651" s="13">
        <f>_xlfn.XLOOKUP(P4651,rif_fee_schedule!$A$2:$A$84,rif_fee_schedule!C$2:C$84, 0)*1.628</f>
        <v>6370.3639999999996</v>
      </c>
      <c r="T4651" s="13">
        <f>_xlfn.XLOOKUP(P4651,rif_fee_schedule!$A$2:$A$84,rif_fee_schedule!D$2:D$84, 0)</f>
        <v>3699</v>
      </c>
      <c r="U4651" s="14">
        <f t="shared" si="217"/>
        <v>140148.008</v>
      </c>
      <c r="V4651" s="14">
        <f t="shared" si="218"/>
        <v>81378</v>
      </c>
      <c r="W4651"/>
      <c r="Y4651" s="3">
        <v>272008405.74000001</v>
      </c>
      <c r="Z4651" s="3">
        <v>5573244.3300000001</v>
      </c>
      <c r="AA4651" s="3">
        <v>0</v>
      </c>
      <c r="AB4651">
        <v>0</v>
      </c>
      <c r="AC4651" s="3">
        <v>0</v>
      </c>
      <c r="AD4651" s="2">
        <v>-7297347.0099999998</v>
      </c>
      <c r="AE4651" s="3">
        <v>599122533.62</v>
      </c>
      <c r="AF4651" s="3">
        <v>12164932.65</v>
      </c>
      <c r="AG4651" s="3">
        <v>2628720.44</v>
      </c>
      <c r="AH4651" s="3">
        <v>103699.7</v>
      </c>
      <c r="AI4651" s="3">
        <v>2074</v>
      </c>
      <c r="AJ4651" s="2">
        <v>-10188946.82</v>
      </c>
    </row>
    <row r="4652" spans="1:36" hidden="1" x14ac:dyDescent="0.25">
      <c r="A4652" s="8">
        <v>2</v>
      </c>
      <c r="B4652" s="8" t="s">
        <v>2335</v>
      </c>
      <c r="C4652" s="8">
        <v>141370750001</v>
      </c>
      <c r="D4652" s="8" t="s">
        <v>2336</v>
      </c>
      <c r="E4652" s="8" t="s">
        <v>30</v>
      </c>
      <c r="F4652" s="8" t="s">
        <v>2337</v>
      </c>
      <c r="G4652" s="10">
        <v>43777</v>
      </c>
      <c r="H4652" s="8" t="s">
        <v>31</v>
      </c>
      <c r="I4652" s="8" t="s">
        <v>32</v>
      </c>
      <c r="J4652" s="9">
        <v>42452.49</v>
      </c>
      <c r="K4652" s="9">
        <v>849.05</v>
      </c>
      <c r="L4652" s="8">
        <v>0</v>
      </c>
      <c r="M4652" s="14">
        <f t="shared" si="219"/>
        <v>43301.54</v>
      </c>
      <c r="N4652" s="8">
        <v>0</v>
      </c>
      <c r="O4652" s="8">
        <v>0</v>
      </c>
      <c r="P4652" s="8" t="s">
        <v>117</v>
      </c>
      <c r="R4652" s="8">
        <v>-22</v>
      </c>
      <c r="S4652" s="13">
        <f>_xlfn.XLOOKUP(P4652,rif_fee_schedule!$A$2:$A$84,rif_fee_schedule!C$2:C$84, 0)*1.628</f>
        <v>4288.152</v>
      </c>
      <c r="T4652" s="13">
        <f>_xlfn.XLOOKUP(P4652,rif_fee_schedule!$A$2:$A$84,rif_fee_schedule!D$2:D$84, 0)</f>
        <v>2490</v>
      </c>
      <c r="U4652" s="14">
        <f t="shared" si="217"/>
        <v>-94339.343999999997</v>
      </c>
      <c r="V4652" s="14">
        <f t="shared" si="218"/>
        <v>-54780</v>
      </c>
      <c r="W4652"/>
      <c r="Y4652" s="3">
        <v>272008405.74000001</v>
      </c>
      <c r="Z4652" s="3">
        <v>5573244.3300000001</v>
      </c>
      <c r="AA4652" s="3">
        <v>0</v>
      </c>
      <c r="AB4652">
        <v>0</v>
      </c>
      <c r="AC4652" s="3">
        <v>0</v>
      </c>
      <c r="AD4652" s="2">
        <v>-7297347.0099999998</v>
      </c>
      <c r="AE4652" s="3">
        <v>599122533.62</v>
      </c>
      <c r="AF4652" s="3">
        <v>12164932.65</v>
      </c>
      <c r="AG4652" s="3">
        <v>2628720.44</v>
      </c>
      <c r="AH4652" s="3">
        <v>103699.7</v>
      </c>
      <c r="AI4652" s="3">
        <v>2074</v>
      </c>
      <c r="AJ4652" s="2">
        <v>-10188946.82</v>
      </c>
    </row>
    <row r="4653" spans="1:36" hidden="1" x14ac:dyDescent="0.25">
      <c r="A4653" s="8">
        <v>2</v>
      </c>
      <c r="B4653" s="8" t="s">
        <v>1268</v>
      </c>
      <c r="C4653" s="8">
        <v>131230100090</v>
      </c>
      <c r="D4653" s="8" t="s">
        <v>1269</v>
      </c>
      <c r="E4653" s="8" t="s">
        <v>30</v>
      </c>
      <c r="F4653" s="8" t="s">
        <v>1270</v>
      </c>
      <c r="G4653" s="10">
        <v>43770</v>
      </c>
      <c r="H4653" s="8" t="s">
        <v>31</v>
      </c>
      <c r="I4653" s="8" t="s">
        <v>38</v>
      </c>
      <c r="J4653" s="9">
        <v>9056.15</v>
      </c>
      <c r="K4653" s="9">
        <v>181.12</v>
      </c>
      <c r="L4653" s="8">
        <v>0</v>
      </c>
      <c r="M4653" s="14">
        <f t="shared" si="219"/>
        <v>9237.27</v>
      </c>
      <c r="N4653" s="8">
        <v>0</v>
      </c>
      <c r="O4653" s="8">
        <v>0</v>
      </c>
      <c r="P4653" s="8" t="s">
        <v>77</v>
      </c>
      <c r="R4653" s="8">
        <v>1</v>
      </c>
      <c r="S4653" s="13">
        <f>_xlfn.XLOOKUP(P4653,rif_fee_schedule!$A$2:$A$84,rif_fee_schedule!C$2:C$84, 0)*1.628</f>
        <v>9769.6279999999988</v>
      </c>
      <c r="T4653" s="13">
        <f>_xlfn.XLOOKUP(P4653,rif_fee_schedule!$A$2:$A$84,rif_fee_schedule!D$2:D$84, 0)</f>
        <v>5674</v>
      </c>
      <c r="U4653" s="14">
        <f t="shared" si="217"/>
        <v>9769.6279999999988</v>
      </c>
      <c r="V4653" s="14">
        <f t="shared" si="218"/>
        <v>5674</v>
      </c>
      <c r="W4653"/>
      <c r="Y4653" s="3">
        <v>272008405.74000001</v>
      </c>
      <c r="Z4653" s="3">
        <v>5573244.3300000001</v>
      </c>
      <c r="AA4653" s="3">
        <v>0</v>
      </c>
      <c r="AB4653">
        <v>0</v>
      </c>
      <c r="AC4653" s="3">
        <v>0</v>
      </c>
      <c r="AD4653" s="2">
        <v>-7297347.0099999998</v>
      </c>
      <c r="AE4653" s="3">
        <v>599122533.62</v>
      </c>
      <c r="AF4653" s="3">
        <v>12164932.65</v>
      </c>
      <c r="AG4653" s="3">
        <v>2628720.44</v>
      </c>
      <c r="AH4653" s="3">
        <v>103699.7</v>
      </c>
      <c r="AI4653" s="3">
        <v>2074</v>
      </c>
      <c r="AJ4653" s="2">
        <v>-10188946.82</v>
      </c>
    </row>
    <row r="4654" spans="1:36" hidden="1" x14ac:dyDescent="0.25">
      <c r="A4654" s="8">
        <v>8</v>
      </c>
      <c r="B4654" s="8" t="s">
        <v>8764</v>
      </c>
      <c r="C4654" s="8">
        <v>242030090100</v>
      </c>
      <c r="D4654" s="8" t="s">
        <v>8765</v>
      </c>
      <c r="E4654" s="8" t="s">
        <v>30</v>
      </c>
      <c r="G4654" s="10">
        <v>43783</v>
      </c>
      <c r="H4654" s="8" t="s">
        <v>31</v>
      </c>
      <c r="I4654" s="8" t="s">
        <v>32</v>
      </c>
      <c r="J4654" s="9">
        <v>499698.34</v>
      </c>
      <c r="K4654" s="9">
        <v>9993.9699999999993</v>
      </c>
      <c r="L4654" s="8">
        <v>0</v>
      </c>
      <c r="M4654" s="14">
        <f t="shared" si="219"/>
        <v>509692.31</v>
      </c>
      <c r="N4654" s="8">
        <v>0</v>
      </c>
      <c r="O4654" s="8">
        <v>0</v>
      </c>
      <c r="P4654" s="8" t="s">
        <v>112</v>
      </c>
      <c r="R4654" s="8">
        <v>983</v>
      </c>
      <c r="S4654" s="13">
        <f>_xlfn.XLOOKUP(P4654,rif_fee_schedule!$A$2:$A$84,rif_fee_schedule!C$2:C$84, 0)*1.628</f>
        <v>53.092335999999996</v>
      </c>
      <c r="T4654" s="13">
        <f>_xlfn.XLOOKUP(P4654,rif_fee_schedule!$A$2:$A$84,rif_fee_schedule!D$2:D$84, 0)</f>
        <v>30.835000000000001</v>
      </c>
      <c r="U4654" s="14">
        <f t="shared" si="217"/>
        <v>52189.766287999999</v>
      </c>
      <c r="V4654" s="14">
        <f t="shared" si="218"/>
        <v>30310.805</v>
      </c>
      <c r="W4654"/>
      <c r="Y4654" s="3">
        <v>38230434.439999998</v>
      </c>
      <c r="Z4654" s="3">
        <v>764608.82</v>
      </c>
      <c r="AA4654" s="3">
        <v>0</v>
      </c>
      <c r="AB4654">
        <v>0</v>
      </c>
      <c r="AC4654" s="3">
        <v>0</v>
      </c>
      <c r="AD4654" s="2">
        <v>-229524.99</v>
      </c>
      <c r="AE4654" s="3">
        <v>599122533.62</v>
      </c>
      <c r="AF4654" s="3">
        <v>12164932.65</v>
      </c>
      <c r="AG4654" s="3">
        <v>2628720.44</v>
      </c>
      <c r="AH4654" s="3">
        <v>103699.7</v>
      </c>
      <c r="AI4654" s="3">
        <v>2074</v>
      </c>
      <c r="AJ4654" s="2">
        <v>-10188946.82</v>
      </c>
    </row>
    <row r="4655" spans="1:36" hidden="1" x14ac:dyDescent="0.25">
      <c r="A4655" s="8">
        <v>8</v>
      </c>
      <c r="B4655" s="8" t="s">
        <v>8764</v>
      </c>
      <c r="C4655" s="8">
        <v>242030090100</v>
      </c>
      <c r="D4655" s="8" t="s">
        <v>8765</v>
      </c>
      <c r="E4655" s="8" t="s">
        <v>30</v>
      </c>
      <c r="G4655" s="10">
        <v>43783</v>
      </c>
      <c r="H4655" s="8" t="s">
        <v>31</v>
      </c>
      <c r="I4655" s="8" t="s">
        <v>32</v>
      </c>
      <c r="J4655" s="9">
        <v>499698.34</v>
      </c>
      <c r="K4655" s="9">
        <v>9993.9699999999993</v>
      </c>
      <c r="L4655" s="8">
        <v>0</v>
      </c>
      <c r="M4655" s="14">
        <f t="shared" si="219"/>
        <v>509692.31</v>
      </c>
      <c r="N4655" s="8">
        <v>0</v>
      </c>
      <c r="O4655" s="8">
        <v>0</v>
      </c>
      <c r="P4655" s="8" t="s">
        <v>2068</v>
      </c>
      <c r="R4655" s="8">
        <v>-196</v>
      </c>
      <c r="S4655" s="13">
        <f>_xlfn.XLOOKUP(P4655,rif_fee_schedule!$A$2:$A$84,rif_fee_schedule!C$2:C$84, 0)*1.628</f>
        <v>2764.3439999999996</v>
      </c>
      <c r="T4655" s="13">
        <f>_xlfn.XLOOKUP(P4655,rif_fee_schedule!$A$2:$A$84,rif_fee_schedule!D$2:D$84, 0)</f>
        <v>1606</v>
      </c>
      <c r="U4655" s="14">
        <f t="shared" si="217"/>
        <v>-541811.42399999988</v>
      </c>
      <c r="V4655" s="14">
        <f t="shared" si="218"/>
        <v>-314776</v>
      </c>
      <c r="W4655"/>
      <c r="Y4655" s="3">
        <v>38230434.439999998</v>
      </c>
      <c r="Z4655" s="3">
        <v>764608.82</v>
      </c>
      <c r="AA4655" s="3">
        <v>0</v>
      </c>
      <c r="AB4655">
        <v>0</v>
      </c>
      <c r="AC4655" s="3">
        <v>0</v>
      </c>
      <c r="AD4655" s="2">
        <v>-229524.99</v>
      </c>
      <c r="AE4655" s="3">
        <v>599122533.62</v>
      </c>
      <c r="AF4655" s="3">
        <v>12164932.65</v>
      </c>
      <c r="AG4655" s="3">
        <v>2628720.44</v>
      </c>
      <c r="AH4655" s="3">
        <v>103699.7</v>
      </c>
      <c r="AI4655" s="3">
        <v>2074</v>
      </c>
      <c r="AJ4655" s="2">
        <v>-10188946.82</v>
      </c>
    </row>
    <row r="4656" spans="1:36" hidden="1" x14ac:dyDescent="0.25">
      <c r="A4656" s="8">
        <v>8</v>
      </c>
      <c r="B4656" s="8" t="s">
        <v>8764</v>
      </c>
      <c r="C4656" s="8">
        <v>242030090100</v>
      </c>
      <c r="D4656" s="8" t="s">
        <v>8765</v>
      </c>
      <c r="E4656" s="8" t="s">
        <v>30</v>
      </c>
      <c r="G4656" s="10">
        <v>43783</v>
      </c>
      <c r="H4656" s="8" t="s">
        <v>31</v>
      </c>
      <c r="I4656" s="8" t="s">
        <v>32</v>
      </c>
      <c r="J4656" s="9">
        <v>499698.34</v>
      </c>
      <c r="K4656" s="9">
        <v>9993.9699999999993</v>
      </c>
      <c r="L4656" s="8">
        <v>0</v>
      </c>
      <c r="M4656" s="14">
        <f t="shared" si="219"/>
        <v>509692.31</v>
      </c>
      <c r="N4656" s="8">
        <v>0</v>
      </c>
      <c r="O4656" s="8">
        <v>0</v>
      </c>
      <c r="P4656" s="8" t="s">
        <v>78</v>
      </c>
      <c r="R4656" s="8">
        <v>113</v>
      </c>
      <c r="S4656" s="13">
        <f>_xlfn.XLOOKUP(P4656,rif_fee_schedule!$A$2:$A$84,rif_fee_schedule!C$2:C$84, 0)*1.628</f>
        <v>9105.4039999999986</v>
      </c>
      <c r="T4656" s="13">
        <f>_xlfn.XLOOKUP(P4656,rif_fee_schedule!$A$2:$A$84,rif_fee_schedule!D$2:D$84, 0)</f>
        <v>5288</v>
      </c>
      <c r="U4656" s="14">
        <f t="shared" si="217"/>
        <v>1028910.6519999999</v>
      </c>
      <c r="V4656" s="14">
        <f t="shared" si="218"/>
        <v>597544</v>
      </c>
      <c r="W4656"/>
      <c r="Y4656" s="3">
        <v>38230434.439999998</v>
      </c>
      <c r="Z4656" s="3">
        <v>764608.82</v>
      </c>
      <c r="AA4656" s="3">
        <v>0</v>
      </c>
      <c r="AB4656">
        <v>0</v>
      </c>
      <c r="AC4656" s="3">
        <v>0</v>
      </c>
      <c r="AD4656" s="2">
        <v>-229524.99</v>
      </c>
      <c r="AE4656" s="3">
        <v>599122533.62</v>
      </c>
      <c r="AF4656" s="3">
        <v>12164932.65</v>
      </c>
      <c r="AG4656" s="3">
        <v>2628720.44</v>
      </c>
      <c r="AH4656" s="3">
        <v>103699.7</v>
      </c>
      <c r="AI4656" s="3">
        <v>2074</v>
      </c>
      <c r="AJ4656" s="2">
        <v>-10188946.82</v>
      </c>
    </row>
    <row r="4657" spans="1:36" hidden="1" x14ac:dyDescent="0.25">
      <c r="A4657" s="8">
        <v>3</v>
      </c>
      <c r="B4657" s="8" t="s">
        <v>3346</v>
      </c>
      <c r="C4657" s="8">
        <v>420200010030</v>
      </c>
      <c r="D4657" s="8" t="s">
        <v>3347</v>
      </c>
      <c r="E4657" s="8" t="s">
        <v>30</v>
      </c>
      <c r="F4657" s="8" t="s">
        <v>3348</v>
      </c>
      <c r="G4657" s="10">
        <v>43783</v>
      </c>
      <c r="H4657" s="8" t="s">
        <v>31</v>
      </c>
      <c r="I4657" s="8" t="s">
        <v>38</v>
      </c>
      <c r="J4657" s="9">
        <v>733211.53</v>
      </c>
      <c r="K4657" s="9">
        <v>14664.23</v>
      </c>
      <c r="L4657" s="8">
        <v>0</v>
      </c>
      <c r="M4657" s="14">
        <f t="shared" si="219"/>
        <v>747875.76</v>
      </c>
      <c r="N4657" s="8">
        <v>0</v>
      </c>
      <c r="O4657" s="8">
        <v>0</v>
      </c>
      <c r="P4657" s="8" t="s">
        <v>43</v>
      </c>
      <c r="R4657" s="11">
        <v>146021</v>
      </c>
      <c r="S4657" s="13">
        <f>_xlfn.XLOOKUP(P4657,rif_fee_schedule!$A$2:$A$84,rif_fee_schedule!C$2:C$84, 0)*1.628</f>
        <v>5.1216879999999998</v>
      </c>
      <c r="T4657" s="13">
        <f>_xlfn.XLOOKUP(P4657,rif_fee_schedule!$A$2:$A$84,rif_fee_schedule!D$2:D$84, 0)</f>
        <v>2.9740000000000002</v>
      </c>
      <c r="U4657" s="14">
        <f t="shared" si="217"/>
        <v>747874.00344799994</v>
      </c>
      <c r="V4657" s="14">
        <f t="shared" si="218"/>
        <v>434266.45400000003</v>
      </c>
      <c r="W4657" s="2"/>
      <c r="Y4657" s="3">
        <v>23988344.25</v>
      </c>
      <c r="Z4657" s="3">
        <v>491993.61</v>
      </c>
      <c r="AA4657" s="3">
        <v>633517.25</v>
      </c>
      <c r="AB4657">
        <v>0</v>
      </c>
      <c r="AC4657" s="3">
        <v>0</v>
      </c>
      <c r="AD4657" s="2">
        <v>2811604.2</v>
      </c>
      <c r="AE4657" s="3">
        <v>599122533.62</v>
      </c>
      <c r="AF4657" s="3">
        <v>12164932.65</v>
      </c>
      <c r="AG4657" s="3">
        <v>2628720.44</v>
      </c>
      <c r="AH4657" s="3">
        <v>103699.7</v>
      </c>
      <c r="AI4657" s="3">
        <v>2074</v>
      </c>
      <c r="AJ4657" s="2">
        <v>-10188946.82</v>
      </c>
    </row>
    <row r="4658" spans="1:36" hidden="1" x14ac:dyDescent="0.25">
      <c r="A4658" s="8">
        <v>8</v>
      </c>
      <c r="B4658" s="8" t="s">
        <v>8694</v>
      </c>
      <c r="C4658" s="8">
        <v>232330120640</v>
      </c>
      <c r="D4658" s="8" t="s">
        <v>8695</v>
      </c>
      <c r="E4658" s="8" t="s">
        <v>30</v>
      </c>
      <c r="F4658" s="8" t="s">
        <v>8696</v>
      </c>
      <c r="G4658" s="10">
        <v>43787</v>
      </c>
      <c r="H4658" s="8" t="s">
        <v>31</v>
      </c>
      <c r="I4658" s="8" t="s">
        <v>38</v>
      </c>
      <c r="J4658" s="9">
        <v>77108.09</v>
      </c>
      <c r="K4658" s="9">
        <v>1542.16</v>
      </c>
      <c r="L4658" s="8">
        <v>0</v>
      </c>
      <c r="M4658" s="14">
        <f t="shared" si="219"/>
        <v>78650.25</v>
      </c>
      <c r="N4658" s="8">
        <v>0</v>
      </c>
      <c r="O4658" s="8">
        <v>0</v>
      </c>
      <c r="P4658" s="8" t="s">
        <v>43</v>
      </c>
      <c r="R4658" s="11">
        <v>-1734</v>
      </c>
      <c r="S4658" s="13">
        <f>_xlfn.XLOOKUP(P4658,rif_fee_schedule!$A$2:$A$84,rif_fee_schedule!C$2:C$84, 0)*1.628</f>
        <v>5.1216879999999998</v>
      </c>
      <c r="T4658" s="13">
        <f>_xlfn.XLOOKUP(P4658,rif_fee_schedule!$A$2:$A$84,rif_fee_schedule!D$2:D$84, 0)</f>
        <v>2.9740000000000002</v>
      </c>
      <c r="U4658" s="14">
        <f t="shared" si="217"/>
        <v>-8881.0069920000005</v>
      </c>
      <c r="V4658" s="14">
        <f t="shared" si="218"/>
        <v>-5156.9160000000002</v>
      </c>
      <c r="W4658" s="2"/>
      <c r="Y4658" s="3">
        <v>38230434.439999998</v>
      </c>
      <c r="Z4658" s="3">
        <v>764608.82</v>
      </c>
      <c r="AA4658" s="3">
        <v>0</v>
      </c>
      <c r="AB4658">
        <v>0</v>
      </c>
      <c r="AC4658" s="3">
        <v>0</v>
      </c>
      <c r="AD4658" s="2">
        <v>-229524.99</v>
      </c>
      <c r="AE4658" s="3">
        <v>599122533.62</v>
      </c>
      <c r="AF4658" s="3">
        <v>12164932.65</v>
      </c>
      <c r="AG4658" s="3">
        <v>2628720.44</v>
      </c>
      <c r="AH4658" s="3">
        <v>103699.7</v>
      </c>
      <c r="AI4658" s="3">
        <v>2074</v>
      </c>
      <c r="AJ4658" s="2">
        <v>-10188946.82</v>
      </c>
    </row>
    <row r="4659" spans="1:36" hidden="1" x14ac:dyDescent="0.25">
      <c r="A4659" s="8">
        <v>8</v>
      </c>
      <c r="B4659" s="8" t="s">
        <v>8694</v>
      </c>
      <c r="C4659" s="8">
        <v>232330120640</v>
      </c>
      <c r="D4659" s="8" t="s">
        <v>8695</v>
      </c>
      <c r="E4659" s="8" t="s">
        <v>30</v>
      </c>
      <c r="F4659" s="8" t="s">
        <v>8696</v>
      </c>
      <c r="G4659" s="10">
        <v>43787</v>
      </c>
      <c r="H4659" s="8" t="s">
        <v>31</v>
      </c>
      <c r="I4659" s="8" t="s">
        <v>38</v>
      </c>
      <c r="J4659" s="9">
        <v>77108.09</v>
      </c>
      <c r="K4659" s="9">
        <v>1542.16</v>
      </c>
      <c r="L4659" s="8">
        <v>0</v>
      </c>
      <c r="M4659" s="14">
        <f t="shared" si="219"/>
        <v>78650.25</v>
      </c>
      <c r="N4659" s="8">
        <v>0</v>
      </c>
      <c r="O4659" s="8">
        <v>0</v>
      </c>
      <c r="P4659" s="8" t="s">
        <v>112</v>
      </c>
      <c r="R4659" s="11">
        <v>1734</v>
      </c>
      <c r="S4659" s="13">
        <f>_xlfn.XLOOKUP(P4659,rif_fee_schedule!$A$2:$A$84,rif_fee_schedule!C$2:C$84, 0)*1.628</f>
        <v>53.092335999999996</v>
      </c>
      <c r="T4659" s="13">
        <f>_xlfn.XLOOKUP(P4659,rif_fee_schedule!$A$2:$A$84,rif_fee_schedule!D$2:D$84, 0)</f>
        <v>30.835000000000001</v>
      </c>
      <c r="U4659" s="14">
        <f t="shared" ref="U4659:U4722" si="220">S4659*R4659</f>
        <v>92062.110623999994</v>
      </c>
      <c r="V4659" s="14">
        <f t="shared" ref="V4659:V4722" si="221">T4659*R4659</f>
        <v>53467.89</v>
      </c>
      <c r="W4659" s="2"/>
      <c r="Y4659" s="3">
        <v>38230434.439999998</v>
      </c>
      <c r="Z4659" s="3">
        <v>764608.82</v>
      </c>
      <c r="AA4659" s="3">
        <v>0</v>
      </c>
      <c r="AB4659">
        <v>0</v>
      </c>
      <c r="AC4659" s="3">
        <v>0</v>
      </c>
      <c r="AD4659" s="2">
        <v>-229524.99</v>
      </c>
      <c r="AE4659" s="3">
        <v>599122533.62</v>
      </c>
      <c r="AF4659" s="3">
        <v>12164932.65</v>
      </c>
      <c r="AG4659" s="3">
        <v>2628720.44</v>
      </c>
      <c r="AH4659" s="3">
        <v>103699.7</v>
      </c>
      <c r="AI4659" s="3">
        <v>2074</v>
      </c>
      <c r="AJ4659" s="2">
        <v>-10188946.82</v>
      </c>
    </row>
    <row r="4660" spans="1:36" hidden="1" x14ac:dyDescent="0.25">
      <c r="A4660" s="8">
        <v>6</v>
      </c>
      <c r="B4660" s="8" t="s">
        <v>5633</v>
      </c>
      <c r="C4660" s="8">
        <v>1079160221020</v>
      </c>
      <c r="D4660" s="8" t="s">
        <v>5634</v>
      </c>
      <c r="E4660" s="8" t="s">
        <v>30</v>
      </c>
      <c r="F4660" s="8" t="s">
        <v>5635</v>
      </c>
      <c r="G4660" s="10">
        <v>43781</v>
      </c>
      <c r="H4660" s="8" t="s">
        <v>31</v>
      </c>
      <c r="I4660" s="8" t="s">
        <v>38</v>
      </c>
      <c r="J4660" s="9">
        <v>0</v>
      </c>
      <c r="K4660" s="9">
        <v>0</v>
      </c>
      <c r="L4660" s="8">
        <v>0</v>
      </c>
      <c r="M4660" s="14">
        <f t="shared" si="219"/>
        <v>0</v>
      </c>
      <c r="N4660" s="8">
        <v>0</v>
      </c>
      <c r="O4660" s="8">
        <v>0</v>
      </c>
      <c r="P4660" s="8" t="s">
        <v>77</v>
      </c>
      <c r="R4660" s="8">
        <v>0</v>
      </c>
      <c r="S4660" s="13">
        <f>_xlfn.XLOOKUP(P4660,rif_fee_schedule!$A$2:$A$84,rif_fee_schedule!C$2:C$84, 0)*1.628</f>
        <v>9769.6279999999988</v>
      </c>
      <c r="T4660" s="13">
        <f>_xlfn.XLOOKUP(P4660,rif_fee_schedule!$A$2:$A$84,rif_fee_schedule!D$2:D$84, 0)</f>
        <v>5674</v>
      </c>
      <c r="U4660" s="14">
        <f t="shared" si="220"/>
        <v>0</v>
      </c>
      <c r="V4660" s="14">
        <f t="shared" si="221"/>
        <v>0</v>
      </c>
      <c r="W4660"/>
      <c r="Y4660" s="3">
        <v>43269262.359999999</v>
      </c>
      <c r="Z4660" s="3">
        <v>874367.57</v>
      </c>
      <c r="AA4660" s="3">
        <v>433279.63</v>
      </c>
      <c r="AB4660">
        <v>0</v>
      </c>
      <c r="AC4660" s="3">
        <v>0</v>
      </c>
      <c r="AD4660" s="2">
        <v>374512.67</v>
      </c>
      <c r="AE4660" s="3">
        <v>599122533.62</v>
      </c>
      <c r="AF4660" s="3">
        <v>12164932.65</v>
      </c>
      <c r="AG4660" s="3">
        <v>2628720.44</v>
      </c>
      <c r="AH4660" s="3">
        <v>103699.7</v>
      </c>
      <c r="AI4660" s="3">
        <v>2074</v>
      </c>
      <c r="AJ4660" s="2">
        <v>-10188946.82</v>
      </c>
    </row>
    <row r="4661" spans="1:36" hidden="1" x14ac:dyDescent="0.25">
      <c r="A4661" s="8">
        <v>3.1</v>
      </c>
      <c r="B4661" s="8" t="s">
        <v>3953</v>
      </c>
      <c r="C4661" s="8">
        <v>621260165610</v>
      </c>
      <c r="D4661" s="8" t="s">
        <v>3954</v>
      </c>
      <c r="E4661" s="8" t="s">
        <v>30</v>
      </c>
      <c r="F4661" s="8" t="s">
        <v>3955</v>
      </c>
      <c r="G4661" s="10">
        <v>43811</v>
      </c>
      <c r="H4661" s="8" t="s">
        <v>31</v>
      </c>
      <c r="I4661" s="8" t="s">
        <v>38</v>
      </c>
      <c r="J4661" s="9">
        <v>122895.71</v>
      </c>
      <c r="K4661" s="9">
        <v>2457.91</v>
      </c>
      <c r="L4661" s="8">
        <v>0</v>
      </c>
      <c r="M4661" s="14">
        <f t="shared" si="219"/>
        <v>125353.62000000001</v>
      </c>
      <c r="N4661" s="8">
        <v>0</v>
      </c>
      <c r="O4661" s="8">
        <v>0</v>
      </c>
      <c r="P4661" s="8" t="s">
        <v>45</v>
      </c>
      <c r="R4661" s="11">
        <v>6889</v>
      </c>
      <c r="S4661" s="13">
        <f>_xlfn.XLOOKUP(P4661,rif_fee_schedule!$A$2:$A$84,rif_fee_schedule!C$2:C$84, 0)*1.628</f>
        <v>19.244587999999997</v>
      </c>
      <c r="T4661" s="13">
        <f>_xlfn.XLOOKUP(P4661,rif_fee_schedule!$A$2:$A$84,rif_fee_schedule!D$2:D$84, 0)</f>
        <v>11.177</v>
      </c>
      <c r="U4661" s="14">
        <f t="shared" si="220"/>
        <v>132575.96673199997</v>
      </c>
      <c r="V4661" s="14">
        <f t="shared" si="221"/>
        <v>76998.353000000003</v>
      </c>
      <c r="W4661" s="2"/>
      <c r="Y4661" s="3">
        <v>34362078.990000002</v>
      </c>
      <c r="Z4661" s="3">
        <v>687512.03</v>
      </c>
      <c r="AA4661" s="3">
        <v>0</v>
      </c>
      <c r="AB4661">
        <v>0</v>
      </c>
      <c r="AC4661" s="3">
        <v>0</v>
      </c>
      <c r="AD4661" s="2">
        <v>-175934.14</v>
      </c>
      <c r="AE4661" s="3">
        <v>599122533.62</v>
      </c>
      <c r="AF4661" s="3">
        <v>12164932.65</v>
      </c>
      <c r="AG4661" s="3">
        <v>2628720.44</v>
      </c>
      <c r="AH4661" s="3">
        <v>103699.7</v>
      </c>
      <c r="AI4661" s="3">
        <v>2074</v>
      </c>
      <c r="AJ4661" s="2">
        <v>-10188946.82</v>
      </c>
    </row>
    <row r="4662" spans="1:36" hidden="1" x14ac:dyDescent="0.25">
      <c r="A4662" s="8">
        <v>8</v>
      </c>
      <c r="B4662" s="8" t="s">
        <v>8567</v>
      </c>
      <c r="C4662" s="8">
        <v>232110071790</v>
      </c>
      <c r="D4662" s="8" t="s">
        <v>8568</v>
      </c>
      <c r="E4662" s="8" t="s">
        <v>30</v>
      </c>
      <c r="F4662" s="8" t="s">
        <v>8569</v>
      </c>
      <c r="G4662" s="10">
        <v>43789</v>
      </c>
      <c r="H4662" s="8" t="s">
        <v>31</v>
      </c>
      <c r="I4662" s="8" t="s">
        <v>38</v>
      </c>
      <c r="J4662" s="9">
        <v>28426.37</v>
      </c>
      <c r="K4662" s="9">
        <v>568.53</v>
      </c>
      <c r="L4662" s="8">
        <v>0</v>
      </c>
      <c r="M4662" s="14">
        <f t="shared" si="219"/>
        <v>28994.899999999998</v>
      </c>
      <c r="N4662" s="8">
        <v>0</v>
      </c>
      <c r="O4662" s="8">
        <v>0</v>
      </c>
      <c r="P4662" s="8" t="s">
        <v>45</v>
      </c>
      <c r="R4662" s="8">
        <v>-906</v>
      </c>
      <c r="S4662" s="13">
        <f>_xlfn.XLOOKUP(P4662,rif_fee_schedule!$A$2:$A$84,rif_fee_schedule!C$2:C$84, 0)*1.628</f>
        <v>19.244587999999997</v>
      </c>
      <c r="T4662" s="13">
        <f>_xlfn.XLOOKUP(P4662,rif_fee_schedule!$A$2:$A$84,rif_fee_schedule!D$2:D$84, 0)</f>
        <v>11.177</v>
      </c>
      <c r="U4662" s="14">
        <f t="shared" si="220"/>
        <v>-17435.596727999997</v>
      </c>
      <c r="V4662" s="14">
        <f t="shared" si="221"/>
        <v>-10126.361999999999</v>
      </c>
      <c r="W4662"/>
      <c r="Y4662" s="3">
        <v>38230434.439999998</v>
      </c>
      <c r="Z4662" s="3">
        <v>764608.82</v>
      </c>
      <c r="AA4662" s="3">
        <v>0</v>
      </c>
      <c r="AB4662">
        <v>0</v>
      </c>
      <c r="AC4662" s="3">
        <v>0</v>
      </c>
      <c r="AD4662" s="2">
        <v>-229524.99</v>
      </c>
      <c r="AE4662" s="3">
        <v>599122533.62</v>
      </c>
      <c r="AF4662" s="3">
        <v>12164932.65</v>
      </c>
      <c r="AG4662" s="3">
        <v>2628720.44</v>
      </c>
      <c r="AH4662" s="3">
        <v>103699.7</v>
      </c>
      <c r="AI4662" s="3">
        <v>2074</v>
      </c>
      <c r="AJ4662" s="2">
        <v>-10188946.82</v>
      </c>
    </row>
    <row r="4663" spans="1:36" hidden="1" x14ac:dyDescent="0.25">
      <c r="A4663" s="8">
        <v>8</v>
      </c>
      <c r="B4663" s="8" t="s">
        <v>8567</v>
      </c>
      <c r="C4663" s="8">
        <v>232110071790</v>
      </c>
      <c r="D4663" s="8" t="s">
        <v>8568</v>
      </c>
      <c r="E4663" s="8" t="s">
        <v>30</v>
      </c>
      <c r="F4663" s="8" t="s">
        <v>8569</v>
      </c>
      <c r="G4663" s="10">
        <v>43789</v>
      </c>
      <c r="H4663" s="8" t="s">
        <v>31</v>
      </c>
      <c r="I4663" s="8" t="s">
        <v>38</v>
      </c>
      <c r="J4663" s="9">
        <v>28426.37</v>
      </c>
      <c r="K4663" s="9">
        <v>568.53</v>
      </c>
      <c r="L4663" s="8">
        <v>0</v>
      </c>
      <c r="M4663" s="14">
        <f t="shared" si="219"/>
        <v>28994.899999999998</v>
      </c>
      <c r="N4663" s="8">
        <v>0</v>
      </c>
      <c r="O4663" s="8">
        <v>0</v>
      </c>
      <c r="P4663" s="8" t="s">
        <v>112</v>
      </c>
      <c r="R4663" s="8">
        <v>906</v>
      </c>
      <c r="S4663" s="13">
        <f>_xlfn.XLOOKUP(P4663,rif_fee_schedule!$A$2:$A$84,rif_fee_schedule!C$2:C$84, 0)*1.628</f>
        <v>53.092335999999996</v>
      </c>
      <c r="T4663" s="13">
        <f>_xlfn.XLOOKUP(P4663,rif_fee_schedule!$A$2:$A$84,rif_fee_schedule!D$2:D$84, 0)</f>
        <v>30.835000000000001</v>
      </c>
      <c r="U4663" s="14">
        <f t="shared" si="220"/>
        <v>48101.656415999998</v>
      </c>
      <c r="V4663" s="14">
        <f t="shared" si="221"/>
        <v>27936.510000000002</v>
      </c>
      <c r="W4663"/>
      <c r="Y4663" s="3">
        <v>38230434.439999998</v>
      </c>
      <c r="Z4663" s="3">
        <v>764608.82</v>
      </c>
      <c r="AA4663" s="3">
        <v>0</v>
      </c>
      <c r="AB4663">
        <v>0</v>
      </c>
      <c r="AC4663" s="3">
        <v>0</v>
      </c>
      <c r="AD4663" s="2">
        <v>-229524.99</v>
      </c>
      <c r="AE4663" s="3">
        <v>599122533.62</v>
      </c>
      <c r="AF4663" s="3">
        <v>12164932.65</v>
      </c>
      <c r="AG4663" s="3">
        <v>2628720.44</v>
      </c>
      <c r="AH4663" s="3">
        <v>103699.7</v>
      </c>
      <c r="AI4663" s="3">
        <v>2074</v>
      </c>
      <c r="AJ4663" s="2">
        <v>-10188946.82</v>
      </c>
    </row>
    <row r="4664" spans="1:36" hidden="1" x14ac:dyDescent="0.25">
      <c r="A4664" s="8">
        <v>3</v>
      </c>
      <c r="B4664" s="8" t="s">
        <v>3855</v>
      </c>
      <c r="C4664" s="8">
        <v>3421030310015</v>
      </c>
      <c r="D4664" s="8" t="s">
        <v>3853</v>
      </c>
      <c r="E4664" s="8" t="s">
        <v>30</v>
      </c>
      <c r="F4664" s="8" t="s">
        <v>3856</v>
      </c>
      <c r="G4664" s="10">
        <v>43801</v>
      </c>
      <c r="H4664" s="8" t="s">
        <v>31</v>
      </c>
      <c r="I4664" s="8" t="s">
        <v>38</v>
      </c>
      <c r="J4664" s="9">
        <v>382570.42</v>
      </c>
      <c r="K4664" s="9">
        <v>7651.41</v>
      </c>
      <c r="L4664" s="8">
        <v>0</v>
      </c>
      <c r="M4664" s="14">
        <f t="shared" si="219"/>
        <v>390221.82999999996</v>
      </c>
      <c r="N4664" s="8">
        <v>0</v>
      </c>
      <c r="O4664" s="8">
        <v>0</v>
      </c>
      <c r="P4664" s="8" t="s">
        <v>117</v>
      </c>
      <c r="R4664" s="8">
        <v>91</v>
      </c>
      <c r="S4664" s="13">
        <f>_xlfn.XLOOKUP(P4664,rif_fee_schedule!$A$2:$A$84,rif_fee_schedule!C$2:C$84, 0)*1.628</f>
        <v>4288.152</v>
      </c>
      <c r="T4664" s="13">
        <f>_xlfn.XLOOKUP(P4664,rif_fee_schedule!$A$2:$A$84,rif_fee_schedule!D$2:D$84, 0)</f>
        <v>2490</v>
      </c>
      <c r="U4664" s="14">
        <f t="shared" si="220"/>
        <v>390221.83199999999</v>
      </c>
      <c r="V4664" s="14">
        <f t="shared" si="221"/>
        <v>226590</v>
      </c>
      <c r="W4664"/>
      <c r="Y4664" s="3">
        <v>23988344.25</v>
      </c>
      <c r="Z4664" s="3">
        <v>491993.61</v>
      </c>
      <c r="AA4664" s="3">
        <v>633517.25</v>
      </c>
      <c r="AB4664">
        <v>0</v>
      </c>
      <c r="AC4664" s="3">
        <v>0</v>
      </c>
      <c r="AD4664" s="2">
        <v>2811604.2</v>
      </c>
      <c r="AE4664" s="3">
        <v>599122533.62</v>
      </c>
      <c r="AF4664" s="3">
        <v>12164932.65</v>
      </c>
      <c r="AG4664" s="3">
        <v>2628720.44</v>
      </c>
      <c r="AH4664" s="3">
        <v>103699.7</v>
      </c>
      <c r="AI4664" s="3">
        <v>2074</v>
      </c>
      <c r="AJ4664" s="2">
        <v>-10188946.82</v>
      </c>
    </row>
    <row r="4665" spans="1:36" hidden="1" x14ac:dyDescent="0.25">
      <c r="A4665" s="8">
        <v>1.1000000000000001</v>
      </c>
      <c r="B4665" s="8" t="s">
        <v>772</v>
      </c>
      <c r="C4665" s="8">
        <v>1540120480550</v>
      </c>
      <c r="D4665" s="8" t="s">
        <v>773</v>
      </c>
      <c r="E4665" s="8" t="s">
        <v>30</v>
      </c>
      <c r="F4665" s="8" t="s">
        <v>774</v>
      </c>
      <c r="G4665" s="10">
        <v>43781</v>
      </c>
      <c r="H4665" s="8" t="s">
        <v>31</v>
      </c>
      <c r="I4665" s="8" t="s">
        <v>38</v>
      </c>
      <c r="J4665" s="9">
        <v>0</v>
      </c>
      <c r="K4665" s="9">
        <v>0</v>
      </c>
      <c r="L4665" s="8">
        <v>0</v>
      </c>
      <c r="M4665" s="14">
        <f t="shared" si="219"/>
        <v>0</v>
      </c>
      <c r="N4665" s="8">
        <v>0</v>
      </c>
      <c r="O4665" s="8">
        <v>0</v>
      </c>
      <c r="P4665" s="8" t="s">
        <v>77</v>
      </c>
      <c r="R4665" s="8">
        <v>0</v>
      </c>
      <c r="S4665" s="13">
        <f>_xlfn.XLOOKUP(P4665,rif_fee_schedule!$A$2:$A$84,rif_fee_schedule!C$2:C$84, 0)*1.628</f>
        <v>9769.6279999999988</v>
      </c>
      <c r="T4665" s="13">
        <f>_xlfn.XLOOKUP(P4665,rif_fee_schedule!$A$2:$A$84,rif_fee_schedule!D$2:D$84, 0)</f>
        <v>5674</v>
      </c>
      <c r="U4665" s="14">
        <f t="shared" si="220"/>
        <v>0</v>
      </c>
      <c r="V4665" s="14">
        <f t="shared" si="221"/>
        <v>0</v>
      </c>
      <c r="W4665"/>
      <c r="Y4665" s="3">
        <v>13538989.02</v>
      </c>
      <c r="Z4665" s="3">
        <v>280635.13</v>
      </c>
      <c r="AA4665" s="3">
        <v>0</v>
      </c>
      <c r="AB4665">
        <v>0</v>
      </c>
      <c r="AC4665" s="3">
        <v>0</v>
      </c>
      <c r="AD4665" s="2">
        <v>-2316507.67</v>
      </c>
      <c r="AE4665" s="3">
        <v>599122533.62</v>
      </c>
      <c r="AF4665" s="3">
        <v>12164932.65</v>
      </c>
      <c r="AG4665" s="3">
        <v>2628720.44</v>
      </c>
      <c r="AH4665" s="3">
        <v>103699.7</v>
      </c>
      <c r="AI4665" s="3">
        <v>2074</v>
      </c>
      <c r="AJ4665" s="2">
        <v>-10188946.82</v>
      </c>
    </row>
    <row r="4666" spans="1:36" hidden="1" x14ac:dyDescent="0.25">
      <c r="A4666" s="8">
        <v>2</v>
      </c>
      <c r="B4666" s="8" t="s">
        <v>2032</v>
      </c>
      <c r="C4666" s="8">
        <v>141090370280</v>
      </c>
      <c r="D4666" s="8" t="s">
        <v>2033</v>
      </c>
      <c r="E4666" s="8" t="s">
        <v>30</v>
      </c>
      <c r="F4666" s="8" t="s">
        <v>2034</v>
      </c>
      <c r="G4666" s="10">
        <v>43829</v>
      </c>
      <c r="H4666" s="8" t="s">
        <v>31</v>
      </c>
      <c r="I4666" s="8" t="s">
        <v>38</v>
      </c>
      <c r="J4666" s="9">
        <v>6561.47</v>
      </c>
      <c r="K4666" s="9">
        <v>131.22999999999999</v>
      </c>
      <c r="L4666" s="8">
        <v>0</v>
      </c>
      <c r="M4666" s="14">
        <f t="shared" si="219"/>
        <v>6692.7</v>
      </c>
      <c r="N4666" s="8">
        <v>0</v>
      </c>
      <c r="O4666" s="8">
        <v>0</v>
      </c>
      <c r="P4666" s="8" t="s">
        <v>77</v>
      </c>
      <c r="R4666" s="8">
        <v>-0.5</v>
      </c>
      <c r="S4666" s="13">
        <f>_xlfn.XLOOKUP(P4666,rif_fee_schedule!$A$2:$A$84,rif_fee_schedule!C$2:C$84, 0)*1.628</f>
        <v>9769.6279999999988</v>
      </c>
      <c r="T4666" s="13">
        <f>_xlfn.XLOOKUP(P4666,rif_fee_schedule!$A$2:$A$84,rif_fee_schedule!D$2:D$84, 0)</f>
        <v>5674</v>
      </c>
      <c r="U4666" s="14">
        <f t="shared" si="220"/>
        <v>-4884.8139999999994</v>
      </c>
      <c r="V4666" s="14">
        <f t="shared" si="221"/>
        <v>-2837</v>
      </c>
      <c r="W4666"/>
      <c r="Y4666" s="3">
        <v>272008405.74000001</v>
      </c>
      <c r="Z4666" s="3">
        <v>5573244.3300000001</v>
      </c>
      <c r="AA4666" s="3">
        <v>0</v>
      </c>
      <c r="AB4666">
        <v>0</v>
      </c>
      <c r="AC4666" s="3">
        <v>0</v>
      </c>
      <c r="AD4666" s="2">
        <v>-7297347.0099999998</v>
      </c>
      <c r="AE4666" s="3">
        <v>599122533.62</v>
      </c>
      <c r="AF4666" s="3">
        <v>12164932.65</v>
      </c>
      <c r="AG4666" s="3">
        <v>2628720.44</v>
      </c>
      <c r="AH4666" s="3">
        <v>103699.7</v>
      </c>
      <c r="AI4666" s="3">
        <v>2074</v>
      </c>
      <c r="AJ4666" s="2">
        <v>-10188946.82</v>
      </c>
    </row>
    <row r="4667" spans="1:36" hidden="1" x14ac:dyDescent="0.25">
      <c r="A4667" s="8">
        <v>2</v>
      </c>
      <c r="B4667" s="8" t="s">
        <v>2032</v>
      </c>
      <c r="C4667" s="8">
        <v>141090370280</v>
      </c>
      <c r="D4667" s="8" t="s">
        <v>2033</v>
      </c>
      <c r="E4667" s="8" t="s">
        <v>30</v>
      </c>
      <c r="F4667" s="8" t="s">
        <v>2034</v>
      </c>
      <c r="G4667" s="10">
        <v>43829</v>
      </c>
      <c r="H4667" s="8" t="s">
        <v>31</v>
      </c>
      <c r="I4667" s="8" t="s">
        <v>38</v>
      </c>
      <c r="J4667" s="9">
        <v>6561.47</v>
      </c>
      <c r="K4667" s="9">
        <v>131.22999999999999</v>
      </c>
      <c r="L4667" s="8">
        <v>0</v>
      </c>
      <c r="M4667" s="14">
        <f t="shared" si="219"/>
        <v>6692.7</v>
      </c>
      <c r="N4667" s="8">
        <v>0</v>
      </c>
      <c r="O4667" s="8">
        <v>0</v>
      </c>
      <c r="P4667" s="8" t="s">
        <v>114</v>
      </c>
      <c r="R4667" s="8">
        <v>2</v>
      </c>
      <c r="S4667" s="13">
        <f>_xlfn.XLOOKUP(P4667,rif_fee_schedule!$A$2:$A$84,rif_fee_schedule!C$2:C$84, 0)*1.628</f>
        <v>4288.152</v>
      </c>
      <c r="T4667" s="13">
        <f>_xlfn.XLOOKUP(P4667,rif_fee_schedule!$A$2:$A$84,rif_fee_schedule!D$2:D$84, 0)</f>
        <v>2490</v>
      </c>
      <c r="U4667" s="14">
        <f t="shared" si="220"/>
        <v>8576.3040000000001</v>
      </c>
      <c r="V4667" s="14">
        <f t="shared" si="221"/>
        <v>4980</v>
      </c>
      <c r="W4667"/>
      <c r="Y4667" s="3">
        <v>272008405.74000001</v>
      </c>
      <c r="Z4667" s="3">
        <v>5573244.3300000001</v>
      </c>
      <c r="AA4667" s="3">
        <v>0</v>
      </c>
      <c r="AB4667">
        <v>0</v>
      </c>
      <c r="AC4667" s="3">
        <v>0</v>
      </c>
      <c r="AD4667" s="2">
        <v>-7297347.0099999998</v>
      </c>
      <c r="AE4667" s="3">
        <v>599122533.62</v>
      </c>
      <c r="AF4667" s="3">
        <v>12164932.65</v>
      </c>
      <c r="AG4667" s="3">
        <v>2628720.44</v>
      </c>
      <c r="AH4667" s="3">
        <v>103699.7</v>
      </c>
      <c r="AI4667" s="3">
        <v>2074</v>
      </c>
      <c r="AJ4667" s="2">
        <v>-10188946.82</v>
      </c>
    </row>
    <row r="4668" spans="1:36" hidden="1" x14ac:dyDescent="0.25">
      <c r="A4668" s="8">
        <v>8</v>
      </c>
      <c r="B4668" s="8" t="s">
        <v>8766</v>
      </c>
      <c r="C4668" s="8">
        <v>242030093010</v>
      </c>
      <c r="D4668" s="8" t="s">
        <v>8767</v>
      </c>
      <c r="E4668" s="8" t="s">
        <v>30</v>
      </c>
      <c r="F4668" s="8" t="s">
        <v>8768</v>
      </c>
      <c r="G4668" s="10">
        <v>43787</v>
      </c>
      <c r="H4668" s="8" t="s">
        <v>31</v>
      </c>
      <c r="I4668" s="8" t="s">
        <v>38</v>
      </c>
      <c r="J4668" s="9">
        <v>74558.91</v>
      </c>
      <c r="K4668" s="9">
        <v>1491.18</v>
      </c>
      <c r="L4668" s="8">
        <v>0</v>
      </c>
      <c r="M4668" s="14">
        <f t="shared" si="219"/>
        <v>76050.09</v>
      </c>
      <c r="N4668" s="8">
        <v>0</v>
      </c>
      <c r="O4668" s="8">
        <v>0</v>
      </c>
      <c r="P4668" s="8" t="s">
        <v>78</v>
      </c>
      <c r="R4668" s="8">
        <v>6</v>
      </c>
      <c r="S4668" s="13">
        <f>_xlfn.XLOOKUP(P4668,rif_fee_schedule!$A$2:$A$84,rif_fee_schedule!C$2:C$84, 0)*1.628</f>
        <v>9105.4039999999986</v>
      </c>
      <c r="T4668" s="13">
        <f>_xlfn.XLOOKUP(P4668,rif_fee_schedule!$A$2:$A$84,rif_fee_schedule!D$2:D$84, 0)</f>
        <v>5288</v>
      </c>
      <c r="U4668" s="14">
        <f t="shared" si="220"/>
        <v>54632.423999999992</v>
      </c>
      <c r="V4668" s="14">
        <f t="shared" si="221"/>
        <v>31728</v>
      </c>
      <c r="W4668"/>
      <c r="Y4668" s="3">
        <v>38230434.439999998</v>
      </c>
      <c r="Z4668" s="3">
        <v>764608.82</v>
      </c>
      <c r="AA4668" s="3">
        <v>0</v>
      </c>
      <c r="AB4668">
        <v>0</v>
      </c>
      <c r="AC4668" s="3">
        <v>0</v>
      </c>
      <c r="AD4668" s="2">
        <v>-229524.99</v>
      </c>
      <c r="AE4668" s="3">
        <v>599122533.62</v>
      </c>
      <c r="AF4668" s="3">
        <v>12164932.65</v>
      </c>
      <c r="AG4668" s="3">
        <v>2628720.44</v>
      </c>
      <c r="AH4668" s="3">
        <v>103699.7</v>
      </c>
      <c r="AI4668" s="3">
        <v>2074</v>
      </c>
      <c r="AJ4668" s="2">
        <v>-10188946.82</v>
      </c>
    </row>
    <row r="4669" spans="1:36" hidden="1" x14ac:dyDescent="0.25">
      <c r="A4669" s="8">
        <v>8</v>
      </c>
      <c r="B4669" s="8" t="s">
        <v>8766</v>
      </c>
      <c r="C4669" s="8">
        <v>242030093010</v>
      </c>
      <c r="D4669" s="8" t="s">
        <v>8767</v>
      </c>
      <c r="E4669" s="8" t="s">
        <v>30</v>
      </c>
      <c r="F4669" s="8" t="s">
        <v>8768</v>
      </c>
      <c r="G4669" s="10">
        <v>43787</v>
      </c>
      <c r="H4669" s="8" t="s">
        <v>31</v>
      </c>
      <c r="I4669" s="8" t="s">
        <v>38</v>
      </c>
      <c r="J4669" s="9">
        <v>74558.91</v>
      </c>
      <c r="K4669" s="9">
        <v>1491.18</v>
      </c>
      <c r="L4669" s="8">
        <v>0</v>
      </c>
      <c r="M4669" s="14">
        <f t="shared" si="219"/>
        <v>76050.09</v>
      </c>
      <c r="N4669" s="8">
        <v>0</v>
      </c>
      <c r="O4669" s="8">
        <v>0</v>
      </c>
      <c r="P4669" s="8" t="s">
        <v>112</v>
      </c>
      <c r="R4669" s="8">
        <v>486</v>
      </c>
      <c r="S4669" s="13">
        <f>_xlfn.XLOOKUP(P4669,rif_fee_schedule!$A$2:$A$84,rif_fee_schedule!C$2:C$84, 0)*1.628</f>
        <v>53.092335999999996</v>
      </c>
      <c r="T4669" s="13">
        <f>_xlfn.XLOOKUP(P4669,rif_fee_schedule!$A$2:$A$84,rif_fee_schedule!D$2:D$84, 0)</f>
        <v>30.835000000000001</v>
      </c>
      <c r="U4669" s="14">
        <f t="shared" si="220"/>
        <v>25802.875295999998</v>
      </c>
      <c r="V4669" s="14">
        <f t="shared" si="221"/>
        <v>14985.810000000001</v>
      </c>
      <c r="W4669"/>
      <c r="Y4669" s="3">
        <v>38230434.439999998</v>
      </c>
      <c r="Z4669" s="3">
        <v>764608.82</v>
      </c>
      <c r="AA4669" s="3">
        <v>0</v>
      </c>
      <c r="AB4669">
        <v>0</v>
      </c>
      <c r="AC4669" s="3">
        <v>0</v>
      </c>
      <c r="AD4669" s="2">
        <v>-229524.99</v>
      </c>
      <c r="AE4669" s="3">
        <v>599122533.62</v>
      </c>
      <c r="AF4669" s="3">
        <v>12164932.65</v>
      </c>
      <c r="AG4669" s="3">
        <v>2628720.44</v>
      </c>
      <c r="AH4669" s="3">
        <v>103699.7</v>
      </c>
      <c r="AI4669" s="3">
        <v>2074</v>
      </c>
      <c r="AJ4669" s="2">
        <v>-10188946.82</v>
      </c>
    </row>
    <row r="4670" spans="1:36" hidden="1" x14ac:dyDescent="0.25">
      <c r="A4670" s="8">
        <v>2</v>
      </c>
      <c r="B4670" s="8" t="s">
        <v>1059</v>
      </c>
      <c r="C4670" s="8">
        <v>131120670230</v>
      </c>
      <c r="D4670" s="8" t="s">
        <v>1060</v>
      </c>
      <c r="E4670" s="8" t="s">
        <v>30</v>
      </c>
      <c r="G4670" s="10">
        <v>43781</v>
      </c>
      <c r="H4670" s="8" t="s">
        <v>31</v>
      </c>
      <c r="I4670" s="8" t="s">
        <v>32</v>
      </c>
      <c r="J4670" s="9">
        <v>47836.43</v>
      </c>
      <c r="K4670" s="9">
        <v>956.73</v>
      </c>
      <c r="L4670" s="8">
        <v>0</v>
      </c>
      <c r="M4670" s="14">
        <f t="shared" si="219"/>
        <v>48793.16</v>
      </c>
      <c r="N4670" s="8">
        <v>0</v>
      </c>
      <c r="O4670" s="8">
        <v>0</v>
      </c>
      <c r="P4670" s="8" t="s">
        <v>82</v>
      </c>
      <c r="R4670" s="11">
        <v>1631</v>
      </c>
      <c r="S4670" s="13">
        <f>_xlfn.XLOOKUP(P4670,rif_fee_schedule!$A$2:$A$84,rif_fee_schedule!C$2:C$84, 0)*1.628</f>
        <v>36.760239999999996</v>
      </c>
      <c r="T4670" s="13">
        <f>_xlfn.XLOOKUP(P4670,rif_fee_schedule!$A$2:$A$84,rif_fee_schedule!D$2:D$84, 0)</f>
        <v>21.35</v>
      </c>
      <c r="U4670" s="14">
        <f t="shared" si="220"/>
        <v>59955.951439999997</v>
      </c>
      <c r="V4670" s="14">
        <f t="shared" si="221"/>
        <v>34821.850000000006</v>
      </c>
      <c r="W4670" s="2"/>
      <c r="Y4670" s="3">
        <v>272008405.74000001</v>
      </c>
      <c r="Z4670" s="3">
        <v>5573244.3300000001</v>
      </c>
      <c r="AA4670" s="3">
        <v>0</v>
      </c>
      <c r="AB4670">
        <v>0</v>
      </c>
      <c r="AC4670" s="3">
        <v>0</v>
      </c>
      <c r="AD4670" s="2">
        <v>-7297347.0099999998</v>
      </c>
      <c r="AE4670" s="3">
        <v>599122533.62</v>
      </c>
      <c r="AF4670" s="3">
        <v>12164932.65</v>
      </c>
      <c r="AG4670" s="3">
        <v>2628720.44</v>
      </c>
      <c r="AH4670" s="3">
        <v>103699.7</v>
      </c>
      <c r="AI4670" s="3">
        <v>2074</v>
      </c>
      <c r="AJ4670" s="2">
        <v>-10188946.82</v>
      </c>
    </row>
    <row r="4671" spans="1:36" hidden="1" x14ac:dyDescent="0.25">
      <c r="A4671" s="8">
        <v>2</v>
      </c>
      <c r="B4671" s="8" t="s">
        <v>1059</v>
      </c>
      <c r="C4671" s="8">
        <v>131120670230</v>
      </c>
      <c r="D4671" s="8" t="s">
        <v>1060</v>
      </c>
      <c r="E4671" s="8" t="s">
        <v>30</v>
      </c>
      <c r="G4671" s="10">
        <v>43781</v>
      </c>
      <c r="H4671" s="8" t="s">
        <v>31</v>
      </c>
      <c r="I4671" s="8" t="s">
        <v>32</v>
      </c>
      <c r="J4671" s="9">
        <v>47836.43</v>
      </c>
      <c r="K4671" s="9">
        <v>956.73</v>
      </c>
      <c r="L4671" s="8">
        <v>0</v>
      </c>
      <c r="M4671" s="14">
        <f t="shared" si="219"/>
        <v>48793.16</v>
      </c>
      <c r="N4671" s="8">
        <v>0</v>
      </c>
      <c r="O4671" s="8">
        <v>0</v>
      </c>
      <c r="P4671" s="8" t="s">
        <v>43</v>
      </c>
      <c r="R4671" s="11">
        <v>-1631</v>
      </c>
      <c r="S4671" s="13">
        <f>_xlfn.XLOOKUP(P4671,rif_fee_schedule!$A$2:$A$84,rif_fee_schedule!C$2:C$84, 0)*1.628</f>
        <v>5.1216879999999998</v>
      </c>
      <c r="T4671" s="13">
        <f>_xlfn.XLOOKUP(P4671,rif_fee_schedule!$A$2:$A$84,rif_fee_schedule!D$2:D$84, 0)</f>
        <v>2.9740000000000002</v>
      </c>
      <c r="U4671" s="14">
        <f t="shared" si="220"/>
        <v>-8353.4731279999996</v>
      </c>
      <c r="V4671" s="14">
        <f t="shared" si="221"/>
        <v>-4850.5940000000001</v>
      </c>
      <c r="W4671" s="2"/>
      <c r="Y4671" s="3">
        <v>272008405.74000001</v>
      </c>
      <c r="Z4671" s="3">
        <v>5573244.3300000001</v>
      </c>
      <c r="AA4671" s="3">
        <v>0</v>
      </c>
      <c r="AB4671">
        <v>0</v>
      </c>
      <c r="AC4671" s="3">
        <v>0</v>
      </c>
      <c r="AD4671" s="2">
        <v>-7297347.0099999998</v>
      </c>
      <c r="AE4671" s="3">
        <v>599122533.62</v>
      </c>
      <c r="AF4671" s="3">
        <v>12164932.65</v>
      </c>
      <c r="AG4671" s="3">
        <v>2628720.44</v>
      </c>
      <c r="AH4671" s="3">
        <v>103699.7</v>
      </c>
      <c r="AI4671" s="3">
        <v>2074</v>
      </c>
      <c r="AJ4671" s="2">
        <v>-10188946.82</v>
      </c>
    </row>
    <row r="4672" spans="1:36" hidden="1" x14ac:dyDescent="0.25">
      <c r="A4672" s="8">
        <v>6</v>
      </c>
      <c r="B4672" s="8" t="s">
        <v>8294</v>
      </c>
      <c r="C4672" s="8">
        <v>3660070000336</v>
      </c>
      <c r="D4672" s="8" t="s">
        <v>8295</v>
      </c>
      <c r="E4672" s="8" t="s">
        <v>30</v>
      </c>
      <c r="G4672" s="10">
        <v>43812</v>
      </c>
      <c r="H4672" s="8" t="s">
        <v>31</v>
      </c>
      <c r="I4672" s="8" t="s">
        <v>32</v>
      </c>
      <c r="J4672" s="9">
        <v>60454.37</v>
      </c>
      <c r="K4672" s="9">
        <v>1209.08</v>
      </c>
      <c r="L4672" s="8">
        <v>0</v>
      </c>
      <c r="M4672" s="14">
        <f t="shared" si="219"/>
        <v>61663.450000000004</v>
      </c>
      <c r="N4672" s="8">
        <v>0</v>
      </c>
      <c r="O4672" s="8">
        <v>0</v>
      </c>
      <c r="P4672" s="8" t="s">
        <v>8292</v>
      </c>
      <c r="R4672" s="11">
        <v>4875</v>
      </c>
      <c r="S4672" s="13">
        <f>_xlfn.XLOOKUP(P4672,rif_fee_schedule!$A$2:$A$84,rif_fee_schedule!C$2:C$84, 0)*1.628</f>
        <v>0</v>
      </c>
      <c r="T4672" s="13">
        <f>_xlfn.XLOOKUP(P4672,rif_fee_schedule!$A$2:$A$84,rif_fee_schedule!D$2:D$84, 0)</f>
        <v>0</v>
      </c>
      <c r="U4672" s="14">
        <f t="shared" si="220"/>
        <v>0</v>
      </c>
      <c r="V4672" s="14">
        <f t="shared" si="221"/>
        <v>0</v>
      </c>
      <c r="W4672" s="2"/>
      <c r="Y4672" s="3">
        <v>43269262.359999999</v>
      </c>
      <c r="Z4672" s="3">
        <v>874367.57</v>
      </c>
      <c r="AA4672" s="3">
        <v>433279.63</v>
      </c>
      <c r="AB4672">
        <v>0</v>
      </c>
      <c r="AC4672" s="3">
        <v>0</v>
      </c>
      <c r="AD4672" s="2">
        <v>374512.67</v>
      </c>
      <c r="AE4672" s="3">
        <v>599122533.62</v>
      </c>
      <c r="AF4672" s="3">
        <v>12164932.65</v>
      </c>
      <c r="AG4672" s="3">
        <v>2628720.44</v>
      </c>
      <c r="AH4672" s="3">
        <v>103699.7</v>
      </c>
      <c r="AI4672" s="3">
        <v>2074</v>
      </c>
      <c r="AJ4672" s="2">
        <v>-10188946.82</v>
      </c>
    </row>
    <row r="4673" spans="1:36" hidden="1" x14ac:dyDescent="0.25">
      <c r="A4673" s="8">
        <v>6</v>
      </c>
      <c r="B4673" s="8" t="s">
        <v>8294</v>
      </c>
      <c r="C4673" s="8">
        <v>3660070000336</v>
      </c>
      <c r="D4673" s="8" t="s">
        <v>8295</v>
      </c>
      <c r="E4673" s="8" t="s">
        <v>30</v>
      </c>
      <c r="G4673" s="10">
        <v>43812</v>
      </c>
      <c r="H4673" s="8" t="s">
        <v>31</v>
      </c>
      <c r="I4673" s="8" t="s">
        <v>32</v>
      </c>
      <c r="J4673" s="9">
        <v>60454.37</v>
      </c>
      <c r="K4673" s="9">
        <v>1209.08</v>
      </c>
      <c r="L4673" s="8">
        <v>0</v>
      </c>
      <c r="M4673" s="14">
        <f t="shared" si="219"/>
        <v>61663.450000000004</v>
      </c>
      <c r="N4673" s="8">
        <v>0</v>
      </c>
      <c r="O4673" s="8">
        <v>0</v>
      </c>
      <c r="P4673" s="8" t="s">
        <v>184</v>
      </c>
      <c r="R4673" s="11">
        <v>3460</v>
      </c>
      <c r="S4673" s="13">
        <f>_xlfn.XLOOKUP(P4673,rif_fee_schedule!$A$2:$A$84,rif_fee_schedule!C$2:C$84, 0)*1.628</f>
        <v>0</v>
      </c>
      <c r="T4673" s="13">
        <f>_xlfn.XLOOKUP(P4673,rif_fee_schedule!$A$2:$A$84,rif_fee_schedule!D$2:D$84, 0)</f>
        <v>0</v>
      </c>
      <c r="U4673" s="14">
        <f t="shared" si="220"/>
        <v>0</v>
      </c>
      <c r="V4673" s="14">
        <f t="shared" si="221"/>
        <v>0</v>
      </c>
      <c r="W4673" s="2"/>
      <c r="Y4673" s="3">
        <v>43269262.359999999</v>
      </c>
      <c r="Z4673" s="3">
        <v>874367.57</v>
      </c>
      <c r="AA4673" s="3">
        <v>433279.63</v>
      </c>
      <c r="AB4673">
        <v>0</v>
      </c>
      <c r="AC4673" s="3">
        <v>0</v>
      </c>
      <c r="AD4673" s="2">
        <v>374512.67</v>
      </c>
      <c r="AE4673" s="3">
        <v>599122533.62</v>
      </c>
      <c r="AF4673" s="3">
        <v>12164932.65</v>
      </c>
      <c r="AG4673" s="3">
        <v>2628720.44</v>
      </c>
      <c r="AH4673" s="3">
        <v>103699.7</v>
      </c>
      <c r="AI4673" s="3">
        <v>2074</v>
      </c>
      <c r="AJ4673" s="2">
        <v>-10188946.82</v>
      </c>
    </row>
    <row r="4674" spans="1:36" hidden="1" x14ac:dyDescent="0.25">
      <c r="A4674" s="8">
        <v>6</v>
      </c>
      <c r="B4674" s="8" t="s">
        <v>8294</v>
      </c>
      <c r="C4674" s="8">
        <v>3660070000336</v>
      </c>
      <c r="D4674" s="8" t="s">
        <v>8295</v>
      </c>
      <c r="E4674" s="8" t="s">
        <v>30</v>
      </c>
      <c r="G4674" s="10">
        <v>43812</v>
      </c>
      <c r="H4674" s="8" t="s">
        <v>31</v>
      </c>
      <c r="I4674" s="8" t="s">
        <v>32</v>
      </c>
      <c r="J4674" s="9">
        <v>60454.37</v>
      </c>
      <c r="K4674" s="9">
        <v>1209.08</v>
      </c>
      <c r="L4674" s="8">
        <v>0</v>
      </c>
      <c r="M4674" s="14">
        <f t="shared" si="219"/>
        <v>61663.450000000004</v>
      </c>
      <c r="N4674" s="8">
        <v>0</v>
      </c>
      <c r="O4674" s="8">
        <v>0</v>
      </c>
      <c r="P4674" s="8" t="s">
        <v>43</v>
      </c>
      <c r="R4674" s="11">
        <v>1415</v>
      </c>
      <c r="S4674" s="13">
        <f>_xlfn.XLOOKUP(P4674,rif_fee_schedule!$A$2:$A$84,rif_fee_schedule!C$2:C$84, 0)*1.628</f>
        <v>5.1216879999999998</v>
      </c>
      <c r="T4674" s="13">
        <f>_xlfn.XLOOKUP(P4674,rif_fee_schedule!$A$2:$A$84,rif_fee_schedule!D$2:D$84, 0)</f>
        <v>2.9740000000000002</v>
      </c>
      <c r="U4674" s="14">
        <f t="shared" si="220"/>
        <v>7247.1885199999997</v>
      </c>
      <c r="V4674" s="14">
        <f t="shared" si="221"/>
        <v>4208.21</v>
      </c>
      <c r="W4674" s="2"/>
      <c r="Y4674" s="3">
        <v>43269262.359999999</v>
      </c>
      <c r="Z4674" s="3">
        <v>874367.57</v>
      </c>
      <c r="AA4674" s="3">
        <v>433279.63</v>
      </c>
      <c r="AB4674">
        <v>0</v>
      </c>
      <c r="AC4674" s="3">
        <v>0</v>
      </c>
      <c r="AD4674" s="2">
        <v>374512.67</v>
      </c>
      <c r="AE4674" s="3">
        <v>599122533.62</v>
      </c>
      <c r="AF4674" s="3">
        <v>12164932.65</v>
      </c>
      <c r="AG4674" s="3">
        <v>2628720.44</v>
      </c>
      <c r="AH4674" s="3">
        <v>103699.7</v>
      </c>
      <c r="AI4674" s="3">
        <v>2074</v>
      </c>
      <c r="AJ4674" s="2">
        <v>-10188946.82</v>
      </c>
    </row>
    <row r="4675" spans="1:36" hidden="1" x14ac:dyDescent="0.25">
      <c r="A4675" s="8">
        <v>6</v>
      </c>
      <c r="B4675" s="8" t="s">
        <v>8293</v>
      </c>
      <c r="C4675" s="8">
        <v>3660070000333</v>
      </c>
      <c r="D4675" s="8" t="s">
        <v>8291</v>
      </c>
      <c r="E4675" s="8" t="s">
        <v>30</v>
      </c>
      <c r="F4675" s="8" t="s">
        <v>640</v>
      </c>
      <c r="G4675" s="10">
        <v>43815</v>
      </c>
      <c r="H4675" s="8" t="s">
        <v>31</v>
      </c>
      <c r="I4675" s="8" t="s">
        <v>32</v>
      </c>
      <c r="J4675" s="9">
        <v>0</v>
      </c>
      <c r="K4675" s="9">
        <v>0</v>
      </c>
      <c r="L4675" s="8">
        <v>0</v>
      </c>
      <c r="M4675" s="14">
        <f t="shared" si="219"/>
        <v>0</v>
      </c>
      <c r="N4675" s="8">
        <v>0</v>
      </c>
      <c r="O4675" s="8">
        <v>0</v>
      </c>
      <c r="P4675" s="8" t="s">
        <v>1862</v>
      </c>
      <c r="R4675" s="11">
        <v>2105</v>
      </c>
      <c r="S4675" s="13">
        <f>_xlfn.XLOOKUP(P4675,rif_fee_schedule!$A$2:$A$84,rif_fee_schedule!C$2:C$84, 0)*1.628</f>
        <v>1.6963759999999999</v>
      </c>
      <c r="T4675" s="13">
        <f>_xlfn.XLOOKUP(P4675,rif_fee_schedule!$A$2:$A$84,rif_fee_schedule!D$2:D$84, 0)</f>
        <v>0.98499999999999999</v>
      </c>
      <c r="U4675" s="14">
        <f t="shared" si="220"/>
        <v>3570.8714799999998</v>
      </c>
      <c r="V4675" s="14">
        <f t="shared" si="221"/>
        <v>2073.4250000000002</v>
      </c>
      <c r="W4675" s="2"/>
      <c r="Y4675" s="3">
        <v>43269262.359999999</v>
      </c>
      <c r="Z4675" s="3">
        <v>874367.57</v>
      </c>
      <c r="AA4675" s="3">
        <v>433279.63</v>
      </c>
      <c r="AB4675">
        <v>0</v>
      </c>
      <c r="AC4675" s="3">
        <v>0</v>
      </c>
      <c r="AD4675" s="2">
        <v>374512.67</v>
      </c>
      <c r="AE4675" s="3">
        <v>599122533.62</v>
      </c>
      <c r="AF4675" s="3">
        <v>12164932.65</v>
      </c>
      <c r="AG4675" s="3">
        <v>2628720.44</v>
      </c>
      <c r="AH4675" s="3">
        <v>103699.7</v>
      </c>
      <c r="AI4675" s="3">
        <v>2074</v>
      </c>
      <c r="AJ4675" s="2">
        <v>-10188946.82</v>
      </c>
    </row>
    <row r="4676" spans="1:36" hidden="1" x14ac:dyDescent="0.25">
      <c r="A4676" s="8">
        <v>6</v>
      </c>
      <c r="B4676" s="8" t="s">
        <v>8293</v>
      </c>
      <c r="C4676" s="8">
        <v>3660070000333</v>
      </c>
      <c r="D4676" s="8" t="s">
        <v>8291</v>
      </c>
      <c r="E4676" s="8" t="s">
        <v>30</v>
      </c>
      <c r="F4676" s="8" t="s">
        <v>640</v>
      </c>
      <c r="G4676" s="10">
        <v>43815</v>
      </c>
      <c r="H4676" s="8" t="s">
        <v>31</v>
      </c>
      <c r="I4676" s="8" t="s">
        <v>32</v>
      </c>
      <c r="J4676" s="9">
        <v>0</v>
      </c>
      <c r="K4676" s="9">
        <v>0</v>
      </c>
      <c r="L4676" s="8">
        <v>0</v>
      </c>
      <c r="M4676" s="14">
        <f t="shared" si="219"/>
        <v>0</v>
      </c>
      <c r="N4676" s="8">
        <v>0</v>
      </c>
      <c r="O4676" s="8">
        <v>0</v>
      </c>
      <c r="P4676" s="8" t="s">
        <v>72</v>
      </c>
      <c r="R4676" s="11">
        <v>2105</v>
      </c>
      <c r="S4676" s="13">
        <f>_xlfn.XLOOKUP(P4676,rif_fee_schedule!$A$2:$A$84,rif_fee_schedule!C$2:C$84, 0)*1.628</f>
        <v>15.918583999999999</v>
      </c>
      <c r="T4676" s="13">
        <f>_xlfn.XLOOKUP(P4676,rif_fee_schedule!$A$2:$A$84,rif_fee_schedule!D$2:D$84, 0)</f>
        <v>9.2460000000000004</v>
      </c>
      <c r="U4676" s="14">
        <f t="shared" si="220"/>
        <v>33508.619319999998</v>
      </c>
      <c r="V4676" s="14">
        <f t="shared" si="221"/>
        <v>19462.830000000002</v>
      </c>
      <c r="W4676" s="2"/>
      <c r="Y4676" s="3">
        <v>43269262.359999999</v>
      </c>
      <c r="Z4676" s="3">
        <v>874367.57</v>
      </c>
      <c r="AA4676" s="3">
        <v>433279.63</v>
      </c>
      <c r="AB4676">
        <v>0</v>
      </c>
      <c r="AC4676" s="3">
        <v>0</v>
      </c>
      <c r="AD4676" s="2">
        <v>374512.67</v>
      </c>
      <c r="AE4676" s="3">
        <v>599122533.62</v>
      </c>
      <c r="AF4676" s="3">
        <v>12164932.65</v>
      </c>
      <c r="AG4676" s="3">
        <v>2628720.44</v>
      </c>
      <c r="AH4676" s="3">
        <v>103699.7</v>
      </c>
      <c r="AI4676" s="3">
        <v>2074</v>
      </c>
      <c r="AJ4676" s="2">
        <v>-10188946.82</v>
      </c>
    </row>
    <row r="4677" spans="1:36" hidden="1" x14ac:dyDescent="0.25">
      <c r="A4677" s="8">
        <v>6</v>
      </c>
      <c r="B4677" s="8" t="s">
        <v>8293</v>
      </c>
      <c r="C4677" s="8">
        <v>3660070000333</v>
      </c>
      <c r="D4677" s="8" t="s">
        <v>8291</v>
      </c>
      <c r="E4677" s="8" t="s">
        <v>30</v>
      </c>
      <c r="F4677" s="8" t="s">
        <v>640</v>
      </c>
      <c r="G4677" s="10">
        <v>43815</v>
      </c>
      <c r="H4677" s="8" t="s">
        <v>31</v>
      </c>
      <c r="I4677" s="8" t="s">
        <v>32</v>
      </c>
      <c r="J4677" s="9">
        <v>0</v>
      </c>
      <c r="K4677" s="9">
        <v>0</v>
      </c>
      <c r="L4677" s="8">
        <v>0</v>
      </c>
      <c r="M4677" s="14">
        <f t="shared" si="219"/>
        <v>0</v>
      </c>
      <c r="N4677" s="8">
        <v>0</v>
      </c>
      <c r="O4677" s="8">
        <v>0</v>
      </c>
      <c r="P4677" s="8" t="s">
        <v>45</v>
      </c>
      <c r="R4677" s="11">
        <v>-1926.76</v>
      </c>
      <c r="S4677" s="13">
        <f>_xlfn.XLOOKUP(P4677,rif_fee_schedule!$A$2:$A$84,rif_fee_schedule!C$2:C$84, 0)*1.628</f>
        <v>19.244587999999997</v>
      </c>
      <c r="T4677" s="13">
        <f>_xlfn.XLOOKUP(P4677,rif_fee_schedule!$A$2:$A$84,rif_fee_schedule!D$2:D$84, 0)</f>
        <v>11.177</v>
      </c>
      <c r="U4677" s="14">
        <f t="shared" si="220"/>
        <v>-37079.702374879991</v>
      </c>
      <c r="V4677" s="14">
        <f t="shared" si="221"/>
        <v>-21535.396519999998</v>
      </c>
      <c r="W4677" s="2"/>
      <c r="Y4677" s="3">
        <v>43269262.359999999</v>
      </c>
      <c r="Z4677" s="3">
        <v>874367.57</v>
      </c>
      <c r="AA4677" s="3">
        <v>433279.63</v>
      </c>
      <c r="AB4677">
        <v>0</v>
      </c>
      <c r="AC4677" s="3">
        <v>0</v>
      </c>
      <c r="AD4677" s="2">
        <v>374512.67</v>
      </c>
      <c r="AE4677" s="3">
        <v>599122533.62</v>
      </c>
      <c r="AF4677" s="3">
        <v>12164932.65</v>
      </c>
      <c r="AG4677" s="3">
        <v>2628720.44</v>
      </c>
      <c r="AH4677" s="3">
        <v>103699.7</v>
      </c>
      <c r="AI4677" s="3">
        <v>2074</v>
      </c>
      <c r="AJ4677" s="2">
        <v>-10188946.82</v>
      </c>
    </row>
    <row r="4678" spans="1:36" hidden="1" x14ac:dyDescent="0.25">
      <c r="A4678" s="8">
        <v>6</v>
      </c>
      <c r="B4678" s="8" t="s">
        <v>8293</v>
      </c>
      <c r="C4678" s="8">
        <v>3660070000333</v>
      </c>
      <c r="D4678" s="8" t="s">
        <v>8291</v>
      </c>
      <c r="E4678" s="8" t="s">
        <v>30</v>
      </c>
      <c r="F4678" s="8" t="s">
        <v>640</v>
      </c>
      <c r="G4678" s="10">
        <v>43815</v>
      </c>
      <c r="H4678" s="8" t="s">
        <v>31</v>
      </c>
      <c r="I4678" s="8" t="s">
        <v>32</v>
      </c>
      <c r="J4678" s="9">
        <v>0</v>
      </c>
      <c r="K4678" s="9">
        <v>0</v>
      </c>
      <c r="L4678" s="8">
        <v>0</v>
      </c>
      <c r="M4678" s="14">
        <f t="shared" si="219"/>
        <v>0</v>
      </c>
      <c r="N4678" s="8">
        <v>0</v>
      </c>
      <c r="O4678" s="8">
        <v>0</v>
      </c>
      <c r="P4678" s="8" t="s">
        <v>106</v>
      </c>
      <c r="R4678" s="8">
        <v>0.16</v>
      </c>
      <c r="S4678" s="13">
        <f>_xlfn.XLOOKUP(P4678,rif_fee_schedule!$A$2:$A$84,rif_fee_schedule!C$2:C$84, 0)*1.628</f>
        <v>0</v>
      </c>
      <c r="T4678" s="13">
        <f>_xlfn.XLOOKUP(P4678,rif_fee_schedule!$A$2:$A$84,rif_fee_schedule!D$2:D$84, 0)</f>
        <v>0</v>
      </c>
      <c r="U4678" s="14">
        <f t="shared" si="220"/>
        <v>0</v>
      </c>
      <c r="V4678" s="14">
        <f t="shared" si="221"/>
        <v>0</v>
      </c>
      <c r="W4678"/>
      <c r="Y4678" s="3">
        <v>43269262.359999999</v>
      </c>
      <c r="Z4678" s="3">
        <v>874367.57</v>
      </c>
      <c r="AA4678" s="3">
        <v>433279.63</v>
      </c>
      <c r="AB4678">
        <v>0</v>
      </c>
      <c r="AC4678" s="3">
        <v>0</v>
      </c>
      <c r="AD4678" s="2">
        <v>374512.67</v>
      </c>
      <c r="AE4678" s="3">
        <v>599122533.62</v>
      </c>
      <c r="AF4678" s="3">
        <v>12164932.65</v>
      </c>
      <c r="AG4678" s="3">
        <v>2628720.44</v>
      </c>
      <c r="AH4678" s="3">
        <v>103699.7</v>
      </c>
      <c r="AI4678" s="3">
        <v>2074</v>
      </c>
      <c r="AJ4678" s="2">
        <v>-10188946.82</v>
      </c>
    </row>
    <row r="4679" spans="1:36" hidden="1" x14ac:dyDescent="0.25">
      <c r="A4679" s="8">
        <v>6</v>
      </c>
      <c r="B4679" s="8" t="s">
        <v>8290</v>
      </c>
      <c r="C4679" s="8">
        <v>3660070000330</v>
      </c>
      <c r="D4679" s="8" t="s">
        <v>8291</v>
      </c>
      <c r="E4679" s="8" t="s">
        <v>30</v>
      </c>
      <c r="G4679" s="10">
        <v>43826</v>
      </c>
      <c r="H4679" s="8" t="s">
        <v>31</v>
      </c>
      <c r="I4679" s="8" t="s">
        <v>32</v>
      </c>
      <c r="J4679" s="9">
        <v>33811.32</v>
      </c>
      <c r="K4679" s="9">
        <v>676.23</v>
      </c>
      <c r="L4679" s="8">
        <v>0</v>
      </c>
      <c r="M4679" s="14">
        <f t="shared" si="219"/>
        <v>34487.550000000003</v>
      </c>
      <c r="N4679" s="8">
        <v>0</v>
      </c>
      <c r="O4679" s="8">
        <v>0</v>
      </c>
      <c r="P4679" s="8" t="s">
        <v>184</v>
      </c>
      <c r="R4679" s="11">
        <v>2064</v>
      </c>
      <c r="S4679" s="13">
        <f>_xlfn.XLOOKUP(P4679,rif_fee_schedule!$A$2:$A$84,rif_fee_schedule!C$2:C$84, 0)*1.628</f>
        <v>0</v>
      </c>
      <c r="T4679" s="13">
        <f>_xlfn.XLOOKUP(P4679,rif_fee_schedule!$A$2:$A$84,rif_fee_schedule!D$2:D$84, 0)</f>
        <v>0</v>
      </c>
      <c r="U4679" s="14">
        <f t="shared" si="220"/>
        <v>0</v>
      </c>
      <c r="V4679" s="14">
        <f t="shared" si="221"/>
        <v>0</v>
      </c>
      <c r="W4679" s="2"/>
      <c r="Y4679" s="3">
        <v>43269262.359999999</v>
      </c>
      <c r="Z4679" s="3">
        <v>874367.57</v>
      </c>
      <c r="AA4679" s="3">
        <v>433279.63</v>
      </c>
      <c r="AB4679">
        <v>0</v>
      </c>
      <c r="AC4679" s="3">
        <v>0</v>
      </c>
      <c r="AD4679" s="2">
        <v>374512.67</v>
      </c>
      <c r="AE4679" s="3">
        <v>599122533.62</v>
      </c>
      <c r="AF4679" s="3">
        <v>12164932.65</v>
      </c>
      <c r="AG4679" s="3">
        <v>2628720.44</v>
      </c>
      <c r="AH4679" s="3">
        <v>103699.7</v>
      </c>
      <c r="AI4679" s="3">
        <v>2074</v>
      </c>
      <c r="AJ4679" s="2">
        <v>-10188946.82</v>
      </c>
    </row>
    <row r="4680" spans="1:36" hidden="1" x14ac:dyDescent="0.25">
      <c r="A4680" s="8">
        <v>6</v>
      </c>
      <c r="B4680" s="8" t="s">
        <v>8290</v>
      </c>
      <c r="C4680" s="8">
        <v>3660070000330</v>
      </c>
      <c r="D4680" s="8" t="s">
        <v>8291</v>
      </c>
      <c r="E4680" s="8" t="s">
        <v>30</v>
      </c>
      <c r="G4680" s="10">
        <v>43826</v>
      </c>
      <c r="H4680" s="8" t="s">
        <v>31</v>
      </c>
      <c r="I4680" s="8" t="s">
        <v>32</v>
      </c>
      <c r="J4680" s="9">
        <v>33811.32</v>
      </c>
      <c r="K4680" s="9">
        <v>676.23</v>
      </c>
      <c r="L4680" s="8">
        <v>0</v>
      </c>
      <c r="M4680" s="14">
        <f t="shared" si="219"/>
        <v>34487.550000000003</v>
      </c>
      <c r="N4680" s="8">
        <v>0</v>
      </c>
      <c r="O4680" s="8">
        <v>0</v>
      </c>
      <c r="P4680" s="8" t="s">
        <v>8292</v>
      </c>
      <c r="R4680" s="11">
        <v>2559</v>
      </c>
      <c r="S4680" s="13">
        <f>_xlfn.XLOOKUP(P4680,rif_fee_schedule!$A$2:$A$84,rif_fee_schedule!C$2:C$84, 0)*1.628</f>
        <v>0</v>
      </c>
      <c r="T4680" s="13">
        <f>_xlfn.XLOOKUP(P4680,rif_fee_schedule!$A$2:$A$84,rif_fee_schedule!D$2:D$84, 0)</f>
        <v>0</v>
      </c>
      <c r="U4680" s="14">
        <f t="shared" si="220"/>
        <v>0</v>
      </c>
      <c r="V4680" s="14">
        <f t="shared" si="221"/>
        <v>0</v>
      </c>
      <c r="W4680" s="2"/>
      <c r="Y4680" s="3">
        <v>43269262.359999999</v>
      </c>
      <c r="Z4680" s="3">
        <v>874367.57</v>
      </c>
      <c r="AA4680" s="3">
        <v>433279.63</v>
      </c>
      <c r="AB4680">
        <v>0</v>
      </c>
      <c r="AC4680" s="3">
        <v>0</v>
      </c>
      <c r="AD4680" s="2">
        <v>374512.67</v>
      </c>
      <c r="AE4680" s="3">
        <v>599122533.62</v>
      </c>
      <c r="AF4680" s="3">
        <v>12164932.65</v>
      </c>
      <c r="AG4680" s="3">
        <v>2628720.44</v>
      </c>
      <c r="AH4680" s="3">
        <v>103699.7</v>
      </c>
      <c r="AI4680" s="3">
        <v>2074</v>
      </c>
      <c r="AJ4680" s="2">
        <v>-10188946.82</v>
      </c>
    </row>
    <row r="4681" spans="1:36" hidden="1" x14ac:dyDescent="0.25">
      <c r="A4681" s="8">
        <v>6</v>
      </c>
      <c r="B4681" s="8" t="s">
        <v>8290</v>
      </c>
      <c r="C4681" s="8">
        <v>3660070000330</v>
      </c>
      <c r="D4681" s="8" t="s">
        <v>8291</v>
      </c>
      <c r="E4681" s="8" t="s">
        <v>30</v>
      </c>
      <c r="G4681" s="10">
        <v>43826</v>
      </c>
      <c r="H4681" s="8" t="s">
        <v>31</v>
      </c>
      <c r="I4681" s="8" t="s">
        <v>32</v>
      </c>
      <c r="J4681" s="9">
        <v>33811.32</v>
      </c>
      <c r="K4681" s="9">
        <v>676.23</v>
      </c>
      <c r="L4681" s="8">
        <v>0</v>
      </c>
      <c r="M4681" s="14">
        <f t="shared" si="219"/>
        <v>34487.550000000003</v>
      </c>
      <c r="N4681" s="8">
        <v>0</v>
      </c>
      <c r="O4681" s="8">
        <v>0</v>
      </c>
      <c r="P4681" s="8" t="s">
        <v>43</v>
      </c>
      <c r="R4681" s="8">
        <v>495</v>
      </c>
      <c r="S4681" s="13">
        <f>_xlfn.XLOOKUP(P4681,rif_fee_schedule!$A$2:$A$84,rif_fee_schedule!C$2:C$84, 0)*1.628</f>
        <v>5.1216879999999998</v>
      </c>
      <c r="T4681" s="13">
        <f>_xlfn.XLOOKUP(P4681,rif_fee_schedule!$A$2:$A$84,rif_fee_schedule!D$2:D$84, 0)</f>
        <v>2.9740000000000002</v>
      </c>
      <c r="U4681" s="14">
        <f t="shared" si="220"/>
        <v>2535.2355600000001</v>
      </c>
      <c r="V4681" s="14">
        <f t="shared" si="221"/>
        <v>1472.13</v>
      </c>
      <c r="W4681"/>
      <c r="Y4681" s="3">
        <v>43269262.359999999</v>
      </c>
      <c r="Z4681" s="3">
        <v>874367.57</v>
      </c>
      <c r="AA4681" s="3">
        <v>433279.63</v>
      </c>
      <c r="AB4681">
        <v>0</v>
      </c>
      <c r="AC4681" s="3">
        <v>0</v>
      </c>
      <c r="AD4681" s="2">
        <v>374512.67</v>
      </c>
      <c r="AE4681" s="3">
        <v>599122533.62</v>
      </c>
      <c r="AF4681" s="3">
        <v>12164932.65</v>
      </c>
      <c r="AG4681" s="3">
        <v>2628720.44</v>
      </c>
      <c r="AH4681" s="3">
        <v>103699.7</v>
      </c>
      <c r="AI4681" s="3">
        <v>2074</v>
      </c>
      <c r="AJ4681" s="2">
        <v>-10188946.82</v>
      </c>
    </row>
    <row r="4682" spans="1:36" hidden="1" x14ac:dyDescent="0.25">
      <c r="A4682" s="8">
        <v>2</v>
      </c>
      <c r="B4682" s="8" t="s">
        <v>2191</v>
      </c>
      <c r="C4682" s="8">
        <v>141200160020</v>
      </c>
      <c r="D4682" s="8" t="s">
        <v>2192</v>
      </c>
      <c r="E4682" s="8" t="s">
        <v>30</v>
      </c>
      <c r="F4682" s="8" t="s">
        <v>2193</v>
      </c>
      <c r="G4682" s="10">
        <v>43782</v>
      </c>
      <c r="H4682" s="8" t="s">
        <v>31</v>
      </c>
      <c r="I4682" s="8" t="s">
        <v>38</v>
      </c>
      <c r="J4682" s="9">
        <v>0</v>
      </c>
      <c r="K4682" s="9">
        <v>0</v>
      </c>
      <c r="L4682" s="8">
        <v>0</v>
      </c>
      <c r="M4682" s="14">
        <f t="shared" si="219"/>
        <v>0</v>
      </c>
      <c r="N4682" s="8">
        <v>0</v>
      </c>
      <c r="O4682" s="8">
        <v>0</v>
      </c>
      <c r="P4682" s="8" t="s">
        <v>77</v>
      </c>
      <c r="R4682" s="8">
        <v>1</v>
      </c>
      <c r="S4682" s="13">
        <f>_xlfn.XLOOKUP(P4682,rif_fee_schedule!$A$2:$A$84,rif_fee_schedule!C$2:C$84, 0)*1.628</f>
        <v>9769.6279999999988</v>
      </c>
      <c r="T4682" s="13">
        <f>_xlfn.XLOOKUP(P4682,rif_fee_schedule!$A$2:$A$84,rif_fee_schedule!D$2:D$84, 0)</f>
        <v>5674</v>
      </c>
      <c r="U4682" s="14">
        <f t="shared" si="220"/>
        <v>9769.6279999999988</v>
      </c>
      <c r="V4682" s="14">
        <f t="shared" si="221"/>
        <v>5674</v>
      </c>
      <c r="W4682"/>
      <c r="Y4682" s="3">
        <v>272008405.74000001</v>
      </c>
      <c r="Z4682" s="3">
        <v>5573244.3300000001</v>
      </c>
      <c r="AA4682" s="3">
        <v>0</v>
      </c>
      <c r="AB4682">
        <v>0</v>
      </c>
      <c r="AC4682" s="3">
        <v>0</v>
      </c>
      <c r="AD4682" s="2">
        <v>-7297347.0099999998</v>
      </c>
      <c r="AE4682" s="3">
        <v>599122533.62</v>
      </c>
      <c r="AF4682" s="3">
        <v>12164932.65</v>
      </c>
      <c r="AG4682" s="3">
        <v>2628720.44</v>
      </c>
      <c r="AH4682" s="3">
        <v>103699.7</v>
      </c>
      <c r="AI4682" s="3">
        <v>2074</v>
      </c>
      <c r="AJ4682" s="2">
        <v>-10188946.82</v>
      </c>
    </row>
    <row r="4683" spans="1:36" hidden="1" x14ac:dyDescent="0.25">
      <c r="A4683" s="8">
        <v>2</v>
      </c>
      <c r="B4683" s="8" t="s">
        <v>2191</v>
      </c>
      <c r="C4683" s="8">
        <v>141200160020</v>
      </c>
      <c r="D4683" s="8" t="s">
        <v>2192</v>
      </c>
      <c r="E4683" s="8" t="s">
        <v>30</v>
      </c>
      <c r="F4683" s="8" t="s">
        <v>2193</v>
      </c>
      <c r="G4683" s="10">
        <v>43782</v>
      </c>
      <c r="H4683" s="8" t="s">
        <v>31</v>
      </c>
      <c r="I4683" s="8" t="s">
        <v>38</v>
      </c>
      <c r="J4683" s="9">
        <v>0</v>
      </c>
      <c r="K4683" s="9">
        <v>0</v>
      </c>
      <c r="L4683" s="8">
        <v>0</v>
      </c>
      <c r="M4683" s="14">
        <f t="shared" si="219"/>
        <v>0</v>
      </c>
      <c r="N4683" s="8">
        <v>0</v>
      </c>
      <c r="O4683" s="8">
        <v>0</v>
      </c>
      <c r="P4683" s="8" t="s">
        <v>77</v>
      </c>
      <c r="R4683" s="8">
        <v>-1</v>
      </c>
      <c r="S4683" s="13">
        <f>_xlfn.XLOOKUP(P4683,rif_fee_schedule!$A$2:$A$84,rif_fee_schedule!C$2:C$84, 0)*1.628</f>
        <v>9769.6279999999988</v>
      </c>
      <c r="T4683" s="13">
        <f>_xlfn.XLOOKUP(P4683,rif_fee_schedule!$A$2:$A$84,rif_fee_schedule!D$2:D$84, 0)</f>
        <v>5674</v>
      </c>
      <c r="U4683" s="14">
        <f t="shared" si="220"/>
        <v>-9769.6279999999988</v>
      </c>
      <c r="V4683" s="14">
        <f t="shared" si="221"/>
        <v>-5674</v>
      </c>
      <c r="W4683"/>
      <c r="Y4683" s="3">
        <v>272008405.74000001</v>
      </c>
      <c r="Z4683" s="3">
        <v>5573244.3300000001</v>
      </c>
      <c r="AA4683" s="3">
        <v>0</v>
      </c>
      <c r="AB4683">
        <v>0</v>
      </c>
      <c r="AC4683" s="3">
        <v>0</v>
      </c>
      <c r="AD4683" s="2">
        <v>-7297347.0099999998</v>
      </c>
      <c r="AE4683" s="3">
        <v>599122533.62</v>
      </c>
      <c r="AF4683" s="3">
        <v>12164932.65</v>
      </c>
      <c r="AG4683" s="3">
        <v>2628720.44</v>
      </c>
      <c r="AH4683" s="3">
        <v>103699.7</v>
      </c>
      <c r="AI4683" s="3">
        <v>2074</v>
      </c>
      <c r="AJ4683" s="2">
        <v>-10188946.82</v>
      </c>
    </row>
    <row r="4684" spans="1:36" hidden="1" x14ac:dyDescent="0.25">
      <c r="A4684" s="8">
        <v>8</v>
      </c>
      <c r="B4684" s="8" t="s">
        <v>8769</v>
      </c>
      <c r="C4684" s="8">
        <v>242030030390</v>
      </c>
      <c r="D4684" s="8" t="s">
        <v>8770</v>
      </c>
      <c r="E4684" s="8" t="s">
        <v>30</v>
      </c>
      <c r="F4684" s="8" t="s">
        <v>640</v>
      </c>
      <c r="G4684" s="10">
        <v>43790</v>
      </c>
      <c r="H4684" s="8" t="s">
        <v>31</v>
      </c>
      <c r="I4684" s="8" t="s">
        <v>32</v>
      </c>
      <c r="J4684" s="9">
        <v>0</v>
      </c>
      <c r="K4684" s="9">
        <v>0</v>
      </c>
      <c r="L4684" s="8">
        <v>0</v>
      </c>
      <c r="M4684" s="14">
        <f t="shared" si="219"/>
        <v>0</v>
      </c>
      <c r="N4684" s="8">
        <v>0</v>
      </c>
      <c r="O4684" s="8">
        <v>0</v>
      </c>
      <c r="P4684" s="8" t="s">
        <v>106</v>
      </c>
      <c r="R4684" s="8">
        <v>14.84</v>
      </c>
      <c r="S4684" s="13">
        <f>_xlfn.XLOOKUP(P4684,rif_fee_schedule!$A$2:$A$84,rif_fee_schedule!C$2:C$84, 0)*1.628</f>
        <v>0</v>
      </c>
      <c r="T4684" s="13">
        <f>_xlfn.XLOOKUP(P4684,rif_fee_schedule!$A$2:$A$84,rif_fee_schedule!D$2:D$84, 0)</f>
        <v>0</v>
      </c>
      <c r="U4684" s="14">
        <f t="shared" si="220"/>
        <v>0</v>
      </c>
      <c r="V4684" s="14">
        <f t="shared" si="221"/>
        <v>0</v>
      </c>
      <c r="W4684"/>
      <c r="Y4684" s="3">
        <v>38230434.439999998</v>
      </c>
      <c r="Z4684" s="3">
        <v>764608.82</v>
      </c>
      <c r="AA4684" s="3">
        <v>0</v>
      </c>
      <c r="AB4684">
        <v>0</v>
      </c>
      <c r="AC4684" s="3">
        <v>0</v>
      </c>
      <c r="AD4684" s="2">
        <v>-229524.99</v>
      </c>
      <c r="AE4684" s="3">
        <v>599122533.62</v>
      </c>
      <c r="AF4684" s="3">
        <v>12164932.65</v>
      </c>
      <c r="AG4684" s="3">
        <v>2628720.44</v>
      </c>
      <c r="AH4684" s="3">
        <v>103699.7</v>
      </c>
      <c r="AI4684" s="3">
        <v>2074</v>
      </c>
      <c r="AJ4684" s="2">
        <v>-10188946.82</v>
      </c>
    </row>
    <row r="4685" spans="1:36" hidden="1" x14ac:dyDescent="0.25">
      <c r="A4685" s="8">
        <v>8</v>
      </c>
      <c r="B4685" s="8" t="s">
        <v>8769</v>
      </c>
      <c r="C4685" s="8">
        <v>242030030390</v>
      </c>
      <c r="D4685" s="8" t="s">
        <v>8770</v>
      </c>
      <c r="E4685" s="8" t="s">
        <v>30</v>
      </c>
      <c r="F4685" s="8" t="s">
        <v>640</v>
      </c>
      <c r="G4685" s="10">
        <v>43790</v>
      </c>
      <c r="H4685" s="8" t="s">
        <v>31</v>
      </c>
      <c r="I4685" s="8" t="s">
        <v>32</v>
      </c>
      <c r="J4685" s="9">
        <v>0</v>
      </c>
      <c r="K4685" s="9">
        <v>0</v>
      </c>
      <c r="L4685" s="8">
        <v>0</v>
      </c>
      <c r="M4685" s="14">
        <f t="shared" si="219"/>
        <v>0</v>
      </c>
      <c r="N4685" s="8">
        <v>0</v>
      </c>
      <c r="O4685" s="8">
        <v>0</v>
      </c>
      <c r="P4685" s="8" t="s">
        <v>113</v>
      </c>
      <c r="R4685" s="8">
        <v>-7.43</v>
      </c>
      <c r="S4685" s="13">
        <f>_xlfn.XLOOKUP(P4685,rif_fee_schedule!$A$2:$A$84,rif_fee_schedule!C$2:C$84, 0)*1.628</f>
        <v>6860.3919999999998</v>
      </c>
      <c r="T4685" s="13">
        <f>_xlfn.XLOOKUP(P4685,rif_fee_schedule!$A$2:$A$84,rif_fee_schedule!D$2:D$84, 0)</f>
        <v>3984</v>
      </c>
      <c r="U4685" s="14">
        <f t="shared" si="220"/>
        <v>-50972.71256</v>
      </c>
      <c r="V4685" s="14">
        <f t="shared" si="221"/>
        <v>-29601.119999999999</v>
      </c>
      <c r="W4685"/>
      <c r="Y4685" s="3">
        <v>38230434.439999998</v>
      </c>
      <c r="Z4685" s="3">
        <v>764608.82</v>
      </c>
      <c r="AA4685" s="3">
        <v>0</v>
      </c>
      <c r="AB4685">
        <v>0</v>
      </c>
      <c r="AC4685" s="3">
        <v>0</v>
      </c>
      <c r="AD4685" s="2">
        <v>-229524.99</v>
      </c>
      <c r="AE4685" s="3">
        <v>599122533.62</v>
      </c>
      <c r="AF4685" s="3">
        <v>12164932.65</v>
      </c>
      <c r="AG4685" s="3">
        <v>2628720.44</v>
      </c>
      <c r="AH4685" s="3">
        <v>103699.7</v>
      </c>
      <c r="AI4685" s="3">
        <v>2074</v>
      </c>
      <c r="AJ4685" s="2">
        <v>-10188946.82</v>
      </c>
    </row>
    <row r="4686" spans="1:36" hidden="1" x14ac:dyDescent="0.25">
      <c r="A4686" s="8">
        <v>8</v>
      </c>
      <c r="B4686" s="8" t="s">
        <v>8769</v>
      </c>
      <c r="C4686" s="8">
        <v>242030030390</v>
      </c>
      <c r="D4686" s="8" t="s">
        <v>8770</v>
      </c>
      <c r="E4686" s="8" t="s">
        <v>30</v>
      </c>
      <c r="F4686" s="8" t="s">
        <v>640</v>
      </c>
      <c r="G4686" s="10">
        <v>43790</v>
      </c>
      <c r="H4686" s="8" t="s">
        <v>31</v>
      </c>
      <c r="I4686" s="8" t="s">
        <v>32</v>
      </c>
      <c r="J4686" s="9">
        <v>0</v>
      </c>
      <c r="K4686" s="9">
        <v>0</v>
      </c>
      <c r="L4686" s="8">
        <v>0</v>
      </c>
      <c r="M4686" s="14">
        <f t="shared" si="219"/>
        <v>0</v>
      </c>
      <c r="N4686" s="8">
        <v>0</v>
      </c>
      <c r="O4686" s="8">
        <v>0</v>
      </c>
      <c r="P4686" s="8" t="s">
        <v>629</v>
      </c>
      <c r="R4686" s="8">
        <v>8</v>
      </c>
      <c r="S4686" s="13">
        <f>_xlfn.XLOOKUP(P4686,rif_fee_schedule!$A$2:$A$84,rif_fee_schedule!C$2:C$84, 0)*1.628</f>
        <v>6370.3639999999996</v>
      </c>
      <c r="T4686" s="13">
        <f>_xlfn.XLOOKUP(P4686,rif_fee_schedule!$A$2:$A$84,rif_fee_schedule!D$2:D$84, 0)</f>
        <v>3699</v>
      </c>
      <c r="U4686" s="14">
        <f t="shared" si="220"/>
        <v>50962.911999999997</v>
      </c>
      <c r="V4686" s="14">
        <f t="shared" si="221"/>
        <v>29592</v>
      </c>
      <c r="W4686"/>
      <c r="Y4686" s="3">
        <v>38230434.439999998</v>
      </c>
      <c r="Z4686" s="3">
        <v>764608.82</v>
      </c>
      <c r="AA4686" s="3">
        <v>0</v>
      </c>
      <c r="AB4686">
        <v>0</v>
      </c>
      <c r="AC4686" s="3">
        <v>0</v>
      </c>
      <c r="AD4686" s="2">
        <v>-229524.99</v>
      </c>
      <c r="AE4686" s="3">
        <v>599122533.62</v>
      </c>
      <c r="AF4686" s="3">
        <v>12164932.65</v>
      </c>
      <c r="AG4686" s="3">
        <v>2628720.44</v>
      </c>
      <c r="AH4686" s="3">
        <v>103699.7</v>
      </c>
      <c r="AI4686" s="3">
        <v>2074</v>
      </c>
      <c r="AJ4686" s="2">
        <v>-10188946.82</v>
      </c>
    </row>
    <row r="4687" spans="1:36" hidden="1" x14ac:dyDescent="0.25">
      <c r="A4687" s="8">
        <v>3.1</v>
      </c>
      <c r="B4687" s="8" t="s">
        <v>4072</v>
      </c>
      <c r="C4687" s="8">
        <v>722180110010</v>
      </c>
      <c r="D4687" s="8" t="s">
        <v>4073</v>
      </c>
      <c r="E4687" s="8" t="s">
        <v>30</v>
      </c>
      <c r="G4687" s="10">
        <v>43815</v>
      </c>
      <c r="H4687" s="8" t="s">
        <v>31</v>
      </c>
      <c r="I4687" s="8" t="s">
        <v>32</v>
      </c>
      <c r="J4687" s="9">
        <v>0</v>
      </c>
      <c r="K4687" s="9">
        <v>0</v>
      </c>
      <c r="L4687" s="8">
        <v>0</v>
      </c>
      <c r="M4687" s="14">
        <f t="shared" si="219"/>
        <v>0</v>
      </c>
      <c r="N4687" s="8">
        <v>0</v>
      </c>
      <c r="O4687" s="8">
        <v>0</v>
      </c>
      <c r="P4687" s="8" t="s">
        <v>3496</v>
      </c>
      <c r="R4687" s="11">
        <v>-51908</v>
      </c>
      <c r="S4687" s="13">
        <f>_xlfn.XLOOKUP(P4687,rif_fee_schedule!$A$2:$A$84,rif_fee_schedule!C$2:C$84, 0)*1.628</f>
        <v>19.218539999999997</v>
      </c>
      <c r="T4687" s="13">
        <f>_xlfn.XLOOKUP(P4687,rif_fee_schedule!$A$2:$A$84,rif_fee_schedule!D$2:D$84, 0)</f>
        <v>11.162000000000001</v>
      </c>
      <c r="U4687" s="14">
        <f t="shared" si="220"/>
        <v>-997595.9743199998</v>
      </c>
      <c r="V4687" s="14">
        <f t="shared" si="221"/>
        <v>-579397.09600000002</v>
      </c>
      <c r="Y4687" s="3">
        <v>34362078.990000002</v>
      </c>
      <c r="Z4687" s="3">
        <v>687512.03</v>
      </c>
      <c r="AA4687" s="3">
        <v>0</v>
      </c>
      <c r="AB4687">
        <v>0</v>
      </c>
      <c r="AC4687" s="3">
        <v>0</v>
      </c>
      <c r="AD4687" s="2">
        <v>-175934.14</v>
      </c>
      <c r="AE4687" s="3">
        <v>599122533.62</v>
      </c>
      <c r="AF4687" s="3">
        <v>12164932.65</v>
      </c>
      <c r="AG4687" s="3">
        <v>2628720.44</v>
      </c>
      <c r="AH4687" s="3">
        <v>103699.7</v>
      </c>
      <c r="AI4687" s="3">
        <v>2074</v>
      </c>
      <c r="AJ4687" s="2">
        <v>-10188946.82</v>
      </c>
    </row>
    <row r="4688" spans="1:36" hidden="1" x14ac:dyDescent="0.25">
      <c r="A4688" s="8">
        <v>3.1</v>
      </c>
      <c r="B4688" s="8" t="s">
        <v>4072</v>
      </c>
      <c r="C4688" s="8">
        <v>722180110010</v>
      </c>
      <c r="D4688" s="8" t="s">
        <v>4073</v>
      </c>
      <c r="E4688" s="8" t="s">
        <v>30</v>
      </c>
      <c r="G4688" s="10">
        <v>43815</v>
      </c>
      <c r="H4688" s="8" t="s">
        <v>31</v>
      </c>
      <c r="I4688" s="8" t="s">
        <v>32</v>
      </c>
      <c r="J4688" s="9">
        <v>0</v>
      </c>
      <c r="K4688" s="9">
        <v>0</v>
      </c>
      <c r="L4688" s="8">
        <v>0</v>
      </c>
      <c r="M4688" s="14">
        <f t="shared" si="219"/>
        <v>0</v>
      </c>
      <c r="N4688" s="8">
        <v>0</v>
      </c>
      <c r="O4688" s="8">
        <v>0</v>
      </c>
      <c r="P4688" s="8" t="s">
        <v>3496</v>
      </c>
      <c r="R4688" s="11">
        <v>51908</v>
      </c>
      <c r="S4688" s="13">
        <f>_xlfn.XLOOKUP(P4688,rif_fee_schedule!$A$2:$A$84,rif_fee_schedule!C$2:C$84, 0)*1.628</f>
        <v>19.218539999999997</v>
      </c>
      <c r="T4688" s="13">
        <f>_xlfn.XLOOKUP(P4688,rif_fee_schedule!$A$2:$A$84,rif_fee_schedule!D$2:D$84, 0)</f>
        <v>11.162000000000001</v>
      </c>
      <c r="U4688" s="14">
        <f t="shared" si="220"/>
        <v>997595.9743199998</v>
      </c>
      <c r="V4688" s="14">
        <f t="shared" si="221"/>
        <v>579397.09600000002</v>
      </c>
      <c r="Y4688" s="3">
        <v>34362078.990000002</v>
      </c>
      <c r="Z4688" s="3">
        <v>687512.03</v>
      </c>
      <c r="AA4688" s="3">
        <v>0</v>
      </c>
      <c r="AB4688">
        <v>0</v>
      </c>
      <c r="AC4688" s="3">
        <v>0</v>
      </c>
      <c r="AD4688" s="2">
        <v>-175934.14</v>
      </c>
      <c r="AE4688" s="3">
        <v>599122533.62</v>
      </c>
      <c r="AF4688" s="3">
        <v>12164932.65</v>
      </c>
      <c r="AG4688" s="3">
        <v>2628720.44</v>
      </c>
      <c r="AH4688" s="3">
        <v>103699.7</v>
      </c>
      <c r="AI4688" s="3">
        <v>2074</v>
      </c>
      <c r="AJ4688" s="2">
        <v>-10188946.82</v>
      </c>
    </row>
    <row r="4689" spans="1:36" hidden="1" x14ac:dyDescent="0.25">
      <c r="A4689" s="8">
        <v>3</v>
      </c>
      <c r="B4689" s="8" t="s">
        <v>3364</v>
      </c>
      <c r="C4689" s="8">
        <v>2720190010560</v>
      </c>
      <c r="D4689" s="8" t="s">
        <v>3365</v>
      </c>
      <c r="E4689" s="8" t="s">
        <v>30</v>
      </c>
      <c r="F4689" s="8" t="s">
        <v>3360</v>
      </c>
      <c r="G4689" s="10">
        <v>43795</v>
      </c>
      <c r="H4689" s="8" t="s">
        <v>31</v>
      </c>
      <c r="I4689" s="8" t="s">
        <v>38</v>
      </c>
      <c r="J4689" s="9">
        <v>827807.31</v>
      </c>
      <c r="K4689" s="9">
        <v>16556.150000000001</v>
      </c>
      <c r="L4689" s="8">
        <v>0</v>
      </c>
      <c r="M4689" s="14">
        <f t="shared" si="219"/>
        <v>844363.46000000008</v>
      </c>
      <c r="N4689" s="8">
        <v>0</v>
      </c>
      <c r="O4689" s="8">
        <v>0</v>
      </c>
      <c r="P4689" s="8" t="s">
        <v>43</v>
      </c>
      <c r="R4689" s="11">
        <v>164860</v>
      </c>
      <c r="S4689" s="13">
        <f>_xlfn.XLOOKUP(P4689,rif_fee_schedule!$A$2:$A$84,rif_fee_schedule!C$2:C$84, 0)*1.628</f>
        <v>5.1216879999999998</v>
      </c>
      <c r="T4689" s="13">
        <f>_xlfn.XLOOKUP(P4689,rif_fee_schedule!$A$2:$A$84,rif_fee_schedule!D$2:D$84, 0)</f>
        <v>2.9740000000000002</v>
      </c>
      <c r="U4689" s="14">
        <f t="shared" si="220"/>
        <v>844361.48367999995</v>
      </c>
      <c r="V4689" s="14">
        <f t="shared" si="221"/>
        <v>490293.64</v>
      </c>
      <c r="W4689" s="2"/>
      <c r="Y4689" s="3">
        <v>23988344.25</v>
      </c>
      <c r="Z4689" s="3">
        <v>491993.61</v>
      </c>
      <c r="AA4689" s="3">
        <v>633517.25</v>
      </c>
      <c r="AB4689">
        <v>0</v>
      </c>
      <c r="AC4689" s="3">
        <v>0</v>
      </c>
      <c r="AD4689" s="2">
        <v>2811604.2</v>
      </c>
      <c r="AE4689" s="3">
        <v>599122533.62</v>
      </c>
      <c r="AF4689" s="3">
        <v>12164932.65</v>
      </c>
      <c r="AG4689" s="3">
        <v>2628720.44</v>
      </c>
      <c r="AH4689" s="3">
        <v>103699.7</v>
      </c>
      <c r="AI4689" s="3">
        <v>2074</v>
      </c>
      <c r="AJ4689" s="2">
        <v>-10188946.82</v>
      </c>
    </row>
    <row r="4690" spans="1:36" hidden="1" x14ac:dyDescent="0.25">
      <c r="A4690" s="8">
        <v>3</v>
      </c>
      <c r="B4690" s="8" t="s">
        <v>3358</v>
      </c>
      <c r="C4690" s="8">
        <v>2720190010560</v>
      </c>
      <c r="D4690" s="8" t="s">
        <v>3359</v>
      </c>
      <c r="E4690" s="8" t="s">
        <v>30</v>
      </c>
      <c r="F4690" s="8" t="s">
        <v>3360</v>
      </c>
      <c r="G4690" s="10">
        <v>43803</v>
      </c>
      <c r="H4690" s="8" t="s">
        <v>31</v>
      </c>
      <c r="I4690" s="8" t="s">
        <v>38</v>
      </c>
      <c r="J4690" s="9">
        <v>743018.08</v>
      </c>
      <c r="K4690" s="9">
        <v>14860.36</v>
      </c>
      <c r="L4690" s="8">
        <v>0</v>
      </c>
      <c r="M4690" s="14">
        <f t="shared" si="219"/>
        <v>757878.44</v>
      </c>
      <c r="N4690" s="8">
        <v>0</v>
      </c>
      <c r="O4690" s="8">
        <v>0</v>
      </c>
      <c r="P4690" s="8" t="s">
        <v>43</v>
      </c>
      <c r="R4690" s="11">
        <v>147974</v>
      </c>
      <c r="S4690" s="13">
        <f>_xlfn.XLOOKUP(P4690,rif_fee_schedule!$A$2:$A$84,rif_fee_schedule!C$2:C$84, 0)*1.628</f>
        <v>5.1216879999999998</v>
      </c>
      <c r="T4690" s="13">
        <f>_xlfn.XLOOKUP(P4690,rif_fee_schedule!$A$2:$A$84,rif_fee_schedule!D$2:D$84, 0)</f>
        <v>2.9740000000000002</v>
      </c>
      <c r="U4690" s="14">
        <f t="shared" si="220"/>
        <v>757876.66011199995</v>
      </c>
      <c r="V4690" s="14">
        <f t="shared" si="221"/>
        <v>440074.67600000004</v>
      </c>
      <c r="W4690" s="2"/>
      <c r="Y4690" s="3">
        <v>23988344.25</v>
      </c>
      <c r="Z4690" s="3">
        <v>491993.61</v>
      </c>
      <c r="AA4690" s="3">
        <v>633517.25</v>
      </c>
      <c r="AB4690">
        <v>0</v>
      </c>
      <c r="AC4690" s="3">
        <v>0</v>
      </c>
      <c r="AD4690" s="2">
        <v>2811604.2</v>
      </c>
      <c r="AE4690" s="3">
        <v>599122533.62</v>
      </c>
      <c r="AF4690" s="3">
        <v>12164932.65</v>
      </c>
      <c r="AG4690" s="3">
        <v>2628720.44</v>
      </c>
      <c r="AH4690" s="3">
        <v>103699.7</v>
      </c>
      <c r="AI4690" s="3">
        <v>2074</v>
      </c>
      <c r="AJ4690" s="2">
        <v>-10188946.82</v>
      </c>
    </row>
    <row r="4691" spans="1:36" hidden="1" x14ac:dyDescent="0.25">
      <c r="A4691" s="8">
        <v>2</v>
      </c>
      <c r="B4691" s="8" t="s">
        <v>1447</v>
      </c>
      <c r="C4691" s="8">
        <v>131250250190</v>
      </c>
      <c r="D4691" s="8" t="s">
        <v>1448</v>
      </c>
      <c r="E4691" s="8" t="s">
        <v>30</v>
      </c>
      <c r="G4691" s="10">
        <v>43782</v>
      </c>
      <c r="H4691" s="8" t="s">
        <v>31</v>
      </c>
      <c r="I4691" s="8" t="s">
        <v>32</v>
      </c>
      <c r="J4691" s="9">
        <v>59271.64</v>
      </c>
      <c r="K4691" s="9">
        <v>1185.44</v>
      </c>
      <c r="L4691" s="8">
        <v>0</v>
      </c>
      <c r="M4691" s="14">
        <f t="shared" si="219"/>
        <v>60457.08</v>
      </c>
      <c r="N4691" s="8">
        <v>0</v>
      </c>
      <c r="O4691" s="8">
        <v>0</v>
      </c>
      <c r="P4691" s="8" t="s">
        <v>112</v>
      </c>
      <c r="R4691" s="11">
        <v>1301</v>
      </c>
      <c r="S4691" s="13">
        <f>_xlfn.XLOOKUP(P4691,rif_fee_schedule!$A$2:$A$84,rif_fee_schedule!C$2:C$84, 0)*1.628</f>
        <v>53.092335999999996</v>
      </c>
      <c r="T4691" s="13">
        <f>_xlfn.XLOOKUP(P4691,rif_fee_schedule!$A$2:$A$84,rif_fee_schedule!D$2:D$84, 0)</f>
        <v>30.835000000000001</v>
      </c>
      <c r="U4691" s="14">
        <f t="shared" si="220"/>
        <v>69073.129135999989</v>
      </c>
      <c r="V4691" s="14">
        <f t="shared" si="221"/>
        <v>40116.334999999999</v>
      </c>
      <c r="W4691" s="2"/>
      <c r="Y4691" s="3">
        <v>272008405.74000001</v>
      </c>
      <c r="Z4691" s="3">
        <v>5573244.3300000001</v>
      </c>
      <c r="AA4691" s="3">
        <v>0</v>
      </c>
      <c r="AB4691">
        <v>0</v>
      </c>
      <c r="AC4691" s="3">
        <v>0</v>
      </c>
      <c r="AD4691" s="2">
        <v>-7297347.0099999998</v>
      </c>
      <c r="AE4691" s="3">
        <v>599122533.62</v>
      </c>
      <c r="AF4691" s="3">
        <v>12164932.65</v>
      </c>
      <c r="AG4691" s="3">
        <v>2628720.44</v>
      </c>
      <c r="AH4691" s="3">
        <v>103699.7</v>
      </c>
      <c r="AI4691" s="3">
        <v>2074</v>
      </c>
      <c r="AJ4691" s="2">
        <v>-10188946.82</v>
      </c>
    </row>
    <row r="4692" spans="1:36" hidden="1" x14ac:dyDescent="0.25">
      <c r="A4692" s="8">
        <v>2</v>
      </c>
      <c r="B4692" s="8" t="s">
        <v>1447</v>
      </c>
      <c r="C4692" s="8">
        <v>131250250190</v>
      </c>
      <c r="D4692" s="8" t="s">
        <v>1448</v>
      </c>
      <c r="E4692" s="8" t="s">
        <v>30</v>
      </c>
      <c r="G4692" s="10">
        <v>43782</v>
      </c>
      <c r="H4692" s="8" t="s">
        <v>31</v>
      </c>
      <c r="I4692" s="8" t="s">
        <v>32</v>
      </c>
      <c r="J4692" s="9">
        <v>59271.64</v>
      </c>
      <c r="K4692" s="9">
        <v>1185.44</v>
      </c>
      <c r="L4692" s="8">
        <v>0</v>
      </c>
      <c r="M4692" s="14">
        <f t="shared" si="219"/>
        <v>60457.08</v>
      </c>
      <c r="N4692" s="8">
        <v>0</v>
      </c>
      <c r="O4692" s="8">
        <v>0</v>
      </c>
      <c r="P4692" s="8" t="s">
        <v>44</v>
      </c>
      <c r="R4692" s="11">
        <v>-1301</v>
      </c>
      <c r="S4692" s="13">
        <f>_xlfn.XLOOKUP(P4692,rif_fee_schedule!$A$2:$A$84,rif_fee_schedule!C$2:C$84, 0)*1.628</f>
        <v>3.9446439999999998</v>
      </c>
      <c r="T4692" s="13">
        <f>_xlfn.XLOOKUP(P4692,rif_fee_schedule!$A$2:$A$84,rif_fee_schedule!D$2:D$84, 0)</f>
        <v>2.2909999999999999</v>
      </c>
      <c r="U4692" s="14">
        <f t="shared" si="220"/>
        <v>-5131.9818439999999</v>
      </c>
      <c r="V4692" s="14">
        <f t="shared" si="221"/>
        <v>-2980.5909999999999</v>
      </c>
      <c r="W4692" s="2"/>
      <c r="Y4692" s="3">
        <v>272008405.74000001</v>
      </c>
      <c r="Z4692" s="3">
        <v>5573244.3300000001</v>
      </c>
      <c r="AA4692" s="3">
        <v>0</v>
      </c>
      <c r="AB4692">
        <v>0</v>
      </c>
      <c r="AC4692" s="3">
        <v>0</v>
      </c>
      <c r="AD4692" s="2">
        <v>-7297347.0099999998</v>
      </c>
      <c r="AE4692" s="3">
        <v>599122533.62</v>
      </c>
      <c r="AF4692" s="3">
        <v>12164932.65</v>
      </c>
      <c r="AG4692" s="3">
        <v>2628720.44</v>
      </c>
      <c r="AH4692" s="3">
        <v>103699.7</v>
      </c>
      <c r="AI4692" s="3">
        <v>2074</v>
      </c>
      <c r="AJ4692" s="2">
        <v>-10188946.82</v>
      </c>
    </row>
    <row r="4693" spans="1:36" hidden="1" x14ac:dyDescent="0.25">
      <c r="A4693" s="8">
        <v>2</v>
      </c>
      <c r="B4693" s="8" t="s">
        <v>2107</v>
      </c>
      <c r="C4693" s="8">
        <v>141150121005</v>
      </c>
      <c r="D4693" s="8" t="s">
        <v>2108</v>
      </c>
      <c r="E4693" s="8" t="s">
        <v>30</v>
      </c>
      <c r="G4693" s="10">
        <v>43803</v>
      </c>
      <c r="H4693" s="8" t="s">
        <v>31</v>
      </c>
      <c r="I4693" s="8" t="s">
        <v>32</v>
      </c>
      <c r="J4693" s="9">
        <v>9056.15</v>
      </c>
      <c r="K4693" s="9">
        <v>181.12</v>
      </c>
      <c r="L4693" s="8">
        <v>0</v>
      </c>
      <c r="M4693" s="14">
        <f t="shared" si="219"/>
        <v>9237.27</v>
      </c>
      <c r="N4693" s="8">
        <v>0</v>
      </c>
      <c r="O4693" s="8">
        <v>0</v>
      </c>
      <c r="P4693" s="8" t="s">
        <v>77</v>
      </c>
      <c r="R4693" s="8">
        <v>1</v>
      </c>
      <c r="S4693" s="13">
        <f>_xlfn.XLOOKUP(P4693,rif_fee_schedule!$A$2:$A$84,rif_fee_schedule!C$2:C$84, 0)*1.628</f>
        <v>9769.6279999999988</v>
      </c>
      <c r="T4693" s="13">
        <f>_xlfn.XLOOKUP(P4693,rif_fee_schedule!$A$2:$A$84,rif_fee_schedule!D$2:D$84, 0)</f>
        <v>5674</v>
      </c>
      <c r="U4693" s="14">
        <f t="shared" si="220"/>
        <v>9769.6279999999988</v>
      </c>
      <c r="V4693" s="14">
        <f t="shared" si="221"/>
        <v>5674</v>
      </c>
      <c r="W4693"/>
      <c r="Y4693" s="3">
        <v>272008405.74000001</v>
      </c>
      <c r="Z4693" s="3">
        <v>5573244.3300000001</v>
      </c>
      <c r="AA4693" s="3">
        <v>0</v>
      </c>
      <c r="AB4693">
        <v>0</v>
      </c>
      <c r="AC4693" s="3">
        <v>0</v>
      </c>
      <c r="AD4693" s="2">
        <v>-7297347.0099999998</v>
      </c>
      <c r="AE4693" s="3">
        <v>599122533.62</v>
      </c>
      <c r="AF4693" s="3">
        <v>12164932.65</v>
      </c>
      <c r="AG4693" s="3">
        <v>2628720.44</v>
      </c>
      <c r="AH4693" s="3">
        <v>103699.7</v>
      </c>
      <c r="AI4693" s="3">
        <v>2074</v>
      </c>
      <c r="AJ4693" s="2">
        <v>-10188946.82</v>
      </c>
    </row>
    <row r="4694" spans="1:36" hidden="1" x14ac:dyDescent="0.25">
      <c r="A4694" s="8">
        <v>2</v>
      </c>
      <c r="B4694" s="8" t="s">
        <v>1757</v>
      </c>
      <c r="C4694" s="8">
        <v>132070000490</v>
      </c>
      <c r="D4694" s="8" t="s">
        <v>1758</v>
      </c>
      <c r="E4694" s="8" t="s">
        <v>30</v>
      </c>
      <c r="F4694" s="8" t="s">
        <v>1759</v>
      </c>
      <c r="G4694" s="10">
        <v>43804</v>
      </c>
      <c r="H4694" s="8" t="s">
        <v>31</v>
      </c>
      <c r="I4694" s="8" t="s">
        <v>38</v>
      </c>
      <c r="J4694" s="9">
        <v>36638.46</v>
      </c>
      <c r="K4694" s="9">
        <v>732.77</v>
      </c>
      <c r="L4694" s="8">
        <v>0</v>
      </c>
      <c r="M4694" s="14">
        <f t="shared" si="219"/>
        <v>37371.229999999996</v>
      </c>
      <c r="N4694" s="8">
        <v>0</v>
      </c>
      <c r="O4694" s="8">
        <v>0</v>
      </c>
      <c r="P4694" s="8" t="s">
        <v>112</v>
      </c>
      <c r="R4694" s="11">
        <v>-1044</v>
      </c>
      <c r="S4694" s="13">
        <f>_xlfn.XLOOKUP(P4694,rif_fee_schedule!$A$2:$A$84,rif_fee_schedule!C$2:C$84, 0)*1.628</f>
        <v>53.092335999999996</v>
      </c>
      <c r="T4694" s="13">
        <f>_xlfn.XLOOKUP(P4694,rif_fee_schedule!$A$2:$A$84,rif_fee_schedule!D$2:D$84, 0)</f>
        <v>30.835000000000001</v>
      </c>
      <c r="U4694" s="14">
        <f t="shared" si="220"/>
        <v>-55428.398783999997</v>
      </c>
      <c r="V4694" s="14">
        <f t="shared" si="221"/>
        <v>-32191.74</v>
      </c>
      <c r="W4694" s="2"/>
      <c r="Y4694" s="3">
        <v>272008405.74000001</v>
      </c>
      <c r="Z4694" s="3">
        <v>5573244.3300000001</v>
      </c>
      <c r="AA4694" s="3">
        <v>0</v>
      </c>
      <c r="AB4694">
        <v>0</v>
      </c>
      <c r="AC4694" s="3">
        <v>0</v>
      </c>
      <c r="AD4694" s="2">
        <v>-7297347.0099999998</v>
      </c>
      <c r="AE4694" s="3">
        <v>599122533.62</v>
      </c>
      <c r="AF4694" s="3">
        <v>12164932.65</v>
      </c>
      <c r="AG4694" s="3">
        <v>2628720.44</v>
      </c>
      <c r="AH4694" s="3">
        <v>103699.7</v>
      </c>
      <c r="AI4694" s="3">
        <v>2074</v>
      </c>
      <c r="AJ4694" s="2">
        <v>-10188946.82</v>
      </c>
    </row>
    <row r="4695" spans="1:36" hidden="1" x14ac:dyDescent="0.25">
      <c r="A4695" s="8">
        <v>2</v>
      </c>
      <c r="B4695" s="8" t="s">
        <v>1757</v>
      </c>
      <c r="C4695" s="8">
        <v>132070000490</v>
      </c>
      <c r="D4695" s="8" t="s">
        <v>1758</v>
      </c>
      <c r="E4695" s="8" t="s">
        <v>30</v>
      </c>
      <c r="F4695" s="8" t="s">
        <v>1759</v>
      </c>
      <c r="G4695" s="10">
        <v>43804</v>
      </c>
      <c r="H4695" s="8" t="s">
        <v>31</v>
      </c>
      <c r="I4695" s="8" t="s">
        <v>38</v>
      </c>
      <c r="J4695" s="9">
        <v>36638.46</v>
      </c>
      <c r="K4695" s="9">
        <v>732.77</v>
      </c>
      <c r="L4695" s="8">
        <v>0</v>
      </c>
      <c r="M4695" s="14">
        <f t="shared" si="219"/>
        <v>37371.229999999996</v>
      </c>
      <c r="N4695" s="8">
        <v>0</v>
      </c>
      <c r="O4695" s="8">
        <v>0</v>
      </c>
      <c r="P4695" s="8" t="s">
        <v>82</v>
      </c>
      <c r="R4695" s="11">
        <v>2583</v>
      </c>
      <c r="S4695" s="13">
        <f>_xlfn.XLOOKUP(P4695,rif_fee_schedule!$A$2:$A$84,rif_fee_schedule!C$2:C$84, 0)*1.628</f>
        <v>36.760239999999996</v>
      </c>
      <c r="T4695" s="13">
        <f>_xlfn.XLOOKUP(P4695,rif_fee_schedule!$A$2:$A$84,rif_fee_schedule!D$2:D$84, 0)</f>
        <v>21.35</v>
      </c>
      <c r="U4695" s="14">
        <f t="shared" si="220"/>
        <v>94951.699919999985</v>
      </c>
      <c r="V4695" s="14">
        <f t="shared" si="221"/>
        <v>55147.05</v>
      </c>
      <c r="W4695" s="2"/>
      <c r="Y4695" s="3">
        <v>272008405.74000001</v>
      </c>
      <c r="Z4695" s="3">
        <v>5573244.3300000001</v>
      </c>
      <c r="AA4695" s="3">
        <v>0</v>
      </c>
      <c r="AB4695">
        <v>0</v>
      </c>
      <c r="AC4695" s="3">
        <v>0</v>
      </c>
      <c r="AD4695" s="2">
        <v>-7297347.0099999998</v>
      </c>
      <c r="AE4695" s="3">
        <v>599122533.62</v>
      </c>
      <c r="AF4695" s="3">
        <v>12164932.65</v>
      </c>
      <c r="AG4695" s="3">
        <v>2628720.44</v>
      </c>
      <c r="AH4695" s="3">
        <v>103699.7</v>
      </c>
      <c r="AI4695" s="3">
        <v>2074</v>
      </c>
      <c r="AJ4695" s="2">
        <v>-10188946.82</v>
      </c>
    </row>
    <row r="4696" spans="1:36" hidden="1" x14ac:dyDescent="0.25">
      <c r="A4696" s="8">
        <v>8</v>
      </c>
      <c r="B4696" s="8" t="s">
        <v>8794</v>
      </c>
      <c r="C4696" s="8">
        <v>242050020080</v>
      </c>
      <c r="D4696" s="8" t="s">
        <v>8795</v>
      </c>
      <c r="E4696" s="8" t="s">
        <v>30</v>
      </c>
      <c r="F4696" s="8" t="s">
        <v>8796</v>
      </c>
      <c r="G4696" s="10">
        <v>43782</v>
      </c>
      <c r="H4696" s="8" t="s">
        <v>31</v>
      </c>
      <c r="I4696" s="8" t="s">
        <v>38</v>
      </c>
      <c r="J4696" s="9">
        <v>0</v>
      </c>
      <c r="K4696" s="9">
        <v>0</v>
      </c>
      <c r="L4696" s="8">
        <v>0</v>
      </c>
      <c r="M4696" s="14">
        <f t="shared" si="219"/>
        <v>0</v>
      </c>
      <c r="N4696" s="8">
        <v>0</v>
      </c>
      <c r="O4696" s="8">
        <v>0</v>
      </c>
      <c r="P4696" s="8" t="s">
        <v>77</v>
      </c>
      <c r="R4696" s="8">
        <v>0</v>
      </c>
      <c r="S4696" s="13">
        <f>_xlfn.XLOOKUP(P4696,rif_fee_schedule!$A$2:$A$84,rif_fee_schedule!C$2:C$84, 0)*1.628</f>
        <v>9769.6279999999988</v>
      </c>
      <c r="T4696" s="13">
        <f>_xlfn.XLOOKUP(P4696,rif_fee_schedule!$A$2:$A$84,rif_fee_schedule!D$2:D$84, 0)</f>
        <v>5674</v>
      </c>
      <c r="U4696" s="14">
        <f t="shared" si="220"/>
        <v>0</v>
      </c>
      <c r="V4696" s="14">
        <f t="shared" si="221"/>
        <v>0</v>
      </c>
      <c r="W4696"/>
      <c r="Y4696" s="3">
        <v>38230434.439999998</v>
      </c>
      <c r="Z4696" s="3">
        <v>764608.82</v>
      </c>
      <c r="AA4696" s="3">
        <v>0</v>
      </c>
      <c r="AB4696">
        <v>0</v>
      </c>
      <c r="AC4696" s="3">
        <v>0</v>
      </c>
      <c r="AD4696" s="2">
        <v>-229524.99</v>
      </c>
      <c r="AE4696" s="3">
        <v>599122533.62</v>
      </c>
      <c r="AF4696" s="3">
        <v>12164932.65</v>
      </c>
      <c r="AG4696" s="3">
        <v>2628720.44</v>
      </c>
      <c r="AH4696" s="3">
        <v>103699.7</v>
      </c>
      <c r="AI4696" s="3">
        <v>2074</v>
      </c>
      <c r="AJ4696" s="2">
        <v>-10188946.82</v>
      </c>
    </row>
    <row r="4697" spans="1:36" hidden="1" x14ac:dyDescent="0.25">
      <c r="A4697" s="8">
        <v>8</v>
      </c>
      <c r="B4697" s="8" t="s">
        <v>8603</v>
      </c>
      <c r="C4697" s="8">
        <v>232260010060</v>
      </c>
      <c r="D4697" s="8" t="s">
        <v>8604</v>
      </c>
      <c r="E4697" s="8" t="s">
        <v>30</v>
      </c>
      <c r="F4697" s="8" t="s">
        <v>8605</v>
      </c>
      <c r="G4697" s="10">
        <v>43796</v>
      </c>
      <c r="H4697" s="8" t="s">
        <v>31</v>
      </c>
      <c r="I4697" s="8" t="s">
        <v>38</v>
      </c>
      <c r="J4697" s="9">
        <v>68503.69</v>
      </c>
      <c r="K4697" s="9">
        <v>1370.07</v>
      </c>
      <c r="L4697" s="8">
        <v>0</v>
      </c>
      <c r="M4697" s="14">
        <f t="shared" si="219"/>
        <v>69873.760000000009</v>
      </c>
      <c r="N4697" s="8">
        <v>0</v>
      </c>
      <c r="O4697" s="8">
        <v>0</v>
      </c>
      <c r="P4697" s="8" t="s">
        <v>117</v>
      </c>
      <c r="R4697" s="8">
        <v>-4</v>
      </c>
      <c r="S4697" s="13">
        <f>_xlfn.XLOOKUP(P4697,rif_fee_schedule!$A$2:$A$84,rif_fee_schedule!C$2:C$84, 0)*1.628</f>
        <v>4288.152</v>
      </c>
      <c r="T4697" s="13">
        <f>_xlfn.XLOOKUP(P4697,rif_fee_schedule!$A$2:$A$84,rif_fee_schedule!D$2:D$84, 0)</f>
        <v>2490</v>
      </c>
      <c r="U4697" s="14">
        <f t="shared" si="220"/>
        <v>-17152.608</v>
      </c>
      <c r="V4697" s="14">
        <f t="shared" si="221"/>
        <v>-9960</v>
      </c>
      <c r="W4697"/>
      <c r="Y4697" s="3">
        <v>38230434.439999998</v>
      </c>
      <c r="Z4697" s="3">
        <v>764608.82</v>
      </c>
      <c r="AA4697" s="3">
        <v>0</v>
      </c>
      <c r="AB4697">
        <v>0</v>
      </c>
      <c r="AC4697" s="3">
        <v>0</v>
      </c>
      <c r="AD4697" s="2">
        <v>-229524.99</v>
      </c>
      <c r="AE4697" s="3">
        <v>599122533.62</v>
      </c>
      <c r="AF4697" s="3">
        <v>12164932.65</v>
      </c>
      <c r="AG4697" s="3">
        <v>2628720.44</v>
      </c>
      <c r="AH4697" s="3">
        <v>103699.7</v>
      </c>
      <c r="AI4697" s="3">
        <v>2074</v>
      </c>
      <c r="AJ4697" s="2">
        <v>-10188946.82</v>
      </c>
    </row>
    <row r="4698" spans="1:36" hidden="1" x14ac:dyDescent="0.25">
      <c r="A4698" s="8">
        <v>8</v>
      </c>
      <c r="B4698" s="8" t="s">
        <v>8603</v>
      </c>
      <c r="C4698" s="8">
        <v>232260010060</v>
      </c>
      <c r="D4698" s="8" t="s">
        <v>8604</v>
      </c>
      <c r="E4698" s="8" t="s">
        <v>30</v>
      </c>
      <c r="F4698" s="8" t="s">
        <v>8605</v>
      </c>
      <c r="G4698" s="10">
        <v>43796</v>
      </c>
      <c r="H4698" s="8" t="s">
        <v>31</v>
      </c>
      <c r="I4698" s="8" t="s">
        <v>38</v>
      </c>
      <c r="J4698" s="9">
        <v>68503.69</v>
      </c>
      <c r="K4698" s="9">
        <v>1370.07</v>
      </c>
      <c r="L4698" s="8">
        <v>0</v>
      </c>
      <c r="M4698" s="14">
        <f t="shared" si="219"/>
        <v>69873.760000000009</v>
      </c>
      <c r="N4698" s="8">
        <v>0</v>
      </c>
      <c r="O4698" s="8">
        <v>0</v>
      </c>
      <c r="P4698" s="8" t="s">
        <v>78</v>
      </c>
      <c r="R4698" s="8">
        <v>10</v>
      </c>
      <c r="S4698" s="13">
        <f>_xlfn.XLOOKUP(P4698,rif_fee_schedule!$A$2:$A$84,rif_fee_schedule!C$2:C$84, 0)*1.628</f>
        <v>9105.4039999999986</v>
      </c>
      <c r="T4698" s="13">
        <f>_xlfn.XLOOKUP(P4698,rif_fee_schedule!$A$2:$A$84,rif_fee_schedule!D$2:D$84, 0)</f>
        <v>5288</v>
      </c>
      <c r="U4698" s="14">
        <f t="shared" si="220"/>
        <v>91054.039999999979</v>
      </c>
      <c r="V4698" s="14">
        <f t="shared" si="221"/>
        <v>52880</v>
      </c>
      <c r="W4698"/>
      <c r="Y4698" s="3">
        <v>38230434.439999998</v>
      </c>
      <c r="Z4698" s="3">
        <v>764608.82</v>
      </c>
      <c r="AA4698" s="3">
        <v>0</v>
      </c>
      <c r="AB4698">
        <v>0</v>
      </c>
      <c r="AC4698" s="3">
        <v>0</v>
      </c>
      <c r="AD4698" s="2">
        <v>-229524.99</v>
      </c>
      <c r="AE4698" s="3">
        <v>599122533.62</v>
      </c>
      <c r="AF4698" s="3">
        <v>12164932.65</v>
      </c>
      <c r="AG4698" s="3">
        <v>2628720.44</v>
      </c>
      <c r="AH4698" s="3">
        <v>103699.7</v>
      </c>
      <c r="AI4698" s="3">
        <v>2074</v>
      </c>
      <c r="AJ4698" s="2">
        <v>-10188946.82</v>
      </c>
    </row>
    <row r="4699" spans="1:36" hidden="1" x14ac:dyDescent="0.25">
      <c r="A4699" s="8">
        <v>7</v>
      </c>
      <c r="B4699" s="8" t="s">
        <v>8463</v>
      </c>
      <c r="C4699" s="8">
        <v>341320050940</v>
      </c>
      <c r="D4699" s="8" t="s">
        <v>8464</v>
      </c>
      <c r="E4699" s="8" t="s">
        <v>30</v>
      </c>
      <c r="F4699" s="8" t="s">
        <v>8465</v>
      </c>
      <c r="G4699" s="10">
        <v>43784</v>
      </c>
      <c r="H4699" s="8" t="s">
        <v>31</v>
      </c>
      <c r="I4699" s="8" t="s">
        <v>38</v>
      </c>
      <c r="J4699" s="9">
        <v>0</v>
      </c>
      <c r="K4699" s="9">
        <v>0</v>
      </c>
      <c r="L4699" s="8">
        <v>0</v>
      </c>
      <c r="M4699" s="14">
        <f t="shared" si="219"/>
        <v>0</v>
      </c>
      <c r="N4699" s="8">
        <v>0</v>
      </c>
      <c r="O4699" s="8">
        <v>0</v>
      </c>
      <c r="P4699" s="8" t="s">
        <v>77</v>
      </c>
      <c r="R4699" s="8">
        <v>0</v>
      </c>
      <c r="S4699" s="13">
        <f>_xlfn.XLOOKUP(P4699,rif_fee_schedule!$A$2:$A$84,rif_fee_schedule!C$2:C$84, 0)*1.628</f>
        <v>9769.6279999999988</v>
      </c>
      <c r="T4699" s="13">
        <f>_xlfn.XLOOKUP(P4699,rif_fee_schedule!$A$2:$A$84,rif_fee_schedule!D$2:D$84, 0)</f>
        <v>5674</v>
      </c>
      <c r="U4699" s="14">
        <f t="shared" si="220"/>
        <v>0</v>
      </c>
      <c r="V4699" s="14">
        <f t="shared" si="221"/>
        <v>0</v>
      </c>
      <c r="W4699"/>
      <c r="Y4699" s="3">
        <v>53911680.950000003</v>
      </c>
      <c r="Z4699" s="3">
        <v>1078233.76</v>
      </c>
      <c r="AA4699" s="3">
        <v>0</v>
      </c>
      <c r="AB4699">
        <v>0</v>
      </c>
      <c r="AC4699" s="3">
        <v>0</v>
      </c>
      <c r="AD4699" s="2">
        <v>-682358.32</v>
      </c>
      <c r="AE4699" s="3">
        <v>599122533.62</v>
      </c>
      <c r="AF4699" s="3">
        <v>12164932.65</v>
      </c>
      <c r="AG4699" s="3">
        <v>2628720.44</v>
      </c>
      <c r="AH4699" s="3">
        <v>103699.7</v>
      </c>
      <c r="AI4699" s="3">
        <v>2074</v>
      </c>
      <c r="AJ4699" s="2">
        <v>-10188946.82</v>
      </c>
    </row>
    <row r="4700" spans="1:36" hidden="1" x14ac:dyDescent="0.25">
      <c r="A4700" s="8">
        <v>2</v>
      </c>
      <c r="B4700" s="8" t="s">
        <v>1385</v>
      </c>
      <c r="C4700" s="8">
        <v>131250310200</v>
      </c>
      <c r="D4700" s="8" t="s">
        <v>1386</v>
      </c>
      <c r="E4700" s="8" t="s">
        <v>30</v>
      </c>
      <c r="F4700" s="8" t="s">
        <v>1387</v>
      </c>
      <c r="G4700" s="10">
        <v>43791</v>
      </c>
      <c r="H4700" s="8" t="s">
        <v>31</v>
      </c>
      <c r="I4700" s="8" t="s">
        <v>32</v>
      </c>
      <c r="J4700" s="9">
        <v>0</v>
      </c>
      <c r="K4700" s="9">
        <v>0</v>
      </c>
      <c r="L4700" s="8">
        <v>0</v>
      </c>
      <c r="M4700" s="14">
        <f t="shared" si="219"/>
        <v>0</v>
      </c>
      <c r="N4700" s="8">
        <v>0</v>
      </c>
      <c r="O4700" s="8">
        <v>0</v>
      </c>
      <c r="P4700" s="8" t="s">
        <v>106</v>
      </c>
      <c r="R4700" s="8">
        <v>0.12</v>
      </c>
      <c r="S4700" s="13">
        <f>_xlfn.XLOOKUP(P4700,rif_fee_schedule!$A$2:$A$84,rif_fee_schedule!C$2:C$84, 0)*1.628</f>
        <v>0</v>
      </c>
      <c r="T4700" s="13">
        <f>_xlfn.XLOOKUP(P4700,rif_fee_schedule!$A$2:$A$84,rif_fee_schedule!D$2:D$84, 0)</f>
        <v>0</v>
      </c>
      <c r="U4700" s="14">
        <f t="shared" si="220"/>
        <v>0</v>
      </c>
      <c r="V4700" s="14">
        <f t="shared" si="221"/>
        <v>0</v>
      </c>
      <c r="W4700"/>
      <c r="Y4700" s="3">
        <v>272008405.74000001</v>
      </c>
      <c r="Z4700" s="3">
        <v>5573244.3300000001</v>
      </c>
      <c r="AA4700" s="3">
        <v>0</v>
      </c>
      <c r="AB4700">
        <v>0</v>
      </c>
      <c r="AC4700" s="3">
        <v>0</v>
      </c>
      <c r="AD4700" s="2">
        <v>-7297347.0099999998</v>
      </c>
      <c r="AE4700" s="3">
        <v>599122533.62</v>
      </c>
      <c r="AF4700" s="3">
        <v>12164932.65</v>
      </c>
      <c r="AG4700" s="3">
        <v>2628720.44</v>
      </c>
      <c r="AH4700" s="3">
        <v>103699.7</v>
      </c>
      <c r="AI4700" s="3">
        <v>2074</v>
      </c>
      <c r="AJ4700" s="2">
        <v>-10188946.82</v>
      </c>
    </row>
    <row r="4701" spans="1:36" hidden="1" x14ac:dyDescent="0.25">
      <c r="A4701" s="8">
        <v>2</v>
      </c>
      <c r="B4701" s="8" t="s">
        <v>1385</v>
      </c>
      <c r="C4701" s="8">
        <v>131250310200</v>
      </c>
      <c r="D4701" s="8" t="s">
        <v>1386</v>
      </c>
      <c r="E4701" s="8" t="s">
        <v>30</v>
      </c>
      <c r="F4701" s="8" t="s">
        <v>1387</v>
      </c>
      <c r="G4701" s="10">
        <v>43791</v>
      </c>
      <c r="H4701" s="8" t="s">
        <v>31</v>
      </c>
      <c r="I4701" s="8" t="s">
        <v>32</v>
      </c>
      <c r="J4701" s="9">
        <v>0</v>
      </c>
      <c r="K4701" s="9">
        <v>0</v>
      </c>
      <c r="L4701" s="8">
        <v>0</v>
      </c>
      <c r="M4701" s="14">
        <f t="shared" si="219"/>
        <v>0</v>
      </c>
      <c r="N4701" s="8">
        <v>0</v>
      </c>
      <c r="O4701" s="8">
        <v>0</v>
      </c>
      <c r="P4701" s="8" t="s">
        <v>43</v>
      </c>
      <c r="R4701" s="11">
        <v>-8564</v>
      </c>
      <c r="S4701" s="13">
        <f>_xlfn.XLOOKUP(P4701,rif_fee_schedule!$A$2:$A$84,rif_fee_schedule!C$2:C$84, 0)*1.628</f>
        <v>5.1216879999999998</v>
      </c>
      <c r="T4701" s="13">
        <f>_xlfn.XLOOKUP(P4701,rif_fee_schedule!$A$2:$A$84,rif_fee_schedule!D$2:D$84, 0)</f>
        <v>2.9740000000000002</v>
      </c>
      <c r="U4701" s="14">
        <f t="shared" si="220"/>
        <v>-43862.136031999995</v>
      </c>
      <c r="V4701" s="14">
        <f t="shared" si="221"/>
        <v>-25469.336000000003</v>
      </c>
      <c r="W4701" s="2"/>
      <c r="Y4701" s="3">
        <v>272008405.74000001</v>
      </c>
      <c r="Z4701" s="3">
        <v>5573244.3300000001</v>
      </c>
      <c r="AA4701" s="3">
        <v>0</v>
      </c>
      <c r="AB4701">
        <v>0</v>
      </c>
      <c r="AC4701" s="3">
        <v>0</v>
      </c>
      <c r="AD4701" s="2">
        <v>-7297347.0099999998</v>
      </c>
      <c r="AE4701" s="3">
        <v>599122533.62</v>
      </c>
      <c r="AF4701" s="3">
        <v>12164932.65</v>
      </c>
      <c r="AG4701" s="3">
        <v>2628720.44</v>
      </c>
      <c r="AH4701" s="3">
        <v>103699.7</v>
      </c>
      <c r="AI4701" s="3">
        <v>2074</v>
      </c>
      <c r="AJ4701" s="2">
        <v>-10188946.82</v>
      </c>
    </row>
    <row r="4702" spans="1:36" hidden="1" x14ac:dyDescent="0.25">
      <c r="A4702" s="8">
        <v>2</v>
      </c>
      <c r="B4702" s="8" t="s">
        <v>1385</v>
      </c>
      <c r="C4702" s="8">
        <v>131250310200</v>
      </c>
      <c r="D4702" s="8" t="s">
        <v>1386</v>
      </c>
      <c r="E4702" s="8" t="s">
        <v>30</v>
      </c>
      <c r="F4702" s="8" t="s">
        <v>1387</v>
      </c>
      <c r="G4702" s="10">
        <v>43791</v>
      </c>
      <c r="H4702" s="8" t="s">
        <v>31</v>
      </c>
      <c r="I4702" s="8" t="s">
        <v>32</v>
      </c>
      <c r="J4702" s="9">
        <v>0</v>
      </c>
      <c r="K4702" s="9">
        <v>0</v>
      </c>
      <c r="L4702" s="8">
        <v>0</v>
      </c>
      <c r="M4702" s="14">
        <f t="shared" si="219"/>
        <v>0</v>
      </c>
      <c r="N4702" s="8">
        <v>0</v>
      </c>
      <c r="O4702" s="8">
        <v>0</v>
      </c>
      <c r="P4702" s="8" t="s">
        <v>45</v>
      </c>
      <c r="R4702" s="11">
        <v>3700</v>
      </c>
      <c r="S4702" s="13">
        <f>_xlfn.XLOOKUP(P4702,rif_fee_schedule!$A$2:$A$84,rif_fee_schedule!C$2:C$84, 0)*1.628</f>
        <v>19.244587999999997</v>
      </c>
      <c r="T4702" s="13">
        <f>_xlfn.XLOOKUP(P4702,rif_fee_schedule!$A$2:$A$84,rif_fee_schedule!D$2:D$84, 0)</f>
        <v>11.177</v>
      </c>
      <c r="U4702" s="14">
        <f t="shared" si="220"/>
        <v>71204.975599999991</v>
      </c>
      <c r="V4702" s="14">
        <f t="shared" si="221"/>
        <v>41354.9</v>
      </c>
      <c r="W4702" s="2"/>
      <c r="Y4702" s="3">
        <v>272008405.74000001</v>
      </c>
      <c r="Z4702" s="3">
        <v>5573244.3300000001</v>
      </c>
      <c r="AA4702" s="3">
        <v>0</v>
      </c>
      <c r="AB4702">
        <v>0</v>
      </c>
      <c r="AC4702" s="3">
        <v>0</v>
      </c>
      <c r="AD4702" s="2">
        <v>-7297347.0099999998</v>
      </c>
      <c r="AE4702" s="3">
        <v>599122533.62</v>
      </c>
      <c r="AF4702" s="3">
        <v>12164932.65</v>
      </c>
      <c r="AG4702" s="3">
        <v>2628720.44</v>
      </c>
      <c r="AH4702" s="3">
        <v>103699.7</v>
      </c>
      <c r="AI4702" s="3">
        <v>2074</v>
      </c>
      <c r="AJ4702" s="2">
        <v>-10188946.82</v>
      </c>
    </row>
    <row r="4703" spans="1:36" hidden="1" x14ac:dyDescent="0.25">
      <c r="A4703" s="8">
        <v>2</v>
      </c>
      <c r="B4703" s="8" t="s">
        <v>1385</v>
      </c>
      <c r="C4703" s="8">
        <v>131250310200</v>
      </c>
      <c r="D4703" s="8" t="s">
        <v>1386</v>
      </c>
      <c r="E4703" s="8" t="s">
        <v>30</v>
      </c>
      <c r="F4703" s="8" t="s">
        <v>1387</v>
      </c>
      <c r="G4703" s="10">
        <v>43791</v>
      </c>
      <c r="H4703" s="8" t="s">
        <v>31</v>
      </c>
      <c r="I4703" s="8" t="s">
        <v>32</v>
      </c>
      <c r="J4703" s="9">
        <v>0</v>
      </c>
      <c r="K4703" s="9">
        <v>0</v>
      </c>
      <c r="L4703" s="8">
        <v>0</v>
      </c>
      <c r="M4703" s="14">
        <f t="shared" si="219"/>
        <v>0</v>
      </c>
      <c r="N4703" s="8">
        <v>0</v>
      </c>
      <c r="O4703" s="8">
        <v>0</v>
      </c>
      <c r="P4703" s="8" t="s">
        <v>44</v>
      </c>
      <c r="R4703" s="11">
        <v>-6934</v>
      </c>
      <c r="S4703" s="13">
        <f>_xlfn.XLOOKUP(P4703,rif_fee_schedule!$A$2:$A$84,rif_fee_schedule!C$2:C$84, 0)*1.628</f>
        <v>3.9446439999999998</v>
      </c>
      <c r="T4703" s="13">
        <f>_xlfn.XLOOKUP(P4703,rif_fee_schedule!$A$2:$A$84,rif_fee_schedule!D$2:D$84, 0)</f>
        <v>2.2909999999999999</v>
      </c>
      <c r="U4703" s="14">
        <f t="shared" si="220"/>
        <v>-27352.161495999997</v>
      </c>
      <c r="V4703" s="14">
        <f t="shared" si="221"/>
        <v>-15885.794</v>
      </c>
      <c r="W4703" s="2"/>
      <c r="Y4703" s="3">
        <v>272008405.74000001</v>
      </c>
      <c r="Z4703" s="3">
        <v>5573244.3300000001</v>
      </c>
      <c r="AA4703" s="3">
        <v>0</v>
      </c>
      <c r="AB4703">
        <v>0</v>
      </c>
      <c r="AC4703" s="3">
        <v>0</v>
      </c>
      <c r="AD4703" s="2">
        <v>-7297347.0099999998</v>
      </c>
      <c r="AE4703" s="3">
        <v>599122533.62</v>
      </c>
      <c r="AF4703" s="3">
        <v>12164932.65</v>
      </c>
      <c r="AG4703" s="3">
        <v>2628720.44</v>
      </c>
      <c r="AH4703" s="3">
        <v>103699.7</v>
      </c>
      <c r="AI4703" s="3">
        <v>2074</v>
      </c>
      <c r="AJ4703" s="2">
        <v>-10188946.82</v>
      </c>
    </row>
    <row r="4704" spans="1:36" hidden="1" x14ac:dyDescent="0.25">
      <c r="A4704" s="8">
        <v>3.1</v>
      </c>
      <c r="B4704" s="8" t="s">
        <v>4176</v>
      </c>
      <c r="C4704" s="8">
        <v>2822030000100</v>
      </c>
      <c r="D4704" s="8" t="s">
        <v>4177</v>
      </c>
      <c r="E4704" s="8" t="s">
        <v>30</v>
      </c>
      <c r="G4704" s="10">
        <v>43810</v>
      </c>
      <c r="H4704" s="8" t="s">
        <v>31</v>
      </c>
      <c r="I4704" s="8" t="s">
        <v>32</v>
      </c>
      <c r="J4704" s="9">
        <v>1361555.28</v>
      </c>
      <c r="K4704" s="9">
        <v>27231.11</v>
      </c>
      <c r="L4704" s="8">
        <v>0</v>
      </c>
      <c r="M4704" s="14">
        <f t="shared" si="219"/>
        <v>1388786.3900000001</v>
      </c>
      <c r="N4704" s="8">
        <v>0</v>
      </c>
      <c r="O4704" s="8">
        <v>0</v>
      </c>
      <c r="P4704" s="8" t="s">
        <v>4178</v>
      </c>
      <c r="R4704" s="8">
        <v>207</v>
      </c>
      <c r="S4704" s="13">
        <f>_xlfn.XLOOKUP(P4704,rif_fee_schedule!$A$2:$A$84,rif_fee_schedule!C$2:C$84, 0)*1.628</f>
        <v>0</v>
      </c>
      <c r="T4704" s="13">
        <f>_xlfn.XLOOKUP(P4704,rif_fee_schedule!$A$2:$A$84,rif_fee_schedule!D$2:D$84, 0)</f>
        <v>0</v>
      </c>
      <c r="U4704" s="14">
        <f t="shared" si="220"/>
        <v>0</v>
      </c>
      <c r="V4704" s="14">
        <f t="shared" si="221"/>
        <v>0</v>
      </c>
      <c r="Y4704" s="3">
        <v>34362078.990000002</v>
      </c>
      <c r="Z4704" s="3">
        <v>687512.03</v>
      </c>
      <c r="AA4704" s="3">
        <v>0</v>
      </c>
      <c r="AB4704">
        <v>0</v>
      </c>
      <c r="AC4704" s="3">
        <v>0</v>
      </c>
      <c r="AD4704" s="2">
        <v>-175934.14</v>
      </c>
      <c r="AE4704" s="3">
        <v>599122533.62</v>
      </c>
      <c r="AF4704" s="3">
        <v>12164932.65</v>
      </c>
      <c r="AG4704" s="3">
        <v>2628720.44</v>
      </c>
      <c r="AH4704" s="3">
        <v>103699.7</v>
      </c>
      <c r="AI4704" s="3">
        <v>2074</v>
      </c>
      <c r="AJ4704" s="2">
        <v>-10188946.82</v>
      </c>
    </row>
    <row r="4705" spans="1:36" hidden="1" x14ac:dyDescent="0.25">
      <c r="A4705" s="8">
        <v>3.1</v>
      </c>
      <c r="B4705" s="8" t="s">
        <v>4027</v>
      </c>
      <c r="C4705" s="8">
        <v>622300320040</v>
      </c>
      <c r="D4705" s="8" t="s">
        <v>4028</v>
      </c>
      <c r="E4705" s="8" t="s">
        <v>30</v>
      </c>
      <c r="G4705" s="10">
        <v>43803</v>
      </c>
      <c r="H4705" s="8" t="s">
        <v>31</v>
      </c>
      <c r="I4705" s="8" t="s">
        <v>32</v>
      </c>
      <c r="J4705" s="9">
        <v>19673.84</v>
      </c>
      <c r="K4705" s="9">
        <v>393.48</v>
      </c>
      <c r="L4705" s="8">
        <v>0</v>
      </c>
      <c r="M4705" s="14">
        <f t="shared" ref="M4705:M4768" si="222">SUM(J4705:L4705)</f>
        <v>20067.32</v>
      </c>
      <c r="N4705" s="8">
        <v>0</v>
      </c>
      <c r="O4705" s="8">
        <v>0</v>
      </c>
      <c r="P4705" s="8" t="s">
        <v>613</v>
      </c>
      <c r="R4705" s="8">
        <v>28</v>
      </c>
      <c r="S4705" s="13">
        <f>_xlfn.XLOOKUP(P4705,rif_fee_schedule!$A$2:$A$84,rif_fee_schedule!C$2:C$84, 0)*1.628</f>
        <v>1619.86</v>
      </c>
      <c r="T4705" s="13">
        <f>_xlfn.XLOOKUP(P4705,rif_fee_schedule!$A$2:$A$84,rif_fee_schedule!D$2:D$84, 0)</f>
        <v>940</v>
      </c>
      <c r="U4705" s="14">
        <f t="shared" si="220"/>
        <v>45356.079999999994</v>
      </c>
      <c r="V4705" s="14">
        <f t="shared" si="221"/>
        <v>26320</v>
      </c>
      <c r="Y4705" s="3">
        <v>34362078.990000002</v>
      </c>
      <c r="Z4705" s="3">
        <v>687512.03</v>
      </c>
      <c r="AA4705" s="3">
        <v>0</v>
      </c>
      <c r="AB4705">
        <v>0</v>
      </c>
      <c r="AC4705" s="3">
        <v>0</v>
      </c>
      <c r="AD4705" s="2">
        <v>-175934.14</v>
      </c>
      <c r="AE4705" s="3">
        <v>599122533.62</v>
      </c>
      <c r="AF4705" s="3">
        <v>12164932.65</v>
      </c>
      <c r="AG4705" s="3">
        <v>2628720.44</v>
      </c>
      <c r="AH4705" s="3">
        <v>103699.7</v>
      </c>
      <c r="AI4705" s="3">
        <v>2074</v>
      </c>
      <c r="AJ4705" s="2">
        <v>-10188946.82</v>
      </c>
    </row>
    <row r="4706" spans="1:36" hidden="1" x14ac:dyDescent="0.25">
      <c r="A4706" s="8">
        <v>3.1</v>
      </c>
      <c r="B4706" s="8" t="s">
        <v>4027</v>
      </c>
      <c r="C4706" s="8">
        <v>622300320040</v>
      </c>
      <c r="D4706" s="8" t="s">
        <v>4028</v>
      </c>
      <c r="E4706" s="8" t="s">
        <v>30</v>
      </c>
      <c r="G4706" s="10">
        <v>43803</v>
      </c>
      <c r="H4706" s="8" t="s">
        <v>31</v>
      </c>
      <c r="I4706" s="8" t="s">
        <v>32</v>
      </c>
      <c r="J4706" s="9">
        <v>19673.84</v>
      </c>
      <c r="K4706" s="9">
        <v>393.48</v>
      </c>
      <c r="L4706" s="8">
        <v>0</v>
      </c>
      <c r="M4706" s="14">
        <f t="shared" si="222"/>
        <v>20067.32</v>
      </c>
      <c r="N4706" s="8">
        <v>0</v>
      </c>
      <c r="O4706" s="8">
        <v>0</v>
      </c>
      <c r="P4706" s="8" t="s">
        <v>45</v>
      </c>
      <c r="R4706" s="11">
        <v>-1252</v>
      </c>
      <c r="S4706" s="13">
        <f>_xlfn.XLOOKUP(P4706,rif_fee_schedule!$A$2:$A$84,rif_fee_schedule!C$2:C$84, 0)*1.628</f>
        <v>19.244587999999997</v>
      </c>
      <c r="T4706" s="13">
        <f>_xlfn.XLOOKUP(P4706,rif_fee_schedule!$A$2:$A$84,rif_fee_schedule!D$2:D$84, 0)</f>
        <v>11.177</v>
      </c>
      <c r="U4706" s="14">
        <f t="shared" si="220"/>
        <v>-24094.224175999996</v>
      </c>
      <c r="V4706" s="14">
        <f t="shared" si="221"/>
        <v>-13993.603999999999</v>
      </c>
      <c r="Y4706" s="3">
        <v>34362078.990000002</v>
      </c>
      <c r="Z4706" s="3">
        <v>687512.03</v>
      </c>
      <c r="AA4706" s="3">
        <v>0</v>
      </c>
      <c r="AB4706">
        <v>0</v>
      </c>
      <c r="AC4706" s="3">
        <v>0</v>
      </c>
      <c r="AD4706" s="2">
        <v>-175934.14</v>
      </c>
      <c r="AE4706" s="3">
        <v>599122533.62</v>
      </c>
      <c r="AF4706" s="3">
        <v>12164932.65</v>
      </c>
      <c r="AG4706" s="3">
        <v>2628720.44</v>
      </c>
      <c r="AH4706" s="3">
        <v>103699.7</v>
      </c>
      <c r="AI4706" s="3">
        <v>2074</v>
      </c>
      <c r="AJ4706" s="2">
        <v>-10188946.82</v>
      </c>
    </row>
    <row r="4707" spans="1:36" hidden="1" x14ac:dyDescent="0.25">
      <c r="A4707" s="8">
        <v>2</v>
      </c>
      <c r="B4707" s="8" t="s">
        <v>2154</v>
      </c>
      <c r="C4707" s="8">
        <v>141160090265</v>
      </c>
      <c r="D4707" s="8" t="s">
        <v>2155</v>
      </c>
      <c r="E4707" s="8" t="s">
        <v>30</v>
      </c>
      <c r="F4707" s="8" t="s">
        <v>640</v>
      </c>
      <c r="G4707" s="10">
        <v>43783</v>
      </c>
      <c r="H4707" s="8" t="s">
        <v>31</v>
      </c>
      <c r="I4707" s="8" t="s">
        <v>32</v>
      </c>
      <c r="J4707" s="9">
        <v>0</v>
      </c>
      <c r="K4707" s="9">
        <v>0</v>
      </c>
      <c r="L4707" s="8">
        <v>0</v>
      </c>
      <c r="M4707" s="14">
        <f t="shared" si="222"/>
        <v>0</v>
      </c>
      <c r="N4707" s="8">
        <v>0</v>
      </c>
      <c r="O4707" s="8">
        <v>0</v>
      </c>
      <c r="P4707" s="8" t="s">
        <v>1765</v>
      </c>
      <c r="R4707" s="8">
        <v>70</v>
      </c>
      <c r="S4707" s="13">
        <f>_xlfn.XLOOKUP(P4707,rif_fee_schedule!$A$2:$A$84,rif_fee_schedule!C$2:C$84, 0)*1.628</f>
        <v>1146.1119999999999</v>
      </c>
      <c r="T4707" s="13">
        <f>_xlfn.XLOOKUP(P4707,rif_fee_schedule!$A$2:$A$84,rif_fee_schedule!D$2:D$84, 0)</f>
        <v>666</v>
      </c>
      <c r="U4707" s="14">
        <f t="shared" si="220"/>
        <v>80227.839999999997</v>
      </c>
      <c r="V4707" s="14">
        <f t="shared" si="221"/>
        <v>46620</v>
      </c>
      <c r="W4707"/>
      <c r="Y4707" s="3">
        <v>272008405.74000001</v>
      </c>
      <c r="Z4707" s="3">
        <v>5573244.3300000001</v>
      </c>
      <c r="AA4707" s="3">
        <v>0</v>
      </c>
      <c r="AB4707">
        <v>0</v>
      </c>
      <c r="AC4707" s="3">
        <v>0</v>
      </c>
      <c r="AD4707" s="2">
        <v>-7297347.0099999998</v>
      </c>
      <c r="AE4707" s="3">
        <v>599122533.62</v>
      </c>
      <c r="AF4707" s="3">
        <v>12164932.65</v>
      </c>
      <c r="AG4707" s="3">
        <v>2628720.44</v>
      </c>
      <c r="AH4707" s="3">
        <v>103699.7</v>
      </c>
      <c r="AI4707" s="3">
        <v>2074</v>
      </c>
      <c r="AJ4707" s="2">
        <v>-10188946.82</v>
      </c>
    </row>
    <row r="4708" spans="1:36" hidden="1" x14ac:dyDescent="0.25">
      <c r="A4708" s="8">
        <v>2</v>
      </c>
      <c r="B4708" s="8" t="s">
        <v>2154</v>
      </c>
      <c r="C4708" s="8">
        <v>141160090265</v>
      </c>
      <c r="D4708" s="8" t="s">
        <v>2155</v>
      </c>
      <c r="E4708" s="8" t="s">
        <v>30</v>
      </c>
      <c r="F4708" s="8" t="s">
        <v>640</v>
      </c>
      <c r="G4708" s="10">
        <v>43783</v>
      </c>
      <c r="H4708" s="8" t="s">
        <v>31</v>
      </c>
      <c r="I4708" s="8" t="s">
        <v>32</v>
      </c>
      <c r="J4708" s="9">
        <v>0</v>
      </c>
      <c r="K4708" s="9">
        <v>0</v>
      </c>
      <c r="L4708" s="8">
        <v>0</v>
      </c>
      <c r="M4708" s="14">
        <f t="shared" si="222"/>
        <v>0</v>
      </c>
      <c r="N4708" s="8">
        <v>0</v>
      </c>
      <c r="O4708" s="8">
        <v>0</v>
      </c>
      <c r="P4708" s="8" t="s">
        <v>983</v>
      </c>
      <c r="R4708" s="8">
        <v>50</v>
      </c>
      <c r="S4708" s="13">
        <f>_xlfn.XLOOKUP(P4708,rif_fee_schedule!$A$2:$A$84,rif_fee_schedule!C$2:C$84, 0)*1.628</f>
        <v>203.5</v>
      </c>
      <c r="T4708" s="13">
        <f>_xlfn.XLOOKUP(P4708,rif_fee_schedule!$A$2:$A$84,rif_fee_schedule!D$2:D$84, 0)</f>
        <v>118</v>
      </c>
      <c r="U4708" s="14">
        <f t="shared" si="220"/>
        <v>10175</v>
      </c>
      <c r="V4708" s="14">
        <f t="shared" si="221"/>
        <v>5900</v>
      </c>
      <c r="W4708"/>
      <c r="Y4708" s="3">
        <v>272008405.74000001</v>
      </c>
      <c r="Z4708" s="3">
        <v>5573244.3300000001</v>
      </c>
      <c r="AA4708" s="3">
        <v>0</v>
      </c>
      <c r="AB4708">
        <v>0</v>
      </c>
      <c r="AC4708" s="3">
        <v>0</v>
      </c>
      <c r="AD4708" s="2">
        <v>-7297347.0099999998</v>
      </c>
      <c r="AE4708" s="3">
        <v>599122533.62</v>
      </c>
      <c r="AF4708" s="3">
        <v>12164932.65</v>
      </c>
      <c r="AG4708" s="3">
        <v>2628720.44</v>
      </c>
      <c r="AH4708" s="3">
        <v>103699.7</v>
      </c>
      <c r="AI4708" s="3">
        <v>2074</v>
      </c>
      <c r="AJ4708" s="2">
        <v>-10188946.82</v>
      </c>
    </row>
    <row r="4709" spans="1:36" hidden="1" x14ac:dyDescent="0.25">
      <c r="A4709" s="8">
        <v>2</v>
      </c>
      <c r="B4709" s="8" t="s">
        <v>2154</v>
      </c>
      <c r="C4709" s="8">
        <v>141160090265</v>
      </c>
      <c r="D4709" s="8" t="s">
        <v>2155</v>
      </c>
      <c r="E4709" s="8" t="s">
        <v>30</v>
      </c>
      <c r="F4709" s="8" t="s">
        <v>640</v>
      </c>
      <c r="G4709" s="10">
        <v>43783</v>
      </c>
      <c r="H4709" s="8" t="s">
        <v>31</v>
      </c>
      <c r="I4709" s="8" t="s">
        <v>32</v>
      </c>
      <c r="J4709" s="9">
        <v>0</v>
      </c>
      <c r="K4709" s="9">
        <v>0</v>
      </c>
      <c r="L4709" s="8">
        <v>0</v>
      </c>
      <c r="M4709" s="14">
        <f t="shared" si="222"/>
        <v>0</v>
      </c>
      <c r="N4709" s="8">
        <v>0</v>
      </c>
      <c r="O4709" s="8">
        <v>0</v>
      </c>
      <c r="P4709" s="8" t="s">
        <v>45</v>
      </c>
      <c r="R4709" s="11">
        <v>-4698</v>
      </c>
      <c r="S4709" s="13">
        <f>_xlfn.XLOOKUP(P4709,rif_fee_schedule!$A$2:$A$84,rif_fee_schedule!C$2:C$84, 0)*1.628</f>
        <v>19.244587999999997</v>
      </c>
      <c r="T4709" s="13">
        <f>_xlfn.XLOOKUP(P4709,rif_fee_schedule!$A$2:$A$84,rif_fee_schedule!D$2:D$84, 0)</f>
        <v>11.177</v>
      </c>
      <c r="U4709" s="14">
        <f t="shared" si="220"/>
        <v>-90411.074423999991</v>
      </c>
      <c r="V4709" s="14">
        <f t="shared" si="221"/>
        <v>-52509.545999999995</v>
      </c>
      <c r="W4709" s="2"/>
      <c r="Y4709" s="3">
        <v>272008405.74000001</v>
      </c>
      <c r="Z4709" s="3">
        <v>5573244.3300000001</v>
      </c>
      <c r="AA4709" s="3">
        <v>0</v>
      </c>
      <c r="AB4709">
        <v>0</v>
      </c>
      <c r="AC4709" s="3">
        <v>0</v>
      </c>
      <c r="AD4709" s="2">
        <v>-7297347.0099999998</v>
      </c>
      <c r="AE4709" s="3">
        <v>599122533.62</v>
      </c>
      <c r="AF4709" s="3">
        <v>12164932.65</v>
      </c>
      <c r="AG4709" s="3">
        <v>2628720.44</v>
      </c>
      <c r="AH4709" s="3">
        <v>103699.7</v>
      </c>
      <c r="AI4709" s="3">
        <v>2074</v>
      </c>
      <c r="AJ4709" s="2">
        <v>-10188946.82</v>
      </c>
    </row>
    <row r="4710" spans="1:36" hidden="1" x14ac:dyDescent="0.25">
      <c r="A4710" s="8">
        <v>2</v>
      </c>
      <c r="B4710" s="8" t="s">
        <v>2154</v>
      </c>
      <c r="C4710" s="8">
        <v>141160090265</v>
      </c>
      <c r="D4710" s="8" t="s">
        <v>2155</v>
      </c>
      <c r="E4710" s="8" t="s">
        <v>30</v>
      </c>
      <c r="F4710" s="8" t="s">
        <v>640</v>
      </c>
      <c r="G4710" s="10">
        <v>43783</v>
      </c>
      <c r="H4710" s="8" t="s">
        <v>31</v>
      </c>
      <c r="I4710" s="8" t="s">
        <v>32</v>
      </c>
      <c r="J4710" s="9">
        <v>0</v>
      </c>
      <c r="K4710" s="9">
        <v>0</v>
      </c>
      <c r="L4710" s="8">
        <v>0</v>
      </c>
      <c r="M4710" s="14">
        <f t="shared" si="222"/>
        <v>0</v>
      </c>
      <c r="N4710" s="8">
        <v>0</v>
      </c>
      <c r="O4710" s="8">
        <v>0</v>
      </c>
      <c r="P4710" s="8" t="s">
        <v>106</v>
      </c>
      <c r="R4710" s="8">
        <v>-16.809999999999999</v>
      </c>
      <c r="S4710" s="13">
        <f>_xlfn.XLOOKUP(P4710,rif_fee_schedule!$A$2:$A$84,rif_fee_schedule!C$2:C$84, 0)*1.628</f>
        <v>0</v>
      </c>
      <c r="T4710" s="13">
        <f>_xlfn.XLOOKUP(P4710,rif_fee_schedule!$A$2:$A$84,rif_fee_schedule!D$2:D$84, 0)</f>
        <v>0</v>
      </c>
      <c r="U4710" s="14">
        <f t="shared" si="220"/>
        <v>0</v>
      </c>
      <c r="V4710" s="14">
        <f t="shared" si="221"/>
        <v>0</v>
      </c>
      <c r="W4710"/>
      <c r="Y4710" s="3">
        <v>272008405.74000001</v>
      </c>
      <c r="Z4710" s="3">
        <v>5573244.3300000001</v>
      </c>
      <c r="AA4710" s="3">
        <v>0</v>
      </c>
      <c r="AB4710">
        <v>0</v>
      </c>
      <c r="AC4710" s="3">
        <v>0</v>
      </c>
      <c r="AD4710" s="2">
        <v>-7297347.0099999998</v>
      </c>
      <c r="AE4710" s="3">
        <v>599122533.62</v>
      </c>
      <c r="AF4710" s="3">
        <v>12164932.65</v>
      </c>
      <c r="AG4710" s="3">
        <v>2628720.44</v>
      </c>
      <c r="AH4710" s="3">
        <v>103699.7</v>
      </c>
      <c r="AI4710" s="3">
        <v>2074</v>
      </c>
      <c r="AJ4710" s="2">
        <v>-10188946.82</v>
      </c>
    </row>
    <row r="4711" spans="1:36" hidden="1" x14ac:dyDescent="0.25">
      <c r="A4711" s="8">
        <v>9.1</v>
      </c>
      <c r="B4711" s="8" t="s">
        <v>8941</v>
      </c>
      <c r="C4711" s="8">
        <v>431060620150</v>
      </c>
      <c r="D4711" s="8" t="s">
        <v>8942</v>
      </c>
      <c r="E4711" s="8" t="s">
        <v>30</v>
      </c>
      <c r="F4711" s="8" t="s">
        <v>8943</v>
      </c>
      <c r="G4711" s="10">
        <v>43801</v>
      </c>
      <c r="H4711" s="8" t="s">
        <v>31</v>
      </c>
      <c r="I4711" s="8" t="s">
        <v>38</v>
      </c>
      <c r="J4711" s="9">
        <v>4267.67</v>
      </c>
      <c r="K4711" s="9">
        <v>85.36</v>
      </c>
      <c r="L4711" s="8">
        <v>0</v>
      </c>
      <c r="M4711" s="14">
        <f t="shared" si="222"/>
        <v>4353.03</v>
      </c>
      <c r="N4711" s="8">
        <v>0</v>
      </c>
      <c r="O4711" s="8">
        <v>0</v>
      </c>
      <c r="P4711" s="8" t="s">
        <v>77</v>
      </c>
      <c r="R4711" s="8">
        <v>-1</v>
      </c>
      <c r="S4711" s="13">
        <f>_xlfn.XLOOKUP(P4711,rif_fee_schedule!$A$2:$A$84,rif_fee_schedule!C$2:C$84, 0)*1.628</f>
        <v>9769.6279999999988</v>
      </c>
      <c r="T4711" s="13">
        <f>_xlfn.XLOOKUP(P4711,rif_fee_schedule!$A$2:$A$84,rif_fee_schedule!D$2:D$84, 0)</f>
        <v>5674</v>
      </c>
      <c r="U4711" s="14">
        <f t="shared" si="220"/>
        <v>-9769.6279999999988</v>
      </c>
      <c r="V4711" s="14">
        <f t="shared" si="221"/>
        <v>-5674</v>
      </c>
      <c r="W4711"/>
      <c r="Y4711" s="3">
        <v>13894747.220000001</v>
      </c>
      <c r="Z4711" s="3">
        <v>290518.01</v>
      </c>
      <c r="AA4711" s="3">
        <v>0</v>
      </c>
      <c r="AB4711">
        <v>0</v>
      </c>
      <c r="AC4711" s="3">
        <v>0</v>
      </c>
      <c r="AD4711" s="2">
        <v>-156592.79</v>
      </c>
      <c r="AE4711" s="3">
        <v>599122533.62</v>
      </c>
      <c r="AF4711" s="3">
        <v>12164932.65</v>
      </c>
      <c r="AG4711" s="3">
        <v>2628720.44</v>
      </c>
      <c r="AH4711" s="3">
        <v>103699.7</v>
      </c>
      <c r="AI4711" s="3">
        <v>2074</v>
      </c>
      <c r="AJ4711" s="2">
        <v>-10188946.82</v>
      </c>
    </row>
    <row r="4712" spans="1:36" hidden="1" x14ac:dyDescent="0.25">
      <c r="A4712" s="8">
        <v>9.1</v>
      </c>
      <c r="B4712" s="8" t="s">
        <v>8941</v>
      </c>
      <c r="C4712" s="8">
        <v>431060620150</v>
      </c>
      <c r="D4712" s="8" t="s">
        <v>8942</v>
      </c>
      <c r="E4712" s="8" t="s">
        <v>30</v>
      </c>
      <c r="F4712" s="8" t="s">
        <v>8943</v>
      </c>
      <c r="G4712" s="10">
        <v>43801</v>
      </c>
      <c r="H4712" s="8" t="s">
        <v>31</v>
      </c>
      <c r="I4712" s="8" t="s">
        <v>38</v>
      </c>
      <c r="J4712" s="9">
        <v>4267.67</v>
      </c>
      <c r="K4712" s="9">
        <v>85.36</v>
      </c>
      <c r="L4712" s="8">
        <v>0</v>
      </c>
      <c r="M4712" s="14">
        <f t="shared" si="222"/>
        <v>4353.03</v>
      </c>
      <c r="N4712" s="8">
        <v>0</v>
      </c>
      <c r="O4712" s="8">
        <v>0</v>
      </c>
      <c r="P4712" s="8" t="s">
        <v>82</v>
      </c>
      <c r="R4712" s="8">
        <v>391</v>
      </c>
      <c r="S4712" s="13">
        <f>_xlfn.XLOOKUP(P4712,rif_fee_schedule!$A$2:$A$84,rif_fee_schedule!C$2:C$84, 0)*1.628</f>
        <v>36.760239999999996</v>
      </c>
      <c r="T4712" s="13">
        <f>_xlfn.XLOOKUP(P4712,rif_fee_schedule!$A$2:$A$84,rif_fee_schedule!D$2:D$84, 0)</f>
        <v>21.35</v>
      </c>
      <c r="U4712" s="14">
        <f t="shared" si="220"/>
        <v>14373.253839999998</v>
      </c>
      <c r="V4712" s="14">
        <f t="shared" si="221"/>
        <v>8347.85</v>
      </c>
      <c r="W4712"/>
      <c r="Y4712" s="3">
        <v>13894747.220000001</v>
      </c>
      <c r="Z4712" s="3">
        <v>290518.01</v>
      </c>
      <c r="AA4712" s="3">
        <v>0</v>
      </c>
      <c r="AB4712">
        <v>0</v>
      </c>
      <c r="AC4712" s="3">
        <v>0</v>
      </c>
      <c r="AD4712" s="2">
        <v>-156592.79</v>
      </c>
      <c r="AE4712" s="3">
        <v>599122533.62</v>
      </c>
      <c r="AF4712" s="3">
        <v>12164932.65</v>
      </c>
      <c r="AG4712" s="3">
        <v>2628720.44</v>
      </c>
      <c r="AH4712" s="3">
        <v>103699.7</v>
      </c>
      <c r="AI4712" s="3">
        <v>2074</v>
      </c>
      <c r="AJ4712" s="2">
        <v>-10188946.82</v>
      </c>
    </row>
    <row r="4713" spans="1:36" hidden="1" x14ac:dyDescent="0.25">
      <c r="A4713" s="8">
        <v>3.1</v>
      </c>
      <c r="B4713" s="8" t="s">
        <v>4014</v>
      </c>
      <c r="C4713" s="8">
        <v>622300050420</v>
      </c>
      <c r="D4713" s="8" t="s">
        <v>4015</v>
      </c>
      <c r="E4713" s="8" t="s">
        <v>30</v>
      </c>
      <c r="F4713" s="8" t="s">
        <v>4016</v>
      </c>
      <c r="G4713" s="10">
        <v>43789</v>
      </c>
      <c r="H4713" s="8" t="s">
        <v>31</v>
      </c>
      <c r="I4713" s="8" t="s">
        <v>38</v>
      </c>
      <c r="J4713" s="9">
        <v>0</v>
      </c>
      <c r="K4713" s="9">
        <v>0</v>
      </c>
      <c r="L4713" s="8">
        <v>0</v>
      </c>
      <c r="M4713" s="14">
        <f t="shared" si="222"/>
        <v>0</v>
      </c>
      <c r="N4713" s="8">
        <v>0</v>
      </c>
      <c r="O4713" s="8">
        <v>0</v>
      </c>
      <c r="P4713" s="8" t="s">
        <v>77</v>
      </c>
      <c r="R4713" s="8">
        <v>-1</v>
      </c>
      <c r="S4713" s="13">
        <f>_xlfn.XLOOKUP(P4713,rif_fee_schedule!$A$2:$A$84,rif_fee_schedule!C$2:C$84, 0)*1.628</f>
        <v>9769.6279999999988</v>
      </c>
      <c r="T4713" s="13">
        <f>_xlfn.XLOOKUP(P4713,rif_fee_schedule!$A$2:$A$84,rif_fee_schedule!D$2:D$84, 0)</f>
        <v>5674</v>
      </c>
      <c r="U4713" s="14">
        <f t="shared" si="220"/>
        <v>-9769.6279999999988</v>
      </c>
      <c r="V4713" s="14">
        <f t="shared" si="221"/>
        <v>-5674</v>
      </c>
      <c r="W4713"/>
      <c r="Y4713" s="3">
        <v>34362078.990000002</v>
      </c>
      <c r="Z4713" s="3">
        <v>687512.03</v>
      </c>
      <c r="AA4713" s="3">
        <v>0</v>
      </c>
      <c r="AB4713">
        <v>0</v>
      </c>
      <c r="AC4713" s="3">
        <v>0</v>
      </c>
      <c r="AD4713" s="2">
        <v>-175934.14</v>
      </c>
      <c r="AE4713" s="3">
        <v>599122533.62</v>
      </c>
      <c r="AF4713" s="3">
        <v>12164932.65</v>
      </c>
      <c r="AG4713" s="3">
        <v>2628720.44</v>
      </c>
      <c r="AH4713" s="3">
        <v>103699.7</v>
      </c>
      <c r="AI4713" s="3">
        <v>2074</v>
      </c>
      <c r="AJ4713" s="2">
        <v>-10188946.82</v>
      </c>
    </row>
    <row r="4714" spans="1:36" hidden="1" x14ac:dyDescent="0.25">
      <c r="A4714" s="8">
        <v>3.1</v>
      </c>
      <c r="B4714" s="8" t="s">
        <v>4014</v>
      </c>
      <c r="C4714" s="8">
        <v>622300050420</v>
      </c>
      <c r="D4714" s="8" t="s">
        <v>4015</v>
      </c>
      <c r="E4714" s="8" t="s">
        <v>30</v>
      </c>
      <c r="F4714" s="8" t="s">
        <v>4016</v>
      </c>
      <c r="G4714" s="10">
        <v>43789</v>
      </c>
      <c r="H4714" s="8" t="s">
        <v>31</v>
      </c>
      <c r="I4714" s="8" t="s">
        <v>38</v>
      </c>
      <c r="J4714" s="9">
        <v>0</v>
      </c>
      <c r="K4714" s="9">
        <v>0</v>
      </c>
      <c r="L4714" s="8">
        <v>0</v>
      </c>
      <c r="M4714" s="14">
        <f t="shared" si="222"/>
        <v>0</v>
      </c>
      <c r="N4714" s="8">
        <v>0</v>
      </c>
      <c r="O4714" s="8">
        <v>0</v>
      </c>
      <c r="P4714" s="8" t="s">
        <v>77</v>
      </c>
      <c r="R4714" s="8">
        <v>1</v>
      </c>
      <c r="S4714" s="13">
        <f>_xlfn.XLOOKUP(P4714,rif_fee_schedule!$A$2:$A$84,rif_fee_schedule!C$2:C$84, 0)*1.628</f>
        <v>9769.6279999999988</v>
      </c>
      <c r="T4714" s="13">
        <f>_xlfn.XLOOKUP(P4714,rif_fee_schedule!$A$2:$A$84,rif_fee_schedule!D$2:D$84, 0)</f>
        <v>5674</v>
      </c>
      <c r="U4714" s="14">
        <f t="shared" si="220"/>
        <v>9769.6279999999988</v>
      </c>
      <c r="V4714" s="14">
        <f t="shared" si="221"/>
        <v>5674</v>
      </c>
      <c r="W4714"/>
      <c r="Y4714" s="3">
        <v>34362078.990000002</v>
      </c>
      <c r="Z4714" s="3">
        <v>687512.03</v>
      </c>
      <c r="AA4714" s="3">
        <v>0</v>
      </c>
      <c r="AB4714">
        <v>0</v>
      </c>
      <c r="AC4714" s="3">
        <v>0</v>
      </c>
      <c r="AD4714" s="2">
        <v>-175934.14</v>
      </c>
      <c r="AE4714" s="3">
        <v>599122533.62</v>
      </c>
      <c r="AF4714" s="3">
        <v>12164932.65</v>
      </c>
      <c r="AG4714" s="3">
        <v>2628720.44</v>
      </c>
      <c r="AH4714" s="3">
        <v>103699.7</v>
      </c>
      <c r="AI4714" s="3">
        <v>2074</v>
      </c>
      <c r="AJ4714" s="2">
        <v>-10188946.82</v>
      </c>
    </row>
    <row r="4715" spans="1:36" hidden="1" x14ac:dyDescent="0.25">
      <c r="A4715" s="8">
        <v>2</v>
      </c>
      <c r="B4715" s="8" t="s">
        <v>1277</v>
      </c>
      <c r="C4715" s="8">
        <v>131230390280</v>
      </c>
      <c r="D4715" s="8" t="s">
        <v>1278</v>
      </c>
      <c r="E4715" s="8" t="s">
        <v>30</v>
      </c>
      <c r="G4715" s="10">
        <v>43787</v>
      </c>
      <c r="H4715" s="8" t="s">
        <v>31</v>
      </c>
      <c r="I4715" s="8" t="s">
        <v>32</v>
      </c>
      <c r="J4715" s="9">
        <v>9056.15</v>
      </c>
      <c r="K4715" s="9">
        <v>181.12</v>
      </c>
      <c r="L4715" s="8">
        <v>0</v>
      </c>
      <c r="M4715" s="14">
        <f t="shared" si="222"/>
        <v>9237.27</v>
      </c>
      <c r="N4715" s="8">
        <v>0</v>
      </c>
      <c r="O4715" s="8">
        <v>0</v>
      </c>
      <c r="P4715" s="8" t="s">
        <v>77</v>
      </c>
      <c r="R4715" s="8">
        <v>1</v>
      </c>
      <c r="S4715" s="13">
        <f>_xlfn.XLOOKUP(P4715,rif_fee_schedule!$A$2:$A$84,rif_fee_schedule!C$2:C$84, 0)*1.628</f>
        <v>9769.6279999999988</v>
      </c>
      <c r="T4715" s="13">
        <f>_xlfn.XLOOKUP(P4715,rif_fee_schedule!$A$2:$A$84,rif_fee_schedule!D$2:D$84, 0)</f>
        <v>5674</v>
      </c>
      <c r="U4715" s="14">
        <f t="shared" si="220"/>
        <v>9769.6279999999988</v>
      </c>
      <c r="V4715" s="14">
        <f t="shared" si="221"/>
        <v>5674</v>
      </c>
      <c r="W4715"/>
      <c r="Y4715" s="3">
        <v>272008405.74000001</v>
      </c>
      <c r="Z4715" s="3">
        <v>5573244.3300000001</v>
      </c>
      <c r="AA4715" s="3">
        <v>0</v>
      </c>
      <c r="AB4715">
        <v>0</v>
      </c>
      <c r="AC4715" s="3">
        <v>0</v>
      </c>
      <c r="AD4715" s="2">
        <v>-7297347.0099999998</v>
      </c>
      <c r="AE4715" s="3">
        <v>599122533.62</v>
      </c>
      <c r="AF4715" s="3">
        <v>12164932.65</v>
      </c>
      <c r="AG4715" s="3">
        <v>2628720.44</v>
      </c>
      <c r="AH4715" s="3">
        <v>103699.7</v>
      </c>
      <c r="AI4715" s="3">
        <v>2074</v>
      </c>
      <c r="AJ4715" s="2">
        <v>-10188946.82</v>
      </c>
    </row>
    <row r="4716" spans="1:36" hidden="1" x14ac:dyDescent="0.25">
      <c r="A4716" s="8">
        <v>6</v>
      </c>
      <c r="B4716" s="8" t="s">
        <v>5845</v>
      </c>
      <c r="C4716" s="8">
        <v>1079190290870</v>
      </c>
      <c r="D4716" s="8" t="s">
        <v>5846</v>
      </c>
      <c r="E4716" s="8" t="s">
        <v>30</v>
      </c>
      <c r="F4716" s="8" t="s">
        <v>5844</v>
      </c>
      <c r="G4716" s="10">
        <v>43795</v>
      </c>
      <c r="H4716" s="8" t="s">
        <v>31</v>
      </c>
      <c r="I4716" s="8" t="s">
        <v>38</v>
      </c>
      <c r="J4716" s="9">
        <v>0</v>
      </c>
      <c r="K4716" s="9">
        <v>0</v>
      </c>
      <c r="L4716" s="8">
        <v>0</v>
      </c>
      <c r="M4716" s="14">
        <f t="shared" si="222"/>
        <v>0</v>
      </c>
      <c r="N4716" s="8">
        <v>0</v>
      </c>
      <c r="O4716" s="8">
        <v>0</v>
      </c>
      <c r="P4716" s="8" t="s">
        <v>376</v>
      </c>
      <c r="R4716" s="8">
        <v>0</v>
      </c>
      <c r="S4716" s="13">
        <f>_xlfn.XLOOKUP(P4716,rif_fee_schedule!$A$2:$A$84,rif_fee_schedule!C$2:C$84, 0)*1.628</f>
        <v>5981.2719999999999</v>
      </c>
      <c r="T4716" s="13">
        <f>_xlfn.XLOOKUP(P4716,rif_fee_schedule!$A$2:$A$84,rif_fee_schedule!D$2:D$84, 0)</f>
        <v>3474</v>
      </c>
      <c r="U4716" s="14">
        <f t="shared" si="220"/>
        <v>0</v>
      </c>
      <c r="V4716" s="14">
        <f t="shared" si="221"/>
        <v>0</v>
      </c>
      <c r="W4716"/>
      <c r="Y4716" s="3">
        <v>43269262.359999999</v>
      </c>
      <c r="Z4716" s="3">
        <v>874367.57</v>
      </c>
      <c r="AA4716" s="3">
        <v>433279.63</v>
      </c>
      <c r="AB4716">
        <v>0</v>
      </c>
      <c r="AC4716" s="3">
        <v>0</v>
      </c>
      <c r="AD4716" s="2">
        <v>374512.67</v>
      </c>
      <c r="AE4716" s="3">
        <v>599122533.62</v>
      </c>
      <c r="AF4716" s="3">
        <v>12164932.65</v>
      </c>
      <c r="AG4716" s="3">
        <v>2628720.44</v>
      </c>
      <c r="AH4716" s="3">
        <v>103699.7</v>
      </c>
      <c r="AI4716" s="3">
        <v>2074</v>
      </c>
      <c r="AJ4716" s="2">
        <v>-10188946.82</v>
      </c>
    </row>
    <row r="4717" spans="1:36" hidden="1" x14ac:dyDescent="0.25">
      <c r="A4717" s="8">
        <v>6</v>
      </c>
      <c r="B4717" s="8" t="s">
        <v>5952</v>
      </c>
      <c r="C4717" s="8">
        <v>1079190290890</v>
      </c>
      <c r="D4717" s="8" t="s">
        <v>5953</v>
      </c>
      <c r="E4717" s="8" t="s">
        <v>30</v>
      </c>
      <c r="F4717" s="8" t="s">
        <v>5844</v>
      </c>
      <c r="G4717" s="10">
        <v>43795</v>
      </c>
      <c r="H4717" s="8" t="s">
        <v>31</v>
      </c>
      <c r="I4717" s="8" t="s">
        <v>38</v>
      </c>
      <c r="J4717" s="9">
        <v>0</v>
      </c>
      <c r="K4717" s="9">
        <v>0</v>
      </c>
      <c r="L4717" s="8">
        <v>0</v>
      </c>
      <c r="M4717" s="14">
        <f t="shared" si="222"/>
        <v>0</v>
      </c>
      <c r="N4717" s="8">
        <v>0</v>
      </c>
      <c r="O4717" s="8">
        <v>0</v>
      </c>
      <c r="P4717" s="8" t="s">
        <v>376</v>
      </c>
      <c r="R4717" s="8">
        <v>0</v>
      </c>
      <c r="S4717" s="13">
        <f>_xlfn.XLOOKUP(P4717,rif_fee_schedule!$A$2:$A$84,rif_fee_schedule!C$2:C$84, 0)*1.628</f>
        <v>5981.2719999999999</v>
      </c>
      <c r="T4717" s="13">
        <f>_xlfn.XLOOKUP(P4717,rif_fee_schedule!$A$2:$A$84,rif_fee_schedule!D$2:D$84, 0)</f>
        <v>3474</v>
      </c>
      <c r="U4717" s="14">
        <f t="shared" si="220"/>
        <v>0</v>
      </c>
      <c r="V4717" s="14">
        <f t="shared" si="221"/>
        <v>0</v>
      </c>
      <c r="W4717"/>
      <c r="Y4717" s="3">
        <v>43269262.359999999</v>
      </c>
      <c r="Z4717" s="3">
        <v>874367.57</v>
      </c>
      <c r="AA4717" s="3">
        <v>433279.63</v>
      </c>
      <c r="AB4717">
        <v>0</v>
      </c>
      <c r="AC4717" s="3">
        <v>0</v>
      </c>
      <c r="AD4717" s="2">
        <v>374512.67</v>
      </c>
      <c r="AE4717" s="3">
        <v>599122533.62</v>
      </c>
      <c r="AF4717" s="3">
        <v>12164932.65</v>
      </c>
      <c r="AG4717" s="3">
        <v>2628720.44</v>
      </c>
      <c r="AH4717" s="3">
        <v>103699.7</v>
      </c>
      <c r="AI4717" s="3">
        <v>2074</v>
      </c>
      <c r="AJ4717" s="2">
        <v>-10188946.82</v>
      </c>
    </row>
    <row r="4718" spans="1:36" hidden="1" x14ac:dyDescent="0.25">
      <c r="A4718" s="8">
        <v>6</v>
      </c>
      <c r="B4718" s="8" t="s">
        <v>5847</v>
      </c>
      <c r="C4718" s="8">
        <v>1079190290910</v>
      </c>
      <c r="D4718" s="8" t="s">
        <v>5848</v>
      </c>
      <c r="E4718" s="8" t="s">
        <v>30</v>
      </c>
      <c r="F4718" s="8" t="s">
        <v>5844</v>
      </c>
      <c r="G4718" s="10">
        <v>43795</v>
      </c>
      <c r="H4718" s="8" t="s">
        <v>31</v>
      </c>
      <c r="I4718" s="8" t="s">
        <v>38</v>
      </c>
      <c r="J4718" s="9">
        <v>0</v>
      </c>
      <c r="K4718" s="9">
        <v>0</v>
      </c>
      <c r="L4718" s="8">
        <v>0</v>
      </c>
      <c r="M4718" s="14">
        <f t="shared" si="222"/>
        <v>0</v>
      </c>
      <c r="N4718" s="8">
        <v>0</v>
      </c>
      <c r="O4718" s="8">
        <v>0</v>
      </c>
      <c r="P4718" s="8" t="s">
        <v>376</v>
      </c>
      <c r="R4718" s="8">
        <v>0</v>
      </c>
      <c r="S4718" s="13">
        <f>_xlfn.XLOOKUP(P4718,rif_fee_schedule!$A$2:$A$84,rif_fee_schedule!C$2:C$84, 0)*1.628</f>
        <v>5981.2719999999999</v>
      </c>
      <c r="T4718" s="13">
        <f>_xlfn.XLOOKUP(P4718,rif_fee_schedule!$A$2:$A$84,rif_fee_schedule!D$2:D$84, 0)</f>
        <v>3474</v>
      </c>
      <c r="U4718" s="14">
        <f t="shared" si="220"/>
        <v>0</v>
      </c>
      <c r="V4718" s="14">
        <f t="shared" si="221"/>
        <v>0</v>
      </c>
      <c r="W4718"/>
      <c r="Y4718" s="3">
        <v>43269262.359999999</v>
      </c>
      <c r="Z4718" s="3">
        <v>874367.57</v>
      </c>
      <c r="AA4718" s="3">
        <v>433279.63</v>
      </c>
      <c r="AB4718">
        <v>0</v>
      </c>
      <c r="AC4718" s="3">
        <v>0</v>
      </c>
      <c r="AD4718" s="2">
        <v>374512.67</v>
      </c>
      <c r="AE4718" s="3">
        <v>599122533.62</v>
      </c>
      <c r="AF4718" s="3">
        <v>12164932.65</v>
      </c>
      <c r="AG4718" s="3">
        <v>2628720.44</v>
      </c>
      <c r="AH4718" s="3">
        <v>103699.7</v>
      </c>
      <c r="AI4718" s="3">
        <v>2074</v>
      </c>
      <c r="AJ4718" s="2">
        <v>-10188946.82</v>
      </c>
    </row>
    <row r="4719" spans="1:36" hidden="1" x14ac:dyDescent="0.25">
      <c r="A4719" s="8">
        <v>6</v>
      </c>
      <c r="B4719" s="8" t="s">
        <v>5895</v>
      </c>
      <c r="C4719" s="8">
        <v>1079190290850</v>
      </c>
      <c r="D4719" s="8" t="s">
        <v>5896</v>
      </c>
      <c r="E4719" s="8" t="s">
        <v>30</v>
      </c>
      <c r="F4719" s="8" t="s">
        <v>5844</v>
      </c>
      <c r="G4719" s="10">
        <v>43795</v>
      </c>
      <c r="H4719" s="8" t="s">
        <v>31</v>
      </c>
      <c r="I4719" s="8" t="s">
        <v>38</v>
      </c>
      <c r="J4719" s="9">
        <v>0</v>
      </c>
      <c r="K4719" s="9">
        <v>0</v>
      </c>
      <c r="L4719" s="8">
        <v>0</v>
      </c>
      <c r="M4719" s="14">
        <f t="shared" si="222"/>
        <v>0</v>
      </c>
      <c r="N4719" s="8">
        <v>0</v>
      </c>
      <c r="O4719" s="8">
        <v>0</v>
      </c>
      <c r="P4719" s="8" t="s">
        <v>114</v>
      </c>
      <c r="R4719" s="8">
        <v>0</v>
      </c>
      <c r="S4719" s="13">
        <f>_xlfn.XLOOKUP(P4719,rif_fee_schedule!$A$2:$A$84,rif_fee_schedule!C$2:C$84, 0)*1.628</f>
        <v>4288.152</v>
      </c>
      <c r="T4719" s="13">
        <f>_xlfn.XLOOKUP(P4719,rif_fee_schedule!$A$2:$A$84,rif_fee_schedule!D$2:D$84, 0)</f>
        <v>2490</v>
      </c>
      <c r="U4719" s="14">
        <f t="shared" si="220"/>
        <v>0</v>
      </c>
      <c r="V4719" s="14">
        <f t="shared" si="221"/>
        <v>0</v>
      </c>
      <c r="W4719"/>
      <c r="Y4719" s="3">
        <v>43269262.359999999</v>
      </c>
      <c r="Z4719" s="3">
        <v>874367.57</v>
      </c>
      <c r="AA4719" s="3">
        <v>433279.63</v>
      </c>
      <c r="AB4719">
        <v>0</v>
      </c>
      <c r="AC4719" s="3">
        <v>0</v>
      </c>
      <c r="AD4719" s="2">
        <v>374512.67</v>
      </c>
      <c r="AE4719" s="3">
        <v>599122533.62</v>
      </c>
      <c r="AF4719" s="3">
        <v>12164932.65</v>
      </c>
      <c r="AG4719" s="3">
        <v>2628720.44</v>
      </c>
      <c r="AH4719" s="3">
        <v>103699.7</v>
      </c>
      <c r="AI4719" s="3">
        <v>2074</v>
      </c>
      <c r="AJ4719" s="2">
        <v>-10188946.82</v>
      </c>
    </row>
    <row r="4720" spans="1:36" hidden="1" x14ac:dyDescent="0.25">
      <c r="A4720" s="8">
        <v>6</v>
      </c>
      <c r="B4720" s="8" t="s">
        <v>5842</v>
      </c>
      <c r="C4720" s="8">
        <v>1079190290830</v>
      </c>
      <c r="D4720" s="8" t="s">
        <v>5843</v>
      </c>
      <c r="E4720" s="8" t="s">
        <v>30</v>
      </c>
      <c r="F4720" s="8" t="s">
        <v>5844</v>
      </c>
      <c r="G4720" s="10">
        <v>43803</v>
      </c>
      <c r="H4720" s="8" t="s">
        <v>31</v>
      </c>
      <c r="I4720" s="8" t="s">
        <v>38</v>
      </c>
      <c r="J4720" s="9">
        <v>0</v>
      </c>
      <c r="K4720" s="9">
        <v>0</v>
      </c>
      <c r="L4720" s="8">
        <v>0</v>
      </c>
      <c r="M4720" s="14">
        <f t="shared" si="222"/>
        <v>0</v>
      </c>
      <c r="N4720" s="8">
        <v>0</v>
      </c>
      <c r="O4720" s="8">
        <v>0</v>
      </c>
      <c r="P4720" s="8" t="s">
        <v>376</v>
      </c>
      <c r="R4720" s="8">
        <v>0</v>
      </c>
      <c r="S4720" s="13">
        <f>_xlfn.XLOOKUP(P4720,rif_fee_schedule!$A$2:$A$84,rif_fee_schedule!C$2:C$84, 0)*1.628</f>
        <v>5981.2719999999999</v>
      </c>
      <c r="T4720" s="13">
        <f>_xlfn.XLOOKUP(P4720,rif_fee_schedule!$A$2:$A$84,rif_fee_schedule!D$2:D$84, 0)</f>
        <v>3474</v>
      </c>
      <c r="U4720" s="14">
        <f t="shared" si="220"/>
        <v>0</v>
      </c>
      <c r="V4720" s="14">
        <f t="shared" si="221"/>
        <v>0</v>
      </c>
      <c r="W4720"/>
      <c r="Y4720" s="3">
        <v>43269262.359999999</v>
      </c>
      <c r="Z4720" s="3">
        <v>874367.57</v>
      </c>
      <c r="AA4720" s="3">
        <v>433279.63</v>
      </c>
      <c r="AB4720">
        <v>0</v>
      </c>
      <c r="AC4720" s="3">
        <v>0</v>
      </c>
      <c r="AD4720" s="2">
        <v>374512.67</v>
      </c>
      <c r="AE4720" s="3">
        <v>599122533.62</v>
      </c>
      <c r="AF4720" s="3">
        <v>12164932.65</v>
      </c>
      <c r="AG4720" s="3">
        <v>2628720.44</v>
      </c>
      <c r="AH4720" s="3">
        <v>103699.7</v>
      </c>
      <c r="AI4720" s="3">
        <v>2074</v>
      </c>
      <c r="AJ4720" s="2">
        <v>-10188946.82</v>
      </c>
    </row>
    <row r="4721" spans="1:36" hidden="1" x14ac:dyDescent="0.25">
      <c r="A4721" s="8">
        <v>2</v>
      </c>
      <c r="B4721" s="8" t="s">
        <v>1144</v>
      </c>
      <c r="C4721" s="8">
        <v>131140190960</v>
      </c>
      <c r="D4721" s="8" t="s">
        <v>1145</v>
      </c>
      <c r="E4721" s="8" t="s">
        <v>30</v>
      </c>
      <c r="G4721" s="10">
        <v>43809</v>
      </c>
      <c r="H4721" s="8" t="s">
        <v>31</v>
      </c>
      <c r="I4721" s="8" t="s">
        <v>32</v>
      </c>
      <c r="J4721" s="9">
        <v>9056.15</v>
      </c>
      <c r="K4721" s="9">
        <v>181.12</v>
      </c>
      <c r="L4721" s="8">
        <v>0</v>
      </c>
      <c r="M4721" s="14">
        <f t="shared" si="222"/>
        <v>9237.27</v>
      </c>
      <c r="N4721" s="8">
        <v>0</v>
      </c>
      <c r="O4721" s="8">
        <v>0</v>
      </c>
      <c r="P4721" s="8" t="s">
        <v>77</v>
      </c>
      <c r="R4721" s="8">
        <v>1</v>
      </c>
      <c r="S4721" s="13">
        <f>_xlfn.XLOOKUP(P4721,rif_fee_schedule!$A$2:$A$84,rif_fee_schedule!C$2:C$84, 0)*1.628</f>
        <v>9769.6279999999988</v>
      </c>
      <c r="T4721" s="13">
        <f>_xlfn.XLOOKUP(P4721,rif_fee_schedule!$A$2:$A$84,rif_fee_schedule!D$2:D$84, 0)</f>
        <v>5674</v>
      </c>
      <c r="U4721" s="14">
        <f t="shared" si="220"/>
        <v>9769.6279999999988</v>
      </c>
      <c r="V4721" s="14">
        <f t="shared" si="221"/>
        <v>5674</v>
      </c>
      <c r="W4721"/>
      <c r="Y4721" s="3">
        <v>272008405.74000001</v>
      </c>
      <c r="Z4721" s="3">
        <v>5573244.3300000001</v>
      </c>
      <c r="AA4721" s="3">
        <v>0</v>
      </c>
      <c r="AB4721">
        <v>0</v>
      </c>
      <c r="AC4721" s="3">
        <v>0</v>
      </c>
      <c r="AD4721" s="2">
        <v>-7297347.0099999998</v>
      </c>
      <c r="AE4721" s="3">
        <v>599122533.62</v>
      </c>
      <c r="AF4721" s="3">
        <v>12164932.65</v>
      </c>
      <c r="AG4721" s="3">
        <v>2628720.44</v>
      </c>
      <c r="AH4721" s="3">
        <v>103699.7</v>
      </c>
      <c r="AI4721" s="3">
        <v>2074</v>
      </c>
      <c r="AJ4721" s="2">
        <v>-10188946.82</v>
      </c>
    </row>
    <row r="4722" spans="1:36" hidden="1" x14ac:dyDescent="0.25">
      <c r="A4722" s="8">
        <v>2</v>
      </c>
      <c r="B4722" s="8" t="s">
        <v>1775</v>
      </c>
      <c r="C4722" s="8">
        <v>132070510700</v>
      </c>
      <c r="D4722" s="8" t="s">
        <v>1776</v>
      </c>
      <c r="E4722" s="8" t="s">
        <v>30</v>
      </c>
      <c r="F4722" s="8" t="s">
        <v>1777</v>
      </c>
      <c r="G4722" s="10">
        <v>43808</v>
      </c>
      <c r="H4722" s="8" t="s">
        <v>31</v>
      </c>
      <c r="I4722" s="8" t="s">
        <v>38</v>
      </c>
      <c r="J4722" s="9">
        <v>10183.08</v>
      </c>
      <c r="K4722" s="9">
        <v>203.66</v>
      </c>
      <c r="L4722" s="8">
        <v>0</v>
      </c>
      <c r="M4722" s="14">
        <f t="shared" si="222"/>
        <v>10386.74</v>
      </c>
      <c r="N4722" s="8">
        <v>0</v>
      </c>
      <c r="O4722" s="8">
        <v>0</v>
      </c>
      <c r="P4722" s="8" t="s">
        <v>613</v>
      </c>
      <c r="R4722" s="8">
        <v>18</v>
      </c>
      <c r="S4722" s="13">
        <f>_xlfn.XLOOKUP(P4722,rif_fee_schedule!$A$2:$A$84,rif_fee_schedule!C$2:C$84, 0)*1.628</f>
        <v>1619.86</v>
      </c>
      <c r="T4722" s="13">
        <f>_xlfn.XLOOKUP(P4722,rif_fee_schedule!$A$2:$A$84,rif_fee_schedule!D$2:D$84, 0)</f>
        <v>940</v>
      </c>
      <c r="U4722" s="14">
        <f t="shared" si="220"/>
        <v>29157.48</v>
      </c>
      <c r="V4722" s="14">
        <f t="shared" si="221"/>
        <v>16920</v>
      </c>
      <c r="W4722"/>
      <c r="Y4722" s="3">
        <v>272008405.74000001</v>
      </c>
      <c r="Z4722" s="3">
        <v>5573244.3300000001</v>
      </c>
      <c r="AA4722" s="3">
        <v>0</v>
      </c>
      <c r="AB4722">
        <v>0</v>
      </c>
      <c r="AC4722" s="3">
        <v>0</v>
      </c>
      <c r="AD4722" s="2">
        <v>-7297347.0099999998</v>
      </c>
      <c r="AE4722" s="3">
        <v>599122533.62</v>
      </c>
      <c r="AF4722" s="3">
        <v>12164932.65</v>
      </c>
      <c r="AG4722" s="3">
        <v>2628720.44</v>
      </c>
      <c r="AH4722" s="3">
        <v>103699.7</v>
      </c>
      <c r="AI4722" s="3">
        <v>2074</v>
      </c>
      <c r="AJ4722" s="2">
        <v>-10188946.82</v>
      </c>
    </row>
    <row r="4723" spans="1:36" hidden="1" x14ac:dyDescent="0.25">
      <c r="A4723" s="8">
        <v>2</v>
      </c>
      <c r="B4723" s="8" t="s">
        <v>1775</v>
      </c>
      <c r="C4723" s="8">
        <v>132070510700</v>
      </c>
      <c r="D4723" s="8" t="s">
        <v>1776</v>
      </c>
      <c r="E4723" s="8" t="s">
        <v>30</v>
      </c>
      <c r="F4723" s="8" t="s">
        <v>1777</v>
      </c>
      <c r="G4723" s="10">
        <v>43808</v>
      </c>
      <c r="H4723" s="8" t="s">
        <v>31</v>
      </c>
      <c r="I4723" s="8" t="s">
        <v>38</v>
      </c>
      <c r="J4723" s="9">
        <v>10183.08</v>
      </c>
      <c r="K4723" s="9">
        <v>203.66</v>
      </c>
      <c r="L4723" s="8">
        <v>0</v>
      </c>
      <c r="M4723" s="14">
        <f t="shared" si="222"/>
        <v>10386.74</v>
      </c>
      <c r="N4723" s="8">
        <v>0</v>
      </c>
      <c r="O4723" s="8">
        <v>0</v>
      </c>
      <c r="P4723" s="8" t="s">
        <v>45</v>
      </c>
      <c r="R4723" s="8">
        <v>-943</v>
      </c>
      <c r="S4723" s="13">
        <f>_xlfn.XLOOKUP(P4723,rif_fee_schedule!$A$2:$A$84,rif_fee_schedule!C$2:C$84, 0)*1.628</f>
        <v>19.244587999999997</v>
      </c>
      <c r="T4723" s="13">
        <f>_xlfn.XLOOKUP(P4723,rif_fee_schedule!$A$2:$A$84,rif_fee_schedule!D$2:D$84, 0)</f>
        <v>11.177</v>
      </c>
      <c r="U4723" s="14">
        <f t="shared" ref="U4723:U4786" si="223">S4723*R4723</f>
        <v>-18147.646483999997</v>
      </c>
      <c r="V4723" s="14">
        <f t="shared" ref="V4723:V4786" si="224">T4723*R4723</f>
        <v>-10539.911</v>
      </c>
      <c r="W4723"/>
      <c r="Y4723" s="3">
        <v>272008405.74000001</v>
      </c>
      <c r="Z4723" s="3">
        <v>5573244.3300000001</v>
      </c>
      <c r="AA4723" s="3">
        <v>0</v>
      </c>
      <c r="AB4723">
        <v>0</v>
      </c>
      <c r="AC4723" s="3">
        <v>0</v>
      </c>
      <c r="AD4723" s="2">
        <v>-7297347.0099999998</v>
      </c>
      <c r="AE4723" s="3">
        <v>599122533.62</v>
      </c>
      <c r="AF4723" s="3">
        <v>12164932.65</v>
      </c>
      <c r="AG4723" s="3">
        <v>2628720.44</v>
      </c>
      <c r="AH4723" s="3">
        <v>103699.7</v>
      </c>
      <c r="AI4723" s="3">
        <v>2074</v>
      </c>
      <c r="AJ4723" s="2">
        <v>-10188946.82</v>
      </c>
    </row>
    <row r="4724" spans="1:36" hidden="1" x14ac:dyDescent="0.25">
      <c r="A4724" s="8">
        <v>9.1</v>
      </c>
      <c r="B4724" s="8" t="s">
        <v>8924</v>
      </c>
      <c r="C4724" s="8">
        <v>430120310080</v>
      </c>
      <c r="D4724" s="8" t="s">
        <v>8925</v>
      </c>
      <c r="E4724" s="8" t="s">
        <v>30</v>
      </c>
      <c r="F4724" s="8" t="s">
        <v>8910</v>
      </c>
      <c r="G4724" s="10">
        <v>43791</v>
      </c>
      <c r="H4724" s="8" t="s">
        <v>31</v>
      </c>
      <c r="I4724" s="8" t="s">
        <v>38</v>
      </c>
      <c r="J4724" s="9">
        <v>12717.55</v>
      </c>
      <c r="K4724" s="9">
        <v>254.35</v>
      </c>
      <c r="L4724" s="8">
        <v>0</v>
      </c>
      <c r="M4724" s="14">
        <f t="shared" si="222"/>
        <v>12971.9</v>
      </c>
      <c r="N4724" s="8">
        <v>0</v>
      </c>
      <c r="O4724" s="8">
        <v>0</v>
      </c>
      <c r="P4724" s="8" t="s">
        <v>113</v>
      </c>
      <c r="R4724" s="8">
        <v>2</v>
      </c>
      <c r="S4724" s="13">
        <f>_xlfn.XLOOKUP(P4724,rif_fee_schedule!$A$2:$A$84,rif_fee_schedule!C$2:C$84, 0)*1.628</f>
        <v>6860.3919999999998</v>
      </c>
      <c r="T4724" s="13">
        <f>_xlfn.XLOOKUP(P4724,rif_fee_schedule!$A$2:$A$84,rif_fee_schedule!D$2:D$84, 0)</f>
        <v>3984</v>
      </c>
      <c r="U4724" s="14">
        <f t="shared" si="223"/>
        <v>13720.784</v>
      </c>
      <c r="V4724" s="14">
        <f t="shared" si="224"/>
        <v>7968</v>
      </c>
      <c r="W4724"/>
      <c r="Y4724" s="3">
        <v>13894747.220000001</v>
      </c>
      <c r="Z4724" s="3">
        <v>290518.01</v>
      </c>
      <c r="AA4724" s="3">
        <v>0</v>
      </c>
      <c r="AB4724">
        <v>0</v>
      </c>
      <c r="AC4724" s="3">
        <v>0</v>
      </c>
      <c r="AD4724" s="2">
        <v>-156592.79</v>
      </c>
      <c r="AE4724" s="3">
        <v>599122533.62</v>
      </c>
      <c r="AF4724" s="3">
        <v>12164932.65</v>
      </c>
      <c r="AG4724" s="3">
        <v>2628720.44</v>
      </c>
      <c r="AH4724" s="3">
        <v>103699.7</v>
      </c>
      <c r="AI4724" s="3">
        <v>2074</v>
      </c>
      <c r="AJ4724" s="2">
        <v>-10188946.82</v>
      </c>
    </row>
    <row r="4725" spans="1:36" hidden="1" x14ac:dyDescent="0.25">
      <c r="A4725" s="8">
        <v>9.1</v>
      </c>
      <c r="B4725" s="8" t="s">
        <v>8926</v>
      </c>
      <c r="C4725" s="8">
        <v>430120310090</v>
      </c>
      <c r="D4725" s="8" t="s">
        <v>8927</v>
      </c>
      <c r="E4725" s="8" t="s">
        <v>30</v>
      </c>
      <c r="F4725" s="8" t="s">
        <v>8910</v>
      </c>
      <c r="G4725" s="10">
        <v>43796</v>
      </c>
      <c r="H4725" s="8" t="s">
        <v>31</v>
      </c>
      <c r="I4725" s="8" t="s">
        <v>38</v>
      </c>
      <c r="J4725" s="9">
        <v>12717.55</v>
      </c>
      <c r="K4725" s="9">
        <v>254.35</v>
      </c>
      <c r="L4725" s="8">
        <v>0</v>
      </c>
      <c r="M4725" s="14">
        <f t="shared" si="222"/>
        <v>12971.9</v>
      </c>
      <c r="N4725" s="8">
        <v>0</v>
      </c>
      <c r="O4725" s="8">
        <v>0</v>
      </c>
      <c r="P4725" s="8" t="s">
        <v>113</v>
      </c>
      <c r="R4725" s="8">
        <v>2</v>
      </c>
      <c r="S4725" s="13">
        <f>_xlfn.XLOOKUP(P4725,rif_fee_schedule!$A$2:$A$84,rif_fee_schedule!C$2:C$84, 0)*1.628</f>
        <v>6860.3919999999998</v>
      </c>
      <c r="T4725" s="13">
        <f>_xlfn.XLOOKUP(P4725,rif_fee_schedule!$A$2:$A$84,rif_fee_schedule!D$2:D$84, 0)</f>
        <v>3984</v>
      </c>
      <c r="U4725" s="14">
        <f t="shared" si="223"/>
        <v>13720.784</v>
      </c>
      <c r="V4725" s="14">
        <f t="shared" si="224"/>
        <v>7968</v>
      </c>
      <c r="W4725"/>
      <c r="Y4725" s="3">
        <v>13894747.220000001</v>
      </c>
      <c r="Z4725" s="3">
        <v>290518.01</v>
      </c>
      <c r="AA4725" s="3">
        <v>0</v>
      </c>
      <c r="AB4725">
        <v>0</v>
      </c>
      <c r="AC4725" s="3">
        <v>0</v>
      </c>
      <c r="AD4725" s="2">
        <v>-156592.79</v>
      </c>
      <c r="AE4725" s="3">
        <v>599122533.62</v>
      </c>
      <c r="AF4725" s="3">
        <v>12164932.65</v>
      </c>
      <c r="AG4725" s="3">
        <v>2628720.44</v>
      </c>
      <c r="AH4725" s="3">
        <v>103699.7</v>
      </c>
      <c r="AI4725" s="3">
        <v>2074</v>
      </c>
      <c r="AJ4725" s="2">
        <v>-10188946.82</v>
      </c>
    </row>
    <row r="4726" spans="1:36" hidden="1" x14ac:dyDescent="0.25">
      <c r="A4726" s="8">
        <v>9.1</v>
      </c>
      <c r="B4726" s="8" t="s">
        <v>8908</v>
      </c>
      <c r="C4726" s="8">
        <v>430120310050</v>
      </c>
      <c r="D4726" s="8" t="s">
        <v>8909</v>
      </c>
      <c r="E4726" s="8" t="s">
        <v>30</v>
      </c>
      <c r="F4726" s="8" t="s">
        <v>8910</v>
      </c>
      <c r="G4726" s="10">
        <v>43802</v>
      </c>
      <c r="H4726" s="8" t="s">
        <v>31</v>
      </c>
      <c r="I4726" s="8" t="s">
        <v>38</v>
      </c>
      <c r="J4726" s="9">
        <v>12717.55</v>
      </c>
      <c r="K4726" s="9">
        <v>254.35</v>
      </c>
      <c r="L4726" s="8">
        <v>0</v>
      </c>
      <c r="M4726" s="14">
        <f t="shared" si="222"/>
        <v>12971.9</v>
      </c>
      <c r="N4726" s="8">
        <v>0</v>
      </c>
      <c r="O4726" s="8">
        <v>0</v>
      </c>
      <c r="P4726" s="8" t="s">
        <v>113</v>
      </c>
      <c r="R4726" s="8">
        <v>2</v>
      </c>
      <c r="S4726" s="13">
        <f>_xlfn.XLOOKUP(P4726,rif_fee_schedule!$A$2:$A$84,rif_fee_schedule!C$2:C$84, 0)*1.628</f>
        <v>6860.3919999999998</v>
      </c>
      <c r="T4726" s="13">
        <f>_xlfn.XLOOKUP(P4726,rif_fee_schedule!$A$2:$A$84,rif_fee_schedule!D$2:D$84, 0)</f>
        <v>3984</v>
      </c>
      <c r="U4726" s="14">
        <f t="shared" si="223"/>
        <v>13720.784</v>
      </c>
      <c r="V4726" s="14">
        <f t="shared" si="224"/>
        <v>7968</v>
      </c>
      <c r="W4726"/>
      <c r="Y4726" s="3">
        <v>13894747.220000001</v>
      </c>
      <c r="Z4726" s="3">
        <v>290518.01</v>
      </c>
      <c r="AA4726" s="3">
        <v>0</v>
      </c>
      <c r="AB4726">
        <v>0</v>
      </c>
      <c r="AC4726" s="3">
        <v>0</v>
      </c>
      <c r="AD4726" s="2">
        <v>-156592.79</v>
      </c>
      <c r="AE4726" s="3">
        <v>599122533.62</v>
      </c>
      <c r="AF4726" s="3">
        <v>12164932.65</v>
      </c>
      <c r="AG4726" s="3">
        <v>2628720.44</v>
      </c>
      <c r="AH4726" s="3">
        <v>103699.7</v>
      </c>
      <c r="AI4726" s="3">
        <v>2074</v>
      </c>
      <c r="AJ4726" s="2">
        <v>-10188946.82</v>
      </c>
    </row>
    <row r="4727" spans="1:36" hidden="1" x14ac:dyDescent="0.25">
      <c r="A4727" s="8">
        <v>9.1</v>
      </c>
      <c r="B4727" s="8" t="s">
        <v>8919</v>
      </c>
      <c r="C4727" s="8">
        <v>430120310040</v>
      </c>
      <c r="D4727" s="8" t="s">
        <v>8920</v>
      </c>
      <c r="E4727" s="8" t="s">
        <v>30</v>
      </c>
      <c r="F4727" s="8" t="s">
        <v>8910</v>
      </c>
      <c r="G4727" s="10">
        <v>43802</v>
      </c>
      <c r="H4727" s="8" t="s">
        <v>31</v>
      </c>
      <c r="I4727" s="8" t="s">
        <v>38</v>
      </c>
      <c r="J4727" s="9">
        <v>12717.55</v>
      </c>
      <c r="K4727" s="9">
        <v>254.35</v>
      </c>
      <c r="L4727" s="8">
        <v>0</v>
      </c>
      <c r="M4727" s="14">
        <f t="shared" si="222"/>
        <v>12971.9</v>
      </c>
      <c r="N4727" s="8">
        <v>0</v>
      </c>
      <c r="O4727" s="8">
        <v>0</v>
      </c>
      <c r="P4727" s="8" t="s">
        <v>113</v>
      </c>
      <c r="R4727" s="8">
        <v>-4</v>
      </c>
      <c r="S4727" s="13">
        <f>_xlfn.XLOOKUP(P4727,rif_fee_schedule!$A$2:$A$84,rif_fee_schedule!C$2:C$84, 0)*1.628</f>
        <v>6860.3919999999998</v>
      </c>
      <c r="T4727" s="13">
        <f>_xlfn.XLOOKUP(P4727,rif_fee_schedule!$A$2:$A$84,rif_fee_schedule!D$2:D$84, 0)</f>
        <v>3984</v>
      </c>
      <c r="U4727" s="14">
        <f t="shared" si="223"/>
        <v>-27441.567999999999</v>
      </c>
      <c r="V4727" s="14">
        <f t="shared" si="224"/>
        <v>-15936</v>
      </c>
      <c r="W4727"/>
      <c r="Y4727" s="3">
        <v>13894747.220000001</v>
      </c>
      <c r="Z4727" s="3">
        <v>290518.01</v>
      </c>
      <c r="AA4727" s="3">
        <v>0</v>
      </c>
      <c r="AB4727">
        <v>0</v>
      </c>
      <c r="AC4727" s="3">
        <v>0</v>
      </c>
      <c r="AD4727" s="2">
        <v>-156592.79</v>
      </c>
      <c r="AE4727" s="3">
        <v>599122533.62</v>
      </c>
      <c r="AF4727" s="3">
        <v>12164932.65</v>
      </c>
      <c r="AG4727" s="3">
        <v>2628720.44</v>
      </c>
      <c r="AH4727" s="3">
        <v>103699.7</v>
      </c>
      <c r="AI4727" s="3">
        <v>2074</v>
      </c>
      <c r="AJ4727" s="2">
        <v>-10188946.82</v>
      </c>
    </row>
    <row r="4728" spans="1:36" hidden="1" x14ac:dyDescent="0.25">
      <c r="A4728" s="8">
        <v>9.1</v>
      </c>
      <c r="B4728" s="8" t="s">
        <v>8919</v>
      </c>
      <c r="C4728" s="8">
        <v>430120310040</v>
      </c>
      <c r="D4728" s="8" t="s">
        <v>8920</v>
      </c>
      <c r="E4728" s="8" t="s">
        <v>30</v>
      </c>
      <c r="F4728" s="8" t="s">
        <v>8910</v>
      </c>
      <c r="G4728" s="10">
        <v>43802</v>
      </c>
      <c r="H4728" s="8" t="s">
        <v>31</v>
      </c>
      <c r="I4728" s="8" t="s">
        <v>38</v>
      </c>
      <c r="J4728" s="9">
        <v>12717.55</v>
      </c>
      <c r="K4728" s="9">
        <v>254.35</v>
      </c>
      <c r="L4728" s="8">
        <v>0</v>
      </c>
      <c r="M4728" s="14">
        <f t="shared" si="222"/>
        <v>12971.9</v>
      </c>
      <c r="N4728" s="8">
        <v>0</v>
      </c>
      <c r="O4728" s="8">
        <v>0</v>
      </c>
      <c r="P4728" s="8" t="s">
        <v>113</v>
      </c>
      <c r="R4728" s="8">
        <v>6</v>
      </c>
      <c r="S4728" s="13">
        <f>_xlfn.XLOOKUP(P4728,rif_fee_schedule!$A$2:$A$84,rif_fee_schedule!C$2:C$84, 0)*1.628</f>
        <v>6860.3919999999998</v>
      </c>
      <c r="T4728" s="13">
        <f>_xlfn.XLOOKUP(P4728,rif_fee_schedule!$A$2:$A$84,rif_fee_schedule!D$2:D$84, 0)</f>
        <v>3984</v>
      </c>
      <c r="U4728" s="14">
        <f t="shared" si="223"/>
        <v>41162.351999999999</v>
      </c>
      <c r="V4728" s="14">
        <f t="shared" si="224"/>
        <v>23904</v>
      </c>
      <c r="W4728"/>
      <c r="Y4728" s="3">
        <v>13894747.220000001</v>
      </c>
      <c r="Z4728" s="3">
        <v>290518.01</v>
      </c>
      <c r="AA4728" s="3">
        <v>0</v>
      </c>
      <c r="AB4728">
        <v>0</v>
      </c>
      <c r="AC4728" s="3">
        <v>0</v>
      </c>
      <c r="AD4728" s="2">
        <v>-156592.79</v>
      </c>
      <c r="AE4728" s="3">
        <v>599122533.62</v>
      </c>
      <c r="AF4728" s="3">
        <v>12164932.65</v>
      </c>
      <c r="AG4728" s="3">
        <v>2628720.44</v>
      </c>
      <c r="AH4728" s="3">
        <v>103699.7</v>
      </c>
      <c r="AI4728" s="3">
        <v>2074</v>
      </c>
      <c r="AJ4728" s="2">
        <v>-10188946.82</v>
      </c>
    </row>
    <row r="4729" spans="1:36" hidden="1" x14ac:dyDescent="0.25">
      <c r="A4729" s="8">
        <v>9.1</v>
      </c>
      <c r="B4729" s="8" t="s">
        <v>8911</v>
      </c>
      <c r="C4729" s="8">
        <v>430120310120</v>
      </c>
      <c r="D4729" s="8" t="s">
        <v>8912</v>
      </c>
      <c r="E4729" s="8" t="s">
        <v>30</v>
      </c>
      <c r="F4729" s="8" t="s">
        <v>8910</v>
      </c>
      <c r="G4729" s="10">
        <v>43791</v>
      </c>
      <c r="H4729" s="8" t="s">
        <v>31</v>
      </c>
      <c r="I4729" s="8" t="s">
        <v>38</v>
      </c>
      <c r="J4729" s="9">
        <v>12717.55</v>
      </c>
      <c r="K4729" s="9">
        <v>254.35</v>
      </c>
      <c r="L4729" s="8">
        <v>0</v>
      </c>
      <c r="M4729" s="14">
        <f t="shared" si="222"/>
        <v>12971.9</v>
      </c>
      <c r="N4729" s="8">
        <v>0</v>
      </c>
      <c r="O4729" s="8">
        <v>0</v>
      </c>
      <c r="P4729" s="8" t="s">
        <v>113</v>
      </c>
      <c r="R4729" s="8">
        <v>-4</v>
      </c>
      <c r="S4729" s="13">
        <f>_xlfn.XLOOKUP(P4729,rif_fee_schedule!$A$2:$A$84,rif_fee_schedule!C$2:C$84, 0)*1.628</f>
        <v>6860.3919999999998</v>
      </c>
      <c r="T4729" s="13">
        <f>_xlfn.XLOOKUP(P4729,rif_fee_schedule!$A$2:$A$84,rif_fee_schedule!D$2:D$84, 0)</f>
        <v>3984</v>
      </c>
      <c r="U4729" s="14">
        <f t="shared" si="223"/>
        <v>-27441.567999999999</v>
      </c>
      <c r="V4729" s="14">
        <f t="shared" si="224"/>
        <v>-15936</v>
      </c>
      <c r="W4729"/>
      <c r="Y4729" s="3">
        <v>13894747.220000001</v>
      </c>
      <c r="Z4729" s="3">
        <v>290518.01</v>
      </c>
      <c r="AA4729" s="3">
        <v>0</v>
      </c>
      <c r="AB4729">
        <v>0</v>
      </c>
      <c r="AC4729" s="3">
        <v>0</v>
      </c>
      <c r="AD4729" s="2">
        <v>-156592.79</v>
      </c>
      <c r="AE4729" s="3">
        <v>599122533.62</v>
      </c>
      <c r="AF4729" s="3">
        <v>12164932.65</v>
      </c>
      <c r="AG4729" s="3">
        <v>2628720.44</v>
      </c>
      <c r="AH4729" s="3">
        <v>103699.7</v>
      </c>
      <c r="AI4729" s="3">
        <v>2074</v>
      </c>
      <c r="AJ4729" s="2">
        <v>-10188946.82</v>
      </c>
    </row>
    <row r="4730" spans="1:36" hidden="1" x14ac:dyDescent="0.25">
      <c r="A4730" s="8">
        <v>9.1</v>
      </c>
      <c r="B4730" s="8" t="s">
        <v>8911</v>
      </c>
      <c r="C4730" s="8">
        <v>430120310120</v>
      </c>
      <c r="D4730" s="8" t="s">
        <v>8912</v>
      </c>
      <c r="E4730" s="8" t="s">
        <v>30</v>
      </c>
      <c r="F4730" s="8" t="s">
        <v>8910</v>
      </c>
      <c r="G4730" s="10">
        <v>43791</v>
      </c>
      <c r="H4730" s="8" t="s">
        <v>31</v>
      </c>
      <c r="I4730" s="8" t="s">
        <v>38</v>
      </c>
      <c r="J4730" s="9">
        <v>12717.55</v>
      </c>
      <c r="K4730" s="9">
        <v>254.35</v>
      </c>
      <c r="L4730" s="8">
        <v>0</v>
      </c>
      <c r="M4730" s="14">
        <f t="shared" si="222"/>
        <v>12971.9</v>
      </c>
      <c r="N4730" s="8">
        <v>0</v>
      </c>
      <c r="O4730" s="8">
        <v>0</v>
      </c>
      <c r="P4730" s="8" t="s">
        <v>113</v>
      </c>
      <c r="R4730" s="8">
        <v>6</v>
      </c>
      <c r="S4730" s="13">
        <f>_xlfn.XLOOKUP(P4730,rif_fee_schedule!$A$2:$A$84,rif_fee_schedule!C$2:C$84, 0)*1.628</f>
        <v>6860.3919999999998</v>
      </c>
      <c r="T4730" s="13">
        <f>_xlfn.XLOOKUP(P4730,rif_fee_schedule!$A$2:$A$84,rif_fee_schedule!D$2:D$84, 0)</f>
        <v>3984</v>
      </c>
      <c r="U4730" s="14">
        <f t="shared" si="223"/>
        <v>41162.351999999999</v>
      </c>
      <c r="V4730" s="14">
        <f t="shared" si="224"/>
        <v>23904</v>
      </c>
      <c r="W4730"/>
      <c r="Y4730" s="3">
        <v>13894747.220000001</v>
      </c>
      <c r="Z4730" s="3">
        <v>290518.01</v>
      </c>
      <c r="AA4730" s="3">
        <v>0</v>
      </c>
      <c r="AB4730">
        <v>0</v>
      </c>
      <c r="AC4730" s="3">
        <v>0</v>
      </c>
      <c r="AD4730" s="2">
        <v>-156592.79</v>
      </c>
      <c r="AE4730" s="3">
        <v>599122533.62</v>
      </c>
      <c r="AF4730" s="3">
        <v>12164932.65</v>
      </c>
      <c r="AG4730" s="3">
        <v>2628720.44</v>
      </c>
      <c r="AH4730" s="3">
        <v>103699.7</v>
      </c>
      <c r="AI4730" s="3">
        <v>2074</v>
      </c>
      <c r="AJ4730" s="2">
        <v>-10188946.82</v>
      </c>
    </row>
    <row r="4731" spans="1:36" hidden="1" x14ac:dyDescent="0.25">
      <c r="A4731" s="8">
        <v>5.0999999999999996</v>
      </c>
      <c r="B4731" s="8" t="s">
        <v>5182</v>
      </c>
      <c r="C4731" s="8">
        <v>2050010310020</v>
      </c>
      <c r="D4731" s="8" t="s">
        <v>5183</v>
      </c>
      <c r="E4731" s="8" t="s">
        <v>30</v>
      </c>
      <c r="F4731" s="8" t="s">
        <v>5184</v>
      </c>
      <c r="G4731" s="10">
        <v>43795</v>
      </c>
      <c r="H4731" s="8" t="s">
        <v>31</v>
      </c>
      <c r="I4731" s="8" t="s">
        <v>38</v>
      </c>
      <c r="J4731" s="9">
        <v>0</v>
      </c>
      <c r="K4731" s="9">
        <v>0</v>
      </c>
      <c r="L4731" s="8">
        <v>0</v>
      </c>
      <c r="M4731" s="14">
        <f t="shared" si="222"/>
        <v>0</v>
      </c>
      <c r="N4731" s="8">
        <v>0</v>
      </c>
      <c r="O4731" s="8">
        <v>0</v>
      </c>
      <c r="P4731" s="8" t="s">
        <v>77</v>
      </c>
      <c r="R4731" s="8">
        <v>0</v>
      </c>
      <c r="S4731" s="13">
        <f>_xlfn.XLOOKUP(P4731,rif_fee_schedule!$A$2:$A$84,rif_fee_schedule!C$2:C$84, 0)*1.628</f>
        <v>9769.6279999999988</v>
      </c>
      <c r="T4731" s="13">
        <f>_xlfn.XLOOKUP(P4731,rif_fee_schedule!$A$2:$A$84,rif_fee_schedule!D$2:D$84, 0)</f>
        <v>5674</v>
      </c>
      <c r="U4731" s="14">
        <f t="shared" si="223"/>
        <v>0</v>
      </c>
      <c r="V4731" s="14">
        <f t="shared" si="224"/>
        <v>0</v>
      </c>
      <c r="W4731"/>
      <c r="Y4731" s="3">
        <v>460572.8</v>
      </c>
      <c r="Z4731" s="3">
        <v>9211.4599999999991</v>
      </c>
      <c r="AA4731" s="3">
        <v>0</v>
      </c>
      <c r="AB4731">
        <v>0</v>
      </c>
      <c r="AC4731" s="3">
        <v>0</v>
      </c>
      <c r="AD4731" s="2">
        <v>11471.08</v>
      </c>
      <c r="AE4731" s="3">
        <v>599122533.62</v>
      </c>
      <c r="AF4731" s="3">
        <v>12164932.65</v>
      </c>
      <c r="AG4731" s="3">
        <v>2628720.44</v>
      </c>
      <c r="AH4731" s="3">
        <v>103699.7</v>
      </c>
      <c r="AI4731" s="3">
        <v>2074</v>
      </c>
      <c r="AJ4731" s="2">
        <v>-10188946.82</v>
      </c>
    </row>
    <row r="4732" spans="1:36" hidden="1" x14ac:dyDescent="0.25">
      <c r="A4732" s="8">
        <v>2</v>
      </c>
      <c r="B4732" s="8" t="s">
        <v>2020</v>
      </c>
      <c r="C4732" s="8">
        <v>141090110900</v>
      </c>
      <c r="D4732" s="8" t="s">
        <v>2021</v>
      </c>
      <c r="E4732" s="8" t="s">
        <v>30</v>
      </c>
      <c r="F4732" s="8" t="s">
        <v>2022</v>
      </c>
      <c r="G4732" s="10">
        <v>43789</v>
      </c>
      <c r="H4732" s="8" t="s">
        <v>31</v>
      </c>
      <c r="I4732" s="8" t="s">
        <v>38</v>
      </c>
      <c r="J4732" s="9">
        <v>0</v>
      </c>
      <c r="K4732" s="9">
        <v>0</v>
      </c>
      <c r="L4732" s="8">
        <v>0</v>
      </c>
      <c r="M4732" s="14">
        <f t="shared" si="222"/>
        <v>0</v>
      </c>
      <c r="N4732" s="8">
        <v>0</v>
      </c>
      <c r="O4732" s="8">
        <v>0</v>
      </c>
      <c r="P4732" s="8" t="s">
        <v>77</v>
      </c>
      <c r="R4732" s="8">
        <v>0</v>
      </c>
      <c r="S4732" s="13">
        <f>_xlfn.XLOOKUP(P4732,rif_fee_schedule!$A$2:$A$84,rif_fee_schedule!C$2:C$84, 0)*1.628</f>
        <v>9769.6279999999988</v>
      </c>
      <c r="T4732" s="13">
        <f>_xlfn.XLOOKUP(P4732,rif_fee_schedule!$A$2:$A$84,rif_fee_schedule!D$2:D$84, 0)</f>
        <v>5674</v>
      </c>
      <c r="U4732" s="14">
        <f t="shared" si="223"/>
        <v>0</v>
      </c>
      <c r="V4732" s="14">
        <f t="shared" si="224"/>
        <v>0</v>
      </c>
      <c r="W4732"/>
      <c r="Y4732" s="3">
        <v>272008405.74000001</v>
      </c>
      <c r="Z4732" s="3">
        <v>5573244.3300000001</v>
      </c>
      <c r="AA4732" s="3">
        <v>0</v>
      </c>
      <c r="AB4732">
        <v>0</v>
      </c>
      <c r="AC4732" s="3">
        <v>0</v>
      </c>
      <c r="AD4732" s="2">
        <v>-7297347.0099999998</v>
      </c>
      <c r="AE4732" s="3">
        <v>599122533.62</v>
      </c>
      <c r="AF4732" s="3">
        <v>12164932.65</v>
      </c>
      <c r="AG4732" s="3">
        <v>2628720.44</v>
      </c>
      <c r="AH4732" s="3">
        <v>103699.7</v>
      </c>
      <c r="AI4732" s="3">
        <v>2074</v>
      </c>
      <c r="AJ4732" s="2">
        <v>-10188946.82</v>
      </c>
    </row>
    <row r="4733" spans="1:36" hidden="1" x14ac:dyDescent="0.25">
      <c r="A4733" s="8">
        <v>2</v>
      </c>
      <c r="B4733" s="8" t="s">
        <v>1061</v>
      </c>
      <c r="C4733" s="8">
        <v>131120120010</v>
      </c>
      <c r="D4733" s="8" t="s">
        <v>1062</v>
      </c>
      <c r="E4733" s="8" t="s">
        <v>30</v>
      </c>
      <c r="G4733" s="10">
        <v>43791</v>
      </c>
      <c r="H4733" s="8" t="s">
        <v>31</v>
      </c>
      <c r="I4733" s="8" t="s">
        <v>32</v>
      </c>
      <c r="J4733" s="9">
        <v>25647.200000000001</v>
      </c>
      <c r="K4733" s="9">
        <v>512.94000000000005</v>
      </c>
      <c r="L4733" s="8">
        <v>0</v>
      </c>
      <c r="M4733" s="14">
        <f t="shared" si="222"/>
        <v>26160.14</v>
      </c>
      <c r="N4733" s="8">
        <v>0</v>
      </c>
      <c r="O4733" s="8">
        <v>0</v>
      </c>
      <c r="P4733" s="8" t="s">
        <v>170</v>
      </c>
      <c r="R4733" s="11">
        <v>-3633</v>
      </c>
      <c r="S4733" s="13">
        <f>_xlfn.XLOOKUP(P4733,rif_fee_schedule!$A$2:$A$84,rif_fee_schedule!C$2:C$84, 0)*1.628</f>
        <v>8.3027999999999995</v>
      </c>
      <c r="T4733" s="13">
        <f>_xlfn.XLOOKUP(P4733,rif_fee_schedule!$A$2:$A$84,rif_fee_schedule!D$2:D$84, 0)</f>
        <v>4.8230000000000004</v>
      </c>
      <c r="U4733" s="14">
        <f t="shared" si="223"/>
        <v>-30164.072399999997</v>
      </c>
      <c r="V4733" s="14">
        <f t="shared" si="224"/>
        <v>-17521.959000000003</v>
      </c>
      <c r="W4733" s="2"/>
      <c r="Y4733" s="3">
        <v>272008405.74000001</v>
      </c>
      <c r="Z4733" s="3">
        <v>5573244.3300000001</v>
      </c>
      <c r="AA4733" s="3">
        <v>0</v>
      </c>
      <c r="AB4733">
        <v>0</v>
      </c>
      <c r="AC4733" s="3">
        <v>0</v>
      </c>
      <c r="AD4733" s="2">
        <v>-7297347.0099999998</v>
      </c>
      <c r="AE4733" s="3">
        <v>599122533.62</v>
      </c>
      <c r="AF4733" s="3">
        <v>12164932.65</v>
      </c>
      <c r="AG4733" s="3">
        <v>2628720.44</v>
      </c>
      <c r="AH4733" s="3">
        <v>103699.7</v>
      </c>
      <c r="AI4733" s="3">
        <v>2074</v>
      </c>
      <c r="AJ4733" s="2">
        <v>-10188946.82</v>
      </c>
    </row>
    <row r="4734" spans="1:36" hidden="1" x14ac:dyDescent="0.25">
      <c r="A4734" s="8">
        <v>2</v>
      </c>
      <c r="B4734" s="8" t="s">
        <v>1061</v>
      </c>
      <c r="C4734" s="8">
        <v>131120120010</v>
      </c>
      <c r="D4734" s="8" t="s">
        <v>1062</v>
      </c>
      <c r="E4734" s="8" t="s">
        <v>30</v>
      </c>
      <c r="G4734" s="10">
        <v>43791</v>
      </c>
      <c r="H4734" s="8" t="s">
        <v>31</v>
      </c>
      <c r="I4734" s="8" t="s">
        <v>32</v>
      </c>
      <c r="J4734" s="9">
        <v>25647.200000000001</v>
      </c>
      <c r="K4734" s="9">
        <v>512.94000000000005</v>
      </c>
      <c r="L4734" s="8">
        <v>0</v>
      </c>
      <c r="M4734" s="14">
        <f t="shared" si="222"/>
        <v>26160.14</v>
      </c>
      <c r="N4734" s="8">
        <v>0</v>
      </c>
      <c r="O4734" s="8">
        <v>0</v>
      </c>
      <c r="P4734" s="8" t="s">
        <v>72</v>
      </c>
      <c r="R4734" s="11">
        <v>3633</v>
      </c>
      <c r="S4734" s="13">
        <f>_xlfn.XLOOKUP(P4734,rif_fee_schedule!$A$2:$A$84,rif_fee_schedule!C$2:C$84, 0)*1.628</f>
        <v>15.918583999999999</v>
      </c>
      <c r="T4734" s="13">
        <f>_xlfn.XLOOKUP(P4734,rif_fee_schedule!$A$2:$A$84,rif_fee_schedule!D$2:D$84, 0)</f>
        <v>9.2460000000000004</v>
      </c>
      <c r="U4734" s="14">
        <f t="shared" si="223"/>
        <v>57832.215671999998</v>
      </c>
      <c r="V4734" s="14">
        <f t="shared" si="224"/>
        <v>33590.718000000001</v>
      </c>
      <c r="W4734" s="2"/>
      <c r="Y4734" s="3">
        <v>272008405.74000001</v>
      </c>
      <c r="Z4734" s="3">
        <v>5573244.3300000001</v>
      </c>
      <c r="AA4734" s="3">
        <v>0</v>
      </c>
      <c r="AB4734">
        <v>0</v>
      </c>
      <c r="AC4734" s="3">
        <v>0</v>
      </c>
      <c r="AD4734" s="2">
        <v>-7297347.0099999998</v>
      </c>
      <c r="AE4734" s="3">
        <v>599122533.62</v>
      </c>
      <c r="AF4734" s="3">
        <v>12164932.65</v>
      </c>
      <c r="AG4734" s="3">
        <v>2628720.44</v>
      </c>
      <c r="AH4734" s="3">
        <v>103699.7</v>
      </c>
      <c r="AI4734" s="3">
        <v>2074</v>
      </c>
      <c r="AJ4734" s="2">
        <v>-10188946.82</v>
      </c>
    </row>
    <row r="4735" spans="1:36" hidden="1" x14ac:dyDescent="0.25">
      <c r="A4735" s="8">
        <v>2</v>
      </c>
      <c r="B4735" s="8" t="s">
        <v>1647</v>
      </c>
      <c r="C4735" s="8">
        <v>131340280050</v>
      </c>
      <c r="D4735" s="8" t="s">
        <v>1648</v>
      </c>
      <c r="E4735" s="8" t="s">
        <v>30</v>
      </c>
      <c r="F4735" s="8" t="s">
        <v>1649</v>
      </c>
      <c r="G4735" s="10">
        <v>43789</v>
      </c>
      <c r="H4735" s="8" t="s">
        <v>31</v>
      </c>
      <c r="I4735" s="8" t="s">
        <v>38</v>
      </c>
      <c r="J4735" s="9">
        <v>0</v>
      </c>
      <c r="K4735" s="9">
        <v>0</v>
      </c>
      <c r="L4735" s="8">
        <v>0</v>
      </c>
      <c r="M4735" s="14">
        <f t="shared" si="222"/>
        <v>0</v>
      </c>
      <c r="N4735" s="8">
        <v>0</v>
      </c>
      <c r="O4735" s="8">
        <v>0</v>
      </c>
      <c r="P4735" s="8" t="s">
        <v>114</v>
      </c>
      <c r="R4735" s="8">
        <v>-2</v>
      </c>
      <c r="S4735" s="13">
        <f>_xlfn.XLOOKUP(P4735,rif_fee_schedule!$A$2:$A$84,rif_fee_schedule!C$2:C$84, 0)*1.628</f>
        <v>4288.152</v>
      </c>
      <c r="T4735" s="13">
        <f>_xlfn.XLOOKUP(P4735,rif_fee_schedule!$A$2:$A$84,rif_fee_schedule!D$2:D$84, 0)</f>
        <v>2490</v>
      </c>
      <c r="U4735" s="14">
        <f t="shared" si="223"/>
        <v>-8576.3040000000001</v>
      </c>
      <c r="V4735" s="14">
        <f t="shared" si="224"/>
        <v>-4980</v>
      </c>
      <c r="W4735"/>
      <c r="Y4735" s="3">
        <v>272008405.74000001</v>
      </c>
      <c r="Z4735" s="3">
        <v>5573244.3300000001</v>
      </c>
      <c r="AA4735" s="3">
        <v>0</v>
      </c>
      <c r="AB4735">
        <v>0</v>
      </c>
      <c r="AC4735" s="3">
        <v>0</v>
      </c>
      <c r="AD4735" s="2">
        <v>-7297347.0099999998</v>
      </c>
      <c r="AE4735" s="3">
        <v>599122533.62</v>
      </c>
      <c r="AF4735" s="3">
        <v>12164932.65</v>
      </c>
      <c r="AG4735" s="3">
        <v>2628720.44</v>
      </c>
      <c r="AH4735" s="3">
        <v>103699.7</v>
      </c>
      <c r="AI4735" s="3">
        <v>2074</v>
      </c>
      <c r="AJ4735" s="2">
        <v>-10188946.82</v>
      </c>
    </row>
    <row r="4736" spans="1:36" hidden="1" x14ac:dyDescent="0.25">
      <c r="A4736" s="8">
        <v>2</v>
      </c>
      <c r="B4736" s="8" t="s">
        <v>1647</v>
      </c>
      <c r="C4736" s="8">
        <v>131340280050</v>
      </c>
      <c r="D4736" s="8" t="s">
        <v>1648</v>
      </c>
      <c r="E4736" s="8" t="s">
        <v>30</v>
      </c>
      <c r="F4736" s="8" t="s">
        <v>1649</v>
      </c>
      <c r="G4736" s="10">
        <v>43789</v>
      </c>
      <c r="H4736" s="8" t="s">
        <v>31</v>
      </c>
      <c r="I4736" s="8" t="s">
        <v>38</v>
      </c>
      <c r="J4736" s="9">
        <v>0</v>
      </c>
      <c r="K4736" s="9">
        <v>0</v>
      </c>
      <c r="L4736" s="8">
        <v>0</v>
      </c>
      <c r="M4736" s="14">
        <f t="shared" si="222"/>
        <v>0</v>
      </c>
      <c r="N4736" s="8">
        <v>0</v>
      </c>
      <c r="O4736" s="8">
        <v>0</v>
      </c>
      <c r="P4736" s="8" t="s">
        <v>114</v>
      </c>
      <c r="R4736" s="8">
        <v>2</v>
      </c>
      <c r="S4736" s="13">
        <f>_xlfn.XLOOKUP(P4736,rif_fee_schedule!$A$2:$A$84,rif_fee_schedule!C$2:C$84, 0)*1.628</f>
        <v>4288.152</v>
      </c>
      <c r="T4736" s="13">
        <f>_xlfn.XLOOKUP(P4736,rif_fee_schedule!$A$2:$A$84,rif_fee_schedule!D$2:D$84, 0)</f>
        <v>2490</v>
      </c>
      <c r="U4736" s="14">
        <f t="shared" si="223"/>
        <v>8576.3040000000001</v>
      </c>
      <c r="V4736" s="14">
        <f t="shared" si="224"/>
        <v>4980</v>
      </c>
      <c r="W4736"/>
      <c r="Y4736" s="3">
        <v>272008405.74000001</v>
      </c>
      <c r="Z4736" s="3">
        <v>5573244.3300000001</v>
      </c>
      <c r="AA4736" s="3">
        <v>0</v>
      </c>
      <c r="AB4736">
        <v>0</v>
      </c>
      <c r="AC4736" s="3">
        <v>0</v>
      </c>
      <c r="AD4736" s="2">
        <v>-7297347.0099999998</v>
      </c>
      <c r="AE4736" s="3">
        <v>599122533.62</v>
      </c>
      <c r="AF4736" s="3">
        <v>12164932.65</v>
      </c>
      <c r="AG4736" s="3">
        <v>2628720.44</v>
      </c>
      <c r="AH4736" s="3">
        <v>103699.7</v>
      </c>
      <c r="AI4736" s="3">
        <v>2074</v>
      </c>
      <c r="AJ4736" s="2">
        <v>-10188946.82</v>
      </c>
    </row>
    <row r="4737" spans="1:36" hidden="1" x14ac:dyDescent="0.25">
      <c r="A4737" s="8">
        <v>3</v>
      </c>
      <c r="B4737" s="8" t="s">
        <v>3343</v>
      </c>
      <c r="C4737" s="8">
        <v>420200010043</v>
      </c>
      <c r="D4737" s="8" t="s">
        <v>3344</v>
      </c>
      <c r="E4737" s="8" t="s">
        <v>30</v>
      </c>
      <c r="F4737" s="8" t="s">
        <v>3345</v>
      </c>
      <c r="G4737" s="10">
        <v>43802</v>
      </c>
      <c r="H4737" s="8" t="s">
        <v>31</v>
      </c>
      <c r="I4737" s="8" t="s">
        <v>38</v>
      </c>
      <c r="J4737" s="9">
        <v>69280.100000000006</v>
      </c>
      <c r="K4737" s="9">
        <v>1385.61</v>
      </c>
      <c r="L4737" s="8">
        <v>0</v>
      </c>
      <c r="M4737" s="14">
        <f t="shared" si="222"/>
        <v>70665.710000000006</v>
      </c>
      <c r="N4737" s="8">
        <v>0</v>
      </c>
      <c r="O4737" s="8">
        <v>0</v>
      </c>
      <c r="P4737" s="8" t="s">
        <v>43</v>
      </c>
      <c r="R4737" s="11">
        <v>-6545</v>
      </c>
      <c r="S4737" s="13">
        <f>_xlfn.XLOOKUP(P4737,rif_fee_schedule!$A$2:$A$84,rif_fee_schedule!C$2:C$84, 0)*1.628</f>
        <v>5.1216879999999998</v>
      </c>
      <c r="T4737" s="13">
        <f>_xlfn.XLOOKUP(P4737,rif_fee_schedule!$A$2:$A$84,rif_fee_schedule!D$2:D$84, 0)</f>
        <v>2.9740000000000002</v>
      </c>
      <c r="U4737" s="14">
        <f t="shared" si="223"/>
        <v>-33521.447959999998</v>
      </c>
      <c r="V4737" s="14">
        <f t="shared" si="224"/>
        <v>-19464.830000000002</v>
      </c>
      <c r="W4737" s="2"/>
      <c r="Y4737" s="3">
        <v>23988344.25</v>
      </c>
      <c r="Z4737" s="3">
        <v>491993.61</v>
      </c>
      <c r="AA4737" s="3">
        <v>633517.25</v>
      </c>
      <c r="AB4737">
        <v>0</v>
      </c>
      <c r="AC4737" s="3">
        <v>0</v>
      </c>
      <c r="AD4737" s="2">
        <v>2811604.2</v>
      </c>
      <c r="AE4737" s="3">
        <v>599122533.62</v>
      </c>
      <c r="AF4737" s="3">
        <v>12164932.65</v>
      </c>
      <c r="AG4737" s="3">
        <v>2628720.44</v>
      </c>
      <c r="AH4737" s="3">
        <v>103699.7</v>
      </c>
      <c r="AI4737" s="3">
        <v>2074</v>
      </c>
      <c r="AJ4737" s="2">
        <v>-10188946.82</v>
      </c>
    </row>
    <row r="4738" spans="1:36" hidden="1" x14ac:dyDescent="0.25">
      <c r="A4738" s="8">
        <v>3</v>
      </c>
      <c r="B4738" s="8" t="s">
        <v>3343</v>
      </c>
      <c r="C4738" s="8">
        <v>420200010043</v>
      </c>
      <c r="D4738" s="8" t="s">
        <v>3344</v>
      </c>
      <c r="E4738" s="8" t="s">
        <v>30</v>
      </c>
      <c r="F4738" s="8" t="s">
        <v>3345</v>
      </c>
      <c r="G4738" s="10">
        <v>43802</v>
      </c>
      <c r="H4738" s="8" t="s">
        <v>31</v>
      </c>
      <c r="I4738" s="8" t="s">
        <v>38</v>
      </c>
      <c r="J4738" s="9">
        <v>69280.100000000006</v>
      </c>
      <c r="K4738" s="9">
        <v>1385.61</v>
      </c>
      <c r="L4738" s="8">
        <v>0</v>
      </c>
      <c r="M4738" s="14">
        <f t="shared" si="222"/>
        <v>70665.710000000006</v>
      </c>
      <c r="N4738" s="8">
        <v>0</v>
      </c>
      <c r="O4738" s="8">
        <v>0</v>
      </c>
      <c r="P4738" s="8" t="s">
        <v>72</v>
      </c>
      <c r="R4738" s="11">
        <v>6545</v>
      </c>
      <c r="S4738" s="13">
        <f>_xlfn.XLOOKUP(P4738,rif_fee_schedule!$A$2:$A$84,rif_fee_schedule!C$2:C$84, 0)*1.628</f>
        <v>15.918583999999999</v>
      </c>
      <c r="T4738" s="13">
        <f>_xlfn.XLOOKUP(P4738,rif_fee_schedule!$A$2:$A$84,rif_fee_schedule!D$2:D$84, 0)</f>
        <v>9.2460000000000004</v>
      </c>
      <c r="U4738" s="14">
        <f t="shared" si="223"/>
        <v>104187.13227999999</v>
      </c>
      <c r="V4738" s="14">
        <f t="shared" si="224"/>
        <v>60515.07</v>
      </c>
      <c r="W4738" s="2"/>
      <c r="Y4738" s="3">
        <v>23988344.25</v>
      </c>
      <c r="Z4738" s="3">
        <v>491993.61</v>
      </c>
      <c r="AA4738" s="3">
        <v>633517.25</v>
      </c>
      <c r="AB4738">
        <v>0</v>
      </c>
      <c r="AC4738" s="3">
        <v>0</v>
      </c>
      <c r="AD4738" s="2">
        <v>2811604.2</v>
      </c>
      <c r="AE4738" s="3">
        <v>599122533.62</v>
      </c>
      <c r="AF4738" s="3">
        <v>12164932.65</v>
      </c>
      <c r="AG4738" s="3">
        <v>2628720.44</v>
      </c>
      <c r="AH4738" s="3">
        <v>103699.7</v>
      </c>
      <c r="AI4738" s="3">
        <v>2074</v>
      </c>
      <c r="AJ4738" s="2">
        <v>-10188946.82</v>
      </c>
    </row>
    <row r="4739" spans="1:36" hidden="1" x14ac:dyDescent="0.25">
      <c r="A4739" s="8">
        <v>8</v>
      </c>
      <c r="B4739" s="8" t="s">
        <v>8540</v>
      </c>
      <c r="C4739" s="8">
        <v>232030072980</v>
      </c>
      <c r="D4739" s="8" t="s">
        <v>8541</v>
      </c>
      <c r="E4739" s="8" t="s">
        <v>30</v>
      </c>
      <c r="F4739" s="8" t="s">
        <v>8542</v>
      </c>
      <c r="G4739" s="10">
        <v>43815</v>
      </c>
      <c r="H4739" s="8" t="s">
        <v>31</v>
      </c>
      <c r="I4739" s="8" t="s">
        <v>38</v>
      </c>
      <c r="J4739" s="9">
        <v>0</v>
      </c>
      <c r="K4739" s="9">
        <v>0</v>
      </c>
      <c r="L4739" s="8">
        <v>0</v>
      </c>
      <c r="M4739" s="14">
        <f t="shared" si="222"/>
        <v>0</v>
      </c>
      <c r="N4739" s="8">
        <v>0</v>
      </c>
      <c r="O4739" s="8">
        <v>0</v>
      </c>
      <c r="P4739" s="8" t="s">
        <v>77</v>
      </c>
      <c r="R4739" s="8">
        <v>0</v>
      </c>
      <c r="S4739" s="13">
        <f>_xlfn.XLOOKUP(P4739,rif_fee_schedule!$A$2:$A$84,rif_fee_schedule!C$2:C$84, 0)*1.628</f>
        <v>9769.6279999999988</v>
      </c>
      <c r="T4739" s="13">
        <f>_xlfn.XLOOKUP(P4739,rif_fee_schedule!$A$2:$A$84,rif_fee_schedule!D$2:D$84, 0)</f>
        <v>5674</v>
      </c>
      <c r="U4739" s="14">
        <f t="shared" si="223"/>
        <v>0</v>
      </c>
      <c r="V4739" s="14">
        <f t="shared" si="224"/>
        <v>0</v>
      </c>
      <c r="W4739"/>
      <c r="Y4739" s="3">
        <v>38230434.439999998</v>
      </c>
      <c r="Z4739" s="3">
        <v>764608.82</v>
      </c>
      <c r="AA4739" s="3">
        <v>0</v>
      </c>
      <c r="AB4739">
        <v>0</v>
      </c>
      <c r="AC4739" s="3">
        <v>0</v>
      </c>
      <c r="AD4739" s="2">
        <v>-229524.99</v>
      </c>
      <c r="AE4739" s="3">
        <v>599122533.62</v>
      </c>
      <c r="AF4739" s="3">
        <v>12164932.65</v>
      </c>
      <c r="AG4739" s="3">
        <v>2628720.44</v>
      </c>
      <c r="AH4739" s="3">
        <v>103699.7</v>
      </c>
      <c r="AI4739" s="3">
        <v>2074</v>
      </c>
      <c r="AJ4739" s="2">
        <v>-10188946.82</v>
      </c>
    </row>
    <row r="4740" spans="1:36" hidden="1" x14ac:dyDescent="0.25">
      <c r="A4740" s="8">
        <v>2</v>
      </c>
      <c r="B4740" s="8" t="s">
        <v>1677</v>
      </c>
      <c r="C4740" s="8">
        <v>131350100480</v>
      </c>
      <c r="D4740" s="8" t="s">
        <v>1678</v>
      </c>
      <c r="E4740" s="8" t="s">
        <v>30</v>
      </c>
      <c r="G4740" s="10">
        <v>43791</v>
      </c>
      <c r="H4740" s="8" t="s">
        <v>31</v>
      </c>
      <c r="I4740" s="8" t="s">
        <v>32</v>
      </c>
      <c r="J4740" s="9">
        <v>354265.56</v>
      </c>
      <c r="K4740" s="9">
        <v>7085.32</v>
      </c>
      <c r="L4740" s="8">
        <v>0</v>
      </c>
      <c r="M4740" s="14">
        <f t="shared" si="222"/>
        <v>361350.88</v>
      </c>
      <c r="N4740" s="8">
        <v>0</v>
      </c>
      <c r="O4740" s="8">
        <v>0</v>
      </c>
      <c r="P4740" s="8" t="s">
        <v>77</v>
      </c>
      <c r="R4740" s="8">
        <v>-1</v>
      </c>
      <c r="S4740" s="13">
        <f>_xlfn.XLOOKUP(P4740,rif_fee_schedule!$A$2:$A$84,rif_fee_schedule!C$2:C$84, 0)*1.628</f>
        <v>9769.6279999999988</v>
      </c>
      <c r="T4740" s="13">
        <f>_xlfn.XLOOKUP(P4740,rif_fee_schedule!$A$2:$A$84,rif_fee_schedule!D$2:D$84, 0)</f>
        <v>5674</v>
      </c>
      <c r="U4740" s="14">
        <f t="shared" si="223"/>
        <v>-9769.6279999999988</v>
      </c>
      <c r="V4740" s="14">
        <f t="shared" si="224"/>
        <v>-5674</v>
      </c>
      <c r="W4740"/>
      <c r="Y4740" s="3">
        <v>272008405.74000001</v>
      </c>
      <c r="Z4740" s="3">
        <v>5573244.3300000001</v>
      </c>
      <c r="AA4740" s="3">
        <v>0</v>
      </c>
      <c r="AB4740">
        <v>0</v>
      </c>
      <c r="AC4740" s="3">
        <v>0</v>
      </c>
      <c r="AD4740" s="2">
        <v>-7297347.0099999998</v>
      </c>
      <c r="AE4740" s="3">
        <v>599122533.62</v>
      </c>
      <c r="AF4740" s="3">
        <v>12164932.65</v>
      </c>
      <c r="AG4740" s="3">
        <v>2628720.44</v>
      </c>
      <c r="AH4740" s="3">
        <v>103699.7</v>
      </c>
      <c r="AI4740" s="3">
        <v>2074</v>
      </c>
      <c r="AJ4740" s="2">
        <v>-10188946.82</v>
      </c>
    </row>
    <row r="4741" spans="1:36" hidden="1" x14ac:dyDescent="0.25">
      <c r="A4741" s="8">
        <v>2</v>
      </c>
      <c r="B4741" s="8" t="s">
        <v>1677</v>
      </c>
      <c r="C4741" s="8">
        <v>131350100480</v>
      </c>
      <c r="D4741" s="8" t="s">
        <v>1678</v>
      </c>
      <c r="E4741" s="8" t="s">
        <v>30</v>
      </c>
      <c r="G4741" s="10">
        <v>43791</v>
      </c>
      <c r="H4741" s="8" t="s">
        <v>31</v>
      </c>
      <c r="I4741" s="8" t="s">
        <v>32</v>
      </c>
      <c r="J4741" s="9">
        <v>354265.56</v>
      </c>
      <c r="K4741" s="9">
        <v>7085.32</v>
      </c>
      <c r="L4741" s="8">
        <v>0</v>
      </c>
      <c r="M4741" s="14">
        <f t="shared" si="222"/>
        <v>361350.88</v>
      </c>
      <c r="N4741" s="8">
        <v>0</v>
      </c>
      <c r="O4741" s="8">
        <v>0</v>
      </c>
      <c r="P4741" s="8" t="s">
        <v>114</v>
      </c>
      <c r="R4741" s="8">
        <v>-4</v>
      </c>
      <c r="S4741" s="13">
        <f>_xlfn.XLOOKUP(P4741,rif_fee_schedule!$A$2:$A$84,rif_fee_schedule!C$2:C$84, 0)*1.628</f>
        <v>4288.152</v>
      </c>
      <c r="T4741" s="13">
        <f>_xlfn.XLOOKUP(P4741,rif_fee_schedule!$A$2:$A$84,rif_fee_schedule!D$2:D$84, 0)</f>
        <v>2490</v>
      </c>
      <c r="U4741" s="14">
        <f t="shared" si="223"/>
        <v>-17152.608</v>
      </c>
      <c r="V4741" s="14">
        <f t="shared" si="224"/>
        <v>-9960</v>
      </c>
      <c r="W4741"/>
      <c r="Y4741" s="3">
        <v>272008405.74000001</v>
      </c>
      <c r="Z4741" s="3">
        <v>5573244.3300000001</v>
      </c>
      <c r="AA4741" s="3">
        <v>0</v>
      </c>
      <c r="AB4741">
        <v>0</v>
      </c>
      <c r="AC4741" s="3">
        <v>0</v>
      </c>
      <c r="AD4741" s="2">
        <v>-7297347.0099999998</v>
      </c>
      <c r="AE4741" s="3">
        <v>599122533.62</v>
      </c>
      <c r="AF4741" s="3">
        <v>12164932.65</v>
      </c>
      <c r="AG4741" s="3">
        <v>2628720.44</v>
      </c>
      <c r="AH4741" s="3">
        <v>103699.7</v>
      </c>
      <c r="AI4741" s="3">
        <v>2074</v>
      </c>
      <c r="AJ4741" s="2">
        <v>-10188946.82</v>
      </c>
    </row>
    <row r="4742" spans="1:36" hidden="1" x14ac:dyDescent="0.25">
      <c r="A4742" s="8">
        <v>2</v>
      </c>
      <c r="B4742" s="8" t="s">
        <v>1677</v>
      </c>
      <c r="C4742" s="8">
        <v>131350100480</v>
      </c>
      <c r="D4742" s="8" t="s">
        <v>1678</v>
      </c>
      <c r="E4742" s="8" t="s">
        <v>30</v>
      </c>
      <c r="G4742" s="10">
        <v>43791</v>
      </c>
      <c r="H4742" s="8" t="s">
        <v>31</v>
      </c>
      <c r="I4742" s="8" t="s">
        <v>32</v>
      </c>
      <c r="J4742" s="9">
        <v>354265.56</v>
      </c>
      <c r="K4742" s="9">
        <v>7085.32</v>
      </c>
      <c r="L4742" s="8">
        <v>0</v>
      </c>
      <c r="M4742" s="14">
        <f t="shared" si="222"/>
        <v>361350.88</v>
      </c>
      <c r="N4742" s="8">
        <v>0</v>
      </c>
      <c r="O4742" s="8">
        <v>0</v>
      </c>
      <c r="P4742" s="8" t="s">
        <v>117</v>
      </c>
      <c r="R4742" s="8">
        <v>97</v>
      </c>
      <c r="S4742" s="13">
        <f>_xlfn.XLOOKUP(P4742,rif_fee_schedule!$A$2:$A$84,rif_fee_schedule!C$2:C$84, 0)*1.628</f>
        <v>4288.152</v>
      </c>
      <c r="T4742" s="13">
        <f>_xlfn.XLOOKUP(P4742,rif_fee_schedule!$A$2:$A$84,rif_fee_schedule!D$2:D$84, 0)</f>
        <v>2490</v>
      </c>
      <c r="U4742" s="14">
        <f t="shared" si="223"/>
        <v>415950.74400000001</v>
      </c>
      <c r="V4742" s="14">
        <f t="shared" si="224"/>
        <v>241530</v>
      </c>
      <c r="W4742"/>
      <c r="Y4742" s="3">
        <v>272008405.74000001</v>
      </c>
      <c r="Z4742" s="3">
        <v>5573244.3300000001</v>
      </c>
      <c r="AA4742" s="3">
        <v>0</v>
      </c>
      <c r="AB4742">
        <v>0</v>
      </c>
      <c r="AC4742" s="3">
        <v>0</v>
      </c>
      <c r="AD4742" s="2">
        <v>-7297347.0099999998</v>
      </c>
      <c r="AE4742" s="3">
        <v>599122533.62</v>
      </c>
      <c r="AF4742" s="3">
        <v>12164932.65</v>
      </c>
      <c r="AG4742" s="3">
        <v>2628720.44</v>
      </c>
      <c r="AH4742" s="3">
        <v>103699.7</v>
      </c>
      <c r="AI4742" s="3">
        <v>2074</v>
      </c>
      <c r="AJ4742" s="2">
        <v>-10188946.82</v>
      </c>
    </row>
    <row r="4743" spans="1:36" hidden="1" x14ac:dyDescent="0.25">
      <c r="A4743" s="8">
        <v>3</v>
      </c>
      <c r="B4743" s="8" t="s">
        <v>3072</v>
      </c>
      <c r="C4743" s="8">
        <v>420160000020</v>
      </c>
      <c r="D4743" s="8" t="s">
        <v>3073</v>
      </c>
      <c r="E4743" s="8" t="s">
        <v>30</v>
      </c>
      <c r="F4743" s="8" t="s">
        <v>3074</v>
      </c>
      <c r="G4743" s="10">
        <v>43811</v>
      </c>
      <c r="H4743" s="8" t="s">
        <v>31</v>
      </c>
      <c r="I4743" s="8" t="s">
        <v>38</v>
      </c>
      <c r="J4743" s="9">
        <v>52775.93</v>
      </c>
      <c r="K4743" s="9">
        <v>1055.52</v>
      </c>
      <c r="L4743" s="8">
        <v>0</v>
      </c>
      <c r="M4743" s="14">
        <f t="shared" si="222"/>
        <v>53831.45</v>
      </c>
      <c r="N4743" s="8">
        <v>0</v>
      </c>
      <c r="O4743" s="8">
        <v>0</v>
      </c>
      <c r="P4743" s="8" t="s">
        <v>376</v>
      </c>
      <c r="R4743" s="8">
        <v>9</v>
      </c>
      <c r="S4743" s="13">
        <f>_xlfn.XLOOKUP(P4743,rif_fee_schedule!$A$2:$A$84,rif_fee_schedule!C$2:C$84, 0)*1.628</f>
        <v>5981.2719999999999</v>
      </c>
      <c r="T4743" s="13">
        <f>_xlfn.XLOOKUP(P4743,rif_fee_schedule!$A$2:$A$84,rif_fee_schedule!D$2:D$84, 0)</f>
        <v>3474</v>
      </c>
      <c r="U4743" s="14">
        <f t="shared" si="223"/>
        <v>53831.447999999997</v>
      </c>
      <c r="V4743" s="14">
        <f t="shared" si="224"/>
        <v>31266</v>
      </c>
      <c r="W4743"/>
      <c r="Y4743" s="3">
        <v>23988344.25</v>
      </c>
      <c r="Z4743" s="3">
        <v>491993.61</v>
      </c>
      <c r="AA4743" s="3">
        <v>633517.25</v>
      </c>
      <c r="AB4743">
        <v>0</v>
      </c>
      <c r="AC4743" s="3">
        <v>0</v>
      </c>
      <c r="AD4743" s="2">
        <v>2811604.2</v>
      </c>
      <c r="AE4743" s="3">
        <v>599122533.62</v>
      </c>
      <c r="AF4743" s="3">
        <v>12164932.65</v>
      </c>
      <c r="AG4743" s="3">
        <v>2628720.44</v>
      </c>
      <c r="AH4743" s="3">
        <v>103699.7</v>
      </c>
      <c r="AI4743" s="3">
        <v>2074</v>
      </c>
      <c r="AJ4743" s="2">
        <v>-10188946.82</v>
      </c>
    </row>
    <row r="4744" spans="1:36" hidden="1" x14ac:dyDescent="0.25">
      <c r="A4744" s="8">
        <v>3</v>
      </c>
      <c r="B4744" s="8" t="s">
        <v>3063</v>
      </c>
      <c r="C4744" s="8">
        <v>420160000020</v>
      </c>
      <c r="D4744" s="8" t="s">
        <v>3064</v>
      </c>
      <c r="E4744" s="8" t="s">
        <v>30</v>
      </c>
      <c r="F4744" s="8" t="s">
        <v>3065</v>
      </c>
      <c r="G4744" s="10">
        <v>43808</v>
      </c>
      <c r="H4744" s="8" t="s">
        <v>31</v>
      </c>
      <c r="I4744" s="8" t="s">
        <v>38</v>
      </c>
      <c r="J4744" s="9">
        <v>52775.93</v>
      </c>
      <c r="K4744" s="9">
        <v>1055.52</v>
      </c>
      <c r="L4744" s="8">
        <v>0</v>
      </c>
      <c r="M4744" s="14">
        <f t="shared" si="222"/>
        <v>53831.45</v>
      </c>
      <c r="N4744" s="8">
        <v>0</v>
      </c>
      <c r="O4744" s="8">
        <v>0</v>
      </c>
      <c r="P4744" s="8" t="s">
        <v>376</v>
      </c>
      <c r="R4744" s="8">
        <v>9</v>
      </c>
      <c r="S4744" s="13">
        <f>_xlfn.XLOOKUP(P4744,rif_fee_schedule!$A$2:$A$84,rif_fee_schedule!C$2:C$84, 0)*1.628</f>
        <v>5981.2719999999999</v>
      </c>
      <c r="T4744" s="13">
        <f>_xlfn.XLOOKUP(P4744,rif_fee_schedule!$A$2:$A$84,rif_fee_schedule!D$2:D$84, 0)</f>
        <v>3474</v>
      </c>
      <c r="U4744" s="14">
        <f t="shared" si="223"/>
        <v>53831.447999999997</v>
      </c>
      <c r="V4744" s="14">
        <f t="shared" si="224"/>
        <v>31266</v>
      </c>
      <c r="W4744"/>
      <c r="Y4744" s="3">
        <v>23988344.25</v>
      </c>
      <c r="Z4744" s="3">
        <v>491993.61</v>
      </c>
      <c r="AA4744" s="3">
        <v>633517.25</v>
      </c>
      <c r="AB4744">
        <v>0</v>
      </c>
      <c r="AC4744" s="3">
        <v>0</v>
      </c>
      <c r="AD4744" s="2">
        <v>2811604.2</v>
      </c>
      <c r="AE4744" s="3">
        <v>599122533.62</v>
      </c>
      <c r="AF4744" s="3">
        <v>12164932.65</v>
      </c>
      <c r="AG4744" s="3">
        <v>2628720.44</v>
      </c>
      <c r="AH4744" s="3">
        <v>103699.7</v>
      </c>
      <c r="AI4744" s="3">
        <v>2074</v>
      </c>
      <c r="AJ4744" s="2">
        <v>-10188946.82</v>
      </c>
    </row>
    <row r="4745" spans="1:36" hidden="1" x14ac:dyDescent="0.25">
      <c r="A4745" s="8">
        <v>3</v>
      </c>
      <c r="B4745" s="8" t="s">
        <v>3315</v>
      </c>
      <c r="C4745" s="8">
        <v>420160075200</v>
      </c>
      <c r="D4745" s="8" t="s">
        <v>3316</v>
      </c>
      <c r="E4745" s="8" t="s">
        <v>30</v>
      </c>
      <c r="F4745" s="8" t="s">
        <v>3317</v>
      </c>
      <c r="G4745" s="10">
        <v>43803</v>
      </c>
      <c r="H4745" s="8" t="s">
        <v>31</v>
      </c>
      <c r="I4745" s="8" t="s">
        <v>38</v>
      </c>
      <c r="J4745" s="9">
        <v>40355.25</v>
      </c>
      <c r="K4745" s="9">
        <v>807.1</v>
      </c>
      <c r="L4745" s="8">
        <v>0</v>
      </c>
      <c r="M4745" s="14">
        <f t="shared" si="222"/>
        <v>41162.35</v>
      </c>
      <c r="N4745" s="8">
        <v>0</v>
      </c>
      <c r="O4745" s="8">
        <v>0</v>
      </c>
      <c r="P4745" s="8" t="s">
        <v>113</v>
      </c>
      <c r="R4745" s="8">
        <v>6</v>
      </c>
      <c r="S4745" s="13">
        <f>_xlfn.XLOOKUP(P4745,rif_fee_schedule!$A$2:$A$84,rif_fee_schedule!C$2:C$84, 0)*1.628</f>
        <v>6860.3919999999998</v>
      </c>
      <c r="T4745" s="13">
        <f>_xlfn.XLOOKUP(P4745,rif_fee_schedule!$A$2:$A$84,rif_fee_schedule!D$2:D$84, 0)</f>
        <v>3984</v>
      </c>
      <c r="U4745" s="14">
        <f t="shared" si="223"/>
        <v>41162.351999999999</v>
      </c>
      <c r="V4745" s="14">
        <f t="shared" si="224"/>
        <v>23904</v>
      </c>
      <c r="W4745"/>
      <c r="Y4745" s="3">
        <v>23988344.25</v>
      </c>
      <c r="Z4745" s="3">
        <v>491993.61</v>
      </c>
      <c r="AA4745" s="3">
        <v>633517.25</v>
      </c>
      <c r="AB4745">
        <v>0</v>
      </c>
      <c r="AC4745" s="3">
        <v>0</v>
      </c>
      <c r="AD4745" s="2">
        <v>2811604.2</v>
      </c>
      <c r="AE4745" s="3">
        <v>599122533.62</v>
      </c>
      <c r="AF4745" s="3">
        <v>12164932.65</v>
      </c>
      <c r="AG4745" s="3">
        <v>2628720.44</v>
      </c>
      <c r="AH4745" s="3">
        <v>103699.7</v>
      </c>
      <c r="AI4745" s="3">
        <v>2074</v>
      </c>
      <c r="AJ4745" s="2">
        <v>-10188946.82</v>
      </c>
    </row>
    <row r="4746" spans="1:36" hidden="1" x14ac:dyDescent="0.25">
      <c r="A4746" s="8">
        <v>3</v>
      </c>
      <c r="B4746" s="8" t="s">
        <v>3151</v>
      </c>
      <c r="C4746" s="8">
        <v>420160075260</v>
      </c>
      <c r="D4746" s="8" t="s">
        <v>3152</v>
      </c>
      <c r="E4746" s="8" t="s">
        <v>30</v>
      </c>
      <c r="F4746" s="8" t="s">
        <v>3153</v>
      </c>
      <c r="G4746" s="10">
        <v>43795</v>
      </c>
      <c r="H4746" s="8" t="s">
        <v>31</v>
      </c>
      <c r="I4746" s="8" t="s">
        <v>38</v>
      </c>
      <c r="J4746" s="9">
        <v>35183.949999999997</v>
      </c>
      <c r="K4746" s="9">
        <v>703.68</v>
      </c>
      <c r="L4746" s="8">
        <v>0</v>
      </c>
      <c r="M4746" s="14">
        <f t="shared" si="222"/>
        <v>35887.629999999997</v>
      </c>
      <c r="N4746" s="8">
        <v>0</v>
      </c>
      <c r="O4746" s="8">
        <v>0</v>
      </c>
      <c r="P4746" s="8" t="s">
        <v>376</v>
      </c>
      <c r="R4746" s="8">
        <v>6</v>
      </c>
      <c r="S4746" s="13">
        <f>_xlfn.XLOOKUP(P4746,rif_fee_schedule!$A$2:$A$84,rif_fee_schedule!C$2:C$84, 0)*1.628</f>
        <v>5981.2719999999999</v>
      </c>
      <c r="T4746" s="13">
        <f>_xlfn.XLOOKUP(P4746,rif_fee_schedule!$A$2:$A$84,rif_fee_schedule!D$2:D$84, 0)</f>
        <v>3474</v>
      </c>
      <c r="U4746" s="14">
        <f t="shared" si="223"/>
        <v>35887.631999999998</v>
      </c>
      <c r="V4746" s="14">
        <f t="shared" si="224"/>
        <v>20844</v>
      </c>
      <c r="W4746"/>
      <c r="Y4746" s="3">
        <v>23988344.25</v>
      </c>
      <c r="Z4746" s="3">
        <v>491993.61</v>
      </c>
      <c r="AA4746" s="3">
        <v>633517.25</v>
      </c>
      <c r="AB4746">
        <v>0</v>
      </c>
      <c r="AC4746" s="3">
        <v>0</v>
      </c>
      <c r="AD4746" s="2">
        <v>2811604.2</v>
      </c>
      <c r="AE4746" s="3">
        <v>599122533.62</v>
      </c>
      <c r="AF4746" s="3">
        <v>12164932.65</v>
      </c>
      <c r="AG4746" s="3">
        <v>2628720.44</v>
      </c>
      <c r="AH4746" s="3">
        <v>103699.7</v>
      </c>
      <c r="AI4746" s="3">
        <v>2074</v>
      </c>
      <c r="AJ4746" s="2">
        <v>-10188946.82</v>
      </c>
    </row>
    <row r="4747" spans="1:36" hidden="1" x14ac:dyDescent="0.25">
      <c r="A4747" s="8">
        <v>2</v>
      </c>
      <c r="B4747" s="8" t="s">
        <v>1874</v>
      </c>
      <c r="C4747" s="8">
        <v>132300600010</v>
      </c>
      <c r="D4747" s="8" t="s">
        <v>1875</v>
      </c>
      <c r="E4747" s="8" t="s">
        <v>30</v>
      </c>
      <c r="F4747" s="8" t="s">
        <v>1876</v>
      </c>
      <c r="G4747" s="10">
        <v>43791</v>
      </c>
      <c r="H4747" s="8" t="s">
        <v>31</v>
      </c>
      <c r="I4747" s="8" t="s">
        <v>38</v>
      </c>
      <c r="J4747" s="9">
        <v>13611.8</v>
      </c>
      <c r="K4747" s="9">
        <v>272.23</v>
      </c>
      <c r="L4747" s="8">
        <v>0</v>
      </c>
      <c r="M4747" s="14">
        <f t="shared" si="222"/>
        <v>13884.029999999999</v>
      </c>
      <c r="N4747" s="8">
        <v>0</v>
      </c>
      <c r="O4747" s="8">
        <v>0</v>
      </c>
      <c r="P4747" s="8" t="s">
        <v>83</v>
      </c>
      <c r="R4747" s="11">
        <v>-2589</v>
      </c>
      <c r="S4747" s="13">
        <f>_xlfn.XLOOKUP(P4747,rif_fee_schedule!$A$2:$A$84,rif_fee_schedule!C$2:C$84, 0)*1.628</f>
        <v>13.572635999999999</v>
      </c>
      <c r="T4747" s="13">
        <f>_xlfn.XLOOKUP(P4747,rif_fee_schedule!$A$2:$A$84,rif_fee_schedule!D$2:D$84, 0)</f>
        <v>7.883</v>
      </c>
      <c r="U4747" s="14">
        <f t="shared" si="223"/>
        <v>-35139.554603999997</v>
      </c>
      <c r="V4747" s="14">
        <f t="shared" si="224"/>
        <v>-20409.087</v>
      </c>
      <c r="W4747" s="2"/>
      <c r="Y4747" s="3">
        <v>272008405.74000001</v>
      </c>
      <c r="Z4747" s="3">
        <v>5573244.3300000001</v>
      </c>
      <c r="AA4747" s="3">
        <v>0</v>
      </c>
      <c r="AB4747">
        <v>0</v>
      </c>
      <c r="AC4747" s="3">
        <v>0</v>
      </c>
      <c r="AD4747" s="2">
        <v>-7297347.0099999998</v>
      </c>
      <c r="AE4747" s="3">
        <v>599122533.62</v>
      </c>
      <c r="AF4747" s="3">
        <v>12164932.65</v>
      </c>
      <c r="AG4747" s="3">
        <v>2628720.44</v>
      </c>
      <c r="AH4747" s="3">
        <v>103699.7</v>
      </c>
      <c r="AI4747" s="3">
        <v>2074</v>
      </c>
      <c r="AJ4747" s="2">
        <v>-10188946.82</v>
      </c>
    </row>
    <row r="4748" spans="1:36" hidden="1" x14ac:dyDescent="0.25">
      <c r="A4748" s="8">
        <v>2</v>
      </c>
      <c r="B4748" s="8" t="s">
        <v>1874</v>
      </c>
      <c r="C4748" s="8">
        <v>132300600010</v>
      </c>
      <c r="D4748" s="8" t="s">
        <v>1875</v>
      </c>
      <c r="E4748" s="8" t="s">
        <v>30</v>
      </c>
      <c r="F4748" s="8" t="s">
        <v>1876</v>
      </c>
      <c r="G4748" s="10">
        <v>43791</v>
      </c>
      <c r="H4748" s="8" t="s">
        <v>31</v>
      </c>
      <c r="I4748" s="8" t="s">
        <v>38</v>
      </c>
      <c r="J4748" s="9">
        <v>13611.8</v>
      </c>
      <c r="K4748" s="9">
        <v>272.23</v>
      </c>
      <c r="L4748" s="8">
        <v>0</v>
      </c>
      <c r="M4748" s="14">
        <f t="shared" si="222"/>
        <v>13884.029999999999</v>
      </c>
      <c r="N4748" s="8">
        <v>0</v>
      </c>
      <c r="O4748" s="8">
        <v>0</v>
      </c>
      <c r="P4748" s="8" t="s">
        <v>45</v>
      </c>
      <c r="R4748" s="11">
        <v>2589</v>
      </c>
      <c r="S4748" s="13">
        <f>_xlfn.XLOOKUP(P4748,rif_fee_schedule!$A$2:$A$84,rif_fee_schedule!C$2:C$84, 0)*1.628</f>
        <v>19.244587999999997</v>
      </c>
      <c r="T4748" s="13">
        <f>_xlfn.XLOOKUP(P4748,rif_fee_schedule!$A$2:$A$84,rif_fee_schedule!D$2:D$84, 0)</f>
        <v>11.177</v>
      </c>
      <c r="U4748" s="14">
        <f t="shared" si="223"/>
        <v>49824.238331999994</v>
      </c>
      <c r="V4748" s="14">
        <f t="shared" si="224"/>
        <v>28937.253000000001</v>
      </c>
      <c r="W4748" s="2"/>
      <c r="Y4748" s="3">
        <v>272008405.74000001</v>
      </c>
      <c r="Z4748" s="3">
        <v>5573244.3300000001</v>
      </c>
      <c r="AA4748" s="3">
        <v>0</v>
      </c>
      <c r="AB4748">
        <v>0</v>
      </c>
      <c r="AC4748" s="3">
        <v>0</v>
      </c>
      <c r="AD4748" s="2">
        <v>-7297347.0099999998</v>
      </c>
      <c r="AE4748" s="3">
        <v>599122533.62</v>
      </c>
      <c r="AF4748" s="3">
        <v>12164932.65</v>
      </c>
      <c r="AG4748" s="3">
        <v>2628720.44</v>
      </c>
      <c r="AH4748" s="3">
        <v>103699.7</v>
      </c>
      <c r="AI4748" s="3">
        <v>2074</v>
      </c>
      <c r="AJ4748" s="2">
        <v>-10188946.82</v>
      </c>
    </row>
    <row r="4749" spans="1:36" hidden="1" x14ac:dyDescent="0.25">
      <c r="A4749" s="8">
        <v>9.1</v>
      </c>
      <c r="B4749" s="8" t="s">
        <v>8874</v>
      </c>
      <c r="C4749" s="8">
        <v>421310040210</v>
      </c>
      <c r="D4749" s="8" t="s">
        <v>8875</v>
      </c>
      <c r="E4749" s="8" t="s">
        <v>30</v>
      </c>
      <c r="G4749" s="10">
        <v>43803</v>
      </c>
      <c r="H4749" s="8" t="s">
        <v>31</v>
      </c>
      <c r="I4749" s="8" t="s">
        <v>32</v>
      </c>
      <c r="J4749" s="9">
        <v>1738.03</v>
      </c>
      <c r="K4749" s="9">
        <v>34.76</v>
      </c>
      <c r="L4749" s="8">
        <v>0</v>
      </c>
      <c r="M4749" s="14">
        <f t="shared" si="222"/>
        <v>1772.79</v>
      </c>
      <c r="N4749" s="8">
        <v>0</v>
      </c>
      <c r="O4749" s="8">
        <v>0</v>
      </c>
      <c r="P4749" s="8" t="s">
        <v>613</v>
      </c>
      <c r="R4749" s="8">
        <v>8</v>
      </c>
      <c r="S4749" s="13">
        <f>_xlfn.XLOOKUP(P4749,rif_fee_schedule!$A$2:$A$84,rif_fee_schedule!C$2:C$84, 0)*1.628</f>
        <v>1619.86</v>
      </c>
      <c r="T4749" s="13">
        <f>_xlfn.XLOOKUP(P4749,rif_fee_schedule!$A$2:$A$84,rif_fee_schedule!D$2:D$84, 0)</f>
        <v>940</v>
      </c>
      <c r="U4749" s="14">
        <f t="shared" si="223"/>
        <v>12958.88</v>
      </c>
      <c r="V4749" s="14">
        <f t="shared" si="224"/>
        <v>7520</v>
      </c>
      <c r="Y4749" s="3">
        <v>13894747.220000001</v>
      </c>
      <c r="Z4749" s="3">
        <v>290518.01</v>
      </c>
      <c r="AA4749" s="3">
        <v>0</v>
      </c>
      <c r="AB4749">
        <v>0</v>
      </c>
      <c r="AC4749" s="3">
        <v>0</v>
      </c>
      <c r="AD4749" s="2">
        <v>-156592.79</v>
      </c>
      <c r="AE4749" s="3">
        <v>599122533.62</v>
      </c>
      <c r="AF4749" s="3">
        <v>12164932.65</v>
      </c>
      <c r="AG4749" s="3">
        <v>2628720.44</v>
      </c>
      <c r="AH4749" s="3">
        <v>103699.7</v>
      </c>
      <c r="AI4749" s="3">
        <v>2074</v>
      </c>
      <c r="AJ4749" s="2">
        <v>-10188946.82</v>
      </c>
    </row>
    <row r="4750" spans="1:36" hidden="1" x14ac:dyDescent="0.25">
      <c r="A4750" s="8">
        <v>9.1</v>
      </c>
      <c r="B4750" s="8" t="s">
        <v>8874</v>
      </c>
      <c r="C4750" s="8">
        <v>421310040210</v>
      </c>
      <c r="D4750" s="8" t="s">
        <v>8875</v>
      </c>
      <c r="E4750" s="8" t="s">
        <v>30</v>
      </c>
      <c r="G4750" s="10">
        <v>43803</v>
      </c>
      <c r="H4750" s="8" t="s">
        <v>31</v>
      </c>
      <c r="I4750" s="8" t="s">
        <v>32</v>
      </c>
      <c r="J4750" s="9">
        <v>1738.03</v>
      </c>
      <c r="K4750" s="9">
        <v>34.76</v>
      </c>
      <c r="L4750" s="8">
        <v>0</v>
      </c>
      <c r="M4750" s="14">
        <f t="shared" si="222"/>
        <v>1772.79</v>
      </c>
      <c r="N4750" s="8">
        <v>0</v>
      </c>
      <c r="O4750" s="8">
        <v>0</v>
      </c>
      <c r="P4750" s="8" t="s">
        <v>90</v>
      </c>
      <c r="R4750" s="8">
        <v>-770</v>
      </c>
      <c r="S4750" s="13">
        <f>_xlfn.XLOOKUP(P4750,rif_fee_schedule!$A$2:$A$84,rif_fee_schedule!C$2:C$84, 0)*1.628</f>
        <v>14.380123999999999</v>
      </c>
      <c r="T4750" s="13">
        <f>_xlfn.XLOOKUP(P4750,rif_fee_schedule!$A$2:$A$84,rif_fee_schedule!D$2:D$84, 0)</f>
        <v>8.3520000000000003</v>
      </c>
      <c r="U4750" s="14">
        <f t="shared" si="223"/>
        <v>-11072.695479999998</v>
      </c>
      <c r="V4750" s="14">
        <f t="shared" si="224"/>
        <v>-6431.04</v>
      </c>
      <c r="Y4750" s="3">
        <v>13894747.220000001</v>
      </c>
      <c r="Z4750" s="3">
        <v>290518.01</v>
      </c>
      <c r="AA4750" s="3">
        <v>0</v>
      </c>
      <c r="AB4750">
        <v>0</v>
      </c>
      <c r="AC4750" s="3">
        <v>0</v>
      </c>
      <c r="AD4750" s="2">
        <v>-156592.79</v>
      </c>
      <c r="AE4750" s="3">
        <v>599122533.62</v>
      </c>
      <c r="AF4750" s="3">
        <v>12164932.65</v>
      </c>
      <c r="AG4750" s="3">
        <v>2628720.44</v>
      </c>
      <c r="AH4750" s="3">
        <v>103699.7</v>
      </c>
      <c r="AI4750" s="3">
        <v>2074</v>
      </c>
      <c r="AJ4750" s="2">
        <v>-10188946.82</v>
      </c>
    </row>
    <row r="4751" spans="1:36" hidden="1" x14ac:dyDescent="0.25">
      <c r="A4751" s="8">
        <v>2</v>
      </c>
      <c r="B4751" s="8" t="s">
        <v>2341</v>
      </c>
      <c r="C4751" s="8">
        <v>141380010030</v>
      </c>
      <c r="D4751" s="8" t="s">
        <v>2342</v>
      </c>
      <c r="E4751" s="8" t="s">
        <v>30</v>
      </c>
      <c r="F4751" s="8" t="s">
        <v>2343</v>
      </c>
      <c r="G4751" s="10">
        <v>43809</v>
      </c>
      <c r="H4751" s="8" t="s">
        <v>31</v>
      </c>
      <c r="I4751" s="8" t="s">
        <v>38</v>
      </c>
      <c r="J4751" s="9">
        <v>2033.4</v>
      </c>
      <c r="K4751" s="9">
        <v>40.67</v>
      </c>
      <c r="L4751" s="8">
        <v>0</v>
      </c>
      <c r="M4751" s="14">
        <f t="shared" si="222"/>
        <v>2074.0700000000002</v>
      </c>
      <c r="N4751" s="8">
        <v>0</v>
      </c>
      <c r="O4751" s="8">
        <v>0</v>
      </c>
      <c r="P4751" s="8" t="s">
        <v>114</v>
      </c>
      <c r="R4751" s="8">
        <v>2</v>
      </c>
      <c r="S4751" s="13">
        <f>_xlfn.XLOOKUP(P4751,rif_fee_schedule!$A$2:$A$84,rif_fee_schedule!C$2:C$84, 0)*1.628</f>
        <v>4288.152</v>
      </c>
      <c r="T4751" s="13">
        <f>_xlfn.XLOOKUP(P4751,rif_fee_schedule!$A$2:$A$84,rif_fee_schedule!D$2:D$84, 0)</f>
        <v>2490</v>
      </c>
      <c r="U4751" s="14">
        <f t="shared" si="223"/>
        <v>8576.3040000000001</v>
      </c>
      <c r="V4751" s="14">
        <f t="shared" si="224"/>
        <v>4980</v>
      </c>
      <c r="W4751"/>
      <c r="Y4751" s="3">
        <v>272008405.74000001</v>
      </c>
      <c r="Z4751" s="3">
        <v>5573244.3300000001</v>
      </c>
      <c r="AA4751" s="3">
        <v>0</v>
      </c>
      <c r="AB4751">
        <v>0</v>
      </c>
      <c r="AC4751" s="3">
        <v>0</v>
      </c>
      <c r="AD4751" s="2">
        <v>-7297347.0099999998</v>
      </c>
      <c r="AE4751" s="3">
        <v>599122533.62</v>
      </c>
      <c r="AF4751" s="3">
        <v>12164932.65</v>
      </c>
      <c r="AG4751" s="3">
        <v>2628720.44</v>
      </c>
      <c r="AH4751" s="3">
        <v>103699.7</v>
      </c>
      <c r="AI4751" s="3">
        <v>2074</v>
      </c>
      <c r="AJ4751" s="2">
        <v>-10188946.82</v>
      </c>
    </row>
    <row r="4752" spans="1:36" hidden="1" x14ac:dyDescent="0.25">
      <c r="A4752" s="8">
        <v>2</v>
      </c>
      <c r="B4752" s="8" t="s">
        <v>2341</v>
      </c>
      <c r="C4752" s="8">
        <v>141380010030</v>
      </c>
      <c r="D4752" s="8" t="s">
        <v>2342</v>
      </c>
      <c r="E4752" s="8" t="s">
        <v>30</v>
      </c>
      <c r="F4752" s="8" t="s">
        <v>2343</v>
      </c>
      <c r="G4752" s="10">
        <v>43809</v>
      </c>
      <c r="H4752" s="8" t="s">
        <v>31</v>
      </c>
      <c r="I4752" s="8" t="s">
        <v>38</v>
      </c>
      <c r="J4752" s="9">
        <v>2033.4</v>
      </c>
      <c r="K4752" s="9">
        <v>40.67</v>
      </c>
      <c r="L4752" s="8">
        <v>0</v>
      </c>
      <c r="M4752" s="14">
        <f t="shared" si="222"/>
        <v>2074.0700000000002</v>
      </c>
      <c r="N4752" s="8">
        <v>0</v>
      </c>
      <c r="O4752" s="8">
        <v>0</v>
      </c>
      <c r="P4752" s="8" t="s">
        <v>77</v>
      </c>
      <c r="R4752" s="8">
        <v>-1</v>
      </c>
      <c r="S4752" s="13">
        <f>_xlfn.XLOOKUP(P4752,rif_fee_schedule!$A$2:$A$84,rif_fee_schedule!C$2:C$84, 0)*1.628</f>
        <v>9769.6279999999988</v>
      </c>
      <c r="T4752" s="13">
        <f>_xlfn.XLOOKUP(P4752,rif_fee_schedule!$A$2:$A$84,rif_fee_schedule!D$2:D$84, 0)</f>
        <v>5674</v>
      </c>
      <c r="U4752" s="14">
        <f t="shared" si="223"/>
        <v>-9769.6279999999988</v>
      </c>
      <c r="V4752" s="14">
        <f t="shared" si="224"/>
        <v>-5674</v>
      </c>
      <c r="W4752"/>
      <c r="Y4752" s="3">
        <v>272008405.74000001</v>
      </c>
      <c r="Z4752" s="3">
        <v>5573244.3300000001</v>
      </c>
      <c r="AA4752" s="3">
        <v>0</v>
      </c>
      <c r="AB4752">
        <v>0</v>
      </c>
      <c r="AC4752" s="3">
        <v>0</v>
      </c>
      <c r="AD4752" s="2">
        <v>-7297347.0099999998</v>
      </c>
      <c r="AE4752" s="3">
        <v>599122533.62</v>
      </c>
      <c r="AF4752" s="3">
        <v>12164932.65</v>
      </c>
      <c r="AG4752" s="3">
        <v>2628720.44</v>
      </c>
      <c r="AH4752" s="3">
        <v>103699.7</v>
      </c>
      <c r="AI4752" s="3">
        <v>2074</v>
      </c>
      <c r="AJ4752" s="2">
        <v>-10188946.82</v>
      </c>
    </row>
    <row r="4753" spans="1:36" hidden="1" x14ac:dyDescent="0.25">
      <c r="A4753" s="8">
        <v>7</v>
      </c>
      <c r="B4753" s="8" t="s">
        <v>8348</v>
      </c>
      <c r="C4753" s="8">
        <v>341170073670</v>
      </c>
      <c r="D4753" s="8" t="s">
        <v>8349</v>
      </c>
      <c r="E4753" s="8" t="s">
        <v>30</v>
      </c>
      <c r="F4753" s="8" t="s">
        <v>8350</v>
      </c>
      <c r="G4753" s="10">
        <v>43796</v>
      </c>
      <c r="H4753" s="8" t="s">
        <v>31</v>
      </c>
      <c r="I4753" s="8" t="s">
        <v>38</v>
      </c>
      <c r="J4753" s="9">
        <v>0</v>
      </c>
      <c r="K4753" s="9">
        <v>0</v>
      </c>
      <c r="L4753" s="8">
        <v>0</v>
      </c>
      <c r="M4753" s="14">
        <f t="shared" si="222"/>
        <v>0</v>
      </c>
      <c r="N4753" s="8">
        <v>0</v>
      </c>
      <c r="O4753" s="8">
        <v>0</v>
      </c>
      <c r="P4753" s="8" t="s">
        <v>77</v>
      </c>
      <c r="R4753" s="8">
        <v>0</v>
      </c>
      <c r="S4753" s="13">
        <f>_xlfn.XLOOKUP(P4753,rif_fee_schedule!$A$2:$A$84,rif_fee_schedule!C$2:C$84, 0)*1.628</f>
        <v>9769.6279999999988</v>
      </c>
      <c r="T4753" s="13">
        <f>_xlfn.XLOOKUP(P4753,rif_fee_schedule!$A$2:$A$84,rif_fee_schedule!D$2:D$84, 0)</f>
        <v>5674</v>
      </c>
      <c r="U4753" s="14">
        <f t="shared" si="223"/>
        <v>0</v>
      </c>
      <c r="V4753" s="14">
        <f t="shared" si="224"/>
        <v>0</v>
      </c>
      <c r="W4753"/>
      <c r="Y4753" s="3">
        <v>53911680.950000003</v>
      </c>
      <c r="Z4753" s="3">
        <v>1078233.76</v>
      </c>
      <c r="AA4753" s="3">
        <v>0</v>
      </c>
      <c r="AB4753">
        <v>0</v>
      </c>
      <c r="AC4753" s="3">
        <v>0</v>
      </c>
      <c r="AD4753" s="2">
        <v>-682358.32</v>
      </c>
      <c r="AE4753" s="3">
        <v>599122533.62</v>
      </c>
      <c r="AF4753" s="3">
        <v>12164932.65</v>
      </c>
      <c r="AG4753" s="3">
        <v>2628720.44</v>
      </c>
      <c r="AH4753" s="3">
        <v>103699.7</v>
      </c>
      <c r="AI4753" s="3">
        <v>2074</v>
      </c>
      <c r="AJ4753" s="2">
        <v>-10188946.82</v>
      </c>
    </row>
    <row r="4754" spans="1:36" hidden="1" x14ac:dyDescent="0.25">
      <c r="A4754" s="8">
        <v>1.1000000000000001</v>
      </c>
      <c r="B4754" s="8" t="s">
        <v>787</v>
      </c>
      <c r="C4754" s="8">
        <v>2230110370010</v>
      </c>
      <c r="D4754" s="8" t="s">
        <v>788</v>
      </c>
      <c r="E4754" s="8" t="s">
        <v>30</v>
      </c>
      <c r="G4754" s="10">
        <v>43822</v>
      </c>
      <c r="H4754" s="8" t="s">
        <v>31</v>
      </c>
      <c r="I4754" s="8" t="s">
        <v>32</v>
      </c>
      <c r="J4754" s="9">
        <v>28778.16</v>
      </c>
      <c r="K4754" s="9">
        <v>575.57000000000005</v>
      </c>
      <c r="L4754" s="8">
        <v>0</v>
      </c>
      <c r="M4754" s="14">
        <f t="shared" si="222"/>
        <v>29353.73</v>
      </c>
      <c r="N4754" s="8">
        <v>0</v>
      </c>
      <c r="O4754" s="8">
        <v>0</v>
      </c>
      <c r="P4754" s="8" t="s">
        <v>43</v>
      </c>
      <c r="R4754" s="8">
        <v>-550</v>
      </c>
      <c r="S4754" s="13">
        <f>_xlfn.XLOOKUP(P4754,rif_fee_schedule!$A$2:$A$84,rif_fee_schedule!C$2:C$84, 0)*1.628</f>
        <v>5.1216879999999998</v>
      </c>
      <c r="T4754" s="13">
        <f>_xlfn.XLOOKUP(P4754,rif_fee_schedule!$A$2:$A$84,rif_fee_schedule!D$2:D$84, 0)</f>
        <v>2.9740000000000002</v>
      </c>
      <c r="U4754" s="14">
        <f t="shared" si="223"/>
        <v>-2816.9283999999998</v>
      </c>
      <c r="V4754" s="14">
        <f t="shared" si="224"/>
        <v>-1635.7</v>
      </c>
      <c r="Y4754" s="3">
        <v>13538989.02</v>
      </c>
      <c r="Z4754" s="3">
        <v>280635.13</v>
      </c>
      <c r="AA4754" s="3">
        <v>0</v>
      </c>
      <c r="AB4754">
        <v>0</v>
      </c>
      <c r="AC4754" s="3">
        <v>0</v>
      </c>
      <c r="AD4754" s="2">
        <v>-2316507.67</v>
      </c>
      <c r="AE4754" s="3">
        <v>599122533.62</v>
      </c>
      <c r="AF4754" s="3">
        <v>12164932.65</v>
      </c>
      <c r="AG4754" s="3">
        <v>2628720.44</v>
      </c>
      <c r="AH4754" s="3">
        <v>103699.7</v>
      </c>
      <c r="AI4754" s="3">
        <v>2074</v>
      </c>
      <c r="AJ4754" s="2">
        <v>-10188946.82</v>
      </c>
    </row>
    <row r="4755" spans="1:36" hidden="1" x14ac:dyDescent="0.25">
      <c r="A4755" s="8">
        <v>1.1000000000000001</v>
      </c>
      <c r="B4755" s="8" t="s">
        <v>787</v>
      </c>
      <c r="C4755" s="8">
        <v>2230110370010</v>
      </c>
      <c r="D4755" s="8" t="s">
        <v>788</v>
      </c>
      <c r="E4755" s="8" t="s">
        <v>30</v>
      </c>
      <c r="G4755" s="10">
        <v>43822</v>
      </c>
      <c r="H4755" s="8" t="s">
        <v>31</v>
      </c>
      <c r="I4755" s="8" t="s">
        <v>32</v>
      </c>
      <c r="J4755" s="9">
        <v>28778.16</v>
      </c>
      <c r="K4755" s="9">
        <v>575.57000000000005</v>
      </c>
      <c r="L4755" s="8">
        <v>0</v>
      </c>
      <c r="M4755" s="14">
        <f t="shared" si="222"/>
        <v>29353.73</v>
      </c>
      <c r="N4755" s="8">
        <v>0</v>
      </c>
      <c r="O4755" s="8">
        <v>0</v>
      </c>
      <c r="P4755" s="8" t="s">
        <v>72</v>
      </c>
      <c r="R4755" s="11">
        <v>2127</v>
      </c>
      <c r="S4755" s="13">
        <f>_xlfn.XLOOKUP(P4755,rif_fee_schedule!$A$2:$A$84,rif_fee_schedule!C$2:C$84, 0)*1.628</f>
        <v>15.918583999999999</v>
      </c>
      <c r="T4755" s="13">
        <f>_xlfn.XLOOKUP(P4755,rif_fee_schedule!$A$2:$A$84,rif_fee_schedule!D$2:D$84, 0)</f>
        <v>9.2460000000000004</v>
      </c>
      <c r="U4755" s="14">
        <f t="shared" si="223"/>
        <v>33858.828168</v>
      </c>
      <c r="V4755" s="14">
        <f t="shared" si="224"/>
        <v>19666.242000000002</v>
      </c>
      <c r="Y4755" s="3">
        <v>13538989.02</v>
      </c>
      <c r="Z4755" s="3">
        <v>280635.13</v>
      </c>
      <c r="AA4755" s="3">
        <v>0</v>
      </c>
      <c r="AB4755">
        <v>0</v>
      </c>
      <c r="AC4755" s="3">
        <v>0</v>
      </c>
      <c r="AD4755" s="2">
        <v>-2316507.67</v>
      </c>
      <c r="AE4755" s="3">
        <v>599122533.62</v>
      </c>
      <c r="AF4755" s="3">
        <v>12164932.65</v>
      </c>
      <c r="AG4755" s="3">
        <v>2628720.44</v>
      </c>
      <c r="AH4755" s="3">
        <v>103699.7</v>
      </c>
      <c r="AI4755" s="3">
        <v>2074</v>
      </c>
      <c r="AJ4755" s="2">
        <v>-10188946.82</v>
      </c>
    </row>
    <row r="4756" spans="1:36" hidden="1" x14ac:dyDescent="0.25">
      <c r="A4756" s="8">
        <v>9.1</v>
      </c>
      <c r="B4756" s="8" t="s">
        <v>8961</v>
      </c>
      <c r="C4756" s="8">
        <v>431080016850</v>
      </c>
      <c r="D4756" s="8" t="s">
        <v>8962</v>
      </c>
      <c r="E4756" s="8" t="s">
        <v>30</v>
      </c>
      <c r="F4756" s="8" t="s">
        <v>8963</v>
      </c>
      <c r="G4756" s="10">
        <v>43795</v>
      </c>
      <c r="H4756" s="8" t="s">
        <v>31</v>
      </c>
      <c r="I4756" s="8" t="s">
        <v>38</v>
      </c>
      <c r="J4756" s="9">
        <v>2033.4</v>
      </c>
      <c r="K4756" s="9">
        <v>40.67</v>
      </c>
      <c r="L4756" s="8">
        <v>0</v>
      </c>
      <c r="M4756" s="14">
        <f t="shared" si="222"/>
        <v>2074.0700000000002</v>
      </c>
      <c r="N4756" s="8">
        <v>0</v>
      </c>
      <c r="O4756" s="8">
        <v>0</v>
      </c>
      <c r="P4756" s="8" t="s">
        <v>114</v>
      </c>
      <c r="R4756" s="8">
        <v>2</v>
      </c>
      <c r="S4756" s="13">
        <f>_xlfn.XLOOKUP(P4756,rif_fee_schedule!$A$2:$A$84,rif_fee_schedule!C$2:C$84, 0)*1.628</f>
        <v>4288.152</v>
      </c>
      <c r="T4756" s="13">
        <f>_xlfn.XLOOKUP(P4756,rif_fee_schedule!$A$2:$A$84,rif_fee_schedule!D$2:D$84, 0)</f>
        <v>2490</v>
      </c>
      <c r="U4756" s="14">
        <f t="shared" si="223"/>
        <v>8576.3040000000001</v>
      </c>
      <c r="V4756" s="14">
        <f t="shared" si="224"/>
        <v>4980</v>
      </c>
      <c r="W4756"/>
      <c r="Y4756" s="3">
        <v>13894747.220000001</v>
      </c>
      <c r="Z4756" s="3">
        <v>290518.01</v>
      </c>
      <c r="AA4756" s="3">
        <v>0</v>
      </c>
      <c r="AB4756">
        <v>0</v>
      </c>
      <c r="AC4756" s="3">
        <v>0</v>
      </c>
      <c r="AD4756" s="2">
        <v>-156592.79</v>
      </c>
      <c r="AE4756" s="3">
        <v>599122533.62</v>
      </c>
      <c r="AF4756" s="3">
        <v>12164932.65</v>
      </c>
      <c r="AG4756" s="3">
        <v>2628720.44</v>
      </c>
      <c r="AH4756" s="3">
        <v>103699.7</v>
      </c>
      <c r="AI4756" s="3">
        <v>2074</v>
      </c>
      <c r="AJ4756" s="2">
        <v>-10188946.82</v>
      </c>
    </row>
    <row r="4757" spans="1:36" hidden="1" x14ac:dyDescent="0.25">
      <c r="A4757" s="8">
        <v>9.1</v>
      </c>
      <c r="B4757" s="8" t="s">
        <v>8961</v>
      </c>
      <c r="C4757" s="8">
        <v>431080016850</v>
      </c>
      <c r="D4757" s="8" t="s">
        <v>8962</v>
      </c>
      <c r="E4757" s="8" t="s">
        <v>30</v>
      </c>
      <c r="F4757" s="8" t="s">
        <v>8963</v>
      </c>
      <c r="G4757" s="10">
        <v>43795</v>
      </c>
      <c r="H4757" s="8" t="s">
        <v>31</v>
      </c>
      <c r="I4757" s="8" t="s">
        <v>38</v>
      </c>
      <c r="J4757" s="9">
        <v>2033.4</v>
      </c>
      <c r="K4757" s="9">
        <v>40.67</v>
      </c>
      <c r="L4757" s="8">
        <v>0</v>
      </c>
      <c r="M4757" s="14">
        <f t="shared" si="222"/>
        <v>2074.0700000000002</v>
      </c>
      <c r="N4757" s="8">
        <v>0</v>
      </c>
      <c r="O4757" s="8">
        <v>0</v>
      </c>
      <c r="P4757" s="8" t="s">
        <v>77</v>
      </c>
      <c r="R4757" s="8">
        <v>-1</v>
      </c>
      <c r="S4757" s="13">
        <f>_xlfn.XLOOKUP(P4757,rif_fee_schedule!$A$2:$A$84,rif_fee_schedule!C$2:C$84, 0)*1.628</f>
        <v>9769.6279999999988</v>
      </c>
      <c r="T4757" s="13">
        <f>_xlfn.XLOOKUP(P4757,rif_fee_schedule!$A$2:$A$84,rif_fee_schedule!D$2:D$84, 0)</f>
        <v>5674</v>
      </c>
      <c r="U4757" s="14">
        <f t="shared" si="223"/>
        <v>-9769.6279999999988</v>
      </c>
      <c r="V4757" s="14">
        <f t="shared" si="224"/>
        <v>-5674</v>
      </c>
      <c r="W4757"/>
      <c r="Y4757" s="3">
        <v>13894747.220000001</v>
      </c>
      <c r="Z4757" s="3">
        <v>290518.01</v>
      </c>
      <c r="AA4757" s="3">
        <v>0</v>
      </c>
      <c r="AB4757">
        <v>0</v>
      </c>
      <c r="AC4757" s="3">
        <v>0</v>
      </c>
      <c r="AD4757" s="2">
        <v>-156592.79</v>
      </c>
      <c r="AE4757" s="3">
        <v>599122533.62</v>
      </c>
      <c r="AF4757" s="3">
        <v>12164932.65</v>
      </c>
      <c r="AG4757" s="3">
        <v>2628720.44</v>
      </c>
      <c r="AH4757" s="3">
        <v>103699.7</v>
      </c>
      <c r="AI4757" s="3">
        <v>2074</v>
      </c>
      <c r="AJ4757" s="2">
        <v>-10188946.82</v>
      </c>
    </row>
    <row r="4758" spans="1:36" hidden="1" x14ac:dyDescent="0.25">
      <c r="A4758" s="8">
        <v>2</v>
      </c>
      <c r="B4758" s="8" t="s">
        <v>1354</v>
      </c>
      <c r="C4758" s="8">
        <v>131240270300</v>
      </c>
      <c r="D4758" s="8" t="s">
        <v>1355</v>
      </c>
      <c r="E4758" s="8" t="s">
        <v>30</v>
      </c>
      <c r="F4758" s="8" t="s">
        <v>1356</v>
      </c>
      <c r="G4758" s="10">
        <v>43809</v>
      </c>
      <c r="H4758" s="8" t="s">
        <v>31</v>
      </c>
      <c r="I4758" s="8" t="s">
        <v>38</v>
      </c>
      <c r="J4758" s="9">
        <v>17125.830000000002</v>
      </c>
      <c r="K4758" s="9">
        <v>342.52</v>
      </c>
      <c r="L4758" s="8">
        <v>0</v>
      </c>
      <c r="M4758" s="14">
        <f t="shared" si="222"/>
        <v>17468.350000000002</v>
      </c>
      <c r="N4758" s="8">
        <v>0</v>
      </c>
      <c r="O4758" s="8">
        <v>0</v>
      </c>
      <c r="P4758" s="8" t="s">
        <v>45</v>
      </c>
      <c r="R4758" s="8">
        <v>960</v>
      </c>
      <c r="S4758" s="13">
        <f>_xlfn.XLOOKUP(P4758,rif_fee_schedule!$A$2:$A$84,rif_fee_schedule!C$2:C$84, 0)*1.628</f>
        <v>19.244587999999997</v>
      </c>
      <c r="T4758" s="13">
        <f>_xlfn.XLOOKUP(P4758,rif_fee_schedule!$A$2:$A$84,rif_fee_schedule!D$2:D$84, 0)</f>
        <v>11.177</v>
      </c>
      <c r="U4758" s="14">
        <f t="shared" si="223"/>
        <v>18474.804479999995</v>
      </c>
      <c r="V4758" s="14">
        <f t="shared" si="224"/>
        <v>10729.92</v>
      </c>
      <c r="W4758"/>
      <c r="Y4758" s="3">
        <v>272008405.74000001</v>
      </c>
      <c r="Z4758" s="3">
        <v>5573244.3300000001</v>
      </c>
      <c r="AA4758" s="3">
        <v>0</v>
      </c>
      <c r="AB4758">
        <v>0</v>
      </c>
      <c r="AC4758" s="3">
        <v>0</v>
      </c>
      <c r="AD4758" s="2">
        <v>-7297347.0099999998</v>
      </c>
      <c r="AE4758" s="3">
        <v>599122533.62</v>
      </c>
      <c r="AF4758" s="3">
        <v>12164932.65</v>
      </c>
      <c r="AG4758" s="3">
        <v>2628720.44</v>
      </c>
      <c r="AH4758" s="3">
        <v>103699.7</v>
      </c>
      <c r="AI4758" s="3">
        <v>2074</v>
      </c>
      <c r="AJ4758" s="2">
        <v>-10188946.82</v>
      </c>
    </row>
    <row r="4759" spans="1:36" hidden="1" x14ac:dyDescent="0.25">
      <c r="A4759" s="8">
        <v>8</v>
      </c>
      <c r="B4759" s="8" t="s">
        <v>8533</v>
      </c>
      <c r="C4759" s="8">
        <v>232020050250</v>
      </c>
      <c r="D4759" s="8" t="s">
        <v>8534</v>
      </c>
      <c r="E4759" s="8" t="s">
        <v>30</v>
      </c>
      <c r="F4759" s="8" t="s">
        <v>8535</v>
      </c>
      <c r="G4759" s="10">
        <v>43812</v>
      </c>
      <c r="H4759" s="8" t="s">
        <v>31</v>
      </c>
      <c r="I4759" s="8" t="s">
        <v>38</v>
      </c>
      <c r="J4759" s="9">
        <v>4529.68</v>
      </c>
      <c r="K4759" s="9">
        <v>90.59</v>
      </c>
      <c r="L4759" s="8">
        <v>0</v>
      </c>
      <c r="M4759" s="14">
        <f t="shared" si="222"/>
        <v>4620.2700000000004</v>
      </c>
      <c r="N4759" s="8">
        <v>0</v>
      </c>
      <c r="O4759" s="8">
        <v>0</v>
      </c>
      <c r="P4759" s="8" t="s">
        <v>113</v>
      </c>
      <c r="R4759" s="8">
        <v>-16</v>
      </c>
      <c r="S4759" s="13">
        <f>_xlfn.XLOOKUP(P4759,rif_fee_schedule!$A$2:$A$84,rif_fee_schedule!C$2:C$84, 0)*1.628</f>
        <v>6860.3919999999998</v>
      </c>
      <c r="T4759" s="13">
        <f>_xlfn.XLOOKUP(P4759,rif_fee_schedule!$A$2:$A$84,rif_fee_schedule!D$2:D$84, 0)</f>
        <v>3984</v>
      </c>
      <c r="U4759" s="14">
        <f t="shared" si="223"/>
        <v>-109766.272</v>
      </c>
      <c r="V4759" s="14">
        <f t="shared" si="224"/>
        <v>-63744</v>
      </c>
      <c r="W4759"/>
      <c r="Y4759" s="3">
        <v>38230434.439999998</v>
      </c>
      <c r="Z4759" s="3">
        <v>764608.82</v>
      </c>
      <c r="AA4759" s="3">
        <v>0</v>
      </c>
      <c r="AB4759">
        <v>0</v>
      </c>
      <c r="AC4759" s="3">
        <v>0</v>
      </c>
      <c r="AD4759" s="2">
        <v>-229524.99</v>
      </c>
      <c r="AE4759" s="3">
        <v>599122533.62</v>
      </c>
      <c r="AF4759" s="3">
        <v>12164932.65</v>
      </c>
      <c r="AG4759" s="3">
        <v>2628720.44</v>
      </c>
      <c r="AH4759" s="3">
        <v>103699.7</v>
      </c>
      <c r="AI4759" s="3">
        <v>2074</v>
      </c>
      <c r="AJ4759" s="2">
        <v>-10188946.82</v>
      </c>
    </row>
    <row r="4760" spans="1:36" hidden="1" x14ac:dyDescent="0.25">
      <c r="A4760" s="8">
        <v>8</v>
      </c>
      <c r="B4760" s="8" t="s">
        <v>8533</v>
      </c>
      <c r="C4760" s="8">
        <v>232020050250</v>
      </c>
      <c r="D4760" s="8" t="s">
        <v>8534</v>
      </c>
      <c r="E4760" s="8" t="s">
        <v>30</v>
      </c>
      <c r="F4760" s="8" t="s">
        <v>8535</v>
      </c>
      <c r="G4760" s="10">
        <v>43812</v>
      </c>
      <c r="H4760" s="8" t="s">
        <v>31</v>
      </c>
      <c r="I4760" s="8" t="s">
        <v>38</v>
      </c>
      <c r="J4760" s="9">
        <v>4529.68</v>
      </c>
      <c r="K4760" s="9">
        <v>90.59</v>
      </c>
      <c r="L4760" s="8">
        <v>0</v>
      </c>
      <c r="M4760" s="14">
        <f t="shared" si="222"/>
        <v>4620.2700000000004</v>
      </c>
      <c r="N4760" s="8">
        <v>0</v>
      </c>
      <c r="O4760" s="8">
        <v>0</v>
      </c>
      <c r="P4760" s="8" t="s">
        <v>629</v>
      </c>
      <c r="R4760" s="8">
        <v>18</v>
      </c>
      <c r="S4760" s="13">
        <f>_xlfn.XLOOKUP(P4760,rif_fee_schedule!$A$2:$A$84,rif_fee_schedule!C$2:C$84, 0)*1.628</f>
        <v>6370.3639999999996</v>
      </c>
      <c r="T4760" s="13">
        <f>_xlfn.XLOOKUP(P4760,rif_fee_schedule!$A$2:$A$84,rif_fee_schedule!D$2:D$84, 0)</f>
        <v>3699</v>
      </c>
      <c r="U4760" s="14">
        <f t="shared" si="223"/>
        <v>114666.552</v>
      </c>
      <c r="V4760" s="14">
        <f t="shared" si="224"/>
        <v>66582</v>
      </c>
      <c r="W4760"/>
      <c r="Y4760" s="3">
        <v>38230434.439999998</v>
      </c>
      <c r="Z4760" s="3">
        <v>764608.82</v>
      </c>
      <c r="AA4760" s="3">
        <v>0</v>
      </c>
      <c r="AB4760">
        <v>0</v>
      </c>
      <c r="AC4760" s="3">
        <v>0</v>
      </c>
      <c r="AD4760" s="2">
        <v>-229524.99</v>
      </c>
      <c r="AE4760" s="3">
        <v>599122533.62</v>
      </c>
      <c r="AF4760" s="3">
        <v>12164932.65</v>
      </c>
      <c r="AG4760" s="3">
        <v>2628720.44</v>
      </c>
      <c r="AH4760" s="3">
        <v>103699.7</v>
      </c>
      <c r="AI4760" s="3">
        <v>2074</v>
      </c>
      <c r="AJ4760" s="2">
        <v>-10188946.82</v>
      </c>
    </row>
    <row r="4761" spans="1:36" hidden="1" x14ac:dyDescent="0.25">
      <c r="A4761" s="8">
        <v>2</v>
      </c>
      <c r="B4761" s="8" t="s">
        <v>2279</v>
      </c>
      <c r="C4761" s="8">
        <v>141210410050</v>
      </c>
      <c r="D4761" s="8" t="s">
        <v>2280</v>
      </c>
      <c r="E4761" s="8" t="s">
        <v>30</v>
      </c>
      <c r="F4761" s="8" t="s">
        <v>2281</v>
      </c>
      <c r="G4761" s="10">
        <v>43803</v>
      </c>
      <c r="H4761" s="8" t="s">
        <v>31</v>
      </c>
      <c r="I4761" s="8" t="s">
        <v>38</v>
      </c>
      <c r="J4761" s="9">
        <v>19315.22</v>
      </c>
      <c r="K4761" s="9">
        <v>386.31</v>
      </c>
      <c r="L4761" s="8">
        <v>0</v>
      </c>
      <c r="M4761" s="14">
        <f t="shared" si="222"/>
        <v>19701.530000000002</v>
      </c>
      <c r="N4761" s="8">
        <v>0</v>
      </c>
      <c r="O4761" s="8">
        <v>0</v>
      </c>
      <c r="P4761" s="8" t="s">
        <v>613</v>
      </c>
      <c r="R4761" s="8">
        <v>20</v>
      </c>
      <c r="S4761" s="13">
        <f>_xlfn.XLOOKUP(P4761,rif_fee_schedule!$A$2:$A$84,rif_fee_schedule!C$2:C$84, 0)*1.628</f>
        <v>1619.86</v>
      </c>
      <c r="T4761" s="13">
        <f>_xlfn.XLOOKUP(P4761,rif_fee_schedule!$A$2:$A$84,rif_fee_schedule!D$2:D$84, 0)</f>
        <v>940</v>
      </c>
      <c r="U4761" s="14">
        <f t="shared" si="223"/>
        <v>32397.199999999997</v>
      </c>
      <c r="V4761" s="14">
        <f t="shared" si="224"/>
        <v>18800</v>
      </c>
      <c r="W4761"/>
      <c r="Y4761" s="3">
        <v>272008405.74000001</v>
      </c>
      <c r="Z4761" s="3">
        <v>5573244.3300000001</v>
      </c>
      <c r="AA4761" s="3">
        <v>0</v>
      </c>
      <c r="AB4761">
        <v>0</v>
      </c>
      <c r="AC4761" s="3">
        <v>0</v>
      </c>
      <c r="AD4761" s="2">
        <v>-7297347.0099999998</v>
      </c>
      <c r="AE4761" s="3">
        <v>599122533.62</v>
      </c>
      <c r="AF4761" s="3">
        <v>12164932.65</v>
      </c>
      <c r="AG4761" s="3">
        <v>2628720.44</v>
      </c>
      <c r="AH4761" s="3">
        <v>103699.7</v>
      </c>
      <c r="AI4761" s="3">
        <v>2074</v>
      </c>
      <c r="AJ4761" s="2">
        <v>-10188946.82</v>
      </c>
    </row>
    <row r="4762" spans="1:36" hidden="1" x14ac:dyDescent="0.25">
      <c r="A4762" s="8">
        <v>2</v>
      </c>
      <c r="B4762" s="8" t="s">
        <v>2279</v>
      </c>
      <c r="C4762" s="8">
        <v>141210410050</v>
      </c>
      <c r="D4762" s="8" t="s">
        <v>2280</v>
      </c>
      <c r="E4762" s="8" t="s">
        <v>30</v>
      </c>
      <c r="F4762" s="8" t="s">
        <v>2281</v>
      </c>
      <c r="G4762" s="10">
        <v>43803</v>
      </c>
      <c r="H4762" s="8" t="s">
        <v>31</v>
      </c>
      <c r="I4762" s="8" t="s">
        <v>38</v>
      </c>
      <c r="J4762" s="9">
        <v>19315.22</v>
      </c>
      <c r="K4762" s="9">
        <v>386.31</v>
      </c>
      <c r="L4762" s="8">
        <v>0</v>
      </c>
      <c r="M4762" s="14">
        <f t="shared" si="222"/>
        <v>19701.530000000002</v>
      </c>
      <c r="N4762" s="8">
        <v>0</v>
      </c>
      <c r="O4762" s="8">
        <v>0</v>
      </c>
      <c r="P4762" s="8" t="s">
        <v>90</v>
      </c>
      <c r="R4762" s="8">
        <v>-802</v>
      </c>
      <c r="S4762" s="13">
        <f>_xlfn.XLOOKUP(P4762,rif_fee_schedule!$A$2:$A$84,rif_fee_schedule!C$2:C$84, 0)*1.628</f>
        <v>14.380123999999999</v>
      </c>
      <c r="T4762" s="13">
        <f>_xlfn.XLOOKUP(P4762,rif_fee_schedule!$A$2:$A$84,rif_fee_schedule!D$2:D$84, 0)</f>
        <v>8.3520000000000003</v>
      </c>
      <c r="U4762" s="14">
        <f t="shared" si="223"/>
        <v>-11532.859447999999</v>
      </c>
      <c r="V4762" s="14">
        <f t="shared" si="224"/>
        <v>-6698.3040000000001</v>
      </c>
      <c r="W4762"/>
      <c r="Y4762" s="3">
        <v>272008405.74000001</v>
      </c>
      <c r="Z4762" s="3">
        <v>5573244.3300000001</v>
      </c>
      <c r="AA4762" s="3">
        <v>0</v>
      </c>
      <c r="AB4762">
        <v>0</v>
      </c>
      <c r="AC4762" s="3">
        <v>0</v>
      </c>
      <c r="AD4762" s="2">
        <v>-7297347.0099999998</v>
      </c>
      <c r="AE4762" s="3">
        <v>599122533.62</v>
      </c>
      <c r="AF4762" s="3">
        <v>12164932.65</v>
      </c>
      <c r="AG4762" s="3">
        <v>2628720.44</v>
      </c>
      <c r="AH4762" s="3">
        <v>103699.7</v>
      </c>
      <c r="AI4762" s="3">
        <v>2074</v>
      </c>
      <c r="AJ4762" s="2">
        <v>-10188946.82</v>
      </c>
    </row>
    <row r="4763" spans="1:36" hidden="1" x14ac:dyDescent="0.25">
      <c r="A4763" s="8">
        <v>7</v>
      </c>
      <c r="B4763" s="8" t="s">
        <v>8307</v>
      </c>
      <c r="C4763" s="8">
        <v>341080030700</v>
      </c>
      <c r="D4763" s="8" t="s">
        <v>8308</v>
      </c>
      <c r="E4763" s="8" t="s">
        <v>30</v>
      </c>
      <c r="G4763" s="10">
        <v>43804</v>
      </c>
      <c r="H4763" s="8" t="s">
        <v>31</v>
      </c>
      <c r="I4763" s="8" t="s">
        <v>32</v>
      </c>
      <c r="J4763" s="9">
        <v>0</v>
      </c>
      <c r="K4763" s="9">
        <v>0</v>
      </c>
      <c r="L4763" s="8">
        <v>0</v>
      </c>
      <c r="M4763" s="14">
        <f t="shared" si="222"/>
        <v>0</v>
      </c>
      <c r="N4763" s="8">
        <v>0</v>
      </c>
      <c r="O4763" s="8">
        <v>0</v>
      </c>
      <c r="P4763" s="8" t="s">
        <v>77</v>
      </c>
      <c r="R4763" s="8">
        <v>-1</v>
      </c>
      <c r="S4763" s="13">
        <f>_xlfn.XLOOKUP(P4763,rif_fee_schedule!$A$2:$A$84,rif_fee_schedule!C$2:C$84, 0)*1.628</f>
        <v>9769.6279999999988</v>
      </c>
      <c r="T4763" s="13">
        <f>_xlfn.XLOOKUP(P4763,rif_fee_schedule!$A$2:$A$84,rif_fee_schedule!D$2:D$84, 0)</f>
        <v>5674</v>
      </c>
      <c r="U4763" s="14">
        <f t="shared" si="223"/>
        <v>-9769.6279999999988</v>
      </c>
      <c r="V4763" s="14">
        <f t="shared" si="224"/>
        <v>-5674</v>
      </c>
      <c r="W4763"/>
      <c r="Y4763" s="3">
        <v>53911680.950000003</v>
      </c>
      <c r="Z4763" s="3">
        <v>1078233.76</v>
      </c>
      <c r="AA4763" s="3">
        <v>0</v>
      </c>
      <c r="AB4763">
        <v>0</v>
      </c>
      <c r="AC4763" s="3">
        <v>0</v>
      </c>
      <c r="AD4763" s="2">
        <v>-682358.32</v>
      </c>
      <c r="AE4763" s="3">
        <v>599122533.62</v>
      </c>
      <c r="AF4763" s="3">
        <v>12164932.65</v>
      </c>
      <c r="AG4763" s="3">
        <v>2628720.44</v>
      </c>
      <c r="AH4763" s="3">
        <v>103699.7</v>
      </c>
      <c r="AI4763" s="3">
        <v>2074</v>
      </c>
      <c r="AJ4763" s="2">
        <v>-10188946.82</v>
      </c>
    </row>
    <row r="4764" spans="1:36" hidden="1" x14ac:dyDescent="0.25">
      <c r="A4764" s="8">
        <v>7</v>
      </c>
      <c r="B4764" s="8" t="s">
        <v>8307</v>
      </c>
      <c r="C4764" s="8">
        <v>341080030700</v>
      </c>
      <c r="D4764" s="8" t="s">
        <v>8308</v>
      </c>
      <c r="E4764" s="8" t="s">
        <v>30</v>
      </c>
      <c r="G4764" s="10">
        <v>43804</v>
      </c>
      <c r="H4764" s="8" t="s">
        <v>31</v>
      </c>
      <c r="I4764" s="8" t="s">
        <v>32</v>
      </c>
      <c r="J4764" s="9">
        <v>0</v>
      </c>
      <c r="K4764" s="9">
        <v>0</v>
      </c>
      <c r="L4764" s="8">
        <v>0</v>
      </c>
      <c r="M4764" s="14">
        <f t="shared" si="222"/>
        <v>0</v>
      </c>
      <c r="N4764" s="8">
        <v>0</v>
      </c>
      <c r="O4764" s="8">
        <v>0</v>
      </c>
      <c r="P4764" s="8" t="s">
        <v>77</v>
      </c>
      <c r="R4764" s="8">
        <v>1</v>
      </c>
      <c r="S4764" s="13">
        <f>_xlfn.XLOOKUP(P4764,rif_fee_schedule!$A$2:$A$84,rif_fee_schedule!C$2:C$84, 0)*1.628</f>
        <v>9769.6279999999988</v>
      </c>
      <c r="T4764" s="13">
        <f>_xlfn.XLOOKUP(P4764,rif_fee_schedule!$A$2:$A$84,rif_fee_schedule!D$2:D$84, 0)</f>
        <v>5674</v>
      </c>
      <c r="U4764" s="14">
        <f t="shared" si="223"/>
        <v>9769.6279999999988</v>
      </c>
      <c r="V4764" s="14">
        <f t="shared" si="224"/>
        <v>5674</v>
      </c>
      <c r="W4764"/>
      <c r="Y4764" s="3">
        <v>53911680.950000003</v>
      </c>
      <c r="Z4764" s="3">
        <v>1078233.76</v>
      </c>
      <c r="AA4764" s="3">
        <v>0</v>
      </c>
      <c r="AB4764">
        <v>0</v>
      </c>
      <c r="AC4764" s="3">
        <v>0</v>
      </c>
      <c r="AD4764" s="2">
        <v>-682358.32</v>
      </c>
      <c r="AE4764" s="3">
        <v>599122533.62</v>
      </c>
      <c r="AF4764" s="3">
        <v>12164932.65</v>
      </c>
      <c r="AG4764" s="3">
        <v>2628720.44</v>
      </c>
      <c r="AH4764" s="3">
        <v>103699.7</v>
      </c>
      <c r="AI4764" s="3">
        <v>2074</v>
      </c>
      <c r="AJ4764" s="2">
        <v>-10188946.82</v>
      </c>
    </row>
    <row r="4765" spans="1:36" hidden="1" x14ac:dyDescent="0.25">
      <c r="A4765" s="8">
        <v>2</v>
      </c>
      <c r="B4765" s="8" t="s">
        <v>1781</v>
      </c>
      <c r="C4765" s="8">
        <v>132070402290</v>
      </c>
      <c r="D4765" s="8" t="s">
        <v>1782</v>
      </c>
      <c r="E4765" s="8" t="s">
        <v>30</v>
      </c>
      <c r="F4765" s="8" t="s">
        <v>1783</v>
      </c>
      <c r="G4765" s="10">
        <v>43791</v>
      </c>
      <c r="H4765" s="8" t="s">
        <v>31</v>
      </c>
      <c r="I4765" s="8" t="s">
        <v>38</v>
      </c>
      <c r="J4765" s="9">
        <v>2854.3</v>
      </c>
      <c r="K4765" s="9">
        <v>57.09</v>
      </c>
      <c r="L4765" s="8">
        <v>0</v>
      </c>
      <c r="M4765" s="14">
        <f t="shared" si="222"/>
        <v>2911.3900000000003</v>
      </c>
      <c r="N4765" s="8">
        <v>0</v>
      </c>
      <c r="O4765" s="8">
        <v>0</v>
      </c>
      <c r="P4765" s="8" t="s">
        <v>45</v>
      </c>
      <c r="R4765" s="8">
        <v>160</v>
      </c>
      <c r="S4765" s="13">
        <f>_xlfn.XLOOKUP(P4765,rif_fee_schedule!$A$2:$A$84,rif_fee_schedule!C$2:C$84, 0)*1.628</f>
        <v>19.244587999999997</v>
      </c>
      <c r="T4765" s="13">
        <f>_xlfn.XLOOKUP(P4765,rif_fee_schedule!$A$2:$A$84,rif_fee_schedule!D$2:D$84, 0)</f>
        <v>11.177</v>
      </c>
      <c r="U4765" s="14">
        <f t="shared" si="223"/>
        <v>3079.1340799999994</v>
      </c>
      <c r="V4765" s="14">
        <f t="shared" si="224"/>
        <v>1788.32</v>
      </c>
      <c r="W4765"/>
      <c r="Y4765" s="3">
        <v>272008405.74000001</v>
      </c>
      <c r="Z4765" s="3">
        <v>5573244.3300000001</v>
      </c>
      <c r="AA4765" s="3">
        <v>0</v>
      </c>
      <c r="AB4765">
        <v>0</v>
      </c>
      <c r="AC4765" s="3">
        <v>0</v>
      </c>
      <c r="AD4765" s="2">
        <v>-7297347.0099999998</v>
      </c>
      <c r="AE4765" s="3">
        <v>599122533.62</v>
      </c>
      <c r="AF4765" s="3">
        <v>12164932.65</v>
      </c>
      <c r="AG4765" s="3">
        <v>2628720.44</v>
      </c>
      <c r="AH4765" s="3">
        <v>103699.7</v>
      </c>
      <c r="AI4765" s="3">
        <v>2074</v>
      </c>
      <c r="AJ4765" s="2">
        <v>-10188946.82</v>
      </c>
    </row>
    <row r="4766" spans="1:36" hidden="1" x14ac:dyDescent="0.25">
      <c r="A4766" s="8">
        <v>3.1</v>
      </c>
      <c r="B4766" s="8" t="s">
        <v>4188</v>
      </c>
      <c r="C4766" s="8">
        <v>2822100780030</v>
      </c>
      <c r="D4766" s="8" t="s">
        <v>4189</v>
      </c>
      <c r="E4766" s="8" t="s">
        <v>30</v>
      </c>
      <c r="G4766" s="10">
        <v>43810</v>
      </c>
      <c r="H4766" s="8" t="s">
        <v>31</v>
      </c>
      <c r="I4766" s="8" t="s">
        <v>32</v>
      </c>
      <c r="J4766" s="9">
        <v>7948.47</v>
      </c>
      <c r="K4766" s="9">
        <v>158.97</v>
      </c>
      <c r="L4766" s="8">
        <v>0</v>
      </c>
      <c r="M4766" s="14">
        <f t="shared" si="222"/>
        <v>8107.4400000000005</v>
      </c>
      <c r="N4766" s="8">
        <v>0</v>
      </c>
      <c r="O4766" s="8">
        <v>0</v>
      </c>
      <c r="P4766" s="8" t="s">
        <v>117</v>
      </c>
      <c r="R4766" s="8">
        <v>2</v>
      </c>
      <c r="S4766" s="13">
        <f>_xlfn.XLOOKUP(P4766,rif_fee_schedule!$A$2:$A$84,rif_fee_schedule!C$2:C$84, 0)*1.628</f>
        <v>4288.152</v>
      </c>
      <c r="T4766" s="13">
        <f>_xlfn.XLOOKUP(P4766,rif_fee_schedule!$A$2:$A$84,rif_fee_schedule!D$2:D$84, 0)</f>
        <v>2490</v>
      </c>
      <c r="U4766" s="14">
        <f t="shared" si="223"/>
        <v>8576.3040000000001</v>
      </c>
      <c r="V4766" s="14">
        <f t="shared" si="224"/>
        <v>4980</v>
      </c>
      <c r="Y4766" s="3">
        <v>34362078.990000002</v>
      </c>
      <c r="Z4766" s="3">
        <v>687512.03</v>
      </c>
      <c r="AA4766" s="3">
        <v>0</v>
      </c>
      <c r="AB4766">
        <v>0</v>
      </c>
      <c r="AC4766" s="3">
        <v>0</v>
      </c>
      <c r="AD4766" s="2">
        <v>-175934.14</v>
      </c>
      <c r="AE4766" s="3">
        <v>599122533.62</v>
      </c>
      <c r="AF4766" s="3">
        <v>12164932.65</v>
      </c>
      <c r="AG4766" s="3">
        <v>2628720.44</v>
      </c>
      <c r="AH4766" s="3">
        <v>103699.7</v>
      </c>
      <c r="AI4766" s="3">
        <v>2074</v>
      </c>
      <c r="AJ4766" s="2">
        <v>-10188946.82</v>
      </c>
    </row>
    <row r="4767" spans="1:36" hidden="1" x14ac:dyDescent="0.25">
      <c r="A4767" s="8">
        <v>2</v>
      </c>
      <c r="B4767" s="8" t="s">
        <v>1925</v>
      </c>
      <c r="C4767" s="8">
        <v>141020051380</v>
      </c>
      <c r="D4767" s="8" t="s">
        <v>1926</v>
      </c>
      <c r="E4767" s="8" t="s">
        <v>30</v>
      </c>
      <c r="G4767" s="10">
        <v>43791</v>
      </c>
      <c r="H4767" s="8" t="s">
        <v>31</v>
      </c>
      <c r="I4767" s="8" t="s">
        <v>32</v>
      </c>
      <c r="J4767" s="9">
        <v>41814.07</v>
      </c>
      <c r="K4767" s="9">
        <v>836.28</v>
      </c>
      <c r="L4767" s="8">
        <v>0</v>
      </c>
      <c r="M4767" s="14">
        <f t="shared" si="222"/>
        <v>42650.35</v>
      </c>
      <c r="N4767" s="8">
        <v>0</v>
      </c>
      <c r="O4767" s="8">
        <v>0</v>
      </c>
      <c r="P4767" s="8" t="s">
        <v>77</v>
      </c>
      <c r="R4767" s="8">
        <v>-1</v>
      </c>
      <c r="S4767" s="13">
        <f>_xlfn.XLOOKUP(P4767,rif_fee_schedule!$A$2:$A$84,rif_fee_schedule!C$2:C$84, 0)*1.628</f>
        <v>9769.6279999999988</v>
      </c>
      <c r="T4767" s="13">
        <f>_xlfn.XLOOKUP(P4767,rif_fee_schedule!$A$2:$A$84,rif_fee_schedule!D$2:D$84, 0)</f>
        <v>5674</v>
      </c>
      <c r="U4767" s="14">
        <f t="shared" si="223"/>
        <v>-9769.6279999999988</v>
      </c>
      <c r="V4767" s="14">
        <f t="shared" si="224"/>
        <v>-5674</v>
      </c>
      <c r="W4767"/>
      <c r="Y4767" s="3">
        <v>272008405.74000001</v>
      </c>
      <c r="Z4767" s="3">
        <v>5573244.3300000001</v>
      </c>
      <c r="AA4767" s="3">
        <v>0</v>
      </c>
      <c r="AB4767">
        <v>0</v>
      </c>
      <c r="AC4767" s="3">
        <v>0</v>
      </c>
      <c r="AD4767" s="2">
        <v>-7297347.0099999998</v>
      </c>
      <c r="AE4767" s="3">
        <v>599122533.62</v>
      </c>
      <c r="AF4767" s="3">
        <v>12164932.65</v>
      </c>
      <c r="AG4767" s="3">
        <v>2628720.44</v>
      </c>
      <c r="AH4767" s="3">
        <v>103699.7</v>
      </c>
      <c r="AI4767" s="3">
        <v>2074</v>
      </c>
      <c r="AJ4767" s="2">
        <v>-10188946.82</v>
      </c>
    </row>
    <row r="4768" spans="1:36" hidden="1" x14ac:dyDescent="0.25">
      <c r="A4768" s="8">
        <v>2</v>
      </c>
      <c r="B4768" s="8" t="s">
        <v>1925</v>
      </c>
      <c r="C4768" s="8">
        <v>141020051380</v>
      </c>
      <c r="D4768" s="8" t="s">
        <v>1926</v>
      </c>
      <c r="E4768" s="8" t="s">
        <v>30</v>
      </c>
      <c r="G4768" s="10">
        <v>43791</v>
      </c>
      <c r="H4768" s="8" t="s">
        <v>31</v>
      </c>
      <c r="I4768" s="8" t="s">
        <v>32</v>
      </c>
      <c r="J4768" s="9">
        <v>41814.07</v>
      </c>
      <c r="K4768" s="9">
        <v>836.28</v>
      </c>
      <c r="L4768" s="8">
        <v>0</v>
      </c>
      <c r="M4768" s="14">
        <f t="shared" si="222"/>
        <v>42650.35</v>
      </c>
      <c r="N4768" s="8">
        <v>0</v>
      </c>
      <c r="O4768" s="8">
        <v>0</v>
      </c>
      <c r="P4768" s="8" t="s">
        <v>113</v>
      </c>
      <c r="R4768" s="8">
        <v>8</v>
      </c>
      <c r="S4768" s="13">
        <f>_xlfn.XLOOKUP(P4768,rif_fee_schedule!$A$2:$A$84,rif_fee_schedule!C$2:C$84, 0)*1.628</f>
        <v>6860.3919999999998</v>
      </c>
      <c r="T4768" s="13">
        <f>_xlfn.XLOOKUP(P4768,rif_fee_schedule!$A$2:$A$84,rif_fee_schedule!D$2:D$84, 0)</f>
        <v>3984</v>
      </c>
      <c r="U4768" s="14">
        <f t="shared" si="223"/>
        <v>54883.135999999999</v>
      </c>
      <c r="V4768" s="14">
        <f t="shared" si="224"/>
        <v>31872</v>
      </c>
      <c r="W4768"/>
      <c r="Y4768" s="3">
        <v>272008405.74000001</v>
      </c>
      <c r="Z4768" s="3">
        <v>5573244.3300000001</v>
      </c>
      <c r="AA4768" s="3">
        <v>0</v>
      </c>
      <c r="AB4768">
        <v>0</v>
      </c>
      <c r="AC4768" s="3">
        <v>0</v>
      </c>
      <c r="AD4768" s="2">
        <v>-7297347.0099999998</v>
      </c>
      <c r="AE4768" s="3">
        <v>599122533.62</v>
      </c>
      <c r="AF4768" s="3">
        <v>12164932.65</v>
      </c>
      <c r="AG4768" s="3">
        <v>2628720.44</v>
      </c>
      <c r="AH4768" s="3">
        <v>103699.7</v>
      </c>
      <c r="AI4768" s="3">
        <v>2074</v>
      </c>
      <c r="AJ4768" s="2">
        <v>-10188946.82</v>
      </c>
    </row>
    <row r="4769" spans="1:36" hidden="1" x14ac:dyDescent="0.25">
      <c r="A4769" s="8">
        <v>3.1</v>
      </c>
      <c r="B4769" s="8" t="s">
        <v>3988</v>
      </c>
      <c r="C4769" s="8">
        <v>622280114230</v>
      </c>
      <c r="D4769" s="8" t="s">
        <v>3989</v>
      </c>
      <c r="E4769" s="8" t="s">
        <v>30</v>
      </c>
      <c r="F4769" s="8" t="s">
        <v>3990</v>
      </c>
      <c r="G4769" s="10">
        <v>43796</v>
      </c>
      <c r="H4769" s="8" t="s">
        <v>31</v>
      </c>
      <c r="I4769" s="8" t="s">
        <v>38</v>
      </c>
      <c r="J4769" s="9">
        <v>0</v>
      </c>
      <c r="K4769" s="9">
        <v>0</v>
      </c>
      <c r="L4769" s="8">
        <v>0</v>
      </c>
      <c r="M4769" s="14">
        <f t="shared" ref="M4769:M4832" si="225">SUM(J4769:L4769)</f>
        <v>0</v>
      </c>
      <c r="N4769" s="8">
        <v>0</v>
      </c>
      <c r="O4769" s="8">
        <v>0</v>
      </c>
      <c r="P4769" s="8" t="s">
        <v>77</v>
      </c>
      <c r="R4769" s="8">
        <v>0</v>
      </c>
      <c r="S4769" s="13">
        <f>_xlfn.XLOOKUP(P4769,rif_fee_schedule!$A$2:$A$84,rif_fee_schedule!C$2:C$84, 0)*1.628</f>
        <v>9769.6279999999988</v>
      </c>
      <c r="T4769" s="13">
        <f>_xlfn.XLOOKUP(P4769,rif_fee_schedule!$A$2:$A$84,rif_fee_schedule!D$2:D$84, 0)</f>
        <v>5674</v>
      </c>
      <c r="U4769" s="14">
        <f t="shared" si="223"/>
        <v>0</v>
      </c>
      <c r="V4769" s="14">
        <f t="shared" si="224"/>
        <v>0</v>
      </c>
      <c r="W4769"/>
      <c r="Y4769" s="3">
        <v>34362078.990000002</v>
      </c>
      <c r="Z4769" s="3">
        <v>687512.03</v>
      </c>
      <c r="AA4769" s="3">
        <v>0</v>
      </c>
      <c r="AB4769">
        <v>0</v>
      </c>
      <c r="AC4769" s="3">
        <v>0</v>
      </c>
      <c r="AD4769" s="2">
        <v>-175934.14</v>
      </c>
      <c r="AE4769" s="3">
        <v>599122533.62</v>
      </c>
      <c r="AF4769" s="3">
        <v>12164932.65</v>
      </c>
      <c r="AG4769" s="3">
        <v>2628720.44</v>
      </c>
      <c r="AH4769" s="3">
        <v>103699.7</v>
      </c>
      <c r="AI4769" s="3">
        <v>2074</v>
      </c>
      <c r="AJ4769" s="2">
        <v>-10188946.82</v>
      </c>
    </row>
    <row r="4770" spans="1:36" hidden="1" x14ac:dyDescent="0.25">
      <c r="A4770" s="8">
        <v>2</v>
      </c>
      <c r="B4770" s="8" t="s">
        <v>1883</v>
      </c>
      <c r="C4770" s="8">
        <v>132300963940</v>
      </c>
      <c r="D4770" s="8" t="s">
        <v>1884</v>
      </c>
      <c r="E4770" s="8" t="s">
        <v>30</v>
      </c>
      <c r="G4770" s="10">
        <v>43796</v>
      </c>
      <c r="H4770" s="8" t="s">
        <v>31</v>
      </c>
      <c r="I4770" s="8" t="s">
        <v>32</v>
      </c>
      <c r="J4770" s="9">
        <v>9097.76</v>
      </c>
      <c r="K4770" s="9">
        <v>181.96</v>
      </c>
      <c r="L4770" s="8">
        <v>0</v>
      </c>
      <c r="M4770" s="14">
        <f t="shared" si="225"/>
        <v>9279.7199999999993</v>
      </c>
      <c r="N4770" s="8">
        <v>0</v>
      </c>
      <c r="O4770" s="8">
        <v>0</v>
      </c>
      <c r="P4770" s="8" t="s">
        <v>996</v>
      </c>
      <c r="R4770" s="8">
        <v>215</v>
      </c>
      <c r="S4770" s="13">
        <f>_xlfn.XLOOKUP(P4770,rif_fee_schedule!$A$2:$A$84,rif_fee_schedule!C$2:C$84, 0)*1.628</f>
        <v>59.972263999999996</v>
      </c>
      <c r="T4770" s="13">
        <f>_xlfn.XLOOKUP(P4770,rif_fee_schedule!$A$2:$A$84,rif_fee_schedule!D$2:D$84, 0)</f>
        <v>34.863999999999997</v>
      </c>
      <c r="U4770" s="14">
        <f t="shared" si="223"/>
        <v>12894.036759999999</v>
      </c>
      <c r="V4770" s="14">
        <f t="shared" si="224"/>
        <v>7495.7599999999993</v>
      </c>
      <c r="W4770"/>
      <c r="Y4770" s="3">
        <v>272008405.74000001</v>
      </c>
      <c r="Z4770" s="3">
        <v>5573244.3300000001</v>
      </c>
      <c r="AA4770" s="3">
        <v>0</v>
      </c>
      <c r="AB4770">
        <v>0</v>
      </c>
      <c r="AC4770" s="3">
        <v>0</v>
      </c>
      <c r="AD4770" s="2">
        <v>-7297347.0099999998</v>
      </c>
      <c r="AE4770" s="3">
        <v>599122533.62</v>
      </c>
      <c r="AF4770" s="3">
        <v>12164932.65</v>
      </c>
      <c r="AG4770" s="3">
        <v>2628720.44</v>
      </c>
      <c r="AH4770" s="3">
        <v>103699.7</v>
      </c>
      <c r="AI4770" s="3">
        <v>2074</v>
      </c>
      <c r="AJ4770" s="2">
        <v>-10188946.82</v>
      </c>
    </row>
    <row r="4771" spans="1:36" hidden="1" x14ac:dyDescent="0.25">
      <c r="A4771" s="8">
        <v>2</v>
      </c>
      <c r="B4771" s="8" t="s">
        <v>1883</v>
      </c>
      <c r="C4771" s="8">
        <v>132300963940</v>
      </c>
      <c r="D4771" s="8" t="s">
        <v>1884</v>
      </c>
      <c r="E4771" s="8" t="s">
        <v>30</v>
      </c>
      <c r="G4771" s="10">
        <v>43796</v>
      </c>
      <c r="H4771" s="8" t="s">
        <v>31</v>
      </c>
      <c r="I4771" s="8" t="s">
        <v>32</v>
      </c>
      <c r="J4771" s="9">
        <v>9097.76</v>
      </c>
      <c r="K4771" s="9">
        <v>181.96</v>
      </c>
      <c r="L4771" s="8">
        <v>0</v>
      </c>
      <c r="M4771" s="14">
        <f t="shared" si="225"/>
        <v>9279.7199999999993</v>
      </c>
      <c r="N4771" s="8">
        <v>0</v>
      </c>
      <c r="O4771" s="8">
        <v>0</v>
      </c>
      <c r="P4771" s="8" t="s">
        <v>90</v>
      </c>
      <c r="R4771" s="8">
        <v>-215</v>
      </c>
      <c r="S4771" s="13">
        <f>_xlfn.XLOOKUP(P4771,rif_fee_schedule!$A$2:$A$84,rif_fee_schedule!C$2:C$84, 0)*1.628</f>
        <v>14.380123999999999</v>
      </c>
      <c r="T4771" s="13">
        <f>_xlfn.XLOOKUP(P4771,rif_fee_schedule!$A$2:$A$84,rif_fee_schedule!D$2:D$84, 0)</f>
        <v>8.3520000000000003</v>
      </c>
      <c r="U4771" s="14">
        <f t="shared" si="223"/>
        <v>-3091.7266599999998</v>
      </c>
      <c r="V4771" s="14">
        <f t="shared" si="224"/>
        <v>-1795.68</v>
      </c>
      <c r="W4771"/>
      <c r="Y4771" s="3">
        <v>272008405.74000001</v>
      </c>
      <c r="Z4771" s="3">
        <v>5573244.3300000001</v>
      </c>
      <c r="AA4771" s="3">
        <v>0</v>
      </c>
      <c r="AB4771">
        <v>0</v>
      </c>
      <c r="AC4771" s="3">
        <v>0</v>
      </c>
      <c r="AD4771" s="2">
        <v>-7297347.0099999998</v>
      </c>
      <c r="AE4771" s="3">
        <v>599122533.62</v>
      </c>
      <c r="AF4771" s="3">
        <v>12164932.65</v>
      </c>
      <c r="AG4771" s="3">
        <v>2628720.44</v>
      </c>
      <c r="AH4771" s="3">
        <v>103699.7</v>
      </c>
      <c r="AI4771" s="3">
        <v>2074</v>
      </c>
      <c r="AJ4771" s="2">
        <v>-10188946.82</v>
      </c>
    </row>
    <row r="4772" spans="1:36" hidden="1" x14ac:dyDescent="0.25">
      <c r="A4772" s="8">
        <v>2</v>
      </c>
      <c r="B4772" s="8" t="s">
        <v>1845</v>
      </c>
      <c r="C4772" s="8">
        <v>132190081930</v>
      </c>
      <c r="D4772" s="8" t="s">
        <v>1846</v>
      </c>
      <c r="E4772" s="8" t="s">
        <v>30</v>
      </c>
      <c r="F4772" s="8" t="s">
        <v>1847</v>
      </c>
      <c r="G4772" s="10">
        <v>43804</v>
      </c>
      <c r="H4772" s="8" t="s">
        <v>31</v>
      </c>
      <c r="I4772" s="8" t="s">
        <v>38</v>
      </c>
      <c r="J4772" s="9">
        <v>0</v>
      </c>
      <c r="K4772" s="9">
        <v>0</v>
      </c>
      <c r="L4772" s="8">
        <v>0</v>
      </c>
      <c r="M4772" s="14">
        <f t="shared" si="225"/>
        <v>0</v>
      </c>
      <c r="N4772" s="8">
        <v>0</v>
      </c>
      <c r="O4772" s="8">
        <v>0</v>
      </c>
      <c r="P4772" s="8" t="s">
        <v>77</v>
      </c>
      <c r="R4772" s="8">
        <v>1</v>
      </c>
      <c r="S4772" s="13">
        <f>_xlfn.XLOOKUP(P4772,rif_fee_schedule!$A$2:$A$84,rif_fee_schedule!C$2:C$84, 0)*1.628</f>
        <v>9769.6279999999988</v>
      </c>
      <c r="T4772" s="13">
        <f>_xlfn.XLOOKUP(P4772,rif_fee_schedule!$A$2:$A$84,rif_fee_schedule!D$2:D$84, 0)</f>
        <v>5674</v>
      </c>
      <c r="U4772" s="14">
        <f t="shared" si="223"/>
        <v>9769.6279999999988</v>
      </c>
      <c r="V4772" s="14">
        <f t="shared" si="224"/>
        <v>5674</v>
      </c>
      <c r="W4772"/>
      <c r="Y4772" s="3">
        <v>272008405.74000001</v>
      </c>
      <c r="Z4772" s="3">
        <v>5573244.3300000001</v>
      </c>
      <c r="AA4772" s="3">
        <v>0</v>
      </c>
      <c r="AB4772">
        <v>0</v>
      </c>
      <c r="AC4772" s="3">
        <v>0</v>
      </c>
      <c r="AD4772" s="2">
        <v>-7297347.0099999998</v>
      </c>
      <c r="AE4772" s="3">
        <v>599122533.62</v>
      </c>
      <c r="AF4772" s="3">
        <v>12164932.65</v>
      </c>
      <c r="AG4772" s="3">
        <v>2628720.44</v>
      </c>
      <c r="AH4772" s="3">
        <v>103699.7</v>
      </c>
      <c r="AI4772" s="3">
        <v>2074</v>
      </c>
      <c r="AJ4772" s="2">
        <v>-10188946.82</v>
      </c>
    </row>
    <row r="4773" spans="1:36" hidden="1" x14ac:dyDescent="0.25">
      <c r="A4773" s="8">
        <v>2</v>
      </c>
      <c r="B4773" s="8" t="s">
        <v>1845</v>
      </c>
      <c r="C4773" s="8">
        <v>132190081930</v>
      </c>
      <c r="D4773" s="8" t="s">
        <v>1846</v>
      </c>
      <c r="E4773" s="8" t="s">
        <v>30</v>
      </c>
      <c r="F4773" s="8" t="s">
        <v>1847</v>
      </c>
      <c r="G4773" s="10">
        <v>43804</v>
      </c>
      <c r="H4773" s="8" t="s">
        <v>31</v>
      </c>
      <c r="I4773" s="8" t="s">
        <v>38</v>
      </c>
      <c r="J4773" s="9">
        <v>0</v>
      </c>
      <c r="K4773" s="9">
        <v>0</v>
      </c>
      <c r="L4773" s="8">
        <v>0</v>
      </c>
      <c r="M4773" s="14">
        <f t="shared" si="225"/>
        <v>0</v>
      </c>
      <c r="N4773" s="8">
        <v>0</v>
      </c>
      <c r="O4773" s="8">
        <v>0</v>
      </c>
      <c r="P4773" s="8" t="s">
        <v>77</v>
      </c>
      <c r="R4773" s="8">
        <v>-1</v>
      </c>
      <c r="S4773" s="13">
        <f>_xlfn.XLOOKUP(P4773,rif_fee_schedule!$A$2:$A$84,rif_fee_schedule!C$2:C$84, 0)*1.628</f>
        <v>9769.6279999999988</v>
      </c>
      <c r="T4773" s="13">
        <f>_xlfn.XLOOKUP(P4773,rif_fee_schedule!$A$2:$A$84,rif_fee_schedule!D$2:D$84, 0)</f>
        <v>5674</v>
      </c>
      <c r="U4773" s="14">
        <f t="shared" si="223"/>
        <v>-9769.6279999999988</v>
      </c>
      <c r="V4773" s="14">
        <f t="shared" si="224"/>
        <v>-5674</v>
      </c>
      <c r="W4773"/>
      <c r="Y4773" s="3">
        <v>272008405.74000001</v>
      </c>
      <c r="Z4773" s="3">
        <v>5573244.3300000001</v>
      </c>
      <c r="AA4773" s="3">
        <v>0</v>
      </c>
      <c r="AB4773">
        <v>0</v>
      </c>
      <c r="AC4773" s="3">
        <v>0</v>
      </c>
      <c r="AD4773" s="2">
        <v>-7297347.0099999998</v>
      </c>
      <c r="AE4773" s="3">
        <v>599122533.62</v>
      </c>
      <c r="AF4773" s="3">
        <v>12164932.65</v>
      </c>
      <c r="AG4773" s="3">
        <v>2628720.44</v>
      </c>
      <c r="AH4773" s="3">
        <v>103699.7</v>
      </c>
      <c r="AI4773" s="3">
        <v>2074</v>
      </c>
      <c r="AJ4773" s="2">
        <v>-10188946.82</v>
      </c>
    </row>
    <row r="4774" spans="1:36" hidden="1" x14ac:dyDescent="0.25">
      <c r="A4774" s="8">
        <v>2</v>
      </c>
      <c r="B4774" s="8" t="s">
        <v>1420</v>
      </c>
      <c r="C4774" s="8">
        <v>131250040300</v>
      </c>
      <c r="D4774" s="8" t="s">
        <v>1421</v>
      </c>
      <c r="E4774" s="8" t="s">
        <v>30</v>
      </c>
      <c r="F4774" s="8" t="s">
        <v>1422</v>
      </c>
      <c r="G4774" s="10">
        <v>43804</v>
      </c>
      <c r="H4774" s="8" t="s">
        <v>31</v>
      </c>
      <c r="I4774" s="8" t="s">
        <v>38</v>
      </c>
      <c r="J4774" s="9">
        <v>29332.75</v>
      </c>
      <c r="K4774" s="9">
        <v>586.66</v>
      </c>
      <c r="L4774" s="8">
        <v>0</v>
      </c>
      <c r="M4774" s="14">
        <f t="shared" si="225"/>
        <v>29919.41</v>
      </c>
      <c r="N4774" s="8">
        <v>0</v>
      </c>
      <c r="O4774" s="8">
        <v>0</v>
      </c>
      <c r="P4774" s="8" t="s">
        <v>613</v>
      </c>
      <c r="R4774" s="8">
        <v>30</v>
      </c>
      <c r="S4774" s="13">
        <f>_xlfn.XLOOKUP(P4774,rif_fee_schedule!$A$2:$A$84,rif_fee_schedule!C$2:C$84, 0)*1.628</f>
        <v>1619.86</v>
      </c>
      <c r="T4774" s="13">
        <f>_xlfn.XLOOKUP(P4774,rif_fee_schedule!$A$2:$A$84,rif_fee_schedule!D$2:D$84, 0)</f>
        <v>940</v>
      </c>
      <c r="U4774" s="14">
        <f t="shared" si="223"/>
        <v>48595.799999999996</v>
      </c>
      <c r="V4774" s="14">
        <f t="shared" si="224"/>
        <v>28200</v>
      </c>
      <c r="W4774"/>
      <c r="Y4774" s="3">
        <v>272008405.74000001</v>
      </c>
      <c r="Z4774" s="3">
        <v>5573244.3300000001</v>
      </c>
      <c r="AA4774" s="3">
        <v>0</v>
      </c>
      <c r="AB4774">
        <v>0</v>
      </c>
      <c r="AC4774" s="3">
        <v>0</v>
      </c>
      <c r="AD4774" s="2">
        <v>-7297347.0099999998</v>
      </c>
      <c r="AE4774" s="3">
        <v>599122533.62</v>
      </c>
      <c r="AF4774" s="3">
        <v>12164932.65</v>
      </c>
      <c r="AG4774" s="3">
        <v>2628720.44</v>
      </c>
      <c r="AH4774" s="3">
        <v>103699.7</v>
      </c>
      <c r="AI4774" s="3">
        <v>2074</v>
      </c>
      <c r="AJ4774" s="2">
        <v>-10188946.82</v>
      </c>
    </row>
    <row r="4775" spans="1:36" hidden="1" x14ac:dyDescent="0.25">
      <c r="A4775" s="8">
        <v>2</v>
      </c>
      <c r="B4775" s="8" t="s">
        <v>1420</v>
      </c>
      <c r="C4775" s="8">
        <v>131250040300</v>
      </c>
      <c r="D4775" s="8" t="s">
        <v>1421</v>
      </c>
      <c r="E4775" s="8" t="s">
        <v>30</v>
      </c>
      <c r="F4775" s="8" t="s">
        <v>1422</v>
      </c>
      <c r="G4775" s="10">
        <v>43804</v>
      </c>
      <c r="H4775" s="8" t="s">
        <v>31</v>
      </c>
      <c r="I4775" s="8" t="s">
        <v>38</v>
      </c>
      <c r="J4775" s="9">
        <v>29332.75</v>
      </c>
      <c r="K4775" s="9">
        <v>586.66</v>
      </c>
      <c r="L4775" s="8">
        <v>0</v>
      </c>
      <c r="M4775" s="14">
        <f t="shared" si="225"/>
        <v>29919.41</v>
      </c>
      <c r="N4775" s="8">
        <v>0</v>
      </c>
      <c r="O4775" s="8">
        <v>0</v>
      </c>
      <c r="P4775" s="8" t="s">
        <v>90</v>
      </c>
      <c r="R4775" s="11">
        <v>-1176</v>
      </c>
      <c r="S4775" s="13">
        <f>_xlfn.XLOOKUP(P4775,rif_fee_schedule!$A$2:$A$84,rif_fee_schedule!C$2:C$84, 0)*1.628</f>
        <v>14.380123999999999</v>
      </c>
      <c r="T4775" s="13">
        <f>_xlfn.XLOOKUP(P4775,rif_fee_schedule!$A$2:$A$84,rif_fee_schedule!D$2:D$84, 0)</f>
        <v>8.3520000000000003</v>
      </c>
      <c r="U4775" s="14">
        <f t="shared" si="223"/>
        <v>-16911.025823999997</v>
      </c>
      <c r="V4775" s="14">
        <f t="shared" si="224"/>
        <v>-9821.9520000000011</v>
      </c>
      <c r="W4775" s="2"/>
      <c r="Y4775" s="3">
        <v>272008405.74000001</v>
      </c>
      <c r="Z4775" s="3">
        <v>5573244.3300000001</v>
      </c>
      <c r="AA4775" s="3">
        <v>0</v>
      </c>
      <c r="AB4775">
        <v>0</v>
      </c>
      <c r="AC4775" s="3">
        <v>0</v>
      </c>
      <c r="AD4775" s="2">
        <v>-7297347.0099999998</v>
      </c>
      <c r="AE4775" s="3">
        <v>599122533.62</v>
      </c>
      <c r="AF4775" s="3">
        <v>12164932.65</v>
      </c>
      <c r="AG4775" s="3">
        <v>2628720.44</v>
      </c>
      <c r="AH4775" s="3">
        <v>103699.7</v>
      </c>
      <c r="AI4775" s="3">
        <v>2074</v>
      </c>
      <c r="AJ4775" s="2">
        <v>-10188946.82</v>
      </c>
    </row>
    <row r="4776" spans="1:36" hidden="1" x14ac:dyDescent="0.25">
      <c r="A4776" s="8">
        <v>2</v>
      </c>
      <c r="B4776" s="8" t="s">
        <v>2078</v>
      </c>
      <c r="C4776" s="8">
        <v>141100630210</v>
      </c>
      <c r="D4776" s="8" t="s">
        <v>2079</v>
      </c>
      <c r="E4776" s="8" t="s">
        <v>30</v>
      </c>
      <c r="F4776" s="8" t="s">
        <v>2080</v>
      </c>
      <c r="G4776" s="10">
        <v>43822</v>
      </c>
      <c r="H4776" s="8" t="s">
        <v>31</v>
      </c>
      <c r="I4776" s="8" t="s">
        <v>38</v>
      </c>
      <c r="J4776" s="9">
        <v>2140.73</v>
      </c>
      <c r="K4776" s="9">
        <v>42.81</v>
      </c>
      <c r="L4776" s="8">
        <v>0</v>
      </c>
      <c r="M4776" s="14">
        <f t="shared" si="225"/>
        <v>2183.54</v>
      </c>
      <c r="N4776" s="8">
        <v>0</v>
      </c>
      <c r="O4776" s="8">
        <v>0</v>
      </c>
      <c r="P4776" s="8" t="s">
        <v>45</v>
      </c>
      <c r="R4776" s="8">
        <v>120</v>
      </c>
      <c r="S4776" s="13">
        <f>_xlfn.XLOOKUP(P4776,rif_fee_schedule!$A$2:$A$84,rif_fee_schedule!C$2:C$84, 0)*1.628</f>
        <v>19.244587999999997</v>
      </c>
      <c r="T4776" s="13">
        <f>_xlfn.XLOOKUP(P4776,rif_fee_schedule!$A$2:$A$84,rif_fee_schedule!D$2:D$84, 0)</f>
        <v>11.177</v>
      </c>
      <c r="U4776" s="14">
        <f t="shared" si="223"/>
        <v>2309.3505599999994</v>
      </c>
      <c r="V4776" s="14">
        <f t="shared" si="224"/>
        <v>1341.24</v>
      </c>
      <c r="W4776"/>
      <c r="Y4776" s="3">
        <v>272008405.74000001</v>
      </c>
      <c r="Z4776" s="3">
        <v>5573244.3300000001</v>
      </c>
      <c r="AA4776" s="3">
        <v>0</v>
      </c>
      <c r="AB4776">
        <v>0</v>
      </c>
      <c r="AC4776" s="3">
        <v>0</v>
      </c>
      <c r="AD4776" s="2">
        <v>-7297347.0099999998</v>
      </c>
      <c r="AE4776" s="3">
        <v>599122533.62</v>
      </c>
      <c r="AF4776" s="3">
        <v>12164932.65</v>
      </c>
      <c r="AG4776" s="3">
        <v>2628720.44</v>
      </c>
      <c r="AH4776" s="3">
        <v>103699.7</v>
      </c>
      <c r="AI4776" s="3">
        <v>2074</v>
      </c>
      <c r="AJ4776" s="2">
        <v>-10188946.82</v>
      </c>
    </row>
    <row r="4777" spans="1:36" hidden="1" x14ac:dyDescent="0.25">
      <c r="A4777" s="8">
        <v>1</v>
      </c>
      <c r="B4777" s="8" t="s">
        <v>94</v>
      </c>
      <c r="C4777" s="8">
        <v>2530310000480</v>
      </c>
      <c r="D4777" s="8" t="s">
        <v>95</v>
      </c>
      <c r="E4777" s="8" t="s">
        <v>30</v>
      </c>
      <c r="F4777" s="8" t="s">
        <v>96</v>
      </c>
      <c r="G4777" s="10">
        <v>43826</v>
      </c>
      <c r="H4777" s="8" t="s">
        <v>31</v>
      </c>
      <c r="I4777" s="8" t="s">
        <v>38</v>
      </c>
      <c r="J4777" s="9">
        <v>549791.57999999996</v>
      </c>
      <c r="K4777" s="9">
        <v>10995.83</v>
      </c>
      <c r="L4777" s="8">
        <v>0</v>
      </c>
      <c r="M4777" s="14">
        <f t="shared" si="225"/>
        <v>560787.40999999992</v>
      </c>
      <c r="N4777" s="8">
        <v>0</v>
      </c>
      <c r="O4777" s="8">
        <v>0</v>
      </c>
      <c r="P4777" s="8" t="s">
        <v>90</v>
      </c>
      <c r="R4777" s="11">
        <v>22736</v>
      </c>
      <c r="S4777" s="13">
        <f>_xlfn.XLOOKUP(P4777,rif_fee_schedule!$A$2:$A$84,rif_fee_schedule!C$2:C$84, 0)*1.628</f>
        <v>14.380123999999999</v>
      </c>
      <c r="T4777" s="13">
        <f>_xlfn.XLOOKUP(P4777,rif_fee_schedule!$A$2:$A$84,rif_fee_schedule!D$2:D$84, 0)</f>
        <v>8.3520000000000003</v>
      </c>
      <c r="U4777" s="14">
        <f t="shared" si="223"/>
        <v>326946.49926399998</v>
      </c>
      <c r="V4777" s="14">
        <f t="shared" si="224"/>
        <v>189891.07200000001</v>
      </c>
      <c r="W4777" s="2"/>
      <c r="Y4777" s="3">
        <v>74696854.359999999</v>
      </c>
      <c r="Z4777" s="3">
        <v>1494936.99</v>
      </c>
      <c r="AA4777" s="3">
        <v>1189721.74</v>
      </c>
      <c r="AB4777" s="2">
        <v>103699.7</v>
      </c>
      <c r="AC4777" s="3">
        <v>2074</v>
      </c>
      <c r="AD4777" s="2">
        <v>-3422401.68</v>
      </c>
      <c r="AE4777" s="3">
        <v>599122533.62</v>
      </c>
      <c r="AF4777" s="3">
        <v>12164932.65</v>
      </c>
      <c r="AG4777" s="3">
        <v>2628720.44</v>
      </c>
      <c r="AH4777" s="3">
        <v>103699.7</v>
      </c>
      <c r="AI4777" s="3">
        <v>2074</v>
      </c>
      <c r="AJ4777" s="2">
        <v>-10188946.82</v>
      </c>
    </row>
    <row r="4778" spans="1:36" hidden="1" x14ac:dyDescent="0.25">
      <c r="A4778" s="8">
        <v>1</v>
      </c>
      <c r="B4778" s="8" t="s">
        <v>94</v>
      </c>
      <c r="C4778" s="8">
        <v>2530310000480</v>
      </c>
      <c r="D4778" s="8" t="s">
        <v>95</v>
      </c>
      <c r="E4778" s="8" t="s">
        <v>30</v>
      </c>
      <c r="F4778" s="8" t="s">
        <v>96</v>
      </c>
      <c r="G4778" s="10">
        <v>43826</v>
      </c>
      <c r="H4778" s="8" t="s">
        <v>31</v>
      </c>
      <c r="I4778" s="8" t="s">
        <v>38</v>
      </c>
      <c r="J4778" s="9">
        <v>549791.57999999996</v>
      </c>
      <c r="K4778" s="9">
        <v>10995.83</v>
      </c>
      <c r="L4778" s="8">
        <v>0</v>
      </c>
      <c r="M4778" s="14">
        <f t="shared" si="225"/>
        <v>560787.40999999992</v>
      </c>
      <c r="N4778" s="8">
        <v>0</v>
      </c>
      <c r="O4778" s="8">
        <v>0</v>
      </c>
      <c r="P4778" s="8" t="s">
        <v>43</v>
      </c>
      <c r="R4778" s="11">
        <v>45657</v>
      </c>
      <c r="S4778" s="13">
        <f>_xlfn.XLOOKUP(P4778,rif_fee_schedule!$A$2:$A$84,rif_fee_schedule!C$2:C$84, 0)*1.628</f>
        <v>5.1216879999999998</v>
      </c>
      <c r="T4778" s="13">
        <f>_xlfn.XLOOKUP(P4778,rif_fee_schedule!$A$2:$A$84,rif_fee_schedule!D$2:D$84, 0)</f>
        <v>2.9740000000000002</v>
      </c>
      <c r="U4778" s="14">
        <f t="shared" si="223"/>
        <v>233840.90901599999</v>
      </c>
      <c r="V4778" s="14">
        <f t="shared" si="224"/>
        <v>135783.91800000001</v>
      </c>
      <c r="W4778" s="2"/>
      <c r="Y4778" s="3">
        <v>74696854.359999999</v>
      </c>
      <c r="Z4778" s="3">
        <v>1494936.99</v>
      </c>
      <c r="AA4778" s="3">
        <v>1189721.74</v>
      </c>
      <c r="AB4778" s="2">
        <v>103699.7</v>
      </c>
      <c r="AC4778" s="3">
        <v>2074</v>
      </c>
      <c r="AD4778" s="2">
        <v>-3422401.68</v>
      </c>
      <c r="AE4778" s="3">
        <v>599122533.62</v>
      </c>
      <c r="AF4778" s="3">
        <v>12164932.65</v>
      </c>
      <c r="AG4778" s="3">
        <v>2628720.44</v>
      </c>
      <c r="AH4778" s="3">
        <v>103699.7</v>
      </c>
      <c r="AI4778" s="3">
        <v>2074</v>
      </c>
      <c r="AJ4778" s="2">
        <v>-10188946.82</v>
      </c>
    </row>
    <row r="4779" spans="1:36" hidden="1" x14ac:dyDescent="0.25">
      <c r="A4779" s="8">
        <v>2</v>
      </c>
      <c r="B4779" s="8" t="s">
        <v>1525</v>
      </c>
      <c r="C4779" s="8">
        <v>131250330280</v>
      </c>
      <c r="D4779" s="8" t="s">
        <v>1514</v>
      </c>
      <c r="E4779" s="8" t="s">
        <v>30</v>
      </c>
      <c r="G4779" s="10">
        <v>43802</v>
      </c>
      <c r="H4779" s="8" t="s">
        <v>31</v>
      </c>
      <c r="I4779" s="8" t="s">
        <v>32</v>
      </c>
      <c r="J4779" s="9">
        <v>152760.79</v>
      </c>
      <c r="K4779" s="9">
        <v>3055.21</v>
      </c>
      <c r="L4779" s="8">
        <v>0</v>
      </c>
      <c r="M4779" s="14">
        <f t="shared" si="225"/>
        <v>155816</v>
      </c>
      <c r="N4779" s="8">
        <v>0</v>
      </c>
      <c r="O4779" s="8">
        <v>0</v>
      </c>
      <c r="P4779" s="8" t="s">
        <v>112</v>
      </c>
      <c r="R4779" s="11">
        <v>4257</v>
      </c>
      <c r="S4779" s="13">
        <f>_xlfn.XLOOKUP(P4779,rif_fee_schedule!$A$2:$A$84,rif_fee_schedule!C$2:C$84, 0)*1.628</f>
        <v>53.092335999999996</v>
      </c>
      <c r="T4779" s="13">
        <f>_xlfn.XLOOKUP(P4779,rif_fee_schedule!$A$2:$A$84,rif_fee_schedule!D$2:D$84, 0)</f>
        <v>30.835000000000001</v>
      </c>
      <c r="U4779" s="14">
        <f t="shared" si="223"/>
        <v>226014.074352</v>
      </c>
      <c r="V4779" s="14">
        <f t="shared" si="224"/>
        <v>131264.595</v>
      </c>
      <c r="W4779" s="2"/>
      <c r="Y4779" s="3">
        <v>272008405.74000001</v>
      </c>
      <c r="Z4779" s="3">
        <v>5573244.3300000001</v>
      </c>
      <c r="AA4779" s="3">
        <v>0</v>
      </c>
      <c r="AB4779">
        <v>0</v>
      </c>
      <c r="AC4779" s="3">
        <v>0</v>
      </c>
      <c r="AD4779" s="2">
        <v>-7297347.0099999998</v>
      </c>
      <c r="AE4779" s="3">
        <v>599122533.62</v>
      </c>
      <c r="AF4779" s="3">
        <v>12164932.65</v>
      </c>
      <c r="AG4779" s="3">
        <v>2628720.44</v>
      </c>
      <c r="AH4779" s="3">
        <v>103699.7</v>
      </c>
      <c r="AI4779" s="3">
        <v>2074</v>
      </c>
      <c r="AJ4779" s="2">
        <v>-10188946.82</v>
      </c>
    </row>
    <row r="4780" spans="1:36" hidden="1" x14ac:dyDescent="0.25">
      <c r="A4780" s="8">
        <v>2</v>
      </c>
      <c r="B4780" s="8" t="s">
        <v>1525</v>
      </c>
      <c r="C4780" s="8">
        <v>131250330280</v>
      </c>
      <c r="D4780" s="8" t="s">
        <v>1514</v>
      </c>
      <c r="E4780" s="8" t="s">
        <v>30</v>
      </c>
      <c r="G4780" s="10">
        <v>43802</v>
      </c>
      <c r="H4780" s="8" t="s">
        <v>31</v>
      </c>
      <c r="I4780" s="8" t="s">
        <v>32</v>
      </c>
      <c r="J4780" s="9">
        <v>152760.79</v>
      </c>
      <c r="K4780" s="9">
        <v>3055.21</v>
      </c>
      <c r="L4780" s="8">
        <v>0</v>
      </c>
      <c r="M4780" s="14">
        <f t="shared" si="225"/>
        <v>155816</v>
      </c>
      <c r="N4780" s="8">
        <v>0</v>
      </c>
      <c r="O4780" s="8">
        <v>0</v>
      </c>
      <c r="P4780" s="8" t="s">
        <v>90</v>
      </c>
      <c r="R4780" s="11">
        <v>-4257</v>
      </c>
      <c r="S4780" s="13">
        <f>_xlfn.XLOOKUP(P4780,rif_fee_schedule!$A$2:$A$84,rif_fee_schedule!C$2:C$84, 0)*1.628</f>
        <v>14.380123999999999</v>
      </c>
      <c r="T4780" s="13">
        <f>_xlfn.XLOOKUP(P4780,rif_fee_schedule!$A$2:$A$84,rif_fee_schedule!D$2:D$84, 0)</f>
        <v>8.3520000000000003</v>
      </c>
      <c r="U4780" s="14">
        <f t="shared" si="223"/>
        <v>-61216.187867999994</v>
      </c>
      <c r="V4780" s="14">
        <f t="shared" si="224"/>
        <v>-35554.464</v>
      </c>
      <c r="W4780" s="2"/>
      <c r="Y4780" s="3">
        <v>272008405.74000001</v>
      </c>
      <c r="Z4780" s="3">
        <v>5573244.3300000001</v>
      </c>
      <c r="AA4780" s="3">
        <v>0</v>
      </c>
      <c r="AB4780">
        <v>0</v>
      </c>
      <c r="AC4780" s="3">
        <v>0</v>
      </c>
      <c r="AD4780" s="2">
        <v>-7297347.0099999998</v>
      </c>
      <c r="AE4780" s="3">
        <v>599122533.62</v>
      </c>
      <c r="AF4780" s="3">
        <v>12164932.65</v>
      </c>
      <c r="AG4780" s="3">
        <v>2628720.44</v>
      </c>
      <c r="AH4780" s="3">
        <v>103699.7</v>
      </c>
      <c r="AI4780" s="3">
        <v>2074</v>
      </c>
      <c r="AJ4780" s="2">
        <v>-10188946.82</v>
      </c>
    </row>
    <row r="4781" spans="1:36" hidden="1" x14ac:dyDescent="0.25">
      <c r="A4781" s="8">
        <v>3</v>
      </c>
      <c r="B4781" s="8" t="s">
        <v>3576</v>
      </c>
      <c r="C4781" s="8">
        <v>3220160051360</v>
      </c>
      <c r="D4781" s="8" t="s">
        <v>3577</v>
      </c>
      <c r="E4781" s="8" t="s">
        <v>30</v>
      </c>
      <c r="F4781" s="8" t="s">
        <v>3578</v>
      </c>
      <c r="G4781" s="10">
        <v>43803</v>
      </c>
      <c r="H4781" s="8" t="s">
        <v>31</v>
      </c>
      <c r="I4781" s="8" t="s">
        <v>38</v>
      </c>
      <c r="J4781" s="9">
        <v>9578.07</v>
      </c>
      <c r="K4781" s="9">
        <v>191.56</v>
      </c>
      <c r="L4781" s="8">
        <v>0</v>
      </c>
      <c r="M4781" s="14">
        <f t="shared" si="225"/>
        <v>9769.6299999999992</v>
      </c>
      <c r="N4781" s="8">
        <v>0</v>
      </c>
      <c r="O4781" s="8">
        <v>0</v>
      </c>
      <c r="P4781" s="8" t="s">
        <v>77</v>
      </c>
      <c r="R4781" s="8">
        <v>1</v>
      </c>
      <c r="S4781" s="13">
        <f>_xlfn.XLOOKUP(P4781,rif_fee_schedule!$A$2:$A$84,rif_fee_schedule!C$2:C$84, 0)*1.628</f>
        <v>9769.6279999999988</v>
      </c>
      <c r="T4781" s="13">
        <f>_xlfn.XLOOKUP(P4781,rif_fee_schedule!$A$2:$A$84,rif_fee_schedule!D$2:D$84, 0)</f>
        <v>5674</v>
      </c>
      <c r="U4781" s="14">
        <f t="shared" si="223"/>
        <v>9769.6279999999988</v>
      </c>
      <c r="V4781" s="14">
        <f t="shared" si="224"/>
        <v>5674</v>
      </c>
      <c r="W4781"/>
      <c r="Y4781" s="3">
        <v>23988344.25</v>
      </c>
      <c r="Z4781" s="3">
        <v>491993.61</v>
      </c>
      <c r="AA4781" s="3">
        <v>633517.25</v>
      </c>
      <c r="AB4781">
        <v>0</v>
      </c>
      <c r="AC4781" s="3">
        <v>0</v>
      </c>
      <c r="AD4781" s="2">
        <v>2811604.2</v>
      </c>
      <c r="AE4781" s="3">
        <v>599122533.62</v>
      </c>
      <c r="AF4781" s="3">
        <v>12164932.65</v>
      </c>
      <c r="AG4781" s="3">
        <v>2628720.44</v>
      </c>
      <c r="AH4781" s="3">
        <v>103699.7</v>
      </c>
      <c r="AI4781" s="3">
        <v>2074</v>
      </c>
      <c r="AJ4781" s="2">
        <v>-10188946.82</v>
      </c>
    </row>
    <row r="4782" spans="1:36" hidden="1" x14ac:dyDescent="0.25">
      <c r="A4782" s="8">
        <v>3</v>
      </c>
      <c r="B4782" s="8" t="s">
        <v>3787</v>
      </c>
      <c r="C4782" s="8">
        <v>3220160051140</v>
      </c>
      <c r="D4782" s="8" t="s">
        <v>3788</v>
      </c>
      <c r="E4782" s="8" t="s">
        <v>30</v>
      </c>
      <c r="F4782" s="8" t="s">
        <v>3789</v>
      </c>
      <c r="G4782" s="10">
        <v>43822</v>
      </c>
      <c r="H4782" s="8" t="s">
        <v>31</v>
      </c>
      <c r="I4782" s="8" t="s">
        <v>38</v>
      </c>
      <c r="J4782" s="9">
        <v>9578.07</v>
      </c>
      <c r="K4782" s="9">
        <v>191.56</v>
      </c>
      <c r="L4782" s="8">
        <v>0</v>
      </c>
      <c r="M4782" s="14">
        <f t="shared" si="225"/>
        <v>9769.6299999999992</v>
      </c>
      <c r="N4782" s="8">
        <v>0</v>
      </c>
      <c r="O4782" s="8">
        <v>0</v>
      </c>
      <c r="P4782" s="8" t="s">
        <v>77</v>
      </c>
      <c r="R4782" s="8">
        <v>1</v>
      </c>
      <c r="S4782" s="13">
        <f>_xlfn.XLOOKUP(P4782,rif_fee_schedule!$A$2:$A$84,rif_fee_schedule!C$2:C$84, 0)*1.628</f>
        <v>9769.6279999999988</v>
      </c>
      <c r="T4782" s="13">
        <f>_xlfn.XLOOKUP(P4782,rif_fee_schedule!$A$2:$A$84,rif_fee_schedule!D$2:D$84, 0)</f>
        <v>5674</v>
      </c>
      <c r="U4782" s="14">
        <f t="shared" si="223"/>
        <v>9769.6279999999988</v>
      </c>
      <c r="V4782" s="14">
        <f t="shared" si="224"/>
        <v>5674</v>
      </c>
      <c r="W4782"/>
      <c r="Y4782" s="3">
        <v>23988344.25</v>
      </c>
      <c r="Z4782" s="3">
        <v>491993.61</v>
      </c>
      <c r="AA4782" s="3">
        <v>633517.25</v>
      </c>
      <c r="AB4782">
        <v>0</v>
      </c>
      <c r="AC4782" s="3">
        <v>0</v>
      </c>
      <c r="AD4782" s="2">
        <v>2811604.2</v>
      </c>
      <c r="AE4782" s="3">
        <v>599122533.62</v>
      </c>
      <c r="AF4782" s="3">
        <v>12164932.65</v>
      </c>
      <c r="AG4782" s="3">
        <v>2628720.44</v>
      </c>
      <c r="AH4782" s="3">
        <v>103699.7</v>
      </c>
      <c r="AI4782" s="3">
        <v>2074</v>
      </c>
      <c r="AJ4782" s="2">
        <v>-10188946.82</v>
      </c>
    </row>
    <row r="4783" spans="1:36" hidden="1" x14ac:dyDescent="0.25">
      <c r="A4783" s="8">
        <v>6</v>
      </c>
      <c r="B4783" s="8" t="s">
        <v>6241</v>
      </c>
      <c r="C4783" s="8">
        <v>1679190000100</v>
      </c>
      <c r="D4783" s="8" t="s">
        <v>6242</v>
      </c>
      <c r="E4783" s="8" t="s">
        <v>30</v>
      </c>
      <c r="F4783" s="8" t="s">
        <v>6243</v>
      </c>
      <c r="G4783" s="10">
        <v>43819</v>
      </c>
      <c r="H4783" s="8" t="s">
        <v>31</v>
      </c>
      <c r="I4783" s="8" t="s">
        <v>38</v>
      </c>
      <c r="J4783" s="9">
        <v>50801.9</v>
      </c>
      <c r="K4783" s="9">
        <v>1016.04</v>
      </c>
      <c r="L4783" s="8">
        <v>0</v>
      </c>
      <c r="M4783" s="14">
        <f t="shared" si="225"/>
        <v>51817.94</v>
      </c>
      <c r="N4783" s="8">
        <v>0</v>
      </c>
      <c r="O4783" s="8">
        <v>0</v>
      </c>
      <c r="P4783" s="8" t="s">
        <v>349</v>
      </c>
      <c r="R4783" s="11">
        <v>3782</v>
      </c>
      <c r="S4783" s="13">
        <f>_xlfn.XLOOKUP(P4783,rif_fee_schedule!$A$2:$A$84,rif_fee_schedule!C$2:C$84, 0)*1.628</f>
        <v>13.701248</v>
      </c>
      <c r="T4783" s="13">
        <f>_xlfn.XLOOKUP(P4783,rif_fee_schedule!$A$2:$A$84,rif_fee_schedule!D$2:D$84, 0)</f>
        <v>7.9569999999999999</v>
      </c>
      <c r="U4783" s="14">
        <f t="shared" si="223"/>
        <v>51818.119935999996</v>
      </c>
      <c r="V4783" s="14">
        <f t="shared" si="224"/>
        <v>30093.374</v>
      </c>
      <c r="W4783" s="2"/>
      <c r="Y4783" s="3">
        <v>43269262.359999999</v>
      </c>
      <c r="Z4783" s="3">
        <v>874367.57</v>
      </c>
      <c r="AA4783" s="3">
        <v>433279.63</v>
      </c>
      <c r="AB4783">
        <v>0</v>
      </c>
      <c r="AC4783" s="3">
        <v>0</v>
      </c>
      <c r="AD4783" s="2">
        <v>374512.67</v>
      </c>
      <c r="AE4783" s="3">
        <v>599122533.62</v>
      </c>
      <c r="AF4783" s="3">
        <v>12164932.65</v>
      </c>
      <c r="AG4783" s="3">
        <v>2628720.44</v>
      </c>
      <c r="AH4783" s="3">
        <v>103699.7</v>
      </c>
      <c r="AI4783" s="3">
        <v>2074</v>
      </c>
      <c r="AJ4783" s="2">
        <v>-10188946.82</v>
      </c>
    </row>
    <row r="4784" spans="1:36" hidden="1" x14ac:dyDescent="0.25">
      <c r="A4784" s="8">
        <v>3.1</v>
      </c>
      <c r="B4784" s="8" t="s">
        <v>4041</v>
      </c>
      <c r="C4784" s="8">
        <v>722100011550</v>
      </c>
      <c r="D4784" s="8" t="s">
        <v>4042</v>
      </c>
      <c r="E4784" s="8" t="s">
        <v>30</v>
      </c>
      <c r="G4784" s="10">
        <v>43815</v>
      </c>
      <c r="H4784" s="8" t="s">
        <v>31</v>
      </c>
      <c r="I4784" s="8" t="s">
        <v>32</v>
      </c>
      <c r="J4784" s="9">
        <v>0</v>
      </c>
      <c r="K4784" s="9">
        <v>0</v>
      </c>
      <c r="L4784" s="8">
        <v>0</v>
      </c>
      <c r="M4784" s="14">
        <f t="shared" si="225"/>
        <v>0</v>
      </c>
      <c r="N4784" s="8">
        <v>0</v>
      </c>
      <c r="O4784" s="8">
        <v>0</v>
      </c>
      <c r="P4784" s="8" t="s">
        <v>77</v>
      </c>
      <c r="R4784" s="8">
        <v>-1</v>
      </c>
      <c r="S4784" s="13">
        <f>_xlfn.XLOOKUP(P4784,rif_fee_schedule!$A$2:$A$84,rif_fee_schedule!C$2:C$84, 0)*1.628</f>
        <v>9769.6279999999988</v>
      </c>
      <c r="T4784" s="13">
        <f>_xlfn.XLOOKUP(P4784,rif_fee_schedule!$A$2:$A$84,rif_fee_schedule!D$2:D$84, 0)</f>
        <v>5674</v>
      </c>
      <c r="U4784" s="14">
        <f t="shared" si="223"/>
        <v>-9769.6279999999988</v>
      </c>
      <c r="V4784" s="14">
        <f t="shared" si="224"/>
        <v>-5674</v>
      </c>
      <c r="Y4784" s="3">
        <v>34362078.990000002</v>
      </c>
      <c r="Z4784" s="3">
        <v>687512.03</v>
      </c>
      <c r="AA4784" s="3">
        <v>0</v>
      </c>
      <c r="AB4784">
        <v>0</v>
      </c>
      <c r="AC4784" s="3">
        <v>0</v>
      </c>
      <c r="AD4784" s="2">
        <v>-175934.14</v>
      </c>
      <c r="AE4784" s="3">
        <v>599122533.62</v>
      </c>
      <c r="AF4784" s="3">
        <v>12164932.65</v>
      </c>
      <c r="AG4784" s="3">
        <v>2628720.44</v>
      </c>
      <c r="AH4784" s="3">
        <v>103699.7</v>
      </c>
      <c r="AI4784" s="3">
        <v>2074</v>
      </c>
      <c r="AJ4784" s="2">
        <v>-10188946.82</v>
      </c>
    </row>
    <row r="4785" spans="1:36" hidden="1" x14ac:dyDescent="0.25">
      <c r="A4785" s="8">
        <v>3.1</v>
      </c>
      <c r="B4785" s="8" t="s">
        <v>4041</v>
      </c>
      <c r="C4785" s="8">
        <v>722100011550</v>
      </c>
      <c r="D4785" s="8" t="s">
        <v>4042</v>
      </c>
      <c r="E4785" s="8" t="s">
        <v>30</v>
      </c>
      <c r="G4785" s="10">
        <v>43815</v>
      </c>
      <c r="H4785" s="8" t="s">
        <v>31</v>
      </c>
      <c r="I4785" s="8" t="s">
        <v>32</v>
      </c>
      <c r="J4785" s="9">
        <v>0</v>
      </c>
      <c r="K4785" s="9">
        <v>0</v>
      </c>
      <c r="L4785" s="8">
        <v>0</v>
      </c>
      <c r="M4785" s="14">
        <f t="shared" si="225"/>
        <v>0</v>
      </c>
      <c r="N4785" s="8">
        <v>0</v>
      </c>
      <c r="O4785" s="8">
        <v>0</v>
      </c>
      <c r="P4785" s="8" t="s">
        <v>77</v>
      </c>
      <c r="R4785" s="8">
        <v>1</v>
      </c>
      <c r="S4785" s="13">
        <f>_xlfn.XLOOKUP(P4785,rif_fee_schedule!$A$2:$A$84,rif_fee_schedule!C$2:C$84, 0)*1.628</f>
        <v>9769.6279999999988</v>
      </c>
      <c r="T4785" s="13">
        <f>_xlfn.XLOOKUP(P4785,rif_fee_schedule!$A$2:$A$84,rif_fee_schedule!D$2:D$84, 0)</f>
        <v>5674</v>
      </c>
      <c r="U4785" s="14">
        <f t="shared" si="223"/>
        <v>9769.6279999999988</v>
      </c>
      <c r="V4785" s="14">
        <f t="shared" si="224"/>
        <v>5674</v>
      </c>
      <c r="Y4785" s="3">
        <v>34362078.990000002</v>
      </c>
      <c r="Z4785" s="3">
        <v>687512.03</v>
      </c>
      <c r="AA4785" s="3">
        <v>0</v>
      </c>
      <c r="AB4785">
        <v>0</v>
      </c>
      <c r="AC4785" s="3">
        <v>0</v>
      </c>
      <c r="AD4785" s="2">
        <v>-175934.14</v>
      </c>
      <c r="AE4785" s="3">
        <v>599122533.62</v>
      </c>
      <c r="AF4785" s="3">
        <v>12164932.65</v>
      </c>
      <c r="AG4785" s="3">
        <v>2628720.44</v>
      </c>
      <c r="AH4785" s="3">
        <v>103699.7</v>
      </c>
      <c r="AI4785" s="3">
        <v>2074</v>
      </c>
      <c r="AJ4785" s="2">
        <v>-10188946.82</v>
      </c>
    </row>
    <row r="4786" spans="1:36" hidden="1" x14ac:dyDescent="0.25">
      <c r="A4786" s="8">
        <v>5.0999999999999996</v>
      </c>
      <c r="B4786" s="8" t="s">
        <v>5221</v>
      </c>
      <c r="C4786" s="8">
        <v>2050120250070</v>
      </c>
      <c r="D4786" s="8" t="s">
        <v>5222</v>
      </c>
      <c r="E4786" s="8" t="s">
        <v>30</v>
      </c>
      <c r="F4786" s="8" t="s">
        <v>5223</v>
      </c>
      <c r="G4786" s="10">
        <v>43803</v>
      </c>
      <c r="H4786" s="8" t="s">
        <v>31</v>
      </c>
      <c r="I4786" s="8" t="s">
        <v>38</v>
      </c>
      <c r="J4786" s="9">
        <v>0</v>
      </c>
      <c r="K4786" s="9">
        <v>0</v>
      </c>
      <c r="L4786" s="8">
        <v>0</v>
      </c>
      <c r="M4786" s="14">
        <f t="shared" si="225"/>
        <v>0</v>
      </c>
      <c r="N4786" s="8">
        <v>0</v>
      </c>
      <c r="O4786" s="8">
        <v>0</v>
      </c>
      <c r="P4786" s="8" t="s">
        <v>77</v>
      </c>
      <c r="R4786" s="8">
        <v>0</v>
      </c>
      <c r="S4786" s="13">
        <f>_xlfn.XLOOKUP(P4786,rif_fee_schedule!$A$2:$A$84,rif_fee_schedule!C$2:C$84, 0)*1.628</f>
        <v>9769.6279999999988</v>
      </c>
      <c r="T4786" s="13">
        <f>_xlfn.XLOOKUP(P4786,rif_fee_schedule!$A$2:$A$84,rif_fee_schedule!D$2:D$84, 0)</f>
        <v>5674</v>
      </c>
      <c r="U4786" s="14">
        <f t="shared" si="223"/>
        <v>0</v>
      </c>
      <c r="V4786" s="14">
        <f t="shared" si="224"/>
        <v>0</v>
      </c>
      <c r="W4786"/>
      <c r="Y4786" s="3">
        <v>460572.8</v>
      </c>
      <c r="Z4786" s="3">
        <v>9211.4599999999991</v>
      </c>
      <c r="AA4786" s="3">
        <v>0</v>
      </c>
      <c r="AB4786">
        <v>0</v>
      </c>
      <c r="AC4786" s="3">
        <v>0</v>
      </c>
      <c r="AD4786" s="2">
        <v>11471.08</v>
      </c>
      <c r="AE4786" s="3">
        <v>599122533.62</v>
      </c>
      <c r="AF4786" s="3">
        <v>12164932.65</v>
      </c>
      <c r="AG4786" s="3">
        <v>2628720.44</v>
      </c>
      <c r="AH4786" s="3">
        <v>103699.7</v>
      </c>
      <c r="AI4786" s="3">
        <v>2074</v>
      </c>
      <c r="AJ4786" s="2">
        <v>-10188946.82</v>
      </c>
    </row>
    <row r="4787" spans="1:36" hidden="1" x14ac:dyDescent="0.25">
      <c r="A4787" s="8">
        <v>3.1</v>
      </c>
      <c r="B4787" s="8" t="s">
        <v>4357</v>
      </c>
      <c r="C4787" s="8">
        <v>3421170044020</v>
      </c>
      <c r="D4787" s="8" t="s">
        <v>4358</v>
      </c>
      <c r="E4787" s="8" t="s">
        <v>30</v>
      </c>
      <c r="F4787" s="8" t="s">
        <v>4359</v>
      </c>
      <c r="G4787" s="10">
        <v>43804</v>
      </c>
      <c r="H4787" s="8" t="s">
        <v>31</v>
      </c>
      <c r="I4787" s="8" t="s">
        <v>38</v>
      </c>
      <c r="J4787" s="9">
        <v>9056.15</v>
      </c>
      <c r="K4787" s="9">
        <v>181.12</v>
      </c>
      <c r="L4787" s="8">
        <v>0</v>
      </c>
      <c r="M4787" s="14">
        <f t="shared" si="225"/>
        <v>9237.27</v>
      </c>
      <c r="N4787" s="8">
        <v>0</v>
      </c>
      <c r="O4787" s="8">
        <v>0</v>
      </c>
      <c r="P4787" s="8" t="s">
        <v>77</v>
      </c>
      <c r="R4787" s="8">
        <v>1</v>
      </c>
      <c r="S4787" s="13">
        <f>_xlfn.XLOOKUP(P4787,rif_fee_schedule!$A$2:$A$84,rif_fee_schedule!C$2:C$84, 0)*1.628</f>
        <v>9769.6279999999988</v>
      </c>
      <c r="T4787" s="13">
        <f>_xlfn.XLOOKUP(P4787,rif_fee_schedule!$A$2:$A$84,rif_fee_schedule!D$2:D$84, 0)</f>
        <v>5674</v>
      </c>
      <c r="U4787" s="14">
        <f t="shared" ref="U4787:U4850" si="226">S4787*R4787</f>
        <v>9769.6279999999988</v>
      </c>
      <c r="V4787" s="14">
        <f t="shared" ref="V4787:V4850" si="227">T4787*R4787</f>
        <v>5674</v>
      </c>
      <c r="W4787"/>
      <c r="Y4787" s="3">
        <v>34362078.990000002</v>
      </c>
      <c r="Z4787" s="3">
        <v>687512.03</v>
      </c>
      <c r="AA4787" s="3">
        <v>0</v>
      </c>
      <c r="AB4787">
        <v>0</v>
      </c>
      <c r="AC4787" s="3">
        <v>0</v>
      </c>
      <c r="AD4787" s="2">
        <v>-175934.14</v>
      </c>
      <c r="AE4787" s="3">
        <v>599122533.62</v>
      </c>
      <c r="AF4787" s="3">
        <v>12164932.65</v>
      </c>
      <c r="AG4787" s="3">
        <v>2628720.44</v>
      </c>
      <c r="AH4787" s="3">
        <v>103699.7</v>
      </c>
      <c r="AI4787" s="3">
        <v>2074</v>
      </c>
      <c r="AJ4787" s="2">
        <v>-10188946.82</v>
      </c>
    </row>
    <row r="4788" spans="1:36" hidden="1" x14ac:dyDescent="0.25">
      <c r="A4788" s="8">
        <v>2</v>
      </c>
      <c r="B4788" s="8" t="s">
        <v>2012</v>
      </c>
      <c r="C4788" s="8">
        <v>141060270020</v>
      </c>
      <c r="D4788" s="8" t="s">
        <v>2013</v>
      </c>
      <c r="E4788" s="8" t="s">
        <v>30</v>
      </c>
      <c r="G4788" s="10">
        <v>43815</v>
      </c>
      <c r="H4788" s="8" t="s">
        <v>31</v>
      </c>
      <c r="I4788" s="8" t="s">
        <v>32</v>
      </c>
      <c r="J4788" s="9">
        <v>140168.5</v>
      </c>
      <c r="K4788" s="9">
        <v>2803.38</v>
      </c>
      <c r="L4788" s="8">
        <v>0</v>
      </c>
      <c r="M4788" s="14">
        <f t="shared" si="225"/>
        <v>142971.88</v>
      </c>
      <c r="N4788" s="8">
        <v>0</v>
      </c>
      <c r="O4788" s="8">
        <v>0</v>
      </c>
      <c r="P4788" s="8" t="s">
        <v>77</v>
      </c>
      <c r="R4788" s="8">
        <v>-1</v>
      </c>
      <c r="S4788" s="13">
        <f>_xlfn.XLOOKUP(P4788,rif_fee_schedule!$A$2:$A$84,rif_fee_schedule!C$2:C$84, 0)*1.628</f>
        <v>9769.6279999999988</v>
      </c>
      <c r="T4788" s="13">
        <f>_xlfn.XLOOKUP(P4788,rif_fee_schedule!$A$2:$A$84,rif_fee_schedule!D$2:D$84, 0)</f>
        <v>5674</v>
      </c>
      <c r="U4788" s="14">
        <f t="shared" si="226"/>
        <v>-9769.6279999999988</v>
      </c>
      <c r="V4788" s="14">
        <f t="shared" si="227"/>
        <v>-5674</v>
      </c>
      <c r="W4788"/>
      <c r="Y4788" s="3">
        <v>272008405.74000001</v>
      </c>
      <c r="Z4788" s="3">
        <v>5573244.3300000001</v>
      </c>
      <c r="AA4788" s="3">
        <v>0</v>
      </c>
      <c r="AB4788">
        <v>0</v>
      </c>
      <c r="AC4788" s="3">
        <v>0</v>
      </c>
      <c r="AD4788" s="2">
        <v>-7297347.0099999998</v>
      </c>
      <c r="AE4788" s="3">
        <v>599122533.62</v>
      </c>
      <c r="AF4788" s="3">
        <v>12164932.65</v>
      </c>
      <c r="AG4788" s="3">
        <v>2628720.44</v>
      </c>
      <c r="AH4788" s="3">
        <v>103699.7</v>
      </c>
      <c r="AI4788" s="3">
        <v>2074</v>
      </c>
      <c r="AJ4788" s="2">
        <v>-10188946.82</v>
      </c>
    </row>
    <row r="4789" spans="1:36" hidden="1" x14ac:dyDescent="0.25">
      <c r="A4789" s="8">
        <v>2</v>
      </c>
      <c r="B4789" s="8" t="s">
        <v>2012</v>
      </c>
      <c r="C4789" s="8">
        <v>141060270020</v>
      </c>
      <c r="D4789" s="8" t="s">
        <v>2013</v>
      </c>
      <c r="E4789" s="8" t="s">
        <v>30</v>
      </c>
      <c r="G4789" s="10">
        <v>43815</v>
      </c>
      <c r="H4789" s="8" t="s">
        <v>31</v>
      </c>
      <c r="I4789" s="8" t="s">
        <v>32</v>
      </c>
      <c r="J4789" s="9">
        <v>140168.5</v>
      </c>
      <c r="K4789" s="9">
        <v>2803.38</v>
      </c>
      <c r="L4789" s="8">
        <v>0</v>
      </c>
      <c r="M4789" s="14">
        <f t="shared" si="225"/>
        <v>142971.88</v>
      </c>
      <c r="N4789" s="8">
        <v>0</v>
      </c>
      <c r="O4789" s="8">
        <v>0</v>
      </c>
      <c r="P4789" s="8" t="s">
        <v>72</v>
      </c>
      <c r="R4789" s="11">
        <v>1925</v>
      </c>
      <c r="S4789" s="13">
        <f>_xlfn.XLOOKUP(P4789,rif_fee_schedule!$A$2:$A$84,rif_fee_schedule!C$2:C$84, 0)*1.628</f>
        <v>15.918583999999999</v>
      </c>
      <c r="T4789" s="13">
        <f>_xlfn.XLOOKUP(P4789,rif_fee_schedule!$A$2:$A$84,rif_fee_schedule!D$2:D$84, 0)</f>
        <v>9.2460000000000004</v>
      </c>
      <c r="U4789" s="14">
        <f t="shared" si="226"/>
        <v>30643.2742</v>
      </c>
      <c r="V4789" s="14">
        <f t="shared" si="227"/>
        <v>17798.55</v>
      </c>
      <c r="W4789" s="2"/>
      <c r="Y4789" s="3">
        <v>272008405.74000001</v>
      </c>
      <c r="Z4789" s="3">
        <v>5573244.3300000001</v>
      </c>
      <c r="AA4789" s="3">
        <v>0</v>
      </c>
      <c r="AB4789">
        <v>0</v>
      </c>
      <c r="AC4789" s="3">
        <v>0</v>
      </c>
      <c r="AD4789" s="2">
        <v>-7297347.0099999998</v>
      </c>
      <c r="AE4789" s="3">
        <v>599122533.62</v>
      </c>
      <c r="AF4789" s="3">
        <v>12164932.65</v>
      </c>
      <c r="AG4789" s="3">
        <v>2628720.44</v>
      </c>
      <c r="AH4789" s="3">
        <v>103699.7</v>
      </c>
      <c r="AI4789" s="3">
        <v>2074</v>
      </c>
      <c r="AJ4789" s="2">
        <v>-10188946.82</v>
      </c>
    </row>
    <row r="4790" spans="1:36" hidden="1" x14ac:dyDescent="0.25">
      <c r="A4790" s="8">
        <v>2</v>
      </c>
      <c r="B4790" s="8" t="s">
        <v>2012</v>
      </c>
      <c r="C4790" s="8">
        <v>141060270020</v>
      </c>
      <c r="D4790" s="8" t="s">
        <v>2013</v>
      </c>
      <c r="E4790" s="8" t="s">
        <v>30</v>
      </c>
      <c r="G4790" s="10">
        <v>43815</v>
      </c>
      <c r="H4790" s="8" t="s">
        <v>31</v>
      </c>
      <c r="I4790" s="8" t="s">
        <v>32</v>
      </c>
      <c r="J4790" s="9">
        <v>140168.5</v>
      </c>
      <c r="K4790" s="9">
        <v>2803.38</v>
      </c>
      <c r="L4790" s="8">
        <v>0</v>
      </c>
      <c r="M4790" s="14">
        <f t="shared" si="225"/>
        <v>142971.88</v>
      </c>
      <c r="N4790" s="8">
        <v>0</v>
      </c>
      <c r="O4790" s="8">
        <v>0</v>
      </c>
      <c r="P4790" s="8" t="s">
        <v>113</v>
      </c>
      <c r="R4790" s="8">
        <v>19</v>
      </c>
      <c r="S4790" s="13">
        <f>_xlfn.XLOOKUP(P4790,rif_fee_schedule!$A$2:$A$84,rif_fee_schedule!C$2:C$84, 0)*1.628</f>
        <v>6860.3919999999998</v>
      </c>
      <c r="T4790" s="13">
        <f>_xlfn.XLOOKUP(P4790,rif_fee_schedule!$A$2:$A$84,rif_fee_schedule!D$2:D$84, 0)</f>
        <v>3984</v>
      </c>
      <c r="U4790" s="14">
        <f t="shared" si="226"/>
        <v>130347.448</v>
      </c>
      <c r="V4790" s="14">
        <f t="shared" si="227"/>
        <v>75696</v>
      </c>
      <c r="W4790"/>
      <c r="Y4790" s="3">
        <v>272008405.74000001</v>
      </c>
      <c r="Z4790" s="3">
        <v>5573244.3300000001</v>
      </c>
      <c r="AA4790" s="3">
        <v>0</v>
      </c>
      <c r="AB4790">
        <v>0</v>
      </c>
      <c r="AC4790" s="3">
        <v>0</v>
      </c>
      <c r="AD4790" s="2">
        <v>-7297347.0099999998</v>
      </c>
      <c r="AE4790" s="3">
        <v>599122533.62</v>
      </c>
      <c r="AF4790" s="3">
        <v>12164932.65</v>
      </c>
      <c r="AG4790" s="3">
        <v>2628720.44</v>
      </c>
      <c r="AH4790" s="3">
        <v>103699.7</v>
      </c>
      <c r="AI4790" s="3">
        <v>2074</v>
      </c>
      <c r="AJ4790" s="2">
        <v>-10188946.82</v>
      </c>
    </row>
    <row r="4791" spans="1:36" hidden="1" x14ac:dyDescent="0.25">
      <c r="A4791" s="8">
        <v>7</v>
      </c>
      <c r="B4791" s="8" t="s">
        <v>8443</v>
      </c>
      <c r="C4791" s="8">
        <v>341300091310</v>
      </c>
      <c r="D4791" s="8" t="s">
        <v>8444</v>
      </c>
      <c r="E4791" s="8" t="s">
        <v>30</v>
      </c>
      <c r="G4791" s="10">
        <v>43812</v>
      </c>
      <c r="H4791" s="8" t="s">
        <v>31</v>
      </c>
      <c r="I4791" s="8" t="s">
        <v>32</v>
      </c>
      <c r="J4791" s="9">
        <v>109809.46</v>
      </c>
      <c r="K4791" s="9">
        <v>2196.19</v>
      </c>
      <c r="L4791" s="8">
        <v>0</v>
      </c>
      <c r="M4791" s="14">
        <f t="shared" si="225"/>
        <v>112005.65000000001</v>
      </c>
      <c r="N4791" s="8">
        <v>0</v>
      </c>
      <c r="O4791" s="8">
        <v>0</v>
      </c>
      <c r="P4791" s="8" t="s">
        <v>72</v>
      </c>
      <c r="R4791" s="11">
        <v>7441</v>
      </c>
      <c r="S4791" s="13">
        <f>_xlfn.XLOOKUP(P4791,rif_fee_schedule!$A$2:$A$84,rif_fee_schedule!C$2:C$84, 0)*1.628</f>
        <v>15.918583999999999</v>
      </c>
      <c r="T4791" s="13">
        <f>_xlfn.XLOOKUP(P4791,rif_fee_schedule!$A$2:$A$84,rif_fee_schedule!D$2:D$84, 0)</f>
        <v>9.2460000000000004</v>
      </c>
      <c r="U4791" s="14">
        <f t="shared" si="226"/>
        <v>118450.183544</v>
      </c>
      <c r="V4791" s="14">
        <f t="shared" si="227"/>
        <v>68799.486000000004</v>
      </c>
      <c r="W4791" s="2"/>
      <c r="Y4791" s="3">
        <v>53911680.950000003</v>
      </c>
      <c r="Z4791" s="3">
        <v>1078233.76</v>
      </c>
      <c r="AA4791" s="3">
        <v>0</v>
      </c>
      <c r="AB4791">
        <v>0</v>
      </c>
      <c r="AC4791" s="3">
        <v>0</v>
      </c>
      <c r="AD4791" s="2">
        <v>-682358.32</v>
      </c>
      <c r="AE4791" s="3">
        <v>599122533.62</v>
      </c>
      <c r="AF4791" s="3">
        <v>12164932.65</v>
      </c>
      <c r="AG4791" s="3">
        <v>2628720.44</v>
      </c>
      <c r="AH4791" s="3">
        <v>103699.7</v>
      </c>
      <c r="AI4791" s="3">
        <v>2074</v>
      </c>
      <c r="AJ4791" s="2">
        <v>-10188946.82</v>
      </c>
    </row>
    <row r="4792" spans="1:36" hidden="1" x14ac:dyDescent="0.25">
      <c r="A4792" s="8">
        <v>2</v>
      </c>
      <c r="B4792" s="8" t="s">
        <v>1787</v>
      </c>
      <c r="C4792" s="8">
        <v>132080190080</v>
      </c>
      <c r="D4792" s="8" t="s">
        <v>1788</v>
      </c>
      <c r="E4792" s="8" t="s">
        <v>30</v>
      </c>
      <c r="F4792" s="8" t="s">
        <v>1789</v>
      </c>
      <c r="G4792" s="10">
        <v>43804</v>
      </c>
      <c r="H4792" s="8" t="s">
        <v>31</v>
      </c>
      <c r="I4792" s="8" t="s">
        <v>38</v>
      </c>
      <c r="J4792" s="9">
        <v>0</v>
      </c>
      <c r="K4792" s="9">
        <v>0</v>
      </c>
      <c r="L4792" s="8">
        <v>0</v>
      </c>
      <c r="M4792" s="14">
        <f t="shared" si="225"/>
        <v>0</v>
      </c>
      <c r="N4792" s="8">
        <v>0</v>
      </c>
      <c r="O4792" s="8">
        <v>0</v>
      </c>
      <c r="P4792" s="8" t="s">
        <v>77</v>
      </c>
      <c r="R4792" s="8">
        <v>1</v>
      </c>
      <c r="S4792" s="13">
        <f>_xlfn.XLOOKUP(P4792,rif_fee_schedule!$A$2:$A$84,rif_fee_schedule!C$2:C$84, 0)*1.628</f>
        <v>9769.6279999999988</v>
      </c>
      <c r="T4792" s="13">
        <f>_xlfn.XLOOKUP(P4792,rif_fee_schedule!$A$2:$A$84,rif_fee_schedule!D$2:D$84, 0)</f>
        <v>5674</v>
      </c>
      <c r="U4792" s="14">
        <f t="shared" si="226"/>
        <v>9769.6279999999988</v>
      </c>
      <c r="V4792" s="14">
        <f t="shared" si="227"/>
        <v>5674</v>
      </c>
      <c r="W4792"/>
      <c r="Y4792" s="3">
        <v>272008405.74000001</v>
      </c>
      <c r="Z4792" s="3">
        <v>5573244.3300000001</v>
      </c>
      <c r="AA4792" s="3">
        <v>0</v>
      </c>
      <c r="AB4792">
        <v>0</v>
      </c>
      <c r="AC4792" s="3">
        <v>0</v>
      </c>
      <c r="AD4792" s="2">
        <v>-7297347.0099999998</v>
      </c>
      <c r="AE4792" s="3">
        <v>599122533.62</v>
      </c>
      <c r="AF4792" s="3">
        <v>12164932.65</v>
      </c>
      <c r="AG4792" s="3">
        <v>2628720.44</v>
      </c>
      <c r="AH4792" s="3">
        <v>103699.7</v>
      </c>
      <c r="AI4792" s="3">
        <v>2074</v>
      </c>
      <c r="AJ4792" s="2">
        <v>-10188946.82</v>
      </c>
    </row>
    <row r="4793" spans="1:36" hidden="1" x14ac:dyDescent="0.25">
      <c r="A4793" s="8">
        <v>2</v>
      </c>
      <c r="B4793" s="8" t="s">
        <v>1787</v>
      </c>
      <c r="C4793" s="8">
        <v>132080190080</v>
      </c>
      <c r="D4793" s="8" t="s">
        <v>1788</v>
      </c>
      <c r="E4793" s="8" t="s">
        <v>30</v>
      </c>
      <c r="F4793" s="8" t="s">
        <v>1789</v>
      </c>
      <c r="G4793" s="10">
        <v>43804</v>
      </c>
      <c r="H4793" s="8" t="s">
        <v>31</v>
      </c>
      <c r="I4793" s="8" t="s">
        <v>38</v>
      </c>
      <c r="J4793" s="9">
        <v>0</v>
      </c>
      <c r="K4793" s="9">
        <v>0</v>
      </c>
      <c r="L4793" s="8">
        <v>0</v>
      </c>
      <c r="M4793" s="14">
        <f t="shared" si="225"/>
        <v>0</v>
      </c>
      <c r="N4793" s="8">
        <v>0</v>
      </c>
      <c r="O4793" s="8">
        <v>0</v>
      </c>
      <c r="P4793" s="8" t="s">
        <v>77</v>
      </c>
      <c r="R4793" s="8">
        <v>-1</v>
      </c>
      <c r="S4793" s="13">
        <f>_xlfn.XLOOKUP(P4793,rif_fee_schedule!$A$2:$A$84,rif_fee_schedule!C$2:C$84, 0)*1.628</f>
        <v>9769.6279999999988</v>
      </c>
      <c r="T4793" s="13">
        <f>_xlfn.XLOOKUP(P4793,rif_fee_schedule!$A$2:$A$84,rif_fee_schedule!D$2:D$84, 0)</f>
        <v>5674</v>
      </c>
      <c r="U4793" s="14">
        <f t="shared" si="226"/>
        <v>-9769.6279999999988</v>
      </c>
      <c r="V4793" s="14">
        <f t="shared" si="227"/>
        <v>-5674</v>
      </c>
      <c r="W4793"/>
      <c r="Y4793" s="3">
        <v>272008405.74000001</v>
      </c>
      <c r="Z4793" s="3">
        <v>5573244.3300000001</v>
      </c>
      <c r="AA4793" s="3">
        <v>0</v>
      </c>
      <c r="AB4793">
        <v>0</v>
      </c>
      <c r="AC4793" s="3">
        <v>0</v>
      </c>
      <c r="AD4793" s="2">
        <v>-7297347.0099999998</v>
      </c>
      <c r="AE4793" s="3">
        <v>599122533.62</v>
      </c>
      <c r="AF4793" s="3">
        <v>12164932.65</v>
      </c>
      <c r="AG4793" s="3">
        <v>2628720.44</v>
      </c>
      <c r="AH4793" s="3">
        <v>103699.7</v>
      </c>
      <c r="AI4793" s="3">
        <v>2074</v>
      </c>
      <c r="AJ4793" s="2">
        <v>-10188946.82</v>
      </c>
    </row>
    <row r="4794" spans="1:36" hidden="1" x14ac:dyDescent="0.25">
      <c r="A4794" s="8">
        <v>2</v>
      </c>
      <c r="B4794" s="8" t="s">
        <v>2290</v>
      </c>
      <c r="C4794" s="8">
        <v>141220020040</v>
      </c>
      <c r="D4794" s="8" t="s">
        <v>2291</v>
      </c>
      <c r="E4794" s="8" t="s">
        <v>30</v>
      </c>
      <c r="G4794" s="10">
        <v>43805</v>
      </c>
      <c r="H4794" s="8" t="s">
        <v>31</v>
      </c>
      <c r="I4794" s="8" t="s">
        <v>32</v>
      </c>
      <c r="J4794" s="9">
        <v>0</v>
      </c>
      <c r="K4794" s="9">
        <v>0</v>
      </c>
      <c r="L4794" s="8">
        <v>0</v>
      </c>
      <c r="M4794" s="14">
        <f t="shared" si="225"/>
        <v>0</v>
      </c>
      <c r="N4794" s="8">
        <v>0</v>
      </c>
      <c r="O4794" s="8">
        <v>0</v>
      </c>
      <c r="P4794" s="8" t="s">
        <v>112</v>
      </c>
      <c r="R4794" s="11">
        <v>-5804</v>
      </c>
      <c r="S4794" s="13">
        <f>_xlfn.XLOOKUP(P4794,rif_fee_schedule!$A$2:$A$84,rif_fee_schedule!C$2:C$84, 0)*1.628</f>
        <v>53.092335999999996</v>
      </c>
      <c r="T4794" s="13">
        <f>_xlfn.XLOOKUP(P4794,rif_fee_schedule!$A$2:$A$84,rif_fee_schedule!D$2:D$84, 0)</f>
        <v>30.835000000000001</v>
      </c>
      <c r="U4794" s="14">
        <f t="shared" si="226"/>
        <v>-308147.918144</v>
      </c>
      <c r="V4794" s="14">
        <f t="shared" si="227"/>
        <v>-178966.34</v>
      </c>
      <c r="W4794" s="2"/>
      <c r="Y4794" s="3">
        <v>272008405.74000001</v>
      </c>
      <c r="Z4794" s="3">
        <v>5573244.3300000001</v>
      </c>
      <c r="AA4794" s="3">
        <v>0</v>
      </c>
      <c r="AB4794">
        <v>0</v>
      </c>
      <c r="AC4794" s="3">
        <v>0</v>
      </c>
      <c r="AD4794" s="2">
        <v>-7297347.0099999998</v>
      </c>
      <c r="AE4794" s="3">
        <v>599122533.62</v>
      </c>
      <c r="AF4794" s="3">
        <v>12164932.65</v>
      </c>
      <c r="AG4794" s="3">
        <v>2628720.44</v>
      </c>
      <c r="AH4794" s="3">
        <v>103699.7</v>
      </c>
      <c r="AI4794" s="3">
        <v>2074</v>
      </c>
      <c r="AJ4794" s="2">
        <v>-10188946.82</v>
      </c>
    </row>
    <row r="4795" spans="1:36" hidden="1" x14ac:dyDescent="0.25">
      <c r="A4795" s="8">
        <v>2</v>
      </c>
      <c r="B4795" s="8" t="s">
        <v>2290</v>
      </c>
      <c r="C4795" s="8">
        <v>141220020040</v>
      </c>
      <c r="D4795" s="8" t="s">
        <v>2291</v>
      </c>
      <c r="E4795" s="8" t="s">
        <v>30</v>
      </c>
      <c r="G4795" s="10">
        <v>43805</v>
      </c>
      <c r="H4795" s="8" t="s">
        <v>31</v>
      </c>
      <c r="I4795" s="8" t="s">
        <v>32</v>
      </c>
      <c r="J4795" s="9">
        <v>0</v>
      </c>
      <c r="K4795" s="9">
        <v>0</v>
      </c>
      <c r="L4795" s="8">
        <v>0</v>
      </c>
      <c r="M4795" s="14">
        <f t="shared" si="225"/>
        <v>0</v>
      </c>
      <c r="N4795" s="8">
        <v>0</v>
      </c>
      <c r="O4795" s="8">
        <v>0</v>
      </c>
      <c r="P4795" s="8" t="s">
        <v>112</v>
      </c>
      <c r="R4795" s="11">
        <v>5804</v>
      </c>
      <c r="S4795" s="13">
        <f>_xlfn.XLOOKUP(P4795,rif_fee_schedule!$A$2:$A$84,rif_fee_schedule!C$2:C$84, 0)*1.628</f>
        <v>53.092335999999996</v>
      </c>
      <c r="T4795" s="13">
        <f>_xlfn.XLOOKUP(P4795,rif_fee_schedule!$A$2:$A$84,rif_fee_schedule!D$2:D$84, 0)</f>
        <v>30.835000000000001</v>
      </c>
      <c r="U4795" s="14">
        <f t="shared" si="226"/>
        <v>308147.918144</v>
      </c>
      <c r="V4795" s="14">
        <f t="shared" si="227"/>
        <v>178966.34</v>
      </c>
      <c r="W4795" s="2"/>
      <c r="Y4795" s="3">
        <v>272008405.74000001</v>
      </c>
      <c r="Z4795" s="3">
        <v>5573244.3300000001</v>
      </c>
      <c r="AA4795" s="3">
        <v>0</v>
      </c>
      <c r="AB4795">
        <v>0</v>
      </c>
      <c r="AC4795" s="3">
        <v>0</v>
      </c>
      <c r="AD4795" s="2">
        <v>-7297347.0099999998</v>
      </c>
      <c r="AE4795" s="3">
        <v>599122533.62</v>
      </c>
      <c r="AF4795" s="3">
        <v>12164932.65</v>
      </c>
      <c r="AG4795" s="3">
        <v>2628720.44</v>
      </c>
      <c r="AH4795" s="3">
        <v>103699.7</v>
      </c>
      <c r="AI4795" s="3">
        <v>2074</v>
      </c>
      <c r="AJ4795" s="2">
        <v>-10188946.82</v>
      </c>
    </row>
    <row r="4796" spans="1:36" hidden="1" x14ac:dyDescent="0.25">
      <c r="A4796" s="8">
        <v>2</v>
      </c>
      <c r="B4796" s="8" t="s">
        <v>1415</v>
      </c>
      <c r="C4796" s="8">
        <v>131250290151</v>
      </c>
      <c r="D4796" s="8" t="s">
        <v>1416</v>
      </c>
      <c r="E4796" s="8" t="s">
        <v>30</v>
      </c>
      <c r="F4796" s="8" t="s">
        <v>1417</v>
      </c>
      <c r="G4796" s="10">
        <v>43805</v>
      </c>
      <c r="H4796" s="8" t="s">
        <v>31</v>
      </c>
      <c r="I4796" s="8" t="s">
        <v>38</v>
      </c>
      <c r="J4796" s="9">
        <v>69185.52</v>
      </c>
      <c r="K4796" s="9">
        <v>1383.71</v>
      </c>
      <c r="L4796" s="8">
        <v>0</v>
      </c>
      <c r="M4796" s="14">
        <f t="shared" si="225"/>
        <v>70569.23000000001</v>
      </c>
      <c r="N4796" s="8">
        <v>0</v>
      </c>
      <c r="O4796" s="8">
        <v>0</v>
      </c>
      <c r="P4796" s="8" t="s">
        <v>112</v>
      </c>
      <c r="R4796" s="11">
        <v>1928</v>
      </c>
      <c r="S4796" s="13">
        <f>_xlfn.XLOOKUP(P4796,rif_fee_schedule!$A$2:$A$84,rif_fee_schedule!C$2:C$84, 0)*1.628</f>
        <v>53.092335999999996</v>
      </c>
      <c r="T4796" s="13">
        <f>_xlfn.XLOOKUP(P4796,rif_fee_schedule!$A$2:$A$84,rif_fee_schedule!D$2:D$84, 0)</f>
        <v>30.835000000000001</v>
      </c>
      <c r="U4796" s="14">
        <f t="shared" si="226"/>
        <v>102362.023808</v>
      </c>
      <c r="V4796" s="14">
        <f t="shared" si="227"/>
        <v>59449.880000000005</v>
      </c>
      <c r="W4796" s="2"/>
      <c r="Y4796" s="3">
        <v>272008405.74000001</v>
      </c>
      <c r="Z4796" s="3">
        <v>5573244.3300000001</v>
      </c>
      <c r="AA4796" s="3">
        <v>0</v>
      </c>
      <c r="AB4796">
        <v>0</v>
      </c>
      <c r="AC4796" s="3">
        <v>0</v>
      </c>
      <c r="AD4796" s="2">
        <v>-7297347.0099999998</v>
      </c>
      <c r="AE4796" s="3">
        <v>599122533.62</v>
      </c>
      <c r="AF4796" s="3">
        <v>12164932.65</v>
      </c>
      <c r="AG4796" s="3">
        <v>2628720.44</v>
      </c>
      <c r="AH4796" s="3">
        <v>103699.7</v>
      </c>
      <c r="AI4796" s="3">
        <v>2074</v>
      </c>
      <c r="AJ4796" s="2">
        <v>-10188946.82</v>
      </c>
    </row>
    <row r="4797" spans="1:36" hidden="1" x14ac:dyDescent="0.25">
      <c r="A4797" s="8">
        <v>2</v>
      </c>
      <c r="B4797" s="8" t="s">
        <v>1415</v>
      </c>
      <c r="C4797" s="8">
        <v>131250290151</v>
      </c>
      <c r="D4797" s="8" t="s">
        <v>1416</v>
      </c>
      <c r="E4797" s="8" t="s">
        <v>30</v>
      </c>
      <c r="F4797" s="8" t="s">
        <v>1417</v>
      </c>
      <c r="G4797" s="10">
        <v>43805</v>
      </c>
      <c r="H4797" s="8" t="s">
        <v>31</v>
      </c>
      <c r="I4797" s="8" t="s">
        <v>38</v>
      </c>
      <c r="J4797" s="9">
        <v>69185.52</v>
      </c>
      <c r="K4797" s="9">
        <v>1383.71</v>
      </c>
      <c r="L4797" s="8">
        <v>0</v>
      </c>
      <c r="M4797" s="14">
        <f t="shared" si="225"/>
        <v>70569.23000000001</v>
      </c>
      <c r="N4797" s="8">
        <v>0</v>
      </c>
      <c r="O4797" s="8">
        <v>0</v>
      </c>
      <c r="P4797" s="8" t="s">
        <v>90</v>
      </c>
      <c r="R4797" s="11">
        <v>-1928</v>
      </c>
      <c r="S4797" s="13">
        <f>_xlfn.XLOOKUP(P4797,rif_fee_schedule!$A$2:$A$84,rif_fee_schedule!C$2:C$84, 0)*1.628</f>
        <v>14.380123999999999</v>
      </c>
      <c r="T4797" s="13">
        <f>_xlfn.XLOOKUP(P4797,rif_fee_schedule!$A$2:$A$84,rif_fee_schedule!D$2:D$84, 0)</f>
        <v>8.3520000000000003</v>
      </c>
      <c r="U4797" s="14">
        <f t="shared" si="226"/>
        <v>-27724.879071999996</v>
      </c>
      <c r="V4797" s="14">
        <f t="shared" si="227"/>
        <v>-16102.656000000001</v>
      </c>
      <c r="W4797" s="2"/>
      <c r="Y4797" s="3">
        <v>272008405.74000001</v>
      </c>
      <c r="Z4797" s="3">
        <v>5573244.3300000001</v>
      </c>
      <c r="AA4797" s="3">
        <v>0</v>
      </c>
      <c r="AB4797">
        <v>0</v>
      </c>
      <c r="AC4797" s="3">
        <v>0</v>
      </c>
      <c r="AD4797" s="2">
        <v>-7297347.0099999998</v>
      </c>
      <c r="AE4797" s="3">
        <v>599122533.62</v>
      </c>
      <c r="AF4797" s="3">
        <v>12164932.65</v>
      </c>
      <c r="AG4797" s="3">
        <v>2628720.44</v>
      </c>
      <c r="AH4797" s="3">
        <v>103699.7</v>
      </c>
      <c r="AI4797" s="3">
        <v>2074</v>
      </c>
      <c r="AJ4797" s="2">
        <v>-10188946.82</v>
      </c>
    </row>
    <row r="4798" spans="1:36" hidden="1" x14ac:dyDescent="0.25">
      <c r="A4798" s="8">
        <v>2</v>
      </c>
      <c r="B4798" s="8" t="s">
        <v>1965</v>
      </c>
      <c r="C4798" s="8">
        <v>141030401040</v>
      </c>
      <c r="D4798" s="8" t="s">
        <v>1966</v>
      </c>
      <c r="E4798" s="8" t="s">
        <v>30</v>
      </c>
      <c r="F4798" s="8" t="s">
        <v>1967</v>
      </c>
      <c r="G4798" s="10">
        <v>43803</v>
      </c>
      <c r="H4798" s="8" t="s">
        <v>31</v>
      </c>
      <c r="I4798" s="8" t="s">
        <v>38</v>
      </c>
      <c r="J4798" s="9">
        <v>2033.4</v>
      </c>
      <c r="K4798" s="9">
        <v>40.67</v>
      </c>
      <c r="L4798" s="8">
        <v>0</v>
      </c>
      <c r="M4798" s="14">
        <f t="shared" si="225"/>
        <v>2074.0700000000002</v>
      </c>
      <c r="N4798" s="8">
        <v>0</v>
      </c>
      <c r="O4798" s="8">
        <v>0</v>
      </c>
      <c r="P4798" s="8" t="s">
        <v>77</v>
      </c>
      <c r="R4798" s="8">
        <v>-1</v>
      </c>
      <c r="S4798" s="13">
        <f>_xlfn.XLOOKUP(P4798,rif_fee_schedule!$A$2:$A$84,rif_fee_schedule!C$2:C$84, 0)*1.628</f>
        <v>9769.6279999999988</v>
      </c>
      <c r="T4798" s="13">
        <f>_xlfn.XLOOKUP(P4798,rif_fee_schedule!$A$2:$A$84,rif_fee_schedule!D$2:D$84, 0)</f>
        <v>5674</v>
      </c>
      <c r="U4798" s="14">
        <f t="shared" si="226"/>
        <v>-9769.6279999999988</v>
      </c>
      <c r="V4798" s="14">
        <f t="shared" si="227"/>
        <v>-5674</v>
      </c>
      <c r="W4798"/>
      <c r="Y4798" s="3">
        <v>272008405.74000001</v>
      </c>
      <c r="Z4798" s="3">
        <v>5573244.3300000001</v>
      </c>
      <c r="AA4798" s="3">
        <v>0</v>
      </c>
      <c r="AB4798">
        <v>0</v>
      </c>
      <c r="AC4798" s="3">
        <v>0</v>
      </c>
      <c r="AD4798" s="2">
        <v>-7297347.0099999998</v>
      </c>
      <c r="AE4798" s="3">
        <v>599122533.62</v>
      </c>
      <c r="AF4798" s="3">
        <v>12164932.65</v>
      </c>
      <c r="AG4798" s="3">
        <v>2628720.44</v>
      </c>
      <c r="AH4798" s="3">
        <v>103699.7</v>
      </c>
      <c r="AI4798" s="3">
        <v>2074</v>
      </c>
      <c r="AJ4798" s="2">
        <v>-10188946.82</v>
      </c>
    </row>
    <row r="4799" spans="1:36" hidden="1" x14ac:dyDescent="0.25">
      <c r="A4799" s="8">
        <v>2</v>
      </c>
      <c r="B4799" s="8" t="s">
        <v>1965</v>
      </c>
      <c r="C4799" s="8">
        <v>141030401040</v>
      </c>
      <c r="D4799" s="8" t="s">
        <v>1966</v>
      </c>
      <c r="E4799" s="8" t="s">
        <v>30</v>
      </c>
      <c r="F4799" s="8" t="s">
        <v>1967</v>
      </c>
      <c r="G4799" s="10">
        <v>43803</v>
      </c>
      <c r="H4799" s="8" t="s">
        <v>31</v>
      </c>
      <c r="I4799" s="8" t="s">
        <v>38</v>
      </c>
      <c r="J4799" s="9">
        <v>2033.4</v>
      </c>
      <c r="K4799" s="9">
        <v>40.67</v>
      </c>
      <c r="L4799" s="8">
        <v>0</v>
      </c>
      <c r="M4799" s="14">
        <f t="shared" si="225"/>
        <v>2074.0700000000002</v>
      </c>
      <c r="N4799" s="8">
        <v>0</v>
      </c>
      <c r="O4799" s="8">
        <v>0</v>
      </c>
      <c r="P4799" s="8" t="s">
        <v>114</v>
      </c>
      <c r="R4799" s="8">
        <v>2</v>
      </c>
      <c r="S4799" s="13">
        <f>_xlfn.XLOOKUP(P4799,rif_fee_schedule!$A$2:$A$84,rif_fee_schedule!C$2:C$84, 0)*1.628</f>
        <v>4288.152</v>
      </c>
      <c r="T4799" s="13">
        <f>_xlfn.XLOOKUP(P4799,rif_fee_schedule!$A$2:$A$84,rif_fee_schedule!D$2:D$84, 0)</f>
        <v>2490</v>
      </c>
      <c r="U4799" s="14">
        <f t="shared" si="226"/>
        <v>8576.3040000000001</v>
      </c>
      <c r="V4799" s="14">
        <f t="shared" si="227"/>
        <v>4980</v>
      </c>
      <c r="W4799"/>
      <c r="Y4799" s="3">
        <v>272008405.74000001</v>
      </c>
      <c r="Z4799" s="3">
        <v>5573244.3300000001</v>
      </c>
      <c r="AA4799" s="3">
        <v>0</v>
      </c>
      <c r="AB4799">
        <v>0</v>
      </c>
      <c r="AC4799" s="3">
        <v>0</v>
      </c>
      <c r="AD4799" s="2">
        <v>-7297347.0099999998</v>
      </c>
      <c r="AE4799" s="3">
        <v>599122533.62</v>
      </c>
      <c r="AF4799" s="3">
        <v>12164932.65</v>
      </c>
      <c r="AG4799" s="3">
        <v>2628720.44</v>
      </c>
      <c r="AH4799" s="3">
        <v>103699.7</v>
      </c>
      <c r="AI4799" s="3">
        <v>2074</v>
      </c>
      <c r="AJ4799" s="2">
        <v>-10188946.82</v>
      </c>
    </row>
    <row r="4800" spans="1:36" hidden="1" x14ac:dyDescent="0.25">
      <c r="A4800" s="8">
        <v>8</v>
      </c>
      <c r="B4800" s="8" t="s">
        <v>8626</v>
      </c>
      <c r="C4800" s="8">
        <v>232260011450</v>
      </c>
      <c r="D4800" s="8" t="s">
        <v>8627</v>
      </c>
      <c r="E4800" s="8" t="s">
        <v>30</v>
      </c>
      <c r="F4800" s="8" t="s">
        <v>104</v>
      </c>
      <c r="G4800" s="10">
        <v>43822</v>
      </c>
      <c r="H4800" s="8" t="s">
        <v>31</v>
      </c>
      <c r="I4800" s="8" t="s">
        <v>32</v>
      </c>
      <c r="J4800" s="9">
        <v>0</v>
      </c>
      <c r="K4800" s="9">
        <v>0</v>
      </c>
      <c r="L4800" s="8">
        <v>0</v>
      </c>
      <c r="M4800" s="14">
        <f t="shared" si="225"/>
        <v>0</v>
      </c>
      <c r="N4800" s="8">
        <v>0</v>
      </c>
      <c r="O4800" s="8">
        <v>0</v>
      </c>
      <c r="P4800" s="8" t="s">
        <v>106</v>
      </c>
      <c r="R4800" s="8">
        <v>0.1</v>
      </c>
      <c r="S4800" s="13">
        <f>_xlfn.XLOOKUP(P4800,rif_fee_schedule!$A$2:$A$84,rif_fee_schedule!C$2:C$84, 0)*1.628</f>
        <v>0</v>
      </c>
      <c r="T4800" s="13">
        <f>_xlfn.XLOOKUP(P4800,rif_fee_schedule!$A$2:$A$84,rif_fee_schedule!D$2:D$84, 0)</f>
        <v>0</v>
      </c>
      <c r="U4800" s="14">
        <f t="shared" si="226"/>
        <v>0</v>
      </c>
      <c r="V4800" s="14">
        <f t="shared" si="227"/>
        <v>0</v>
      </c>
      <c r="W4800"/>
      <c r="Y4800" s="3">
        <v>38230434.439999998</v>
      </c>
      <c r="Z4800" s="3">
        <v>764608.82</v>
      </c>
      <c r="AA4800" s="3">
        <v>0</v>
      </c>
      <c r="AB4800">
        <v>0</v>
      </c>
      <c r="AC4800" s="3">
        <v>0</v>
      </c>
      <c r="AD4800" s="2">
        <v>-229524.99</v>
      </c>
      <c r="AE4800" s="3">
        <v>599122533.62</v>
      </c>
      <c r="AF4800" s="3">
        <v>12164932.65</v>
      </c>
      <c r="AG4800" s="3">
        <v>2628720.44</v>
      </c>
      <c r="AH4800" s="3">
        <v>103699.7</v>
      </c>
      <c r="AI4800" s="3">
        <v>2074</v>
      </c>
      <c r="AJ4800" s="2">
        <v>-10188946.82</v>
      </c>
    </row>
    <row r="4801" spans="1:36" hidden="1" x14ac:dyDescent="0.25">
      <c r="A4801" s="8">
        <v>8</v>
      </c>
      <c r="B4801" s="8" t="s">
        <v>8626</v>
      </c>
      <c r="C4801" s="8">
        <v>232260011450</v>
      </c>
      <c r="D4801" s="8" t="s">
        <v>8627</v>
      </c>
      <c r="E4801" s="8" t="s">
        <v>30</v>
      </c>
      <c r="F4801" s="8" t="s">
        <v>104</v>
      </c>
      <c r="G4801" s="10">
        <v>43822</v>
      </c>
      <c r="H4801" s="8" t="s">
        <v>31</v>
      </c>
      <c r="I4801" s="8" t="s">
        <v>32</v>
      </c>
      <c r="J4801" s="9">
        <v>0</v>
      </c>
      <c r="K4801" s="9">
        <v>0</v>
      </c>
      <c r="L4801" s="8">
        <v>0</v>
      </c>
      <c r="M4801" s="14">
        <f t="shared" si="225"/>
        <v>0</v>
      </c>
      <c r="N4801" s="8">
        <v>0</v>
      </c>
      <c r="O4801" s="8">
        <v>0</v>
      </c>
      <c r="P4801" s="8" t="s">
        <v>45</v>
      </c>
      <c r="R4801" s="8">
        <v>-336.41</v>
      </c>
      <c r="S4801" s="13">
        <f>_xlfn.XLOOKUP(P4801,rif_fee_schedule!$A$2:$A$84,rif_fee_schedule!C$2:C$84, 0)*1.628</f>
        <v>19.244587999999997</v>
      </c>
      <c r="T4801" s="13">
        <f>_xlfn.XLOOKUP(P4801,rif_fee_schedule!$A$2:$A$84,rif_fee_schedule!D$2:D$84, 0)</f>
        <v>11.177</v>
      </c>
      <c r="U4801" s="14">
        <f t="shared" si="226"/>
        <v>-6474.0718490799991</v>
      </c>
      <c r="V4801" s="14">
        <f t="shared" si="227"/>
        <v>-3760.0545700000002</v>
      </c>
      <c r="W4801"/>
      <c r="Y4801" s="3">
        <v>38230434.439999998</v>
      </c>
      <c r="Z4801" s="3">
        <v>764608.82</v>
      </c>
      <c r="AA4801" s="3">
        <v>0</v>
      </c>
      <c r="AB4801">
        <v>0</v>
      </c>
      <c r="AC4801" s="3">
        <v>0</v>
      </c>
      <c r="AD4801" s="2">
        <v>-229524.99</v>
      </c>
      <c r="AE4801" s="3">
        <v>599122533.62</v>
      </c>
      <c r="AF4801" s="3">
        <v>12164932.65</v>
      </c>
      <c r="AG4801" s="3">
        <v>2628720.44</v>
      </c>
      <c r="AH4801" s="3">
        <v>103699.7</v>
      </c>
      <c r="AI4801" s="3">
        <v>2074</v>
      </c>
      <c r="AJ4801" s="2">
        <v>-10188946.82</v>
      </c>
    </row>
    <row r="4802" spans="1:36" hidden="1" x14ac:dyDescent="0.25">
      <c r="A4802" s="8">
        <v>8</v>
      </c>
      <c r="B4802" s="8" t="s">
        <v>8626</v>
      </c>
      <c r="C4802" s="8">
        <v>232260011450</v>
      </c>
      <c r="D4802" s="8" t="s">
        <v>8627</v>
      </c>
      <c r="E4802" s="8" t="s">
        <v>30</v>
      </c>
      <c r="F4802" s="8" t="s">
        <v>104</v>
      </c>
      <c r="G4802" s="10">
        <v>43822</v>
      </c>
      <c r="H4802" s="8" t="s">
        <v>31</v>
      </c>
      <c r="I4802" s="8" t="s">
        <v>32</v>
      </c>
      <c r="J4802" s="9">
        <v>0</v>
      </c>
      <c r="K4802" s="9">
        <v>0</v>
      </c>
      <c r="L4802" s="8">
        <v>0</v>
      </c>
      <c r="M4802" s="14">
        <f t="shared" si="225"/>
        <v>0</v>
      </c>
      <c r="N4802" s="8">
        <v>0</v>
      </c>
      <c r="O4802" s="8">
        <v>0</v>
      </c>
      <c r="P4802" s="8" t="s">
        <v>613</v>
      </c>
      <c r="R4802" s="8">
        <v>-8</v>
      </c>
      <c r="S4802" s="13">
        <f>_xlfn.XLOOKUP(P4802,rif_fee_schedule!$A$2:$A$84,rif_fee_schedule!C$2:C$84, 0)*1.628</f>
        <v>1619.86</v>
      </c>
      <c r="T4802" s="13">
        <f>_xlfn.XLOOKUP(P4802,rif_fee_schedule!$A$2:$A$84,rif_fee_schedule!D$2:D$84, 0)</f>
        <v>940</v>
      </c>
      <c r="U4802" s="14">
        <f t="shared" si="226"/>
        <v>-12958.88</v>
      </c>
      <c r="V4802" s="14">
        <f t="shared" si="227"/>
        <v>-7520</v>
      </c>
      <c r="W4802"/>
      <c r="Y4802" s="3">
        <v>38230434.439999998</v>
      </c>
      <c r="Z4802" s="3">
        <v>764608.82</v>
      </c>
      <c r="AA4802" s="3">
        <v>0</v>
      </c>
      <c r="AB4802">
        <v>0</v>
      </c>
      <c r="AC4802" s="3">
        <v>0</v>
      </c>
      <c r="AD4802" s="2">
        <v>-229524.99</v>
      </c>
      <c r="AE4802" s="3">
        <v>599122533.62</v>
      </c>
      <c r="AF4802" s="3">
        <v>12164932.65</v>
      </c>
      <c r="AG4802" s="3">
        <v>2628720.44</v>
      </c>
      <c r="AH4802" s="3">
        <v>103699.7</v>
      </c>
      <c r="AI4802" s="3">
        <v>2074</v>
      </c>
      <c r="AJ4802" s="2">
        <v>-10188946.82</v>
      </c>
    </row>
    <row r="4803" spans="1:36" hidden="1" x14ac:dyDescent="0.25">
      <c r="A4803" s="8">
        <v>8</v>
      </c>
      <c r="B4803" s="8" t="s">
        <v>8626</v>
      </c>
      <c r="C4803" s="8">
        <v>232260011450</v>
      </c>
      <c r="D4803" s="8" t="s">
        <v>8627</v>
      </c>
      <c r="E4803" s="8" t="s">
        <v>30</v>
      </c>
      <c r="F4803" s="8" t="s">
        <v>104</v>
      </c>
      <c r="G4803" s="10">
        <v>43822</v>
      </c>
      <c r="H4803" s="8" t="s">
        <v>31</v>
      </c>
      <c r="I4803" s="8" t="s">
        <v>32</v>
      </c>
      <c r="J4803" s="9">
        <v>0</v>
      </c>
      <c r="K4803" s="9">
        <v>0</v>
      </c>
      <c r="L4803" s="8">
        <v>0</v>
      </c>
      <c r="M4803" s="14">
        <f t="shared" si="225"/>
        <v>0</v>
      </c>
      <c r="N4803" s="8">
        <v>0</v>
      </c>
      <c r="O4803" s="8">
        <v>0</v>
      </c>
      <c r="P4803" s="8" t="s">
        <v>613</v>
      </c>
      <c r="R4803" s="8">
        <v>12</v>
      </c>
      <c r="S4803" s="13">
        <f>_xlfn.XLOOKUP(P4803,rif_fee_schedule!$A$2:$A$84,rif_fee_schedule!C$2:C$84, 0)*1.628</f>
        <v>1619.86</v>
      </c>
      <c r="T4803" s="13">
        <f>_xlfn.XLOOKUP(P4803,rif_fee_schedule!$A$2:$A$84,rif_fee_schedule!D$2:D$84, 0)</f>
        <v>940</v>
      </c>
      <c r="U4803" s="14">
        <f t="shared" si="226"/>
        <v>19438.32</v>
      </c>
      <c r="V4803" s="14">
        <f t="shared" si="227"/>
        <v>11280</v>
      </c>
      <c r="W4803"/>
      <c r="Y4803" s="3">
        <v>38230434.439999998</v>
      </c>
      <c r="Z4803" s="3">
        <v>764608.82</v>
      </c>
      <c r="AA4803" s="3">
        <v>0</v>
      </c>
      <c r="AB4803">
        <v>0</v>
      </c>
      <c r="AC4803" s="3">
        <v>0</v>
      </c>
      <c r="AD4803" s="2">
        <v>-229524.99</v>
      </c>
      <c r="AE4803" s="3">
        <v>599122533.62</v>
      </c>
      <c r="AF4803" s="3">
        <v>12164932.65</v>
      </c>
      <c r="AG4803" s="3">
        <v>2628720.44</v>
      </c>
      <c r="AH4803" s="3">
        <v>103699.7</v>
      </c>
      <c r="AI4803" s="3">
        <v>2074</v>
      </c>
      <c r="AJ4803" s="2">
        <v>-10188946.82</v>
      </c>
    </row>
    <row r="4804" spans="1:36" hidden="1" x14ac:dyDescent="0.25">
      <c r="A4804" s="8">
        <v>3</v>
      </c>
      <c r="B4804" s="8" t="s">
        <v>3781</v>
      </c>
      <c r="C4804" s="8">
        <v>3220160051340</v>
      </c>
      <c r="D4804" s="8" t="s">
        <v>3782</v>
      </c>
      <c r="E4804" s="8" t="s">
        <v>30</v>
      </c>
      <c r="F4804" s="8" t="s">
        <v>3783</v>
      </c>
      <c r="G4804" s="10">
        <v>43804</v>
      </c>
      <c r="H4804" s="8" t="s">
        <v>31</v>
      </c>
      <c r="I4804" s="8" t="s">
        <v>38</v>
      </c>
      <c r="J4804" s="9">
        <v>9578.07</v>
      </c>
      <c r="K4804" s="9">
        <v>191.56</v>
      </c>
      <c r="L4804" s="8">
        <v>0</v>
      </c>
      <c r="M4804" s="14">
        <f t="shared" si="225"/>
        <v>9769.6299999999992</v>
      </c>
      <c r="N4804" s="8">
        <v>0</v>
      </c>
      <c r="O4804" s="8">
        <v>0</v>
      </c>
      <c r="P4804" s="8" t="s">
        <v>77</v>
      </c>
      <c r="R4804" s="8">
        <v>1</v>
      </c>
      <c r="S4804" s="13">
        <f>_xlfn.XLOOKUP(P4804,rif_fee_schedule!$A$2:$A$84,rif_fee_schedule!C$2:C$84, 0)*1.628</f>
        <v>9769.6279999999988</v>
      </c>
      <c r="T4804" s="13">
        <f>_xlfn.XLOOKUP(P4804,rif_fee_schedule!$A$2:$A$84,rif_fee_schedule!D$2:D$84, 0)</f>
        <v>5674</v>
      </c>
      <c r="U4804" s="14">
        <f t="shared" si="226"/>
        <v>9769.6279999999988</v>
      </c>
      <c r="V4804" s="14">
        <f t="shared" si="227"/>
        <v>5674</v>
      </c>
      <c r="W4804"/>
      <c r="Y4804" s="3">
        <v>23988344.25</v>
      </c>
      <c r="Z4804" s="3">
        <v>491993.61</v>
      </c>
      <c r="AA4804" s="3">
        <v>633517.25</v>
      </c>
      <c r="AB4804">
        <v>0</v>
      </c>
      <c r="AC4804" s="3">
        <v>0</v>
      </c>
      <c r="AD4804" s="2">
        <v>2811604.2</v>
      </c>
      <c r="AE4804" s="3">
        <v>599122533.62</v>
      </c>
      <c r="AF4804" s="3">
        <v>12164932.65</v>
      </c>
      <c r="AG4804" s="3">
        <v>2628720.44</v>
      </c>
      <c r="AH4804" s="3">
        <v>103699.7</v>
      </c>
      <c r="AI4804" s="3">
        <v>2074</v>
      </c>
      <c r="AJ4804" s="2">
        <v>-10188946.82</v>
      </c>
    </row>
    <row r="4805" spans="1:36" hidden="1" x14ac:dyDescent="0.25">
      <c r="A4805" s="8">
        <v>3</v>
      </c>
      <c r="B4805" s="8" t="s">
        <v>3796</v>
      </c>
      <c r="C4805" s="8">
        <v>3220160051380</v>
      </c>
      <c r="D4805" s="8" t="s">
        <v>3797</v>
      </c>
      <c r="E4805" s="8" t="s">
        <v>30</v>
      </c>
      <c r="F4805" s="8" t="s">
        <v>3798</v>
      </c>
      <c r="G4805" s="10">
        <v>43804</v>
      </c>
      <c r="H4805" s="8" t="s">
        <v>31</v>
      </c>
      <c r="I4805" s="8" t="s">
        <v>38</v>
      </c>
      <c r="J4805" s="9">
        <v>9578.07</v>
      </c>
      <c r="K4805" s="9">
        <v>191.56</v>
      </c>
      <c r="L4805" s="8">
        <v>0</v>
      </c>
      <c r="M4805" s="14">
        <f t="shared" si="225"/>
        <v>9769.6299999999992</v>
      </c>
      <c r="N4805" s="8">
        <v>0</v>
      </c>
      <c r="O4805" s="8">
        <v>0</v>
      </c>
      <c r="P4805" s="8" t="s">
        <v>77</v>
      </c>
      <c r="R4805" s="8">
        <v>1</v>
      </c>
      <c r="S4805" s="13">
        <f>_xlfn.XLOOKUP(P4805,rif_fee_schedule!$A$2:$A$84,rif_fee_schedule!C$2:C$84, 0)*1.628</f>
        <v>9769.6279999999988</v>
      </c>
      <c r="T4805" s="13">
        <f>_xlfn.XLOOKUP(P4805,rif_fee_schedule!$A$2:$A$84,rif_fee_schedule!D$2:D$84, 0)</f>
        <v>5674</v>
      </c>
      <c r="U4805" s="14">
        <f t="shared" si="226"/>
        <v>9769.6279999999988</v>
      </c>
      <c r="V4805" s="14">
        <f t="shared" si="227"/>
        <v>5674</v>
      </c>
      <c r="W4805"/>
      <c r="Y4805" s="3">
        <v>23988344.25</v>
      </c>
      <c r="Z4805" s="3">
        <v>491993.61</v>
      </c>
      <c r="AA4805" s="3">
        <v>633517.25</v>
      </c>
      <c r="AB4805">
        <v>0</v>
      </c>
      <c r="AC4805" s="3">
        <v>0</v>
      </c>
      <c r="AD4805" s="2">
        <v>2811604.2</v>
      </c>
      <c r="AE4805" s="3">
        <v>599122533.62</v>
      </c>
      <c r="AF4805" s="3">
        <v>12164932.65</v>
      </c>
      <c r="AG4805" s="3">
        <v>2628720.44</v>
      </c>
      <c r="AH4805" s="3">
        <v>103699.7</v>
      </c>
      <c r="AI4805" s="3">
        <v>2074</v>
      </c>
      <c r="AJ4805" s="2">
        <v>-10188946.82</v>
      </c>
    </row>
    <row r="4806" spans="1:36" hidden="1" x14ac:dyDescent="0.25">
      <c r="A4806" s="8">
        <v>3</v>
      </c>
      <c r="B4806" s="8" t="s">
        <v>3793</v>
      </c>
      <c r="C4806" s="8">
        <v>3220160051420</v>
      </c>
      <c r="D4806" s="8" t="s">
        <v>3794</v>
      </c>
      <c r="E4806" s="8" t="s">
        <v>30</v>
      </c>
      <c r="F4806" s="8" t="s">
        <v>3795</v>
      </c>
      <c r="G4806" s="10">
        <v>43804</v>
      </c>
      <c r="H4806" s="8" t="s">
        <v>31</v>
      </c>
      <c r="I4806" s="8" t="s">
        <v>38</v>
      </c>
      <c r="J4806" s="9">
        <v>9578.07</v>
      </c>
      <c r="K4806" s="9">
        <v>191.56</v>
      </c>
      <c r="L4806" s="8">
        <v>0</v>
      </c>
      <c r="M4806" s="14">
        <f t="shared" si="225"/>
        <v>9769.6299999999992</v>
      </c>
      <c r="N4806" s="8">
        <v>0</v>
      </c>
      <c r="O4806" s="8">
        <v>0</v>
      </c>
      <c r="P4806" s="8" t="s">
        <v>77</v>
      </c>
      <c r="R4806" s="8">
        <v>1</v>
      </c>
      <c r="S4806" s="13">
        <f>_xlfn.XLOOKUP(P4806,rif_fee_schedule!$A$2:$A$84,rif_fee_schedule!C$2:C$84, 0)*1.628</f>
        <v>9769.6279999999988</v>
      </c>
      <c r="T4806" s="13">
        <f>_xlfn.XLOOKUP(P4806,rif_fee_schedule!$A$2:$A$84,rif_fee_schedule!D$2:D$84, 0)</f>
        <v>5674</v>
      </c>
      <c r="U4806" s="14">
        <f t="shared" si="226"/>
        <v>9769.6279999999988</v>
      </c>
      <c r="V4806" s="14">
        <f t="shared" si="227"/>
        <v>5674</v>
      </c>
      <c r="W4806"/>
      <c r="Y4806" s="3">
        <v>23988344.25</v>
      </c>
      <c r="Z4806" s="3">
        <v>491993.61</v>
      </c>
      <c r="AA4806" s="3">
        <v>633517.25</v>
      </c>
      <c r="AB4806">
        <v>0</v>
      </c>
      <c r="AC4806" s="3">
        <v>0</v>
      </c>
      <c r="AD4806" s="2">
        <v>2811604.2</v>
      </c>
      <c r="AE4806" s="3">
        <v>599122533.62</v>
      </c>
      <c r="AF4806" s="3">
        <v>12164932.65</v>
      </c>
      <c r="AG4806" s="3">
        <v>2628720.44</v>
      </c>
      <c r="AH4806" s="3">
        <v>103699.7</v>
      </c>
      <c r="AI4806" s="3">
        <v>2074</v>
      </c>
      <c r="AJ4806" s="2">
        <v>-10188946.82</v>
      </c>
    </row>
    <row r="4807" spans="1:36" hidden="1" x14ac:dyDescent="0.25">
      <c r="A4807" s="8">
        <v>3</v>
      </c>
      <c r="B4807" s="8" t="s">
        <v>3736</v>
      </c>
      <c r="C4807" s="8">
        <v>3220160051370</v>
      </c>
      <c r="D4807" s="8" t="s">
        <v>3737</v>
      </c>
      <c r="E4807" s="8" t="s">
        <v>30</v>
      </c>
      <c r="F4807" s="8" t="s">
        <v>3738</v>
      </c>
      <c r="G4807" s="10">
        <v>43804</v>
      </c>
      <c r="H4807" s="8" t="s">
        <v>31</v>
      </c>
      <c r="I4807" s="8" t="s">
        <v>38</v>
      </c>
      <c r="J4807" s="9">
        <v>9578.07</v>
      </c>
      <c r="K4807" s="9">
        <v>191.56</v>
      </c>
      <c r="L4807" s="8">
        <v>0</v>
      </c>
      <c r="M4807" s="14">
        <f t="shared" si="225"/>
        <v>9769.6299999999992</v>
      </c>
      <c r="N4807" s="8">
        <v>0</v>
      </c>
      <c r="O4807" s="8">
        <v>0</v>
      </c>
      <c r="P4807" s="8" t="s">
        <v>77</v>
      </c>
      <c r="R4807" s="8">
        <v>1</v>
      </c>
      <c r="S4807" s="13">
        <f>_xlfn.XLOOKUP(P4807,rif_fee_schedule!$A$2:$A$84,rif_fee_schedule!C$2:C$84, 0)*1.628</f>
        <v>9769.6279999999988</v>
      </c>
      <c r="T4807" s="13">
        <f>_xlfn.XLOOKUP(P4807,rif_fee_schedule!$A$2:$A$84,rif_fee_schedule!D$2:D$84, 0)</f>
        <v>5674</v>
      </c>
      <c r="U4807" s="14">
        <f t="shared" si="226"/>
        <v>9769.6279999999988</v>
      </c>
      <c r="V4807" s="14">
        <f t="shared" si="227"/>
        <v>5674</v>
      </c>
      <c r="W4807"/>
      <c r="Y4807" s="3">
        <v>23988344.25</v>
      </c>
      <c r="Z4807" s="3">
        <v>491993.61</v>
      </c>
      <c r="AA4807" s="3">
        <v>633517.25</v>
      </c>
      <c r="AB4807">
        <v>0</v>
      </c>
      <c r="AC4807" s="3">
        <v>0</v>
      </c>
      <c r="AD4807" s="2">
        <v>2811604.2</v>
      </c>
      <c r="AE4807" s="3">
        <v>599122533.62</v>
      </c>
      <c r="AF4807" s="3">
        <v>12164932.65</v>
      </c>
      <c r="AG4807" s="3">
        <v>2628720.44</v>
      </c>
      <c r="AH4807" s="3">
        <v>103699.7</v>
      </c>
      <c r="AI4807" s="3">
        <v>2074</v>
      </c>
      <c r="AJ4807" s="2">
        <v>-10188946.82</v>
      </c>
    </row>
    <row r="4808" spans="1:36" hidden="1" x14ac:dyDescent="0.25">
      <c r="A4808" s="8">
        <v>1</v>
      </c>
      <c r="B4808" s="8" t="s">
        <v>657</v>
      </c>
      <c r="C4808" s="8">
        <v>3530290750090</v>
      </c>
      <c r="D4808" s="8" t="s">
        <v>658</v>
      </c>
      <c r="E4808" s="8" t="s">
        <v>30</v>
      </c>
      <c r="F4808" s="8" t="s">
        <v>659</v>
      </c>
      <c r="G4808" s="10">
        <v>43830</v>
      </c>
      <c r="H4808" s="8" t="s">
        <v>31</v>
      </c>
      <c r="I4808" s="8" t="s">
        <v>38</v>
      </c>
      <c r="J4808" s="9">
        <v>14455.2</v>
      </c>
      <c r="K4808" s="9">
        <v>289.11</v>
      </c>
      <c r="L4808" s="8">
        <v>0</v>
      </c>
      <c r="M4808" s="14">
        <f t="shared" si="225"/>
        <v>14744.310000000001</v>
      </c>
      <c r="N4808" s="8">
        <v>0</v>
      </c>
      <c r="O4808" s="8">
        <v>0</v>
      </c>
      <c r="P4808" s="8" t="s">
        <v>43</v>
      </c>
      <c r="R4808" s="11">
        <v>-1044</v>
      </c>
      <c r="S4808" s="13">
        <f>_xlfn.XLOOKUP(P4808,rif_fee_schedule!$A$2:$A$84,rif_fee_schedule!C$2:C$84, 0)*1.628</f>
        <v>5.1216879999999998</v>
      </c>
      <c r="T4808" s="13">
        <f>_xlfn.XLOOKUP(P4808,rif_fee_schedule!$A$2:$A$84,rif_fee_schedule!D$2:D$84, 0)</f>
        <v>2.9740000000000002</v>
      </c>
      <c r="U4808" s="14">
        <f t="shared" si="226"/>
        <v>-5347.0422719999997</v>
      </c>
      <c r="V4808" s="14">
        <f t="shared" si="227"/>
        <v>-3104.8560000000002</v>
      </c>
      <c r="W4808" s="2"/>
      <c r="Y4808" s="3">
        <v>74696854.359999999</v>
      </c>
      <c r="Z4808" s="3">
        <v>1494936.99</v>
      </c>
      <c r="AA4808" s="3">
        <v>1189721.74</v>
      </c>
      <c r="AB4808" s="2">
        <v>103699.7</v>
      </c>
      <c r="AC4808" s="3">
        <v>2074</v>
      </c>
      <c r="AD4808" s="2">
        <v>-3422401.68</v>
      </c>
      <c r="AE4808" s="3">
        <v>599122533.62</v>
      </c>
      <c r="AF4808" s="3">
        <v>12164932.65</v>
      </c>
      <c r="AG4808" s="3">
        <v>2628720.44</v>
      </c>
      <c r="AH4808" s="3">
        <v>103699.7</v>
      </c>
      <c r="AI4808" s="3">
        <v>2074</v>
      </c>
      <c r="AJ4808" s="2">
        <v>-10188946.82</v>
      </c>
    </row>
    <row r="4809" spans="1:36" hidden="1" x14ac:dyDescent="0.25">
      <c r="A4809" s="8">
        <v>1</v>
      </c>
      <c r="B4809" s="8" t="s">
        <v>657</v>
      </c>
      <c r="C4809" s="8">
        <v>3530290750090</v>
      </c>
      <c r="D4809" s="8" t="s">
        <v>658</v>
      </c>
      <c r="E4809" s="8" t="s">
        <v>30</v>
      </c>
      <c r="F4809" s="8" t="s">
        <v>659</v>
      </c>
      <c r="G4809" s="10">
        <v>43830</v>
      </c>
      <c r="H4809" s="8" t="s">
        <v>31</v>
      </c>
      <c r="I4809" s="8" t="s">
        <v>38</v>
      </c>
      <c r="J4809" s="9">
        <v>14455.2</v>
      </c>
      <c r="K4809" s="9">
        <v>289.11</v>
      </c>
      <c r="L4809" s="8">
        <v>0</v>
      </c>
      <c r="M4809" s="14">
        <f t="shared" si="225"/>
        <v>14744.310000000001</v>
      </c>
      <c r="N4809" s="8">
        <v>0</v>
      </c>
      <c r="O4809" s="8">
        <v>0</v>
      </c>
      <c r="P4809" s="8" t="s">
        <v>45</v>
      </c>
      <c r="R4809" s="11">
        <v>1044</v>
      </c>
      <c r="S4809" s="13">
        <f>_xlfn.XLOOKUP(P4809,rif_fee_schedule!$A$2:$A$84,rif_fee_schedule!C$2:C$84, 0)*1.628</f>
        <v>19.244587999999997</v>
      </c>
      <c r="T4809" s="13">
        <f>_xlfn.XLOOKUP(P4809,rif_fee_schedule!$A$2:$A$84,rif_fee_schedule!D$2:D$84, 0)</f>
        <v>11.177</v>
      </c>
      <c r="U4809" s="14">
        <f t="shared" si="226"/>
        <v>20091.349871999995</v>
      </c>
      <c r="V4809" s="14">
        <f t="shared" si="227"/>
        <v>11668.788</v>
      </c>
      <c r="W4809" s="2"/>
      <c r="Y4809" s="3">
        <v>74696854.359999999</v>
      </c>
      <c r="Z4809" s="3">
        <v>1494936.99</v>
      </c>
      <c r="AA4809" s="3">
        <v>1189721.74</v>
      </c>
      <c r="AB4809" s="2">
        <v>103699.7</v>
      </c>
      <c r="AC4809" s="3">
        <v>2074</v>
      </c>
      <c r="AD4809" s="2">
        <v>-3422401.68</v>
      </c>
      <c r="AE4809" s="3">
        <v>599122533.62</v>
      </c>
      <c r="AF4809" s="3">
        <v>12164932.65</v>
      </c>
      <c r="AG4809" s="3">
        <v>2628720.44</v>
      </c>
      <c r="AH4809" s="3">
        <v>103699.7</v>
      </c>
      <c r="AI4809" s="3">
        <v>2074</v>
      </c>
      <c r="AJ4809" s="2">
        <v>-10188946.82</v>
      </c>
    </row>
    <row r="4810" spans="1:36" hidden="1" x14ac:dyDescent="0.25">
      <c r="A4810" s="8">
        <v>3</v>
      </c>
      <c r="B4810" s="8" t="s">
        <v>3052</v>
      </c>
      <c r="C4810" s="8">
        <v>420160000020</v>
      </c>
      <c r="D4810" s="8" t="s">
        <v>3053</v>
      </c>
      <c r="E4810" s="8" t="s">
        <v>30</v>
      </c>
      <c r="F4810" s="8" t="s">
        <v>3054</v>
      </c>
      <c r="G4810" s="10">
        <v>43815</v>
      </c>
      <c r="H4810" s="8" t="s">
        <v>31</v>
      </c>
      <c r="I4810" s="8" t="s">
        <v>38</v>
      </c>
      <c r="J4810" s="9">
        <v>9578.07</v>
      </c>
      <c r="K4810" s="9">
        <v>191.56</v>
      </c>
      <c r="L4810" s="8">
        <v>0</v>
      </c>
      <c r="M4810" s="14">
        <f t="shared" si="225"/>
        <v>9769.6299999999992</v>
      </c>
      <c r="N4810" s="8">
        <v>0</v>
      </c>
      <c r="O4810" s="8">
        <v>0</v>
      </c>
      <c r="P4810" s="8" t="s">
        <v>77</v>
      </c>
      <c r="R4810" s="8">
        <v>1</v>
      </c>
      <c r="S4810" s="13">
        <f>_xlfn.XLOOKUP(P4810,rif_fee_schedule!$A$2:$A$84,rif_fee_schedule!C$2:C$84, 0)*1.628</f>
        <v>9769.6279999999988</v>
      </c>
      <c r="T4810" s="13">
        <f>_xlfn.XLOOKUP(P4810,rif_fee_schedule!$A$2:$A$84,rif_fee_schedule!D$2:D$84, 0)</f>
        <v>5674</v>
      </c>
      <c r="U4810" s="14">
        <f t="shared" si="226"/>
        <v>9769.6279999999988</v>
      </c>
      <c r="V4810" s="14">
        <f t="shared" si="227"/>
        <v>5674</v>
      </c>
      <c r="W4810"/>
      <c r="Y4810" s="3">
        <v>23988344.25</v>
      </c>
      <c r="Z4810" s="3">
        <v>491993.61</v>
      </c>
      <c r="AA4810" s="3">
        <v>633517.25</v>
      </c>
      <c r="AB4810">
        <v>0</v>
      </c>
      <c r="AC4810" s="3">
        <v>0</v>
      </c>
      <c r="AD4810" s="2">
        <v>2811604.2</v>
      </c>
      <c r="AE4810" s="3">
        <v>599122533.62</v>
      </c>
      <c r="AF4810" s="3">
        <v>12164932.65</v>
      </c>
      <c r="AG4810" s="3">
        <v>2628720.44</v>
      </c>
      <c r="AH4810" s="3">
        <v>103699.7</v>
      </c>
      <c r="AI4810" s="3">
        <v>2074</v>
      </c>
      <c r="AJ4810" s="2">
        <v>-10188946.82</v>
      </c>
    </row>
    <row r="4811" spans="1:36" hidden="1" x14ac:dyDescent="0.25">
      <c r="A4811" s="8">
        <v>3</v>
      </c>
      <c r="B4811" s="8" t="s">
        <v>3215</v>
      </c>
      <c r="C4811" s="8">
        <v>420160000020</v>
      </c>
      <c r="D4811" s="8" t="s">
        <v>3216</v>
      </c>
      <c r="E4811" s="8" t="s">
        <v>30</v>
      </c>
      <c r="F4811" s="8" t="s">
        <v>3054</v>
      </c>
      <c r="G4811" s="10">
        <v>43811</v>
      </c>
      <c r="H4811" s="8" t="s">
        <v>31</v>
      </c>
      <c r="I4811" s="8" t="s">
        <v>38</v>
      </c>
      <c r="J4811" s="9">
        <v>9578.07</v>
      </c>
      <c r="K4811" s="9">
        <v>191.56</v>
      </c>
      <c r="L4811" s="8">
        <v>0</v>
      </c>
      <c r="M4811" s="14">
        <f t="shared" si="225"/>
        <v>9769.6299999999992</v>
      </c>
      <c r="N4811" s="8">
        <v>0</v>
      </c>
      <c r="O4811" s="8">
        <v>0</v>
      </c>
      <c r="P4811" s="8" t="s">
        <v>77</v>
      </c>
      <c r="R4811" s="8">
        <v>1</v>
      </c>
      <c r="S4811" s="13">
        <f>_xlfn.XLOOKUP(P4811,rif_fee_schedule!$A$2:$A$84,rif_fee_schedule!C$2:C$84, 0)*1.628</f>
        <v>9769.6279999999988</v>
      </c>
      <c r="T4811" s="13">
        <f>_xlfn.XLOOKUP(P4811,rif_fee_schedule!$A$2:$A$84,rif_fee_schedule!D$2:D$84, 0)</f>
        <v>5674</v>
      </c>
      <c r="U4811" s="14">
        <f t="shared" si="226"/>
        <v>9769.6279999999988</v>
      </c>
      <c r="V4811" s="14">
        <f t="shared" si="227"/>
        <v>5674</v>
      </c>
      <c r="W4811"/>
      <c r="Y4811" s="3">
        <v>23988344.25</v>
      </c>
      <c r="Z4811" s="3">
        <v>491993.61</v>
      </c>
      <c r="AA4811" s="3">
        <v>633517.25</v>
      </c>
      <c r="AB4811">
        <v>0</v>
      </c>
      <c r="AC4811" s="3">
        <v>0</v>
      </c>
      <c r="AD4811" s="2">
        <v>2811604.2</v>
      </c>
      <c r="AE4811" s="3">
        <v>599122533.62</v>
      </c>
      <c r="AF4811" s="3">
        <v>12164932.65</v>
      </c>
      <c r="AG4811" s="3">
        <v>2628720.44</v>
      </c>
      <c r="AH4811" s="3">
        <v>103699.7</v>
      </c>
      <c r="AI4811" s="3">
        <v>2074</v>
      </c>
      <c r="AJ4811" s="2">
        <v>-10188946.82</v>
      </c>
    </row>
    <row r="4812" spans="1:36" hidden="1" x14ac:dyDescent="0.25">
      <c r="A4812" s="8">
        <v>3</v>
      </c>
      <c r="B4812" s="8" t="s">
        <v>3175</v>
      </c>
      <c r="C4812" s="8">
        <v>420160000020</v>
      </c>
      <c r="D4812" s="8" t="s">
        <v>3176</v>
      </c>
      <c r="E4812" s="8" t="s">
        <v>30</v>
      </c>
      <c r="F4812" s="8" t="s">
        <v>3177</v>
      </c>
      <c r="G4812" s="10">
        <v>43815</v>
      </c>
      <c r="H4812" s="8" t="s">
        <v>31</v>
      </c>
      <c r="I4812" s="8" t="s">
        <v>38</v>
      </c>
      <c r="J4812" s="9">
        <v>9578.07</v>
      </c>
      <c r="K4812" s="9">
        <v>191.56</v>
      </c>
      <c r="L4812" s="8">
        <v>0</v>
      </c>
      <c r="M4812" s="14">
        <f t="shared" si="225"/>
        <v>9769.6299999999992</v>
      </c>
      <c r="N4812" s="8">
        <v>0</v>
      </c>
      <c r="O4812" s="8">
        <v>0</v>
      </c>
      <c r="P4812" s="8" t="s">
        <v>77</v>
      </c>
      <c r="R4812" s="8">
        <v>1</v>
      </c>
      <c r="S4812" s="13">
        <f>_xlfn.XLOOKUP(P4812,rif_fee_schedule!$A$2:$A$84,rif_fee_schedule!C$2:C$84, 0)*1.628</f>
        <v>9769.6279999999988</v>
      </c>
      <c r="T4812" s="13">
        <f>_xlfn.XLOOKUP(P4812,rif_fee_schedule!$A$2:$A$84,rif_fee_schedule!D$2:D$84, 0)</f>
        <v>5674</v>
      </c>
      <c r="U4812" s="14">
        <f t="shared" si="226"/>
        <v>9769.6279999999988</v>
      </c>
      <c r="V4812" s="14">
        <f t="shared" si="227"/>
        <v>5674</v>
      </c>
      <c r="W4812"/>
      <c r="Y4812" s="3">
        <v>23988344.25</v>
      </c>
      <c r="Z4812" s="3">
        <v>491993.61</v>
      </c>
      <c r="AA4812" s="3">
        <v>633517.25</v>
      </c>
      <c r="AB4812">
        <v>0</v>
      </c>
      <c r="AC4812" s="3">
        <v>0</v>
      </c>
      <c r="AD4812" s="2">
        <v>2811604.2</v>
      </c>
      <c r="AE4812" s="3">
        <v>599122533.62</v>
      </c>
      <c r="AF4812" s="3">
        <v>12164932.65</v>
      </c>
      <c r="AG4812" s="3">
        <v>2628720.44</v>
      </c>
      <c r="AH4812" s="3">
        <v>103699.7</v>
      </c>
      <c r="AI4812" s="3">
        <v>2074</v>
      </c>
      <c r="AJ4812" s="2">
        <v>-10188946.82</v>
      </c>
    </row>
    <row r="4813" spans="1:36" hidden="1" x14ac:dyDescent="0.25">
      <c r="A4813" s="8">
        <v>3</v>
      </c>
      <c r="B4813" s="8" t="s">
        <v>3183</v>
      </c>
      <c r="C4813" s="8">
        <v>420160000020</v>
      </c>
      <c r="D4813" s="8" t="s">
        <v>3184</v>
      </c>
      <c r="E4813" s="8" t="s">
        <v>30</v>
      </c>
      <c r="F4813" s="8" t="s">
        <v>3177</v>
      </c>
      <c r="G4813" s="10">
        <v>43811</v>
      </c>
      <c r="H4813" s="8" t="s">
        <v>31</v>
      </c>
      <c r="I4813" s="8" t="s">
        <v>38</v>
      </c>
      <c r="J4813" s="9">
        <v>9578.07</v>
      </c>
      <c r="K4813" s="9">
        <v>191.56</v>
      </c>
      <c r="L4813" s="8">
        <v>0</v>
      </c>
      <c r="M4813" s="14">
        <f t="shared" si="225"/>
        <v>9769.6299999999992</v>
      </c>
      <c r="N4813" s="8">
        <v>0</v>
      </c>
      <c r="O4813" s="8">
        <v>0</v>
      </c>
      <c r="P4813" s="8" t="s">
        <v>77</v>
      </c>
      <c r="R4813" s="8">
        <v>1</v>
      </c>
      <c r="S4813" s="13">
        <f>_xlfn.XLOOKUP(P4813,rif_fee_schedule!$A$2:$A$84,rif_fee_schedule!C$2:C$84, 0)*1.628</f>
        <v>9769.6279999999988</v>
      </c>
      <c r="T4813" s="13">
        <f>_xlfn.XLOOKUP(P4813,rif_fee_schedule!$A$2:$A$84,rif_fee_schedule!D$2:D$84, 0)</f>
        <v>5674</v>
      </c>
      <c r="U4813" s="14">
        <f t="shared" si="226"/>
        <v>9769.6279999999988</v>
      </c>
      <c r="V4813" s="14">
        <f t="shared" si="227"/>
        <v>5674</v>
      </c>
      <c r="W4813"/>
      <c r="Y4813" s="3">
        <v>23988344.25</v>
      </c>
      <c r="Z4813" s="3">
        <v>491993.61</v>
      </c>
      <c r="AA4813" s="3">
        <v>633517.25</v>
      </c>
      <c r="AB4813">
        <v>0</v>
      </c>
      <c r="AC4813" s="3">
        <v>0</v>
      </c>
      <c r="AD4813" s="2">
        <v>2811604.2</v>
      </c>
      <c r="AE4813" s="3">
        <v>599122533.62</v>
      </c>
      <c r="AF4813" s="3">
        <v>12164932.65</v>
      </c>
      <c r="AG4813" s="3">
        <v>2628720.44</v>
      </c>
      <c r="AH4813" s="3">
        <v>103699.7</v>
      </c>
      <c r="AI4813" s="3">
        <v>2074</v>
      </c>
      <c r="AJ4813" s="2">
        <v>-10188946.82</v>
      </c>
    </row>
    <row r="4814" spans="1:36" hidden="1" x14ac:dyDescent="0.25">
      <c r="A4814" s="8">
        <v>3</v>
      </c>
      <c r="B4814" s="8" t="s">
        <v>2947</v>
      </c>
      <c r="C4814" s="8">
        <v>420160000020</v>
      </c>
      <c r="D4814" s="8" t="s">
        <v>2948</v>
      </c>
      <c r="E4814" s="8" t="s">
        <v>30</v>
      </c>
      <c r="F4814" s="8" t="s">
        <v>2949</v>
      </c>
      <c r="G4814" s="10">
        <v>43815</v>
      </c>
      <c r="H4814" s="8" t="s">
        <v>31</v>
      </c>
      <c r="I4814" s="8" t="s">
        <v>38</v>
      </c>
      <c r="J4814" s="9">
        <v>9578.07</v>
      </c>
      <c r="K4814" s="9">
        <v>191.56</v>
      </c>
      <c r="L4814" s="8">
        <v>0</v>
      </c>
      <c r="M4814" s="14">
        <f t="shared" si="225"/>
        <v>9769.6299999999992</v>
      </c>
      <c r="N4814" s="8">
        <v>0</v>
      </c>
      <c r="O4814" s="8">
        <v>0</v>
      </c>
      <c r="P4814" s="8" t="s">
        <v>77</v>
      </c>
      <c r="R4814" s="8">
        <v>1</v>
      </c>
      <c r="S4814" s="13">
        <f>_xlfn.XLOOKUP(P4814,rif_fee_schedule!$A$2:$A$84,rif_fee_schedule!C$2:C$84, 0)*1.628</f>
        <v>9769.6279999999988</v>
      </c>
      <c r="T4814" s="13">
        <f>_xlfn.XLOOKUP(P4814,rif_fee_schedule!$A$2:$A$84,rif_fee_schedule!D$2:D$84, 0)</f>
        <v>5674</v>
      </c>
      <c r="U4814" s="14">
        <f t="shared" si="226"/>
        <v>9769.6279999999988</v>
      </c>
      <c r="V4814" s="14">
        <f t="shared" si="227"/>
        <v>5674</v>
      </c>
      <c r="W4814"/>
      <c r="Y4814" s="3">
        <v>23988344.25</v>
      </c>
      <c r="Z4814" s="3">
        <v>491993.61</v>
      </c>
      <c r="AA4814" s="3">
        <v>633517.25</v>
      </c>
      <c r="AB4814">
        <v>0</v>
      </c>
      <c r="AC4814" s="3">
        <v>0</v>
      </c>
      <c r="AD4814" s="2">
        <v>2811604.2</v>
      </c>
      <c r="AE4814" s="3">
        <v>599122533.62</v>
      </c>
      <c r="AF4814" s="3">
        <v>12164932.65</v>
      </c>
      <c r="AG4814" s="3">
        <v>2628720.44</v>
      </c>
      <c r="AH4814" s="3">
        <v>103699.7</v>
      </c>
      <c r="AI4814" s="3">
        <v>2074</v>
      </c>
      <c r="AJ4814" s="2">
        <v>-10188946.82</v>
      </c>
    </row>
    <row r="4815" spans="1:36" hidden="1" x14ac:dyDescent="0.25">
      <c r="A4815" s="8">
        <v>3</v>
      </c>
      <c r="B4815" s="8" t="s">
        <v>3046</v>
      </c>
      <c r="C4815" s="8">
        <v>420160000020</v>
      </c>
      <c r="D4815" s="8" t="s">
        <v>3047</v>
      </c>
      <c r="E4815" s="8" t="s">
        <v>30</v>
      </c>
      <c r="F4815" s="8" t="s">
        <v>3048</v>
      </c>
      <c r="G4815" s="10">
        <v>43815</v>
      </c>
      <c r="H4815" s="8" t="s">
        <v>31</v>
      </c>
      <c r="I4815" s="8" t="s">
        <v>38</v>
      </c>
      <c r="J4815" s="9">
        <v>9578.07</v>
      </c>
      <c r="K4815" s="9">
        <v>191.56</v>
      </c>
      <c r="L4815" s="8">
        <v>0</v>
      </c>
      <c r="M4815" s="14">
        <f t="shared" si="225"/>
        <v>9769.6299999999992</v>
      </c>
      <c r="N4815" s="8">
        <v>0</v>
      </c>
      <c r="O4815" s="8">
        <v>0</v>
      </c>
      <c r="P4815" s="8" t="s">
        <v>77</v>
      </c>
      <c r="R4815" s="8">
        <v>1</v>
      </c>
      <c r="S4815" s="13">
        <f>_xlfn.XLOOKUP(P4815,rif_fee_schedule!$A$2:$A$84,rif_fee_schedule!C$2:C$84, 0)*1.628</f>
        <v>9769.6279999999988</v>
      </c>
      <c r="T4815" s="13">
        <f>_xlfn.XLOOKUP(P4815,rif_fee_schedule!$A$2:$A$84,rif_fee_schedule!D$2:D$84, 0)</f>
        <v>5674</v>
      </c>
      <c r="U4815" s="14">
        <f t="shared" si="226"/>
        <v>9769.6279999999988</v>
      </c>
      <c r="V4815" s="14">
        <f t="shared" si="227"/>
        <v>5674</v>
      </c>
      <c r="W4815"/>
      <c r="Y4815" s="3">
        <v>23988344.25</v>
      </c>
      <c r="Z4815" s="3">
        <v>491993.61</v>
      </c>
      <c r="AA4815" s="3">
        <v>633517.25</v>
      </c>
      <c r="AB4815">
        <v>0</v>
      </c>
      <c r="AC4815" s="3">
        <v>0</v>
      </c>
      <c r="AD4815" s="2">
        <v>2811604.2</v>
      </c>
      <c r="AE4815" s="3">
        <v>599122533.62</v>
      </c>
      <c r="AF4815" s="3">
        <v>12164932.65</v>
      </c>
      <c r="AG4815" s="3">
        <v>2628720.44</v>
      </c>
      <c r="AH4815" s="3">
        <v>103699.7</v>
      </c>
      <c r="AI4815" s="3">
        <v>2074</v>
      </c>
      <c r="AJ4815" s="2">
        <v>-10188946.82</v>
      </c>
    </row>
    <row r="4816" spans="1:36" hidden="1" x14ac:dyDescent="0.25">
      <c r="A4816" s="8">
        <v>3</v>
      </c>
      <c r="B4816" s="8" t="s">
        <v>3172</v>
      </c>
      <c r="C4816" s="8">
        <v>420160000020</v>
      </c>
      <c r="D4816" s="8" t="s">
        <v>3173</v>
      </c>
      <c r="E4816" s="8" t="s">
        <v>30</v>
      </c>
      <c r="F4816" s="8" t="s">
        <v>3174</v>
      </c>
      <c r="G4816" s="10">
        <v>43815</v>
      </c>
      <c r="H4816" s="8" t="s">
        <v>31</v>
      </c>
      <c r="I4816" s="8" t="s">
        <v>38</v>
      </c>
      <c r="J4816" s="9">
        <v>9578.07</v>
      </c>
      <c r="K4816" s="9">
        <v>191.56</v>
      </c>
      <c r="L4816" s="8">
        <v>0</v>
      </c>
      <c r="M4816" s="14">
        <f t="shared" si="225"/>
        <v>9769.6299999999992</v>
      </c>
      <c r="N4816" s="8">
        <v>0</v>
      </c>
      <c r="O4816" s="8">
        <v>0</v>
      </c>
      <c r="P4816" s="8" t="s">
        <v>77</v>
      </c>
      <c r="R4816" s="8">
        <v>1</v>
      </c>
      <c r="S4816" s="13">
        <f>_xlfn.XLOOKUP(P4816,rif_fee_schedule!$A$2:$A$84,rif_fee_schedule!C$2:C$84, 0)*1.628</f>
        <v>9769.6279999999988</v>
      </c>
      <c r="T4816" s="13">
        <f>_xlfn.XLOOKUP(P4816,rif_fee_schedule!$A$2:$A$84,rif_fee_schedule!D$2:D$84, 0)</f>
        <v>5674</v>
      </c>
      <c r="U4816" s="14">
        <f t="shared" si="226"/>
        <v>9769.6279999999988</v>
      </c>
      <c r="V4816" s="14">
        <f t="shared" si="227"/>
        <v>5674</v>
      </c>
      <c r="W4816"/>
      <c r="Y4816" s="3">
        <v>23988344.25</v>
      </c>
      <c r="Z4816" s="3">
        <v>491993.61</v>
      </c>
      <c r="AA4816" s="3">
        <v>633517.25</v>
      </c>
      <c r="AB4816">
        <v>0</v>
      </c>
      <c r="AC4816" s="3">
        <v>0</v>
      </c>
      <c r="AD4816" s="2">
        <v>2811604.2</v>
      </c>
      <c r="AE4816" s="3">
        <v>599122533.62</v>
      </c>
      <c r="AF4816" s="3">
        <v>12164932.65</v>
      </c>
      <c r="AG4816" s="3">
        <v>2628720.44</v>
      </c>
      <c r="AH4816" s="3">
        <v>103699.7</v>
      </c>
      <c r="AI4816" s="3">
        <v>2074</v>
      </c>
      <c r="AJ4816" s="2">
        <v>-10188946.82</v>
      </c>
    </row>
    <row r="4817" spans="1:36" hidden="1" x14ac:dyDescent="0.25">
      <c r="A4817" s="8">
        <v>3</v>
      </c>
      <c r="B4817" s="8" t="s">
        <v>3210</v>
      </c>
      <c r="C4817" s="8">
        <v>420160000020</v>
      </c>
      <c r="D4817" s="8" t="s">
        <v>3211</v>
      </c>
      <c r="E4817" s="8" t="s">
        <v>30</v>
      </c>
      <c r="F4817" s="8" t="s">
        <v>3177</v>
      </c>
      <c r="G4817" s="10">
        <v>43812</v>
      </c>
      <c r="H4817" s="8" t="s">
        <v>31</v>
      </c>
      <c r="I4817" s="8" t="s">
        <v>38</v>
      </c>
      <c r="J4817" s="9">
        <v>9578.07</v>
      </c>
      <c r="K4817" s="9">
        <v>191.56</v>
      </c>
      <c r="L4817" s="8">
        <v>0</v>
      </c>
      <c r="M4817" s="14">
        <f t="shared" si="225"/>
        <v>9769.6299999999992</v>
      </c>
      <c r="N4817" s="8">
        <v>0</v>
      </c>
      <c r="O4817" s="8">
        <v>0</v>
      </c>
      <c r="P4817" s="8" t="s">
        <v>77</v>
      </c>
      <c r="R4817" s="8">
        <v>1</v>
      </c>
      <c r="S4817" s="13">
        <f>_xlfn.XLOOKUP(P4817,rif_fee_schedule!$A$2:$A$84,rif_fee_schedule!C$2:C$84, 0)*1.628</f>
        <v>9769.6279999999988</v>
      </c>
      <c r="T4817" s="13">
        <f>_xlfn.XLOOKUP(P4817,rif_fee_schedule!$A$2:$A$84,rif_fee_schedule!D$2:D$84, 0)</f>
        <v>5674</v>
      </c>
      <c r="U4817" s="14">
        <f t="shared" si="226"/>
        <v>9769.6279999999988</v>
      </c>
      <c r="V4817" s="14">
        <f t="shared" si="227"/>
        <v>5674</v>
      </c>
      <c r="W4817"/>
      <c r="Y4817" s="3">
        <v>23988344.25</v>
      </c>
      <c r="Z4817" s="3">
        <v>491993.61</v>
      </c>
      <c r="AA4817" s="3">
        <v>633517.25</v>
      </c>
      <c r="AB4817">
        <v>0</v>
      </c>
      <c r="AC4817" s="3">
        <v>0</v>
      </c>
      <c r="AD4817" s="2">
        <v>2811604.2</v>
      </c>
      <c r="AE4817" s="3">
        <v>599122533.62</v>
      </c>
      <c r="AF4817" s="3">
        <v>12164932.65</v>
      </c>
      <c r="AG4817" s="3">
        <v>2628720.44</v>
      </c>
      <c r="AH4817" s="3">
        <v>103699.7</v>
      </c>
      <c r="AI4817" s="3">
        <v>2074</v>
      </c>
      <c r="AJ4817" s="2">
        <v>-10188946.82</v>
      </c>
    </row>
    <row r="4818" spans="1:36" hidden="1" x14ac:dyDescent="0.25">
      <c r="A4818" s="8">
        <v>3</v>
      </c>
      <c r="B4818" s="8" t="s">
        <v>2988</v>
      </c>
      <c r="C4818" s="8">
        <v>420160000020</v>
      </c>
      <c r="D4818" s="8" t="s">
        <v>2989</v>
      </c>
      <c r="E4818" s="8" t="s">
        <v>30</v>
      </c>
      <c r="F4818" s="8" t="s">
        <v>2949</v>
      </c>
      <c r="G4818" s="10">
        <v>43811</v>
      </c>
      <c r="H4818" s="8" t="s">
        <v>31</v>
      </c>
      <c r="I4818" s="8" t="s">
        <v>38</v>
      </c>
      <c r="J4818" s="9">
        <v>9578.07</v>
      </c>
      <c r="K4818" s="9">
        <v>191.56</v>
      </c>
      <c r="L4818" s="8">
        <v>0</v>
      </c>
      <c r="M4818" s="14">
        <f t="shared" si="225"/>
        <v>9769.6299999999992</v>
      </c>
      <c r="N4818" s="8">
        <v>0</v>
      </c>
      <c r="O4818" s="8">
        <v>0</v>
      </c>
      <c r="P4818" s="8" t="s">
        <v>77</v>
      </c>
      <c r="R4818" s="8">
        <v>1</v>
      </c>
      <c r="S4818" s="13">
        <f>_xlfn.XLOOKUP(P4818,rif_fee_schedule!$A$2:$A$84,rif_fee_schedule!C$2:C$84, 0)*1.628</f>
        <v>9769.6279999999988</v>
      </c>
      <c r="T4818" s="13">
        <f>_xlfn.XLOOKUP(P4818,rif_fee_schedule!$A$2:$A$84,rif_fee_schedule!D$2:D$84, 0)</f>
        <v>5674</v>
      </c>
      <c r="U4818" s="14">
        <f t="shared" si="226"/>
        <v>9769.6279999999988</v>
      </c>
      <c r="V4818" s="14">
        <f t="shared" si="227"/>
        <v>5674</v>
      </c>
      <c r="W4818"/>
      <c r="Y4818" s="3">
        <v>23988344.25</v>
      </c>
      <c r="Z4818" s="3">
        <v>491993.61</v>
      </c>
      <c r="AA4818" s="3">
        <v>633517.25</v>
      </c>
      <c r="AB4818">
        <v>0</v>
      </c>
      <c r="AC4818" s="3">
        <v>0</v>
      </c>
      <c r="AD4818" s="2">
        <v>2811604.2</v>
      </c>
      <c r="AE4818" s="3">
        <v>599122533.62</v>
      </c>
      <c r="AF4818" s="3">
        <v>12164932.65</v>
      </c>
      <c r="AG4818" s="3">
        <v>2628720.44</v>
      </c>
      <c r="AH4818" s="3">
        <v>103699.7</v>
      </c>
      <c r="AI4818" s="3">
        <v>2074</v>
      </c>
      <c r="AJ4818" s="2">
        <v>-10188946.82</v>
      </c>
    </row>
    <row r="4819" spans="1:36" hidden="1" x14ac:dyDescent="0.25">
      <c r="A4819" s="8">
        <v>3</v>
      </c>
      <c r="B4819" s="8" t="s">
        <v>3199</v>
      </c>
      <c r="C4819" s="8">
        <v>420160000020</v>
      </c>
      <c r="D4819" s="8" t="s">
        <v>3200</v>
      </c>
      <c r="E4819" s="8" t="s">
        <v>30</v>
      </c>
      <c r="F4819" s="8" t="s">
        <v>3174</v>
      </c>
      <c r="G4819" s="10">
        <v>43818</v>
      </c>
      <c r="H4819" s="8" t="s">
        <v>31</v>
      </c>
      <c r="I4819" s="8" t="s">
        <v>38</v>
      </c>
      <c r="J4819" s="9">
        <v>9578.07</v>
      </c>
      <c r="K4819" s="9">
        <v>191.56</v>
      </c>
      <c r="L4819" s="8">
        <v>0</v>
      </c>
      <c r="M4819" s="14">
        <f t="shared" si="225"/>
        <v>9769.6299999999992</v>
      </c>
      <c r="N4819" s="8">
        <v>0</v>
      </c>
      <c r="O4819" s="8">
        <v>0</v>
      </c>
      <c r="P4819" s="8" t="s">
        <v>77</v>
      </c>
      <c r="R4819" s="8">
        <v>1</v>
      </c>
      <c r="S4819" s="13">
        <f>_xlfn.XLOOKUP(P4819,rif_fee_schedule!$A$2:$A$84,rif_fee_schedule!C$2:C$84, 0)*1.628</f>
        <v>9769.6279999999988</v>
      </c>
      <c r="T4819" s="13">
        <f>_xlfn.XLOOKUP(P4819,rif_fee_schedule!$A$2:$A$84,rif_fee_schedule!D$2:D$84, 0)</f>
        <v>5674</v>
      </c>
      <c r="U4819" s="14">
        <f t="shared" si="226"/>
        <v>9769.6279999999988</v>
      </c>
      <c r="V4819" s="14">
        <f t="shared" si="227"/>
        <v>5674</v>
      </c>
      <c r="W4819"/>
      <c r="Y4819" s="3">
        <v>23988344.25</v>
      </c>
      <c r="Z4819" s="3">
        <v>491993.61</v>
      </c>
      <c r="AA4819" s="3">
        <v>633517.25</v>
      </c>
      <c r="AB4819">
        <v>0</v>
      </c>
      <c r="AC4819" s="3">
        <v>0</v>
      </c>
      <c r="AD4819" s="2">
        <v>2811604.2</v>
      </c>
      <c r="AE4819" s="3">
        <v>599122533.62</v>
      </c>
      <c r="AF4819" s="3">
        <v>12164932.65</v>
      </c>
      <c r="AG4819" s="3">
        <v>2628720.44</v>
      </c>
      <c r="AH4819" s="3">
        <v>103699.7</v>
      </c>
      <c r="AI4819" s="3">
        <v>2074</v>
      </c>
      <c r="AJ4819" s="2">
        <v>-10188946.82</v>
      </c>
    </row>
    <row r="4820" spans="1:36" hidden="1" x14ac:dyDescent="0.25">
      <c r="A4820" s="8">
        <v>3</v>
      </c>
      <c r="B4820" s="8" t="s">
        <v>2996</v>
      </c>
      <c r="C4820" s="8">
        <v>420160000020</v>
      </c>
      <c r="D4820" s="8" t="s">
        <v>2997</v>
      </c>
      <c r="E4820" s="8" t="s">
        <v>30</v>
      </c>
      <c r="F4820" s="8" t="s">
        <v>2998</v>
      </c>
      <c r="G4820" s="10">
        <v>43812</v>
      </c>
      <c r="H4820" s="8" t="s">
        <v>31</v>
      </c>
      <c r="I4820" s="8" t="s">
        <v>38</v>
      </c>
      <c r="J4820" s="9">
        <v>9578.07</v>
      </c>
      <c r="K4820" s="9">
        <v>191.56</v>
      </c>
      <c r="L4820" s="8">
        <v>0</v>
      </c>
      <c r="M4820" s="14">
        <f t="shared" si="225"/>
        <v>9769.6299999999992</v>
      </c>
      <c r="N4820" s="8">
        <v>0</v>
      </c>
      <c r="O4820" s="8">
        <v>0</v>
      </c>
      <c r="P4820" s="8" t="s">
        <v>77</v>
      </c>
      <c r="R4820" s="8">
        <v>1</v>
      </c>
      <c r="S4820" s="13">
        <f>_xlfn.XLOOKUP(P4820,rif_fee_schedule!$A$2:$A$84,rif_fee_schedule!C$2:C$84, 0)*1.628</f>
        <v>9769.6279999999988</v>
      </c>
      <c r="T4820" s="13">
        <f>_xlfn.XLOOKUP(P4820,rif_fee_schedule!$A$2:$A$84,rif_fee_schedule!D$2:D$84, 0)</f>
        <v>5674</v>
      </c>
      <c r="U4820" s="14">
        <f t="shared" si="226"/>
        <v>9769.6279999999988</v>
      </c>
      <c r="V4820" s="14">
        <f t="shared" si="227"/>
        <v>5674</v>
      </c>
      <c r="W4820"/>
      <c r="Y4820" s="3">
        <v>23988344.25</v>
      </c>
      <c r="Z4820" s="3">
        <v>491993.61</v>
      </c>
      <c r="AA4820" s="3">
        <v>633517.25</v>
      </c>
      <c r="AB4820">
        <v>0</v>
      </c>
      <c r="AC4820" s="3">
        <v>0</v>
      </c>
      <c r="AD4820" s="2">
        <v>2811604.2</v>
      </c>
      <c r="AE4820" s="3">
        <v>599122533.62</v>
      </c>
      <c r="AF4820" s="3">
        <v>12164932.65</v>
      </c>
      <c r="AG4820" s="3">
        <v>2628720.44</v>
      </c>
      <c r="AH4820" s="3">
        <v>103699.7</v>
      </c>
      <c r="AI4820" s="3">
        <v>2074</v>
      </c>
      <c r="AJ4820" s="2">
        <v>-10188946.82</v>
      </c>
    </row>
    <row r="4821" spans="1:36" hidden="1" x14ac:dyDescent="0.25">
      <c r="A4821" s="8">
        <v>3</v>
      </c>
      <c r="B4821" s="8" t="s">
        <v>3217</v>
      </c>
      <c r="C4821" s="8">
        <v>420160000020</v>
      </c>
      <c r="D4821" s="8" t="s">
        <v>3218</v>
      </c>
      <c r="E4821" s="8" t="s">
        <v>30</v>
      </c>
      <c r="F4821" s="8" t="s">
        <v>2998</v>
      </c>
      <c r="G4821" s="10">
        <v>43811</v>
      </c>
      <c r="H4821" s="8" t="s">
        <v>31</v>
      </c>
      <c r="I4821" s="8" t="s">
        <v>38</v>
      </c>
      <c r="J4821" s="9">
        <v>9578.07</v>
      </c>
      <c r="K4821" s="9">
        <v>191.56</v>
      </c>
      <c r="L4821" s="8">
        <v>0</v>
      </c>
      <c r="M4821" s="14">
        <f t="shared" si="225"/>
        <v>9769.6299999999992</v>
      </c>
      <c r="N4821" s="8">
        <v>0</v>
      </c>
      <c r="O4821" s="8">
        <v>0</v>
      </c>
      <c r="P4821" s="8" t="s">
        <v>77</v>
      </c>
      <c r="R4821" s="8">
        <v>1</v>
      </c>
      <c r="S4821" s="13">
        <f>_xlfn.XLOOKUP(P4821,rif_fee_schedule!$A$2:$A$84,rif_fee_schedule!C$2:C$84, 0)*1.628</f>
        <v>9769.6279999999988</v>
      </c>
      <c r="T4821" s="13">
        <f>_xlfn.XLOOKUP(P4821,rif_fee_schedule!$A$2:$A$84,rif_fee_schedule!D$2:D$84, 0)</f>
        <v>5674</v>
      </c>
      <c r="U4821" s="14">
        <f t="shared" si="226"/>
        <v>9769.6279999999988</v>
      </c>
      <c r="V4821" s="14">
        <f t="shared" si="227"/>
        <v>5674</v>
      </c>
      <c r="W4821"/>
      <c r="Y4821" s="3">
        <v>23988344.25</v>
      </c>
      <c r="Z4821" s="3">
        <v>491993.61</v>
      </c>
      <c r="AA4821" s="3">
        <v>633517.25</v>
      </c>
      <c r="AB4821">
        <v>0</v>
      </c>
      <c r="AC4821" s="3">
        <v>0</v>
      </c>
      <c r="AD4821" s="2">
        <v>2811604.2</v>
      </c>
      <c r="AE4821" s="3">
        <v>599122533.62</v>
      </c>
      <c r="AF4821" s="3">
        <v>12164932.65</v>
      </c>
      <c r="AG4821" s="3">
        <v>2628720.44</v>
      </c>
      <c r="AH4821" s="3">
        <v>103699.7</v>
      </c>
      <c r="AI4821" s="3">
        <v>2074</v>
      </c>
      <c r="AJ4821" s="2">
        <v>-10188946.82</v>
      </c>
    </row>
    <row r="4822" spans="1:36" hidden="1" x14ac:dyDescent="0.25">
      <c r="A4822" s="8">
        <v>3</v>
      </c>
      <c r="B4822" s="8" t="s">
        <v>3248</v>
      </c>
      <c r="C4822" s="8">
        <v>420160000020</v>
      </c>
      <c r="D4822" s="8" t="s">
        <v>3249</v>
      </c>
      <c r="E4822" s="8" t="s">
        <v>30</v>
      </c>
      <c r="F4822" s="8" t="s">
        <v>3198</v>
      </c>
      <c r="G4822" s="10">
        <v>43816</v>
      </c>
      <c r="H4822" s="8" t="s">
        <v>31</v>
      </c>
      <c r="I4822" s="8" t="s">
        <v>38</v>
      </c>
      <c r="J4822" s="9">
        <v>9578.07</v>
      </c>
      <c r="K4822" s="9">
        <v>191.56</v>
      </c>
      <c r="L4822" s="8">
        <v>0</v>
      </c>
      <c r="M4822" s="14">
        <f t="shared" si="225"/>
        <v>9769.6299999999992</v>
      </c>
      <c r="N4822" s="8">
        <v>0</v>
      </c>
      <c r="O4822" s="8">
        <v>0</v>
      </c>
      <c r="P4822" s="8" t="s">
        <v>77</v>
      </c>
      <c r="R4822" s="8">
        <v>1</v>
      </c>
      <c r="S4822" s="13">
        <f>_xlfn.XLOOKUP(P4822,rif_fee_schedule!$A$2:$A$84,rif_fee_schedule!C$2:C$84, 0)*1.628</f>
        <v>9769.6279999999988</v>
      </c>
      <c r="T4822" s="13">
        <f>_xlfn.XLOOKUP(P4822,rif_fee_schedule!$A$2:$A$84,rif_fee_schedule!D$2:D$84, 0)</f>
        <v>5674</v>
      </c>
      <c r="U4822" s="14">
        <f t="shared" si="226"/>
        <v>9769.6279999999988</v>
      </c>
      <c r="V4822" s="14">
        <f t="shared" si="227"/>
        <v>5674</v>
      </c>
      <c r="W4822"/>
      <c r="Y4822" s="3">
        <v>23988344.25</v>
      </c>
      <c r="Z4822" s="3">
        <v>491993.61</v>
      </c>
      <c r="AA4822" s="3">
        <v>633517.25</v>
      </c>
      <c r="AB4822">
        <v>0</v>
      </c>
      <c r="AC4822" s="3">
        <v>0</v>
      </c>
      <c r="AD4822" s="2">
        <v>2811604.2</v>
      </c>
      <c r="AE4822" s="3">
        <v>599122533.62</v>
      </c>
      <c r="AF4822" s="3">
        <v>12164932.65</v>
      </c>
      <c r="AG4822" s="3">
        <v>2628720.44</v>
      </c>
      <c r="AH4822" s="3">
        <v>103699.7</v>
      </c>
      <c r="AI4822" s="3">
        <v>2074</v>
      </c>
      <c r="AJ4822" s="2">
        <v>-10188946.82</v>
      </c>
    </row>
    <row r="4823" spans="1:36" hidden="1" x14ac:dyDescent="0.25">
      <c r="A4823" s="8">
        <v>3</v>
      </c>
      <c r="B4823" s="8" t="s">
        <v>3242</v>
      </c>
      <c r="C4823" s="8">
        <v>420160000020</v>
      </c>
      <c r="D4823" s="8" t="s">
        <v>3243</v>
      </c>
      <c r="E4823" s="8" t="s">
        <v>30</v>
      </c>
      <c r="F4823" s="8" t="s">
        <v>3198</v>
      </c>
      <c r="G4823" s="10">
        <v>43817</v>
      </c>
      <c r="H4823" s="8" t="s">
        <v>31</v>
      </c>
      <c r="I4823" s="8" t="s">
        <v>38</v>
      </c>
      <c r="J4823" s="9">
        <v>9578.07</v>
      </c>
      <c r="K4823" s="9">
        <v>191.56</v>
      </c>
      <c r="L4823" s="8">
        <v>0</v>
      </c>
      <c r="M4823" s="14">
        <f t="shared" si="225"/>
        <v>9769.6299999999992</v>
      </c>
      <c r="N4823" s="8">
        <v>0</v>
      </c>
      <c r="O4823" s="8">
        <v>0</v>
      </c>
      <c r="P4823" s="8" t="s">
        <v>77</v>
      </c>
      <c r="R4823" s="8">
        <v>1</v>
      </c>
      <c r="S4823" s="13">
        <f>_xlfn.XLOOKUP(P4823,rif_fee_schedule!$A$2:$A$84,rif_fee_schedule!C$2:C$84, 0)*1.628</f>
        <v>9769.6279999999988</v>
      </c>
      <c r="T4823" s="13">
        <f>_xlfn.XLOOKUP(P4823,rif_fee_schedule!$A$2:$A$84,rif_fee_schedule!D$2:D$84, 0)</f>
        <v>5674</v>
      </c>
      <c r="U4823" s="14">
        <f t="shared" si="226"/>
        <v>9769.6279999999988</v>
      </c>
      <c r="V4823" s="14">
        <f t="shared" si="227"/>
        <v>5674</v>
      </c>
      <c r="W4823"/>
      <c r="Y4823" s="3">
        <v>23988344.25</v>
      </c>
      <c r="Z4823" s="3">
        <v>491993.61</v>
      </c>
      <c r="AA4823" s="3">
        <v>633517.25</v>
      </c>
      <c r="AB4823">
        <v>0</v>
      </c>
      <c r="AC4823" s="3">
        <v>0</v>
      </c>
      <c r="AD4823" s="2">
        <v>2811604.2</v>
      </c>
      <c r="AE4823" s="3">
        <v>599122533.62</v>
      </c>
      <c r="AF4823" s="3">
        <v>12164932.65</v>
      </c>
      <c r="AG4823" s="3">
        <v>2628720.44</v>
      </c>
      <c r="AH4823" s="3">
        <v>103699.7</v>
      </c>
      <c r="AI4823" s="3">
        <v>2074</v>
      </c>
      <c r="AJ4823" s="2">
        <v>-10188946.82</v>
      </c>
    </row>
    <row r="4824" spans="1:36" hidden="1" x14ac:dyDescent="0.25">
      <c r="A4824" s="8">
        <v>3</v>
      </c>
      <c r="B4824" s="8" t="s">
        <v>3282</v>
      </c>
      <c r="C4824" s="8">
        <v>420160000020</v>
      </c>
      <c r="D4824" s="8" t="s">
        <v>3283</v>
      </c>
      <c r="E4824" s="8" t="s">
        <v>30</v>
      </c>
      <c r="F4824" s="8" t="s">
        <v>3180</v>
      </c>
      <c r="G4824" s="10">
        <v>43816</v>
      </c>
      <c r="H4824" s="8" t="s">
        <v>31</v>
      </c>
      <c r="I4824" s="8" t="s">
        <v>38</v>
      </c>
      <c r="J4824" s="9">
        <v>9578.07</v>
      </c>
      <c r="K4824" s="9">
        <v>191.56</v>
      </c>
      <c r="L4824" s="8">
        <v>0</v>
      </c>
      <c r="M4824" s="14">
        <f t="shared" si="225"/>
        <v>9769.6299999999992</v>
      </c>
      <c r="N4824" s="8">
        <v>0</v>
      </c>
      <c r="O4824" s="8">
        <v>0</v>
      </c>
      <c r="P4824" s="8" t="s">
        <v>77</v>
      </c>
      <c r="R4824" s="8">
        <v>1</v>
      </c>
      <c r="S4824" s="13">
        <f>_xlfn.XLOOKUP(P4824,rif_fee_schedule!$A$2:$A$84,rif_fee_schedule!C$2:C$84, 0)*1.628</f>
        <v>9769.6279999999988</v>
      </c>
      <c r="T4824" s="13">
        <f>_xlfn.XLOOKUP(P4824,rif_fee_schedule!$A$2:$A$84,rif_fee_schedule!D$2:D$84, 0)</f>
        <v>5674</v>
      </c>
      <c r="U4824" s="14">
        <f t="shared" si="226"/>
        <v>9769.6279999999988</v>
      </c>
      <c r="V4824" s="14">
        <f t="shared" si="227"/>
        <v>5674</v>
      </c>
      <c r="W4824"/>
      <c r="Y4824" s="3">
        <v>23988344.25</v>
      </c>
      <c r="Z4824" s="3">
        <v>491993.61</v>
      </c>
      <c r="AA4824" s="3">
        <v>633517.25</v>
      </c>
      <c r="AB4824">
        <v>0</v>
      </c>
      <c r="AC4824" s="3">
        <v>0</v>
      </c>
      <c r="AD4824" s="2">
        <v>2811604.2</v>
      </c>
      <c r="AE4824" s="3">
        <v>599122533.62</v>
      </c>
      <c r="AF4824" s="3">
        <v>12164932.65</v>
      </c>
      <c r="AG4824" s="3">
        <v>2628720.44</v>
      </c>
      <c r="AH4824" s="3">
        <v>103699.7</v>
      </c>
      <c r="AI4824" s="3">
        <v>2074</v>
      </c>
      <c r="AJ4824" s="2">
        <v>-10188946.82</v>
      </c>
    </row>
    <row r="4825" spans="1:36" hidden="1" x14ac:dyDescent="0.25">
      <c r="A4825" s="8">
        <v>3</v>
      </c>
      <c r="B4825" s="8" t="s">
        <v>3192</v>
      </c>
      <c r="C4825" s="8">
        <v>420160000020</v>
      </c>
      <c r="D4825" s="8" t="s">
        <v>3193</v>
      </c>
      <c r="E4825" s="8" t="s">
        <v>30</v>
      </c>
      <c r="F4825" s="8" t="s">
        <v>2998</v>
      </c>
      <c r="G4825" s="10">
        <v>43816</v>
      </c>
      <c r="H4825" s="8" t="s">
        <v>31</v>
      </c>
      <c r="I4825" s="8" t="s">
        <v>38</v>
      </c>
      <c r="J4825" s="9">
        <v>9578.07</v>
      </c>
      <c r="K4825" s="9">
        <v>191.56</v>
      </c>
      <c r="L4825" s="8">
        <v>0</v>
      </c>
      <c r="M4825" s="14">
        <f t="shared" si="225"/>
        <v>9769.6299999999992</v>
      </c>
      <c r="N4825" s="8">
        <v>0</v>
      </c>
      <c r="O4825" s="8">
        <v>0</v>
      </c>
      <c r="P4825" s="8" t="s">
        <v>77</v>
      </c>
      <c r="R4825" s="8">
        <v>1</v>
      </c>
      <c r="S4825" s="13">
        <f>_xlfn.XLOOKUP(P4825,rif_fee_schedule!$A$2:$A$84,rif_fee_schedule!C$2:C$84, 0)*1.628</f>
        <v>9769.6279999999988</v>
      </c>
      <c r="T4825" s="13">
        <f>_xlfn.XLOOKUP(P4825,rif_fee_schedule!$A$2:$A$84,rif_fee_schedule!D$2:D$84, 0)</f>
        <v>5674</v>
      </c>
      <c r="U4825" s="14">
        <f t="shared" si="226"/>
        <v>9769.6279999999988</v>
      </c>
      <c r="V4825" s="14">
        <f t="shared" si="227"/>
        <v>5674</v>
      </c>
      <c r="W4825"/>
      <c r="Y4825" s="3">
        <v>23988344.25</v>
      </c>
      <c r="Z4825" s="3">
        <v>491993.61</v>
      </c>
      <c r="AA4825" s="3">
        <v>633517.25</v>
      </c>
      <c r="AB4825">
        <v>0</v>
      </c>
      <c r="AC4825" s="3">
        <v>0</v>
      </c>
      <c r="AD4825" s="2">
        <v>2811604.2</v>
      </c>
      <c r="AE4825" s="3">
        <v>599122533.62</v>
      </c>
      <c r="AF4825" s="3">
        <v>12164932.65</v>
      </c>
      <c r="AG4825" s="3">
        <v>2628720.44</v>
      </c>
      <c r="AH4825" s="3">
        <v>103699.7</v>
      </c>
      <c r="AI4825" s="3">
        <v>2074</v>
      </c>
      <c r="AJ4825" s="2">
        <v>-10188946.82</v>
      </c>
    </row>
    <row r="4826" spans="1:36" hidden="1" x14ac:dyDescent="0.25">
      <c r="A4826" s="8">
        <v>3</v>
      </c>
      <c r="B4826" s="8" t="s">
        <v>3181</v>
      </c>
      <c r="C4826" s="8">
        <v>420160000020</v>
      </c>
      <c r="D4826" s="8" t="s">
        <v>3182</v>
      </c>
      <c r="E4826" s="8" t="s">
        <v>30</v>
      </c>
      <c r="F4826" s="8" t="s">
        <v>3051</v>
      </c>
      <c r="G4826" s="10">
        <v>43815</v>
      </c>
      <c r="H4826" s="8" t="s">
        <v>31</v>
      </c>
      <c r="I4826" s="8" t="s">
        <v>38</v>
      </c>
      <c r="J4826" s="9">
        <v>9578.07</v>
      </c>
      <c r="K4826" s="9">
        <v>191.56</v>
      </c>
      <c r="L4826" s="8">
        <v>0</v>
      </c>
      <c r="M4826" s="14">
        <f t="shared" si="225"/>
        <v>9769.6299999999992</v>
      </c>
      <c r="N4826" s="8">
        <v>0</v>
      </c>
      <c r="O4826" s="8">
        <v>0</v>
      </c>
      <c r="P4826" s="8" t="s">
        <v>77</v>
      </c>
      <c r="R4826" s="8">
        <v>1</v>
      </c>
      <c r="S4826" s="13">
        <f>_xlfn.XLOOKUP(P4826,rif_fee_schedule!$A$2:$A$84,rif_fee_schedule!C$2:C$84, 0)*1.628</f>
        <v>9769.6279999999988</v>
      </c>
      <c r="T4826" s="13">
        <f>_xlfn.XLOOKUP(P4826,rif_fee_schedule!$A$2:$A$84,rif_fee_schedule!D$2:D$84, 0)</f>
        <v>5674</v>
      </c>
      <c r="U4826" s="14">
        <f t="shared" si="226"/>
        <v>9769.6279999999988</v>
      </c>
      <c r="V4826" s="14">
        <f t="shared" si="227"/>
        <v>5674</v>
      </c>
      <c r="W4826"/>
      <c r="Y4826" s="3">
        <v>23988344.25</v>
      </c>
      <c r="Z4826" s="3">
        <v>491993.61</v>
      </c>
      <c r="AA4826" s="3">
        <v>633517.25</v>
      </c>
      <c r="AB4826">
        <v>0</v>
      </c>
      <c r="AC4826" s="3">
        <v>0</v>
      </c>
      <c r="AD4826" s="2">
        <v>2811604.2</v>
      </c>
      <c r="AE4826" s="3">
        <v>599122533.62</v>
      </c>
      <c r="AF4826" s="3">
        <v>12164932.65</v>
      </c>
      <c r="AG4826" s="3">
        <v>2628720.44</v>
      </c>
      <c r="AH4826" s="3">
        <v>103699.7</v>
      </c>
      <c r="AI4826" s="3">
        <v>2074</v>
      </c>
      <c r="AJ4826" s="2">
        <v>-10188946.82</v>
      </c>
    </row>
    <row r="4827" spans="1:36" hidden="1" x14ac:dyDescent="0.25">
      <c r="A4827" s="8">
        <v>3</v>
      </c>
      <c r="B4827" s="8" t="s">
        <v>3049</v>
      </c>
      <c r="C4827" s="8">
        <v>420160000020</v>
      </c>
      <c r="D4827" s="8" t="s">
        <v>3050</v>
      </c>
      <c r="E4827" s="8" t="s">
        <v>30</v>
      </c>
      <c r="F4827" s="8" t="s">
        <v>3051</v>
      </c>
      <c r="G4827" s="10">
        <v>43815</v>
      </c>
      <c r="H4827" s="8" t="s">
        <v>31</v>
      </c>
      <c r="I4827" s="8" t="s">
        <v>38</v>
      </c>
      <c r="J4827" s="9">
        <v>9578.07</v>
      </c>
      <c r="K4827" s="9">
        <v>191.56</v>
      </c>
      <c r="L4827" s="8">
        <v>0</v>
      </c>
      <c r="M4827" s="14">
        <f t="shared" si="225"/>
        <v>9769.6299999999992</v>
      </c>
      <c r="N4827" s="8">
        <v>0</v>
      </c>
      <c r="O4827" s="8">
        <v>0</v>
      </c>
      <c r="P4827" s="8" t="s">
        <v>77</v>
      </c>
      <c r="R4827" s="8">
        <v>1</v>
      </c>
      <c r="S4827" s="13">
        <f>_xlfn.XLOOKUP(P4827,rif_fee_schedule!$A$2:$A$84,rif_fee_schedule!C$2:C$84, 0)*1.628</f>
        <v>9769.6279999999988</v>
      </c>
      <c r="T4827" s="13">
        <f>_xlfn.XLOOKUP(P4827,rif_fee_schedule!$A$2:$A$84,rif_fee_schedule!D$2:D$84, 0)</f>
        <v>5674</v>
      </c>
      <c r="U4827" s="14">
        <f t="shared" si="226"/>
        <v>9769.6279999999988</v>
      </c>
      <c r="V4827" s="14">
        <f t="shared" si="227"/>
        <v>5674</v>
      </c>
      <c r="W4827"/>
      <c r="Y4827" s="3">
        <v>23988344.25</v>
      </c>
      <c r="Z4827" s="3">
        <v>491993.61</v>
      </c>
      <c r="AA4827" s="3">
        <v>633517.25</v>
      </c>
      <c r="AB4827">
        <v>0</v>
      </c>
      <c r="AC4827" s="3">
        <v>0</v>
      </c>
      <c r="AD4827" s="2">
        <v>2811604.2</v>
      </c>
      <c r="AE4827" s="3">
        <v>599122533.62</v>
      </c>
      <c r="AF4827" s="3">
        <v>12164932.65</v>
      </c>
      <c r="AG4827" s="3">
        <v>2628720.44</v>
      </c>
      <c r="AH4827" s="3">
        <v>103699.7</v>
      </c>
      <c r="AI4827" s="3">
        <v>2074</v>
      </c>
      <c r="AJ4827" s="2">
        <v>-10188946.82</v>
      </c>
    </row>
    <row r="4828" spans="1:36" hidden="1" x14ac:dyDescent="0.25">
      <c r="A4828" s="8">
        <v>3</v>
      </c>
      <c r="B4828" s="8" t="s">
        <v>3178</v>
      </c>
      <c r="C4828" s="8">
        <v>420160000020</v>
      </c>
      <c r="D4828" s="8" t="s">
        <v>3179</v>
      </c>
      <c r="E4828" s="8" t="s">
        <v>30</v>
      </c>
      <c r="F4828" s="8" t="s">
        <v>3180</v>
      </c>
      <c r="G4828" s="10">
        <v>43815</v>
      </c>
      <c r="H4828" s="8" t="s">
        <v>31</v>
      </c>
      <c r="I4828" s="8" t="s">
        <v>38</v>
      </c>
      <c r="J4828" s="9">
        <v>9578.07</v>
      </c>
      <c r="K4828" s="9">
        <v>191.56</v>
      </c>
      <c r="L4828" s="8">
        <v>0</v>
      </c>
      <c r="M4828" s="14">
        <f t="shared" si="225"/>
        <v>9769.6299999999992</v>
      </c>
      <c r="N4828" s="8">
        <v>0</v>
      </c>
      <c r="O4828" s="8">
        <v>0</v>
      </c>
      <c r="P4828" s="8" t="s">
        <v>77</v>
      </c>
      <c r="R4828" s="8">
        <v>1</v>
      </c>
      <c r="S4828" s="13">
        <f>_xlfn.XLOOKUP(P4828,rif_fee_schedule!$A$2:$A$84,rif_fee_schedule!C$2:C$84, 0)*1.628</f>
        <v>9769.6279999999988</v>
      </c>
      <c r="T4828" s="13">
        <f>_xlfn.XLOOKUP(P4828,rif_fee_schedule!$A$2:$A$84,rif_fee_schedule!D$2:D$84, 0)</f>
        <v>5674</v>
      </c>
      <c r="U4828" s="14">
        <f t="shared" si="226"/>
        <v>9769.6279999999988</v>
      </c>
      <c r="V4828" s="14">
        <f t="shared" si="227"/>
        <v>5674</v>
      </c>
      <c r="W4828"/>
      <c r="Y4828" s="3">
        <v>23988344.25</v>
      </c>
      <c r="Z4828" s="3">
        <v>491993.61</v>
      </c>
      <c r="AA4828" s="3">
        <v>633517.25</v>
      </c>
      <c r="AB4828">
        <v>0</v>
      </c>
      <c r="AC4828" s="3">
        <v>0</v>
      </c>
      <c r="AD4828" s="2">
        <v>2811604.2</v>
      </c>
      <c r="AE4828" s="3">
        <v>599122533.62</v>
      </c>
      <c r="AF4828" s="3">
        <v>12164932.65</v>
      </c>
      <c r="AG4828" s="3">
        <v>2628720.44</v>
      </c>
      <c r="AH4828" s="3">
        <v>103699.7</v>
      </c>
      <c r="AI4828" s="3">
        <v>2074</v>
      </c>
      <c r="AJ4828" s="2">
        <v>-10188946.82</v>
      </c>
    </row>
    <row r="4829" spans="1:36" hidden="1" x14ac:dyDescent="0.25">
      <c r="A4829" s="8">
        <v>3</v>
      </c>
      <c r="B4829" s="8" t="s">
        <v>3194</v>
      </c>
      <c r="C4829" s="8">
        <v>420160000020</v>
      </c>
      <c r="D4829" s="8" t="s">
        <v>3195</v>
      </c>
      <c r="E4829" s="8" t="s">
        <v>30</v>
      </c>
      <c r="F4829" s="8" t="s">
        <v>3051</v>
      </c>
      <c r="G4829" s="10">
        <v>43816</v>
      </c>
      <c r="H4829" s="8" t="s">
        <v>31</v>
      </c>
      <c r="I4829" s="8" t="s">
        <v>38</v>
      </c>
      <c r="J4829" s="9">
        <v>9578.07</v>
      </c>
      <c r="K4829" s="9">
        <v>191.56</v>
      </c>
      <c r="L4829" s="8">
        <v>0</v>
      </c>
      <c r="M4829" s="14">
        <f t="shared" si="225"/>
        <v>9769.6299999999992</v>
      </c>
      <c r="N4829" s="8">
        <v>0</v>
      </c>
      <c r="O4829" s="8">
        <v>0</v>
      </c>
      <c r="P4829" s="8" t="s">
        <v>77</v>
      </c>
      <c r="R4829" s="8">
        <v>1</v>
      </c>
      <c r="S4829" s="13">
        <f>_xlfn.XLOOKUP(P4829,rif_fee_schedule!$A$2:$A$84,rif_fee_schedule!C$2:C$84, 0)*1.628</f>
        <v>9769.6279999999988</v>
      </c>
      <c r="T4829" s="13">
        <f>_xlfn.XLOOKUP(P4829,rif_fee_schedule!$A$2:$A$84,rif_fee_schedule!D$2:D$84, 0)</f>
        <v>5674</v>
      </c>
      <c r="U4829" s="14">
        <f t="shared" si="226"/>
        <v>9769.6279999999988</v>
      </c>
      <c r="V4829" s="14">
        <f t="shared" si="227"/>
        <v>5674</v>
      </c>
      <c r="W4829"/>
      <c r="Y4829" s="3">
        <v>23988344.25</v>
      </c>
      <c r="Z4829" s="3">
        <v>491993.61</v>
      </c>
      <c r="AA4829" s="3">
        <v>633517.25</v>
      </c>
      <c r="AB4829">
        <v>0</v>
      </c>
      <c r="AC4829" s="3">
        <v>0</v>
      </c>
      <c r="AD4829" s="2">
        <v>2811604.2</v>
      </c>
      <c r="AE4829" s="3">
        <v>599122533.62</v>
      </c>
      <c r="AF4829" s="3">
        <v>12164932.65</v>
      </c>
      <c r="AG4829" s="3">
        <v>2628720.44</v>
      </c>
      <c r="AH4829" s="3">
        <v>103699.7</v>
      </c>
      <c r="AI4829" s="3">
        <v>2074</v>
      </c>
      <c r="AJ4829" s="2">
        <v>-10188946.82</v>
      </c>
    </row>
    <row r="4830" spans="1:36" hidden="1" x14ac:dyDescent="0.25">
      <c r="A4830" s="8">
        <v>3</v>
      </c>
      <c r="B4830" s="8" t="s">
        <v>3766</v>
      </c>
      <c r="C4830" s="8">
        <v>3220160051390</v>
      </c>
      <c r="D4830" s="8" t="s">
        <v>3767</v>
      </c>
      <c r="E4830" s="8" t="s">
        <v>30</v>
      </c>
      <c r="F4830" s="8" t="s">
        <v>3768</v>
      </c>
      <c r="G4830" s="10">
        <v>43805</v>
      </c>
      <c r="H4830" s="8" t="s">
        <v>31</v>
      </c>
      <c r="I4830" s="8" t="s">
        <v>38</v>
      </c>
      <c r="J4830" s="9">
        <v>9578.07</v>
      </c>
      <c r="K4830" s="9">
        <v>191.56</v>
      </c>
      <c r="L4830" s="8">
        <v>0</v>
      </c>
      <c r="M4830" s="14">
        <f t="shared" si="225"/>
        <v>9769.6299999999992</v>
      </c>
      <c r="N4830" s="8">
        <v>0</v>
      </c>
      <c r="O4830" s="8">
        <v>0</v>
      </c>
      <c r="P4830" s="8" t="s">
        <v>77</v>
      </c>
      <c r="R4830" s="8">
        <v>1</v>
      </c>
      <c r="S4830" s="13">
        <f>_xlfn.XLOOKUP(P4830,rif_fee_schedule!$A$2:$A$84,rif_fee_schedule!C$2:C$84, 0)*1.628</f>
        <v>9769.6279999999988</v>
      </c>
      <c r="T4830" s="13">
        <f>_xlfn.XLOOKUP(P4830,rif_fee_schedule!$A$2:$A$84,rif_fee_schedule!D$2:D$84, 0)</f>
        <v>5674</v>
      </c>
      <c r="U4830" s="14">
        <f t="shared" si="226"/>
        <v>9769.6279999999988</v>
      </c>
      <c r="V4830" s="14">
        <f t="shared" si="227"/>
        <v>5674</v>
      </c>
      <c r="W4830"/>
      <c r="Y4830" s="3">
        <v>23988344.25</v>
      </c>
      <c r="Z4830" s="3">
        <v>491993.61</v>
      </c>
      <c r="AA4830" s="3">
        <v>633517.25</v>
      </c>
      <c r="AB4830">
        <v>0</v>
      </c>
      <c r="AC4830" s="3">
        <v>0</v>
      </c>
      <c r="AD4830" s="2">
        <v>2811604.2</v>
      </c>
      <c r="AE4830" s="3">
        <v>599122533.62</v>
      </c>
      <c r="AF4830" s="3">
        <v>12164932.65</v>
      </c>
      <c r="AG4830" s="3">
        <v>2628720.44</v>
      </c>
      <c r="AH4830" s="3">
        <v>103699.7</v>
      </c>
      <c r="AI4830" s="3">
        <v>2074</v>
      </c>
      <c r="AJ4830" s="2">
        <v>-10188946.82</v>
      </c>
    </row>
    <row r="4831" spans="1:36" hidden="1" x14ac:dyDescent="0.25">
      <c r="A4831" s="8">
        <v>3</v>
      </c>
      <c r="B4831" s="8" t="s">
        <v>3196</v>
      </c>
      <c r="C4831" s="8">
        <v>420160000020</v>
      </c>
      <c r="D4831" s="8" t="s">
        <v>3197</v>
      </c>
      <c r="E4831" s="8" t="s">
        <v>30</v>
      </c>
      <c r="F4831" s="8" t="s">
        <v>3198</v>
      </c>
      <c r="G4831" s="10">
        <v>43816</v>
      </c>
      <c r="H4831" s="8" t="s">
        <v>31</v>
      </c>
      <c r="I4831" s="8" t="s">
        <v>38</v>
      </c>
      <c r="J4831" s="9">
        <v>9578.07</v>
      </c>
      <c r="K4831" s="9">
        <v>191.56</v>
      </c>
      <c r="L4831" s="8">
        <v>0</v>
      </c>
      <c r="M4831" s="14">
        <f t="shared" si="225"/>
        <v>9769.6299999999992</v>
      </c>
      <c r="N4831" s="8">
        <v>0</v>
      </c>
      <c r="O4831" s="8">
        <v>0</v>
      </c>
      <c r="P4831" s="8" t="s">
        <v>77</v>
      </c>
      <c r="R4831" s="8">
        <v>1</v>
      </c>
      <c r="S4831" s="13">
        <f>_xlfn.XLOOKUP(P4831,rif_fee_schedule!$A$2:$A$84,rif_fee_schedule!C$2:C$84, 0)*1.628</f>
        <v>9769.6279999999988</v>
      </c>
      <c r="T4831" s="13">
        <f>_xlfn.XLOOKUP(P4831,rif_fee_schedule!$A$2:$A$84,rif_fee_schedule!D$2:D$84, 0)</f>
        <v>5674</v>
      </c>
      <c r="U4831" s="14">
        <f t="shared" si="226"/>
        <v>9769.6279999999988</v>
      </c>
      <c r="V4831" s="14">
        <f t="shared" si="227"/>
        <v>5674</v>
      </c>
      <c r="W4831"/>
      <c r="Y4831" s="3">
        <v>23988344.25</v>
      </c>
      <c r="Z4831" s="3">
        <v>491993.61</v>
      </c>
      <c r="AA4831" s="3">
        <v>633517.25</v>
      </c>
      <c r="AB4831">
        <v>0</v>
      </c>
      <c r="AC4831" s="3">
        <v>0</v>
      </c>
      <c r="AD4831" s="2">
        <v>2811604.2</v>
      </c>
      <c r="AE4831" s="3">
        <v>599122533.62</v>
      </c>
      <c r="AF4831" s="3">
        <v>12164932.65</v>
      </c>
      <c r="AG4831" s="3">
        <v>2628720.44</v>
      </c>
      <c r="AH4831" s="3">
        <v>103699.7</v>
      </c>
      <c r="AI4831" s="3">
        <v>2074</v>
      </c>
      <c r="AJ4831" s="2">
        <v>-10188946.82</v>
      </c>
    </row>
    <row r="4832" spans="1:36" hidden="1" x14ac:dyDescent="0.25">
      <c r="A4832" s="8">
        <v>3</v>
      </c>
      <c r="B4832" s="8" t="s">
        <v>3188</v>
      </c>
      <c r="C4832" s="8">
        <v>420160000020</v>
      </c>
      <c r="D4832" s="8" t="s">
        <v>3189</v>
      </c>
      <c r="E4832" s="8" t="s">
        <v>30</v>
      </c>
      <c r="F4832" s="8" t="s">
        <v>3180</v>
      </c>
      <c r="G4832" s="10">
        <v>43816</v>
      </c>
      <c r="H4832" s="8" t="s">
        <v>31</v>
      </c>
      <c r="I4832" s="8" t="s">
        <v>38</v>
      </c>
      <c r="J4832" s="9">
        <v>9578.07</v>
      </c>
      <c r="K4832" s="9">
        <v>191.56</v>
      </c>
      <c r="L4832" s="8">
        <v>0</v>
      </c>
      <c r="M4832" s="14">
        <f t="shared" si="225"/>
        <v>9769.6299999999992</v>
      </c>
      <c r="N4832" s="8">
        <v>0</v>
      </c>
      <c r="O4832" s="8">
        <v>0</v>
      </c>
      <c r="P4832" s="8" t="s">
        <v>77</v>
      </c>
      <c r="R4832" s="8">
        <v>1</v>
      </c>
      <c r="S4832" s="13">
        <f>_xlfn.XLOOKUP(P4832,rif_fee_schedule!$A$2:$A$84,rif_fee_schedule!C$2:C$84, 0)*1.628</f>
        <v>9769.6279999999988</v>
      </c>
      <c r="T4832" s="13">
        <f>_xlfn.XLOOKUP(P4832,rif_fee_schedule!$A$2:$A$84,rif_fee_schedule!D$2:D$84, 0)</f>
        <v>5674</v>
      </c>
      <c r="U4832" s="14">
        <f t="shared" si="226"/>
        <v>9769.6279999999988</v>
      </c>
      <c r="V4832" s="14">
        <f t="shared" si="227"/>
        <v>5674</v>
      </c>
      <c r="W4832"/>
      <c r="Y4832" s="3">
        <v>23988344.25</v>
      </c>
      <c r="Z4832" s="3">
        <v>491993.61</v>
      </c>
      <c r="AA4832" s="3">
        <v>633517.25</v>
      </c>
      <c r="AB4832">
        <v>0</v>
      </c>
      <c r="AC4832" s="3">
        <v>0</v>
      </c>
      <c r="AD4832" s="2">
        <v>2811604.2</v>
      </c>
      <c r="AE4832" s="3">
        <v>599122533.62</v>
      </c>
      <c r="AF4832" s="3">
        <v>12164932.65</v>
      </c>
      <c r="AG4832" s="3">
        <v>2628720.44</v>
      </c>
      <c r="AH4832" s="3">
        <v>103699.7</v>
      </c>
      <c r="AI4832" s="3">
        <v>2074</v>
      </c>
      <c r="AJ4832" s="2">
        <v>-10188946.82</v>
      </c>
    </row>
    <row r="4833" spans="1:36" hidden="1" x14ac:dyDescent="0.25">
      <c r="A4833" s="8">
        <v>3</v>
      </c>
      <c r="B4833" s="8" t="s">
        <v>3799</v>
      </c>
      <c r="C4833" s="8">
        <v>3220160051130</v>
      </c>
      <c r="D4833" s="8" t="s">
        <v>3800</v>
      </c>
      <c r="E4833" s="8" t="s">
        <v>30</v>
      </c>
      <c r="F4833" s="8" t="s">
        <v>3801</v>
      </c>
      <c r="G4833" s="10">
        <v>43805</v>
      </c>
      <c r="H4833" s="8" t="s">
        <v>31</v>
      </c>
      <c r="I4833" s="8" t="s">
        <v>38</v>
      </c>
      <c r="J4833" s="9">
        <v>9578.07</v>
      </c>
      <c r="K4833" s="9">
        <v>191.56</v>
      </c>
      <c r="L4833" s="8">
        <v>0</v>
      </c>
      <c r="M4833" s="14">
        <f t="shared" ref="M4833:M4896" si="228">SUM(J4833:L4833)</f>
        <v>9769.6299999999992</v>
      </c>
      <c r="N4833" s="8">
        <v>0</v>
      </c>
      <c r="O4833" s="8">
        <v>0</v>
      </c>
      <c r="P4833" s="8" t="s">
        <v>77</v>
      </c>
      <c r="R4833" s="8">
        <v>1</v>
      </c>
      <c r="S4833" s="13">
        <f>_xlfn.XLOOKUP(P4833,rif_fee_schedule!$A$2:$A$84,rif_fee_schedule!C$2:C$84, 0)*1.628</f>
        <v>9769.6279999999988</v>
      </c>
      <c r="T4833" s="13">
        <f>_xlfn.XLOOKUP(P4833,rif_fee_schedule!$A$2:$A$84,rif_fee_schedule!D$2:D$84, 0)</f>
        <v>5674</v>
      </c>
      <c r="U4833" s="14">
        <f t="shared" si="226"/>
        <v>9769.6279999999988</v>
      </c>
      <c r="V4833" s="14">
        <f t="shared" si="227"/>
        <v>5674</v>
      </c>
      <c r="W4833"/>
      <c r="Y4833" s="3">
        <v>23988344.25</v>
      </c>
      <c r="Z4833" s="3">
        <v>491993.61</v>
      </c>
      <c r="AA4833" s="3">
        <v>633517.25</v>
      </c>
      <c r="AB4833">
        <v>0</v>
      </c>
      <c r="AC4833" s="3">
        <v>0</v>
      </c>
      <c r="AD4833" s="2">
        <v>2811604.2</v>
      </c>
      <c r="AE4833" s="3">
        <v>599122533.62</v>
      </c>
      <c r="AF4833" s="3">
        <v>12164932.65</v>
      </c>
      <c r="AG4833" s="3">
        <v>2628720.44</v>
      </c>
      <c r="AH4833" s="3">
        <v>103699.7</v>
      </c>
      <c r="AI4833" s="3">
        <v>2074</v>
      </c>
      <c r="AJ4833" s="2">
        <v>-10188946.82</v>
      </c>
    </row>
    <row r="4834" spans="1:36" hidden="1" x14ac:dyDescent="0.25">
      <c r="A4834" s="8">
        <v>2</v>
      </c>
      <c r="B4834" s="8" t="s">
        <v>1050</v>
      </c>
      <c r="C4834" s="8">
        <v>131120150030</v>
      </c>
      <c r="D4834" s="8" t="s">
        <v>1051</v>
      </c>
      <c r="E4834" s="8" t="s">
        <v>30</v>
      </c>
      <c r="F4834" s="8" t="s">
        <v>1052</v>
      </c>
      <c r="G4834" s="10">
        <v>43808</v>
      </c>
      <c r="H4834" s="8" t="s">
        <v>31</v>
      </c>
      <c r="I4834" s="8" t="s">
        <v>38</v>
      </c>
      <c r="J4834" s="9">
        <v>11089.55</v>
      </c>
      <c r="K4834" s="9">
        <v>221.79</v>
      </c>
      <c r="L4834" s="8">
        <v>0</v>
      </c>
      <c r="M4834" s="14">
        <f t="shared" si="228"/>
        <v>11311.34</v>
      </c>
      <c r="N4834" s="8">
        <v>0</v>
      </c>
      <c r="O4834" s="8">
        <v>0</v>
      </c>
      <c r="P4834" s="8" t="s">
        <v>114</v>
      </c>
      <c r="R4834" s="8">
        <v>2</v>
      </c>
      <c r="S4834" s="13">
        <f>_xlfn.XLOOKUP(P4834,rif_fee_schedule!$A$2:$A$84,rif_fee_schedule!C$2:C$84, 0)*1.628</f>
        <v>4288.152</v>
      </c>
      <c r="T4834" s="13">
        <f>_xlfn.XLOOKUP(P4834,rif_fee_schedule!$A$2:$A$84,rif_fee_schedule!D$2:D$84, 0)</f>
        <v>2490</v>
      </c>
      <c r="U4834" s="14">
        <f t="shared" si="226"/>
        <v>8576.3040000000001</v>
      </c>
      <c r="V4834" s="14">
        <f t="shared" si="227"/>
        <v>4980</v>
      </c>
      <c r="W4834"/>
      <c r="Y4834" s="3">
        <v>272008405.74000001</v>
      </c>
      <c r="Z4834" s="3">
        <v>5573244.3300000001</v>
      </c>
      <c r="AA4834" s="3">
        <v>0</v>
      </c>
      <c r="AB4834">
        <v>0</v>
      </c>
      <c r="AC4834" s="3">
        <v>0</v>
      </c>
      <c r="AD4834" s="2">
        <v>-7297347.0099999998</v>
      </c>
      <c r="AE4834" s="3">
        <v>599122533.62</v>
      </c>
      <c r="AF4834" s="3">
        <v>12164932.65</v>
      </c>
      <c r="AG4834" s="3">
        <v>2628720.44</v>
      </c>
      <c r="AH4834" s="3">
        <v>103699.7</v>
      </c>
      <c r="AI4834" s="3">
        <v>2074</v>
      </c>
      <c r="AJ4834" s="2">
        <v>-10188946.82</v>
      </c>
    </row>
    <row r="4835" spans="1:36" hidden="1" x14ac:dyDescent="0.25">
      <c r="A4835" s="8">
        <v>3</v>
      </c>
      <c r="B4835" s="8" t="s">
        <v>3772</v>
      </c>
      <c r="C4835" s="8">
        <v>3220160051350</v>
      </c>
      <c r="D4835" s="8" t="s">
        <v>3773</v>
      </c>
      <c r="E4835" s="8" t="s">
        <v>30</v>
      </c>
      <c r="F4835" s="8" t="s">
        <v>3774</v>
      </c>
      <c r="G4835" s="10">
        <v>43805</v>
      </c>
      <c r="H4835" s="8" t="s">
        <v>31</v>
      </c>
      <c r="I4835" s="8" t="s">
        <v>38</v>
      </c>
      <c r="J4835" s="9">
        <v>9578.07</v>
      </c>
      <c r="K4835" s="9">
        <v>191.56</v>
      </c>
      <c r="L4835" s="8">
        <v>0</v>
      </c>
      <c r="M4835" s="14">
        <f t="shared" si="228"/>
        <v>9769.6299999999992</v>
      </c>
      <c r="N4835" s="8">
        <v>0</v>
      </c>
      <c r="O4835" s="8">
        <v>0</v>
      </c>
      <c r="P4835" s="8" t="s">
        <v>77</v>
      </c>
      <c r="R4835" s="8">
        <v>1</v>
      </c>
      <c r="S4835" s="13">
        <f>_xlfn.XLOOKUP(P4835,rif_fee_schedule!$A$2:$A$84,rif_fee_schedule!C$2:C$84, 0)*1.628</f>
        <v>9769.6279999999988</v>
      </c>
      <c r="T4835" s="13">
        <f>_xlfn.XLOOKUP(P4835,rif_fee_schedule!$A$2:$A$84,rif_fee_schedule!D$2:D$84, 0)</f>
        <v>5674</v>
      </c>
      <c r="U4835" s="14">
        <f t="shared" si="226"/>
        <v>9769.6279999999988</v>
      </c>
      <c r="V4835" s="14">
        <f t="shared" si="227"/>
        <v>5674</v>
      </c>
      <c r="W4835"/>
      <c r="Y4835" s="3">
        <v>23988344.25</v>
      </c>
      <c r="Z4835" s="3">
        <v>491993.61</v>
      </c>
      <c r="AA4835" s="3">
        <v>633517.25</v>
      </c>
      <c r="AB4835">
        <v>0</v>
      </c>
      <c r="AC4835" s="3">
        <v>0</v>
      </c>
      <c r="AD4835" s="2">
        <v>2811604.2</v>
      </c>
      <c r="AE4835" s="3">
        <v>599122533.62</v>
      </c>
      <c r="AF4835" s="3">
        <v>12164932.65</v>
      </c>
      <c r="AG4835" s="3">
        <v>2628720.44</v>
      </c>
      <c r="AH4835" s="3">
        <v>103699.7</v>
      </c>
      <c r="AI4835" s="3">
        <v>2074</v>
      </c>
      <c r="AJ4835" s="2">
        <v>-10188946.82</v>
      </c>
    </row>
    <row r="4836" spans="1:36" hidden="1" x14ac:dyDescent="0.25">
      <c r="A4836" s="8">
        <v>3</v>
      </c>
      <c r="B4836" s="8" t="s">
        <v>3775</v>
      </c>
      <c r="C4836" s="8">
        <v>3220160051520</v>
      </c>
      <c r="D4836" s="8" t="s">
        <v>3776</v>
      </c>
      <c r="E4836" s="8" t="s">
        <v>30</v>
      </c>
      <c r="F4836" s="8" t="s">
        <v>3777</v>
      </c>
      <c r="G4836" s="10">
        <v>43805</v>
      </c>
      <c r="H4836" s="8" t="s">
        <v>31</v>
      </c>
      <c r="I4836" s="8" t="s">
        <v>38</v>
      </c>
      <c r="J4836" s="9">
        <v>9578.07</v>
      </c>
      <c r="K4836" s="9">
        <v>191.56</v>
      </c>
      <c r="L4836" s="8">
        <v>0</v>
      </c>
      <c r="M4836" s="14">
        <f t="shared" si="228"/>
        <v>9769.6299999999992</v>
      </c>
      <c r="N4836" s="8">
        <v>0</v>
      </c>
      <c r="O4836" s="8">
        <v>0</v>
      </c>
      <c r="P4836" s="8" t="s">
        <v>77</v>
      </c>
      <c r="R4836" s="8">
        <v>1</v>
      </c>
      <c r="S4836" s="13">
        <f>_xlfn.XLOOKUP(P4836,rif_fee_schedule!$A$2:$A$84,rif_fee_schedule!C$2:C$84, 0)*1.628</f>
        <v>9769.6279999999988</v>
      </c>
      <c r="T4836" s="13">
        <f>_xlfn.XLOOKUP(P4836,rif_fee_schedule!$A$2:$A$84,rif_fee_schedule!D$2:D$84, 0)</f>
        <v>5674</v>
      </c>
      <c r="U4836" s="14">
        <f t="shared" si="226"/>
        <v>9769.6279999999988</v>
      </c>
      <c r="V4836" s="14">
        <f t="shared" si="227"/>
        <v>5674</v>
      </c>
      <c r="W4836"/>
      <c r="Y4836" s="3">
        <v>23988344.25</v>
      </c>
      <c r="Z4836" s="3">
        <v>491993.61</v>
      </c>
      <c r="AA4836" s="3">
        <v>633517.25</v>
      </c>
      <c r="AB4836">
        <v>0</v>
      </c>
      <c r="AC4836" s="3">
        <v>0</v>
      </c>
      <c r="AD4836" s="2">
        <v>2811604.2</v>
      </c>
      <c r="AE4836" s="3">
        <v>599122533.62</v>
      </c>
      <c r="AF4836" s="3">
        <v>12164932.65</v>
      </c>
      <c r="AG4836" s="3">
        <v>2628720.44</v>
      </c>
      <c r="AH4836" s="3">
        <v>103699.7</v>
      </c>
      <c r="AI4836" s="3">
        <v>2074</v>
      </c>
      <c r="AJ4836" s="2">
        <v>-10188946.82</v>
      </c>
    </row>
    <row r="4837" spans="1:36" hidden="1" x14ac:dyDescent="0.25">
      <c r="A4837" s="8">
        <v>3</v>
      </c>
      <c r="B4837" s="8" t="s">
        <v>3769</v>
      </c>
      <c r="C4837" s="8">
        <v>3220160051410</v>
      </c>
      <c r="D4837" s="8" t="s">
        <v>3770</v>
      </c>
      <c r="E4837" s="8" t="s">
        <v>30</v>
      </c>
      <c r="F4837" s="8" t="s">
        <v>3771</v>
      </c>
      <c r="G4837" s="10">
        <v>43805</v>
      </c>
      <c r="H4837" s="8" t="s">
        <v>31</v>
      </c>
      <c r="I4837" s="8" t="s">
        <v>38</v>
      </c>
      <c r="J4837" s="9">
        <v>9578.07</v>
      </c>
      <c r="K4837" s="9">
        <v>191.56</v>
      </c>
      <c r="L4837" s="8">
        <v>0</v>
      </c>
      <c r="M4837" s="14">
        <f t="shared" si="228"/>
        <v>9769.6299999999992</v>
      </c>
      <c r="N4837" s="8">
        <v>0</v>
      </c>
      <c r="O4837" s="8">
        <v>0</v>
      </c>
      <c r="P4837" s="8" t="s">
        <v>77</v>
      </c>
      <c r="R4837" s="8">
        <v>1</v>
      </c>
      <c r="S4837" s="13">
        <f>_xlfn.XLOOKUP(P4837,rif_fee_schedule!$A$2:$A$84,rif_fee_schedule!C$2:C$84, 0)*1.628</f>
        <v>9769.6279999999988</v>
      </c>
      <c r="T4837" s="13">
        <f>_xlfn.XLOOKUP(P4837,rif_fee_schedule!$A$2:$A$84,rif_fee_schedule!D$2:D$84, 0)</f>
        <v>5674</v>
      </c>
      <c r="U4837" s="14">
        <f t="shared" si="226"/>
        <v>9769.6279999999988</v>
      </c>
      <c r="V4837" s="14">
        <f t="shared" si="227"/>
        <v>5674</v>
      </c>
      <c r="W4837"/>
      <c r="Y4837" s="3">
        <v>23988344.25</v>
      </c>
      <c r="Z4837" s="3">
        <v>491993.61</v>
      </c>
      <c r="AA4837" s="3">
        <v>633517.25</v>
      </c>
      <c r="AB4837">
        <v>0</v>
      </c>
      <c r="AC4837" s="3">
        <v>0</v>
      </c>
      <c r="AD4837" s="2">
        <v>2811604.2</v>
      </c>
      <c r="AE4837" s="3">
        <v>599122533.62</v>
      </c>
      <c r="AF4837" s="3">
        <v>12164932.65</v>
      </c>
      <c r="AG4837" s="3">
        <v>2628720.44</v>
      </c>
      <c r="AH4837" s="3">
        <v>103699.7</v>
      </c>
      <c r="AI4837" s="3">
        <v>2074</v>
      </c>
      <c r="AJ4837" s="2">
        <v>-10188946.82</v>
      </c>
    </row>
    <row r="4838" spans="1:36" hidden="1" x14ac:dyDescent="0.25">
      <c r="A4838" s="8">
        <v>3</v>
      </c>
      <c r="B4838" s="8" t="s">
        <v>3802</v>
      </c>
      <c r="C4838" s="8">
        <v>3220160050440</v>
      </c>
      <c r="D4838" s="8" t="s">
        <v>3803</v>
      </c>
      <c r="E4838" s="8" t="s">
        <v>30</v>
      </c>
      <c r="F4838" s="8" t="s">
        <v>3804</v>
      </c>
      <c r="G4838" s="10">
        <v>43809</v>
      </c>
      <c r="H4838" s="8" t="s">
        <v>31</v>
      </c>
      <c r="I4838" s="8" t="s">
        <v>38</v>
      </c>
      <c r="J4838" s="9">
        <v>9578.07</v>
      </c>
      <c r="K4838" s="9">
        <v>191.56</v>
      </c>
      <c r="L4838" s="8">
        <v>0</v>
      </c>
      <c r="M4838" s="14">
        <f t="shared" si="228"/>
        <v>9769.6299999999992</v>
      </c>
      <c r="N4838" s="8">
        <v>0</v>
      </c>
      <c r="O4838" s="8">
        <v>0</v>
      </c>
      <c r="P4838" s="8" t="s">
        <v>77</v>
      </c>
      <c r="R4838" s="8">
        <v>1</v>
      </c>
      <c r="S4838" s="13">
        <f>_xlfn.XLOOKUP(P4838,rif_fee_schedule!$A$2:$A$84,rif_fee_schedule!C$2:C$84, 0)*1.628</f>
        <v>9769.6279999999988</v>
      </c>
      <c r="T4838" s="13">
        <f>_xlfn.XLOOKUP(P4838,rif_fee_schedule!$A$2:$A$84,rif_fee_schedule!D$2:D$84, 0)</f>
        <v>5674</v>
      </c>
      <c r="U4838" s="14">
        <f t="shared" si="226"/>
        <v>9769.6279999999988</v>
      </c>
      <c r="V4838" s="14">
        <f t="shared" si="227"/>
        <v>5674</v>
      </c>
      <c r="W4838"/>
      <c r="Y4838" s="3">
        <v>23988344.25</v>
      </c>
      <c r="Z4838" s="3">
        <v>491993.61</v>
      </c>
      <c r="AA4838" s="3">
        <v>633517.25</v>
      </c>
      <c r="AB4838">
        <v>0</v>
      </c>
      <c r="AC4838" s="3">
        <v>0</v>
      </c>
      <c r="AD4838" s="2">
        <v>2811604.2</v>
      </c>
      <c r="AE4838" s="3">
        <v>599122533.62</v>
      </c>
      <c r="AF4838" s="3">
        <v>12164932.65</v>
      </c>
      <c r="AG4838" s="3">
        <v>2628720.44</v>
      </c>
      <c r="AH4838" s="3">
        <v>103699.7</v>
      </c>
      <c r="AI4838" s="3">
        <v>2074</v>
      </c>
      <c r="AJ4838" s="2">
        <v>-10188946.82</v>
      </c>
    </row>
    <row r="4839" spans="1:36" hidden="1" x14ac:dyDescent="0.25">
      <c r="A4839" s="8">
        <v>3</v>
      </c>
      <c r="B4839" s="8" t="s">
        <v>3688</v>
      </c>
      <c r="C4839" s="8">
        <v>3220160051400</v>
      </c>
      <c r="D4839" s="8" t="s">
        <v>3689</v>
      </c>
      <c r="E4839" s="8" t="s">
        <v>30</v>
      </c>
      <c r="F4839" s="8" t="s">
        <v>3690</v>
      </c>
      <c r="G4839" s="10">
        <v>43805</v>
      </c>
      <c r="H4839" s="8" t="s">
        <v>31</v>
      </c>
      <c r="I4839" s="8" t="s">
        <v>38</v>
      </c>
      <c r="J4839" s="9">
        <v>9578.07</v>
      </c>
      <c r="K4839" s="9">
        <v>191.56</v>
      </c>
      <c r="L4839" s="8">
        <v>0</v>
      </c>
      <c r="M4839" s="14">
        <f t="shared" si="228"/>
        <v>9769.6299999999992</v>
      </c>
      <c r="N4839" s="8">
        <v>0</v>
      </c>
      <c r="O4839" s="8">
        <v>0</v>
      </c>
      <c r="P4839" s="8" t="s">
        <v>77</v>
      </c>
      <c r="R4839" s="8">
        <v>1</v>
      </c>
      <c r="S4839" s="13">
        <f>_xlfn.XLOOKUP(P4839,rif_fee_schedule!$A$2:$A$84,rif_fee_schedule!C$2:C$84, 0)*1.628</f>
        <v>9769.6279999999988</v>
      </c>
      <c r="T4839" s="13">
        <f>_xlfn.XLOOKUP(P4839,rif_fee_schedule!$A$2:$A$84,rif_fee_schedule!D$2:D$84, 0)</f>
        <v>5674</v>
      </c>
      <c r="U4839" s="14">
        <f t="shared" si="226"/>
        <v>9769.6279999999988</v>
      </c>
      <c r="V4839" s="14">
        <f t="shared" si="227"/>
        <v>5674</v>
      </c>
      <c r="W4839"/>
      <c r="Y4839" s="3">
        <v>23988344.25</v>
      </c>
      <c r="Z4839" s="3">
        <v>491993.61</v>
      </c>
      <c r="AA4839" s="3">
        <v>633517.25</v>
      </c>
      <c r="AB4839">
        <v>0</v>
      </c>
      <c r="AC4839" s="3">
        <v>0</v>
      </c>
      <c r="AD4839" s="2">
        <v>2811604.2</v>
      </c>
      <c r="AE4839" s="3">
        <v>599122533.62</v>
      </c>
      <c r="AF4839" s="3">
        <v>12164932.65</v>
      </c>
      <c r="AG4839" s="3">
        <v>2628720.44</v>
      </c>
      <c r="AH4839" s="3">
        <v>103699.7</v>
      </c>
      <c r="AI4839" s="3">
        <v>2074</v>
      </c>
      <c r="AJ4839" s="2">
        <v>-10188946.82</v>
      </c>
    </row>
    <row r="4840" spans="1:36" hidden="1" x14ac:dyDescent="0.25">
      <c r="A4840" s="8">
        <v>3</v>
      </c>
      <c r="B4840" s="8" t="s">
        <v>3558</v>
      </c>
      <c r="C4840" s="8">
        <v>3220160051510</v>
      </c>
      <c r="D4840" s="8" t="s">
        <v>3559</v>
      </c>
      <c r="E4840" s="8" t="s">
        <v>30</v>
      </c>
      <c r="F4840" s="8" t="s">
        <v>3560</v>
      </c>
      <c r="G4840" s="10">
        <v>43805</v>
      </c>
      <c r="H4840" s="8" t="s">
        <v>31</v>
      </c>
      <c r="I4840" s="8" t="s">
        <v>38</v>
      </c>
      <c r="J4840" s="9">
        <v>9578.07</v>
      </c>
      <c r="K4840" s="9">
        <v>191.56</v>
      </c>
      <c r="L4840" s="8">
        <v>0</v>
      </c>
      <c r="M4840" s="14">
        <f t="shared" si="228"/>
        <v>9769.6299999999992</v>
      </c>
      <c r="N4840" s="8">
        <v>0</v>
      </c>
      <c r="O4840" s="8">
        <v>0</v>
      </c>
      <c r="P4840" s="8" t="s">
        <v>77</v>
      </c>
      <c r="R4840" s="8">
        <v>1</v>
      </c>
      <c r="S4840" s="13">
        <f>_xlfn.XLOOKUP(P4840,rif_fee_schedule!$A$2:$A$84,rif_fee_schedule!C$2:C$84, 0)*1.628</f>
        <v>9769.6279999999988</v>
      </c>
      <c r="T4840" s="13">
        <f>_xlfn.XLOOKUP(P4840,rif_fee_schedule!$A$2:$A$84,rif_fee_schedule!D$2:D$84, 0)</f>
        <v>5674</v>
      </c>
      <c r="U4840" s="14">
        <f t="shared" si="226"/>
        <v>9769.6279999999988</v>
      </c>
      <c r="V4840" s="14">
        <f t="shared" si="227"/>
        <v>5674</v>
      </c>
      <c r="W4840"/>
      <c r="Y4840" s="3">
        <v>23988344.25</v>
      </c>
      <c r="Z4840" s="3">
        <v>491993.61</v>
      </c>
      <c r="AA4840" s="3">
        <v>633517.25</v>
      </c>
      <c r="AB4840">
        <v>0</v>
      </c>
      <c r="AC4840" s="3">
        <v>0</v>
      </c>
      <c r="AD4840" s="2">
        <v>2811604.2</v>
      </c>
      <c r="AE4840" s="3">
        <v>599122533.62</v>
      </c>
      <c r="AF4840" s="3">
        <v>12164932.65</v>
      </c>
      <c r="AG4840" s="3">
        <v>2628720.44</v>
      </c>
      <c r="AH4840" s="3">
        <v>103699.7</v>
      </c>
      <c r="AI4840" s="3">
        <v>2074</v>
      </c>
      <c r="AJ4840" s="2">
        <v>-10188946.82</v>
      </c>
    </row>
    <row r="4841" spans="1:36" hidden="1" x14ac:dyDescent="0.25">
      <c r="A4841" s="8">
        <v>3.1</v>
      </c>
      <c r="B4841" s="8" t="s">
        <v>4000</v>
      </c>
      <c r="C4841" s="8">
        <v>622290170070</v>
      </c>
      <c r="D4841" s="8" t="s">
        <v>4001</v>
      </c>
      <c r="E4841" s="8" t="s">
        <v>30</v>
      </c>
      <c r="F4841" s="8" t="s">
        <v>4002</v>
      </c>
      <c r="G4841" s="10">
        <v>43809</v>
      </c>
      <c r="H4841" s="8" t="s">
        <v>31</v>
      </c>
      <c r="I4841" s="8" t="s">
        <v>38</v>
      </c>
      <c r="J4841" s="9">
        <v>0</v>
      </c>
      <c r="K4841" s="9">
        <v>0</v>
      </c>
      <c r="L4841" s="8">
        <v>0</v>
      </c>
      <c r="M4841" s="14">
        <f t="shared" si="228"/>
        <v>0</v>
      </c>
      <c r="N4841" s="8">
        <v>0</v>
      </c>
      <c r="O4841" s="8">
        <v>0</v>
      </c>
      <c r="P4841" s="8" t="s">
        <v>114</v>
      </c>
      <c r="R4841" s="8">
        <v>0</v>
      </c>
      <c r="S4841" s="13">
        <f>_xlfn.XLOOKUP(P4841,rif_fee_schedule!$A$2:$A$84,rif_fee_schedule!C$2:C$84, 0)*1.628</f>
        <v>4288.152</v>
      </c>
      <c r="T4841" s="13">
        <f>_xlfn.XLOOKUP(P4841,rif_fee_schedule!$A$2:$A$84,rif_fee_schedule!D$2:D$84, 0)</f>
        <v>2490</v>
      </c>
      <c r="U4841" s="14">
        <f t="shared" si="226"/>
        <v>0</v>
      </c>
      <c r="V4841" s="14">
        <f t="shared" si="227"/>
        <v>0</v>
      </c>
      <c r="W4841"/>
      <c r="Y4841" s="3">
        <v>34362078.990000002</v>
      </c>
      <c r="Z4841" s="3">
        <v>687512.03</v>
      </c>
      <c r="AA4841" s="3">
        <v>0</v>
      </c>
      <c r="AB4841">
        <v>0</v>
      </c>
      <c r="AC4841" s="3">
        <v>0</v>
      </c>
      <c r="AD4841" s="2">
        <v>-175934.14</v>
      </c>
      <c r="AE4841" s="3">
        <v>599122533.62</v>
      </c>
      <c r="AF4841" s="3">
        <v>12164932.65</v>
      </c>
      <c r="AG4841" s="3">
        <v>2628720.44</v>
      </c>
      <c r="AH4841" s="3">
        <v>103699.7</v>
      </c>
      <c r="AI4841" s="3">
        <v>2074</v>
      </c>
      <c r="AJ4841" s="2">
        <v>-10188946.82</v>
      </c>
    </row>
    <row r="4842" spans="1:36" hidden="1" x14ac:dyDescent="0.25">
      <c r="A4842" s="8">
        <v>9.1</v>
      </c>
      <c r="B4842" s="8" t="s">
        <v>8894</v>
      </c>
      <c r="C4842" s="8">
        <v>430020000032</v>
      </c>
      <c r="D4842" s="8" t="s">
        <v>8892</v>
      </c>
      <c r="E4842" s="8" t="s">
        <v>30</v>
      </c>
      <c r="G4842" s="10">
        <v>43816</v>
      </c>
      <c r="H4842" s="8" t="s">
        <v>31</v>
      </c>
      <c r="I4842" s="8" t="s">
        <v>32</v>
      </c>
      <c r="J4842" s="9">
        <v>0</v>
      </c>
      <c r="K4842" s="9">
        <v>0</v>
      </c>
      <c r="L4842" s="8">
        <v>0</v>
      </c>
      <c r="M4842" s="14">
        <f t="shared" si="228"/>
        <v>0</v>
      </c>
      <c r="N4842" s="8">
        <v>0</v>
      </c>
      <c r="O4842" s="8">
        <v>0</v>
      </c>
      <c r="P4842" s="8" t="s">
        <v>3496</v>
      </c>
      <c r="R4842" s="11">
        <v>-3149</v>
      </c>
      <c r="S4842" s="13">
        <f>_xlfn.XLOOKUP(P4842,rif_fee_schedule!$A$2:$A$84,rif_fee_schedule!C$2:C$84, 0)*1.628</f>
        <v>19.218539999999997</v>
      </c>
      <c r="T4842" s="13">
        <f>_xlfn.XLOOKUP(P4842,rif_fee_schedule!$A$2:$A$84,rif_fee_schedule!D$2:D$84, 0)</f>
        <v>11.162000000000001</v>
      </c>
      <c r="U4842" s="14">
        <f t="shared" si="226"/>
        <v>-60519.182459999989</v>
      </c>
      <c r="V4842" s="14">
        <f t="shared" si="227"/>
        <v>-35149.137999999999</v>
      </c>
      <c r="Y4842" s="3">
        <v>13894747.220000001</v>
      </c>
      <c r="Z4842" s="3">
        <v>290518.01</v>
      </c>
      <c r="AA4842" s="3">
        <v>0</v>
      </c>
      <c r="AB4842">
        <v>0</v>
      </c>
      <c r="AC4842" s="3">
        <v>0</v>
      </c>
      <c r="AD4842" s="2">
        <v>-156592.79</v>
      </c>
      <c r="AE4842" s="3">
        <v>599122533.62</v>
      </c>
      <c r="AF4842" s="3">
        <v>12164932.65</v>
      </c>
      <c r="AG4842" s="3">
        <v>2628720.44</v>
      </c>
      <c r="AH4842" s="3">
        <v>103699.7</v>
      </c>
      <c r="AI4842" s="3">
        <v>2074</v>
      </c>
      <c r="AJ4842" s="2">
        <v>-10188946.82</v>
      </c>
    </row>
    <row r="4843" spans="1:36" hidden="1" x14ac:dyDescent="0.25">
      <c r="A4843" s="8">
        <v>9.1</v>
      </c>
      <c r="B4843" s="8" t="s">
        <v>8894</v>
      </c>
      <c r="C4843" s="8">
        <v>430020000032</v>
      </c>
      <c r="D4843" s="8" t="s">
        <v>8892</v>
      </c>
      <c r="E4843" s="8" t="s">
        <v>30</v>
      </c>
      <c r="G4843" s="10">
        <v>43816</v>
      </c>
      <c r="H4843" s="8" t="s">
        <v>31</v>
      </c>
      <c r="I4843" s="8" t="s">
        <v>32</v>
      </c>
      <c r="J4843" s="9">
        <v>0</v>
      </c>
      <c r="K4843" s="9">
        <v>0</v>
      </c>
      <c r="L4843" s="8">
        <v>0</v>
      </c>
      <c r="M4843" s="14">
        <f t="shared" si="228"/>
        <v>0</v>
      </c>
      <c r="N4843" s="8">
        <v>0</v>
      </c>
      <c r="O4843" s="8">
        <v>0</v>
      </c>
      <c r="P4843" s="8" t="s">
        <v>3496</v>
      </c>
      <c r="R4843" s="11">
        <v>3149</v>
      </c>
      <c r="S4843" s="13">
        <f>_xlfn.XLOOKUP(P4843,rif_fee_schedule!$A$2:$A$84,rif_fee_schedule!C$2:C$84, 0)*1.628</f>
        <v>19.218539999999997</v>
      </c>
      <c r="T4843" s="13">
        <f>_xlfn.XLOOKUP(P4843,rif_fee_schedule!$A$2:$A$84,rif_fee_schedule!D$2:D$84, 0)</f>
        <v>11.162000000000001</v>
      </c>
      <c r="U4843" s="14">
        <f t="shared" si="226"/>
        <v>60519.182459999989</v>
      </c>
      <c r="V4843" s="14">
        <f t="shared" si="227"/>
        <v>35149.137999999999</v>
      </c>
      <c r="Y4843" s="3">
        <v>13894747.220000001</v>
      </c>
      <c r="Z4843" s="3">
        <v>290518.01</v>
      </c>
      <c r="AA4843" s="3">
        <v>0</v>
      </c>
      <c r="AB4843">
        <v>0</v>
      </c>
      <c r="AC4843" s="3">
        <v>0</v>
      </c>
      <c r="AD4843" s="2">
        <v>-156592.79</v>
      </c>
      <c r="AE4843" s="3">
        <v>599122533.62</v>
      </c>
      <c r="AF4843" s="3">
        <v>12164932.65</v>
      </c>
      <c r="AG4843" s="3">
        <v>2628720.44</v>
      </c>
      <c r="AH4843" s="3">
        <v>103699.7</v>
      </c>
      <c r="AI4843" s="3">
        <v>2074</v>
      </c>
      <c r="AJ4843" s="2">
        <v>-10188946.82</v>
      </c>
    </row>
    <row r="4844" spans="1:36" hidden="1" x14ac:dyDescent="0.25">
      <c r="A4844" s="8">
        <v>2</v>
      </c>
      <c r="B4844" s="8" t="s">
        <v>2128</v>
      </c>
      <c r="C4844" s="8">
        <v>141160020060</v>
      </c>
      <c r="D4844" s="8" t="s">
        <v>2129</v>
      </c>
      <c r="E4844" s="8" t="s">
        <v>30</v>
      </c>
      <c r="F4844" s="8" t="s">
        <v>2130</v>
      </c>
      <c r="G4844" s="10">
        <v>43808</v>
      </c>
      <c r="H4844" s="8" t="s">
        <v>31</v>
      </c>
      <c r="I4844" s="8" t="s">
        <v>38</v>
      </c>
      <c r="J4844" s="9">
        <v>0</v>
      </c>
      <c r="K4844" s="9">
        <v>0</v>
      </c>
      <c r="L4844" s="8">
        <v>0</v>
      </c>
      <c r="M4844" s="14">
        <f t="shared" si="228"/>
        <v>0</v>
      </c>
      <c r="N4844" s="8">
        <v>0</v>
      </c>
      <c r="O4844" s="8">
        <v>0</v>
      </c>
      <c r="P4844" s="8" t="s">
        <v>114</v>
      </c>
      <c r="R4844" s="8">
        <v>-2</v>
      </c>
      <c r="S4844" s="13">
        <f>_xlfn.XLOOKUP(P4844,rif_fee_schedule!$A$2:$A$84,rif_fee_schedule!C$2:C$84, 0)*1.628</f>
        <v>4288.152</v>
      </c>
      <c r="T4844" s="13">
        <f>_xlfn.XLOOKUP(P4844,rif_fee_schedule!$A$2:$A$84,rif_fee_schedule!D$2:D$84, 0)</f>
        <v>2490</v>
      </c>
      <c r="U4844" s="14">
        <f t="shared" si="226"/>
        <v>-8576.3040000000001</v>
      </c>
      <c r="V4844" s="14">
        <f t="shared" si="227"/>
        <v>-4980</v>
      </c>
      <c r="W4844"/>
      <c r="Y4844" s="3">
        <v>272008405.74000001</v>
      </c>
      <c r="Z4844" s="3">
        <v>5573244.3300000001</v>
      </c>
      <c r="AA4844" s="3">
        <v>0</v>
      </c>
      <c r="AB4844">
        <v>0</v>
      </c>
      <c r="AC4844" s="3">
        <v>0</v>
      </c>
      <c r="AD4844" s="2">
        <v>-7297347.0099999998</v>
      </c>
      <c r="AE4844" s="3">
        <v>599122533.62</v>
      </c>
      <c r="AF4844" s="3">
        <v>12164932.65</v>
      </c>
      <c r="AG4844" s="3">
        <v>2628720.44</v>
      </c>
      <c r="AH4844" s="3">
        <v>103699.7</v>
      </c>
      <c r="AI4844" s="3">
        <v>2074</v>
      </c>
      <c r="AJ4844" s="2">
        <v>-10188946.82</v>
      </c>
    </row>
    <row r="4845" spans="1:36" hidden="1" x14ac:dyDescent="0.25">
      <c r="A4845" s="8">
        <v>2</v>
      </c>
      <c r="B4845" s="8" t="s">
        <v>2128</v>
      </c>
      <c r="C4845" s="8">
        <v>141160020060</v>
      </c>
      <c r="D4845" s="8" t="s">
        <v>2129</v>
      </c>
      <c r="E4845" s="8" t="s">
        <v>30</v>
      </c>
      <c r="F4845" s="8" t="s">
        <v>2130</v>
      </c>
      <c r="G4845" s="10">
        <v>43808</v>
      </c>
      <c r="H4845" s="8" t="s">
        <v>31</v>
      </c>
      <c r="I4845" s="8" t="s">
        <v>38</v>
      </c>
      <c r="J4845" s="9">
        <v>0</v>
      </c>
      <c r="K4845" s="9">
        <v>0</v>
      </c>
      <c r="L4845" s="8">
        <v>0</v>
      </c>
      <c r="M4845" s="14">
        <f t="shared" si="228"/>
        <v>0</v>
      </c>
      <c r="N4845" s="8">
        <v>0</v>
      </c>
      <c r="O4845" s="8">
        <v>0</v>
      </c>
      <c r="P4845" s="8" t="s">
        <v>114</v>
      </c>
      <c r="R4845" s="8">
        <v>2</v>
      </c>
      <c r="S4845" s="13">
        <f>_xlfn.XLOOKUP(P4845,rif_fee_schedule!$A$2:$A$84,rif_fee_schedule!C$2:C$84, 0)*1.628</f>
        <v>4288.152</v>
      </c>
      <c r="T4845" s="13">
        <f>_xlfn.XLOOKUP(P4845,rif_fee_schedule!$A$2:$A$84,rif_fee_schedule!D$2:D$84, 0)</f>
        <v>2490</v>
      </c>
      <c r="U4845" s="14">
        <f t="shared" si="226"/>
        <v>8576.3040000000001</v>
      </c>
      <c r="V4845" s="14">
        <f t="shared" si="227"/>
        <v>4980</v>
      </c>
      <c r="W4845"/>
      <c r="Y4845" s="3">
        <v>272008405.74000001</v>
      </c>
      <c r="Z4845" s="3">
        <v>5573244.3300000001</v>
      </c>
      <c r="AA4845" s="3">
        <v>0</v>
      </c>
      <c r="AB4845">
        <v>0</v>
      </c>
      <c r="AC4845" s="3">
        <v>0</v>
      </c>
      <c r="AD4845" s="2">
        <v>-7297347.0099999998</v>
      </c>
      <c r="AE4845" s="3">
        <v>599122533.62</v>
      </c>
      <c r="AF4845" s="3">
        <v>12164932.65</v>
      </c>
      <c r="AG4845" s="3">
        <v>2628720.44</v>
      </c>
      <c r="AH4845" s="3">
        <v>103699.7</v>
      </c>
      <c r="AI4845" s="3">
        <v>2074</v>
      </c>
      <c r="AJ4845" s="2">
        <v>-10188946.82</v>
      </c>
    </row>
    <row r="4846" spans="1:36" hidden="1" x14ac:dyDescent="0.25">
      <c r="A4846" s="8">
        <v>8</v>
      </c>
      <c r="B4846" s="8" t="s">
        <v>8667</v>
      </c>
      <c r="C4846" s="8">
        <v>232320040030</v>
      </c>
      <c r="D4846" s="8" t="s">
        <v>8668</v>
      </c>
      <c r="E4846" s="8" t="s">
        <v>30</v>
      </c>
      <c r="F4846" s="8" t="s">
        <v>8669</v>
      </c>
      <c r="G4846" s="10">
        <v>43811</v>
      </c>
      <c r="H4846" s="8" t="s">
        <v>31</v>
      </c>
      <c r="I4846" s="8" t="s">
        <v>38</v>
      </c>
      <c r="J4846" s="9">
        <v>0</v>
      </c>
      <c r="K4846" s="9">
        <v>0</v>
      </c>
      <c r="L4846" s="8">
        <v>0</v>
      </c>
      <c r="M4846" s="14">
        <f t="shared" si="228"/>
        <v>0</v>
      </c>
      <c r="N4846" s="8">
        <v>0</v>
      </c>
      <c r="O4846" s="8">
        <v>0</v>
      </c>
      <c r="P4846" s="8" t="s">
        <v>77</v>
      </c>
      <c r="R4846" s="8">
        <v>1</v>
      </c>
      <c r="S4846" s="13">
        <f>_xlfn.XLOOKUP(P4846,rif_fee_schedule!$A$2:$A$84,rif_fee_schedule!C$2:C$84, 0)*1.628</f>
        <v>9769.6279999999988</v>
      </c>
      <c r="T4846" s="13">
        <f>_xlfn.XLOOKUP(P4846,rif_fee_schedule!$A$2:$A$84,rif_fee_schedule!D$2:D$84, 0)</f>
        <v>5674</v>
      </c>
      <c r="U4846" s="14">
        <f t="shared" si="226"/>
        <v>9769.6279999999988</v>
      </c>
      <c r="V4846" s="14">
        <f t="shared" si="227"/>
        <v>5674</v>
      </c>
      <c r="W4846"/>
      <c r="Y4846" s="3">
        <v>38230434.439999998</v>
      </c>
      <c r="Z4846" s="3">
        <v>764608.82</v>
      </c>
      <c r="AA4846" s="3">
        <v>0</v>
      </c>
      <c r="AB4846">
        <v>0</v>
      </c>
      <c r="AC4846" s="3">
        <v>0</v>
      </c>
      <c r="AD4846" s="2">
        <v>-229524.99</v>
      </c>
      <c r="AE4846" s="3">
        <v>599122533.62</v>
      </c>
      <c r="AF4846" s="3">
        <v>12164932.65</v>
      </c>
      <c r="AG4846" s="3">
        <v>2628720.44</v>
      </c>
      <c r="AH4846" s="3">
        <v>103699.7</v>
      </c>
      <c r="AI4846" s="3">
        <v>2074</v>
      </c>
      <c r="AJ4846" s="2">
        <v>-10188946.82</v>
      </c>
    </row>
    <row r="4847" spans="1:36" hidden="1" x14ac:dyDescent="0.25">
      <c r="A4847" s="8">
        <v>8</v>
      </c>
      <c r="B4847" s="8" t="s">
        <v>8667</v>
      </c>
      <c r="C4847" s="8">
        <v>232320040030</v>
      </c>
      <c r="D4847" s="8" t="s">
        <v>8668</v>
      </c>
      <c r="E4847" s="8" t="s">
        <v>30</v>
      </c>
      <c r="F4847" s="8" t="s">
        <v>8669</v>
      </c>
      <c r="G4847" s="10">
        <v>43811</v>
      </c>
      <c r="H4847" s="8" t="s">
        <v>31</v>
      </c>
      <c r="I4847" s="8" t="s">
        <v>38</v>
      </c>
      <c r="J4847" s="9">
        <v>0</v>
      </c>
      <c r="K4847" s="9">
        <v>0</v>
      </c>
      <c r="L4847" s="8">
        <v>0</v>
      </c>
      <c r="M4847" s="14">
        <f t="shared" si="228"/>
        <v>0</v>
      </c>
      <c r="N4847" s="8">
        <v>0</v>
      </c>
      <c r="O4847" s="8">
        <v>0</v>
      </c>
      <c r="P4847" s="8" t="s">
        <v>77</v>
      </c>
      <c r="R4847" s="8">
        <v>-1</v>
      </c>
      <c r="S4847" s="13">
        <f>_xlfn.XLOOKUP(P4847,rif_fee_schedule!$A$2:$A$84,rif_fee_schedule!C$2:C$84, 0)*1.628</f>
        <v>9769.6279999999988</v>
      </c>
      <c r="T4847" s="13">
        <f>_xlfn.XLOOKUP(P4847,rif_fee_schedule!$A$2:$A$84,rif_fee_schedule!D$2:D$84, 0)</f>
        <v>5674</v>
      </c>
      <c r="U4847" s="14">
        <f t="shared" si="226"/>
        <v>-9769.6279999999988</v>
      </c>
      <c r="V4847" s="14">
        <f t="shared" si="227"/>
        <v>-5674</v>
      </c>
      <c r="W4847"/>
      <c r="Y4847" s="3">
        <v>38230434.439999998</v>
      </c>
      <c r="Z4847" s="3">
        <v>764608.82</v>
      </c>
      <c r="AA4847" s="3">
        <v>0</v>
      </c>
      <c r="AB4847">
        <v>0</v>
      </c>
      <c r="AC4847" s="3">
        <v>0</v>
      </c>
      <c r="AD4847" s="2">
        <v>-229524.99</v>
      </c>
      <c r="AE4847" s="3">
        <v>599122533.62</v>
      </c>
      <c r="AF4847" s="3">
        <v>12164932.65</v>
      </c>
      <c r="AG4847" s="3">
        <v>2628720.44</v>
      </c>
      <c r="AH4847" s="3">
        <v>103699.7</v>
      </c>
      <c r="AI4847" s="3">
        <v>2074</v>
      </c>
      <c r="AJ4847" s="2">
        <v>-10188946.82</v>
      </c>
    </row>
    <row r="4848" spans="1:36" hidden="1" x14ac:dyDescent="0.25">
      <c r="A4848" s="8">
        <v>1.1000000000000001</v>
      </c>
      <c r="B4848" s="8" t="s">
        <v>748</v>
      </c>
      <c r="C4848" s="8">
        <v>940360060040</v>
      </c>
      <c r="D4848" s="8" t="s">
        <v>749</v>
      </c>
      <c r="E4848" s="8" t="s">
        <v>30</v>
      </c>
      <c r="F4848" s="8" t="s">
        <v>750</v>
      </c>
      <c r="G4848" s="10">
        <v>43810</v>
      </c>
      <c r="H4848" s="8" t="s">
        <v>31</v>
      </c>
      <c r="I4848" s="8" t="s">
        <v>38</v>
      </c>
      <c r="J4848" s="9">
        <v>0</v>
      </c>
      <c r="K4848" s="9">
        <v>0</v>
      </c>
      <c r="L4848" s="8">
        <v>0</v>
      </c>
      <c r="M4848" s="14">
        <f t="shared" si="228"/>
        <v>0</v>
      </c>
      <c r="N4848" s="8">
        <v>0</v>
      </c>
      <c r="O4848" s="8">
        <v>0</v>
      </c>
      <c r="P4848" s="8" t="s">
        <v>77</v>
      </c>
      <c r="R4848" s="8">
        <v>-1</v>
      </c>
      <c r="S4848" s="13">
        <f>_xlfn.XLOOKUP(P4848,rif_fee_schedule!$A$2:$A$84,rif_fee_schedule!C$2:C$84, 0)*1.628</f>
        <v>9769.6279999999988</v>
      </c>
      <c r="T4848" s="13">
        <f>_xlfn.XLOOKUP(P4848,rif_fee_schedule!$A$2:$A$84,rif_fee_schedule!D$2:D$84, 0)</f>
        <v>5674</v>
      </c>
      <c r="U4848" s="14">
        <f t="shared" si="226"/>
        <v>-9769.6279999999988</v>
      </c>
      <c r="V4848" s="14">
        <f t="shared" si="227"/>
        <v>-5674</v>
      </c>
      <c r="W4848"/>
      <c r="Y4848" s="3">
        <v>13538989.02</v>
      </c>
      <c r="Z4848" s="3">
        <v>280635.13</v>
      </c>
      <c r="AA4848" s="3">
        <v>0</v>
      </c>
      <c r="AB4848">
        <v>0</v>
      </c>
      <c r="AC4848" s="3">
        <v>0</v>
      </c>
      <c r="AD4848" s="2">
        <v>-2316507.67</v>
      </c>
      <c r="AE4848" s="3">
        <v>599122533.62</v>
      </c>
      <c r="AF4848" s="3">
        <v>12164932.65</v>
      </c>
      <c r="AG4848" s="3">
        <v>2628720.44</v>
      </c>
      <c r="AH4848" s="3">
        <v>103699.7</v>
      </c>
      <c r="AI4848" s="3">
        <v>2074</v>
      </c>
      <c r="AJ4848" s="2">
        <v>-10188946.82</v>
      </c>
    </row>
    <row r="4849" spans="1:36" hidden="1" x14ac:dyDescent="0.25">
      <c r="A4849" s="8">
        <v>1.1000000000000001</v>
      </c>
      <c r="B4849" s="8" t="s">
        <v>748</v>
      </c>
      <c r="C4849" s="8">
        <v>940360060040</v>
      </c>
      <c r="D4849" s="8" t="s">
        <v>749</v>
      </c>
      <c r="E4849" s="8" t="s">
        <v>30</v>
      </c>
      <c r="F4849" s="8" t="s">
        <v>750</v>
      </c>
      <c r="G4849" s="10">
        <v>43810</v>
      </c>
      <c r="H4849" s="8" t="s">
        <v>31</v>
      </c>
      <c r="I4849" s="8" t="s">
        <v>38</v>
      </c>
      <c r="J4849" s="9">
        <v>0</v>
      </c>
      <c r="K4849" s="9">
        <v>0</v>
      </c>
      <c r="L4849" s="8">
        <v>0</v>
      </c>
      <c r="M4849" s="14">
        <f t="shared" si="228"/>
        <v>0</v>
      </c>
      <c r="N4849" s="8">
        <v>0</v>
      </c>
      <c r="O4849" s="8">
        <v>0</v>
      </c>
      <c r="P4849" s="8" t="s">
        <v>77</v>
      </c>
      <c r="R4849" s="8">
        <v>1</v>
      </c>
      <c r="S4849" s="13">
        <f>_xlfn.XLOOKUP(P4849,rif_fee_schedule!$A$2:$A$84,rif_fee_schedule!C$2:C$84, 0)*1.628</f>
        <v>9769.6279999999988</v>
      </c>
      <c r="T4849" s="13">
        <f>_xlfn.XLOOKUP(P4849,rif_fee_schedule!$A$2:$A$84,rif_fee_schedule!D$2:D$84, 0)</f>
        <v>5674</v>
      </c>
      <c r="U4849" s="14">
        <f t="shared" si="226"/>
        <v>9769.6279999999988</v>
      </c>
      <c r="V4849" s="14">
        <f t="shared" si="227"/>
        <v>5674</v>
      </c>
      <c r="W4849"/>
      <c r="Y4849" s="3">
        <v>13538989.02</v>
      </c>
      <c r="Z4849" s="3">
        <v>280635.13</v>
      </c>
      <c r="AA4849" s="3">
        <v>0</v>
      </c>
      <c r="AB4849">
        <v>0</v>
      </c>
      <c r="AC4849" s="3">
        <v>0</v>
      </c>
      <c r="AD4849" s="2">
        <v>-2316507.67</v>
      </c>
      <c r="AE4849" s="3">
        <v>599122533.62</v>
      </c>
      <c r="AF4849" s="3">
        <v>12164932.65</v>
      </c>
      <c r="AG4849" s="3">
        <v>2628720.44</v>
      </c>
      <c r="AH4849" s="3">
        <v>103699.7</v>
      </c>
      <c r="AI4849" s="3">
        <v>2074</v>
      </c>
      <c r="AJ4849" s="2">
        <v>-10188946.82</v>
      </c>
    </row>
    <row r="4850" spans="1:36" hidden="1" x14ac:dyDescent="0.25">
      <c r="A4850" s="8">
        <v>2</v>
      </c>
      <c r="B4850" s="8" t="s">
        <v>2096</v>
      </c>
      <c r="C4850" s="8">
        <v>141150390010</v>
      </c>
      <c r="D4850" s="8" t="s">
        <v>2097</v>
      </c>
      <c r="E4850" s="8" t="s">
        <v>30</v>
      </c>
      <c r="G4850" s="10">
        <v>43808</v>
      </c>
      <c r="H4850" s="8" t="s">
        <v>31</v>
      </c>
      <c r="I4850" s="8" t="s">
        <v>32</v>
      </c>
      <c r="J4850" s="9">
        <v>0</v>
      </c>
      <c r="K4850" s="9">
        <v>0</v>
      </c>
      <c r="L4850" s="8">
        <v>0</v>
      </c>
      <c r="M4850" s="14">
        <f t="shared" si="228"/>
        <v>0</v>
      </c>
      <c r="N4850" s="8">
        <v>0</v>
      </c>
      <c r="O4850" s="8">
        <v>0</v>
      </c>
      <c r="P4850" s="8" t="s">
        <v>77</v>
      </c>
      <c r="R4850" s="8">
        <v>-1</v>
      </c>
      <c r="S4850" s="13">
        <f>_xlfn.XLOOKUP(P4850,rif_fee_schedule!$A$2:$A$84,rif_fee_schedule!C$2:C$84, 0)*1.628</f>
        <v>9769.6279999999988</v>
      </c>
      <c r="T4850" s="13">
        <f>_xlfn.XLOOKUP(P4850,rif_fee_schedule!$A$2:$A$84,rif_fee_schedule!D$2:D$84, 0)</f>
        <v>5674</v>
      </c>
      <c r="U4850" s="14">
        <f t="shared" si="226"/>
        <v>-9769.6279999999988</v>
      </c>
      <c r="V4850" s="14">
        <f t="shared" si="227"/>
        <v>-5674</v>
      </c>
      <c r="W4850"/>
      <c r="Y4850" s="3">
        <v>272008405.74000001</v>
      </c>
      <c r="Z4850" s="3">
        <v>5573244.3300000001</v>
      </c>
      <c r="AA4850" s="3">
        <v>0</v>
      </c>
      <c r="AB4850">
        <v>0</v>
      </c>
      <c r="AC4850" s="3">
        <v>0</v>
      </c>
      <c r="AD4850" s="2">
        <v>-7297347.0099999998</v>
      </c>
      <c r="AE4850" s="3">
        <v>599122533.62</v>
      </c>
      <c r="AF4850" s="3">
        <v>12164932.65</v>
      </c>
      <c r="AG4850" s="3">
        <v>2628720.44</v>
      </c>
      <c r="AH4850" s="3">
        <v>103699.7</v>
      </c>
      <c r="AI4850" s="3">
        <v>2074</v>
      </c>
      <c r="AJ4850" s="2">
        <v>-10188946.82</v>
      </c>
    </row>
    <row r="4851" spans="1:36" hidden="1" x14ac:dyDescent="0.25">
      <c r="A4851" s="8">
        <v>2</v>
      </c>
      <c r="B4851" s="8" t="s">
        <v>2096</v>
      </c>
      <c r="C4851" s="8">
        <v>141150390010</v>
      </c>
      <c r="D4851" s="8" t="s">
        <v>2097</v>
      </c>
      <c r="E4851" s="8" t="s">
        <v>30</v>
      </c>
      <c r="G4851" s="10">
        <v>43808</v>
      </c>
      <c r="H4851" s="8" t="s">
        <v>31</v>
      </c>
      <c r="I4851" s="8" t="s">
        <v>32</v>
      </c>
      <c r="J4851" s="9">
        <v>0</v>
      </c>
      <c r="K4851" s="9">
        <v>0</v>
      </c>
      <c r="L4851" s="8">
        <v>0</v>
      </c>
      <c r="M4851" s="14">
        <f t="shared" si="228"/>
        <v>0</v>
      </c>
      <c r="N4851" s="8">
        <v>0</v>
      </c>
      <c r="O4851" s="8">
        <v>0</v>
      </c>
      <c r="P4851" s="8" t="s">
        <v>77</v>
      </c>
      <c r="R4851" s="8">
        <v>1</v>
      </c>
      <c r="S4851" s="13">
        <f>_xlfn.XLOOKUP(P4851,rif_fee_schedule!$A$2:$A$84,rif_fee_schedule!C$2:C$84, 0)*1.628</f>
        <v>9769.6279999999988</v>
      </c>
      <c r="T4851" s="13">
        <f>_xlfn.XLOOKUP(P4851,rif_fee_schedule!$A$2:$A$84,rif_fee_schedule!D$2:D$84, 0)</f>
        <v>5674</v>
      </c>
      <c r="U4851" s="14">
        <f t="shared" ref="U4851:U4914" si="229">S4851*R4851</f>
        <v>9769.6279999999988</v>
      </c>
      <c r="V4851" s="14">
        <f t="shared" ref="V4851:V4914" si="230">T4851*R4851</f>
        <v>5674</v>
      </c>
      <c r="W4851"/>
      <c r="Y4851" s="3">
        <v>272008405.74000001</v>
      </c>
      <c r="Z4851" s="3">
        <v>5573244.3300000001</v>
      </c>
      <c r="AA4851" s="3">
        <v>0</v>
      </c>
      <c r="AB4851">
        <v>0</v>
      </c>
      <c r="AC4851" s="3">
        <v>0</v>
      </c>
      <c r="AD4851" s="2">
        <v>-7297347.0099999998</v>
      </c>
      <c r="AE4851" s="3">
        <v>599122533.62</v>
      </c>
      <c r="AF4851" s="3">
        <v>12164932.65</v>
      </c>
      <c r="AG4851" s="3">
        <v>2628720.44</v>
      </c>
      <c r="AH4851" s="3">
        <v>103699.7</v>
      </c>
      <c r="AI4851" s="3">
        <v>2074</v>
      </c>
      <c r="AJ4851" s="2">
        <v>-10188946.82</v>
      </c>
    </row>
    <row r="4852" spans="1:36" hidden="1" x14ac:dyDescent="0.25">
      <c r="A4852" s="8">
        <v>2</v>
      </c>
      <c r="B4852" s="8" t="s">
        <v>2003</v>
      </c>
      <c r="C4852" s="8">
        <v>141040230490</v>
      </c>
      <c r="D4852" s="8" t="s">
        <v>2004</v>
      </c>
      <c r="E4852" s="8" t="s">
        <v>30</v>
      </c>
      <c r="G4852" s="10">
        <v>43808</v>
      </c>
      <c r="H4852" s="8" t="s">
        <v>31</v>
      </c>
      <c r="I4852" s="8" t="s">
        <v>32</v>
      </c>
      <c r="J4852" s="9">
        <v>15477.67</v>
      </c>
      <c r="K4852" s="9">
        <v>309.55</v>
      </c>
      <c r="L4852" s="8">
        <v>0</v>
      </c>
      <c r="M4852" s="14">
        <f t="shared" si="228"/>
        <v>15787.22</v>
      </c>
      <c r="N4852" s="8">
        <v>0</v>
      </c>
      <c r="O4852" s="8">
        <v>0</v>
      </c>
      <c r="P4852" s="8" t="s">
        <v>72</v>
      </c>
      <c r="R4852" s="11">
        <v>2176</v>
      </c>
      <c r="S4852" s="13">
        <f>_xlfn.XLOOKUP(P4852,rif_fee_schedule!$A$2:$A$84,rif_fee_schedule!C$2:C$84, 0)*1.628</f>
        <v>15.918583999999999</v>
      </c>
      <c r="T4852" s="13">
        <f>_xlfn.XLOOKUP(P4852,rif_fee_schedule!$A$2:$A$84,rif_fee_schedule!D$2:D$84, 0)</f>
        <v>9.2460000000000004</v>
      </c>
      <c r="U4852" s="14">
        <f t="shared" si="229"/>
        <v>34638.838784</v>
      </c>
      <c r="V4852" s="14">
        <f t="shared" si="230"/>
        <v>20119.296000000002</v>
      </c>
      <c r="W4852" s="2"/>
      <c r="Y4852" s="3">
        <v>272008405.74000001</v>
      </c>
      <c r="Z4852" s="3">
        <v>5573244.3300000001</v>
      </c>
      <c r="AA4852" s="3">
        <v>0</v>
      </c>
      <c r="AB4852">
        <v>0</v>
      </c>
      <c r="AC4852" s="3">
        <v>0</v>
      </c>
      <c r="AD4852" s="2">
        <v>-7297347.0099999998</v>
      </c>
      <c r="AE4852" s="3">
        <v>599122533.62</v>
      </c>
      <c r="AF4852" s="3">
        <v>12164932.65</v>
      </c>
      <c r="AG4852" s="3">
        <v>2628720.44</v>
      </c>
      <c r="AH4852" s="3">
        <v>103699.7</v>
      </c>
      <c r="AI4852" s="3">
        <v>2074</v>
      </c>
      <c r="AJ4852" s="2">
        <v>-10188946.82</v>
      </c>
    </row>
    <row r="4853" spans="1:36" hidden="1" x14ac:dyDescent="0.25">
      <c r="A4853" s="8">
        <v>2</v>
      </c>
      <c r="B4853" s="8" t="s">
        <v>2003</v>
      </c>
      <c r="C4853" s="8">
        <v>141040230490</v>
      </c>
      <c r="D4853" s="8" t="s">
        <v>2004</v>
      </c>
      <c r="E4853" s="8" t="s">
        <v>30</v>
      </c>
      <c r="G4853" s="10">
        <v>43808</v>
      </c>
      <c r="H4853" s="8" t="s">
        <v>31</v>
      </c>
      <c r="I4853" s="8" t="s">
        <v>32</v>
      </c>
      <c r="J4853" s="9">
        <v>15477.67</v>
      </c>
      <c r="K4853" s="9">
        <v>309.55</v>
      </c>
      <c r="L4853" s="8">
        <v>0</v>
      </c>
      <c r="M4853" s="14">
        <f t="shared" si="228"/>
        <v>15787.22</v>
      </c>
      <c r="N4853" s="8">
        <v>0</v>
      </c>
      <c r="O4853" s="8">
        <v>0</v>
      </c>
      <c r="P4853" s="8" t="s">
        <v>114</v>
      </c>
      <c r="R4853" s="8">
        <v>-3</v>
      </c>
      <c r="S4853" s="13">
        <f>_xlfn.XLOOKUP(P4853,rif_fee_schedule!$A$2:$A$84,rif_fee_schedule!C$2:C$84, 0)*1.628</f>
        <v>4288.152</v>
      </c>
      <c r="T4853" s="13">
        <f>_xlfn.XLOOKUP(P4853,rif_fee_schedule!$A$2:$A$84,rif_fee_schedule!D$2:D$84, 0)</f>
        <v>2490</v>
      </c>
      <c r="U4853" s="14">
        <f t="shared" si="229"/>
        <v>-12864.456</v>
      </c>
      <c r="V4853" s="14">
        <f t="shared" si="230"/>
        <v>-7470</v>
      </c>
      <c r="W4853"/>
      <c r="Y4853" s="3">
        <v>272008405.74000001</v>
      </c>
      <c r="Z4853" s="3">
        <v>5573244.3300000001</v>
      </c>
      <c r="AA4853" s="3">
        <v>0</v>
      </c>
      <c r="AB4853">
        <v>0</v>
      </c>
      <c r="AC4853" s="3">
        <v>0</v>
      </c>
      <c r="AD4853" s="2">
        <v>-7297347.0099999998</v>
      </c>
      <c r="AE4853" s="3">
        <v>599122533.62</v>
      </c>
      <c r="AF4853" s="3">
        <v>12164932.65</v>
      </c>
      <c r="AG4853" s="3">
        <v>2628720.44</v>
      </c>
      <c r="AH4853" s="3">
        <v>103699.7</v>
      </c>
      <c r="AI4853" s="3">
        <v>2074</v>
      </c>
      <c r="AJ4853" s="2">
        <v>-10188946.82</v>
      </c>
    </row>
    <row r="4854" spans="1:36" hidden="1" x14ac:dyDescent="0.25">
      <c r="A4854" s="8">
        <v>6</v>
      </c>
      <c r="B4854" s="8" t="s">
        <v>5962</v>
      </c>
      <c r="C4854" s="8">
        <v>1678230000026</v>
      </c>
      <c r="D4854" s="8" t="s">
        <v>5963</v>
      </c>
      <c r="E4854" s="8" t="s">
        <v>30</v>
      </c>
      <c r="G4854" s="10">
        <v>43815</v>
      </c>
      <c r="H4854" s="8" t="s">
        <v>31</v>
      </c>
      <c r="I4854" s="8" t="s">
        <v>32</v>
      </c>
      <c r="J4854" s="9">
        <v>46911.94</v>
      </c>
      <c r="K4854" s="9">
        <v>938.24</v>
      </c>
      <c r="L4854" s="8">
        <v>0</v>
      </c>
      <c r="M4854" s="14">
        <f t="shared" si="228"/>
        <v>47850.18</v>
      </c>
      <c r="N4854" s="8">
        <v>0</v>
      </c>
      <c r="O4854" s="8">
        <v>0</v>
      </c>
      <c r="P4854" s="8" t="s">
        <v>376</v>
      </c>
      <c r="R4854" s="8">
        <v>8</v>
      </c>
      <c r="S4854" s="13">
        <f>_xlfn.XLOOKUP(P4854,rif_fee_schedule!$A$2:$A$84,rif_fee_schedule!C$2:C$84, 0)*1.628</f>
        <v>5981.2719999999999</v>
      </c>
      <c r="T4854" s="13">
        <f>_xlfn.XLOOKUP(P4854,rif_fee_schedule!$A$2:$A$84,rif_fee_schedule!D$2:D$84, 0)</f>
        <v>3474</v>
      </c>
      <c r="U4854" s="14">
        <f t="shared" si="229"/>
        <v>47850.175999999999</v>
      </c>
      <c r="V4854" s="14">
        <f t="shared" si="230"/>
        <v>27792</v>
      </c>
      <c r="W4854"/>
      <c r="Y4854" s="3">
        <v>43269262.359999999</v>
      </c>
      <c r="Z4854" s="3">
        <v>874367.57</v>
      </c>
      <c r="AA4854" s="3">
        <v>433279.63</v>
      </c>
      <c r="AB4854">
        <v>0</v>
      </c>
      <c r="AC4854" s="3">
        <v>0</v>
      </c>
      <c r="AD4854" s="2">
        <v>374512.67</v>
      </c>
      <c r="AE4854" s="3">
        <v>599122533.62</v>
      </c>
      <c r="AF4854" s="3">
        <v>12164932.65</v>
      </c>
      <c r="AG4854" s="3">
        <v>2628720.44</v>
      </c>
      <c r="AH4854" s="3">
        <v>103699.7</v>
      </c>
      <c r="AI4854" s="3">
        <v>2074</v>
      </c>
      <c r="AJ4854" s="2">
        <v>-10188946.82</v>
      </c>
    </row>
    <row r="4855" spans="1:36" hidden="1" x14ac:dyDescent="0.25">
      <c r="A4855" s="8">
        <v>3</v>
      </c>
      <c r="B4855" s="8" t="s">
        <v>3299</v>
      </c>
      <c r="C4855" s="8">
        <v>420160000020</v>
      </c>
      <c r="D4855" s="8" t="s">
        <v>3300</v>
      </c>
      <c r="E4855" s="8" t="s">
        <v>30</v>
      </c>
      <c r="F4855" s="8" t="s">
        <v>2949</v>
      </c>
      <c r="G4855" s="10">
        <v>43817</v>
      </c>
      <c r="H4855" s="8" t="s">
        <v>31</v>
      </c>
      <c r="I4855" s="8" t="s">
        <v>38</v>
      </c>
      <c r="J4855" s="9">
        <v>9578.07</v>
      </c>
      <c r="K4855" s="9">
        <v>191.56</v>
      </c>
      <c r="L4855" s="8">
        <v>0</v>
      </c>
      <c r="M4855" s="14">
        <f t="shared" si="228"/>
        <v>9769.6299999999992</v>
      </c>
      <c r="N4855" s="8">
        <v>0</v>
      </c>
      <c r="O4855" s="8">
        <v>0</v>
      </c>
      <c r="P4855" s="8" t="s">
        <v>77</v>
      </c>
      <c r="R4855" s="8">
        <v>1</v>
      </c>
      <c r="S4855" s="13">
        <f>_xlfn.XLOOKUP(P4855,rif_fee_schedule!$A$2:$A$84,rif_fee_schedule!C$2:C$84, 0)*1.628</f>
        <v>9769.6279999999988</v>
      </c>
      <c r="T4855" s="13">
        <f>_xlfn.XLOOKUP(P4855,rif_fee_schedule!$A$2:$A$84,rif_fee_schedule!D$2:D$84, 0)</f>
        <v>5674</v>
      </c>
      <c r="U4855" s="14">
        <f t="shared" si="229"/>
        <v>9769.6279999999988</v>
      </c>
      <c r="V4855" s="14">
        <f t="shared" si="230"/>
        <v>5674</v>
      </c>
      <c r="W4855"/>
      <c r="Y4855" s="3">
        <v>23988344.25</v>
      </c>
      <c r="Z4855" s="3">
        <v>491993.61</v>
      </c>
      <c r="AA4855" s="3">
        <v>633517.25</v>
      </c>
      <c r="AB4855">
        <v>0</v>
      </c>
      <c r="AC4855" s="3">
        <v>0</v>
      </c>
      <c r="AD4855" s="2">
        <v>2811604.2</v>
      </c>
      <c r="AE4855" s="3">
        <v>599122533.62</v>
      </c>
      <c r="AF4855" s="3">
        <v>12164932.65</v>
      </c>
      <c r="AG4855" s="3">
        <v>2628720.44</v>
      </c>
      <c r="AH4855" s="3">
        <v>103699.7</v>
      </c>
      <c r="AI4855" s="3">
        <v>2074</v>
      </c>
      <c r="AJ4855" s="2">
        <v>-10188946.82</v>
      </c>
    </row>
    <row r="4856" spans="1:36" hidden="1" x14ac:dyDescent="0.25">
      <c r="A4856" s="8">
        <v>3</v>
      </c>
      <c r="B4856" s="8" t="s">
        <v>3239</v>
      </c>
      <c r="C4856" s="8">
        <v>420160000020</v>
      </c>
      <c r="D4856" s="8" t="s">
        <v>3240</v>
      </c>
      <c r="E4856" s="8" t="s">
        <v>30</v>
      </c>
      <c r="F4856" s="8" t="s">
        <v>3241</v>
      </c>
      <c r="G4856" s="10">
        <v>43822</v>
      </c>
      <c r="H4856" s="8" t="s">
        <v>31</v>
      </c>
      <c r="I4856" s="8" t="s">
        <v>38</v>
      </c>
      <c r="J4856" s="9">
        <v>9578.07</v>
      </c>
      <c r="K4856" s="9">
        <v>191.56</v>
      </c>
      <c r="L4856" s="8">
        <v>0</v>
      </c>
      <c r="M4856" s="14">
        <f t="shared" si="228"/>
        <v>9769.6299999999992</v>
      </c>
      <c r="N4856" s="8">
        <v>0</v>
      </c>
      <c r="O4856" s="8">
        <v>0</v>
      </c>
      <c r="P4856" s="8" t="s">
        <v>77</v>
      </c>
      <c r="R4856" s="8">
        <v>1</v>
      </c>
      <c r="S4856" s="13">
        <f>_xlfn.XLOOKUP(P4856,rif_fee_schedule!$A$2:$A$84,rif_fee_schedule!C$2:C$84, 0)*1.628</f>
        <v>9769.6279999999988</v>
      </c>
      <c r="T4856" s="13">
        <f>_xlfn.XLOOKUP(P4856,rif_fee_schedule!$A$2:$A$84,rif_fee_schedule!D$2:D$84, 0)</f>
        <v>5674</v>
      </c>
      <c r="U4856" s="14">
        <f t="shared" si="229"/>
        <v>9769.6279999999988</v>
      </c>
      <c r="V4856" s="14">
        <f t="shared" si="230"/>
        <v>5674</v>
      </c>
      <c r="W4856"/>
      <c r="Y4856" s="3">
        <v>23988344.25</v>
      </c>
      <c r="Z4856" s="3">
        <v>491993.61</v>
      </c>
      <c r="AA4856" s="3">
        <v>633517.25</v>
      </c>
      <c r="AB4856">
        <v>0</v>
      </c>
      <c r="AC4856" s="3">
        <v>0</v>
      </c>
      <c r="AD4856" s="2">
        <v>2811604.2</v>
      </c>
      <c r="AE4856" s="3">
        <v>599122533.62</v>
      </c>
      <c r="AF4856" s="3">
        <v>12164932.65</v>
      </c>
      <c r="AG4856" s="3">
        <v>2628720.44</v>
      </c>
      <c r="AH4856" s="3">
        <v>103699.7</v>
      </c>
      <c r="AI4856" s="3">
        <v>2074</v>
      </c>
      <c r="AJ4856" s="2">
        <v>-10188946.82</v>
      </c>
    </row>
    <row r="4857" spans="1:36" hidden="1" x14ac:dyDescent="0.25">
      <c r="A4857" s="8">
        <v>3</v>
      </c>
      <c r="B4857" s="8" t="s">
        <v>3284</v>
      </c>
      <c r="C4857" s="8">
        <v>420160000020</v>
      </c>
      <c r="D4857" s="8" t="s">
        <v>3285</v>
      </c>
      <c r="E4857" s="8" t="s">
        <v>30</v>
      </c>
      <c r="F4857" s="8" t="s">
        <v>3174</v>
      </c>
      <c r="G4857" s="10">
        <v>43817</v>
      </c>
      <c r="H4857" s="8" t="s">
        <v>31</v>
      </c>
      <c r="I4857" s="8" t="s">
        <v>38</v>
      </c>
      <c r="J4857" s="9">
        <v>9578.07</v>
      </c>
      <c r="K4857" s="9">
        <v>191.56</v>
      </c>
      <c r="L4857" s="8">
        <v>0</v>
      </c>
      <c r="M4857" s="14">
        <f t="shared" si="228"/>
        <v>9769.6299999999992</v>
      </c>
      <c r="N4857" s="8">
        <v>0</v>
      </c>
      <c r="O4857" s="8">
        <v>0</v>
      </c>
      <c r="P4857" s="8" t="s">
        <v>77</v>
      </c>
      <c r="R4857" s="8">
        <v>1</v>
      </c>
      <c r="S4857" s="13">
        <f>_xlfn.XLOOKUP(P4857,rif_fee_schedule!$A$2:$A$84,rif_fee_schedule!C$2:C$84, 0)*1.628</f>
        <v>9769.6279999999988</v>
      </c>
      <c r="T4857" s="13">
        <f>_xlfn.XLOOKUP(P4857,rif_fee_schedule!$A$2:$A$84,rif_fee_schedule!D$2:D$84, 0)</f>
        <v>5674</v>
      </c>
      <c r="U4857" s="14">
        <f t="shared" si="229"/>
        <v>9769.6279999999988</v>
      </c>
      <c r="V4857" s="14">
        <f t="shared" si="230"/>
        <v>5674</v>
      </c>
      <c r="W4857"/>
      <c r="Y4857" s="3">
        <v>23988344.25</v>
      </c>
      <c r="Z4857" s="3">
        <v>491993.61</v>
      </c>
      <c r="AA4857" s="3">
        <v>633517.25</v>
      </c>
      <c r="AB4857">
        <v>0</v>
      </c>
      <c r="AC4857" s="3">
        <v>0</v>
      </c>
      <c r="AD4857" s="2">
        <v>2811604.2</v>
      </c>
      <c r="AE4857" s="3">
        <v>599122533.62</v>
      </c>
      <c r="AF4857" s="3">
        <v>12164932.65</v>
      </c>
      <c r="AG4857" s="3">
        <v>2628720.44</v>
      </c>
      <c r="AH4857" s="3">
        <v>103699.7</v>
      </c>
      <c r="AI4857" s="3">
        <v>2074</v>
      </c>
      <c r="AJ4857" s="2">
        <v>-10188946.82</v>
      </c>
    </row>
    <row r="4858" spans="1:36" hidden="1" x14ac:dyDescent="0.25">
      <c r="A4858" s="8">
        <v>2</v>
      </c>
      <c r="B4858" s="8" t="s">
        <v>1468</v>
      </c>
      <c r="C4858" s="8">
        <v>131250290970</v>
      </c>
      <c r="D4858" s="8" t="s">
        <v>1469</v>
      </c>
      <c r="E4858" s="8" t="s">
        <v>30</v>
      </c>
      <c r="F4858" s="8" t="s">
        <v>1470</v>
      </c>
      <c r="G4858" s="10">
        <v>43809</v>
      </c>
      <c r="H4858" s="8" t="s">
        <v>31</v>
      </c>
      <c r="I4858" s="8" t="s">
        <v>38</v>
      </c>
      <c r="J4858" s="9">
        <v>53087.66</v>
      </c>
      <c r="K4858" s="9">
        <v>1061.75</v>
      </c>
      <c r="L4858" s="8">
        <v>0</v>
      </c>
      <c r="M4858" s="14">
        <f t="shared" si="228"/>
        <v>54149.41</v>
      </c>
      <c r="N4858" s="8">
        <v>0</v>
      </c>
      <c r="O4858" s="8">
        <v>0</v>
      </c>
      <c r="P4858" s="8" t="s">
        <v>45</v>
      </c>
      <c r="R4858" s="11">
        <v>-1692</v>
      </c>
      <c r="S4858" s="13">
        <f>_xlfn.XLOOKUP(P4858,rif_fee_schedule!$A$2:$A$84,rif_fee_schedule!C$2:C$84, 0)*1.628</f>
        <v>19.244587999999997</v>
      </c>
      <c r="T4858" s="13">
        <f>_xlfn.XLOOKUP(P4858,rif_fee_schedule!$A$2:$A$84,rif_fee_schedule!D$2:D$84, 0)</f>
        <v>11.177</v>
      </c>
      <c r="U4858" s="14">
        <f t="shared" si="229"/>
        <v>-32561.842895999995</v>
      </c>
      <c r="V4858" s="14">
        <f t="shared" si="230"/>
        <v>-18911.484</v>
      </c>
      <c r="W4858" s="2"/>
      <c r="Y4858" s="3">
        <v>272008405.74000001</v>
      </c>
      <c r="Z4858" s="3">
        <v>5573244.3300000001</v>
      </c>
      <c r="AA4858" s="3">
        <v>0</v>
      </c>
      <c r="AB4858">
        <v>0</v>
      </c>
      <c r="AC4858" s="3">
        <v>0</v>
      </c>
      <c r="AD4858" s="2">
        <v>-7297347.0099999998</v>
      </c>
      <c r="AE4858" s="3">
        <v>599122533.62</v>
      </c>
      <c r="AF4858" s="3">
        <v>12164932.65</v>
      </c>
      <c r="AG4858" s="3">
        <v>2628720.44</v>
      </c>
      <c r="AH4858" s="3">
        <v>103699.7</v>
      </c>
      <c r="AI4858" s="3">
        <v>2074</v>
      </c>
      <c r="AJ4858" s="2">
        <v>-10188946.82</v>
      </c>
    </row>
    <row r="4859" spans="1:36" hidden="1" x14ac:dyDescent="0.25">
      <c r="A4859" s="8">
        <v>2</v>
      </c>
      <c r="B4859" s="8" t="s">
        <v>1468</v>
      </c>
      <c r="C4859" s="8">
        <v>131250290970</v>
      </c>
      <c r="D4859" s="8" t="s">
        <v>1469</v>
      </c>
      <c r="E4859" s="8" t="s">
        <v>30</v>
      </c>
      <c r="F4859" s="8" t="s">
        <v>1470</v>
      </c>
      <c r="G4859" s="10">
        <v>43809</v>
      </c>
      <c r="H4859" s="8" t="s">
        <v>31</v>
      </c>
      <c r="I4859" s="8" t="s">
        <v>38</v>
      </c>
      <c r="J4859" s="9">
        <v>53087.66</v>
      </c>
      <c r="K4859" s="9">
        <v>1061.75</v>
      </c>
      <c r="L4859" s="8">
        <v>0</v>
      </c>
      <c r="M4859" s="14">
        <f t="shared" si="228"/>
        <v>54149.41</v>
      </c>
      <c r="N4859" s="8">
        <v>0</v>
      </c>
      <c r="O4859" s="8">
        <v>0</v>
      </c>
      <c r="P4859" s="8" t="s">
        <v>112</v>
      </c>
      <c r="R4859" s="11">
        <v>1692</v>
      </c>
      <c r="S4859" s="13">
        <f>_xlfn.XLOOKUP(P4859,rif_fee_schedule!$A$2:$A$84,rif_fee_schedule!C$2:C$84, 0)*1.628</f>
        <v>53.092335999999996</v>
      </c>
      <c r="T4859" s="13">
        <f>_xlfn.XLOOKUP(P4859,rif_fee_schedule!$A$2:$A$84,rif_fee_schedule!D$2:D$84, 0)</f>
        <v>30.835000000000001</v>
      </c>
      <c r="U4859" s="14">
        <f t="shared" si="229"/>
        <v>89832.232511999988</v>
      </c>
      <c r="V4859" s="14">
        <f t="shared" si="230"/>
        <v>52172.82</v>
      </c>
      <c r="W4859" s="2"/>
      <c r="Y4859" s="3">
        <v>272008405.74000001</v>
      </c>
      <c r="Z4859" s="3">
        <v>5573244.3300000001</v>
      </c>
      <c r="AA4859" s="3">
        <v>0</v>
      </c>
      <c r="AB4859">
        <v>0</v>
      </c>
      <c r="AC4859" s="3">
        <v>0</v>
      </c>
      <c r="AD4859" s="2">
        <v>-7297347.0099999998</v>
      </c>
      <c r="AE4859" s="3">
        <v>599122533.62</v>
      </c>
      <c r="AF4859" s="3">
        <v>12164932.65</v>
      </c>
      <c r="AG4859" s="3">
        <v>2628720.44</v>
      </c>
      <c r="AH4859" s="3">
        <v>103699.7</v>
      </c>
      <c r="AI4859" s="3">
        <v>2074</v>
      </c>
      <c r="AJ4859" s="2">
        <v>-10188946.82</v>
      </c>
    </row>
    <row r="4860" spans="1:36" hidden="1" x14ac:dyDescent="0.25">
      <c r="A4860" s="8">
        <v>2</v>
      </c>
      <c r="B4860" s="8" t="s">
        <v>2321</v>
      </c>
      <c r="C4860" s="8">
        <v>141290150110</v>
      </c>
      <c r="D4860" s="8" t="s">
        <v>2322</v>
      </c>
      <c r="E4860" s="8" t="s">
        <v>30</v>
      </c>
      <c r="F4860" s="8" t="s">
        <v>2323</v>
      </c>
      <c r="G4860" s="10">
        <v>43810</v>
      </c>
      <c r="H4860" s="8" t="s">
        <v>31</v>
      </c>
      <c r="I4860" s="8" t="s">
        <v>38</v>
      </c>
      <c r="J4860" s="9">
        <v>0</v>
      </c>
      <c r="K4860" s="9">
        <v>0</v>
      </c>
      <c r="L4860" s="8">
        <v>0</v>
      </c>
      <c r="M4860" s="14">
        <f t="shared" si="228"/>
        <v>0</v>
      </c>
      <c r="N4860" s="8">
        <v>0</v>
      </c>
      <c r="O4860" s="8">
        <v>0</v>
      </c>
      <c r="P4860" s="8" t="s">
        <v>77</v>
      </c>
      <c r="R4860" s="8">
        <v>0</v>
      </c>
      <c r="S4860" s="13">
        <f>_xlfn.XLOOKUP(P4860,rif_fee_schedule!$A$2:$A$84,rif_fee_schedule!C$2:C$84, 0)*1.628</f>
        <v>9769.6279999999988</v>
      </c>
      <c r="T4860" s="13">
        <f>_xlfn.XLOOKUP(P4860,rif_fee_schedule!$A$2:$A$84,rif_fee_schedule!D$2:D$84, 0)</f>
        <v>5674</v>
      </c>
      <c r="U4860" s="14">
        <f t="shared" si="229"/>
        <v>0</v>
      </c>
      <c r="V4860" s="14">
        <f t="shared" si="230"/>
        <v>0</v>
      </c>
      <c r="W4860"/>
      <c r="Y4860" s="3">
        <v>272008405.74000001</v>
      </c>
      <c r="Z4860" s="3">
        <v>5573244.3300000001</v>
      </c>
      <c r="AA4860" s="3">
        <v>0</v>
      </c>
      <c r="AB4860">
        <v>0</v>
      </c>
      <c r="AC4860" s="3">
        <v>0</v>
      </c>
      <c r="AD4860" s="2">
        <v>-7297347.0099999998</v>
      </c>
      <c r="AE4860" s="3">
        <v>599122533.62</v>
      </c>
      <c r="AF4860" s="3">
        <v>12164932.65</v>
      </c>
      <c r="AG4860" s="3">
        <v>2628720.44</v>
      </c>
      <c r="AH4860" s="3">
        <v>103699.7</v>
      </c>
      <c r="AI4860" s="3">
        <v>2074</v>
      </c>
      <c r="AJ4860" s="2">
        <v>-10188946.82</v>
      </c>
    </row>
    <row r="4861" spans="1:36" hidden="1" x14ac:dyDescent="0.25">
      <c r="A4861" s="8">
        <v>2</v>
      </c>
      <c r="B4861" s="8" t="s">
        <v>1057</v>
      </c>
      <c r="C4861" s="8">
        <v>131120150100</v>
      </c>
      <c r="D4861" s="8" t="s">
        <v>1058</v>
      </c>
      <c r="E4861" s="8" t="s">
        <v>30</v>
      </c>
      <c r="G4861" s="10">
        <v>43810</v>
      </c>
      <c r="H4861" s="8" t="s">
        <v>31</v>
      </c>
      <c r="I4861" s="8" t="s">
        <v>32</v>
      </c>
      <c r="J4861" s="9">
        <v>2033.4</v>
      </c>
      <c r="K4861" s="9">
        <v>40.67</v>
      </c>
      <c r="L4861" s="8">
        <v>0</v>
      </c>
      <c r="M4861" s="14">
        <f t="shared" si="228"/>
        <v>2074.0700000000002</v>
      </c>
      <c r="N4861" s="8">
        <v>0</v>
      </c>
      <c r="O4861" s="8">
        <v>0</v>
      </c>
      <c r="P4861" s="8" t="s">
        <v>77</v>
      </c>
      <c r="R4861" s="8">
        <v>-1</v>
      </c>
      <c r="S4861" s="13">
        <f>_xlfn.XLOOKUP(P4861,rif_fee_schedule!$A$2:$A$84,rif_fee_schedule!C$2:C$84, 0)*1.628</f>
        <v>9769.6279999999988</v>
      </c>
      <c r="T4861" s="13">
        <f>_xlfn.XLOOKUP(P4861,rif_fee_schedule!$A$2:$A$84,rif_fee_schedule!D$2:D$84, 0)</f>
        <v>5674</v>
      </c>
      <c r="U4861" s="14">
        <f t="shared" si="229"/>
        <v>-9769.6279999999988</v>
      </c>
      <c r="V4861" s="14">
        <f t="shared" si="230"/>
        <v>-5674</v>
      </c>
      <c r="W4861"/>
      <c r="Y4861" s="3">
        <v>272008405.74000001</v>
      </c>
      <c r="Z4861" s="3">
        <v>5573244.3300000001</v>
      </c>
      <c r="AA4861" s="3">
        <v>0</v>
      </c>
      <c r="AB4861">
        <v>0</v>
      </c>
      <c r="AC4861" s="3">
        <v>0</v>
      </c>
      <c r="AD4861" s="2">
        <v>-7297347.0099999998</v>
      </c>
      <c r="AE4861" s="3">
        <v>599122533.62</v>
      </c>
      <c r="AF4861" s="3">
        <v>12164932.65</v>
      </c>
      <c r="AG4861" s="3">
        <v>2628720.44</v>
      </c>
      <c r="AH4861" s="3">
        <v>103699.7</v>
      </c>
      <c r="AI4861" s="3">
        <v>2074</v>
      </c>
      <c r="AJ4861" s="2">
        <v>-10188946.82</v>
      </c>
    </row>
    <row r="4862" spans="1:36" hidden="1" x14ac:dyDescent="0.25">
      <c r="A4862" s="8">
        <v>2</v>
      </c>
      <c r="B4862" s="8" t="s">
        <v>1057</v>
      </c>
      <c r="C4862" s="8">
        <v>131120150100</v>
      </c>
      <c r="D4862" s="8" t="s">
        <v>1058</v>
      </c>
      <c r="E4862" s="8" t="s">
        <v>30</v>
      </c>
      <c r="G4862" s="10">
        <v>43810</v>
      </c>
      <c r="H4862" s="8" t="s">
        <v>31</v>
      </c>
      <c r="I4862" s="8" t="s">
        <v>32</v>
      </c>
      <c r="J4862" s="9">
        <v>2033.4</v>
      </c>
      <c r="K4862" s="9">
        <v>40.67</v>
      </c>
      <c r="L4862" s="8">
        <v>0</v>
      </c>
      <c r="M4862" s="14">
        <f t="shared" si="228"/>
        <v>2074.0700000000002</v>
      </c>
      <c r="N4862" s="8">
        <v>0</v>
      </c>
      <c r="O4862" s="8">
        <v>0</v>
      </c>
      <c r="P4862" s="8" t="s">
        <v>114</v>
      </c>
      <c r="R4862" s="8">
        <v>2</v>
      </c>
      <c r="S4862" s="13">
        <f>_xlfn.XLOOKUP(P4862,rif_fee_schedule!$A$2:$A$84,rif_fee_schedule!C$2:C$84, 0)*1.628</f>
        <v>4288.152</v>
      </c>
      <c r="T4862" s="13">
        <f>_xlfn.XLOOKUP(P4862,rif_fee_schedule!$A$2:$A$84,rif_fee_schedule!D$2:D$84, 0)</f>
        <v>2490</v>
      </c>
      <c r="U4862" s="14">
        <f t="shared" si="229"/>
        <v>8576.3040000000001</v>
      </c>
      <c r="V4862" s="14">
        <f t="shared" si="230"/>
        <v>4980</v>
      </c>
      <c r="W4862"/>
      <c r="Y4862" s="3">
        <v>272008405.74000001</v>
      </c>
      <c r="Z4862" s="3">
        <v>5573244.3300000001</v>
      </c>
      <c r="AA4862" s="3">
        <v>0</v>
      </c>
      <c r="AB4862">
        <v>0</v>
      </c>
      <c r="AC4862" s="3">
        <v>0</v>
      </c>
      <c r="AD4862" s="2">
        <v>-7297347.0099999998</v>
      </c>
      <c r="AE4862" s="3">
        <v>599122533.62</v>
      </c>
      <c r="AF4862" s="3">
        <v>12164932.65</v>
      </c>
      <c r="AG4862" s="3">
        <v>2628720.44</v>
      </c>
      <c r="AH4862" s="3">
        <v>103699.7</v>
      </c>
      <c r="AI4862" s="3">
        <v>2074</v>
      </c>
      <c r="AJ4862" s="2">
        <v>-10188946.82</v>
      </c>
    </row>
    <row r="4863" spans="1:36" hidden="1" x14ac:dyDescent="0.25">
      <c r="A4863" s="8">
        <v>2</v>
      </c>
      <c r="B4863" s="8" t="s">
        <v>1409</v>
      </c>
      <c r="C4863" s="8">
        <v>131250192190</v>
      </c>
      <c r="D4863" s="8" t="s">
        <v>1410</v>
      </c>
      <c r="E4863" s="8" t="s">
        <v>30</v>
      </c>
      <c r="F4863" s="8" t="s">
        <v>1411</v>
      </c>
      <c r="G4863" s="10">
        <v>43810</v>
      </c>
      <c r="H4863" s="8" t="s">
        <v>31</v>
      </c>
      <c r="I4863" s="8" t="s">
        <v>38</v>
      </c>
      <c r="J4863" s="9">
        <v>4397.6899999999996</v>
      </c>
      <c r="K4863" s="9">
        <v>87.95</v>
      </c>
      <c r="L4863" s="8">
        <v>0</v>
      </c>
      <c r="M4863" s="14">
        <f t="shared" si="228"/>
        <v>4485.6399999999994</v>
      </c>
      <c r="N4863" s="8">
        <v>0</v>
      </c>
      <c r="O4863" s="8">
        <v>0</v>
      </c>
      <c r="P4863" s="8" t="s">
        <v>72</v>
      </c>
      <c r="R4863" s="8">
        <v>298</v>
      </c>
      <c r="S4863" s="13">
        <f>_xlfn.XLOOKUP(P4863,rif_fee_schedule!$A$2:$A$84,rif_fee_schedule!C$2:C$84, 0)*1.628</f>
        <v>15.918583999999999</v>
      </c>
      <c r="T4863" s="13">
        <f>_xlfn.XLOOKUP(P4863,rif_fee_schedule!$A$2:$A$84,rif_fee_schedule!D$2:D$84, 0)</f>
        <v>9.2460000000000004</v>
      </c>
      <c r="U4863" s="14">
        <f t="shared" si="229"/>
        <v>4743.7380320000002</v>
      </c>
      <c r="V4863" s="14">
        <f t="shared" si="230"/>
        <v>2755.308</v>
      </c>
      <c r="W4863"/>
      <c r="Y4863" s="3">
        <v>272008405.74000001</v>
      </c>
      <c r="Z4863" s="3">
        <v>5573244.3300000001</v>
      </c>
      <c r="AA4863" s="3">
        <v>0</v>
      </c>
      <c r="AB4863">
        <v>0</v>
      </c>
      <c r="AC4863" s="3">
        <v>0</v>
      </c>
      <c r="AD4863" s="2">
        <v>-7297347.0099999998</v>
      </c>
      <c r="AE4863" s="3">
        <v>599122533.62</v>
      </c>
      <c r="AF4863" s="3">
        <v>12164932.65</v>
      </c>
      <c r="AG4863" s="3">
        <v>2628720.44</v>
      </c>
      <c r="AH4863" s="3">
        <v>103699.7</v>
      </c>
      <c r="AI4863" s="3">
        <v>2074</v>
      </c>
      <c r="AJ4863" s="2">
        <v>-10188946.82</v>
      </c>
    </row>
    <row r="4864" spans="1:36" hidden="1" x14ac:dyDescent="0.25">
      <c r="A4864" s="8">
        <v>2</v>
      </c>
      <c r="B4864" s="8" t="s">
        <v>1659</v>
      </c>
      <c r="C4864" s="8">
        <v>131340190090</v>
      </c>
      <c r="D4864" s="8" t="s">
        <v>1660</v>
      </c>
      <c r="E4864" s="8" t="s">
        <v>30</v>
      </c>
      <c r="G4864" s="10">
        <v>43830</v>
      </c>
      <c r="H4864" s="8" t="s">
        <v>31</v>
      </c>
      <c r="I4864" s="8" t="s">
        <v>32</v>
      </c>
      <c r="J4864" s="9">
        <v>189863.73</v>
      </c>
      <c r="K4864" s="9">
        <v>3797.27</v>
      </c>
      <c r="L4864" s="8">
        <v>0</v>
      </c>
      <c r="M4864" s="14">
        <f t="shared" si="228"/>
        <v>193661</v>
      </c>
      <c r="N4864" s="8">
        <v>0</v>
      </c>
      <c r="O4864" s="8">
        <v>0</v>
      </c>
      <c r="P4864" s="8" t="s">
        <v>113</v>
      </c>
      <c r="R4864" s="8">
        <v>33</v>
      </c>
      <c r="S4864" s="13">
        <f>_xlfn.XLOOKUP(P4864,rif_fee_schedule!$A$2:$A$84,rif_fee_schedule!C$2:C$84, 0)*1.628</f>
        <v>6860.3919999999998</v>
      </c>
      <c r="T4864" s="13">
        <f>_xlfn.XLOOKUP(P4864,rif_fee_schedule!$A$2:$A$84,rif_fee_schedule!D$2:D$84, 0)</f>
        <v>3984</v>
      </c>
      <c r="U4864" s="14">
        <f t="shared" si="229"/>
        <v>226392.93599999999</v>
      </c>
      <c r="V4864" s="14">
        <f t="shared" si="230"/>
        <v>131472</v>
      </c>
      <c r="W4864"/>
      <c r="Y4864" s="3">
        <v>272008405.74000001</v>
      </c>
      <c r="Z4864" s="3">
        <v>5573244.3300000001</v>
      </c>
      <c r="AA4864" s="3">
        <v>0</v>
      </c>
      <c r="AB4864">
        <v>0</v>
      </c>
      <c r="AC4864" s="3">
        <v>0</v>
      </c>
      <c r="AD4864" s="2">
        <v>-7297347.0099999998</v>
      </c>
      <c r="AE4864" s="3">
        <v>599122533.62</v>
      </c>
      <c r="AF4864" s="3">
        <v>12164932.65</v>
      </c>
      <c r="AG4864" s="3">
        <v>2628720.44</v>
      </c>
      <c r="AH4864" s="3">
        <v>103699.7</v>
      </c>
      <c r="AI4864" s="3">
        <v>2074</v>
      </c>
      <c r="AJ4864" s="2">
        <v>-10188946.82</v>
      </c>
    </row>
    <row r="4865" spans="1:36" hidden="1" x14ac:dyDescent="0.25">
      <c r="A4865" s="8">
        <v>2</v>
      </c>
      <c r="B4865" s="8" t="s">
        <v>1659</v>
      </c>
      <c r="C4865" s="8">
        <v>131340190090</v>
      </c>
      <c r="D4865" s="8" t="s">
        <v>1660</v>
      </c>
      <c r="E4865" s="8" t="s">
        <v>30</v>
      </c>
      <c r="G4865" s="10">
        <v>43830</v>
      </c>
      <c r="H4865" s="8" t="s">
        <v>31</v>
      </c>
      <c r="I4865" s="8" t="s">
        <v>32</v>
      </c>
      <c r="J4865" s="9">
        <v>189863.73</v>
      </c>
      <c r="K4865" s="9">
        <v>3797.27</v>
      </c>
      <c r="L4865" s="8">
        <v>0</v>
      </c>
      <c r="M4865" s="14">
        <f t="shared" si="228"/>
        <v>193661</v>
      </c>
      <c r="N4865" s="8">
        <v>0</v>
      </c>
      <c r="O4865" s="8">
        <v>0</v>
      </c>
      <c r="P4865" s="8" t="s">
        <v>170</v>
      </c>
      <c r="R4865" s="11">
        <v>-2595</v>
      </c>
      <c r="S4865" s="13">
        <f>_xlfn.XLOOKUP(P4865,rif_fee_schedule!$A$2:$A$84,rif_fee_schedule!C$2:C$84, 0)*1.628</f>
        <v>8.3027999999999995</v>
      </c>
      <c r="T4865" s="13">
        <f>_xlfn.XLOOKUP(P4865,rif_fee_schedule!$A$2:$A$84,rif_fee_schedule!D$2:D$84, 0)</f>
        <v>4.8230000000000004</v>
      </c>
      <c r="U4865" s="14">
        <f t="shared" si="229"/>
        <v>-21545.766</v>
      </c>
      <c r="V4865" s="14">
        <f t="shared" si="230"/>
        <v>-12515.685000000001</v>
      </c>
      <c r="W4865" s="2"/>
      <c r="Y4865" s="3">
        <v>272008405.74000001</v>
      </c>
      <c r="Z4865" s="3">
        <v>5573244.3300000001</v>
      </c>
      <c r="AA4865" s="3">
        <v>0</v>
      </c>
      <c r="AB4865">
        <v>0</v>
      </c>
      <c r="AC4865" s="3">
        <v>0</v>
      </c>
      <c r="AD4865" s="2">
        <v>-7297347.0099999998</v>
      </c>
      <c r="AE4865" s="3">
        <v>599122533.62</v>
      </c>
      <c r="AF4865" s="3">
        <v>12164932.65</v>
      </c>
      <c r="AG4865" s="3">
        <v>2628720.44</v>
      </c>
      <c r="AH4865" s="3">
        <v>103699.7</v>
      </c>
      <c r="AI4865" s="3">
        <v>2074</v>
      </c>
      <c r="AJ4865" s="2">
        <v>-10188946.82</v>
      </c>
    </row>
    <row r="4866" spans="1:36" hidden="1" x14ac:dyDescent="0.25">
      <c r="A4866" s="8">
        <v>2</v>
      </c>
      <c r="B4866" s="8" t="s">
        <v>1656</v>
      </c>
      <c r="C4866" s="8">
        <v>131340300540</v>
      </c>
      <c r="D4866" s="8" t="s">
        <v>1657</v>
      </c>
      <c r="E4866" s="8" t="s">
        <v>30</v>
      </c>
      <c r="F4866" s="8" t="s">
        <v>1658</v>
      </c>
      <c r="G4866" s="10">
        <v>43812</v>
      </c>
      <c r="H4866" s="8" t="s">
        <v>31</v>
      </c>
      <c r="I4866" s="8" t="s">
        <v>38</v>
      </c>
      <c r="J4866" s="9">
        <v>29096.51</v>
      </c>
      <c r="K4866" s="9">
        <v>581.92999999999995</v>
      </c>
      <c r="L4866" s="8">
        <v>0</v>
      </c>
      <c r="M4866" s="14">
        <f t="shared" si="228"/>
        <v>29678.44</v>
      </c>
      <c r="N4866" s="8">
        <v>0</v>
      </c>
      <c r="O4866" s="8">
        <v>0</v>
      </c>
      <c r="P4866" s="8" t="s">
        <v>77</v>
      </c>
      <c r="R4866" s="8">
        <v>-1</v>
      </c>
      <c r="S4866" s="13">
        <f>_xlfn.XLOOKUP(P4866,rif_fee_schedule!$A$2:$A$84,rif_fee_schedule!C$2:C$84, 0)*1.628</f>
        <v>9769.6279999999988</v>
      </c>
      <c r="T4866" s="13">
        <f>_xlfn.XLOOKUP(P4866,rif_fee_schedule!$A$2:$A$84,rif_fee_schedule!D$2:D$84, 0)</f>
        <v>5674</v>
      </c>
      <c r="U4866" s="14">
        <f t="shared" si="229"/>
        <v>-9769.6279999999988</v>
      </c>
      <c r="V4866" s="14">
        <f t="shared" si="230"/>
        <v>-5674</v>
      </c>
      <c r="W4866"/>
      <c r="Y4866" s="3">
        <v>272008405.74000001</v>
      </c>
      <c r="Z4866" s="3">
        <v>5573244.3300000001</v>
      </c>
      <c r="AA4866" s="3">
        <v>0</v>
      </c>
      <c r="AB4866">
        <v>0</v>
      </c>
      <c r="AC4866" s="3">
        <v>0</v>
      </c>
      <c r="AD4866" s="2">
        <v>-7297347.0099999998</v>
      </c>
      <c r="AE4866" s="3">
        <v>599122533.62</v>
      </c>
      <c r="AF4866" s="3">
        <v>12164932.65</v>
      </c>
      <c r="AG4866" s="3">
        <v>2628720.44</v>
      </c>
      <c r="AH4866" s="3">
        <v>103699.7</v>
      </c>
      <c r="AI4866" s="3">
        <v>2074</v>
      </c>
      <c r="AJ4866" s="2">
        <v>-10188946.82</v>
      </c>
    </row>
    <row r="4867" spans="1:36" hidden="1" x14ac:dyDescent="0.25">
      <c r="A4867" s="8">
        <v>2</v>
      </c>
      <c r="B4867" s="8" t="s">
        <v>1656</v>
      </c>
      <c r="C4867" s="8">
        <v>131340300540</v>
      </c>
      <c r="D4867" s="8" t="s">
        <v>1657</v>
      </c>
      <c r="E4867" s="8" t="s">
        <v>30</v>
      </c>
      <c r="F4867" s="8" t="s">
        <v>1658</v>
      </c>
      <c r="G4867" s="10">
        <v>43812</v>
      </c>
      <c r="H4867" s="8" t="s">
        <v>31</v>
      </c>
      <c r="I4867" s="8" t="s">
        <v>38</v>
      </c>
      <c r="J4867" s="9">
        <v>29096.51</v>
      </c>
      <c r="K4867" s="9">
        <v>581.92999999999995</v>
      </c>
      <c r="L4867" s="8">
        <v>0</v>
      </c>
      <c r="M4867" s="14">
        <f t="shared" si="228"/>
        <v>29678.44</v>
      </c>
      <c r="N4867" s="8">
        <v>0</v>
      </c>
      <c r="O4867" s="8">
        <v>0</v>
      </c>
      <c r="P4867" s="8" t="s">
        <v>113</v>
      </c>
      <c r="R4867" s="8">
        <v>6</v>
      </c>
      <c r="S4867" s="13">
        <f>_xlfn.XLOOKUP(P4867,rif_fee_schedule!$A$2:$A$84,rif_fee_schedule!C$2:C$84, 0)*1.628</f>
        <v>6860.3919999999998</v>
      </c>
      <c r="T4867" s="13">
        <f>_xlfn.XLOOKUP(P4867,rif_fee_schedule!$A$2:$A$84,rif_fee_schedule!D$2:D$84, 0)</f>
        <v>3984</v>
      </c>
      <c r="U4867" s="14">
        <f t="shared" si="229"/>
        <v>41162.351999999999</v>
      </c>
      <c r="V4867" s="14">
        <f t="shared" si="230"/>
        <v>23904</v>
      </c>
      <c r="W4867"/>
      <c r="Y4867" s="3">
        <v>272008405.74000001</v>
      </c>
      <c r="Z4867" s="3">
        <v>5573244.3300000001</v>
      </c>
      <c r="AA4867" s="3">
        <v>0</v>
      </c>
      <c r="AB4867">
        <v>0</v>
      </c>
      <c r="AC4867" s="3">
        <v>0</v>
      </c>
      <c r="AD4867" s="2">
        <v>-7297347.0099999998</v>
      </c>
      <c r="AE4867" s="3">
        <v>599122533.62</v>
      </c>
      <c r="AF4867" s="3">
        <v>12164932.65</v>
      </c>
      <c r="AG4867" s="3">
        <v>2628720.44</v>
      </c>
      <c r="AH4867" s="3">
        <v>103699.7</v>
      </c>
      <c r="AI4867" s="3">
        <v>2074</v>
      </c>
      <c r="AJ4867" s="2">
        <v>-10188946.82</v>
      </c>
    </row>
    <row r="4868" spans="1:36" hidden="1" x14ac:dyDescent="0.25">
      <c r="A4868" s="8">
        <v>8</v>
      </c>
      <c r="B4868" s="8" t="s">
        <v>8758</v>
      </c>
      <c r="C4868" s="8">
        <v>242030030470</v>
      </c>
      <c r="D4868" s="8" t="s">
        <v>8759</v>
      </c>
      <c r="E4868" s="8" t="s">
        <v>30</v>
      </c>
      <c r="F4868" s="8" t="s">
        <v>8760</v>
      </c>
      <c r="G4868" s="10">
        <v>43815</v>
      </c>
      <c r="H4868" s="8" t="s">
        <v>31</v>
      </c>
      <c r="I4868" s="8" t="s">
        <v>38</v>
      </c>
      <c r="J4868" s="9">
        <v>8440.06</v>
      </c>
      <c r="K4868" s="9">
        <v>168.8</v>
      </c>
      <c r="L4868" s="8">
        <v>0</v>
      </c>
      <c r="M4868" s="14">
        <f t="shared" si="228"/>
        <v>8608.8599999999988</v>
      </c>
      <c r="N4868" s="8">
        <v>0</v>
      </c>
      <c r="O4868" s="8">
        <v>0</v>
      </c>
      <c r="P4868" s="8" t="s">
        <v>78</v>
      </c>
      <c r="R4868" s="8">
        <v>1</v>
      </c>
      <c r="S4868" s="13">
        <f>_xlfn.XLOOKUP(P4868,rif_fee_schedule!$A$2:$A$84,rif_fee_schedule!C$2:C$84, 0)*1.628</f>
        <v>9105.4039999999986</v>
      </c>
      <c r="T4868" s="13">
        <f>_xlfn.XLOOKUP(P4868,rif_fee_schedule!$A$2:$A$84,rif_fee_schedule!D$2:D$84, 0)</f>
        <v>5288</v>
      </c>
      <c r="U4868" s="14">
        <f t="shared" si="229"/>
        <v>9105.4039999999986</v>
      </c>
      <c r="V4868" s="14">
        <f t="shared" si="230"/>
        <v>5288</v>
      </c>
      <c r="W4868"/>
      <c r="Y4868" s="3">
        <v>38230434.439999998</v>
      </c>
      <c r="Z4868" s="3">
        <v>764608.82</v>
      </c>
      <c r="AA4868" s="3">
        <v>0</v>
      </c>
      <c r="AB4868">
        <v>0</v>
      </c>
      <c r="AC4868" s="3">
        <v>0</v>
      </c>
      <c r="AD4868" s="2">
        <v>-229524.99</v>
      </c>
      <c r="AE4868" s="3">
        <v>599122533.62</v>
      </c>
      <c r="AF4868" s="3">
        <v>12164932.65</v>
      </c>
      <c r="AG4868" s="3">
        <v>2628720.44</v>
      </c>
      <c r="AH4868" s="3">
        <v>103699.7</v>
      </c>
      <c r="AI4868" s="3">
        <v>2074</v>
      </c>
      <c r="AJ4868" s="2">
        <v>-10188946.82</v>
      </c>
    </row>
    <row r="4869" spans="1:36" hidden="1" x14ac:dyDescent="0.25">
      <c r="A4869" s="8">
        <v>3</v>
      </c>
      <c r="B4869" s="8" t="s">
        <v>3658</v>
      </c>
      <c r="C4869" s="8">
        <v>3220160050430</v>
      </c>
      <c r="D4869" s="8" t="s">
        <v>3659</v>
      </c>
      <c r="E4869" s="8" t="s">
        <v>30</v>
      </c>
      <c r="F4869" s="8" t="s">
        <v>3660</v>
      </c>
      <c r="G4869" s="10">
        <v>43811</v>
      </c>
      <c r="H4869" s="8" t="s">
        <v>31</v>
      </c>
      <c r="I4869" s="8" t="s">
        <v>38</v>
      </c>
      <c r="J4869" s="9">
        <v>9578.07</v>
      </c>
      <c r="K4869" s="9">
        <v>191.56</v>
      </c>
      <c r="L4869" s="8">
        <v>0</v>
      </c>
      <c r="M4869" s="14">
        <f t="shared" si="228"/>
        <v>9769.6299999999992</v>
      </c>
      <c r="N4869" s="8">
        <v>0</v>
      </c>
      <c r="O4869" s="8">
        <v>0</v>
      </c>
      <c r="P4869" s="8" t="s">
        <v>77</v>
      </c>
      <c r="R4869" s="8">
        <v>1</v>
      </c>
      <c r="S4869" s="13">
        <f>_xlfn.XLOOKUP(P4869,rif_fee_schedule!$A$2:$A$84,rif_fee_schedule!C$2:C$84, 0)*1.628</f>
        <v>9769.6279999999988</v>
      </c>
      <c r="T4869" s="13">
        <f>_xlfn.XLOOKUP(P4869,rif_fee_schedule!$A$2:$A$84,rif_fee_schedule!D$2:D$84, 0)</f>
        <v>5674</v>
      </c>
      <c r="U4869" s="14">
        <f t="shared" si="229"/>
        <v>9769.6279999999988</v>
      </c>
      <c r="V4869" s="14">
        <f t="shared" si="230"/>
        <v>5674</v>
      </c>
      <c r="W4869"/>
      <c r="Y4869" s="3">
        <v>23988344.25</v>
      </c>
      <c r="Z4869" s="3">
        <v>491993.61</v>
      </c>
      <c r="AA4869" s="3">
        <v>633517.25</v>
      </c>
      <c r="AB4869">
        <v>0</v>
      </c>
      <c r="AC4869" s="3">
        <v>0</v>
      </c>
      <c r="AD4869" s="2">
        <v>2811604.2</v>
      </c>
      <c r="AE4869" s="3">
        <v>599122533.62</v>
      </c>
      <c r="AF4869" s="3">
        <v>12164932.65</v>
      </c>
      <c r="AG4869" s="3">
        <v>2628720.44</v>
      </c>
      <c r="AH4869" s="3">
        <v>103699.7</v>
      </c>
      <c r="AI4869" s="3">
        <v>2074</v>
      </c>
      <c r="AJ4869" s="2">
        <v>-10188946.82</v>
      </c>
    </row>
    <row r="4870" spans="1:36" hidden="1" x14ac:dyDescent="0.25">
      <c r="A4870" s="8">
        <v>3</v>
      </c>
      <c r="B4870" s="8" t="s">
        <v>3784</v>
      </c>
      <c r="C4870" s="8">
        <v>3220160050450</v>
      </c>
      <c r="D4870" s="8" t="s">
        <v>3785</v>
      </c>
      <c r="E4870" s="8" t="s">
        <v>30</v>
      </c>
      <c r="F4870" s="8" t="s">
        <v>3786</v>
      </c>
      <c r="G4870" s="10">
        <v>43811</v>
      </c>
      <c r="H4870" s="8" t="s">
        <v>31</v>
      </c>
      <c r="I4870" s="8" t="s">
        <v>38</v>
      </c>
      <c r="J4870" s="9">
        <v>9578.07</v>
      </c>
      <c r="K4870" s="9">
        <v>191.56</v>
      </c>
      <c r="L4870" s="8">
        <v>0</v>
      </c>
      <c r="M4870" s="14">
        <f t="shared" si="228"/>
        <v>9769.6299999999992</v>
      </c>
      <c r="N4870" s="8">
        <v>0</v>
      </c>
      <c r="O4870" s="8">
        <v>0</v>
      </c>
      <c r="P4870" s="8" t="s">
        <v>77</v>
      </c>
      <c r="R4870" s="8">
        <v>1</v>
      </c>
      <c r="S4870" s="13">
        <f>_xlfn.XLOOKUP(P4870,rif_fee_schedule!$A$2:$A$84,rif_fee_schedule!C$2:C$84, 0)*1.628</f>
        <v>9769.6279999999988</v>
      </c>
      <c r="T4870" s="13">
        <f>_xlfn.XLOOKUP(P4870,rif_fee_schedule!$A$2:$A$84,rif_fee_schedule!D$2:D$84, 0)</f>
        <v>5674</v>
      </c>
      <c r="U4870" s="14">
        <f t="shared" si="229"/>
        <v>9769.6279999999988</v>
      </c>
      <c r="V4870" s="14">
        <f t="shared" si="230"/>
        <v>5674</v>
      </c>
      <c r="W4870"/>
      <c r="Y4870" s="3">
        <v>23988344.25</v>
      </c>
      <c r="Z4870" s="3">
        <v>491993.61</v>
      </c>
      <c r="AA4870" s="3">
        <v>633517.25</v>
      </c>
      <c r="AB4870">
        <v>0</v>
      </c>
      <c r="AC4870" s="3">
        <v>0</v>
      </c>
      <c r="AD4870" s="2">
        <v>2811604.2</v>
      </c>
      <c r="AE4870" s="3">
        <v>599122533.62</v>
      </c>
      <c r="AF4870" s="3">
        <v>12164932.65</v>
      </c>
      <c r="AG4870" s="3">
        <v>2628720.44</v>
      </c>
      <c r="AH4870" s="3">
        <v>103699.7</v>
      </c>
      <c r="AI4870" s="3">
        <v>2074</v>
      </c>
      <c r="AJ4870" s="2">
        <v>-10188946.82</v>
      </c>
    </row>
    <row r="4871" spans="1:36" hidden="1" x14ac:dyDescent="0.25">
      <c r="A4871" s="8">
        <v>2</v>
      </c>
      <c r="B4871" s="8" t="s">
        <v>1989</v>
      </c>
      <c r="C4871" s="8">
        <v>141040200340</v>
      </c>
      <c r="D4871" s="8" t="s">
        <v>1990</v>
      </c>
      <c r="E4871" s="8" t="s">
        <v>30</v>
      </c>
      <c r="F4871" s="8" t="s">
        <v>1991</v>
      </c>
      <c r="G4871" s="10">
        <v>43812</v>
      </c>
      <c r="H4871" s="8" t="s">
        <v>31</v>
      </c>
      <c r="I4871" s="8" t="s">
        <v>38</v>
      </c>
      <c r="J4871" s="9">
        <v>3511.38</v>
      </c>
      <c r="K4871" s="9">
        <v>70.22</v>
      </c>
      <c r="L4871" s="8">
        <v>0</v>
      </c>
      <c r="M4871" s="14">
        <f t="shared" si="228"/>
        <v>3581.6</v>
      </c>
      <c r="N4871" s="8">
        <v>0</v>
      </c>
      <c r="O4871" s="8">
        <v>0</v>
      </c>
      <c r="P4871" s="8" t="s">
        <v>114</v>
      </c>
      <c r="R4871" s="8">
        <v>-1</v>
      </c>
      <c r="S4871" s="13">
        <f>_xlfn.XLOOKUP(P4871,rif_fee_schedule!$A$2:$A$84,rif_fee_schedule!C$2:C$84, 0)*1.628</f>
        <v>4288.152</v>
      </c>
      <c r="T4871" s="13">
        <f>_xlfn.XLOOKUP(P4871,rif_fee_schedule!$A$2:$A$84,rif_fee_schedule!D$2:D$84, 0)</f>
        <v>2490</v>
      </c>
      <c r="U4871" s="14">
        <f t="shared" si="229"/>
        <v>-4288.152</v>
      </c>
      <c r="V4871" s="14">
        <f t="shared" si="230"/>
        <v>-2490</v>
      </c>
      <c r="W4871"/>
      <c r="Y4871" s="3">
        <v>272008405.74000001</v>
      </c>
      <c r="Z4871" s="3">
        <v>5573244.3300000001</v>
      </c>
      <c r="AA4871" s="3">
        <v>0</v>
      </c>
      <c r="AB4871">
        <v>0</v>
      </c>
      <c r="AC4871" s="3">
        <v>0</v>
      </c>
      <c r="AD4871" s="2">
        <v>-7297347.0099999998</v>
      </c>
      <c r="AE4871" s="3">
        <v>599122533.62</v>
      </c>
      <c r="AF4871" s="3">
        <v>12164932.65</v>
      </c>
      <c r="AG4871" s="3">
        <v>2628720.44</v>
      </c>
      <c r="AH4871" s="3">
        <v>103699.7</v>
      </c>
      <c r="AI4871" s="3">
        <v>2074</v>
      </c>
      <c r="AJ4871" s="2">
        <v>-10188946.82</v>
      </c>
    </row>
    <row r="4872" spans="1:36" hidden="1" x14ac:dyDescent="0.25">
      <c r="A4872" s="8">
        <v>2</v>
      </c>
      <c r="B4872" s="8" t="s">
        <v>1989</v>
      </c>
      <c r="C4872" s="8">
        <v>141040200340</v>
      </c>
      <c r="D4872" s="8" t="s">
        <v>1990</v>
      </c>
      <c r="E4872" s="8" t="s">
        <v>30</v>
      </c>
      <c r="F4872" s="8" t="s">
        <v>1991</v>
      </c>
      <c r="G4872" s="10">
        <v>43812</v>
      </c>
      <c r="H4872" s="8" t="s">
        <v>31</v>
      </c>
      <c r="I4872" s="8" t="s">
        <v>38</v>
      </c>
      <c r="J4872" s="9">
        <v>3511.38</v>
      </c>
      <c r="K4872" s="9">
        <v>70.22</v>
      </c>
      <c r="L4872" s="8">
        <v>0</v>
      </c>
      <c r="M4872" s="14">
        <f t="shared" si="228"/>
        <v>3581.6</v>
      </c>
      <c r="N4872" s="8">
        <v>0</v>
      </c>
      <c r="O4872" s="8">
        <v>0</v>
      </c>
      <c r="P4872" s="8" t="s">
        <v>77</v>
      </c>
      <c r="R4872" s="8">
        <v>1</v>
      </c>
      <c r="S4872" s="13">
        <f>_xlfn.XLOOKUP(P4872,rif_fee_schedule!$A$2:$A$84,rif_fee_schedule!C$2:C$84, 0)*1.628</f>
        <v>9769.6279999999988</v>
      </c>
      <c r="T4872" s="13">
        <f>_xlfn.XLOOKUP(P4872,rif_fee_schedule!$A$2:$A$84,rif_fee_schedule!D$2:D$84, 0)</f>
        <v>5674</v>
      </c>
      <c r="U4872" s="14">
        <f t="shared" si="229"/>
        <v>9769.6279999999988</v>
      </c>
      <c r="V4872" s="14">
        <f t="shared" si="230"/>
        <v>5674</v>
      </c>
      <c r="W4872"/>
      <c r="Y4872" s="3">
        <v>272008405.74000001</v>
      </c>
      <c r="Z4872" s="3">
        <v>5573244.3300000001</v>
      </c>
      <c r="AA4872" s="3">
        <v>0</v>
      </c>
      <c r="AB4872">
        <v>0</v>
      </c>
      <c r="AC4872" s="3">
        <v>0</v>
      </c>
      <c r="AD4872" s="2">
        <v>-7297347.0099999998</v>
      </c>
      <c r="AE4872" s="3">
        <v>599122533.62</v>
      </c>
      <c r="AF4872" s="3">
        <v>12164932.65</v>
      </c>
      <c r="AG4872" s="3">
        <v>2628720.44</v>
      </c>
      <c r="AH4872" s="3">
        <v>103699.7</v>
      </c>
      <c r="AI4872" s="3">
        <v>2074</v>
      </c>
      <c r="AJ4872" s="2">
        <v>-10188946.82</v>
      </c>
    </row>
    <row r="4873" spans="1:36" hidden="1" x14ac:dyDescent="0.25">
      <c r="A4873" s="8">
        <v>6</v>
      </c>
      <c r="B4873" s="8" t="s">
        <v>5912</v>
      </c>
      <c r="C4873" s="8">
        <v>1079210010233</v>
      </c>
      <c r="D4873" s="8" t="s">
        <v>5913</v>
      </c>
      <c r="E4873" s="8" t="s">
        <v>30</v>
      </c>
      <c r="F4873" s="8" t="s">
        <v>5914</v>
      </c>
      <c r="G4873" s="10">
        <v>43829</v>
      </c>
      <c r="H4873" s="8" t="s">
        <v>31</v>
      </c>
      <c r="I4873" s="8" t="s">
        <v>38</v>
      </c>
      <c r="J4873" s="9">
        <v>58639.92</v>
      </c>
      <c r="K4873" s="9">
        <v>1172.8</v>
      </c>
      <c r="L4873" s="8">
        <v>0</v>
      </c>
      <c r="M4873" s="14">
        <f t="shared" si="228"/>
        <v>59812.72</v>
      </c>
      <c r="N4873" s="8">
        <v>0</v>
      </c>
      <c r="O4873" s="8">
        <v>0</v>
      </c>
      <c r="P4873" s="8" t="s">
        <v>376</v>
      </c>
      <c r="R4873" s="8">
        <v>10</v>
      </c>
      <c r="S4873" s="13">
        <f>_xlfn.XLOOKUP(P4873,rif_fee_schedule!$A$2:$A$84,rif_fee_schedule!C$2:C$84, 0)*1.628</f>
        <v>5981.2719999999999</v>
      </c>
      <c r="T4873" s="13">
        <f>_xlfn.XLOOKUP(P4873,rif_fee_schedule!$A$2:$A$84,rif_fee_schedule!D$2:D$84, 0)</f>
        <v>3474</v>
      </c>
      <c r="U4873" s="14">
        <f t="shared" si="229"/>
        <v>59812.72</v>
      </c>
      <c r="V4873" s="14">
        <f t="shared" si="230"/>
        <v>34740</v>
      </c>
      <c r="W4873"/>
      <c r="Y4873" s="3">
        <v>43269262.359999999</v>
      </c>
      <c r="Z4873" s="3">
        <v>874367.57</v>
      </c>
      <c r="AA4873" s="3">
        <v>433279.63</v>
      </c>
      <c r="AB4873">
        <v>0</v>
      </c>
      <c r="AC4873" s="3">
        <v>0</v>
      </c>
      <c r="AD4873" s="2">
        <v>374512.67</v>
      </c>
      <c r="AE4873" s="3">
        <v>599122533.62</v>
      </c>
      <c r="AF4873" s="3">
        <v>12164932.65</v>
      </c>
      <c r="AG4873" s="3">
        <v>2628720.44</v>
      </c>
      <c r="AH4873" s="3">
        <v>103699.7</v>
      </c>
      <c r="AI4873" s="3">
        <v>2074</v>
      </c>
      <c r="AJ4873" s="2">
        <v>-10188946.82</v>
      </c>
    </row>
    <row r="4874" spans="1:36" hidden="1" x14ac:dyDescent="0.25">
      <c r="A4874" s="8">
        <v>2</v>
      </c>
      <c r="B4874" s="8" t="s">
        <v>1094</v>
      </c>
      <c r="C4874" s="8">
        <v>131130241925</v>
      </c>
      <c r="D4874" s="8" t="s">
        <v>1095</v>
      </c>
      <c r="E4874" s="8" t="s">
        <v>30</v>
      </c>
      <c r="F4874" s="8" t="s">
        <v>1096</v>
      </c>
      <c r="G4874" s="10">
        <v>43815</v>
      </c>
      <c r="H4874" s="8" t="s">
        <v>31</v>
      </c>
      <c r="I4874" s="8" t="s">
        <v>38</v>
      </c>
      <c r="J4874" s="9">
        <v>9056.15</v>
      </c>
      <c r="K4874" s="9">
        <v>181.12</v>
      </c>
      <c r="L4874" s="8">
        <v>0</v>
      </c>
      <c r="M4874" s="14">
        <f t="shared" si="228"/>
        <v>9237.27</v>
      </c>
      <c r="N4874" s="8">
        <v>0</v>
      </c>
      <c r="O4874" s="8">
        <v>0</v>
      </c>
      <c r="P4874" s="8" t="s">
        <v>77</v>
      </c>
      <c r="R4874" s="8">
        <v>1</v>
      </c>
      <c r="S4874" s="13">
        <f>_xlfn.XLOOKUP(P4874,rif_fee_schedule!$A$2:$A$84,rif_fee_schedule!C$2:C$84, 0)*1.628</f>
        <v>9769.6279999999988</v>
      </c>
      <c r="T4874" s="13">
        <f>_xlfn.XLOOKUP(P4874,rif_fee_schedule!$A$2:$A$84,rif_fee_schedule!D$2:D$84, 0)</f>
        <v>5674</v>
      </c>
      <c r="U4874" s="14">
        <f t="shared" si="229"/>
        <v>9769.6279999999988</v>
      </c>
      <c r="V4874" s="14">
        <f t="shared" si="230"/>
        <v>5674</v>
      </c>
      <c r="W4874"/>
      <c r="Y4874" s="3">
        <v>272008405.74000001</v>
      </c>
      <c r="Z4874" s="3">
        <v>5573244.3300000001</v>
      </c>
      <c r="AA4874" s="3">
        <v>0</v>
      </c>
      <c r="AB4874">
        <v>0</v>
      </c>
      <c r="AC4874" s="3">
        <v>0</v>
      </c>
      <c r="AD4874" s="2">
        <v>-7297347.0099999998</v>
      </c>
      <c r="AE4874" s="3">
        <v>599122533.62</v>
      </c>
      <c r="AF4874" s="3">
        <v>12164932.65</v>
      </c>
      <c r="AG4874" s="3">
        <v>2628720.44</v>
      </c>
      <c r="AH4874" s="3">
        <v>103699.7</v>
      </c>
      <c r="AI4874" s="3">
        <v>2074</v>
      </c>
      <c r="AJ4874" s="2">
        <v>-10188946.82</v>
      </c>
    </row>
    <row r="4875" spans="1:36" hidden="1" x14ac:dyDescent="0.25">
      <c r="A4875" s="8">
        <v>2</v>
      </c>
      <c r="B4875" s="8" t="s">
        <v>1645</v>
      </c>
      <c r="C4875" s="8">
        <v>131340440880</v>
      </c>
      <c r="D4875" s="8" t="s">
        <v>1646</v>
      </c>
      <c r="E4875" s="8" t="s">
        <v>30</v>
      </c>
      <c r="G4875" s="10">
        <v>43816</v>
      </c>
      <c r="H4875" s="8" t="s">
        <v>31</v>
      </c>
      <c r="I4875" s="8" t="s">
        <v>32</v>
      </c>
      <c r="J4875" s="9">
        <v>9056.15</v>
      </c>
      <c r="K4875" s="9">
        <v>181.12</v>
      </c>
      <c r="L4875" s="8">
        <v>0</v>
      </c>
      <c r="M4875" s="14">
        <f t="shared" si="228"/>
        <v>9237.27</v>
      </c>
      <c r="N4875" s="8">
        <v>0</v>
      </c>
      <c r="O4875" s="8">
        <v>0</v>
      </c>
      <c r="P4875" s="8" t="s">
        <v>77</v>
      </c>
      <c r="R4875" s="8">
        <v>1</v>
      </c>
      <c r="S4875" s="13">
        <f>_xlfn.XLOOKUP(P4875,rif_fee_schedule!$A$2:$A$84,rif_fee_schedule!C$2:C$84, 0)*1.628</f>
        <v>9769.6279999999988</v>
      </c>
      <c r="T4875" s="13">
        <f>_xlfn.XLOOKUP(P4875,rif_fee_schedule!$A$2:$A$84,rif_fee_schedule!D$2:D$84, 0)</f>
        <v>5674</v>
      </c>
      <c r="U4875" s="14">
        <f t="shared" si="229"/>
        <v>9769.6279999999988</v>
      </c>
      <c r="V4875" s="14">
        <f t="shared" si="230"/>
        <v>5674</v>
      </c>
      <c r="W4875"/>
      <c r="Y4875" s="3">
        <v>272008405.74000001</v>
      </c>
      <c r="Z4875" s="3">
        <v>5573244.3300000001</v>
      </c>
      <c r="AA4875" s="3">
        <v>0</v>
      </c>
      <c r="AB4875">
        <v>0</v>
      </c>
      <c r="AC4875" s="3">
        <v>0</v>
      </c>
      <c r="AD4875" s="2">
        <v>-7297347.0099999998</v>
      </c>
      <c r="AE4875" s="3">
        <v>599122533.62</v>
      </c>
      <c r="AF4875" s="3">
        <v>12164932.65</v>
      </c>
      <c r="AG4875" s="3">
        <v>2628720.44</v>
      </c>
      <c r="AH4875" s="3">
        <v>103699.7</v>
      </c>
      <c r="AI4875" s="3">
        <v>2074</v>
      </c>
      <c r="AJ4875" s="2">
        <v>-10188946.82</v>
      </c>
    </row>
    <row r="4876" spans="1:36" hidden="1" x14ac:dyDescent="0.25">
      <c r="A4876" s="8">
        <v>8</v>
      </c>
      <c r="B4876" s="8" t="s">
        <v>8661</v>
      </c>
      <c r="C4876" s="8">
        <v>232320110190</v>
      </c>
      <c r="D4876" s="8" t="s">
        <v>8662</v>
      </c>
      <c r="E4876" s="8" t="s">
        <v>30</v>
      </c>
      <c r="F4876" s="8" t="s">
        <v>8663</v>
      </c>
      <c r="G4876" s="10">
        <v>43826</v>
      </c>
      <c r="H4876" s="8" t="s">
        <v>31</v>
      </c>
      <c r="I4876" s="8" t="s">
        <v>38</v>
      </c>
      <c r="J4876" s="9">
        <v>0</v>
      </c>
      <c r="K4876" s="9">
        <v>0</v>
      </c>
      <c r="L4876" s="8">
        <v>0</v>
      </c>
      <c r="M4876" s="14">
        <f t="shared" si="228"/>
        <v>0</v>
      </c>
      <c r="N4876" s="8">
        <v>0</v>
      </c>
      <c r="O4876" s="8">
        <v>0</v>
      </c>
      <c r="P4876" s="8" t="s">
        <v>77</v>
      </c>
      <c r="R4876" s="8">
        <v>1</v>
      </c>
      <c r="S4876" s="13">
        <f>_xlfn.XLOOKUP(P4876,rif_fee_schedule!$A$2:$A$84,rif_fee_schedule!C$2:C$84, 0)*1.628</f>
        <v>9769.6279999999988</v>
      </c>
      <c r="T4876" s="13">
        <f>_xlfn.XLOOKUP(P4876,rif_fee_schedule!$A$2:$A$84,rif_fee_schedule!D$2:D$84, 0)</f>
        <v>5674</v>
      </c>
      <c r="U4876" s="14">
        <f t="shared" si="229"/>
        <v>9769.6279999999988</v>
      </c>
      <c r="V4876" s="14">
        <f t="shared" si="230"/>
        <v>5674</v>
      </c>
      <c r="W4876"/>
      <c r="Y4876" s="3">
        <v>38230434.439999998</v>
      </c>
      <c r="Z4876" s="3">
        <v>764608.82</v>
      </c>
      <c r="AA4876" s="3">
        <v>0</v>
      </c>
      <c r="AB4876">
        <v>0</v>
      </c>
      <c r="AC4876" s="3">
        <v>0</v>
      </c>
      <c r="AD4876" s="2">
        <v>-229524.99</v>
      </c>
      <c r="AE4876" s="3">
        <v>599122533.62</v>
      </c>
      <c r="AF4876" s="3">
        <v>12164932.65</v>
      </c>
      <c r="AG4876" s="3">
        <v>2628720.44</v>
      </c>
      <c r="AH4876" s="3">
        <v>103699.7</v>
      </c>
      <c r="AI4876" s="3">
        <v>2074</v>
      </c>
      <c r="AJ4876" s="2">
        <v>-10188946.82</v>
      </c>
    </row>
    <row r="4877" spans="1:36" hidden="1" x14ac:dyDescent="0.25">
      <c r="A4877" s="8">
        <v>8</v>
      </c>
      <c r="B4877" s="8" t="s">
        <v>8661</v>
      </c>
      <c r="C4877" s="8">
        <v>232320110190</v>
      </c>
      <c r="D4877" s="8" t="s">
        <v>8662</v>
      </c>
      <c r="E4877" s="8" t="s">
        <v>30</v>
      </c>
      <c r="F4877" s="8" t="s">
        <v>8663</v>
      </c>
      <c r="G4877" s="10">
        <v>43826</v>
      </c>
      <c r="H4877" s="8" t="s">
        <v>31</v>
      </c>
      <c r="I4877" s="8" t="s">
        <v>38</v>
      </c>
      <c r="J4877" s="9">
        <v>0</v>
      </c>
      <c r="K4877" s="9">
        <v>0</v>
      </c>
      <c r="L4877" s="8">
        <v>0</v>
      </c>
      <c r="M4877" s="14">
        <f t="shared" si="228"/>
        <v>0</v>
      </c>
      <c r="N4877" s="8">
        <v>0</v>
      </c>
      <c r="O4877" s="8">
        <v>0</v>
      </c>
      <c r="P4877" s="8" t="s">
        <v>77</v>
      </c>
      <c r="R4877" s="8">
        <v>-1</v>
      </c>
      <c r="S4877" s="13">
        <f>_xlfn.XLOOKUP(P4877,rif_fee_schedule!$A$2:$A$84,rif_fee_schedule!C$2:C$84, 0)*1.628</f>
        <v>9769.6279999999988</v>
      </c>
      <c r="T4877" s="13">
        <f>_xlfn.XLOOKUP(P4877,rif_fee_schedule!$A$2:$A$84,rif_fee_schedule!D$2:D$84, 0)</f>
        <v>5674</v>
      </c>
      <c r="U4877" s="14">
        <f t="shared" si="229"/>
        <v>-9769.6279999999988</v>
      </c>
      <c r="V4877" s="14">
        <f t="shared" si="230"/>
        <v>-5674</v>
      </c>
      <c r="W4877"/>
      <c r="Y4877" s="3">
        <v>38230434.439999998</v>
      </c>
      <c r="Z4877" s="3">
        <v>764608.82</v>
      </c>
      <c r="AA4877" s="3">
        <v>0</v>
      </c>
      <c r="AB4877">
        <v>0</v>
      </c>
      <c r="AC4877" s="3">
        <v>0</v>
      </c>
      <c r="AD4877" s="2">
        <v>-229524.99</v>
      </c>
      <c r="AE4877" s="3">
        <v>599122533.62</v>
      </c>
      <c r="AF4877" s="3">
        <v>12164932.65</v>
      </c>
      <c r="AG4877" s="3">
        <v>2628720.44</v>
      </c>
      <c r="AH4877" s="3">
        <v>103699.7</v>
      </c>
      <c r="AI4877" s="3">
        <v>2074</v>
      </c>
      <c r="AJ4877" s="2">
        <v>-10188946.82</v>
      </c>
    </row>
    <row r="4878" spans="1:36" hidden="1" x14ac:dyDescent="0.25">
      <c r="A4878" s="8">
        <v>9</v>
      </c>
      <c r="B4878" s="8" t="s">
        <v>8806</v>
      </c>
      <c r="C4878" s="8">
        <v>420270140050</v>
      </c>
      <c r="D4878" s="8" t="s">
        <v>8807</v>
      </c>
      <c r="E4878" s="8" t="s">
        <v>30</v>
      </c>
      <c r="F4878" s="8" t="s">
        <v>8808</v>
      </c>
      <c r="G4878" s="10">
        <v>43826</v>
      </c>
      <c r="H4878" s="8" t="s">
        <v>31</v>
      </c>
      <c r="I4878" s="8" t="s">
        <v>38</v>
      </c>
      <c r="J4878" s="9">
        <v>43155.839999999997</v>
      </c>
      <c r="K4878" s="9">
        <v>863.12</v>
      </c>
      <c r="L4878" s="8">
        <v>0</v>
      </c>
      <c r="M4878" s="14">
        <f t="shared" si="228"/>
        <v>44018.96</v>
      </c>
      <c r="N4878" s="8">
        <v>0</v>
      </c>
      <c r="O4878" s="8">
        <v>0</v>
      </c>
      <c r="P4878" s="8" t="s">
        <v>72</v>
      </c>
      <c r="R4878" s="11">
        <v>4077</v>
      </c>
      <c r="S4878" s="13">
        <f>_xlfn.XLOOKUP(P4878,rif_fee_schedule!$A$2:$A$84,rif_fee_schedule!C$2:C$84, 0)*1.628</f>
        <v>15.918583999999999</v>
      </c>
      <c r="T4878" s="13">
        <f>_xlfn.XLOOKUP(P4878,rif_fee_schedule!$A$2:$A$84,rif_fee_schedule!D$2:D$84, 0)</f>
        <v>9.2460000000000004</v>
      </c>
      <c r="U4878" s="14">
        <f t="shared" si="229"/>
        <v>64900.066967999999</v>
      </c>
      <c r="V4878" s="14">
        <f t="shared" si="230"/>
        <v>37695.942000000003</v>
      </c>
      <c r="W4878" s="2"/>
      <c r="Y4878" s="3">
        <v>2852815.27</v>
      </c>
      <c r="Z4878" s="3">
        <v>57056.31</v>
      </c>
      <c r="AA4878" s="3">
        <v>0</v>
      </c>
      <c r="AB4878">
        <v>0</v>
      </c>
      <c r="AC4878" s="3">
        <v>0</v>
      </c>
      <c r="AD4878" s="2">
        <v>510005.06</v>
      </c>
      <c r="AE4878" s="3">
        <v>599122533.62</v>
      </c>
      <c r="AF4878" s="3">
        <v>12164932.65</v>
      </c>
      <c r="AG4878" s="3">
        <v>2628720.44</v>
      </c>
      <c r="AH4878" s="3">
        <v>103699.7</v>
      </c>
      <c r="AI4878" s="3">
        <v>2074</v>
      </c>
      <c r="AJ4878" s="2">
        <v>-10188946.82</v>
      </c>
    </row>
    <row r="4879" spans="1:36" hidden="1" x14ac:dyDescent="0.25">
      <c r="A4879" s="8">
        <v>9</v>
      </c>
      <c r="B4879" s="8" t="s">
        <v>8806</v>
      </c>
      <c r="C4879" s="8">
        <v>420270140050</v>
      </c>
      <c r="D4879" s="8" t="s">
        <v>8807</v>
      </c>
      <c r="E4879" s="8" t="s">
        <v>30</v>
      </c>
      <c r="F4879" s="8" t="s">
        <v>8808</v>
      </c>
      <c r="G4879" s="10">
        <v>43826</v>
      </c>
      <c r="H4879" s="8" t="s">
        <v>31</v>
      </c>
      <c r="I4879" s="8" t="s">
        <v>38</v>
      </c>
      <c r="J4879" s="9">
        <v>43155.839999999997</v>
      </c>
      <c r="K4879" s="9">
        <v>863.12</v>
      </c>
      <c r="L4879" s="8">
        <v>0</v>
      </c>
      <c r="M4879" s="14">
        <f t="shared" si="228"/>
        <v>44018.96</v>
      </c>
      <c r="N4879" s="8">
        <v>0</v>
      </c>
      <c r="O4879" s="8">
        <v>0</v>
      </c>
      <c r="P4879" s="8" t="s">
        <v>43</v>
      </c>
      <c r="R4879" s="11">
        <v>-4077</v>
      </c>
      <c r="S4879" s="13">
        <f>_xlfn.XLOOKUP(P4879,rif_fee_schedule!$A$2:$A$84,rif_fee_schedule!C$2:C$84, 0)*1.628</f>
        <v>5.1216879999999998</v>
      </c>
      <c r="T4879" s="13">
        <f>_xlfn.XLOOKUP(P4879,rif_fee_schedule!$A$2:$A$84,rif_fee_schedule!D$2:D$84, 0)</f>
        <v>2.9740000000000002</v>
      </c>
      <c r="U4879" s="14">
        <f t="shared" si="229"/>
        <v>-20881.121975999999</v>
      </c>
      <c r="V4879" s="14">
        <f t="shared" si="230"/>
        <v>-12124.998000000001</v>
      </c>
      <c r="W4879" s="2"/>
      <c r="Y4879" s="3">
        <v>2852815.27</v>
      </c>
      <c r="Z4879" s="3">
        <v>57056.31</v>
      </c>
      <c r="AA4879" s="3">
        <v>0</v>
      </c>
      <c r="AB4879">
        <v>0</v>
      </c>
      <c r="AC4879" s="3">
        <v>0</v>
      </c>
      <c r="AD4879" s="2">
        <v>510005.06</v>
      </c>
      <c r="AE4879" s="3">
        <v>599122533.62</v>
      </c>
      <c r="AF4879" s="3">
        <v>12164932.65</v>
      </c>
      <c r="AG4879" s="3">
        <v>2628720.44</v>
      </c>
      <c r="AH4879" s="3">
        <v>103699.7</v>
      </c>
      <c r="AI4879" s="3">
        <v>2074</v>
      </c>
      <c r="AJ4879" s="2">
        <v>-10188946.82</v>
      </c>
    </row>
    <row r="4880" spans="1:36" hidden="1" x14ac:dyDescent="0.25">
      <c r="A4880" s="8">
        <v>2</v>
      </c>
      <c r="B4880" s="8" t="s">
        <v>1055</v>
      </c>
      <c r="C4880" s="8">
        <v>131120330040</v>
      </c>
      <c r="D4880" s="8" t="s">
        <v>1056</v>
      </c>
      <c r="E4880" s="8" t="s">
        <v>30</v>
      </c>
      <c r="G4880" s="10">
        <v>43817</v>
      </c>
      <c r="H4880" s="8" t="s">
        <v>31</v>
      </c>
      <c r="I4880" s="8" t="s">
        <v>32</v>
      </c>
      <c r="J4880" s="9">
        <v>2033.4</v>
      </c>
      <c r="K4880" s="9">
        <v>40.67</v>
      </c>
      <c r="L4880" s="8">
        <v>0</v>
      </c>
      <c r="M4880" s="14">
        <f t="shared" si="228"/>
        <v>2074.0700000000002</v>
      </c>
      <c r="N4880" s="8">
        <v>0</v>
      </c>
      <c r="O4880" s="8">
        <v>0</v>
      </c>
      <c r="P4880" s="8" t="s">
        <v>77</v>
      </c>
      <c r="R4880" s="8">
        <v>-1</v>
      </c>
      <c r="S4880" s="13">
        <f>_xlfn.XLOOKUP(P4880,rif_fee_schedule!$A$2:$A$84,rif_fee_schedule!C$2:C$84, 0)*1.628</f>
        <v>9769.6279999999988</v>
      </c>
      <c r="T4880" s="13">
        <f>_xlfn.XLOOKUP(P4880,rif_fee_schedule!$A$2:$A$84,rif_fee_schedule!D$2:D$84, 0)</f>
        <v>5674</v>
      </c>
      <c r="U4880" s="14">
        <f t="shared" si="229"/>
        <v>-9769.6279999999988</v>
      </c>
      <c r="V4880" s="14">
        <f t="shared" si="230"/>
        <v>-5674</v>
      </c>
      <c r="W4880"/>
      <c r="Y4880" s="3">
        <v>272008405.74000001</v>
      </c>
      <c r="Z4880" s="3">
        <v>5573244.3300000001</v>
      </c>
      <c r="AA4880" s="3">
        <v>0</v>
      </c>
      <c r="AB4880">
        <v>0</v>
      </c>
      <c r="AC4880" s="3">
        <v>0</v>
      </c>
      <c r="AD4880" s="2">
        <v>-7297347.0099999998</v>
      </c>
      <c r="AE4880" s="3">
        <v>599122533.62</v>
      </c>
      <c r="AF4880" s="3">
        <v>12164932.65</v>
      </c>
      <c r="AG4880" s="3">
        <v>2628720.44</v>
      </c>
      <c r="AH4880" s="3">
        <v>103699.7</v>
      </c>
      <c r="AI4880" s="3">
        <v>2074</v>
      </c>
      <c r="AJ4880" s="2">
        <v>-10188946.82</v>
      </c>
    </row>
    <row r="4881" spans="1:36" hidden="1" x14ac:dyDescent="0.25">
      <c r="A4881" s="8">
        <v>2</v>
      </c>
      <c r="B4881" s="8" t="s">
        <v>1055</v>
      </c>
      <c r="C4881" s="8">
        <v>131120330040</v>
      </c>
      <c r="D4881" s="8" t="s">
        <v>1056</v>
      </c>
      <c r="E4881" s="8" t="s">
        <v>30</v>
      </c>
      <c r="G4881" s="10">
        <v>43817</v>
      </c>
      <c r="H4881" s="8" t="s">
        <v>31</v>
      </c>
      <c r="I4881" s="8" t="s">
        <v>32</v>
      </c>
      <c r="J4881" s="9">
        <v>2033.4</v>
      </c>
      <c r="K4881" s="9">
        <v>40.67</v>
      </c>
      <c r="L4881" s="8">
        <v>0</v>
      </c>
      <c r="M4881" s="14">
        <f t="shared" si="228"/>
        <v>2074.0700000000002</v>
      </c>
      <c r="N4881" s="8">
        <v>0</v>
      </c>
      <c r="O4881" s="8">
        <v>0</v>
      </c>
      <c r="P4881" s="8" t="s">
        <v>114</v>
      </c>
      <c r="R4881" s="8">
        <v>2</v>
      </c>
      <c r="S4881" s="13">
        <f>_xlfn.XLOOKUP(P4881,rif_fee_schedule!$A$2:$A$84,rif_fee_schedule!C$2:C$84, 0)*1.628</f>
        <v>4288.152</v>
      </c>
      <c r="T4881" s="13">
        <f>_xlfn.XLOOKUP(P4881,rif_fee_schedule!$A$2:$A$84,rif_fee_schedule!D$2:D$84, 0)</f>
        <v>2490</v>
      </c>
      <c r="U4881" s="14">
        <f t="shared" si="229"/>
        <v>8576.3040000000001</v>
      </c>
      <c r="V4881" s="14">
        <f t="shared" si="230"/>
        <v>4980</v>
      </c>
      <c r="W4881"/>
      <c r="Y4881" s="3">
        <v>272008405.74000001</v>
      </c>
      <c r="Z4881" s="3">
        <v>5573244.3300000001</v>
      </c>
      <c r="AA4881" s="3">
        <v>0</v>
      </c>
      <c r="AB4881">
        <v>0</v>
      </c>
      <c r="AC4881" s="3">
        <v>0</v>
      </c>
      <c r="AD4881" s="2">
        <v>-7297347.0099999998</v>
      </c>
      <c r="AE4881" s="3">
        <v>599122533.62</v>
      </c>
      <c r="AF4881" s="3">
        <v>12164932.65</v>
      </c>
      <c r="AG4881" s="3">
        <v>2628720.44</v>
      </c>
      <c r="AH4881" s="3">
        <v>103699.7</v>
      </c>
      <c r="AI4881" s="3">
        <v>2074</v>
      </c>
      <c r="AJ4881" s="2">
        <v>-10188946.82</v>
      </c>
    </row>
    <row r="4882" spans="1:36" hidden="1" x14ac:dyDescent="0.25">
      <c r="A4882" s="8">
        <v>8</v>
      </c>
      <c r="B4882" s="8" t="s">
        <v>8739</v>
      </c>
      <c r="C4882" s="8">
        <v>232341940010</v>
      </c>
      <c r="D4882" s="8" t="s">
        <v>8740</v>
      </c>
      <c r="E4882" s="8" t="s">
        <v>30</v>
      </c>
      <c r="F4882" s="8" t="s">
        <v>104</v>
      </c>
      <c r="G4882" s="10">
        <v>43825</v>
      </c>
      <c r="H4882" s="8" t="s">
        <v>31</v>
      </c>
      <c r="I4882" s="8" t="s">
        <v>32</v>
      </c>
      <c r="J4882" s="9">
        <v>0</v>
      </c>
      <c r="K4882" s="9">
        <v>0</v>
      </c>
      <c r="L4882" s="8">
        <v>0</v>
      </c>
      <c r="M4882" s="14">
        <f t="shared" si="228"/>
        <v>0</v>
      </c>
      <c r="N4882" s="8">
        <v>0</v>
      </c>
      <c r="O4882" s="8">
        <v>0</v>
      </c>
      <c r="P4882" s="8" t="s">
        <v>106</v>
      </c>
      <c r="R4882" s="11">
        <v>2240.0100000000002</v>
      </c>
      <c r="S4882" s="13">
        <f>_xlfn.XLOOKUP(P4882,rif_fee_schedule!$A$2:$A$84,rif_fee_schedule!C$2:C$84, 0)*1.628</f>
        <v>0</v>
      </c>
      <c r="T4882" s="13">
        <f>_xlfn.XLOOKUP(P4882,rif_fee_schedule!$A$2:$A$84,rif_fee_schedule!D$2:D$84, 0)</f>
        <v>0</v>
      </c>
      <c r="U4882" s="14">
        <f t="shared" si="229"/>
        <v>0</v>
      </c>
      <c r="V4882" s="14">
        <f t="shared" si="230"/>
        <v>0</v>
      </c>
      <c r="W4882" s="2"/>
      <c r="Y4882" s="3">
        <v>38230434.439999998</v>
      </c>
      <c r="Z4882" s="3">
        <v>764608.82</v>
      </c>
      <c r="AA4882" s="3">
        <v>0</v>
      </c>
      <c r="AB4882">
        <v>0</v>
      </c>
      <c r="AC4882" s="3">
        <v>0</v>
      </c>
      <c r="AD4882" s="2">
        <v>-229524.99</v>
      </c>
      <c r="AE4882" s="3">
        <v>599122533.62</v>
      </c>
      <c r="AF4882" s="3">
        <v>12164932.65</v>
      </c>
      <c r="AG4882" s="3">
        <v>2628720.44</v>
      </c>
      <c r="AH4882" s="3">
        <v>103699.7</v>
      </c>
      <c r="AI4882" s="3">
        <v>2074</v>
      </c>
      <c r="AJ4882" s="2">
        <v>-10188946.82</v>
      </c>
    </row>
    <row r="4883" spans="1:36" hidden="1" x14ac:dyDescent="0.25">
      <c r="A4883" s="8">
        <v>8</v>
      </c>
      <c r="B4883" s="8" t="s">
        <v>8739</v>
      </c>
      <c r="C4883" s="8">
        <v>232341940010</v>
      </c>
      <c r="D4883" s="8" t="s">
        <v>8740</v>
      </c>
      <c r="E4883" s="8" t="s">
        <v>30</v>
      </c>
      <c r="F4883" s="8" t="s">
        <v>104</v>
      </c>
      <c r="G4883" s="10">
        <v>43825</v>
      </c>
      <c r="H4883" s="8" t="s">
        <v>31</v>
      </c>
      <c r="I4883" s="8" t="s">
        <v>32</v>
      </c>
      <c r="J4883" s="9">
        <v>0</v>
      </c>
      <c r="K4883" s="9">
        <v>0</v>
      </c>
      <c r="L4883" s="8">
        <v>0</v>
      </c>
      <c r="M4883" s="14">
        <f t="shared" si="228"/>
        <v>0</v>
      </c>
      <c r="N4883" s="8">
        <v>0</v>
      </c>
      <c r="O4883" s="8">
        <v>0</v>
      </c>
      <c r="P4883" s="8" t="s">
        <v>45</v>
      </c>
      <c r="R4883" s="8">
        <v>350.01</v>
      </c>
      <c r="S4883" s="13">
        <f>_xlfn.XLOOKUP(P4883,rif_fee_schedule!$A$2:$A$84,rif_fee_schedule!C$2:C$84, 0)*1.628</f>
        <v>19.244587999999997</v>
      </c>
      <c r="T4883" s="13">
        <f>_xlfn.XLOOKUP(P4883,rif_fee_schedule!$A$2:$A$84,rif_fee_schedule!D$2:D$84, 0)</f>
        <v>11.177</v>
      </c>
      <c r="U4883" s="14">
        <f t="shared" si="229"/>
        <v>6735.7982458799988</v>
      </c>
      <c r="V4883" s="14">
        <f t="shared" si="230"/>
        <v>3912.0617699999998</v>
      </c>
      <c r="W4883"/>
      <c r="Y4883" s="3">
        <v>38230434.439999998</v>
      </c>
      <c r="Z4883" s="3">
        <v>764608.82</v>
      </c>
      <c r="AA4883" s="3">
        <v>0</v>
      </c>
      <c r="AB4883">
        <v>0</v>
      </c>
      <c r="AC4883" s="3">
        <v>0</v>
      </c>
      <c r="AD4883" s="2">
        <v>-229524.99</v>
      </c>
      <c r="AE4883" s="3">
        <v>599122533.62</v>
      </c>
      <c r="AF4883" s="3">
        <v>12164932.65</v>
      </c>
      <c r="AG4883" s="3">
        <v>2628720.44</v>
      </c>
      <c r="AH4883" s="3">
        <v>103699.7</v>
      </c>
      <c r="AI4883" s="3">
        <v>2074</v>
      </c>
      <c r="AJ4883" s="2">
        <v>-10188946.82</v>
      </c>
    </row>
    <row r="4884" spans="1:36" hidden="1" x14ac:dyDescent="0.25">
      <c r="A4884" s="8">
        <v>8</v>
      </c>
      <c r="B4884" s="8" t="s">
        <v>8739</v>
      </c>
      <c r="C4884" s="8">
        <v>232341940010</v>
      </c>
      <c r="D4884" s="8" t="s">
        <v>8740</v>
      </c>
      <c r="E4884" s="8" t="s">
        <v>30</v>
      </c>
      <c r="F4884" s="8" t="s">
        <v>104</v>
      </c>
      <c r="G4884" s="10">
        <v>43825</v>
      </c>
      <c r="H4884" s="8" t="s">
        <v>31</v>
      </c>
      <c r="I4884" s="8" t="s">
        <v>32</v>
      </c>
      <c r="J4884" s="9">
        <v>0</v>
      </c>
      <c r="K4884" s="9">
        <v>0</v>
      </c>
      <c r="L4884" s="8">
        <v>0</v>
      </c>
      <c r="M4884" s="14">
        <f t="shared" si="228"/>
        <v>0</v>
      </c>
      <c r="N4884" s="8">
        <v>0</v>
      </c>
      <c r="O4884" s="8">
        <v>0</v>
      </c>
      <c r="P4884" s="8" t="s">
        <v>78</v>
      </c>
      <c r="R4884" s="8">
        <v>-1</v>
      </c>
      <c r="S4884" s="13">
        <f>_xlfn.XLOOKUP(P4884,rif_fee_schedule!$A$2:$A$84,rif_fee_schedule!C$2:C$84, 0)*1.628</f>
        <v>9105.4039999999986</v>
      </c>
      <c r="T4884" s="13">
        <f>_xlfn.XLOOKUP(P4884,rif_fee_schedule!$A$2:$A$84,rif_fee_schedule!D$2:D$84, 0)</f>
        <v>5288</v>
      </c>
      <c r="U4884" s="14">
        <f t="shared" si="229"/>
        <v>-9105.4039999999986</v>
      </c>
      <c r="V4884" s="14">
        <f t="shared" si="230"/>
        <v>-5288</v>
      </c>
      <c r="W4884"/>
      <c r="Y4884" s="3">
        <v>38230434.439999998</v>
      </c>
      <c r="Z4884" s="3">
        <v>764608.82</v>
      </c>
      <c r="AA4884" s="3">
        <v>0</v>
      </c>
      <c r="AB4884">
        <v>0</v>
      </c>
      <c r="AC4884" s="3">
        <v>0</v>
      </c>
      <c r="AD4884" s="2">
        <v>-229524.99</v>
      </c>
      <c r="AE4884" s="3">
        <v>599122533.62</v>
      </c>
      <c r="AF4884" s="3">
        <v>12164932.65</v>
      </c>
      <c r="AG4884" s="3">
        <v>2628720.44</v>
      </c>
      <c r="AH4884" s="3">
        <v>103699.7</v>
      </c>
      <c r="AI4884" s="3">
        <v>2074</v>
      </c>
      <c r="AJ4884" s="2">
        <v>-10188946.82</v>
      </c>
    </row>
    <row r="4885" spans="1:36" hidden="1" x14ac:dyDescent="0.25">
      <c r="A4885" s="8">
        <v>6</v>
      </c>
      <c r="B4885" s="8" t="s">
        <v>5936</v>
      </c>
      <c r="C4885" s="8">
        <v>1079210010233</v>
      </c>
      <c r="D4885" s="8" t="s">
        <v>5937</v>
      </c>
      <c r="E4885" s="8" t="s">
        <v>30</v>
      </c>
      <c r="F4885" s="8" t="s">
        <v>3054</v>
      </c>
      <c r="G4885" s="10">
        <v>43829</v>
      </c>
      <c r="H4885" s="8" t="s">
        <v>31</v>
      </c>
      <c r="I4885" s="8" t="s">
        <v>38</v>
      </c>
      <c r="J4885" s="9">
        <v>9578.07</v>
      </c>
      <c r="K4885" s="9">
        <v>191.56</v>
      </c>
      <c r="L4885" s="8">
        <v>0</v>
      </c>
      <c r="M4885" s="14">
        <f t="shared" si="228"/>
        <v>9769.6299999999992</v>
      </c>
      <c r="N4885" s="8">
        <v>0</v>
      </c>
      <c r="O4885" s="8">
        <v>0</v>
      </c>
      <c r="P4885" s="8" t="s">
        <v>77</v>
      </c>
      <c r="R4885" s="8">
        <v>1</v>
      </c>
      <c r="S4885" s="13">
        <f>_xlfn.XLOOKUP(P4885,rif_fee_schedule!$A$2:$A$84,rif_fee_schedule!C$2:C$84, 0)*1.628</f>
        <v>9769.6279999999988</v>
      </c>
      <c r="T4885" s="13">
        <f>_xlfn.XLOOKUP(P4885,rif_fee_schedule!$A$2:$A$84,rif_fee_schedule!D$2:D$84, 0)</f>
        <v>5674</v>
      </c>
      <c r="U4885" s="14">
        <f t="shared" si="229"/>
        <v>9769.6279999999988</v>
      </c>
      <c r="V4885" s="14">
        <f t="shared" si="230"/>
        <v>5674</v>
      </c>
      <c r="W4885"/>
      <c r="Y4885" s="3">
        <v>43269262.359999999</v>
      </c>
      <c r="Z4885" s="3">
        <v>874367.57</v>
      </c>
      <c r="AA4885" s="3">
        <v>433279.63</v>
      </c>
      <c r="AB4885">
        <v>0</v>
      </c>
      <c r="AC4885" s="3">
        <v>0</v>
      </c>
      <c r="AD4885" s="2">
        <v>374512.67</v>
      </c>
      <c r="AE4885" s="3">
        <v>599122533.62</v>
      </c>
      <c r="AF4885" s="3">
        <v>12164932.65</v>
      </c>
      <c r="AG4885" s="3">
        <v>2628720.44</v>
      </c>
      <c r="AH4885" s="3">
        <v>103699.7</v>
      </c>
      <c r="AI4885" s="3">
        <v>2074</v>
      </c>
      <c r="AJ4885" s="2">
        <v>-10188946.82</v>
      </c>
    </row>
    <row r="4886" spans="1:36" hidden="1" x14ac:dyDescent="0.25">
      <c r="A4886" s="8">
        <v>6</v>
      </c>
      <c r="B4886" s="8" t="s">
        <v>5927</v>
      </c>
      <c r="C4886" s="8">
        <v>1079210010233</v>
      </c>
      <c r="D4886" s="8" t="s">
        <v>5928</v>
      </c>
      <c r="E4886" s="8" t="s">
        <v>30</v>
      </c>
      <c r="F4886" s="8" t="s">
        <v>5929</v>
      </c>
      <c r="G4886" s="10">
        <v>43826</v>
      </c>
      <c r="H4886" s="8" t="s">
        <v>31</v>
      </c>
      <c r="I4886" s="8" t="s">
        <v>38</v>
      </c>
      <c r="J4886" s="9">
        <v>9578.07</v>
      </c>
      <c r="K4886" s="9">
        <v>191.56</v>
      </c>
      <c r="L4886" s="8">
        <v>0</v>
      </c>
      <c r="M4886" s="14">
        <f t="shared" si="228"/>
        <v>9769.6299999999992</v>
      </c>
      <c r="N4886" s="8">
        <v>0</v>
      </c>
      <c r="O4886" s="8">
        <v>0</v>
      </c>
      <c r="P4886" s="8" t="s">
        <v>77</v>
      </c>
      <c r="R4886" s="8">
        <v>1</v>
      </c>
      <c r="S4886" s="13">
        <f>_xlfn.XLOOKUP(P4886,rif_fee_schedule!$A$2:$A$84,rif_fee_schedule!C$2:C$84, 0)*1.628</f>
        <v>9769.6279999999988</v>
      </c>
      <c r="T4886" s="13">
        <f>_xlfn.XLOOKUP(P4886,rif_fee_schedule!$A$2:$A$84,rif_fee_schedule!D$2:D$84, 0)</f>
        <v>5674</v>
      </c>
      <c r="U4886" s="14">
        <f t="shared" si="229"/>
        <v>9769.6279999999988</v>
      </c>
      <c r="V4886" s="14">
        <f t="shared" si="230"/>
        <v>5674</v>
      </c>
      <c r="W4886"/>
      <c r="Y4886" s="3">
        <v>43269262.359999999</v>
      </c>
      <c r="Z4886" s="3">
        <v>874367.57</v>
      </c>
      <c r="AA4886" s="3">
        <v>433279.63</v>
      </c>
      <c r="AB4886">
        <v>0</v>
      </c>
      <c r="AC4886" s="3">
        <v>0</v>
      </c>
      <c r="AD4886" s="2">
        <v>374512.67</v>
      </c>
      <c r="AE4886" s="3">
        <v>599122533.62</v>
      </c>
      <c r="AF4886" s="3">
        <v>12164932.65</v>
      </c>
      <c r="AG4886" s="3">
        <v>2628720.44</v>
      </c>
      <c r="AH4886" s="3">
        <v>103699.7</v>
      </c>
      <c r="AI4886" s="3">
        <v>2074</v>
      </c>
      <c r="AJ4886" s="2">
        <v>-10188946.82</v>
      </c>
    </row>
    <row r="4887" spans="1:36" hidden="1" x14ac:dyDescent="0.25">
      <c r="A4887" s="8">
        <v>2</v>
      </c>
      <c r="B4887" s="8" t="s">
        <v>2009</v>
      </c>
      <c r="C4887" s="8">
        <v>141060440010</v>
      </c>
      <c r="D4887" s="8" t="s">
        <v>2010</v>
      </c>
      <c r="E4887" s="8" t="s">
        <v>30</v>
      </c>
      <c r="F4887" s="8" t="s">
        <v>2011</v>
      </c>
      <c r="G4887" s="10">
        <v>43822</v>
      </c>
      <c r="H4887" s="8" t="s">
        <v>31</v>
      </c>
      <c r="I4887" s="8" t="s">
        <v>38</v>
      </c>
      <c r="J4887" s="9">
        <v>0</v>
      </c>
      <c r="K4887" s="9">
        <v>0</v>
      </c>
      <c r="L4887" s="8">
        <v>0</v>
      </c>
      <c r="M4887" s="14">
        <f t="shared" si="228"/>
        <v>0</v>
      </c>
      <c r="N4887" s="8">
        <v>0</v>
      </c>
      <c r="O4887" s="8">
        <v>0</v>
      </c>
      <c r="P4887" s="8" t="s">
        <v>77</v>
      </c>
      <c r="R4887" s="8">
        <v>1</v>
      </c>
      <c r="S4887" s="13">
        <f>_xlfn.XLOOKUP(P4887,rif_fee_schedule!$A$2:$A$84,rif_fee_schedule!C$2:C$84, 0)*1.628</f>
        <v>9769.6279999999988</v>
      </c>
      <c r="T4887" s="13">
        <f>_xlfn.XLOOKUP(P4887,rif_fee_schedule!$A$2:$A$84,rif_fee_schedule!D$2:D$84, 0)</f>
        <v>5674</v>
      </c>
      <c r="U4887" s="14">
        <f t="shared" si="229"/>
        <v>9769.6279999999988</v>
      </c>
      <c r="V4887" s="14">
        <f t="shared" si="230"/>
        <v>5674</v>
      </c>
      <c r="W4887"/>
      <c r="Y4887" s="3">
        <v>272008405.74000001</v>
      </c>
      <c r="Z4887" s="3">
        <v>5573244.3300000001</v>
      </c>
      <c r="AA4887" s="3">
        <v>0</v>
      </c>
      <c r="AB4887">
        <v>0</v>
      </c>
      <c r="AC4887" s="3">
        <v>0</v>
      </c>
      <c r="AD4887" s="2">
        <v>-7297347.0099999998</v>
      </c>
      <c r="AE4887" s="3">
        <v>599122533.62</v>
      </c>
      <c r="AF4887" s="3">
        <v>12164932.65</v>
      </c>
      <c r="AG4887" s="3">
        <v>2628720.44</v>
      </c>
      <c r="AH4887" s="3">
        <v>103699.7</v>
      </c>
      <c r="AI4887" s="3">
        <v>2074</v>
      </c>
      <c r="AJ4887" s="2">
        <v>-10188946.82</v>
      </c>
    </row>
    <row r="4888" spans="1:36" hidden="1" x14ac:dyDescent="0.25">
      <c r="A4888" s="8">
        <v>2</v>
      </c>
      <c r="B4888" s="8" t="s">
        <v>2009</v>
      </c>
      <c r="C4888" s="8">
        <v>141060440010</v>
      </c>
      <c r="D4888" s="8" t="s">
        <v>2010</v>
      </c>
      <c r="E4888" s="8" t="s">
        <v>30</v>
      </c>
      <c r="F4888" s="8" t="s">
        <v>2011</v>
      </c>
      <c r="G4888" s="10">
        <v>43822</v>
      </c>
      <c r="H4888" s="8" t="s">
        <v>31</v>
      </c>
      <c r="I4888" s="8" t="s">
        <v>38</v>
      </c>
      <c r="J4888" s="9">
        <v>0</v>
      </c>
      <c r="K4888" s="9">
        <v>0</v>
      </c>
      <c r="L4888" s="8">
        <v>0</v>
      </c>
      <c r="M4888" s="14">
        <f t="shared" si="228"/>
        <v>0</v>
      </c>
      <c r="N4888" s="8">
        <v>0</v>
      </c>
      <c r="O4888" s="8">
        <v>0</v>
      </c>
      <c r="P4888" s="8" t="s">
        <v>77</v>
      </c>
      <c r="R4888" s="8">
        <v>-1</v>
      </c>
      <c r="S4888" s="13">
        <f>_xlfn.XLOOKUP(P4888,rif_fee_schedule!$A$2:$A$84,rif_fee_schedule!C$2:C$84, 0)*1.628</f>
        <v>9769.6279999999988</v>
      </c>
      <c r="T4888" s="13">
        <f>_xlfn.XLOOKUP(P4888,rif_fee_schedule!$A$2:$A$84,rif_fee_schedule!D$2:D$84, 0)</f>
        <v>5674</v>
      </c>
      <c r="U4888" s="14">
        <f t="shared" si="229"/>
        <v>-9769.6279999999988</v>
      </c>
      <c r="V4888" s="14">
        <f t="shared" si="230"/>
        <v>-5674</v>
      </c>
      <c r="W4888"/>
      <c r="Y4888" s="3">
        <v>272008405.74000001</v>
      </c>
      <c r="Z4888" s="3">
        <v>5573244.3300000001</v>
      </c>
      <c r="AA4888" s="3">
        <v>0</v>
      </c>
      <c r="AB4888">
        <v>0</v>
      </c>
      <c r="AC4888" s="3">
        <v>0</v>
      </c>
      <c r="AD4888" s="2">
        <v>-7297347.0099999998</v>
      </c>
      <c r="AE4888" s="3">
        <v>599122533.62</v>
      </c>
      <c r="AF4888" s="3">
        <v>12164932.65</v>
      </c>
      <c r="AG4888" s="3">
        <v>2628720.44</v>
      </c>
      <c r="AH4888" s="3">
        <v>103699.7</v>
      </c>
      <c r="AI4888" s="3">
        <v>2074</v>
      </c>
      <c r="AJ4888" s="2">
        <v>-10188946.82</v>
      </c>
    </row>
    <row r="4889" spans="1:36" hidden="1" x14ac:dyDescent="0.25">
      <c r="A4889" s="8">
        <v>2</v>
      </c>
      <c r="B4889" s="8" t="s">
        <v>1154</v>
      </c>
      <c r="C4889" s="8">
        <v>131140170040</v>
      </c>
      <c r="D4889" s="8" t="s">
        <v>1155</v>
      </c>
      <c r="E4889" s="8" t="s">
        <v>30</v>
      </c>
      <c r="F4889" s="8" t="s">
        <v>1156</v>
      </c>
      <c r="G4889" s="10">
        <v>43819</v>
      </c>
      <c r="H4889" s="8" t="s">
        <v>31</v>
      </c>
      <c r="I4889" s="8" t="s">
        <v>38</v>
      </c>
      <c r="J4889" s="9">
        <v>0</v>
      </c>
      <c r="K4889" s="9">
        <v>0</v>
      </c>
      <c r="L4889" s="8">
        <v>0</v>
      </c>
      <c r="M4889" s="14">
        <f t="shared" si="228"/>
        <v>0</v>
      </c>
      <c r="N4889" s="8">
        <v>0</v>
      </c>
      <c r="O4889" s="8">
        <v>0</v>
      </c>
      <c r="P4889" s="8" t="s">
        <v>77</v>
      </c>
      <c r="R4889" s="8">
        <v>0</v>
      </c>
      <c r="S4889" s="13">
        <f>_xlfn.XLOOKUP(P4889,rif_fee_schedule!$A$2:$A$84,rif_fee_schedule!C$2:C$84, 0)*1.628</f>
        <v>9769.6279999999988</v>
      </c>
      <c r="T4889" s="13">
        <f>_xlfn.XLOOKUP(P4889,rif_fee_schedule!$A$2:$A$84,rif_fee_schedule!D$2:D$84, 0)</f>
        <v>5674</v>
      </c>
      <c r="U4889" s="14">
        <f t="shared" si="229"/>
        <v>0</v>
      </c>
      <c r="V4889" s="14">
        <f t="shared" si="230"/>
        <v>0</v>
      </c>
      <c r="W4889"/>
      <c r="Y4889" s="3">
        <v>272008405.74000001</v>
      </c>
      <c r="Z4889" s="3">
        <v>5573244.3300000001</v>
      </c>
      <c r="AA4889" s="3">
        <v>0</v>
      </c>
      <c r="AB4889">
        <v>0</v>
      </c>
      <c r="AC4889" s="3">
        <v>0</v>
      </c>
      <c r="AD4889" s="2">
        <v>-7297347.0099999998</v>
      </c>
      <c r="AE4889" s="3">
        <v>599122533.62</v>
      </c>
      <c r="AF4889" s="3">
        <v>12164932.65</v>
      </c>
      <c r="AG4889" s="3">
        <v>2628720.44</v>
      </c>
      <c r="AH4889" s="3">
        <v>103699.7</v>
      </c>
      <c r="AI4889" s="3">
        <v>2074</v>
      </c>
      <c r="AJ4889" s="2">
        <v>-10188946.82</v>
      </c>
    </row>
    <row r="4890" spans="1:36" hidden="1" x14ac:dyDescent="0.25">
      <c r="A4890" s="8">
        <v>2</v>
      </c>
      <c r="B4890" s="8" t="s">
        <v>1679</v>
      </c>
      <c r="C4890" s="8">
        <v>131350192470</v>
      </c>
      <c r="D4890" s="8" t="s">
        <v>1680</v>
      </c>
      <c r="E4890" s="8" t="s">
        <v>30</v>
      </c>
      <c r="G4890" s="10">
        <v>43823</v>
      </c>
      <c r="H4890" s="8" t="s">
        <v>31</v>
      </c>
      <c r="I4890" s="8" t="s">
        <v>32</v>
      </c>
      <c r="J4890" s="9">
        <v>1544745.36</v>
      </c>
      <c r="K4890" s="9">
        <v>30894.91</v>
      </c>
      <c r="L4890" s="8">
        <v>0</v>
      </c>
      <c r="M4890" s="14">
        <f t="shared" si="228"/>
        <v>1575640.27</v>
      </c>
      <c r="N4890" s="8">
        <v>0</v>
      </c>
      <c r="O4890" s="8">
        <v>0</v>
      </c>
      <c r="P4890" s="8" t="s">
        <v>78</v>
      </c>
      <c r="R4890" s="8">
        <v>192</v>
      </c>
      <c r="S4890" s="13">
        <f>_xlfn.XLOOKUP(P4890,rif_fee_schedule!$A$2:$A$84,rif_fee_schedule!C$2:C$84, 0)*1.628</f>
        <v>9105.4039999999986</v>
      </c>
      <c r="T4890" s="13">
        <f>_xlfn.XLOOKUP(P4890,rif_fee_schedule!$A$2:$A$84,rif_fee_schedule!D$2:D$84, 0)</f>
        <v>5288</v>
      </c>
      <c r="U4890" s="14">
        <f t="shared" si="229"/>
        <v>1748237.5679999997</v>
      </c>
      <c r="V4890" s="14">
        <f t="shared" si="230"/>
        <v>1015296</v>
      </c>
      <c r="W4890"/>
      <c r="Y4890" s="3">
        <v>272008405.74000001</v>
      </c>
      <c r="Z4890" s="3">
        <v>5573244.3300000001</v>
      </c>
      <c r="AA4890" s="3">
        <v>0</v>
      </c>
      <c r="AB4890">
        <v>0</v>
      </c>
      <c r="AC4890" s="3">
        <v>0</v>
      </c>
      <c r="AD4890" s="2">
        <v>-7297347.0099999998</v>
      </c>
      <c r="AE4890" s="3">
        <v>599122533.62</v>
      </c>
      <c r="AF4890" s="3">
        <v>12164932.65</v>
      </c>
      <c r="AG4890" s="3">
        <v>2628720.44</v>
      </c>
      <c r="AH4890" s="3">
        <v>103699.7</v>
      </c>
      <c r="AI4890" s="3">
        <v>2074</v>
      </c>
      <c r="AJ4890" s="2">
        <v>-10188946.82</v>
      </c>
    </row>
    <row r="4891" spans="1:36" hidden="1" x14ac:dyDescent="0.25">
      <c r="A4891" s="8">
        <v>2</v>
      </c>
      <c r="B4891" s="8" t="s">
        <v>1679</v>
      </c>
      <c r="C4891" s="8">
        <v>131350192470</v>
      </c>
      <c r="D4891" s="8" t="s">
        <v>1680</v>
      </c>
      <c r="E4891" s="8" t="s">
        <v>30</v>
      </c>
      <c r="G4891" s="10">
        <v>43823</v>
      </c>
      <c r="H4891" s="8" t="s">
        <v>31</v>
      </c>
      <c r="I4891" s="8" t="s">
        <v>32</v>
      </c>
      <c r="J4891" s="9">
        <v>1544745.36</v>
      </c>
      <c r="K4891" s="9">
        <v>30894.91</v>
      </c>
      <c r="L4891" s="8">
        <v>0</v>
      </c>
      <c r="M4891" s="14">
        <f t="shared" si="228"/>
        <v>1575640.27</v>
      </c>
      <c r="N4891" s="8">
        <v>0</v>
      </c>
      <c r="O4891" s="8">
        <v>0</v>
      </c>
      <c r="P4891" s="8" t="s">
        <v>114</v>
      </c>
      <c r="R4891" s="8">
        <v>-2</v>
      </c>
      <c r="S4891" s="13">
        <f>_xlfn.XLOOKUP(P4891,rif_fee_schedule!$A$2:$A$84,rif_fee_schedule!C$2:C$84, 0)*1.628</f>
        <v>4288.152</v>
      </c>
      <c r="T4891" s="13">
        <f>_xlfn.XLOOKUP(P4891,rif_fee_schedule!$A$2:$A$84,rif_fee_schedule!D$2:D$84, 0)</f>
        <v>2490</v>
      </c>
      <c r="U4891" s="14">
        <f t="shared" si="229"/>
        <v>-8576.3040000000001</v>
      </c>
      <c r="V4891" s="14">
        <f t="shared" si="230"/>
        <v>-4980</v>
      </c>
      <c r="W4891"/>
      <c r="Y4891" s="3">
        <v>272008405.74000001</v>
      </c>
      <c r="Z4891" s="3">
        <v>5573244.3300000001</v>
      </c>
      <c r="AA4891" s="3">
        <v>0</v>
      </c>
      <c r="AB4891">
        <v>0</v>
      </c>
      <c r="AC4891" s="3">
        <v>0</v>
      </c>
      <c r="AD4891" s="2">
        <v>-7297347.0099999998</v>
      </c>
      <c r="AE4891" s="3">
        <v>599122533.62</v>
      </c>
      <c r="AF4891" s="3">
        <v>12164932.65</v>
      </c>
      <c r="AG4891" s="3">
        <v>2628720.44</v>
      </c>
      <c r="AH4891" s="3">
        <v>103699.7</v>
      </c>
      <c r="AI4891" s="3">
        <v>2074</v>
      </c>
      <c r="AJ4891" s="2">
        <v>-10188946.82</v>
      </c>
    </row>
    <row r="4892" spans="1:36" hidden="1" x14ac:dyDescent="0.25">
      <c r="A4892" s="8">
        <v>2</v>
      </c>
      <c r="B4892" s="8" t="s">
        <v>1679</v>
      </c>
      <c r="C4892" s="8">
        <v>131350192470</v>
      </c>
      <c r="D4892" s="8" t="s">
        <v>1680</v>
      </c>
      <c r="E4892" s="8" t="s">
        <v>30</v>
      </c>
      <c r="G4892" s="10">
        <v>43823</v>
      </c>
      <c r="H4892" s="8" t="s">
        <v>31</v>
      </c>
      <c r="I4892" s="8" t="s">
        <v>32</v>
      </c>
      <c r="J4892" s="9">
        <v>1544745.36</v>
      </c>
      <c r="K4892" s="9">
        <v>30894.91</v>
      </c>
      <c r="L4892" s="8">
        <v>0</v>
      </c>
      <c r="M4892" s="14">
        <f t="shared" si="228"/>
        <v>1575640.27</v>
      </c>
      <c r="N4892" s="8">
        <v>0</v>
      </c>
      <c r="O4892" s="8">
        <v>0</v>
      </c>
      <c r="P4892" s="8" t="s">
        <v>114</v>
      </c>
      <c r="R4892" s="8">
        <v>-2</v>
      </c>
      <c r="S4892" s="13">
        <f>_xlfn.XLOOKUP(P4892,rif_fee_schedule!$A$2:$A$84,rif_fee_schedule!C$2:C$84, 0)*1.628</f>
        <v>4288.152</v>
      </c>
      <c r="T4892" s="13">
        <f>_xlfn.XLOOKUP(P4892,rif_fee_schedule!$A$2:$A$84,rif_fee_schedule!D$2:D$84, 0)</f>
        <v>2490</v>
      </c>
      <c r="U4892" s="14">
        <f t="shared" si="229"/>
        <v>-8576.3040000000001</v>
      </c>
      <c r="V4892" s="14">
        <f t="shared" si="230"/>
        <v>-4980</v>
      </c>
      <c r="W4892"/>
      <c r="Y4892" s="3">
        <v>272008405.74000001</v>
      </c>
      <c r="Z4892" s="3">
        <v>5573244.3300000001</v>
      </c>
      <c r="AA4892" s="3">
        <v>0</v>
      </c>
      <c r="AB4892">
        <v>0</v>
      </c>
      <c r="AC4892" s="3">
        <v>0</v>
      </c>
      <c r="AD4892" s="2">
        <v>-7297347.0099999998</v>
      </c>
      <c r="AE4892" s="3">
        <v>599122533.62</v>
      </c>
      <c r="AF4892" s="3">
        <v>12164932.65</v>
      </c>
      <c r="AG4892" s="3">
        <v>2628720.44</v>
      </c>
      <c r="AH4892" s="3">
        <v>103699.7</v>
      </c>
      <c r="AI4892" s="3">
        <v>2074</v>
      </c>
      <c r="AJ4892" s="2">
        <v>-10188946.82</v>
      </c>
    </row>
    <row r="4893" spans="1:36" hidden="1" x14ac:dyDescent="0.25">
      <c r="A4893" s="8">
        <v>2</v>
      </c>
      <c r="B4893" s="8" t="s">
        <v>1679</v>
      </c>
      <c r="C4893" s="8">
        <v>131350192470</v>
      </c>
      <c r="D4893" s="8" t="s">
        <v>1680</v>
      </c>
      <c r="E4893" s="8" t="s">
        <v>30</v>
      </c>
      <c r="G4893" s="10">
        <v>43823</v>
      </c>
      <c r="H4893" s="8" t="s">
        <v>31</v>
      </c>
      <c r="I4893" s="8" t="s">
        <v>32</v>
      </c>
      <c r="J4893" s="9">
        <v>1544745.36</v>
      </c>
      <c r="K4893" s="9">
        <v>30894.91</v>
      </c>
      <c r="L4893" s="8">
        <v>0</v>
      </c>
      <c r="M4893" s="14">
        <f t="shared" si="228"/>
        <v>1575640.27</v>
      </c>
      <c r="N4893" s="8">
        <v>0</v>
      </c>
      <c r="O4893" s="8">
        <v>0</v>
      </c>
      <c r="P4893" s="8" t="s">
        <v>77</v>
      </c>
      <c r="R4893" s="8">
        <v>-1</v>
      </c>
      <c r="S4893" s="13">
        <f>_xlfn.XLOOKUP(P4893,rif_fee_schedule!$A$2:$A$84,rif_fee_schedule!C$2:C$84, 0)*1.628</f>
        <v>9769.6279999999988</v>
      </c>
      <c r="T4893" s="13">
        <f>_xlfn.XLOOKUP(P4893,rif_fee_schedule!$A$2:$A$84,rif_fee_schedule!D$2:D$84, 0)</f>
        <v>5674</v>
      </c>
      <c r="U4893" s="14">
        <f t="shared" si="229"/>
        <v>-9769.6279999999988</v>
      </c>
      <c r="V4893" s="14">
        <f t="shared" si="230"/>
        <v>-5674</v>
      </c>
      <c r="W4893"/>
      <c r="Y4893" s="3">
        <v>272008405.74000001</v>
      </c>
      <c r="Z4893" s="3">
        <v>5573244.3300000001</v>
      </c>
      <c r="AA4893" s="3">
        <v>0</v>
      </c>
      <c r="AB4893">
        <v>0</v>
      </c>
      <c r="AC4893" s="3">
        <v>0</v>
      </c>
      <c r="AD4893" s="2">
        <v>-7297347.0099999998</v>
      </c>
      <c r="AE4893" s="3">
        <v>599122533.62</v>
      </c>
      <c r="AF4893" s="3">
        <v>12164932.65</v>
      </c>
      <c r="AG4893" s="3">
        <v>2628720.44</v>
      </c>
      <c r="AH4893" s="3">
        <v>103699.7</v>
      </c>
      <c r="AI4893" s="3">
        <v>2074</v>
      </c>
      <c r="AJ4893" s="2">
        <v>-10188946.82</v>
      </c>
    </row>
    <row r="4894" spans="1:36" hidden="1" x14ac:dyDescent="0.25">
      <c r="A4894" s="8">
        <v>2</v>
      </c>
      <c r="B4894" s="8" t="s">
        <v>1679</v>
      </c>
      <c r="C4894" s="8">
        <v>131350192470</v>
      </c>
      <c r="D4894" s="8" t="s">
        <v>1680</v>
      </c>
      <c r="E4894" s="8" t="s">
        <v>30</v>
      </c>
      <c r="G4894" s="10">
        <v>43823</v>
      </c>
      <c r="H4894" s="8" t="s">
        <v>31</v>
      </c>
      <c r="I4894" s="8" t="s">
        <v>32</v>
      </c>
      <c r="J4894" s="9">
        <v>1544745.36</v>
      </c>
      <c r="K4894" s="9">
        <v>30894.91</v>
      </c>
      <c r="L4894" s="8">
        <v>0</v>
      </c>
      <c r="M4894" s="14">
        <f t="shared" si="228"/>
        <v>1575640.27</v>
      </c>
      <c r="N4894" s="8">
        <v>0</v>
      </c>
      <c r="O4894" s="8">
        <v>0</v>
      </c>
      <c r="P4894" s="8" t="s">
        <v>113</v>
      </c>
      <c r="R4894" s="8">
        <v>-3</v>
      </c>
      <c r="S4894" s="13">
        <f>_xlfn.XLOOKUP(P4894,rif_fee_schedule!$A$2:$A$84,rif_fee_schedule!C$2:C$84, 0)*1.628</f>
        <v>6860.3919999999998</v>
      </c>
      <c r="T4894" s="13">
        <f>_xlfn.XLOOKUP(P4894,rif_fee_schedule!$A$2:$A$84,rif_fee_schedule!D$2:D$84, 0)</f>
        <v>3984</v>
      </c>
      <c r="U4894" s="14">
        <f t="shared" si="229"/>
        <v>-20581.175999999999</v>
      </c>
      <c r="V4894" s="14">
        <f t="shared" si="230"/>
        <v>-11952</v>
      </c>
      <c r="W4894"/>
      <c r="Y4894" s="3">
        <v>272008405.74000001</v>
      </c>
      <c r="Z4894" s="3">
        <v>5573244.3300000001</v>
      </c>
      <c r="AA4894" s="3">
        <v>0</v>
      </c>
      <c r="AB4894">
        <v>0</v>
      </c>
      <c r="AC4894" s="3">
        <v>0</v>
      </c>
      <c r="AD4894" s="2">
        <v>-7297347.0099999998</v>
      </c>
      <c r="AE4894" s="3">
        <v>599122533.62</v>
      </c>
      <c r="AF4894" s="3">
        <v>12164932.65</v>
      </c>
      <c r="AG4894" s="3">
        <v>2628720.44</v>
      </c>
      <c r="AH4894" s="3">
        <v>103699.7</v>
      </c>
      <c r="AI4894" s="3">
        <v>2074</v>
      </c>
      <c r="AJ4894" s="2">
        <v>-10188946.82</v>
      </c>
    </row>
    <row r="4895" spans="1:36" hidden="1" x14ac:dyDescent="0.25">
      <c r="A4895" s="8">
        <v>2</v>
      </c>
      <c r="B4895" s="8" t="s">
        <v>1679</v>
      </c>
      <c r="C4895" s="8">
        <v>131350192470</v>
      </c>
      <c r="D4895" s="8" t="s">
        <v>1680</v>
      </c>
      <c r="E4895" s="8" t="s">
        <v>30</v>
      </c>
      <c r="G4895" s="10">
        <v>43823</v>
      </c>
      <c r="H4895" s="8" t="s">
        <v>31</v>
      </c>
      <c r="I4895" s="8" t="s">
        <v>32</v>
      </c>
      <c r="J4895" s="9">
        <v>1544745.36</v>
      </c>
      <c r="K4895" s="9">
        <v>30894.91</v>
      </c>
      <c r="L4895" s="8">
        <v>0</v>
      </c>
      <c r="M4895" s="14">
        <f t="shared" si="228"/>
        <v>1575640.27</v>
      </c>
      <c r="N4895" s="8">
        <v>0</v>
      </c>
      <c r="O4895" s="8">
        <v>0</v>
      </c>
      <c r="P4895" s="8" t="s">
        <v>113</v>
      </c>
      <c r="R4895" s="8">
        <v>-4</v>
      </c>
      <c r="S4895" s="13">
        <f>_xlfn.XLOOKUP(P4895,rif_fee_schedule!$A$2:$A$84,rif_fee_schedule!C$2:C$84, 0)*1.628</f>
        <v>6860.3919999999998</v>
      </c>
      <c r="T4895" s="13">
        <f>_xlfn.XLOOKUP(P4895,rif_fee_schedule!$A$2:$A$84,rif_fee_schedule!D$2:D$84, 0)</f>
        <v>3984</v>
      </c>
      <c r="U4895" s="14">
        <f t="shared" si="229"/>
        <v>-27441.567999999999</v>
      </c>
      <c r="V4895" s="14">
        <f t="shared" si="230"/>
        <v>-15936</v>
      </c>
      <c r="W4895"/>
      <c r="Y4895" s="3">
        <v>272008405.74000001</v>
      </c>
      <c r="Z4895" s="3">
        <v>5573244.3300000001</v>
      </c>
      <c r="AA4895" s="3">
        <v>0</v>
      </c>
      <c r="AB4895">
        <v>0</v>
      </c>
      <c r="AC4895" s="3">
        <v>0</v>
      </c>
      <c r="AD4895" s="2">
        <v>-7297347.0099999998</v>
      </c>
      <c r="AE4895" s="3">
        <v>599122533.62</v>
      </c>
      <c r="AF4895" s="3">
        <v>12164932.65</v>
      </c>
      <c r="AG4895" s="3">
        <v>2628720.44</v>
      </c>
      <c r="AH4895" s="3">
        <v>103699.7</v>
      </c>
      <c r="AI4895" s="3">
        <v>2074</v>
      </c>
      <c r="AJ4895" s="2">
        <v>-10188946.82</v>
      </c>
    </row>
    <row r="4896" spans="1:36" hidden="1" x14ac:dyDescent="0.25">
      <c r="A4896" s="8">
        <v>6</v>
      </c>
      <c r="B4896" s="8" t="s">
        <v>6233</v>
      </c>
      <c r="C4896" s="8">
        <v>1679190010460</v>
      </c>
      <c r="D4896" s="8" t="s">
        <v>6234</v>
      </c>
      <c r="E4896" s="8" t="s">
        <v>30</v>
      </c>
      <c r="F4896" s="8" t="s">
        <v>6070</v>
      </c>
      <c r="G4896" s="10">
        <v>43822</v>
      </c>
      <c r="H4896" s="8" t="s">
        <v>31</v>
      </c>
      <c r="I4896" s="8" t="s">
        <v>38</v>
      </c>
      <c r="J4896" s="9">
        <v>9578.07</v>
      </c>
      <c r="K4896" s="9">
        <v>191.56</v>
      </c>
      <c r="L4896" s="8">
        <v>0</v>
      </c>
      <c r="M4896" s="14">
        <f t="shared" si="228"/>
        <v>9769.6299999999992</v>
      </c>
      <c r="N4896" s="8">
        <v>0</v>
      </c>
      <c r="O4896" s="8">
        <v>0</v>
      </c>
      <c r="P4896" s="8" t="s">
        <v>77</v>
      </c>
      <c r="R4896" s="8">
        <v>1</v>
      </c>
      <c r="S4896" s="13">
        <f>_xlfn.XLOOKUP(P4896,rif_fee_schedule!$A$2:$A$84,rif_fee_schedule!C$2:C$84, 0)*1.628</f>
        <v>9769.6279999999988</v>
      </c>
      <c r="T4896" s="13">
        <f>_xlfn.XLOOKUP(P4896,rif_fee_schedule!$A$2:$A$84,rif_fee_schedule!D$2:D$84, 0)</f>
        <v>5674</v>
      </c>
      <c r="U4896" s="14">
        <f t="shared" si="229"/>
        <v>9769.6279999999988</v>
      </c>
      <c r="V4896" s="14">
        <f t="shared" si="230"/>
        <v>5674</v>
      </c>
      <c r="W4896"/>
      <c r="Y4896" s="3">
        <v>43269262.359999999</v>
      </c>
      <c r="Z4896" s="3">
        <v>874367.57</v>
      </c>
      <c r="AA4896" s="3">
        <v>433279.63</v>
      </c>
      <c r="AB4896">
        <v>0</v>
      </c>
      <c r="AC4896" s="3">
        <v>0</v>
      </c>
      <c r="AD4896" s="2">
        <v>374512.67</v>
      </c>
      <c r="AE4896" s="3">
        <v>599122533.62</v>
      </c>
      <c r="AF4896" s="3">
        <v>12164932.65</v>
      </c>
      <c r="AG4896" s="3">
        <v>2628720.44</v>
      </c>
      <c r="AH4896" s="3">
        <v>103699.7</v>
      </c>
      <c r="AI4896" s="3">
        <v>2074</v>
      </c>
      <c r="AJ4896" s="2">
        <v>-10188946.82</v>
      </c>
    </row>
    <row r="4897" spans="1:36" hidden="1" x14ac:dyDescent="0.25">
      <c r="A4897" s="8">
        <v>6</v>
      </c>
      <c r="B4897" s="8" t="s">
        <v>6174</v>
      </c>
      <c r="C4897" s="8">
        <v>1679190010460</v>
      </c>
      <c r="D4897" s="8" t="s">
        <v>6175</v>
      </c>
      <c r="E4897" s="8" t="s">
        <v>30</v>
      </c>
      <c r="F4897" s="8" t="s">
        <v>6176</v>
      </c>
      <c r="G4897" s="10">
        <v>43830</v>
      </c>
      <c r="H4897" s="8" t="s">
        <v>31</v>
      </c>
      <c r="I4897" s="8" t="s">
        <v>38</v>
      </c>
      <c r="J4897" s="9">
        <v>9578.07</v>
      </c>
      <c r="K4897" s="9">
        <v>191.56</v>
      </c>
      <c r="L4897" s="8">
        <v>0</v>
      </c>
      <c r="M4897" s="14">
        <f t="shared" ref="M4897:M4929" si="231">SUM(J4897:L4897)</f>
        <v>9769.6299999999992</v>
      </c>
      <c r="N4897" s="8">
        <v>0</v>
      </c>
      <c r="O4897" s="8">
        <v>0</v>
      </c>
      <c r="P4897" s="8" t="s">
        <v>77</v>
      </c>
      <c r="R4897" s="8">
        <v>1</v>
      </c>
      <c r="S4897" s="13">
        <f>_xlfn.XLOOKUP(P4897,rif_fee_schedule!$A$2:$A$84,rif_fee_schedule!C$2:C$84, 0)*1.628</f>
        <v>9769.6279999999988</v>
      </c>
      <c r="T4897" s="13">
        <f>_xlfn.XLOOKUP(P4897,rif_fee_schedule!$A$2:$A$84,rif_fee_schedule!D$2:D$84, 0)</f>
        <v>5674</v>
      </c>
      <c r="U4897" s="14">
        <f t="shared" si="229"/>
        <v>9769.6279999999988</v>
      </c>
      <c r="V4897" s="14">
        <f t="shared" si="230"/>
        <v>5674</v>
      </c>
      <c r="W4897"/>
      <c r="Y4897" s="3">
        <v>43269262.359999999</v>
      </c>
      <c r="Z4897" s="3">
        <v>874367.57</v>
      </c>
      <c r="AA4897" s="3">
        <v>433279.63</v>
      </c>
      <c r="AB4897">
        <v>0</v>
      </c>
      <c r="AC4897" s="3">
        <v>0</v>
      </c>
      <c r="AD4897" s="2">
        <v>374512.67</v>
      </c>
      <c r="AE4897" s="3">
        <v>599122533.62</v>
      </c>
      <c r="AF4897" s="3">
        <v>12164932.65</v>
      </c>
      <c r="AG4897" s="3">
        <v>2628720.44</v>
      </c>
      <c r="AH4897" s="3">
        <v>103699.7</v>
      </c>
      <c r="AI4897" s="3">
        <v>2074</v>
      </c>
      <c r="AJ4897" s="2">
        <v>-10188946.82</v>
      </c>
    </row>
    <row r="4898" spans="1:36" hidden="1" x14ac:dyDescent="0.25">
      <c r="A4898" s="8">
        <v>6</v>
      </c>
      <c r="B4898" s="8" t="s">
        <v>6178</v>
      </c>
      <c r="C4898" s="8">
        <v>1679190010460</v>
      </c>
      <c r="D4898" s="8" t="s">
        <v>6179</v>
      </c>
      <c r="E4898" s="8" t="s">
        <v>30</v>
      </c>
      <c r="F4898" s="8" t="s">
        <v>6070</v>
      </c>
      <c r="G4898" s="10">
        <v>43825</v>
      </c>
      <c r="H4898" s="8" t="s">
        <v>31</v>
      </c>
      <c r="I4898" s="8" t="s">
        <v>38</v>
      </c>
      <c r="J4898" s="9">
        <v>9578.07</v>
      </c>
      <c r="K4898" s="9">
        <v>191.56</v>
      </c>
      <c r="L4898" s="8">
        <v>0</v>
      </c>
      <c r="M4898" s="14">
        <f t="shared" si="231"/>
        <v>9769.6299999999992</v>
      </c>
      <c r="N4898" s="8">
        <v>0</v>
      </c>
      <c r="O4898" s="8">
        <v>0</v>
      </c>
      <c r="P4898" s="8" t="s">
        <v>77</v>
      </c>
      <c r="R4898" s="8">
        <v>1</v>
      </c>
      <c r="S4898" s="13">
        <f>_xlfn.XLOOKUP(P4898,rif_fee_schedule!$A$2:$A$84,rif_fee_schedule!C$2:C$84, 0)*1.628</f>
        <v>9769.6279999999988</v>
      </c>
      <c r="T4898" s="13">
        <f>_xlfn.XLOOKUP(P4898,rif_fee_schedule!$A$2:$A$84,rif_fee_schedule!D$2:D$84, 0)</f>
        <v>5674</v>
      </c>
      <c r="U4898" s="14">
        <f t="shared" si="229"/>
        <v>9769.6279999999988</v>
      </c>
      <c r="V4898" s="14">
        <f t="shared" si="230"/>
        <v>5674</v>
      </c>
      <c r="W4898"/>
      <c r="Y4898" s="3">
        <v>43269262.359999999</v>
      </c>
      <c r="Z4898" s="3">
        <v>874367.57</v>
      </c>
      <c r="AA4898" s="3">
        <v>433279.63</v>
      </c>
      <c r="AB4898">
        <v>0</v>
      </c>
      <c r="AC4898" s="3">
        <v>0</v>
      </c>
      <c r="AD4898" s="2">
        <v>374512.67</v>
      </c>
      <c r="AE4898" s="3">
        <v>599122533.62</v>
      </c>
      <c r="AF4898" s="3">
        <v>12164932.65</v>
      </c>
      <c r="AG4898" s="3">
        <v>2628720.44</v>
      </c>
      <c r="AH4898" s="3">
        <v>103699.7</v>
      </c>
      <c r="AI4898" s="3">
        <v>2074</v>
      </c>
      <c r="AJ4898" s="2">
        <v>-10188946.82</v>
      </c>
    </row>
    <row r="4899" spans="1:36" hidden="1" x14ac:dyDescent="0.25">
      <c r="A4899" s="8">
        <v>6</v>
      </c>
      <c r="B4899" s="8" t="s">
        <v>6168</v>
      </c>
      <c r="C4899" s="8">
        <v>1679190010460</v>
      </c>
      <c r="D4899" s="8" t="s">
        <v>6169</v>
      </c>
      <c r="E4899" s="8" t="s">
        <v>30</v>
      </c>
      <c r="F4899" s="8" t="s">
        <v>6070</v>
      </c>
      <c r="G4899" s="10">
        <v>43819</v>
      </c>
      <c r="H4899" s="8" t="s">
        <v>31</v>
      </c>
      <c r="I4899" s="8" t="s">
        <v>38</v>
      </c>
      <c r="J4899" s="9">
        <v>9578.07</v>
      </c>
      <c r="K4899" s="9">
        <v>191.56</v>
      </c>
      <c r="L4899" s="8">
        <v>0</v>
      </c>
      <c r="M4899" s="14">
        <f t="shared" si="231"/>
        <v>9769.6299999999992</v>
      </c>
      <c r="N4899" s="8">
        <v>0</v>
      </c>
      <c r="O4899" s="8">
        <v>0</v>
      </c>
      <c r="P4899" s="8" t="s">
        <v>77</v>
      </c>
      <c r="R4899" s="8">
        <v>1</v>
      </c>
      <c r="S4899" s="13">
        <f>_xlfn.XLOOKUP(P4899,rif_fee_schedule!$A$2:$A$84,rif_fee_schedule!C$2:C$84, 0)*1.628</f>
        <v>9769.6279999999988</v>
      </c>
      <c r="T4899" s="13">
        <f>_xlfn.XLOOKUP(P4899,rif_fee_schedule!$A$2:$A$84,rif_fee_schedule!D$2:D$84, 0)</f>
        <v>5674</v>
      </c>
      <c r="U4899" s="14">
        <f t="shared" si="229"/>
        <v>9769.6279999999988</v>
      </c>
      <c r="V4899" s="14">
        <f t="shared" si="230"/>
        <v>5674</v>
      </c>
      <c r="W4899"/>
      <c r="Y4899" s="3">
        <v>43269262.359999999</v>
      </c>
      <c r="Z4899" s="3">
        <v>874367.57</v>
      </c>
      <c r="AA4899" s="3">
        <v>433279.63</v>
      </c>
      <c r="AB4899">
        <v>0</v>
      </c>
      <c r="AC4899" s="3">
        <v>0</v>
      </c>
      <c r="AD4899" s="2">
        <v>374512.67</v>
      </c>
      <c r="AE4899" s="3">
        <v>599122533.62</v>
      </c>
      <c r="AF4899" s="3">
        <v>12164932.65</v>
      </c>
      <c r="AG4899" s="3">
        <v>2628720.44</v>
      </c>
      <c r="AH4899" s="3">
        <v>103699.7</v>
      </c>
      <c r="AI4899" s="3">
        <v>2074</v>
      </c>
      <c r="AJ4899" s="2">
        <v>-10188946.82</v>
      </c>
    </row>
    <row r="4900" spans="1:36" hidden="1" x14ac:dyDescent="0.25">
      <c r="A4900" s="8">
        <v>6</v>
      </c>
      <c r="B4900" s="8" t="s">
        <v>6071</v>
      </c>
      <c r="C4900" s="8">
        <v>1679190010460</v>
      </c>
      <c r="D4900" s="8" t="s">
        <v>6072</v>
      </c>
      <c r="E4900" s="8" t="s">
        <v>30</v>
      </c>
      <c r="F4900" s="8" t="s">
        <v>6070</v>
      </c>
      <c r="G4900" s="10">
        <v>43822</v>
      </c>
      <c r="H4900" s="8" t="s">
        <v>31</v>
      </c>
      <c r="I4900" s="8" t="s">
        <v>38</v>
      </c>
      <c r="J4900" s="9">
        <v>9578.07</v>
      </c>
      <c r="K4900" s="9">
        <v>191.56</v>
      </c>
      <c r="L4900" s="8">
        <v>0</v>
      </c>
      <c r="M4900" s="14">
        <f t="shared" si="231"/>
        <v>9769.6299999999992</v>
      </c>
      <c r="N4900" s="8">
        <v>0</v>
      </c>
      <c r="O4900" s="8">
        <v>0</v>
      </c>
      <c r="P4900" s="8" t="s">
        <v>77</v>
      </c>
      <c r="R4900" s="8">
        <v>1</v>
      </c>
      <c r="S4900" s="13">
        <f>_xlfn.XLOOKUP(P4900,rif_fee_schedule!$A$2:$A$84,rif_fee_schedule!C$2:C$84, 0)*1.628</f>
        <v>9769.6279999999988</v>
      </c>
      <c r="T4900" s="13">
        <f>_xlfn.XLOOKUP(P4900,rif_fee_schedule!$A$2:$A$84,rif_fee_schedule!D$2:D$84, 0)</f>
        <v>5674</v>
      </c>
      <c r="U4900" s="14">
        <f t="shared" si="229"/>
        <v>9769.6279999999988</v>
      </c>
      <c r="V4900" s="14">
        <f t="shared" si="230"/>
        <v>5674</v>
      </c>
      <c r="W4900"/>
      <c r="Y4900" s="3">
        <v>43269262.359999999</v>
      </c>
      <c r="Z4900" s="3">
        <v>874367.57</v>
      </c>
      <c r="AA4900" s="3">
        <v>433279.63</v>
      </c>
      <c r="AB4900">
        <v>0</v>
      </c>
      <c r="AC4900" s="3">
        <v>0</v>
      </c>
      <c r="AD4900" s="2">
        <v>374512.67</v>
      </c>
      <c r="AE4900" s="3">
        <v>599122533.62</v>
      </c>
      <c r="AF4900" s="3">
        <v>12164932.65</v>
      </c>
      <c r="AG4900" s="3">
        <v>2628720.44</v>
      </c>
      <c r="AH4900" s="3">
        <v>103699.7</v>
      </c>
      <c r="AI4900" s="3">
        <v>2074</v>
      </c>
      <c r="AJ4900" s="2">
        <v>-10188946.82</v>
      </c>
    </row>
    <row r="4901" spans="1:36" hidden="1" x14ac:dyDescent="0.25">
      <c r="A4901" s="8">
        <v>6</v>
      </c>
      <c r="B4901" s="8" t="s">
        <v>6180</v>
      </c>
      <c r="C4901" s="8">
        <v>1679190010460</v>
      </c>
      <c r="D4901" s="8" t="s">
        <v>6181</v>
      </c>
      <c r="E4901" s="8" t="s">
        <v>30</v>
      </c>
      <c r="F4901" s="8" t="s">
        <v>6070</v>
      </c>
      <c r="G4901" s="10">
        <v>43825</v>
      </c>
      <c r="H4901" s="8" t="s">
        <v>31</v>
      </c>
      <c r="I4901" s="8" t="s">
        <v>38</v>
      </c>
      <c r="J4901" s="9">
        <v>9578.07</v>
      </c>
      <c r="K4901" s="9">
        <v>191.56</v>
      </c>
      <c r="L4901" s="8">
        <v>0</v>
      </c>
      <c r="M4901" s="14">
        <f t="shared" si="231"/>
        <v>9769.6299999999992</v>
      </c>
      <c r="N4901" s="8">
        <v>0</v>
      </c>
      <c r="O4901" s="8">
        <v>0</v>
      </c>
      <c r="P4901" s="8" t="s">
        <v>77</v>
      </c>
      <c r="R4901" s="8">
        <v>1</v>
      </c>
      <c r="S4901" s="13">
        <f>_xlfn.XLOOKUP(P4901,rif_fee_schedule!$A$2:$A$84,rif_fee_schedule!C$2:C$84, 0)*1.628</f>
        <v>9769.6279999999988</v>
      </c>
      <c r="T4901" s="13">
        <f>_xlfn.XLOOKUP(P4901,rif_fee_schedule!$A$2:$A$84,rif_fee_schedule!D$2:D$84, 0)</f>
        <v>5674</v>
      </c>
      <c r="U4901" s="14">
        <f t="shared" si="229"/>
        <v>9769.6279999999988</v>
      </c>
      <c r="V4901" s="14">
        <f t="shared" si="230"/>
        <v>5674</v>
      </c>
      <c r="W4901"/>
      <c r="Y4901" s="3">
        <v>43269262.359999999</v>
      </c>
      <c r="Z4901" s="3">
        <v>874367.57</v>
      </c>
      <c r="AA4901" s="3">
        <v>433279.63</v>
      </c>
      <c r="AB4901">
        <v>0</v>
      </c>
      <c r="AC4901" s="3">
        <v>0</v>
      </c>
      <c r="AD4901" s="2">
        <v>374512.67</v>
      </c>
      <c r="AE4901" s="3">
        <v>599122533.62</v>
      </c>
      <c r="AF4901" s="3">
        <v>12164932.65</v>
      </c>
      <c r="AG4901" s="3">
        <v>2628720.44</v>
      </c>
      <c r="AH4901" s="3">
        <v>103699.7</v>
      </c>
      <c r="AI4901" s="3">
        <v>2074</v>
      </c>
      <c r="AJ4901" s="2">
        <v>-10188946.82</v>
      </c>
    </row>
    <row r="4902" spans="1:36" hidden="1" x14ac:dyDescent="0.25">
      <c r="A4902" s="8">
        <v>6</v>
      </c>
      <c r="B4902" s="8" t="s">
        <v>6182</v>
      </c>
      <c r="C4902" s="8">
        <v>1679190010460</v>
      </c>
      <c r="D4902" s="8" t="s">
        <v>6183</v>
      </c>
      <c r="E4902" s="8" t="s">
        <v>30</v>
      </c>
      <c r="F4902" s="8" t="s">
        <v>6070</v>
      </c>
      <c r="G4902" s="10">
        <v>43825</v>
      </c>
      <c r="H4902" s="8" t="s">
        <v>31</v>
      </c>
      <c r="I4902" s="8" t="s">
        <v>38</v>
      </c>
      <c r="J4902" s="9">
        <v>9578.07</v>
      </c>
      <c r="K4902" s="9">
        <v>191.56</v>
      </c>
      <c r="L4902" s="8">
        <v>0</v>
      </c>
      <c r="M4902" s="14">
        <f t="shared" si="231"/>
        <v>9769.6299999999992</v>
      </c>
      <c r="N4902" s="8">
        <v>0</v>
      </c>
      <c r="O4902" s="8">
        <v>0</v>
      </c>
      <c r="P4902" s="8" t="s">
        <v>77</v>
      </c>
      <c r="R4902" s="8">
        <v>1</v>
      </c>
      <c r="S4902" s="13">
        <f>_xlfn.XLOOKUP(P4902,rif_fee_schedule!$A$2:$A$84,rif_fee_schedule!C$2:C$84, 0)*1.628</f>
        <v>9769.6279999999988</v>
      </c>
      <c r="T4902" s="13">
        <f>_xlfn.XLOOKUP(P4902,rif_fee_schedule!$A$2:$A$84,rif_fee_schedule!D$2:D$84, 0)</f>
        <v>5674</v>
      </c>
      <c r="U4902" s="14">
        <f t="shared" si="229"/>
        <v>9769.6279999999988</v>
      </c>
      <c r="V4902" s="14">
        <f t="shared" si="230"/>
        <v>5674</v>
      </c>
      <c r="W4902"/>
      <c r="Y4902" s="3">
        <v>43269262.359999999</v>
      </c>
      <c r="Z4902" s="3">
        <v>874367.57</v>
      </c>
      <c r="AA4902" s="3">
        <v>433279.63</v>
      </c>
      <c r="AB4902">
        <v>0</v>
      </c>
      <c r="AC4902" s="3">
        <v>0</v>
      </c>
      <c r="AD4902" s="2">
        <v>374512.67</v>
      </c>
      <c r="AE4902" s="3">
        <v>599122533.62</v>
      </c>
      <c r="AF4902" s="3">
        <v>12164932.65</v>
      </c>
      <c r="AG4902" s="3">
        <v>2628720.44</v>
      </c>
      <c r="AH4902" s="3">
        <v>103699.7</v>
      </c>
      <c r="AI4902" s="3">
        <v>2074</v>
      </c>
      <c r="AJ4902" s="2">
        <v>-10188946.82</v>
      </c>
    </row>
    <row r="4903" spans="1:36" hidden="1" x14ac:dyDescent="0.25">
      <c r="A4903" s="8">
        <v>6</v>
      </c>
      <c r="B4903" s="8" t="s">
        <v>6220</v>
      </c>
      <c r="C4903" s="8">
        <v>1679190010460</v>
      </c>
      <c r="D4903" s="8" t="s">
        <v>6221</v>
      </c>
      <c r="E4903" s="8" t="s">
        <v>30</v>
      </c>
      <c r="F4903" s="8" t="s">
        <v>6070</v>
      </c>
      <c r="G4903" s="10">
        <v>43822</v>
      </c>
      <c r="H4903" s="8" t="s">
        <v>31</v>
      </c>
      <c r="I4903" s="8" t="s">
        <v>38</v>
      </c>
      <c r="J4903" s="9">
        <v>9578.07</v>
      </c>
      <c r="K4903" s="9">
        <v>191.56</v>
      </c>
      <c r="L4903" s="8">
        <v>0</v>
      </c>
      <c r="M4903" s="14">
        <f t="shared" si="231"/>
        <v>9769.6299999999992</v>
      </c>
      <c r="N4903" s="8">
        <v>0</v>
      </c>
      <c r="O4903" s="8">
        <v>0</v>
      </c>
      <c r="P4903" s="8" t="s">
        <v>77</v>
      </c>
      <c r="R4903" s="8">
        <v>1</v>
      </c>
      <c r="S4903" s="13">
        <f>_xlfn.XLOOKUP(P4903,rif_fee_schedule!$A$2:$A$84,rif_fee_schedule!C$2:C$84, 0)*1.628</f>
        <v>9769.6279999999988</v>
      </c>
      <c r="T4903" s="13">
        <f>_xlfn.XLOOKUP(P4903,rif_fee_schedule!$A$2:$A$84,rif_fee_schedule!D$2:D$84, 0)</f>
        <v>5674</v>
      </c>
      <c r="U4903" s="14">
        <f t="shared" si="229"/>
        <v>9769.6279999999988</v>
      </c>
      <c r="V4903" s="14">
        <f t="shared" si="230"/>
        <v>5674</v>
      </c>
      <c r="W4903"/>
      <c r="Y4903" s="3">
        <v>43269262.359999999</v>
      </c>
      <c r="Z4903" s="3">
        <v>874367.57</v>
      </c>
      <c r="AA4903" s="3">
        <v>433279.63</v>
      </c>
      <c r="AB4903">
        <v>0</v>
      </c>
      <c r="AC4903" s="3">
        <v>0</v>
      </c>
      <c r="AD4903" s="2">
        <v>374512.67</v>
      </c>
      <c r="AE4903" s="3">
        <v>599122533.62</v>
      </c>
      <c r="AF4903" s="3">
        <v>12164932.65</v>
      </c>
      <c r="AG4903" s="3">
        <v>2628720.44</v>
      </c>
      <c r="AH4903" s="3">
        <v>103699.7</v>
      </c>
      <c r="AI4903" s="3">
        <v>2074</v>
      </c>
      <c r="AJ4903" s="2">
        <v>-10188946.82</v>
      </c>
    </row>
    <row r="4904" spans="1:36" hidden="1" x14ac:dyDescent="0.25">
      <c r="A4904" s="8">
        <v>6</v>
      </c>
      <c r="B4904" s="8" t="s">
        <v>6155</v>
      </c>
      <c r="C4904" s="8">
        <v>1679190010460</v>
      </c>
      <c r="D4904" s="8" t="s">
        <v>6156</v>
      </c>
      <c r="E4904" s="8" t="s">
        <v>30</v>
      </c>
      <c r="F4904" s="8" t="s">
        <v>6070</v>
      </c>
      <c r="G4904" s="10">
        <v>43822</v>
      </c>
      <c r="H4904" s="8" t="s">
        <v>31</v>
      </c>
      <c r="I4904" s="8" t="s">
        <v>38</v>
      </c>
      <c r="J4904" s="9">
        <v>9578.07</v>
      </c>
      <c r="K4904" s="9">
        <v>191.56</v>
      </c>
      <c r="L4904" s="8">
        <v>0</v>
      </c>
      <c r="M4904" s="14">
        <f t="shared" si="231"/>
        <v>9769.6299999999992</v>
      </c>
      <c r="N4904" s="8">
        <v>0</v>
      </c>
      <c r="O4904" s="8">
        <v>0</v>
      </c>
      <c r="P4904" s="8" t="s">
        <v>77</v>
      </c>
      <c r="R4904" s="8">
        <v>1</v>
      </c>
      <c r="S4904" s="13">
        <f>_xlfn.XLOOKUP(P4904,rif_fee_schedule!$A$2:$A$84,rif_fee_schedule!C$2:C$84, 0)*1.628</f>
        <v>9769.6279999999988</v>
      </c>
      <c r="T4904" s="13">
        <f>_xlfn.XLOOKUP(P4904,rif_fee_schedule!$A$2:$A$84,rif_fee_schedule!D$2:D$84, 0)</f>
        <v>5674</v>
      </c>
      <c r="U4904" s="14">
        <f t="shared" si="229"/>
        <v>9769.6279999999988</v>
      </c>
      <c r="V4904" s="14">
        <f t="shared" si="230"/>
        <v>5674</v>
      </c>
      <c r="W4904"/>
      <c r="Y4904" s="3">
        <v>43269262.359999999</v>
      </c>
      <c r="Z4904" s="3">
        <v>874367.57</v>
      </c>
      <c r="AA4904" s="3">
        <v>433279.63</v>
      </c>
      <c r="AB4904">
        <v>0</v>
      </c>
      <c r="AC4904" s="3">
        <v>0</v>
      </c>
      <c r="AD4904" s="2">
        <v>374512.67</v>
      </c>
      <c r="AE4904" s="3">
        <v>599122533.62</v>
      </c>
      <c r="AF4904" s="3">
        <v>12164932.65</v>
      </c>
      <c r="AG4904" s="3">
        <v>2628720.44</v>
      </c>
      <c r="AH4904" s="3">
        <v>103699.7</v>
      </c>
      <c r="AI4904" s="3">
        <v>2074</v>
      </c>
      <c r="AJ4904" s="2">
        <v>-10188946.82</v>
      </c>
    </row>
    <row r="4905" spans="1:36" hidden="1" x14ac:dyDescent="0.25">
      <c r="A4905" s="8">
        <v>6</v>
      </c>
      <c r="B4905" s="8" t="s">
        <v>6216</v>
      </c>
      <c r="C4905" s="8">
        <v>1679190010460</v>
      </c>
      <c r="D4905" s="8" t="s">
        <v>6217</v>
      </c>
      <c r="E4905" s="8" t="s">
        <v>30</v>
      </c>
      <c r="F4905" s="8" t="s">
        <v>6070</v>
      </c>
      <c r="G4905" s="10">
        <v>43822</v>
      </c>
      <c r="H4905" s="8" t="s">
        <v>31</v>
      </c>
      <c r="I4905" s="8" t="s">
        <v>38</v>
      </c>
      <c r="J4905" s="9">
        <v>9578.07</v>
      </c>
      <c r="K4905" s="9">
        <v>191.56</v>
      </c>
      <c r="L4905" s="8">
        <v>0</v>
      </c>
      <c r="M4905" s="14">
        <f t="shared" si="231"/>
        <v>9769.6299999999992</v>
      </c>
      <c r="N4905" s="8">
        <v>0</v>
      </c>
      <c r="O4905" s="8">
        <v>0</v>
      </c>
      <c r="P4905" s="8" t="s">
        <v>77</v>
      </c>
      <c r="R4905" s="8">
        <v>1</v>
      </c>
      <c r="S4905" s="13">
        <f>_xlfn.XLOOKUP(P4905,rif_fee_schedule!$A$2:$A$84,rif_fee_schedule!C$2:C$84, 0)*1.628</f>
        <v>9769.6279999999988</v>
      </c>
      <c r="T4905" s="13">
        <f>_xlfn.XLOOKUP(P4905,rif_fee_schedule!$A$2:$A$84,rif_fee_schedule!D$2:D$84, 0)</f>
        <v>5674</v>
      </c>
      <c r="U4905" s="14">
        <f t="shared" si="229"/>
        <v>9769.6279999999988</v>
      </c>
      <c r="V4905" s="14">
        <f t="shared" si="230"/>
        <v>5674</v>
      </c>
      <c r="W4905"/>
      <c r="Y4905" s="3">
        <v>43269262.359999999</v>
      </c>
      <c r="Z4905" s="3">
        <v>874367.57</v>
      </c>
      <c r="AA4905" s="3">
        <v>433279.63</v>
      </c>
      <c r="AB4905">
        <v>0</v>
      </c>
      <c r="AC4905" s="3">
        <v>0</v>
      </c>
      <c r="AD4905" s="2">
        <v>374512.67</v>
      </c>
      <c r="AE4905" s="3">
        <v>599122533.62</v>
      </c>
      <c r="AF4905" s="3">
        <v>12164932.65</v>
      </c>
      <c r="AG4905" s="3">
        <v>2628720.44</v>
      </c>
      <c r="AH4905" s="3">
        <v>103699.7</v>
      </c>
      <c r="AI4905" s="3">
        <v>2074</v>
      </c>
      <c r="AJ4905" s="2">
        <v>-10188946.82</v>
      </c>
    </row>
    <row r="4906" spans="1:36" hidden="1" x14ac:dyDescent="0.25">
      <c r="A4906" s="8">
        <v>6</v>
      </c>
      <c r="B4906" s="8" t="s">
        <v>6068</v>
      </c>
      <c r="C4906" s="8">
        <v>1679190010460</v>
      </c>
      <c r="D4906" s="8" t="s">
        <v>6069</v>
      </c>
      <c r="E4906" s="8" t="s">
        <v>30</v>
      </c>
      <c r="F4906" s="8" t="s">
        <v>6070</v>
      </c>
      <c r="G4906" s="10">
        <v>43822</v>
      </c>
      <c r="H4906" s="8" t="s">
        <v>31</v>
      </c>
      <c r="I4906" s="8" t="s">
        <v>38</v>
      </c>
      <c r="J4906" s="9">
        <v>9578.07</v>
      </c>
      <c r="K4906" s="9">
        <v>191.56</v>
      </c>
      <c r="L4906" s="8">
        <v>0</v>
      </c>
      <c r="M4906" s="14">
        <f t="shared" si="231"/>
        <v>9769.6299999999992</v>
      </c>
      <c r="N4906" s="8">
        <v>0</v>
      </c>
      <c r="O4906" s="8">
        <v>0</v>
      </c>
      <c r="P4906" s="8" t="s">
        <v>77</v>
      </c>
      <c r="R4906" s="8">
        <v>1</v>
      </c>
      <c r="S4906" s="13">
        <f>_xlfn.XLOOKUP(P4906,rif_fee_schedule!$A$2:$A$84,rif_fee_schedule!C$2:C$84, 0)*1.628</f>
        <v>9769.6279999999988</v>
      </c>
      <c r="T4906" s="13">
        <f>_xlfn.XLOOKUP(P4906,rif_fee_schedule!$A$2:$A$84,rif_fee_schedule!D$2:D$84, 0)</f>
        <v>5674</v>
      </c>
      <c r="U4906" s="14">
        <f t="shared" si="229"/>
        <v>9769.6279999999988</v>
      </c>
      <c r="V4906" s="14">
        <f t="shared" si="230"/>
        <v>5674</v>
      </c>
      <c r="W4906"/>
      <c r="Y4906" s="3">
        <v>43269262.359999999</v>
      </c>
      <c r="Z4906" s="3">
        <v>874367.57</v>
      </c>
      <c r="AA4906" s="3">
        <v>433279.63</v>
      </c>
      <c r="AB4906">
        <v>0</v>
      </c>
      <c r="AC4906" s="3">
        <v>0</v>
      </c>
      <c r="AD4906" s="2">
        <v>374512.67</v>
      </c>
      <c r="AE4906" s="3">
        <v>599122533.62</v>
      </c>
      <c r="AF4906" s="3">
        <v>12164932.65</v>
      </c>
      <c r="AG4906" s="3">
        <v>2628720.44</v>
      </c>
      <c r="AH4906" s="3">
        <v>103699.7</v>
      </c>
      <c r="AI4906" s="3">
        <v>2074</v>
      </c>
      <c r="AJ4906" s="2">
        <v>-10188946.82</v>
      </c>
    </row>
    <row r="4907" spans="1:36" hidden="1" x14ac:dyDescent="0.25">
      <c r="A4907" s="8">
        <v>6</v>
      </c>
      <c r="B4907" s="8" t="s">
        <v>6170</v>
      </c>
      <c r="C4907" s="8">
        <v>1679190010460</v>
      </c>
      <c r="D4907" s="8" t="s">
        <v>6171</v>
      </c>
      <c r="E4907" s="8" t="s">
        <v>30</v>
      </c>
      <c r="F4907" s="8" t="s">
        <v>6070</v>
      </c>
      <c r="G4907" s="10">
        <v>43822</v>
      </c>
      <c r="H4907" s="8" t="s">
        <v>31</v>
      </c>
      <c r="I4907" s="8" t="s">
        <v>38</v>
      </c>
      <c r="J4907" s="9">
        <v>9578.07</v>
      </c>
      <c r="K4907" s="9">
        <v>191.56</v>
      </c>
      <c r="L4907" s="8">
        <v>0</v>
      </c>
      <c r="M4907" s="14">
        <f t="shared" si="231"/>
        <v>9769.6299999999992</v>
      </c>
      <c r="N4907" s="8">
        <v>0</v>
      </c>
      <c r="O4907" s="8">
        <v>0</v>
      </c>
      <c r="P4907" s="8" t="s">
        <v>77</v>
      </c>
      <c r="R4907" s="8">
        <v>1</v>
      </c>
      <c r="S4907" s="13">
        <f>_xlfn.XLOOKUP(P4907,rif_fee_schedule!$A$2:$A$84,rif_fee_schedule!C$2:C$84, 0)*1.628</f>
        <v>9769.6279999999988</v>
      </c>
      <c r="T4907" s="13">
        <f>_xlfn.XLOOKUP(P4907,rif_fee_schedule!$A$2:$A$84,rif_fee_schedule!D$2:D$84, 0)</f>
        <v>5674</v>
      </c>
      <c r="U4907" s="14">
        <f t="shared" si="229"/>
        <v>9769.6279999999988</v>
      </c>
      <c r="V4907" s="14">
        <f t="shared" si="230"/>
        <v>5674</v>
      </c>
      <c r="W4907"/>
      <c r="Y4907" s="3">
        <v>43269262.359999999</v>
      </c>
      <c r="Z4907" s="3">
        <v>874367.57</v>
      </c>
      <c r="AA4907" s="3">
        <v>433279.63</v>
      </c>
      <c r="AB4907">
        <v>0</v>
      </c>
      <c r="AC4907" s="3">
        <v>0</v>
      </c>
      <c r="AD4907" s="2">
        <v>374512.67</v>
      </c>
      <c r="AE4907" s="3">
        <v>599122533.62</v>
      </c>
      <c r="AF4907" s="3">
        <v>12164932.65</v>
      </c>
      <c r="AG4907" s="3">
        <v>2628720.44</v>
      </c>
      <c r="AH4907" s="3">
        <v>103699.7</v>
      </c>
      <c r="AI4907" s="3">
        <v>2074</v>
      </c>
      <c r="AJ4907" s="2">
        <v>-10188946.82</v>
      </c>
    </row>
    <row r="4908" spans="1:36" hidden="1" x14ac:dyDescent="0.25">
      <c r="A4908" s="8">
        <v>6</v>
      </c>
      <c r="B4908" s="8" t="s">
        <v>6172</v>
      </c>
      <c r="C4908" s="8">
        <v>1679190010460</v>
      </c>
      <c r="D4908" s="8" t="s">
        <v>6173</v>
      </c>
      <c r="E4908" s="8" t="s">
        <v>30</v>
      </c>
      <c r="F4908" s="8" t="s">
        <v>6070</v>
      </c>
      <c r="G4908" s="10">
        <v>43822</v>
      </c>
      <c r="H4908" s="8" t="s">
        <v>31</v>
      </c>
      <c r="I4908" s="8" t="s">
        <v>38</v>
      </c>
      <c r="J4908" s="9">
        <v>9578.07</v>
      </c>
      <c r="K4908" s="9">
        <v>191.56</v>
      </c>
      <c r="L4908" s="8">
        <v>0</v>
      </c>
      <c r="M4908" s="14">
        <f t="shared" si="231"/>
        <v>9769.6299999999992</v>
      </c>
      <c r="N4908" s="8">
        <v>0</v>
      </c>
      <c r="O4908" s="8">
        <v>0</v>
      </c>
      <c r="P4908" s="8" t="s">
        <v>77</v>
      </c>
      <c r="R4908" s="8">
        <v>1</v>
      </c>
      <c r="S4908" s="13">
        <f>_xlfn.XLOOKUP(P4908,rif_fee_schedule!$A$2:$A$84,rif_fee_schedule!C$2:C$84, 0)*1.628</f>
        <v>9769.6279999999988</v>
      </c>
      <c r="T4908" s="13">
        <f>_xlfn.XLOOKUP(P4908,rif_fee_schedule!$A$2:$A$84,rif_fee_schedule!D$2:D$84, 0)</f>
        <v>5674</v>
      </c>
      <c r="U4908" s="14">
        <f t="shared" si="229"/>
        <v>9769.6279999999988</v>
      </c>
      <c r="V4908" s="14">
        <f t="shared" si="230"/>
        <v>5674</v>
      </c>
      <c r="W4908"/>
      <c r="Y4908" s="3">
        <v>43269262.359999999</v>
      </c>
      <c r="Z4908" s="3">
        <v>874367.57</v>
      </c>
      <c r="AA4908" s="3">
        <v>433279.63</v>
      </c>
      <c r="AB4908">
        <v>0</v>
      </c>
      <c r="AC4908" s="3">
        <v>0</v>
      </c>
      <c r="AD4908" s="2">
        <v>374512.67</v>
      </c>
      <c r="AE4908" s="3">
        <v>599122533.62</v>
      </c>
      <c r="AF4908" s="3">
        <v>12164932.65</v>
      </c>
      <c r="AG4908" s="3">
        <v>2628720.44</v>
      </c>
      <c r="AH4908" s="3">
        <v>103699.7</v>
      </c>
      <c r="AI4908" s="3">
        <v>2074</v>
      </c>
      <c r="AJ4908" s="2">
        <v>-10188946.82</v>
      </c>
    </row>
    <row r="4909" spans="1:36" hidden="1" x14ac:dyDescent="0.25">
      <c r="A4909" s="8">
        <v>7</v>
      </c>
      <c r="B4909" s="8" t="s">
        <v>8345</v>
      </c>
      <c r="C4909" s="8">
        <v>341170170010</v>
      </c>
      <c r="D4909" s="8" t="s">
        <v>8346</v>
      </c>
      <c r="E4909" s="8" t="s">
        <v>30</v>
      </c>
      <c r="F4909" s="8" t="s">
        <v>8347</v>
      </c>
      <c r="G4909" s="10">
        <v>43826</v>
      </c>
      <c r="H4909" s="8" t="s">
        <v>31</v>
      </c>
      <c r="I4909" s="8" t="s">
        <v>38</v>
      </c>
      <c r="J4909" s="9">
        <v>0</v>
      </c>
      <c r="K4909" s="9">
        <v>0</v>
      </c>
      <c r="L4909" s="8">
        <v>0</v>
      </c>
      <c r="M4909" s="14">
        <f t="shared" si="231"/>
        <v>0</v>
      </c>
      <c r="N4909" s="8">
        <v>0</v>
      </c>
      <c r="O4909" s="8">
        <v>0</v>
      </c>
      <c r="P4909" s="8" t="s">
        <v>77</v>
      </c>
      <c r="R4909" s="8">
        <v>1</v>
      </c>
      <c r="S4909" s="13">
        <f>_xlfn.XLOOKUP(P4909,rif_fee_schedule!$A$2:$A$84,rif_fee_schedule!C$2:C$84, 0)*1.628</f>
        <v>9769.6279999999988</v>
      </c>
      <c r="T4909" s="13">
        <f>_xlfn.XLOOKUP(P4909,rif_fee_schedule!$A$2:$A$84,rif_fee_schedule!D$2:D$84, 0)</f>
        <v>5674</v>
      </c>
      <c r="U4909" s="14">
        <f t="shared" si="229"/>
        <v>9769.6279999999988</v>
      </c>
      <c r="V4909" s="14">
        <f t="shared" si="230"/>
        <v>5674</v>
      </c>
      <c r="W4909"/>
      <c r="Y4909" s="3">
        <v>53911680.950000003</v>
      </c>
      <c r="Z4909" s="3">
        <v>1078233.76</v>
      </c>
      <c r="AA4909" s="3">
        <v>0</v>
      </c>
      <c r="AB4909">
        <v>0</v>
      </c>
      <c r="AC4909" s="3">
        <v>0</v>
      </c>
      <c r="AD4909" s="2">
        <v>-682358.32</v>
      </c>
      <c r="AE4909" s="3">
        <v>599122533.62</v>
      </c>
      <c r="AF4909" s="3">
        <v>12164932.65</v>
      </c>
      <c r="AG4909" s="3">
        <v>2628720.44</v>
      </c>
      <c r="AH4909" s="3">
        <v>103699.7</v>
      </c>
      <c r="AI4909" s="3">
        <v>2074</v>
      </c>
      <c r="AJ4909" s="2">
        <v>-10188946.82</v>
      </c>
    </row>
    <row r="4910" spans="1:36" hidden="1" x14ac:dyDescent="0.25">
      <c r="A4910" s="8">
        <v>7</v>
      </c>
      <c r="B4910" s="8" t="s">
        <v>8345</v>
      </c>
      <c r="C4910" s="8">
        <v>341170170010</v>
      </c>
      <c r="D4910" s="8" t="s">
        <v>8346</v>
      </c>
      <c r="E4910" s="8" t="s">
        <v>30</v>
      </c>
      <c r="F4910" s="8" t="s">
        <v>8347</v>
      </c>
      <c r="G4910" s="10">
        <v>43826</v>
      </c>
      <c r="H4910" s="8" t="s">
        <v>31</v>
      </c>
      <c r="I4910" s="8" t="s">
        <v>38</v>
      </c>
      <c r="J4910" s="9">
        <v>0</v>
      </c>
      <c r="K4910" s="9">
        <v>0</v>
      </c>
      <c r="L4910" s="8">
        <v>0</v>
      </c>
      <c r="M4910" s="14">
        <f t="shared" si="231"/>
        <v>0</v>
      </c>
      <c r="N4910" s="8">
        <v>0</v>
      </c>
      <c r="O4910" s="8">
        <v>0</v>
      </c>
      <c r="P4910" s="8" t="s">
        <v>77</v>
      </c>
      <c r="R4910" s="8">
        <v>-1</v>
      </c>
      <c r="S4910" s="13">
        <f>_xlfn.XLOOKUP(P4910,rif_fee_schedule!$A$2:$A$84,rif_fee_schedule!C$2:C$84, 0)*1.628</f>
        <v>9769.6279999999988</v>
      </c>
      <c r="T4910" s="13">
        <f>_xlfn.XLOOKUP(P4910,rif_fee_schedule!$A$2:$A$84,rif_fee_schedule!D$2:D$84, 0)</f>
        <v>5674</v>
      </c>
      <c r="U4910" s="14">
        <f t="shared" si="229"/>
        <v>-9769.6279999999988</v>
      </c>
      <c r="V4910" s="14">
        <f t="shared" si="230"/>
        <v>-5674</v>
      </c>
      <c r="W4910"/>
      <c r="Y4910" s="3">
        <v>53911680.950000003</v>
      </c>
      <c r="Z4910" s="3">
        <v>1078233.76</v>
      </c>
      <c r="AA4910" s="3">
        <v>0</v>
      </c>
      <c r="AB4910">
        <v>0</v>
      </c>
      <c r="AC4910" s="3">
        <v>0</v>
      </c>
      <c r="AD4910" s="2">
        <v>-682358.32</v>
      </c>
      <c r="AE4910" s="3">
        <v>599122533.62</v>
      </c>
      <c r="AF4910" s="3">
        <v>12164932.65</v>
      </c>
      <c r="AG4910" s="3">
        <v>2628720.44</v>
      </c>
      <c r="AH4910" s="3">
        <v>103699.7</v>
      </c>
      <c r="AI4910" s="3">
        <v>2074</v>
      </c>
      <c r="AJ4910" s="2">
        <v>-10188946.82</v>
      </c>
    </row>
    <row r="4911" spans="1:36" hidden="1" x14ac:dyDescent="0.25">
      <c r="A4911" s="8">
        <v>2</v>
      </c>
      <c r="B4911" s="8" t="s">
        <v>1653</v>
      </c>
      <c r="C4911" s="8">
        <v>131340250370</v>
      </c>
      <c r="D4911" s="8" t="s">
        <v>1654</v>
      </c>
      <c r="E4911" s="8" t="s">
        <v>30</v>
      </c>
      <c r="G4911" s="10">
        <v>43829</v>
      </c>
      <c r="H4911" s="8" t="s">
        <v>31</v>
      </c>
      <c r="I4911" s="8" t="s">
        <v>32</v>
      </c>
      <c r="J4911" s="9">
        <v>2033.4</v>
      </c>
      <c r="K4911" s="9">
        <v>40.67</v>
      </c>
      <c r="L4911" s="8">
        <v>0</v>
      </c>
      <c r="M4911" s="14">
        <f t="shared" si="231"/>
        <v>2074.0700000000002</v>
      </c>
      <c r="N4911" s="8">
        <v>0</v>
      </c>
      <c r="O4911" s="8">
        <v>0</v>
      </c>
      <c r="P4911" s="8" t="s">
        <v>114</v>
      </c>
      <c r="R4911" s="8">
        <v>2</v>
      </c>
      <c r="S4911" s="13">
        <f>_xlfn.XLOOKUP(P4911,rif_fee_schedule!$A$2:$A$84,rif_fee_schedule!C$2:C$84, 0)*1.628</f>
        <v>4288.152</v>
      </c>
      <c r="T4911" s="13">
        <f>_xlfn.XLOOKUP(P4911,rif_fee_schedule!$A$2:$A$84,rif_fee_schedule!D$2:D$84, 0)</f>
        <v>2490</v>
      </c>
      <c r="U4911" s="14">
        <f t="shared" si="229"/>
        <v>8576.3040000000001</v>
      </c>
      <c r="V4911" s="14">
        <f t="shared" si="230"/>
        <v>4980</v>
      </c>
      <c r="W4911"/>
      <c r="Y4911" s="3">
        <v>272008405.74000001</v>
      </c>
      <c r="Z4911" s="3">
        <v>5573244.3300000001</v>
      </c>
      <c r="AA4911" s="3">
        <v>0</v>
      </c>
      <c r="AB4911">
        <v>0</v>
      </c>
      <c r="AC4911" s="3">
        <v>0</v>
      </c>
      <c r="AD4911" s="2">
        <v>-7297347.0099999998</v>
      </c>
      <c r="AE4911" s="3">
        <v>599122533.62</v>
      </c>
      <c r="AF4911" s="3">
        <v>12164932.65</v>
      </c>
      <c r="AG4911" s="3">
        <v>2628720.44</v>
      </c>
      <c r="AH4911" s="3">
        <v>103699.7</v>
      </c>
      <c r="AI4911" s="3">
        <v>2074</v>
      </c>
      <c r="AJ4911" s="2">
        <v>-10188946.82</v>
      </c>
    </row>
    <row r="4912" spans="1:36" hidden="1" x14ac:dyDescent="0.25">
      <c r="A4912" s="8">
        <v>2</v>
      </c>
      <c r="B4912" s="8" t="s">
        <v>1653</v>
      </c>
      <c r="C4912" s="8">
        <v>131340250370</v>
      </c>
      <c r="D4912" s="8" t="s">
        <v>1654</v>
      </c>
      <c r="E4912" s="8" t="s">
        <v>30</v>
      </c>
      <c r="G4912" s="10">
        <v>43829</v>
      </c>
      <c r="H4912" s="8" t="s">
        <v>31</v>
      </c>
      <c r="I4912" s="8" t="s">
        <v>32</v>
      </c>
      <c r="J4912" s="9">
        <v>2033.4</v>
      </c>
      <c r="K4912" s="9">
        <v>40.67</v>
      </c>
      <c r="L4912" s="8">
        <v>0</v>
      </c>
      <c r="M4912" s="14">
        <f t="shared" si="231"/>
        <v>2074.0700000000002</v>
      </c>
      <c r="N4912" s="8">
        <v>0</v>
      </c>
      <c r="O4912" s="8">
        <v>0</v>
      </c>
      <c r="P4912" s="8" t="s">
        <v>77</v>
      </c>
      <c r="R4912" s="8">
        <v>-1</v>
      </c>
      <c r="S4912" s="13">
        <f>_xlfn.XLOOKUP(P4912,rif_fee_schedule!$A$2:$A$84,rif_fee_schedule!C$2:C$84, 0)*1.628</f>
        <v>9769.6279999999988</v>
      </c>
      <c r="T4912" s="13">
        <f>_xlfn.XLOOKUP(P4912,rif_fee_schedule!$A$2:$A$84,rif_fee_schedule!D$2:D$84, 0)</f>
        <v>5674</v>
      </c>
      <c r="U4912" s="14">
        <f t="shared" si="229"/>
        <v>-9769.6279999999988</v>
      </c>
      <c r="V4912" s="14">
        <f t="shared" si="230"/>
        <v>-5674</v>
      </c>
      <c r="W4912"/>
      <c r="Y4912" s="3">
        <v>272008405.74000001</v>
      </c>
      <c r="Z4912" s="3">
        <v>5573244.3300000001</v>
      </c>
      <c r="AA4912" s="3">
        <v>0</v>
      </c>
      <c r="AB4912">
        <v>0</v>
      </c>
      <c r="AC4912" s="3">
        <v>0</v>
      </c>
      <c r="AD4912" s="2">
        <v>-7297347.0099999998</v>
      </c>
      <c r="AE4912" s="3">
        <v>599122533.62</v>
      </c>
      <c r="AF4912" s="3">
        <v>12164932.65</v>
      </c>
      <c r="AG4912" s="3">
        <v>2628720.44</v>
      </c>
      <c r="AH4912" s="3">
        <v>103699.7</v>
      </c>
      <c r="AI4912" s="3">
        <v>2074</v>
      </c>
      <c r="AJ4912" s="2">
        <v>-10188946.82</v>
      </c>
    </row>
    <row r="4913" spans="1:36" hidden="1" x14ac:dyDescent="0.25">
      <c r="A4913" s="8">
        <v>7</v>
      </c>
      <c r="B4913" s="8" t="s">
        <v>8469</v>
      </c>
      <c r="C4913" s="8">
        <v>341320140020</v>
      </c>
      <c r="D4913" s="8" t="s">
        <v>8470</v>
      </c>
      <c r="E4913" s="8" t="s">
        <v>30</v>
      </c>
      <c r="F4913" s="8" t="s">
        <v>8471</v>
      </c>
      <c r="G4913" s="10">
        <v>43826</v>
      </c>
      <c r="H4913" s="8" t="s">
        <v>31</v>
      </c>
      <c r="I4913" s="8" t="s">
        <v>38</v>
      </c>
      <c r="J4913" s="9">
        <v>0</v>
      </c>
      <c r="K4913" s="9">
        <v>0</v>
      </c>
      <c r="L4913" s="8">
        <v>0</v>
      </c>
      <c r="M4913" s="14">
        <f t="shared" si="231"/>
        <v>0</v>
      </c>
      <c r="N4913" s="8">
        <v>0</v>
      </c>
      <c r="O4913" s="8">
        <v>0</v>
      </c>
      <c r="P4913" s="8" t="s">
        <v>77</v>
      </c>
      <c r="R4913" s="8">
        <v>-1</v>
      </c>
      <c r="S4913" s="13">
        <f>_xlfn.XLOOKUP(P4913,rif_fee_schedule!$A$2:$A$84,rif_fee_schedule!C$2:C$84, 0)*1.628</f>
        <v>9769.6279999999988</v>
      </c>
      <c r="T4913" s="13">
        <f>_xlfn.XLOOKUP(P4913,rif_fee_schedule!$A$2:$A$84,rif_fee_schedule!D$2:D$84, 0)</f>
        <v>5674</v>
      </c>
      <c r="U4913" s="14">
        <f t="shared" si="229"/>
        <v>-9769.6279999999988</v>
      </c>
      <c r="V4913" s="14">
        <f t="shared" si="230"/>
        <v>-5674</v>
      </c>
      <c r="W4913"/>
      <c r="Y4913" s="3">
        <v>53911680.950000003</v>
      </c>
      <c r="Z4913" s="3">
        <v>1078233.76</v>
      </c>
      <c r="AA4913" s="3">
        <v>0</v>
      </c>
      <c r="AB4913">
        <v>0</v>
      </c>
      <c r="AC4913" s="3">
        <v>0</v>
      </c>
      <c r="AD4913" s="2">
        <v>-682358.32</v>
      </c>
      <c r="AE4913" s="3">
        <v>599122533.62</v>
      </c>
      <c r="AF4913" s="3">
        <v>12164932.65</v>
      </c>
      <c r="AG4913" s="3">
        <v>2628720.44</v>
      </c>
      <c r="AH4913" s="3">
        <v>103699.7</v>
      </c>
      <c r="AI4913" s="3">
        <v>2074</v>
      </c>
      <c r="AJ4913" s="2">
        <v>-10188946.82</v>
      </c>
    </row>
    <row r="4914" spans="1:36" hidden="1" x14ac:dyDescent="0.25">
      <c r="A4914" s="8">
        <v>7</v>
      </c>
      <c r="B4914" s="8" t="s">
        <v>8469</v>
      </c>
      <c r="C4914" s="8">
        <v>341320140020</v>
      </c>
      <c r="D4914" s="8" t="s">
        <v>8470</v>
      </c>
      <c r="E4914" s="8" t="s">
        <v>30</v>
      </c>
      <c r="F4914" s="8" t="s">
        <v>8471</v>
      </c>
      <c r="G4914" s="10">
        <v>43826</v>
      </c>
      <c r="H4914" s="8" t="s">
        <v>31</v>
      </c>
      <c r="I4914" s="8" t="s">
        <v>38</v>
      </c>
      <c r="J4914" s="9">
        <v>0</v>
      </c>
      <c r="K4914" s="9">
        <v>0</v>
      </c>
      <c r="L4914" s="8">
        <v>0</v>
      </c>
      <c r="M4914" s="14">
        <f t="shared" si="231"/>
        <v>0</v>
      </c>
      <c r="N4914" s="8">
        <v>0</v>
      </c>
      <c r="O4914" s="8">
        <v>0</v>
      </c>
      <c r="P4914" s="8" t="s">
        <v>77</v>
      </c>
      <c r="R4914" s="8">
        <v>1</v>
      </c>
      <c r="S4914" s="13">
        <f>_xlfn.XLOOKUP(P4914,rif_fee_schedule!$A$2:$A$84,rif_fee_schedule!C$2:C$84, 0)*1.628</f>
        <v>9769.6279999999988</v>
      </c>
      <c r="T4914" s="13">
        <f>_xlfn.XLOOKUP(P4914,rif_fee_schedule!$A$2:$A$84,rif_fee_schedule!D$2:D$84, 0)</f>
        <v>5674</v>
      </c>
      <c r="U4914" s="14">
        <f t="shared" si="229"/>
        <v>9769.6279999999988</v>
      </c>
      <c r="V4914" s="14">
        <f t="shared" si="230"/>
        <v>5674</v>
      </c>
      <c r="W4914"/>
      <c r="Y4914" s="3">
        <v>53911680.950000003</v>
      </c>
      <c r="Z4914" s="3">
        <v>1078233.76</v>
      </c>
      <c r="AA4914" s="3">
        <v>0</v>
      </c>
      <c r="AB4914">
        <v>0</v>
      </c>
      <c r="AC4914" s="3">
        <v>0</v>
      </c>
      <c r="AD4914" s="2">
        <v>-682358.32</v>
      </c>
      <c r="AE4914" s="3">
        <v>599122533.62</v>
      </c>
      <c r="AF4914" s="3">
        <v>12164932.65</v>
      </c>
      <c r="AG4914" s="3">
        <v>2628720.44</v>
      </c>
      <c r="AH4914" s="3">
        <v>103699.7</v>
      </c>
      <c r="AI4914" s="3">
        <v>2074</v>
      </c>
      <c r="AJ4914" s="2">
        <v>-10188946.82</v>
      </c>
    </row>
    <row r="4915" spans="1:36" hidden="1" x14ac:dyDescent="0.25">
      <c r="A4915" s="8">
        <v>2</v>
      </c>
      <c r="B4915" s="8" t="s">
        <v>1244</v>
      </c>
      <c r="C4915" s="8">
        <v>131220141170</v>
      </c>
      <c r="D4915" s="8" t="s">
        <v>1245</v>
      </c>
      <c r="E4915" s="8" t="s">
        <v>30</v>
      </c>
      <c r="G4915" s="10">
        <v>43825</v>
      </c>
      <c r="H4915" s="8" t="s">
        <v>31</v>
      </c>
      <c r="I4915" s="8" t="s">
        <v>32</v>
      </c>
      <c r="J4915" s="9">
        <v>2033.4</v>
      </c>
      <c r="K4915" s="9">
        <v>40.67</v>
      </c>
      <c r="L4915" s="8">
        <v>0</v>
      </c>
      <c r="M4915" s="14">
        <f t="shared" si="231"/>
        <v>2074.0700000000002</v>
      </c>
      <c r="N4915" s="8">
        <v>0</v>
      </c>
      <c r="O4915" s="8">
        <v>0</v>
      </c>
      <c r="P4915" s="8" t="s">
        <v>77</v>
      </c>
      <c r="R4915" s="8">
        <v>-1</v>
      </c>
      <c r="S4915" s="13">
        <f>_xlfn.XLOOKUP(P4915,rif_fee_schedule!$A$2:$A$84,rif_fee_schedule!C$2:C$84, 0)*1.628</f>
        <v>9769.6279999999988</v>
      </c>
      <c r="T4915" s="13">
        <f>_xlfn.XLOOKUP(P4915,rif_fee_schedule!$A$2:$A$84,rif_fee_schedule!D$2:D$84, 0)</f>
        <v>5674</v>
      </c>
      <c r="U4915" s="14">
        <f t="shared" ref="U4915:U4929" si="232">S4915*R4915</f>
        <v>-9769.6279999999988</v>
      </c>
      <c r="V4915" s="14">
        <f t="shared" ref="V4915:V4929" si="233">T4915*R4915</f>
        <v>-5674</v>
      </c>
      <c r="W4915"/>
      <c r="Y4915" s="3">
        <v>272008405.74000001</v>
      </c>
      <c r="Z4915" s="3">
        <v>5573244.3300000001</v>
      </c>
      <c r="AA4915" s="3">
        <v>0</v>
      </c>
      <c r="AB4915">
        <v>0</v>
      </c>
      <c r="AC4915" s="3">
        <v>0</v>
      </c>
      <c r="AD4915" s="2">
        <v>-7297347.0099999998</v>
      </c>
      <c r="AE4915" s="3">
        <v>599122533.62</v>
      </c>
      <c r="AF4915" s="3">
        <v>12164932.65</v>
      </c>
      <c r="AG4915" s="3">
        <v>2628720.44</v>
      </c>
      <c r="AH4915" s="3">
        <v>103699.7</v>
      </c>
      <c r="AI4915" s="3">
        <v>2074</v>
      </c>
      <c r="AJ4915" s="2">
        <v>-10188946.82</v>
      </c>
    </row>
    <row r="4916" spans="1:36" hidden="1" x14ac:dyDescent="0.25">
      <c r="A4916" s="8">
        <v>2</v>
      </c>
      <c r="B4916" s="8" t="s">
        <v>1244</v>
      </c>
      <c r="C4916" s="8">
        <v>131220141170</v>
      </c>
      <c r="D4916" s="8" t="s">
        <v>1245</v>
      </c>
      <c r="E4916" s="8" t="s">
        <v>30</v>
      </c>
      <c r="G4916" s="10">
        <v>43825</v>
      </c>
      <c r="H4916" s="8" t="s">
        <v>31</v>
      </c>
      <c r="I4916" s="8" t="s">
        <v>32</v>
      </c>
      <c r="J4916" s="9">
        <v>2033.4</v>
      </c>
      <c r="K4916" s="9">
        <v>40.67</v>
      </c>
      <c r="L4916" s="8">
        <v>0</v>
      </c>
      <c r="M4916" s="14">
        <f t="shared" si="231"/>
        <v>2074.0700000000002</v>
      </c>
      <c r="N4916" s="8">
        <v>0</v>
      </c>
      <c r="O4916" s="8">
        <v>0</v>
      </c>
      <c r="P4916" s="8" t="s">
        <v>114</v>
      </c>
      <c r="R4916" s="8">
        <v>2</v>
      </c>
      <c r="S4916" s="13">
        <f>_xlfn.XLOOKUP(P4916,rif_fee_schedule!$A$2:$A$84,rif_fee_schedule!C$2:C$84, 0)*1.628</f>
        <v>4288.152</v>
      </c>
      <c r="T4916" s="13">
        <f>_xlfn.XLOOKUP(P4916,rif_fee_schedule!$A$2:$A$84,rif_fee_schedule!D$2:D$84, 0)</f>
        <v>2490</v>
      </c>
      <c r="U4916" s="14">
        <f t="shared" si="232"/>
        <v>8576.3040000000001</v>
      </c>
      <c r="V4916" s="14">
        <f t="shared" si="233"/>
        <v>4980</v>
      </c>
      <c r="W4916"/>
      <c r="Y4916" s="3">
        <v>272008405.74000001</v>
      </c>
      <c r="Z4916" s="3">
        <v>5573244.3300000001</v>
      </c>
      <c r="AA4916" s="3">
        <v>0</v>
      </c>
      <c r="AB4916">
        <v>0</v>
      </c>
      <c r="AC4916" s="3">
        <v>0</v>
      </c>
      <c r="AD4916" s="2">
        <v>-7297347.0099999998</v>
      </c>
      <c r="AE4916" s="3">
        <v>599122533.62</v>
      </c>
      <c r="AF4916" s="3">
        <v>12164932.65</v>
      </c>
      <c r="AG4916" s="3">
        <v>2628720.44</v>
      </c>
      <c r="AH4916" s="3">
        <v>103699.7</v>
      </c>
      <c r="AI4916" s="3">
        <v>2074</v>
      </c>
      <c r="AJ4916" s="2">
        <v>-10188946.82</v>
      </c>
    </row>
    <row r="4917" spans="1:36" hidden="1" x14ac:dyDescent="0.25">
      <c r="A4917" s="8">
        <v>2</v>
      </c>
      <c r="B4917" s="8" t="s">
        <v>1162</v>
      </c>
      <c r="C4917" s="8">
        <v>131140170410</v>
      </c>
      <c r="D4917" s="8" t="s">
        <v>1163</v>
      </c>
      <c r="E4917" s="8" t="s">
        <v>30</v>
      </c>
      <c r="F4917" s="8" t="s">
        <v>1164</v>
      </c>
      <c r="G4917" s="10">
        <v>43826</v>
      </c>
      <c r="H4917" s="8" t="s">
        <v>31</v>
      </c>
      <c r="I4917" s="8" t="s">
        <v>38</v>
      </c>
      <c r="J4917" s="9">
        <v>0</v>
      </c>
      <c r="K4917" s="9">
        <v>0</v>
      </c>
      <c r="L4917" s="8">
        <v>0</v>
      </c>
      <c r="M4917" s="14">
        <f t="shared" si="231"/>
        <v>0</v>
      </c>
      <c r="N4917" s="8">
        <v>0</v>
      </c>
      <c r="O4917" s="8">
        <v>0</v>
      </c>
      <c r="P4917" s="8" t="s">
        <v>77</v>
      </c>
      <c r="R4917" s="8">
        <v>-1</v>
      </c>
      <c r="S4917" s="13">
        <f>_xlfn.XLOOKUP(P4917,rif_fee_schedule!$A$2:$A$84,rif_fee_schedule!C$2:C$84, 0)*1.628</f>
        <v>9769.6279999999988</v>
      </c>
      <c r="T4917" s="13">
        <f>_xlfn.XLOOKUP(P4917,rif_fee_schedule!$A$2:$A$84,rif_fee_schedule!D$2:D$84, 0)</f>
        <v>5674</v>
      </c>
      <c r="U4917" s="14">
        <f t="shared" si="232"/>
        <v>-9769.6279999999988</v>
      </c>
      <c r="V4917" s="14">
        <f t="shared" si="233"/>
        <v>-5674</v>
      </c>
      <c r="W4917"/>
      <c r="Y4917" s="3">
        <v>272008405.74000001</v>
      </c>
      <c r="Z4917" s="3">
        <v>5573244.3300000001</v>
      </c>
      <c r="AA4917" s="3">
        <v>0</v>
      </c>
      <c r="AB4917">
        <v>0</v>
      </c>
      <c r="AC4917" s="3">
        <v>0</v>
      </c>
      <c r="AD4917" s="2">
        <v>-7297347.0099999998</v>
      </c>
      <c r="AE4917" s="3">
        <v>599122533.62</v>
      </c>
      <c r="AF4917" s="3">
        <v>12164932.65</v>
      </c>
      <c r="AG4917" s="3">
        <v>2628720.44</v>
      </c>
      <c r="AH4917" s="3">
        <v>103699.7</v>
      </c>
      <c r="AI4917" s="3">
        <v>2074</v>
      </c>
      <c r="AJ4917" s="2">
        <v>-10188946.82</v>
      </c>
    </row>
    <row r="4918" spans="1:36" hidden="1" x14ac:dyDescent="0.25">
      <c r="A4918" s="8">
        <v>2</v>
      </c>
      <c r="B4918" s="8" t="s">
        <v>1162</v>
      </c>
      <c r="C4918" s="8">
        <v>131140170410</v>
      </c>
      <c r="D4918" s="8" t="s">
        <v>1163</v>
      </c>
      <c r="E4918" s="8" t="s">
        <v>30</v>
      </c>
      <c r="F4918" s="8" t="s">
        <v>1164</v>
      </c>
      <c r="G4918" s="10">
        <v>43826</v>
      </c>
      <c r="H4918" s="8" t="s">
        <v>31</v>
      </c>
      <c r="I4918" s="8" t="s">
        <v>38</v>
      </c>
      <c r="J4918" s="9">
        <v>0</v>
      </c>
      <c r="K4918" s="9">
        <v>0</v>
      </c>
      <c r="L4918" s="8">
        <v>0</v>
      </c>
      <c r="M4918" s="14">
        <f t="shared" si="231"/>
        <v>0</v>
      </c>
      <c r="N4918" s="8">
        <v>0</v>
      </c>
      <c r="O4918" s="8">
        <v>0</v>
      </c>
      <c r="P4918" s="8" t="s">
        <v>77</v>
      </c>
      <c r="R4918" s="8">
        <v>1</v>
      </c>
      <c r="S4918" s="13">
        <f>_xlfn.XLOOKUP(P4918,rif_fee_schedule!$A$2:$A$84,rif_fee_schedule!C$2:C$84, 0)*1.628</f>
        <v>9769.6279999999988</v>
      </c>
      <c r="T4918" s="13">
        <f>_xlfn.XLOOKUP(P4918,rif_fee_schedule!$A$2:$A$84,rif_fee_schedule!D$2:D$84, 0)</f>
        <v>5674</v>
      </c>
      <c r="U4918" s="14">
        <f t="shared" si="232"/>
        <v>9769.6279999999988</v>
      </c>
      <c r="V4918" s="14">
        <f t="shared" si="233"/>
        <v>5674</v>
      </c>
      <c r="W4918"/>
      <c r="Y4918" s="3">
        <v>272008405.74000001</v>
      </c>
      <c r="Z4918" s="3">
        <v>5573244.3300000001</v>
      </c>
      <c r="AA4918" s="3">
        <v>0</v>
      </c>
      <c r="AB4918">
        <v>0</v>
      </c>
      <c r="AC4918" s="3">
        <v>0</v>
      </c>
      <c r="AD4918" s="2">
        <v>-7297347.0099999998</v>
      </c>
      <c r="AE4918" s="3">
        <v>599122533.62</v>
      </c>
      <c r="AF4918" s="3">
        <v>12164932.65</v>
      </c>
      <c r="AG4918" s="3">
        <v>2628720.44</v>
      </c>
      <c r="AH4918" s="3">
        <v>103699.7</v>
      </c>
      <c r="AI4918" s="3">
        <v>2074</v>
      </c>
      <c r="AJ4918" s="2">
        <v>-10188946.82</v>
      </c>
    </row>
    <row r="4919" spans="1:36" hidden="1" x14ac:dyDescent="0.25">
      <c r="A4919" s="8">
        <v>3</v>
      </c>
      <c r="B4919" s="8" t="s">
        <v>3730</v>
      </c>
      <c r="C4919" s="8">
        <v>3220160051430</v>
      </c>
      <c r="D4919" s="8" t="s">
        <v>3731</v>
      </c>
      <c r="E4919" s="8" t="s">
        <v>30</v>
      </c>
      <c r="F4919" s="8" t="s">
        <v>3732</v>
      </c>
      <c r="G4919" s="10">
        <v>43829</v>
      </c>
      <c r="H4919" s="8" t="s">
        <v>31</v>
      </c>
      <c r="I4919" s="8" t="s">
        <v>38</v>
      </c>
      <c r="J4919" s="9">
        <v>9578.07</v>
      </c>
      <c r="K4919" s="9">
        <v>191.56</v>
      </c>
      <c r="L4919" s="8">
        <v>0</v>
      </c>
      <c r="M4919" s="14">
        <f t="shared" si="231"/>
        <v>9769.6299999999992</v>
      </c>
      <c r="N4919" s="8">
        <v>0</v>
      </c>
      <c r="O4919" s="8">
        <v>0</v>
      </c>
      <c r="P4919" s="8" t="s">
        <v>77</v>
      </c>
      <c r="R4919" s="8">
        <v>1</v>
      </c>
      <c r="S4919" s="13">
        <f>_xlfn.XLOOKUP(P4919,rif_fee_schedule!$A$2:$A$84,rif_fee_schedule!C$2:C$84, 0)*1.628</f>
        <v>9769.6279999999988</v>
      </c>
      <c r="T4919" s="13">
        <f>_xlfn.XLOOKUP(P4919,rif_fee_schedule!$A$2:$A$84,rif_fee_schedule!D$2:D$84, 0)</f>
        <v>5674</v>
      </c>
      <c r="U4919" s="14">
        <f t="shared" si="232"/>
        <v>9769.6279999999988</v>
      </c>
      <c r="V4919" s="14">
        <f t="shared" si="233"/>
        <v>5674</v>
      </c>
      <c r="W4919"/>
      <c r="Y4919" s="3">
        <v>23988344.25</v>
      </c>
      <c r="Z4919" s="3">
        <v>491993.61</v>
      </c>
      <c r="AA4919" s="3">
        <v>633517.25</v>
      </c>
      <c r="AB4919">
        <v>0</v>
      </c>
      <c r="AC4919" s="3">
        <v>0</v>
      </c>
      <c r="AD4919" s="2">
        <v>2811604.2</v>
      </c>
      <c r="AE4919" s="3">
        <v>599122533.62</v>
      </c>
      <c r="AF4919" s="3">
        <v>12164932.65</v>
      </c>
      <c r="AG4919" s="3">
        <v>2628720.44</v>
      </c>
      <c r="AH4919" s="3">
        <v>103699.7</v>
      </c>
      <c r="AI4919" s="3">
        <v>2074</v>
      </c>
      <c r="AJ4919" s="2">
        <v>-10188946.82</v>
      </c>
    </row>
    <row r="4920" spans="1:36" hidden="1" x14ac:dyDescent="0.25">
      <c r="A4920" s="8">
        <v>3</v>
      </c>
      <c r="B4920" s="8" t="s">
        <v>3733</v>
      </c>
      <c r="C4920" s="8">
        <v>3220160051530</v>
      </c>
      <c r="D4920" s="8" t="s">
        <v>3734</v>
      </c>
      <c r="E4920" s="8" t="s">
        <v>30</v>
      </c>
      <c r="F4920" s="8" t="s">
        <v>3735</v>
      </c>
      <c r="G4920" s="10">
        <v>43829</v>
      </c>
      <c r="H4920" s="8" t="s">
        <v>31</v>
      </c>
      <c r="I4920" s="8" t="s">
        <v>38</v>
      </c>
      <c r="J4920" s="9">
        <v>9578.07</v>
      </c>
      <c r="K4920" s="9">
        <v>191.56</v>
      </c>
      <c r="L4920" s="8">
        <v>0</v>
      </c>
      <c r="M4920" s="14">
        <f t="shared" si="231"/>
        <v>9769.6299999999992</v>
      </c>
      <c r="N4920" s="8">
        <v>0</v>
      </c>
      <c r="O4920" s="8">
        <v>0</v>
      </c>
      <c r="P4920" s="8" t="s">
        <v>77</v>
      </c>
      <c r="R4920" s="8">
        <v>1</v>
      </c>
      <c r="S4920" s="13">
        <f>_xlfn.XLOOKUP(P4920,rif_fee_schedule!$A$2:$A$84,rif_fee_schedule!C$2:C$84, 0)*1.628</f>
        <v>9769.6279999999988</v>
      </c>
      <c r="T4920" s="13">
        <f>_xlfn.XLOOKUP(P4920,rif_fee_schedule!$A$2:$A$84,rif_fee_schedule!D$2:D$84, 0)</f>
        <v>5674</v>
      </c>
      <c r="U4920" s="14">
        <f t="shared" si="232"/>
        <v>9769.6279999999988</v>
      </c>
      <c r="V4920" s="14">
        <f t="shared" si="233"/>
        <v>5674</v>
      </c>
      <c r="W4920"/>
      <c r="Y4920" s="3">
        <v>23988344.25</v>
      </c>
      <c r="Z4920" s="3">
        <v>491993.61</v>
      </c>
      <c r="AA4920" s="3">
        <v>633517.25</v>
      </c>
      <c r="AB4920">
        <v>0</v>
      </c>
      <c r="AC4920" s="3">
        <v>0</v>
      </c>
      <c r="AD4920" s="2">
        <v>2811604.2</v>
      </c>
      <c r="AE4920" s="3">
        <v>599122533.62</v>
      </c>
      <c r="AF4920" s="3">
        <v>12164932.65</v>
      </c>
      <c r="AG4920" s="3">
        <v>2628720.44</v>
      </c>
      <c r="AH4920" s="3">
        <v>103699.7</v>
      </c>
      <c r="AI4920" s="3">
        <v>2074</v>
      </c>
      <c r="AJ4920" s="2">
        <v>-10188946.82</v>
      </c>
    </row>
    <row r="4921" spans="1:36" hidden="1" x14ac:dyDescent="0.25">
      <c r="A4921" s="8">
        <v>2</v>
      </c>
      <c r="B4921" s="8" t="s">
        <v>1792</v>
      </c>
      <c r="C4921" s="8">
        <v>132180340080</v>
      </c>
      <c r="D4921" s="8" t="s">
        <v>1793</v>
      </c>
      <c r="E4921" s="8" t="s">
        <v>30</v>
      </c>
      <c r="F4921" s="8" t="s">
        <v>1794</v>
      </c>
      <c r="G4921" s="10">
        <v>43829</v>
      </c>
      <c r="H4921" s="8" t="s">
        <v>31</v>
      </c>
      <c r="I4921" s="8" t="s">
        <v>38</v>
      </c>
      <c r="J4921" s="9">
        <v>9056.15</v>
      </c>
      <c r="K4921" s="9">
        <v>181.12</v>
      </c>
      <c r="L4921" s="8">
        <v>0</v>
      </c>
      <c r="M4921" s="14">
        <f t="shared" si="231"/>
        <v>9237.27</v>
      </c>
      <c r="N4921" s="8">
        <v>0</v>
      </c>
      <c r="O4921" s="8">
        <v>0</v>
      </c>
      <c r="P4921" s="8" t="s">
        <v>77</v>
      </c>
      <c r="R4921" s="8">
        <v>1</v>
      </c>
      <c r="S4921" s="13">
        <f>_xlfn.XLOOKUP(P4921,rif_fee_schedule!$A$2:$A$84,rif_fee_schedule!C$2:C$84, 0)*1.628</f>
        <v>9769.6279999999988</v>
      </c>
      <c r="T4921" s="13">
        <f>_xlfn.XLOOKUP(P4921,rif_fee_schedule!$A$2:$A$84,rif_fee_schedule!D$2:D$84, 0)</f>
        <v>5674</v>
      </c>
      <c r="U4921" s="14">
        <f t="shared" si="232"/>
        <v>9769.6279999999988</v>
      </c>
      <c r="V4921" s="14">
        <f t="shared" si="233"/>
        <v>5674</v>
      </c>
      <c r="W4921"/>
      <c r="Y4921" s="3">
        <v>272008405.74000001</v>
      </c>
      <c r="Z4921" s="3">
        <v>5573244.3300000001</v>
      </c>
      <c r="AA4921" s="3">
        <v>0</v>
      </c>
      <c r="AB4921">
        <v>0</v>
      </c>
      <c r="AC4921" s="3">
        <v>0</v>
      </c>
      <c r="AD4921" s="2">
        <v>-7297347.0099999998</v>
      </c>
      <c r="AE4921" s="3">
        <v>599122533.62</v>
      </c>
      <c r="AF4921" s="3">
        <v>12164932.65</v>
      </c>
      <c r="AG4921" s="3">
        <v>2628720.44</v>
      </c>
      <c r="AH4921" s="3">
        <v>103699.7</v>
      </c>
      <c r="AI4921" s="3">
        <v>2074</v>
      </c>
      <c r="AJ4921" s="2">
        <v>-10188946.82</v>
      </c>
    </row>
    <row r="4922" spans="1:36" hidden="1" x14ac:dyDescent="0.25">
      <c r="A4922" s="8">
        <v>2</v>
      </c>
      <c r="B4922" s="8" t="s">
        <v>2134</v>
      </c>
      <c r="C4922" s="8">
        <v>141160180380</v>
      </c>
      <c r="D4922" s="8" t="s">
        <v>2123</v>
      </c>
      <c r="E4922" s="8" t="s">
        <v>30</v>
      </c>
      <c r="G4922" s="10">
        <v>43829</v>
      </c>
      <c r="H4922" s="8" t="s">
        <v>31</v>
      </c>
      <c r="I4922" s="8" t="s">
        <v>32</v>
      </c>
      <c r="J4922" s="9">
        <v>7467.09</v>
      </c>
      <c r="K4922" s="9">
        <v>149.34</v>
      </c>
      <c r="L4922" s="8">
        <v>0</v>
      </c>
      <c r="M4922" s="14">
        <f t="shared" si="231"/>
        <v>7616.43</v>
      </c>
      <c r="N4922" s="8">
        <v>0</v>
      </c>
      <c r="O4922" s="8">
        <v>0</v>
      </c>
      <c r="P4922" s="8" t="s">
        <v>114</v>
      </c>
      <c r="R4922" s="8">
        <v>2</v>
      </c>
      <c r="S4922" s="13">
        <f>_xlfn.XLOOKUP(P4922,rif_fee_schedule!$A$2:$A$84,rif_fee_schedule!C$2:C$84, 0)*1.628</f>
        <v>4288.152</v>
      </c>
      <c r="T4922" s="13">
        <f>_xlfn.XLOOKUP(P4922,rif_fee_schedule!$A$2:$A$84,rif_fee_schedule!D$2:D$84, 0)</f>
        <v>2490</v>
      </c>
      <c r="U4922" s="14">
        <f t="shared" si="232"/>
        <v>8576.3040000000001</v>
      </c>
      <c r="V4922" s="14">
        <f t="shared" si="233"/>
        <v>4980</v>
      </c>
      <c r="W4922"/>
      <c r="Y4922" s="3">
        <v>272008405.74000001</v>
      </c>
      <c r="Z4922" s="3">
        <v>5573244.3300000001</v>
      </c>
      <c r="AA4922" s="3">
        <v>0</v>
      </c>
      <c r="AB4922">
        <v>0</v>
      </c>
      <c r="AC4922" s="3">
        <v>0</v>
      </c>
      <c r="AD4922" s="2">
        <v>-7297347.0099999998</v>
      </c>
      <c r="AE4922" s="3">
        <v>599122533.62</v>
      </c>
      <c r="AF4922" s="3">
        <v>12164932.65</v>
      </c>
      <c r="AG4922" s="3">
        <v>2628720.44</v>
      </c>
      <c r="AH4922" s="3">
        <v>103699.7</v>
      </c>
      <c r="AI4922" s="3">
        <v>2074</v>
      </c>
      <c r="AJ4922" s="2">
        <v>-10188946.82</v>
      </c>
    </row>
    <row r="4923" spans="1:36" hidden="1" x14ac:dyDescent="0.25">
      <c r="A4923" s="8">
        <v>2</v>
      </c>
      <c r="B4923" s="8" t="s">
        <v>2134</v>
      </c>
      <c r="C4923" s="8">
        <v>141160180380</v>
      </c>
      <c r="D4923" s="8" t="s">
        <v>2123</v>
      </c>
      <c r="E4923" s="8" t="s">
        <v>30</v>
      </c>
      <c r="G4923" s="10">
        <v>43829</v>
      </c>
      <c r="H4923" s="8" t="s">
        <v>31</v>
      </c>
      <c r="I4923" s="8" t="s">
        <v>32</v>
      </c>
      <c r="J4923" s="9">
        <v>7467.09</v>
      </c>
      <c r="K4923" s="9">
        <v>149.34</v>
      </c>
      <c r="L4923" s="8">
        <v>0</v>
      </c>
      <c r="M4923" s="14">
        <f t="shared" si="231"/>
        <v>7616.43</v>
      </c>
      <c r="N4923" s="8">
        <v>0</v>
      </c>
      <c r="O4923" s="8">
        <v>0</v>
      </c>
      <c r="P4923" s="8" t="s">
        <v>77</v>
      </c>
      <c r="R4923" s="8">
        <v>-0.4</v>
      </c>
      <c r="S4923" s="13">
        <f>_xlfn.XLOOKUP(P4923,rif_fee_schedule!$A$2:$A$84,rif_fee_schedule!C$2:C$84, 0)*1.628</f>
        <v>9769.6279999999988</v>
      </c>
      <c r="T4923" s="13">
        <f>_xlfn.XLOOKUP(P4923,rif_fee_schedule!$A$2:$A$84,rif_fee_schedule!D$2:D$84, 0)</f>
        <v>5674</v>
      </c>
      <c r="U4923" s="14">
        <f t="shared" si="232"/>
        <v>-3907.8511999999996</v>
      </c>
      <c r="V4923" s="14">
        <f t="shared" si="233"/>
        <v>-2269.6</v>
      </c>
      <c r="W4923"/>
      <c r="Y4923" s="3">
        <v>272008405.74000001</v>
      </c>
      <c r="Z4923" s="3">
        <v>5573244.3300000001</v>
      </c>
      <c r="AA4923" s="3">
        <v>0</v>
      </c>
      <c r="AB4923">
        <v>0</v>
      </c>
      <c r="AC4923" s="3">
        <v>0</v>
      </c>
      <c r="AD4923" s="2">
        <v>-7297347.0099999998</v>
      </c>
      <c r="AE4923" s="3">
        <v>599122533.62</v>
      </c>
      <c r="AF4923" s="3">
        <v>12164932.65</v>
      </c>
      <c r="AG4923" s="3">
        <v>2628720.44</v>
      </c>
      <c r="AH4923" s="3">
        <v>103699.7</v>
      </c>
      <c r="AI4923" s="3">
        <v>2074</v>
      </c>
      <c r="AJ4923" s="2">
        <v>-10188946.82</v>
      </c>
    </row>
    <row r="4924" spans="1:36" hidden="1" x14ac:dyDescent="0.25">
      <c r="A4924" s="8">
        <v>8</v>
      </c>
      <c r="B4924" s="8" t="s">
        <v>8577</v>
      </c>
      <c r="C4924" s="8">
        <v>232140030610</v>
      </c>
      <c r="D4924" s="8" t="s">
        <v>8578</v>
      </c>
      <c r="E4924" s="8" t="s">
        <v>30</v>
      </c>
      <c r="F4924" s="8" t="s">
        <v>8579</v>
      </c>
      <c r="G4924" s="10">
        <v>43829</v>
      </c>
      <c r="H4924" s="8" t="s">
        <v>31</v>
      </c>
      <c r="I4924" s="8" t="s">
        <v>38</v>
      </c>
      <c r="J4924" s="9">
        <v>0</v>
      </c>
      <c r="K4924" s="9">
        <v>0</v>
      </c>
      <c r="L4924" s="8">
        <v>0</v>
      </c>
      <c r="M4924" s="14">
        <f t="shared" si="231"/>
        <v>0</v>
      </c>
      <c r="N4924" s="8">
        <v>0</v>
      </c>
      <c r="O4924" s="8">
        <v>0</v>
      </c>
      <c r="P4924" s="8" t="s">
        <v>77</v>
      </c>
      <c r="R4924" s="8">
        <v>0</v>
      </c>
      <c r="S4924" s="13">
        <f>_xlfn.XLOOKUP(P4924,rif_fee_schedule!$A$2:$A$84,rif_fee_schedule!C$2:C$84, 0)*1.628</f>
        <v>9769.6279999999988</v>
      </c>
      <c r="T4924" s="13">
        <f>_xlfn.XLOOKUP(P4924,rif_fee_schedule!$A$2:$A$84,rif_fee_schedule!D$2:D$84, 0)</f>
        <v>5674</v>
      </c>
      <c r="U4924" s="14">
        <f t="shared" si="232"/>
        <v>0</v>
      </c>
      <c r="V4924" s="14">
        <f t="shared" si="233"/>
        <v>0</v>
      </c>
      <c r="W4924"/>
      <c r="Y4924" s="3">
        <v>38230434.439999998</v>
      </c>
      <c r="Z4924" s="3">
        <v>764608.82</v>
      </c>
      <c r="AA4924" s="3">
        <v>0</v>
      </c>
      <c r="AB4924">
        <v>0</v>
      </c>
      <c r="AC4924" s="3">
        <v>0</v>
      </c>
      <c r="AD4924" s="2">
        <v>-229524.99</v>
      </c>
      <c r="AE4924" s="3">
        <v>599122533.62</v>
      </c>
      <c r="AF4924" s="3">
        <v>12164932.65</v>
      </c>
      <c r="AG4924" s="3">
        <v>2628720.44</v>
      </c>
      <c r="AH4924" s="3">
        <v>103699.7</v>
      </c>
      <c r="AI4924" s="3">
        <v>2074</v>
      </c>
      <c r="AJ4924" s="2">
        <v>-10188946.82</v>
      </c>
    </row>
    <row r="4925" spans="1:36" hidden="1" x14ac:dyDescent="0.25">
      <c r="A4925" s="8">
        <v>6</v>
      </c>
      <c r="B4925" s="8" t="s">
        <v>7685</v>
      </c>
      <c r="C4925" s="8">
        <v>3069330080120</v>
      </c>
      <c r="D4925" s="8" t="s">
        <v>124</v>
      </c>
      <c r="G4925" s="10">
        <v>43664</v>
      </c>
      <c r="H4925" s="8" t="s">
        <v>31</v>
      </c>
      <c r="I4925" s="8" t="s">
        <v>32</v>
      </c>
      <c r="J4925" s="9">
        <v>2956091.6</v>
      </c>
      <c r="K4925" s="9">
        <v>59121.82</v>
      </c>
      <c r="L4925" s="8">
        <v>0</v>
      </c>
      <c r="M4925" s="14">
        <f t="shared" si="231"/>
        <v>3015213.42</v>
      </c>
      <c r="N4925" s="8">
        <v>0</v>
      </c>
      <c r="O4925" s="8">
        <v>0</v>
      </c>
      <c r="P4925" s="8" t="s">
        <v>4934</v>
      </c>
      <c r="R4925" s="8">
        <v>-187</v>
      </c>
      <c r="S4925" s="13">
        <f>_xlfn.XLOOKUP(P4925,rif_fee_schedule!$A$2:$A$84,rif_fee_schedule!C$2:C$84, 0)*1.628</f>
        <v>0</v>
      </c>
      <c r="T4925" s="13">
        <f>_xlfn.XLOOKUP(P4925,rif_fee_schedule!$A$2:$A$84,rif_fee_schedule!D$2:D$84, 0)</f>
        <v>0</v>
      </c>
      <c r="U4925" s="14">
        <f t="shared" si="232"/>
        <v>0</v>
      </c>
      <c r="V4925" s="14">
        <f t="shared" si="233"/>
        <v>0</v>
      </c>
      <c r="W4925"/>
      <c r="Y4925" s="3">
        <v>43269262.359999999</v>
      </c>
      <c r="Z4925" s="3">
        <v>874367.57</v>
      </c>
      <c r="AA4925" s="3">
        <v>433279.63</v>
      </c>
      <c r="AB4925">
        <v>0</v>
      </c>
      <c r="AC4925" s="3">
        <v>0</v>
      </c>
      <c r="AD4925" s="2">
        <v>374512.67</v>
      </c>
      <c r="AE4925" s="3">
        <v>599122533.62</v>
      </c>
      <c r="AF4925" s="3">
        <v>12164932.65</v>
      </c>
      <c r="AG4925" s="3">
        <v>2628720.44</v>
      </c>
      <c r="AH4925" s="3">
        <v>103699.7</v>
      </c>
      <c r="AI4925" s="3">
        <v>2074</v>
      </c>
      <c r="AJ4925" s="2">
        <v>-10188946.82</v>
      </c>
    </row>
    <row r="4926" spans="1:36" hidden="1" x14ac:dyDescent="0.25">
      <c r="A4926" s="8">
        <v>6</v>
      </c>
      <c r="B4926" s="8" t="s">
        <v>7685</v>
      </c>
      <c r="C4926" s="8">
        <v>3069330080120</v>
      </c>
      <c r="D4926" s="8" t="s">
        <v>124</v>
      </c>
      <c r="G4926" s="10">
        <v>43664</v>
      </c>
      <c r="H4926" s="8" t="s">
        <v>31</v>
      </c>
      <c r="I4926" s="8" t="s">
        <v>32</v>
      </c>
      <c r="J4926" s="9">
        <v>2956091.6</v>
      </c>
      <c r="K4926" s="9">
        <v>59121.82</v>
      </c>
      <c r="L4926" s="8">
        <v>0</v>
      </c>
      <c r="M4926" s="14">
        <f t="shared" si="231"/>
        <v>3015213.42</v>
      </c>
      <c r="N4926" s="8">
        <v>0</v>
      </c>
      <c r="O4926" s="8">
        <v>0</v>
      </c>
      <c r="P4926" s="8" t="s">
        <v>2493</v>
      </c>
      <c r="R4926" s="8">
        <v>508</v>
      </c>
      <c r="S4926" s="13">
        <f>_xlfn.XLOOKUP(P4926,rif_fee_schedule!$A$2:$A$84,rif_fee_schedule!C$2:C$84, 0)*1.628</f>
        <v>0</v>
      </c>
      <c r="T4926" s="13">
        <f>_xlfn.XLOOKUP(P4926,rif_fee_schedule!$A$2:$A$84,rif_fee_schedule!D$2:D$84, 0)</f>
        <v>0</v>
      </c>
      <c r="U4926" s="14">
        <f t="shared" si="232"/>
        <v>0</v>
      </c>
      <c r="V4926" s="14">
        <f t="shared" si="233"/>
        <v>0</v>
      </c>
      <c r="W4926"/>
      <c r="Y4926" s="3">
        <v>43269262.359999999</v>
      </c>
      <c r="Z4926" s="3">
        <v>874367.57</v>
      </c>
      <c r="AA4926" s="3">
        <v>433279.63</v>
      </c>
      <c r="AB4926">
        <v>0</v>
      </c>
      <c r="AC4926" s="3">
        <v>0</v>
      </c>
      <c r="AD4926" s="2">
        <v>374512.67</v>
      </c>
      <c r="AE4926" s="3">
        <v>599122533.62</v>
      </c>
      <c r="AF4926" s="3">
        <v>12164932.65</v>
      </c>
      <c r="AG4926" s="3">
        <v>2628720.44</v>
      </c>
      <c r="AH4926" s="3">
        <v>103699.7</v>
      </c>
      <c r="AI4926" s="3">
        <v>2074</v>
      </c>
      <c r="AJ4926" s="2">
        <v>-10188946.82</v>
      </c>
    </row>
    <row r="4927" spans="1:36" hidden="1" x14ac:dyDescent="0.25">
      <c r="A4927" s="8">
        <v>6</v>
      </c>
      <c r="B4927" s="8" t="s">
        <v>7685</v>
      </c>
      <c r="C4927" s="8">
        <v>3069330080120</v>
      </c>
      <c r="D4927" s="8" t="s">
        <v>124</v>
      </c>
      <c r="G4927" s="10">
        <v>43664</v>
      </c>
      <c r="H4927" s="8" t="s">
        <v>31</v>
      </c>
      <c r="I4927" s="8" t="s">
        <v>32</v>
      </c>
      <c r="J4927" s="9">
        <v>2956091.6</v>
      </c>
      <c r="K4927" s="9">
        <v>59121.82</v>
      </c>
      <c r="L4927" s="8">
        <v>0</v>
      </c>
      <c r="M4927" s="14">
        <f t="shared" si="231"/>
        <v>3015213.42</v>
      </c>
      <c r="N4927" s="8">
        <v>0</v>
      </c>
      <c r="O4927" s="8">
        <v>0</v>
      </c>
      <c r="P4927" s="8" t="s">
        <v>3516</v>
      </c>
      <c r="R4927" s="11">
        <v>47312</v>
      </c>
      <c r="S4927" s="13">
        <f>_xlfn.XLOOKUP(P4927,rif_fee_schedule!$A$2:$A$84,rif_fee_schedule!C$2:C$84, 0)*1.628</f>
        <v>0</v>
      </c>
      <c r="T4927" s="13">
        <f>_xlfn.XLOOKUP(P4927,rif_fee_schedule!$A$2:$A$84,rif_fee_schedule!D$2:D$84, 0)</f>
        <v>0</v>
      </c>
      <c r="U4927" s="14">
        <f t="shared" si="232"/>
        <v>0</v>
      </c>
      <c r="V4927" s="14">
        <f t="shared" si="233"/>
        <v>0</v>
      </c>
      <c r="W4927" s="2"/>
      <c r="Y4927" s="3">
        <v>43269262.359999999</v>
      </c>
      <c r="Z4927" s="3">
        <v>874367.57</v>
      </c>
      <c r="AA4927" s="3">
        <v>433279.63</v>
      </c>
      <c r="AB4927">
        <v>0</v>
      </c>
      <c r="AC4927" s="3">
        <v>0</v>
      </c>
      <c r="AD4927" s="2">
        <v>374512.67</v>
      </c>
      <c r="AE4927" s="3">
        <v>599122533.62</v>
      </c>
      <c r="AF4927" s="3">
        <v>12164932.65</v>
      </c>
      <c r="AG4927" s="3">
        <v>2628720.44</v>
      </c>
      <c r="AH4927" s="3">
        <v>103699.7</v>
      </c>
      <c r="AI4927" s="3">
        <v>2074</v>
      </c>
      <c r="AJ4927" s="2">
        <v>-10188946.82</v>
      </c>
    </row>
    <row r="4928" spans="1:36" hidden="1" x14ac:dyDescent="0.25">
      <c r="A4928" s="8">
        <v>6</v>
      </c>
      <c r="B4928" s="8" t="s">
        <v>7685</v>
      </c>
      <c r="C4928" s="8">
        <v>3069330080120</v>
      </c>
      <c r="D4928" s="8" t="s">
        <v>124</v>
      </c>
      <c r="G4928" s="10">
        <v>43664</v>
      </c>
      <c r="H4928" s="8" t="s">
        <v>31</v>
      </c>
      <c r="I4928" s="8" t="s">
        <v>32</v>
      </c>
      <c r="J4928" s="9">
        <v>2956091.6</v>
      </c>
      <c r="K4928" s="9">
        <v>59121.82</v>
      </c>
      <c r="L4928" s="8">
        <v>0</v>
      </c>
      <c r="M4928" s="14">
        <f t="shared" si="231"/>
        <v>3015213.42</v>
      </c>
      <c r="N4928" s="8">
        <v>0</v>
      </c>
      <c r="O4928" s="8">
        <v>0</v>
      </c>
      <c r="P4928" s="8" t="s">
        <v>184</v>
      </c>
      <c r="R4928" s="11">
        <v>34327</v>
      </c>
      <c r="S4928" s="13">
        <f>_xlfn.XLOOKUP(P4928,rif_fee_schedule!$A$2:$A$84,rif_fee_schedule!C$2:C$84, 0)*1.628</f>
        <v>0</v>
      </c>
      <c r="T4928" s="13">
        <f>_xlfn.XLOOKUP(P4928,rif_fee_schedule!$A$2:$A$84,rif_fee_schedule!D$2:D$84, 0)</f>
        <v>0</v>
      </c>
      <c r="U4928" s="14">
        <f t="shared" si="232"/>
        <v>0</v>
      </c>
      <c r="V4928" s="14">
        <f t="shared" si="233"/>
        <v>0</v>
      </c>
      <c r="W4928" s="2"/>
      <c r="Y4928" s="3">
        <v>43269262.359999999</v>
      </c>
      <c r="Z4928" s="3">
        <v>874367.57</v>
      </c>
      <c r="AA4928" s="3">
        <v>433279.63</v>
      </c>
      <c r="AB4928">
        <v>0</v>
      </c>
      <c r="AC4928" s="3">
        <v>0</v>
      </c>
      <c r="AD4928" s="2">
        <v>374512.67</v>
      </c>
      <c r="AE4928" s="3">
        <v>599122533.62</v>
      </c>
      <c r="AF4928" s="3">
        <v>12164932.65</v>
      </c>
      <c r="AG4928" s="3">
        <v>2628720.44</v>
      </c>
      <c r="AH4928" s="3">
        <v>103699.7</v>
      </c>
      <c r="AI4928" s="3">
        <v>2074</v>
      </c>
      <c r="AJ4928" s="2">
        <v>-10188946.82</v>
      </c>
    </row>
    <row r="4929" spans="1:36" hidden="1" x14ac:dyDescent="0.25">
      <c r="A4929" s="8">
        <v>6</v>
      </c>
      <c r="B4929" s="8" t="s">
        <v>7685</v>
      </c>
      <c r="C4929" s="8">
        <v>3069330080120</v>
      </c>
      <c r="D4929" s="8" t="s">
        <v>124</v>
      </c>
      <c r="G4929" s="10">
        <v>43664</v>
      </c>
      <c r="H4929" s="8" t="s">
        <v>31</v>
      </c>
      <c r="I4929" s="8" t="s">
        <v>32</v>
      </c>
      <c r="J4929" s="9">
        <v>2956091.6</v>
      </c>
      <c r="K4929" s="9">
        <v>59121.82</v>
      </c>
      <c r="L4929" s="8">
        <v>0</v>
      </c>
      <c r="M4929" s="14">
        <f t="shared" si="231"/>
        <v>3015213.42</v>
      </c>
      <c r="N4929" s="8">
        <v>0</v>
      </c>
      <c r="O4929" s="8">
        <v>0</v>
      </c>
      <c r="P4929" s="8" t="s">
        <v>7690</v>
      </c>
      <c r="R4929" s="11">
        <v>7135</v>
      </c>
      <c r="S4929" s="13">
        <f>_xlfn.XLOOKUP(P4929,rif_fee_schedule!$A$2:$A$84,rif_fee_schedule!C$2:C$84, 0)*1.628</f>
        <v>0</v>
      </c>
      <c r="T4929" s="13">
        <f>_xlfn.XLOOKUP(P4929,rif_fee_schedule!$A$2:$A$84,rif_fee_schedule!D$2:D$84, 0)</f>
        <v>0</v>
      </c>
      <c r="U4929" s="14">
        <f t="shared" si="232"/>
        <v>0</v>
      </c>
      <c r="V4929" s="14">
        <f t="shared" si="233"/>
        <v>0</v>
      </c>
      <c r="W4929" s="2"/>
      <c r="Y4929" s="3">
        <v>43269262.359999999</v>
      </c>
      <c r="Z4929" s="3">
        <v>874367.57</v>
      </c>
      <c r="AA4929" s="3">
        <v>433279.63</v>
      </c>
      <c r="AB4929">
        <v>0</v>
      </c>
      <c r="AC4929" s="3">
        <v>0</v>
      </c>
      <c r="AD4929" s="2">
        <v>374512.67</v>
      </c>
      <c r="AE4929" s="3">
        <v>599122533.62</v>
      </c>
      <c r="AF4929" s="3">
        <v>12164932.65</v>
      </c>
      <c r="AG4929" s="3">
        <v>2628720.44</v>
      </c>
      <c r="AH4929" s="3">
        <v>103699.7</v>
      </c>
      <c r="AI4929" s="3">
        <v>2074</v>
      </c>
      <c r="AJ4929" s="2">
        <v>-10188946.82</v>
      </c>
    </row>
    <row r="4930" spans="1:36" hidden="1" x14ac:dyDescent="0.25">
      <c r="A4930">
        <v>6</v>
      </c>
      <c r="B4930" t="s">
        <v>7993</v>
      </c>
      <c r="C4930">
        <v>3078050000010</v>
      </c>
      <c r="D4930" t="s">
        <v>7994</v>
      </c>
      <c r="E4930"/>
      <c r="F4930" t="s">
        <v>7995</v>
      </c>
      <c r="G4930" s="1">
        <v>43545</v>
      </c>
      <c r="H4930" t="s">
        <v>31</v>
      </c>
      <c r="I4930" t="s">
        <v>38</v>
      </c>
      <c r="J4930">
        <v>15964.13</v>
      </c>
      <c r="K4930">
        <v>319.27999999999997</v>
      </c>
      <c r="L4930">
        <v>0</v>
      </c>
      <c r="M4930"/>
      <c r="N4930">
        <v>0</v>
      </c>
      <c r="O4930">
        <v>0</v>
      </c>
      <c r="P4930" t="s">
        <v>72</v>
      </c>
      <c r="Q4930"/>
      <c r="R4930" s="2">
        <v>1056</v>
      </c>
      <c r="S4930" s="2">
        <f>_xlfn.XLOOKUP(P4930,rif_fee_schedule!$A$2:$A$84,rif_fee_schedule!C$2:C$84, 0)</f>
        <v>9.7780000000000005</v>
      </c>
      <c r="T4930" s="2">
        <f>_xlfn.XLOOKUP(P4930,rif_fee_schedule!$A$2:$A$84,rif_fee_schedule!D$2:D$84, 0)</f>
        <v>9.2460000000000004</v>
      </c>
      <c r="U4930" s="4">
        <f t="shared" ref="U4930" si="234">S4930*R4930</f>
        <v>10325.568000000001</v>
      </c>
      <c r="V4930" s="4">
        <f t="shared" ref="V4930" si="235">T4930*R4930</f>
        <v>9763.7759999999998</v>
      </c>
      <c r="W4930" s="2"/>
      <c r="X4930" s="2"/>
      <c r="Y4930" s="3">
        <v>43269262.359999999</v>
      </c>
      <c r="Z4930" s="3">
        <v>874367.57</v>
      </c>
      <c r="AA4930" s="3">
        <v>433279.63</v>
      </c>
      <c r="AB4930">
        <v>0</v>
      </c>
      <c r="AC4930" s="3">
        <v>0</v>
      </c>
      <c r="AD4930" s="2">
        <v>374512.67</v>
      </c>
      <c r="AE4930" s="3">
        <v>599122533.62</v>
      </c>
      <c r="AF4930" s="3">
        <v>12164932.65</v>
      </c>
      <c r="AG4930" s="3">
        <v>2628720.44</v>
      </c>
      <c r="AH4930" s="3">
        <v>103699.7</v>
      </c>
      <c r="AI4930" s="3">
        <v>2074</v>
      </c>
      <c r="AJ4930" s="2">
        <v>-10188946.82</v>
      </c>
    </row>
    <row r="4931" spans="1:36" hidden="1" x14ac:dyDescent="0.25">
      <c r="A4931">
        <v>3.1</v>
      </c>
      <c r="B4931" t="s">
        <v>4211</v>
      </c>
      <c r="C4931">
        <v>3021160000070</v>
      </c>
      <c r="D4931" t="s">
        <v>4212</v>
      </c>
      <c r="E4931"/>
      <c r="F4931"/>
      <c r="G4931" s="1">
        <v>43518</v>
      </c>
      <c r="H4931" t="s">
        <v>31</v>
      </c>
      <c r="I4931" t="s">
        <v>32</v>
      </c>
      <c r="J4931">
        <v>158071.39000000001</v>
      </c>
      <c r="K4931">
        <v>3161.43</v>
      </c>
      <c r="L4931">
        <v>0</v>
      </c>
      <c r="M4931" s="4">
        <f>SUM(J4931:L4931)</f>
        <v>161232.82</v>
      </c>
      <c r="N4931">
        <v>0</v>
      </c>
      <c r="O4931">
        <v>0</v>
      </c>
      <c r="P4931" t="s">
        <v>43</v>
      </c>
      <c r="Q4931"/>
      <c r="R4931" s="2">
        <v>34378</v>
      </c>
      <c r="S4931" s="2">
        <f>_xlfn.XLOOKUP(P4931,rif_fee_schedule!$A$2:$A$84,rif_fee_schedule!C$2:C$84, 0)</f>
        <v>3.1459999999999999</v>
      </c>
      <c r="T4931" s="2">
        <f>_xlfn.XLOOKUP(P4931,rif_fee_schedule!$A$2:$A$84,rif_fee_schedule!D$2:D$84, 0)</f>
        <v>2.9740000000000002</v>
      </c>
      <c r="U4931" s="4">
        <f t="shared" ref="U4931:U4994" si="236">S4931*R4931</f>
        <v>108153.18799999999</v>
      </c>
      <c r="V4931" s="4">
        <f t="shared" ref="V4931:V4994" si="237">T4931*R4931</f>
        <v>102240.17200000001</v>
      </c>
      <c r="Y4931" s="3">
        <v>34362078.990000002</v>
      </c>
      <c r="Z4931" s="3">
        <v>687512.03</v>
      </c>
      <c r="AA4931" s="3">
        <v>0</v>
      </c>
      <c r="AB4931">
        <v>0</v>
      </c>
      <c r="AC4931" s="3">
        <v>0</v>
      </c>
      <c r="AD4931" s="2">
        <v>-175934.14</v>
      </c>
      <c r="AE4931" s="3">
        <v>599122533.62</v>
      </c>
      <c r="AF4931" s="3">
        <v>12164932.65</v>
      </c>
      <c r="AG4931" s="3">
        <v>2628720.44</v>
      </c>
      <c r="AH4931" s="3">
        <v>103699.7</v>
      </c>
      <c r="AI4931" s="3">
        <v>2074</v>
      </c>
      <c r="AJ4931" s="2">
        <v>-10188946.82</v>
      </c>
    </row>
    <row r="4932" spans="1:36" hidden="1" x14ac:dyDescent="0.25">
      <c r="A4932">
        <v>3.1</v>
      </c>
      <c r="B4932" t="s">
        <v>4208</v>
      </c>
      <c r="C4932">
        <v>3021160000070</v>
      </c>
      <c r="D4932" t="s">
        <v>4209</v>
      </c>
      <c r="E4932"/>
      <c r="F4932" t="s">
        <v>4210</v>
      </c>
      <c r="G4932" s="1">
        <v>43707</v>
      </c>
      <c r="H4932" t="s">
        <v>31</v>
      </c>
      <c r="I4932" t="s">
        <v>38</v>
      </c>
      <c r="J4932">
        <v>1213863.96</v>
      </c>
      <c r="K4932">
        <v>24277.279999999999</v>
      </c>
      <c r="L4932">
        <v>0</v>
      </c>
      <c r="M4932" s="4">
        <f>SUM(J4932:L4932)</f>
        <v>1238141.24</v>
      </c>
      <c r="N4932">
        <v>0</v>
      </c>
      <c r="O4932">
        <v>0</v>
      </c>
      <c r="P4932" t="s">
        <v>43</v>
      </c>
      <c r="Q4932"/>
      <c r="R4932" s="2">
        <v>263996</v>
      </c>
      <c r="S4932" s="2">
        <f>_xlfn.XLOOKUP(P4932,rif_fee_schedule!$A$2:$A$84,rif_fee_schedule!C$2:C$84, 0)</f>
        <v>3.1459999999999999</v>
      </c>
      <c r="T4932" s="2">
        <f>_xlfn.XLOOKUP(P4932,rif_fee_schedule!$A$2:$A$84,rif_fee_schedule!D$2:D$84, 0)</f>
        <v>2.9740000000000002</v>
      </c>
      <c r="U4932" s="4">
        <f t="shared" si="236"/>
        <v>830531.41599999997</v>
      </c>
      <c r="V4932" s="4">
        <f t="shared" si="237"/>
        <v>785124.10400000005</v>
      </c>
      <c r="W4932" s="2"/>
      <c r="X4932" s="2"/>
      <c r="Y4932" s="3">
        <v>34362078.990000002</v>
      </c>
      <c r="Z4932" s="3">
        <v>687512.03</v>
      </c>
      <c r="AA4932" s="3">
        <v>0</v>
      </c>
      <c r="AB4932">
        <v>0</v>
      </c>
      <c r="AC4932" s="3">
        <v>0</v>
      </c>
      <c r="AD4932" s="2">
        <v>-175934.14</v>
      </c>
      <c r="AE4932" s="3">
        <v>599122533.62</v>
      </c>
      <c r="AF4932" s="3">
        <v>12164932.65</v>
      </c>
      <c r="AG4932" s="3">
        <v>2628720.44</v>
      </c>
      <c r="AH4932" s="3">
        <v>103699.7</v>
      </c>
      <c r="AI4932" s="3">
        <v>2074</v>
      </c>
      <c r="AJ4932" s="2">
        <v>-10188946.82</v>
      </c>
    </row>
    <row r="4933" spans="1:36" hidden="1" x14ac:dyDescent="0.25">
      <c r="A4933">
        <v>1.1000000000000001</v>
      </c>
      <c r="B4933" t="s">
        <v>832</v>
      </c>
      <c r="C4933">
        <v>3031300000010</v>
      </c>
      <c r="D4933" t="s">
        <v>833</v>
      </c>
      <c r="E4933" t="s">
        <v>30</v>
      </c>
      <c r="F4933" t="s">
        <v>834</v>
      </c>
      <c r="G4933" s="1">
        <v>43777</v>
      </c>
      <c r="H4933" t="s">
        <v>31</v>
      </c>
      <c r="I4933" t="s">
        <v>38</v>
      </c>
      <c r="J4933">
        <v>656335.16</v>
      </c>
      <c r="K4933">
        <v>13126.7</v>
      </c>
      <c r="L4933">
        <v>0</v>
      </c>
      <c r="M4933" s="4">
        <f>SUM(J4933:L4933)</f>
        <v>669461.86</v>
      </c>
      <c r="N4933">
        <v>0</v>
      </c>
      <c r="O4933">
        <v>0</v>
      </c>
      <c r="P4933" t="s">
        <v>43</v>
      </c>
      <c r="Q4933"/>
      <c r="R4933" s="2">
        <v>138270</v>
      </c>
      <c r="S4933" s="2">
        <f>_xlfn.XLOOKUP(P4933,rif_fee_schedule!$A$2:$A$84,rif_fee_schedule!C$2:C$84, 0)</f>
        <v>3.1459999999999999</v>
      </c>
      <c r="T4933" s="2">
        <f>_xlfn.XLOOKUP(P4933,rif_fee_schedule!$A$2:$A$84,rif_fee_schedule!D$2:D$84, 0)</f>
        <v>2.9740000000000002</v>
      </c>
      <c r="U4933" s="4">
        <f t="shared" si="236"/>
        <v>434997.42</v>
      </c>
      <c r="V4933" s="4">
        <f t="shared" si="237"/>
        <v>411214.98000000004</v>
      </c>
      <c r="W4933" s="2"/>
      <c r="X4933" s="2"/>
      <c r="Y4933" s="3">
        <v>13538989.02</v>
      </c>
      <c r="Z4933" s="3">
        <v>280635.13</v>
      </c>
      <c r="AA4933" s="3">
        <v>0</v>
      </c>
      <c r="AB4933">
        <v>0</v>
      </c>
      <c r="AC4933" s="3">
        <v>0</v>
      </c>
      <c r="AD4933" s="2">
        <v>-2316507.67</v>
      </c>
      <c r="AE4933" s="3">
        <v>599122533.62</v>
      </c>
      <c r="AF4933" s="3">
        <v>12164932.65</v>
      </c>
      <c r="AG4933" s="3">
        <v>2628720.44</v>
      </c>
      <c r="AH4933" s="3">
        <v>103699.7</v>
      </c>
      <c r="AI4933" s="3">
        <v>2074</v>
      </c>
      <c r="AJ4933" s="2">
        <v>-10188946.82</v>
      </c>
    </row>
    <row r="4934" spans="1:36" hidden="1" x14ac:dyDescent="0.25">
      <c r="A4934">
        <v>3.1</v>
      </c>
      <c r="B4934" t="s">
        <v>4334</v>
      </c>
      <c r="C4934">
        <v>3421150050270</v>
      </c>
      <c r="D4934" t="s">
        <v>124</v>
      </c>
      <c r="E4934"/>
      <c r="F4934"/>
      <c r="G4934" s="1">
        <v>43815</v>
      </c>
      <c r="H4934" t="s">
        <v>31</v>
      </c>
      <c r="I4934" t="s">
        <v>32</v>
      </c>
      <c r="J4934">
        <v>9056.15</v>
      </c>
      <c r="K4934">
        <v>181.12</v>
      </c>
      <c r="L4934">
        <v>0</v>
      </c>
      <c r="M4934" s="4">
        <f>SUM(J4934:L4934)</f>
        <v>9237.27</v>
      </c>
      <c r="N4934">
        <v>0</v>
      </c>
      <c r="O4934">
        <v>0</v>
      </c>
      <c r="P4934" t="s">
        <v>77</v>
      </c>
      <c r="Q4934"/>
      <c r="R4934">
        <v>1</v>
      </c>
      <c r="S4934" s="2">
        <f>_xlfn.XLOOKUP(P4934,rif_fee_schedule!$A$2:$A$84,rif_fee_schedule!C$2:C$84, 0)</f>
        <v>6001</v>
      </c>
      <c r="T4934" s="2">
        <f>_xlfn.XLOOKUP(P4934,rif_fee_schedule!$A$2:$A$84,rif_fee_schedule!D$2:D$84, 0)</f>
        <v>5674</v>
      </c>
      <c r="U4934" s="4">
        <f t="shared" si="236"/>
        <v>6001</v>
      </c>
      <c r="V4934" s="4">
        <f t="shared" si="237"/>
        <v>5674</v>
      </c>
      <c r="Y4934" s="3">
        <v>34362078.990000002</v>
      </c>
      <c r="Z4934" s="3">
        <v>687512.03</v>
      </c>
      <c r="AA4934" s="3">
        <v>0</v>
      </c>
      <c r="AB4934">
        <v>0</v>
      </c>
      <c r="AC4934" s="3">
        <v>0</v>
      </c>
      <c r="AD4934" s="2">
        <v>-175934.14</v>
      </c>
      <c r="AE4934" s="3">
        <v>599122533.62</v>
      </c>
      <c r="AF4934" s="3">
        <v>12164932.65</v>
      </c>
      <c r="AG4934" s="3">
        <v>2628720.44</v>
      </c>
      <c r="AH4934" s="3">
        <v>103699.7</v>
      </c>
      <c r="AI4934" s="3">
        <v>2074</v>
      </c>
      <c r="AJ4934" s="2">
        <v>-10188946.82</v>
      </c>
    </row>
    <row r="4935" spans="1:36" hidden="1" x14ac:dyDescent="0.25">
      <c r="A4935">
        <v>6</v>
      </c>
      <c r="B4935" t="s">
        <v>7356</v>
      </c>
      <c r="C4935">
        <v>3069140000285</v>
      </c>
      <c r="D4935" t="s">
        <v>7357</v>
      </c>
      <c r="E4935"/>
      <c r="F4935"/>
      <c r="G4935" s="1">
        <v>43495</v>
      </c>
      <c r="H4935" t="s">
        <v>31</v>
      </c>
      <c r="I4935" t="s">
        <v>32</v>
      </c>
      <c r="J4935">
        <v>0</v>
      </c>
      <c r="K4935">
        <v>0</v>
      </c>
      <c r="L4935">
        <v>0</v>
      </c>
      <c r="M4935"/>
      <c r="N4935">
        <v>0</v>
      </c>
      <c r="O4935">
        <v>0</v>
      </c>
      <c r="P4935" t="s">
        <v>77</v>
      </c>
      <c r="Q4935"/>
      <c r="R4935">
        <v>0</v>
      </c>
      <c r="S4935" s="2">
        <f>_xlfn.XLOOKUP(P4935,rif_fee_schedule!$A$2:$A$84,rif_fee_schedule!C$2:C$84, 0)</f>
        <v>6001</v>
      </c>
      <c r="T4935" s="2">
        <f>_xlfn.XLOOKUP(P4935,rif_fee_schedule!$A$2:$A$84,rif_fee_schedule!D$2:D$84, 0)</f>
        <v>5674</v>
      </c>
      <c r="U4935" s="4">
        <f t="shared" si="236"/>
        <v>0</v>
      </c>
      <c r="V4935" s="4">
        <f t="shared" si="237"/>
        <v>0</v>
      </c>
      <c r="W4935"/>
      <c r="X4935"/>
      <c r="Y4935" s="3">
        <v>43269262.359999999</v>
      </c>
      <c r="Z4935" s="3">
        <v>874367.57</v>
      </c>
      <c r="AA4935" s="3">
        <v>433279.63</v>
      </c>
      <c r="AB4935">
        <v>0</v>
      </c>
      <c r="AC4935" s="3">
        <v>0</v>
      </c>
      <c r="AD4935" s="2">
        <v>374512.67</v>
      </c>
      <c r="AE4935" s="3">
        <v>599122533.62</v>
      </c>
      <c r="AF4935" s="3">
        <v>12164932.65</v>
      </c>
      <c r="AG4935" s="3">
        <v>2628720.44</v>
      </c>
      <c r="AH4935" s="3">
        <v>103699.7</v>
      </c>
      <c r="AI4935" s="3">
        <v>2074</v>
      </c>
      <c r="AJ4935" s="2">
        <v>-10188946.82</v>
      </c>
    </row>
    <row r="4936" spans="1:36" hidden="1" x14ac:dyDescent="0.25">
      <c r="A4936">
        <v>8</v>
      </c>
      <c r="B4936" t="s">
        <v>8609</v>
      </c>
      <c r="C4936">
        <v>232260260001</v>
      </c>
      <c r="D4936" t="s">
        <v>8610</v>
      </c>
      <c r="E4936"/>
      <c r="F4936"/>
      <c r="G4936" s="1">
        <v>43788</v>
      </c>
      <c r="H4936" t="s">
        <v>31</v>
      </c>
      <c r="I4936" t="s">
        <v>32</v>
      </c>
      <c r="J4936">
        <v>1066.29</v>
      </c>
      <c r="K4936">
        <v>21.32</v>
      </c>
      <c r="L4936">
        <v>0</v>
      </c>
      <c r="M4936"/>
      <c r="N4936">
        <v>0</v>
      </c>
      <c r="O4936">
        <v>0</v>
      </c>
      <c r="P4936" t="s">
        <v>45</v>
      </c>
      <c r="Q4936"/>
      <c r="R4936">
        <v>650</v>
      </c>
      <c r="S4936" s="2">
        <f>_xlfn.XLOOKUP(P4936,rif_fee_schedule!$A$2:$A$84,rif_fee_schedule!C$2:C$84, 0)</f>
        <v>11.821</v>
      </c>
      <c r="T4936" s="2">
        <f>_xlfn.XLOOKUP(P4936,rif_fee_schedule!$A$2:$A$84,rif_fee_schedule!D$2:D$84, 0)</f>
        <v>11.177</v>
      </c>
      <c r="U4936" s="4">
        <f t="shared" si="236"/>
        <v>7683.65</v>
      </c>
      <c r="V4936" s="4">
        <f t="shared" si="237"/>
        <v>7265.05</v>
      </c>
      <c r="W4936"/>
      <c r="X4936"/>
      <c r="Y4936" s="3">
        <v>38230434.439999998</v>
      </c>
      <c r="Z4936" s="3">
        <v>764608.82</v>
      </c>
      <c r="AA4936" s="3">
        <v>0</v>
      </c>
      <c r="AB4936">
        <v>0</v>
      </c>
      <c r="AC4936" s="3">
        <v>0</v>
      </c>
      <c r="AD4936" s="2">
        <v>-229524.99</v>
      </c>
      <c r="AE4936" s="3">
        <v>599122533.62</v>
      </c>
      <c r="AF4936" s="3">
        <v>12164932.65</v>
      </c>
      <c r="AG4936" s="3">
        <v>2628720.44</v>
      </c>
      <c r="AH4936" s="3">
        <v>103699.7</v>
      </c>
      <c r="AI4936" s="3">
        <v>2074</v>
      </c>
      <c r="AJ4936" s="2">
        <v>-10188946.82</v>
      </c>
    </row>
    <row r="4937" spans="1:36" hidden="1" x14ac:dyDescent="0.25">
      <c r="A4937">
        <v>8</v>
      </c>
      <c r="B4937" t="s">
        <v>8609</v>
      </c>
      <c r="C4937">
        <v>232260260001</v>
      </c>
      <c r="D4937" t="s">
        <v>8610</v>
      </c>
      <c r="E4937"/>
      <c r="F4937"/>
      <c r="G4937" s="1">
        <v>43788</v>
      </c>
      <c r="H4937" t="s">
        <v>31</v>
      </c>
      <c r="I4937" t="s">
        <v>32</v>
      </c>
      <c r="J4937">
        <v>1066.29</v>
      </c>
      <c r="K4937">
        <v>21.32</v>
      </c>
      <c r="L4937">
        <v>0</v>
      </c>
      <c r="M4937"/>
      <c r="N4937">
        <v>0</v>
      </c>
      <c r="O4937">
        <v>0</v>
      </c>
      <c r="P4937" t="s">
        <v>376</v>
      </c>
      <c r="Q4937"/>
      <c r="R4937">
        <v>-20</v>
      </c>
      <c r="S4937" s="2">
        <f>_xlfn.XLOOKUP(P4937,rif_fee_schedule!$A$2:$A$84,rif_fee_schedule!C$2:C$84, 0)</f>
        <v>3674</v>
      </c>
      <c r="T4937" s="2">
        <f>_xlfn.XLOOKUP(P4937,rif_fee_schedule!$A$2:$A$84,rif_fee_schedule!D$2:D$84, 0)</f>
        <v>3474</v>
      </c>
      <c r="U4937" s="4">
        <f t="shared" si="236"/>
        <v>-73480</v>
      </c>
      <c r="V4937" s="4">
        <f t="shared" si="237"/>
        <v>-69480</v>
      </c>
      <c r="W4937"/>
      <c r="X4937"/>
      <c r="Y4937" s="3">
        <v>38230434.439999998</v>
      </c>
      <c r="Z4937" s="3">
        <v>764608.82</v>
      </c>
      <c r="AA4937" s="3">
        <v>0</v>
      </c>
      <c r="AB4937">
        <v>0</v>
      </c>
      <c r="AC4937" s="3">
        <v>0</v>
      </c>
      <c r="AD4937" s="2">
        <v>-229524.99</v>
      </c>
      <c r="AE4937" s="3">
        <v>599122533.62</v>
      </c>
      <c r="AF4937" s="3">
        <v>12164932.65</v>
      </c>
      <c r="AG4937" s="3">
        <v>2628720.44</v>
      </c>
      <c r="AH4937" s="3">
        <v>103699.7</v>
      </c>
      <c r="AI4937" s="3">
        <v>2074</v>
      </c>
      <c r="AJ4937" s="2">
        <v>-10188946.82</v>
      </c>
    </row>
    <row r="4938" spans="1:36" hidden="1" x14ac:dyDescent="0.25">
      <c r="A4938">
        <v>8</v>
      </c>
      <c r="B4938" t="s">
        <v>8609</v>
      </c>
      <c r="C4938">
        <v>232260260001</v>
      </c>
      <c r="D4938" t="s">
        <v>8610</v>
      </c>
      <c r="E4938"/>
      <c r="F4938"/>
      <c r="G4938" s="1">
        <v>43788</v>
      </c>
      <c r="H4938" t="s">
        <v>31</v>
      </c>
      <c r="I4938" t="s">
        <v>32</v>
      </c>
      <c r="J4938">
        <v>1066.29</v>
      </c>
      <c r="K4938">
        <v>21.32</v>
      </c>
      <c r="L4938">
        <v>0</v>
      </c>
      <c r="M4938"/>
      <c r="N4938">
        <v>0</v>
      </c>
      <c r="O4938">
        <v>0</v>
      </c>
      <c r="P4938" t="s">
        <v>629</v>
      </c>
      <c r="Q4938"/>
      <c r="R4938">
        <v>17</v>
      </c>
      <c r="S4938" s="2">
        <f>_xlfn.XLOOKUP(P4938,rif_fee_schedule!$A$2:$A$84,rif_fee_schedule!C$2:C$84, 0)</f>
        <v>3913</v>
      </c>
      <c r="T4938" s="2">
        <f>_xlfn.XLOOKUP(P4938,rif_fee_schedule!$A$2:$A$84,rif_fee_schedule!D$2:D$84, 0)</f>
        <v>3699</v>
      </c>
      <c r="U4938" s="4">
        <f t="shared" si="236"/>
        <v>66521</v>
      </c>
      <c r="V4938" s="4">
        <f t="shared" si="237"/>
        <v>62883</v>
      </c>
      <c r="W4938"/>
      <c r="X4938"/>
      <c r="Y4938" s="3">
        <v>38230434.439999998</v>
      </c>
      <c r="Z4938" s="3">
        <v>764608.82</v>
      </c>
      <c r="AA4938" s="3">
        <v>0</v>
      </c>
      <c r="AB4938">
        <v>0</v>
      </c>
      <c r="AC4938" s="3">
        <v>0</v>
      </c>
      <c r="AD4938" s="2">
        <v>-229524.99</v>
      </c>
      <c r="AE4938" s="3">
        <v>599122533.62</v>
      </c>
      <c r="AF4938" s="3">
        <v>12164932.65</v>
      </c>
      <c r="AG4938" s="3">
        <v>2628720.44</v>
      </c>
      <c r="AH4938" s="3">
        <v>103699.7</v>
      </c>
      <c r="AI4938" s="3">
        <v>2074</v>
      </c>
      <c r="AJ4938" s="2">
        <v>-10188946.82</v>
      </c>
    </row>
    <row r="4939" spans="1:36" hidden="1" x14ac:dyDescent="0.25">
      <c r="A4939">
        <v>3</v>
      </c>
      <c r="B4939" t="s">
        <v>3850</v>
      </c>
      <c r="C4939">
        <v>3421020000040</v>
      </c>
      <c r="D4939" t="s">
        <v>3851</v>
      </c>
      <c r="E4939"/>
      <c r="F4939"/>
      <c r="G4939" s="1">
        <v>43754</v>
      </c>
      <c r="H4939" t="s">
        <v>31</v>
      </c>
      <c r="I4939" t="s">
        <v>32</v>
      </c>
      <c r="J4939">
        <v>588569.88</v>
      </c>
      <c r="K4939">
        <v>11771.4</v>
      </c>
      <c r="L4939">
        <v>0</v>
      </c>
      <c r="M4939"/>
      <c r="N4939">
        <v>0</v>
      </c>
      <c r="O4939">
        <v>0</v>
      </c>
      <c r="P4939" t="s">
        <v>117</v>
      </c>
      <c r="Q4939"/>
      <c r="R4939">
        <v>140</v>
      </c>
      <c r="S4939" s="2">
        <f>_xlfn.XLOOKUP(P4939,rif_fee_schedule!$A$2:$A$84,rif_fee_schedule!C$2:C$84, 0)</f>
        <v>2634</v>
      </c>
      <c r="T4939" s="2">
        <f>_xlfn.XLOOKUP(P4939,rif_fee_schedule!$A$2:$A$84,rif_fee_schedule!D$2:D$84, 0)</f>
        <v>2490</v>
      </c>
      <c r="U4939" s="4">
        <f t="shared" si="236"/>
        <v>368760</v>
      </c>
      <c r="V4939" s="4">
        <f t="shared" si="237"/>
        <v>348600</v>
      </c>
      <c r="W4939"/>
      <c r="X4939"/>
      <c r="Y4939" s="3">
        <v>23988344.25</v>
      </c>
      <c r="Z4939" s="3">
        <v>491993.61</v>
      </c>
      <c r="AA4939" s="3">
        <v>633517.25</v>
      </c>
      <c r="AB4939">
        <v>0</v>
      </c>
      <c r="AC4939" s="3">
        <v>0</v>
      </c>
      <c r="AD4939" s="2">
        <v>2811604.2</v>
      </c>
      <c r="AE4939" s="3">
        <v>599122533.62</v>
      </c>
      <c r="AF4939" s="3">
        <v>12164932.65</v>
      </c>
      <c r="AG4939" s="3">
        <v>2628720.44</v>
      </c>
      <c r="AH4939" s="3">
        <v>103699.7</v>
      </c>
      <c r="AI4939" s="3">
        <v>2074</v>
      </c>
      <c r="AJ4939" s="2">
        <v>-10188946.82</v>
      </c>
    </row>
    <row r="4940" spans="1:36" hidden="1" x14ac:dyDescent="0.25">
      <c r="A4940">
        <v>2</v>
      </c>
      <c r="B4940" t="s">
        <v>1251</v>
      </c>
      <c r="C4940">
        <v>131220410100</v>
      </c>
      <c r="D4940" t="s">
        <v>1252</v>
      </c>
      <c r="E4940"/>
      <c r="F4940" t="s">
        <v>1253</v>
      </c>
      <c r="G4940" s="1">
        <v>43745</v>
      </c>
      <c r="H4940" t="s">
        <v>31</v>
      </c>
      <c r="I4940" t="s">
        <v>32</v>
      </c>
      <c r="J4940">
        <v>140198.43</v>
      </c>
      <c r="K4940">
        <v>2803.97</v>
      </c>
      <c r="L4940">
        <v>0</v>
      </c>
      <c r="M4940"/>
      <c r="N4940">
        <v>0</v>
      </c>
      <c r="O4940">
        <v>0</v>
      </c>
      <c r="P4940" t="s">
        <v>609</v>
      </c>
      <c r="Q4940"/>
      <c r="R4940">
        <v>-617</v>
      </c>
      <c r="S4940" s="2">
        <f>_xlfn.XLOOKUP(P4940,rif_fee_schedule!$A$2:$A$84,rif_fee_schedule!C$2:C$84, 0)</f>
        <v>15.29</v>
      </c>
      <c r="T4940" s="2">
        <f>_xlfn.XLOOKUP(P4940,rif_fee_schedule!$A$2:$A$84,rif_fee_schedule!D$2:D$84, 0)</f>
        <v>14.457000000000001</v>
      </c>
      <c r="U4940" s="4">
        <f t="shared" si="236"/>
        <v>-9433.93</v>
      </c>
      <c r="V4940" s="4">
        <f t="shared" si="237"/>
        <v>-8919.969000000001</v>
      </c>
      <c r="W4940"/>
      <c r="X4940"/>
      <c r="Y4940" s="3">
        <v>272008405.74000001</v>
      </c>
      <c r="Z4940" s="3">
        <v>5573244.3300000001</v>
      </c>
      <c r="AA4940" s="3">
        <v>0</v>
      </c>
      <c r="AB4940">
        <v>0</v>
      </c>
      <c r="AC4940" s="3">
        <v>0</v>
      </c>
      <c r="AD4940" s="2">
        <v>-7297347.0099999998</v>
      </c>
      <c r="AE4940" s="3">
        <v>599122533.62</v>
      </c>
      <c r="AF4940" s="3">
        <v>12164932.65</v>
      </c>
      <c r="AG4940" s="3">
        <v>2628720.44</v>
      </c>
      <c r="AH4940" s="3">
        <v>103699.7</v>
      </c>
      <c r="AI4940" s="3">
        <v>2074</v>
      </c>
      <c r="AJ4940" s="2">
        <v>-10188946.82</v>
      </c>
    </row>
    <row r="4941" spans="1:36" hidden="1" x14ac:dyDescent="0.25">
      <c r="A4941">
        <v>2</v>
      </c>
      <c r="B4941" t="s">
        <v>1251</v>
      </c>
      <c r="C4941">
        <v>131220410100</v>
      </c>
      <c r="D4941" t="s">
        <v>1252</v>
      </c>
      <c r="E4941"/>
      <c r="F4941" t="s">
        <v>1253</v>
      </c>
      <c r="G4941" s="1">
        <v>43745</v>
      </c>
      <c r="H4941" t="s">
        <v>31</v>
      </c>
      <c r="I4941" t="s">
        <v>32</v>
      </c>
      <c r="J4941">
        <v>140198.43</v>
      </c>
      <c r="K4941">
        <v>2803.97</v>
      </c>
      <c r="L4941">
        <v>0</v>
      </c>
      <c r="M4941"/>
      <c r="N4941">
        <v>0</v>
      </c>
      <c r="O4941">
        <v>0</v>
      </c>
      <c r="P4941" t="s">
        <v>117</v>
      </c>
      <c r="Q4941"/>
      <c r="R4941">
        <v>40</v>
      </c>
      <c r="S4941" s="2">
        <f>_xlfn.XLOOKUP(P4941,rif_fee_schedule!$A$2:$A$84,rif_fee_schedule!C$2:C$84, 0)</f>
        <v>2634</v>
      </c>
      <c r="T4941" s="2">
        <f>_xlfn.XLOOKUP(P4941,rif_fee_schedule!$A$2:$A$84,rif_fee_schedule!D$2:D$84, 0)</f>
        <v>2490</v>
      </c>
      <c r="U4941" s="4">
        <f t="shared" si="236"/>
        <v>105360</v>
      </c>
      <c r="V4941" s="4">
        <f t="shared" si="237"/>
        <v>99600</v>
      </c>
      <c r="W4941"/>
      <c r="X4941"/>
      <c r="Y4941" s="3">
        <v>272008405.74000001</v>
      </c>
      <c r="Z4941" s="3">
        <v>5573244.3300000001</v>
      </c>
      <c r="AA4941" s="3">
        <v>0</v>
      </c>
      <c r="AB4941">
        <v>0</v>
      </c>
      <c r="AC4941" s="3">
        <v>0</v>
      </c>
      <c r="AD4941" s="2">
        <v>-7297347.0099999998</v>
      </c>
      <c r="AE4941" s="3">
        <v>599122533.62</v>
      </c>
      <c r="AF4941" s="3">
        <v>12164932.65</v>
      </c>
      <c r="AG4941" s="3">
        <v>2628720.44</v>
      </c>
      <c r="AH4941" s="3">
        <v>103699.7</v>
      </c>
      <c r="AI4941" s="3">
        <v>2074</v>
      </c>
      <c r="AJ4941" s="2">
        <v>-10188946.82</v>
      </c>
    </row>
    <row r="4942" spans="1:36" hidden="1" x14ac:dyDescent="0.25">
      <c r="A4942">
        <v>2</v>
      </c>
      <c r="B4942" t="s">
        <v>1603</v>
      </c>
      <c r="C4942">
        <v>131270100071</v>
      </c>
      <c r="D4942" t="s">
        <v>124</v>
      </c>
      <c r="E4942"/>
      <c r="F4942" t="s">
        <v>1604</v>
      </c>
      <c r="G4942" s="1">
        <v>43745</v>
      </c>
      <c r="H4942" t="s">
        <v>31</v>
      </c>
      <c r="I4942" t="s">
        <v>32</v>
      </c>
      <c r="J4942">
        <v>255467.04</v>
      </c>
      <c r="K4942">
        <v>5109.34</v>
      </c>
      <c r="L4942">
        <v>0</v>
      </c>
      <c r="M4942"/>
      <c r="N4942">
        <v>0</v>
      </c>
      <c r="O4942">
        <v>0</v>
      </c>
      <c r="P4942" t="s">
        <v>45</v>
      </c>
      <c r="Q4942"/>
      <c r="R4942">
        <v>-383</v>
      </c>
      <c r="S4942" s="2">
        <f>_xlfn.XLOOKUP(P4942,rif_fee_schedule!$A$2:$A$84,rif_fee_schedule!C$2:C$84, 0)</f>
        <v>11.821</v>
      </c>
      <c r="T4942" s="2">
        <f>_xlfn.XLOOKUP(P4942,rif_fee_schedule!$A$2:$A$84,rif_fee_schedule!D$2:D$84, 0)</f>
        <v>11.177</v>
      </c>
      <c r="U4942" s="4">
        <f t="shared" si="236"/>
        <v>-4527.4430000000002</v>
      </c>
      <c r="V4942" s="4">
        <f t="shared" si="237"/>
        <v>-4280.7910000000002</v>
      </c>
      <c r="W4942"/>
      <c r="X4942"/>
      <c r="Y4942" s="3">
        <v>272008405.74000001</v>
      </c>
      <c r="Z4942" s="3">
        <v>5573244.3300000001</v>
      </c>
      <c r="AA4942" s="3">
        <v>0</v>
      </c>
      <c r="AB4942">
        <v>0</v>
      </c>
      <c r="AC4942" s="3">
        <v>0</v>
      </c>
      <c r="AD4942" s="2">
        <v>-7297347.0099999998</v>
      </c>
      <c r="AE4942" s="3">
        <v>599122533.62</v>
      </c>
      <c r="AF4942" s="3">
        <v>12164932.65</v>
      </c>
      <c r="AG4942" s="3">
        <v>2628720.44</v>
      </c>
      <c r="AH4942" s="3">
        <v>103699.7</v>
      </c>
      <c r="AI4942" s="3">
        <v>2074</v>
      </c>
      <c r="AJ4942" s="2">
        <v>-10188946.82</v>
      </c>
    </row>
    <row r="4943" spans="1:36" hidden="1" x14ac:dyDescent="0.25">
      <c r="A4943">
        <v>2</v>
      </c>
      <c r="B4943" t="s">
        <v>1603</v>
      </c>
      <c r="C4943">
        <v>131270100071</v>
      </c>
      <c r="D4943" t="s">
        <v>124</v>
      </c>
      <c r="E4943"/>
      <c r="F4943" t="s">
        <v>1604</v>
      </c>
      <c r="G4943" s="1">
        <v>43745</v>
      </c>
      <c r="H4943" t="s">
        <v>31</v>
      </c>
      <c r="I4943" t="s">
        <v>32</v>
      </c>
      <c r="J4943">
        <v>255467.04</v>
      </c>
      <c r="K4943">
        <v>5109.34</v>
      </c>
      <c r="L4943">
        <v>0</v>
      </c>
      <c r="M4943"/>
      <c r="N4943">
        <v>0</v>
      </c>
      <c r="O4943">
        <v>0</v>
      </c>
      <c r="P4943" t="s">
        <v>117</v>
      </c>
      <c r="Q4943"/>
      <c r="R4943">
        <v>66</v>
      </c>
      <c r="S4943" s="2">
        <f>_xlfn.XLOOKUP(P4943,rif_fee_schedule!$A$2:$A$84,rif_fee_schedule!C$2:C$84, 0)</f>
        <v>2634</v>
      </c>
      <c r="T4943" s="2">
        <f>_xlfn.XLOOKUP(P4943,rif_fee_schedule!$A$2:$A$84,rif_fee_schedule!D$2:D$84, 0)</f>
        <v>2490</v>
      </c>
      <c r="U4943" s="4">
        <f t="shared" si="236"/>
        <v>173844</v>
      </c>
      <c r="V4943" s="4">
        <f t="shared" si="237"/>
        <v>164340</v>
      </c>
      <c r="W4943"/>
      <c r="X4943"/>
      <c r="Y4943" s="3">
        <v>272008405.74000001</v>
      </c>
      <c r="Z4943" s="3">
        <v>5573244.3300000001</v>
      </c>
      <c r="AA4943" s="3">
        <v>0</v>
      </c>
      <c r="AB4943">
        <v>0</v>
      </c>
      <c r="AC4943" s="3">
        <v>0</v>
      </c>
      <c r="AD4943" s="2">
        <v>-7297347.0099999998</v>
      </c>
      <c r="AE4943" s="3">
        <v>599122533.62</v>
      </c>
      <c r="AF4943" s="3">
        <v>12164932.65</v>
      </c>
      <c r="AG4943" s="3">
        <v>2628720.44</v>
      </c>
      <c r="AH4943" s="3">
        <v>103699.7</v>
      </c>
      <c r="AI4943" s="3">
        <v>2074</v>
      </c>
      <c r="AJ4943" s="2">
        <v>-10188946.82</v>
      </c>
    </row>
    <row r="4944" spans="1:36" hidden="1" x14ac:dyDescent="0.25">
      <c r="A4944">
        <v>2</v>
      </c>
      <c r="B4944" t="s">
        <v>1249</v>
      </c>
      <c r="C4944">
        <v>131220081490</v>
      </c>
      <c r="D4944" t="s">
        <v>124</v>
      </c>
      <c r="E4944"/>
      <c r="F4944" t="s">
        <v>1250</v>
      </c>
      <c r="G4944" s="1">
        <v>43745</v>
      </c>
      <c r="H4944" t="s">
        <v>31</v>
      </c>
      <c r="I4944" t="s">
        <v>32</v>
      </c>
      <c r="J4944">
        <v>309331.09000000003</v>
      </c>
      <c r="K4944">
        <v>6186.62</v>
      </c>
      <c r="L4944">
        <v>0</v>
      </c>
      <c r="M4944"/>
      <c r="N4944">
        <v>0</v>
      </c>
      <c r="O4944">
        <v>0</v>
      </c>
      <c r="P4944" t="s">
        <v>45</v>
      </c>
      <c r="Q4944"/>
      <c r="R4944" s="2">
        <v>-8378</v>
      </c>
      <c r="S4944" s="2">
        <f>_xlfn.XLOOKUP(P4944,rif_fee_schedule!$A$2:$A$84,rif_fee_schedule!C$2:C$84, 0)</f>
        <v>11.821</v>
      </c>
      <c r="T4944" s="2">
        <f>_xlfn.XLOOKUP(P4944,rif_fee_schedule!$A$2:$A$84,rif_fee_schedule!D$2:D$84, 0)</f>
        <v>11.177</v>
      </c>
      <c r="U4944" s="4">
        <f t="shared" si="236"/>
        <v>-99036.338000000003</v>
      </c>
      <c r="V4944" s="4">
        <f t="shared" si="237"/>
        <v>-93640.906000000003</v>
      </c>
      <c r="W4944" s="2"/>
      <c r="X4944" s="2"/>
      <c r="Y4944" s="3">
        <v>272008405.74000001</v>
      </c>
      <c r="Z4944" s="3">
        <v>5573244.3300000001</v>
      </c>
      <c r="AA4944" s="3">
        <v>0</v>
      </c>
      <c r="AB4944">
        <v>0</v>
      </c>
      <c r="AC4944" s="3">
        <v>0</v>
      </c>
      <c r="AD4944" s="2">
        <v>-7297347.0099999998</v>
      </c>
      <c r="AE4944" s="3">
        <v>599122533.62</v>
      </c>
      <c r="AF4944" s="3">
        <v>12164932.65</v>
      </c>
      <c r="AG4944" s="3">
        <v>2628720.44</v>
      </c>
      <c r="AH4944" s="3">
        <v>103699.7</v>
      </c>
      <c r="AI4944" s="3">
        <v>2074</v>
      </c>
      <c r="AJ4944" s="2">
        <v>-10188946.82</v>
      </c>
    </row>
    <row r="4945" spans="1:36" hidden="1" x14ac:dyDescent="0.25">
      <c r="A4945">
        <v>2</v>
      </c>
      <c r="B4945" t="s">
        <v>1249</v>
      </c>
      <c r="C4945">
        <v>131220081490</v>
      </c>
      <c r="D4945" t="s">
        <v>124</v>
      </c>
      <c r="E4945"/>
      <c r="F4945" t="s">
        <v>1250</v>
      </c>
      <c r="G4945" s="1">
        <v>43745</v>
      </c>
      <c r="H4945" t="s">
        <v>31</v>
      </c>
      <c r="I4945" t="s">
        <v>32</v>
      </c>
      <c r="J4945">
        <v>309331.09000000003</v>
      </c>
      <c r="K4945">
        <v>6186.62</v>
      </c>
      <c r="L4945">
        <v>0</v>
      </c>
      <c r="M4945"/>
      <c r="N4945">
        <v>0</v>
      </c>
      <c r="O4945">
        <v>0</v>
      </c>
      <c r="P4945" t="s">
        <v>114</v>
      </c>
      <c r="Q4945"/>
      <c r="R4945">
        <v>-2</v>
      </c>
      <c r="S4945" s="2">
        <f>_xlfn.XLOOKUP(P4945,rif_fee_schedule!$A$2:$A$84,rif_fee_schedule!C$2:C$84, 0)</f>
        <v>2634</v>
      </c>
      <c r="T4945" s="2">
        <f>_xlfn.XLOOKUP(P4945,rif_fee_schedule!$A$2:$A$84,rif_fee_schedule!D$2:D$84, 0)</f>
        <v>2490</v>
      </c>
      <c r="U4945" s="4">
        <f t="shared" si="236"/>
        <v>-5268</v>
      </c>
      <c r="V4945" s="4">
        <f t="shared" si="237"/>
        <v>-4980</v>
      </c>
      <c r="W4945"/>
      <c r="X4945"/>
      <c r="Y4945" s="3">
        <v>272008405.74000001</v>
      </c>
      <c r="Z4945" s="3">
        <v>5573244.3300000001</v>
      </c>
      <c r="AA4945" s="3">
        <v>0</v>
      </c>
      <c r="AB4945">
        <v>0</v>
      </c>
      <c r="AC4945" s="3">
        <v>0</v>
      </c>
      <c r="AD4945" s="2">
        <v>-7297347.0099999998</v>
      </c>
      <c r="AE4945" s="3">
        <v>599122533.62</v>
      </c>
      <c r="AF4945" s="3">
        <v>12164932.65</v>
      </c>
      <c r="AG4945" s="3">
        <v>2628720.44</v>
      </c>
      <c r="AH4945" s="3">
        <v>103699.7</v>
      </c>
      <c r="AI4945" s="3">
        <v>2074</v>
      </c>
      <c r="AJ4945" s="2">
        <v>-10188946.82</v>
      </c>
    </row>
    <row r="4946" spans="1:36" hidden="1" x14ac:dyDescent="0.25">
      <c r="A4946">
        <v>2</v>
      </c>
      <c r="B4946" t="s">
        <v>1249</v>
      </c>
      <c r="C4946">
        <v>131220081490</v>
      </c>
      <c r="D4946" t="s">
        <v>124</v>
      </c>
      <c r="E4946"/>
      <c r="F4946" t="s">
        <v>1250</v>
      </c>
      <c r="G4946" s="1">
        <v>43745</v>
      </c>
      <c r="H4946" t="s">
        <v>31</v>
      </c>
      <c r="I4946" t="s">
        <v>32</v>
      </c>
      <c r="J4946">
        <v>309331.09000000003</v>
      </c>
      <c r="K4946">
        <v>6186.62</v>
      </c>
      <c r="L4946">
        <v>0</v>
      </c>
      <c r="M4946"/>
      <c r="N4946">
        <v>0</v>
      </c>
      <c r="O4946">
        <v>0</v>
      </c>
      <c r="P4946" t="s">
        <v>72</v>
      </c>
      <c r="Q4946"/>
      <c r="R4946">
        <v>-207</v>
      </c>
      <c r="S4946" s="2">
        <f>_xlfn.XLOOKUP(P4946,rif_fee_schedule!$A$2:$A$84,rif_fee_schedule!C$2:C$84, 0)</f>
        <v>9.7780000000000005</v>
      </c>
      <c r="T4946" s="2">
        <f>_xlfn.XLOOKUP(P4946,rif_fee_schedule!$A$2:$A$84,rif_fee_schedule!D$2:D$84, 0)</f>
        <v>9.2460000000000004</v>
      </c>
      <c r="U4946" s="4">
        <f t="shared" si="236"/>
        <v>-2024.046</v>
      </c>
      <c r="V4946" s="4">
        <f t="shared" si="237"/>
        <v>-1913.922</v>
      </c>
      <c r="W4946"/>
      <c r="X4946"/>
      <c r="Y4946" s="3">
        <v>272008405.74000001</v>
      </c>
      <c r="Z4946" s="3">
        <v>5573244.3300000001</v>
      </c>
      <c r="AA4946" s="3">
        <v>0</v>
      </c>
      <c r="AB4946">
        <v>0</v>
      </c>
      <c r="AC4946" s="3">
        <v>0</v>
      </c>
      <c r="AD4946" s="2">
        <v>-7297347.0099999998</v>
      </c>
      <c r="AE4946" s="3">
        <v>599122533.62</v>
      </c>
      <c r="AF4946" s="3">
        <v>12164932.65</v>
      </c>
      <c r="AG4946" s="3">
        <v>2628720.44</v>
      </c>
      <c r="AH4946" s="3">
        <v>103699.7</v>
      </c>
      <c r="AI4946" s="3">
        <v>2074</v>
      </c>
      <c r="AJ4946" s="2">
        <v>-10188946.82</v>
      </c>
    </row>
    <row r="4947" spans="1:36" hidden="1" x14ac:dyDescent="0.25">
      <c r="A4947">
        <v>2</v>
      </c>
      <c r="B4947" t="s">
        <v>1249</v>
      </c>
      <c r="C4947">
        <v>131220081490</v>
      </c>
      <c r="D4947" t="s">
        <v>124</v>
      </c>
      <c r="E4947"/>
      <c r="F4947" t="s">
        <v>1250</v>
      </c>
      <c r="G4947" s="1">
        <v>43745</v>
      </c>
      <c r="H4947" t="s">
        <v>31</v>
      </c>
      <c r="I4947" t="s">
        <v>32</v>
      </c>
      <c r="J4947">
        <v>309331.09000000003</v>
      </c>
      <c r="K4947">
        <v>6186.62</v>
      </c>
      <c r="L4947">
        <v>0</v>
      </c>
      <c r="M4947"/>
      <c r="N4947">
        <v>0</v>
      </c>
      <c r="O4947">
        <v>0</v>
      </c>
      <c r="P4947" t="s">
        <v>117</v>
      </c>
      <c r="Q4947"/>
      <c r="R4947">
        <v>119</v>
      </c>
      <c r="S4947" s="2">
        <f>_xlfn.XLOOKUP(P4947,rif_fee_schedule!$A$2:$A$84,rif_fee_schedule!C$2:C$84, 0)</f>
        <v>2634</v>
      </c>
      <c r="T4947" s="2">
        <f>_xlfn.XLOOKUP(P4947,rif_fee_schedule!$A$2:$A$84,rif_fee_schedule!D$2:D$84, 0)</f>
        <v>2490</v>
      </c>
      <c r="U4947" s="4">
        <f t="shared" si="236"/>
        <v>313446</v>
      </c>
      <c r="V4947" s="4">
        <f t="shared" si="237"/>
        <v>296310</v>
      </c>
      <c r="W4947"/>
      <c r="X4947"/>
      <c r="Y4947" s="3">
        <v>272008405.74000001</v>
      </c>
      <c r="Z4947" s="3">
        <v>5573244.3300000001</v>
      </c>
      <c r="AA4947" s="3">
        <v>0</v>
      </c>
      <c r="AB4947">
        <v>0</v>
      </c>
      <c r="AC4947" s="3">
        <v>0</v>
      </c>
      <c r="AD4947" s="2">
        <v>-7297347.0099999998</v>
      </c>
      <c r="AE4947" s="3">
        <v>599122533.62</v>
      </c>
      <c r="AF4947" s="3">
        <v>12164932.65</v>
      </c>
      <c r="AG4947" s="3">
        <v>2628720.44</v>
      </c>
      <c r="AH4947" s="3">
        <v>103699.7</v>
      </c>
      <c r="AI4947" s="3">
        <v>2074</v>
      </c>
      <c r="AJ4947" s="2">
        <v>-10188946.82</v>
      </c>
    </row>
    <row r="4948" spans="1:36" hidden="1" x14ac:dyDescent="0.25">
      <c r="A4948">
        <v>2</v>
      </c>
      <c r="B4948" t="s">
        <v>2898</v>
      </c>
      <c r="C4948">
        <v>3031220740020</v>
      </c>
      <c r="D4948" t="s">
        <v>2899</v>
      </c>
      <c r="E4948"/>
      <c r="F4948"/>
      <c r="G4948" s="1">
        <v>43754</v>
      </c>
      <c r="H4948" t="s">
        <v>31</v>
      </c>
      <c r="I4948" t="s">
        <v>32</v>
      </c>
      <c r="J4948">
        <v>259453.98</v>
      </c>
      <c r="K4948">
        <v>5189.08</v>
      </c>
      <c r="L4948">
        <v>0</v>
      </c>
      <c r="M4948"/>
      <c r="N4948">
        <v>0</v>
      </c>
      <c r="O4948">
        <v>0</v>
      </c>
      <c r="P4948" t="s">
        <v>951</v>
      </c>
      <c r="Q4948"/>
      <c r="R4948">
        <v>76</v>
      </c>
      <c r="S4948" s="2">
        <f>_xlfn.XLOOKUP(P4948,rif_fee_schedule!$A$2:$A$84,rif_fee_schedule!C$2:C$84, 0)</f>
        <v>0</v>
      </c>
      <c r="T4948" s="2">
        <f>_xlfn.XLOOKUP(P4948,rif_fee_schedule!$A$2:$A$84,rif_fee_schedule!D$2:D$84, 0)</f>
        <v>0</v>
      </c>
      <c r="U4948" s="4">
        <f t="shared" si="236"/>
        <v>0</v>
      </c>
      <c r="V4948" s="4">
        <f t="shared" si="237"/>
        <v>0</v>
      </c>
      <c r="W4948"/>
      <c r="X4948"/>
      <c r="Y4948" s="3">
        <v>272008405.74000001</v>
      </c>
      <c r="Z4948" s="3">
        <v>5573244.3300000001</v>
      </c>
      <c r="AA4948" s="3">
        <v>0</v>
      </c>
      <c r="AB4948">
        <v>0</v>
      </c>
      <c r="AC4948" s="3">
        <v>0</v>
      </c>
      <c r="AD4948" s="2">
        <v>-7297347.0099999998</v>
      </c>
      <c r="AE4948" s="3">
        <v>599122533.62</v>
      </c>
      <c r="AF4948" s="3">
        <v>12164932.65</v>
      </c>
      <c r="AG4948" s="3">
        <v>2628720.44</v>
      </c>
      <c r="AH4948" s="3">
        <v>103699.7</v>
      </c>
      <c r="AI4948" s="3">
        <v>2074</v>
      </c>
      <c r="AJ4948" s="2">
        <v>-10188946.82</v>
      </c>
    </row>
    <row r="4949" spans="1:36" hidden="1" x14ac:dyDescent="0.25">
      <c r="A4949">
        <v>2</v>
      </c>
      <c r="B4949" t="s">
        <v>1034</v>
      </c>
      <c r="C4949">
        <v>102030601040</v>
      </c>
      <c r="D4949" t="s">
        <v>124</v>
      </c>
      <c r="E4949"/>
      <c r="F4949"/>
      <c r="G4949" s="1">
        <v>43669</v>
      </c>
      <c r="H4949" t="s">
        <v>31</v>
      </c>
      <c r="I4949" t="s">
        <v>32</v>
      </c>
      <c r="J4949">
        <v>26215.3</v>
      </c>
      <c r="K4949">
        <v>524.30999999999995</v>
      </c>
      <c r="L4949">
        <v>0</v>
      </c>
      <c r="M4949"/>
      <c r="N4949">
        <v>0</v>
      </c>
      <c r="O4949">
        <v>0</v>
      </c>
      <c r="P4949" t="s">
        <v>113</v>
      </c>
      <c r="Q4949"/>
      <c r="R4949">
        <v>6</v>
      </c>
      <c r="S4949" s="2">
        <f>_xlfn.XLOOKUP(P4949,rif_fee_schedule!$A$2:$A$84,rif_fee_schedule!C$2:C$84, 0)</f>
        <v>4214</v>
      </c>
      <c r="T4949" s="2">
        <f>_xlfn.XLOOKUP(P4949,rif_fee_schedule!$A$2:$A$84,rif_fee_schedule!D$2:D$84, 0)</f>
        <v>3984</v>
      </c>
      <c r="U4949" s="4">
        <f t="shared" si="236"/>
        <v>25284</v>
      </c>
      <c r="V4949" s="4">
        <f t="shared" si="237"/>
        <v>23904</v>
      </c>
      <c r="W4949"/>
      <c r="X4949"/>
      <c r="Y4949" s="3">
        <v>272008405.74000001</v>
      </c>
      <c r="Z4949" s="3">
        <v>5573244.3300000001</v>
      </c>
      <c r="AA4949" s="3">
        <v>0</v>
      </c>
      <c r="AB4949">
        <v>0</v>
      </c>
      <c r="AC4949" s="3">
        <v>0</v>
      </c>
      <c r="AD4949" s="2">
        <v>-7297347.0099999998</v>
      </c>
      <c r="AE4949" s="3">
        <v>599122533.62</v>
      </c>
      <c r="AF4949" s="3">
        <v>12164932.65</v>
      </c>
      <c r="AG4949" s="3">
        <v>2628720.44</v>
      </c>
      <c r="AH4949" s="3">
        <v>103699.7</v>
      </c>
      <c r="AI4949" s="3">
        <v>2074</v>
      </c>
      <c r="AJ4949" s="2">
        <v>-10188946.82</v>
      </c>
    </row>
    <row r="4950" spans="1:36" hidden="1" x14ac:dyDescent="0.25">
      <c r="A4950">
        <v>2</v>
      </c>
      <c r="B4950" t="s">
        <v>1034</v>
      </c>
      <c r="C4950">
        <v>102030601040</v>
      </c>
      <c r="D4950" t="s">
        <v>124</v>
      </c>
      <c r="E4950"/>
      <c r="F4950"/>
      <c r="G4950" s="1">
        <v>43669</v>
      </c>
      <c r="H4950" t="s">
        <v>31</v>
      </c>
      <c r="I4950" t="s">
        <v>32</v>
      </c>
      <c r="J4950">
        <v>26215.3</v>
      </c>
      <c r="K4950">
        <v>524.30999999999995</v>
      </c>
      <c r="L4950">
        <v>0</v>
      </c>
      <c r="M4950"/>
      <c r="N4950">
        <v>0</v>
      </c>
      <c r="O4950">
        <v>0</v>
      </c>
      <c r="P4950" t="s">
        <v>114</v>
      </c>
      <c r="Q4950"/>
      <c r="R4950">
        <v>-2</v>
      </c>
      <c r="S4950" s="2">
        <f>_xlfn.XLOOKUP(P4950,rif_fee_schedule!$A$2:$A$84,rif_fee_schedule!C$2:C$84, 0)</f>
        <v>2634</v>
      </c>
      <c r="T4950" s="2">
        <f>_xlfn.XLOOKUP(P4950,rif_fee_schedule!$A$2:$A$84,rif_fee_schedule!D$2:D$84, 0)</f>
        <v>2490</v>
      </c>
      <c r="U4950" s="4">
        <f t="shared" si="236"/>
        <v>-5268</v>
      </c>
      <c r="V4950" s="4">
        <f t="shared" si="237"/>
        <v>-4980</v>
      </c>
      <c r="W4950"/>
      <c r="X4950"/>
      <c r="Y4950" s="3">
        <v>272008405.74000001</v>
      </c>
      <c r="Z4950" s="3">
        <v>5573244.3300000001</v>
      </c>
      <c r="AA4950" s="3">
        <v>0</v>
      </c>
      <c r="AB4950">
        <v>0</v>
      </c>
      <c r="AC4950" s="3">
        <v>0</v>
      </c>
      <c r="AD4950" s="2">
        <v>-7297347.0099999998</v>
      </c>
      <c r="AE4950" s="3">
        <v>599122533.62</v>
      </c>
      <c r="AF4950" s="3">
        <v>12164932.65</v>
      </c>
      <c r="AG4950" s="3">
        <v>2628720.44</v>
      </c>
      <c r="AH4950" s="3">
        <v>103699.7</v>
      </c>
      <c r="AI4950" s="3">
        <v>2074</v>
      </c>
      <c r="AJ4950" s="2">
        <v>-10188946.82</v>
      </c>
    </row>
    <row r="4951" spans="1:36" hidden="1" x14ac:dyDescent="0.25">
      <c r="A4951">
        <v>2</v>
      </c>
      <c r="B4951" t="s">
        <v>1033</v>
      </c>
      <c r="C4951">
        <v>102030601040</v>
      </c>
      <c r="D4951" t="s">
        <v>124</v>
      </c>
      <c r="E4951"/>
      <c r="F4951"/>
      <c r="G4951" s="1">
        <v>43669</v>
      </c>
      <c r="H4951" t="s">
        <v>31</v>
      </c>
      <c r="I4951" t="s">
        <v>32</v>
      </c>
      <c r="J4951">
        <v>12319.16</v>
      </c>
      <c r="K4951">
        <v>246.38</v>
      </c>
      <c r="L4951">
        <v>0</v>
      </c>
      <c r="M4951"/>
      <c r="N4951">
        <v>0</v>
      </c>
      <c r="O4951">
        <v>0</v>
      </c>
      <c r="P4951" t="s">
        <v>113</v>
      </c>
      <c r="Q4951"/>
      <c r="R4951">
        <v>2</v>
      </c>
      <c r="S4951" s="2">
        <f>_xlfn.XLOOKUP(P4951,rif_fee_schedule!$A$2:$A$84,rif_fee_schedule!C$2:C$84, 0)</f>
        <v>4214</v>
      </c>
      <c r="T4951" s="2">
        <f>_xlfn.XLOOKUP(P4951,rif_fee_schedule!$A$2:$A$84,rif_fee_schedule!D$2:D$84, 0)</f>
        <v>3984</v>
      </c>
      <c r="U4951" s="4">
        <f t="shared" si="236"/>
        <v>8428</v>
      </c>
      <c r="V4951" s="4">
        <f t="shared" si="237"/>
        <v>7968</v>
      </c>
      <c r="W4951"/>
      <c r="X4951"/>
      <c r="Y4951" s="3">
        <v>272008405.74000001</v>
      </c>
      <c r="Z4951" s="3">
        <v>5573244.3300000001</v>
      </c>
      <c r="AA4951" s="3">
        <v>0</v>
      </c>
      <c r="AB4951">
        <v>0</v>
      </c>
      <c r="AC4951" s="3">
        <v>0</v>
      </c>
      <c r="AD4951" s="2">
        <v>-7297347.0099999998</v>
      </c>
      <c r="AE4951" s="3">
        <v>599122533.62</v>
      </c>
      <c r="AF4951" s="3">
        <v>12164932.65</v>
      </c>
      <c r="AG4951" s="3">
        <v>2628720.44</v>
      </c>
      <c r="AH4951" s="3">
        <v>103699.7</v>
      </c>
      <c r="AI4951" s="3">
        <v>2074</v>
      </c>
      <c r="AJ4951" s="2">
        <v>-10188946.82</v>
      </c>
    </row>
    <row r="4952" spans="1:36" hidden="1" x14ac:dyDescent="0.25">
      <c r="A4952">
        <v>2</v>
      </c>
      <c r="B4952" t="s">
        <v>1210</v>
      </c>
      <c r="C4952">
        <v>131140710010</v>
      </c>
      <c r="D4952" t="s">
        <v>1211</v>
      </c>
      <c r="E4952"/>
      <c r="F4952" t="s">
        <v>1212</v>
      </c>
      <c r="G4952" s="1">
        <v>43754</v>
      </c>
      <c r="H4952" t="s">
        <v>31</v>
      </c>
      <c r="I4952" t="s">
        <v>32</v>
      </c>
      <c r="J4952">
        <v>476908.24</v>
      </c>
      <c r="K4952">
        <v>9538.16</v>
      </c>
      <c r="L4952">
        <v>0</v>
      </c>
      <c r="M4952"/>
      <c r="N4952">
        <v>0</v>
      </c>
      <c r="O4952">
        <v>0</v>
      </c>
      <c r="P4952" t="s">
        <v>117</v>
      </c>
      <c r="Q4952"/>
      <c r="R4952">
        <v>120</v>
      </c>
      <c r="S4952" s="2">
        <f>_xlfn.XLOOKUP(P4952,rif_fee_schedule!$A$2:$A$84,rif_fee_schedule!C$2:C$84, 0)</f>
        <v>2634</v>
      </c>
      <c r="T4952" s="2">
        <f>_xlfn.XLOOKUP(P4952,rif_fee_schedule!$A$2:$A$84,rif_fee_schedule!D$2:D$84, 0)</f>
        <v>2490</v>
      </c>
      <c r="U4952" s="4">
        <f t="shared" si="236"/>
        <v>316080</v>
      </c>
      <c r="V4952" s="4">
        <f t="shared" si="237"/>
        <v>298800</v>
      </c>
      <c r="W4952"/>
      <c r="X4952"/>
      <c r="Y4952" s="3">
        <v>272008405.74000001</v>
      </c>
      <c r="Z4952" s="3">
        <v>5573244.3300000001</v>
      </c>
      <c r="AA4952" s="3">
        <v>0</v>
      </c>
      <c r="AB4952">
        <v>0</v>
      </c>
      <c r="AC4952" s="3">
        <v>0</v>
      </c>
      <c r="AD4952" s="2">
        <v>-7297347.0099999998</v>
      </c>
      <c r="AE4952" s="3">
        <v>599122533.62</v>
      </c>
      <c r="AF4952" s="3">
        <v>12164932.65</v>
      </c>
      <c r="AG4952" s="3">
        <v>2628720.44</v>
      </c>
      <c r="AH4952" s="3">
        <v>103699.7</v>
      </c>
      <c r="AI4952" s="3">
        <v>2074</v>
      </c>
      <c r="AJ4952" s="2">
        <v>-10188946.82</v>
      </c>
    </row>
    <row r="4953" spans="1:36" hidden="1" x14ac:dyDescent="0.25">
      <c r="A4953">
        <v>2</v>
      </c>
      <c r="B4953" t="s">
        <v>1474</v>
      </c>
      <c r="C4953">
        <v>131250884650</v>
      </c>
      <c r="D4953" t="s">
        <v>124</v>
      </c>
      <c r="E4953"/>
      <c r="F4953"/>
      <c r="G4953" s="1">
        <v>43747</v>
      </c>
      <c r="H4953" t="s">
        <v>31</v>
      </c>
      <c r="I4953" t="s">
        <v>32</v>
      </c>
      <c r="J4953">
        <v>65812.37</v>
      </c>
      <c r="K4953">
        <v>1316.25</v>
      </c>
      <c r="L4953">
        <v>0</v>
      </c>
      <c r="M4953"/>
      <c r="N4953">
        <v>0</v>
      </c>
      <c r="O4953">
        <v>0</v>
      </c>
      <c r="P4953" t="s">
        <v>90</v>
      </c>
      <c r="Q4953"/>
      <c r="R4953" s="2">
        <v>-1834</v>
      </c>
      <c r="S4953" s="2">
        <f>_xlfn.XLOOKUP(P4953,rif_fee_schedule!$A$2:$A$84,rif_fee_schedule!C$2:C$84, 0)</f>
        <v>8.8330000000000002</v>
      </c>
      <c r="T4953" s="2">
        <f>_xlfn.XLOOKUP(P4953,rif_fee_schedule!$A$2:$A$84,rif_fee_schedule!D$2:D$84, 0)</f>
        <v>8.3520000000000003</v>
      </c>
      <c r="U4953" s="4">
        <f t="shared" si="236"/>
        <v>-16199.722</v>
      </c>
      <c r="V4953" s="4">
        <f t="shared" si="237"/>
        <v>-15317.568000000001</v>
      </c>
      <c r="W4953" s="2"/>
      <c r="X4953" s="2"/>
      <c r="Y4953" s="3">
        <v>272008405.74000001</v>
      </c>
      <c r="Z4953" s="3">
        <v>5573244.3300000001</v>
      </c>
      <c r="AA4953" s="3">
        <v>0</v>
      </c>
      <c r="AB4953">
        <v>0</v>
      </c>
      <c r="AC4953" s="3">
        <v>0</v>
      </c>
      <c r="AD4953" s="2">
        <v>-7297347.0099999998</v>
      </c>
      <c r="AE4953" s="3">
        <v>599122533.62</v>
      </c>
      <c r="AF4953" s="3">
        <v>12164932.65</v>
      </c>
      <c r="AG4953" s="3">
        <v>2628720.44</v>
      </c>
      <c r="AH4953" s="3">
        <v>103699.7</v>
      </c>
      <c r="AI4953" s="3">
        <v>2074</v>
      </c>
      <c r="AJ4953" s="2">
        <v>-10188946.82</v>
      </c>
    </row>
    <row r="4954" spans="1:36" hidden="1" x14ac:dyDescent="0.25">
      <c r="A4954">
        <v>2</v>
      </c>
      <c r="B4954" t="s">
        <v>1474</v>
      </c>
      <c r="C4954">
        <v>131250884650</v>
      </c>
      <c r="D4954" t="s">
        <v>124</v>
      </c>
      <c r="E4954"/>
      <c r="F4954"/>
      <c r="G4954" s="1">
        <v>43747</v>
      </c>
      <c r="H4954" t="s">
        <v>31</v>
      </c>
      <c r="I4954" t="s">
        <v>32</v>
      </c>
      <c r="J4954">
        <v>65812.37</v>
      </c>
      <c r="K4954">
        <v>1316.25</v>
      </c>
      <c r="L4954">
        <v>0</v>
      </c>
      <c r="M4954"/>
      <c r="N4954">
        <v>0</v>
      </c>
      <c r="O4954">
        <v>0</v>
      </c>
      <c r="P4954" t="s">
        <v>112</v>
      </c>
      <c r="Q4954"/>
      <c r="R4954" s="2">
        <v>1834</v>
      </c>
      <c r="S4954" s="2">
        <f>_xlfn.XLOOKUP(P4954,rif_fee_schedule!$A$2:$A$84,rif_fee_schedule!C$2:C$84, 0)</f>
        <v>32.612000000000002</v>
      </c>
      <c r="T4954" s="2">
        <f>_xlfn.XLOOKUP(P4954,rif_fee_schedule!$A$2:$A$84,rif_fee_schedule!D$2:D$84, 0)</f>
        <v>30.835000000000001</v>
      </c>
      <c r="U4954" s="4">
        <f t="shared" si="236"/>
        <v>59810.408000000003</v>
      </c>
      <c r="V4954" s="4">
        <f t="shared" si="237"/>
        <v>56551.39</v>
      </c>
      <c r="W4954" s="2"/>
      <c r="X4954" s="2"/>
      <c r="Y4954" s="3">
        <v>272008405.74000001</v>
      </c>
      <c r="Z4954" s="3">
        <v>5573244.3300000001</v>
      </c>
      <c r="AA4954" s="3">
        <v>0</v>
      </c>
      <c r="AB4954">
        <v>0</v>
      </c>
      <c r="AC4954" s="3">
        <v>0</v>
      </c>
      <c r="AD4954" s="2">
        <v>-7297347.0099999998</v>
      </c>
      <c r="AE4954" s="3">
        <v>599122533.62</v>
      </c>
      <c r="AF4954" s="3">
        <v>12164932.65</v>
      </c>
      <c r="AG4954" s="3">
        <v>2628720.44</v>
      </c>
      <c r="AH4954" s="3">
        <v>103699.7</v>
      </c>
      <c r="AI4954" s="3">
        <v>2074</v>
      </c>
      <c r="AJ4954" s="2">
        <v>-10188946.82</v>
      </c>
    </row>
    <row r="4955" spans="1:36" hidden="1" x14ac:dyDescent="0.25">
      <c r="A4955">
        <v>2</v>
      </c>
      <c r="B4955" t="s">
        <v>1946</v>
      </c>
      <c r="C4955">
        <v>141020060410</v>
      </c>
      <c r="D4955" t="s">
        <v>124</v>
      </c>
      <c r="E4955"/>
      <c r="F4955"/>
      <c r="G4955" s="1">
        <v>43726</v>
      </c>
      <c r="H4955" t="s">
        <v>31</v>
      </c>
      <c r="I4955" t="s">
        <v>32</v>
      </c>
      <c r="J4955">
        <v>65958.8</v>
      </c>
      <c r="K4955">
        <v>1319.17</v>
      </c>
      <c r="L4955">
        <v>0</v>
      </c>
      <c r="M4955"/>
      <c r="N4955">
        <v>0</v>
      </c>
      <c r="O4955">
        <v>0</v>
      </c>
      <c r="P4955" t="s">
        <v>838</v>
      </c>
      <c r="Q4955"/>
      <c r="R4955">
        <v>10</v>
      </c>
      <c r="S4955" s="2">
        <f>_xlfn.XLOOKUP(P4955,rif_fee_schedule!$A$2:$A$84,rif_fee_schedule!C$2:C$84, 0)</f>
        <v>5712</v>
      </c>
      <c r="T4955" s="2">
        <f>_xlfn.XLOOKUP(P4955,rif_fee_schedule!$A$2:$A$84,rif_fee_schedule!D$2:D$84, 0)</f>
        <v>5401</v>
      </c>
      <c r="U4955" s="4">
        <f t="shared" si="236"/>
        <v>57120</v>
      </c>
      <c r="V4955" s="4">
        <f t="shared" si="237"/>
        <v>54010</v>
      </c>
      <c r="W4955"/>
      <c r="X4955"/>
      <c r="Y4955" s="3">
        <v>272008405.74000001</v>
      </c>
      <c r="Z4955" s="3">
        <v>5573244.3300000001</v>
      </c>
      <c r="AA4955" s="3">
        <v>0</v>
      </c>
      <c r="AB4955">
        <v>0</v>
      </c>
      <c r="AC4955" s="3">
        <v>0</v>
      </c>
      <c r="AD4955" s="2">
        <v>-7297347.0099999998</v>
      </c>
      <c r="AE4955" s="3">
        <v>599122533.62</v>
      </c>
      <c r="AF4955" s="3">
        <v>12164932.65</v>
      </c>
      <c r="AG4955" s="3">
        <v>2628720.44</v>
      </c>
      <c r="AH4955" s="3">
        <v>103699.7</v>
      </c>
      <c r="AI4955" s="3">
        <v>2074</v>
      </c>
      <c r="AJ4955" s="2">
        <v>-10188946.82</v>
      </c>
    </row>
    <row r="4956" spans="1:36" hidden="1" x14ac:dyDescent="0.25">
      <c r="A4956">
        <v>2</v>
      </c>
      <c r="B4956" t="s">
        <v>1946</v>
      </c>
      <c r="C4956">
        <v>141020060410</v>
      </c>
      <c r="D4956" t="s">
        <v>124</v>
      </c>
      <c r="E4956"/>
      <c r="F4956"/>
      <c r="G4956" s="1">
        <v>43726</v>
      </c>
      <c r="H4956" t="s">
        <v>31</v>
      </c>
      <c r="I4956" t="s">
        <v>32</v>
      </c>
      <c r="J4956">
        <v>65958.8</v>
      </c>
      <c r="K4956">
        <v>1319.17</v>
      </c>
      <c r="L4956">
        <v>0</v>
      </c>
      <c r="M4956"/>
      <c r="N4956">
        <v>0</v>
      </c>
      <c r="O4956">
        <v>0</v>
      </c>
      <c r="P4956" t="s">
        <v>77</v>
      </c>
      <c r="Q4956"/>
      <c r="R4956">
        <v>-2</v>
      </c>
      <c r="S4956" s="2">
        <f>_xlfn.XLOOKUP(P4956,rif_fee_schedule!$A$2:$A$84,rif_fee_schedule!C$2:C$84, 0)</f>
        <v>6001</v>
      </c>
      <c r="T4956" s="2">
        <f>_xlfn.XLOOKUP(P4956,rif_fee_schedule!$A$2:$A$84,rif_fee_schedule!D$2:D$84, 0)</f>
        <v>5674</v>
      </c>
      <c r="U4956" s="4">
        <f t="shared" si="236"/>
        <v>-12002</v>
      </c>
      <c r="V4956" s="4">
        <f t="shared" si="237"/>
        <v>-11348</v>
      </c>
      <c r="W4956"/>
      <c r="X4956"/>
      <c r="Y4956" s="3">
        <v>272008405.74000001</v>
      </c>
      <c r="Z4956" s="3">
        <v>5573244.3300000001</v>
      </c>
      <c r="AA4956" s="3">
        <v>0</v>
      </c>
      <c r="AB4956">
        <v>0</v>
      </c>
      <c r="AC4956" s="3">
        <v>0</v>
      </c>
      <c r="AD4956" s="2">
        <v>-7297347.0099999998</v>
      </c>
      <c r="AE4956" s="3">
        <v>599122533.62</v>
      </c>
      <c r="AF4956" s="3">
        <v>12164932.65</v>
      </c>
      <c r="AG4956" s="3">
        <v>2628720.44</v>
      </c>
      <c r="AH4956" s="3">
        <v>103699.7</v>
      </c>
      <c r="AI4956" s="3">
        <v>2074</v>
      </c>
      <c r="AJ4956" s="2">
        <v>-10188946.82</v>
      </c>
    </row>
    <row r="4957" spans="1:36" hidden="1" x14ac:dyDescent="0.25">
      <c r="A4957">
        <v>2</v>
      </c>
      <c r="B4957" t="s">
        <v>2360</v>
      </c>
      <c r="C4957">
        <v>141380030020</v>
      </c>
      <c r="D4957" t="s">
        <v>124</v>
      </c>
      <c r="E4957"/>
      <c r="F4957"/>
      <c r="G4957" s="1">
        <v>43634</v>
      </c>
      <c r="H4957" t="s">
        <v>31</v>
      </c>
      <c r="I4957" t="s">
        <v>32</v>
      </c>
      <c r="J4957">
        <v>217997.06</v>
      </c>
      <c r="K4957">
        <v>4359.9399999999996</v>
      </c>
      <c r="L4957">
        <v>0</v>
      </c>
      <c r="M4957"/>
      <c r="N4957">
        <v>0</v>
      </c>
      <c r="O4957">
        <v>0</v>
      </c>
      <c r="P4957" t="s">
        <v>613</v>
      </c>
      <c r="Q4957"/>
      <c r="R4957">
        <v>150</v>
      </c>
      <c r="S4957" s="2">
        <f>_xlfn.XLOOKUP(P4957,rif_fee_schedule!$A$2:$A$84,rif_fee_schedule!C$2:C$84, 0)</f>
        <v>995</v>
      </c>
      <c r="T4957" s="2">
        <f>_xlfn.XLOOKUP(P4957,rif_fee_schedule!$A$2:$A$84,rif_fee_schedule!D$2:D$84, 0)</f>
        <v>940</v>
      </c>
      <c r="U4957" s="4">
        <f t="shared" si="236"/>
        <v>149250</v>
      </c>
      <c r="V4957" s="4">
        <f t="shared" si="237"/>
        <v>141000</v>
      </c>
      <c r="W4957"/>
      <c r="X4957"/>
      <c r="Y4957" s="3">
        <v>272008405.74000001</v>
      </c>
      <c r="Z4957" s="3">
        <v>5573244.3300000001</v>
      </c>
      <c r="AA4957" s="3">
        <v>0</v>
      </c>
      <c r="AB4957">
        <v>0</v>
      </c>
      <c r="AC4957" s="3">
        <v>0</v>
      </c>
      <c r="AD4957" s="2">
        <v>-7297347.0099999998</v>
      </c>
      <c r="AE4957" s="3">
        <v>599122533.62</v>
      </c>
      <c r="AF4957" s="3">
        <v>12164932.65</v>
      </c>
      <c r="AG4957" s="3">
        <v>2628720.44</v>
      </c>
      <c r="AH4957" s="3">
        <v>103699.7</v>
      </c>
      <c r="AI4957" s="3">
        <v>2074</v>
      </c>
      <c r="AJ4957" s="2">
        <v>-10188946.82</v>
      </c>
    </row>
    <row r="4958" spans="1:36" hidden="1" x14ac:dyDescent="0.25">
      <c r="A4958">
        <v>2</v>
      </c>
      <c r="B4958" t="s">
        <v>2360</v>
      </c>
      <c r="C4958">
        <v>141380030020</v>
      </c>
      <c r="D4958" t="s">
        <v>124</v>
      </c>
      <c r="E4958"/>
      <c r="F4958"/>
      <c r="G4958" s="1">
        <v>43634</v>
      </c>
      <c r="H4958" t="s">
        <v>31</v>
      </c>
      <c r="I4958" t="s">
        <v>32</v>
      </c>
      <c r="J4958">
        <v>217997.06</v>
      </c>
      <c r="K4958">
        <v>4359.9399999999996</v>
      </c>
      <c r="L4958">
        <v>0</v>
      </c>
      <c r="M4958"/>
      <c r="N4958">
        <v>0</v>
      </c>
      <c r="O4958">
        <v>0</v>
      </c>
      <c r="P4958" t="s">
        <v>43</v>
      </c>
      <c r="Q4958"/>
      <c r="R4958" s="2">
        <v>-5300</v>
      </c>
      <c r="S4958" s="2">
        <f>_xlfn.XLOOKUP(P4958,rif_fee_schedule!$A$2:$A$84,rif_fee_schedule!C$2:C$84, 0)</f>
        <v>3.1459999999999999</v>
      </c>
      <c r="T4958" s="2">
        <f>_xlfn.XLOOKUP(P4958,rif_fee_schedule!$A$2:$A$84,rif_fee_schedule!D$2:D$84, 0)</f>
        <v>2.9740000000000002</v>
      </c>
      <c r="U4958" s="4">
        <f t="shared" si="236"/>
        <v>-16673.8</v>
      </c>
      <c r="V4958" s="4">
        <f t="shared" si="237"/>
        <v>-15762.2</v>
      </c>
      <c r="W4958" s="2"/>
      <c r="X4958" s="2"/>
      <c r="Y4958" s="3">
        <v>272008405.74000001</v>
      </c>
      <c r="Z4958" s="3">
        <v>5573244.3300000001</v>
      </c>
      <c r="AA4958" s="3">
        <v>0</v>
      </c>
      <c r="AB4958">
        <v>0</v>
      </c>
      <c r="AC4958" s="3">
        <v>0</v>
      </c>
      <c r="AD4958" s="2">
        <v>-7297347.0099999998</v>
      </c>
      <c r="AE4958" s="3">
        <v>599122533.62</v>
      </c>
      <c r="AF4958" s="3">
        <v>12164932.65</v>
      </c>
      <c r="AG4958" s="3">
        <v>2628720.44</v>
      </c>
      <c r="AH4958" s="3">
        <v>103699.7</v>
      </c>
      <c r="AI4958" s="3">
        <v>2074</v>
      </c>
      <c r="AJ4958" s="2">
        <v>-10188946.82</v>
      </c>
    </row>
    <row r="4959" spans="1:36" hidden="1" x14ac:dyDescent="0.25">
      <c r="A4959">
        <v>1</v>
      </c>
      <c r="B4959" t="s">
        <v>630</v>
      </c>
      <c r="C4959">
        <v>3530270080070</v>
      </c>
      <c r="D4959" t="s">
        <v>124</v>
      </c>
      <c r="E4959"/>
      <c r="F4959"/>
      <c r="G4959" s="1">
        <v>43619</v>
      </c>
      <c r="H4959" t="s">
        <v>31</v>
      </c>
      <c r="I4959" t="s">
        <v>32</v>
      </c>
      <c r="J4959">
        <v>28865.8</v>
      </c>
      <c r="K4959">
        <v>577.32000000000005</v>
      </c>
      <c r="L4959">
        <v>0</v>
      </c>
      <c r="M4959"/>
      <c r="N4959">
        <v>0</v>
      </c>
      <c r="O4959">
        <v>0</v>
      </c>
      <c r="P4959" t="s">
        <v>180</v>
      </c>
      <c r="Q4959"/>
      <c r="R4959" s="2">
        <v>1813</v>
      </c>
      <c r="S4959" s="2">
        <f>_xlfn.XLOOKUP(P4959,rif_fee_schedule!$A$2:$A$84,rif_fee_schedule!C$2:C$84, 0)</f>
        <v>20.076000000000001</v>
      </c>
      <c r="T4959" s="2">
        <f>_xlfn.XLOOKUP(P4959,rif_fee_schedule!$A$2:$A$84,rif_fee_schedule!D$2:D$84, 0)</f>
        <v>18.981999999999999</v>
      </c>
      <c r="U4959" s="4">
        <f t="shared" si="236"/>
        <v>36397.788</v>
      </c>
      <c r="V4959" s="4">
        <f t="shared" si="237"/>
        <v>34414.366000000002</v>
      </c>
      <c r="W4959" s="2"/>
      <c r="X4959" s="2"/>
      <c r="Y4959" s="3">
        <v>74696854.359999999</v>
      </c>
      <c r="Z4959" s="3">
        <v>1494936.99</v>
      </c>
      <c r="AA4959" s="3">
        <v>1189721.74</v>
      </c>
      <c r="AB4959" s="2">
        <v>103699.7</v>
      </c>
      <c r="AC4959" s="3">
        <v>2074</v>
      </c>
      <c r="AD4959" s="2">
        <v>-3422401.68</v>
      </c>
      <c r="AE4959" s="3">
        <v>599122533.62</v>
      </c>
      <c r="AF4959" s="3">
        <v>12164932.65</v>
      </c>
      <c r="AG4959" s="3">
        <v>2628720.44</v>
      </c>
      <c r="AH4959" s="3">
        <v>103699.7</v>
      </c>
      <c r="AI4959" s="3">
        <v>2074</v>
      </c>
      <c r="AJ4959" s="2">
        <v>-10188946.82</v>
      </c>
    </row>
    <row r="4960" spans="1:36" hidden="1" x14ac:dyDescent="0.25">
      <c r="A4960">
        <v>1</v>
      </c>
      <c r="B4960" t="s">
        <v>630</v>
      </c>
      <c r="C4960">
        <v>3530270080070</v>
      </c>
      <c r="D4960" t="s">
        <v>124</v>
      </c>
      <c r="E4960"/>
      <c r="F4960"/>
      <c r="G4960" s="1">
        <v>43619</v>
      </c>
      <c r="H4960" t="s">
        <v>31</v>
      </c>
      <c r="I4960" t="s">
        <v>32</v>
      </c>
      <c r="J4960">
        <v>28865.8</v>
      </c>
      <c r="K4960">
        <v>577.32000000000005</v>
      </c>
      <c r="L4960">
        <v>0</v>
      </c>
      <c r="M4960"/>
      <c r="N4960">
        <v>0</v>
      </c>
      <c r="O4960">
        <v>0</v>
      </c>
      <c r="P4960" t="s">
        <v>72</v>
      </c>
      <c r="Q4960"/>
      <c r="R4960" s="2">
        <v>-1813</v>
      </c>
      <c r="S4960" s="2">
        <f>_xlfn.XLOOKUP(P4960,rif_fee_schedule!$A$2:$A$84,rif_fee_schedule!C$2:C$84, 0)</f>
        <v>9.7780000000000005</v>
      </c>
      <c r="T4960" s="2">
        <f>_xlfn.XLOOKUP(P4960,rif_fee_schedule!$A$2:$A$84,rif_fee_schedule!D$2:D$84, 0)</f>
        <v>9.2460000000000004</v>
      </c>
      <c r="U4960" s="4">
        <f t="shared" si="236"/>
        <v>-17727.513999999999</v>
      </c>
      <c r="V4960" s="4">
        <f t="shared" si="237"/>
        <v>-16762.998</v>
      </c>
      <c r="W4960" s="2"/>
      <c r="X4960" s="2"/>
      <c r="Y4960" s="3">
        <v>74696854.359999999</v>
      </c>
      <c r="Z4960" s="3">
        <v>1494936.99</v>
      </c>
      <c r="AA4960" s="3">
        <v>1189721.74</v>
      </c>
      <c r="AB4960" s="2">
        <v>103699.7</v>
      </c>
      <c r="AC4960" s="3">
        <v>2074</v>
      </c>
      <c r="AD4960" s="2">
        <v>-3422401.68</v>
      </c>
      <c r="AE4960" s="3">
        <v>599122533.62</v>
      </c>
      <c r="AF4960" s="3">
        <v>12164932.65</v>
      </c>
      <c r="AG4960" s="3">
        <v>2628720.44</v>
      </c>
      <c r="AH4960" s="3">
        <v>103699.7</v>
      </c>
      <c r="AI4960" s="3">
        <v>2074</v>
      </c>
      <c r="AJ4960" s="2">
        <v>-10188946.82</v>
      </c>
    </row>
    <row r="4961" spans="1:36" hidden="1" x14ac:dyDescent="0.25">
      <c r="A4961">
        <v>3.1</v>
      </c>
      <c r="B4961" t="s">
        <v>4192</v>
      </c>
      <c r="C4961">
        <v>3012340610010</v>
      </c>
      <c r="D4961" t="s">
        <v>4193</v>
      </c>
      <c r="E4961"/>
      <c r="F4961"/>
      <c r="G4961" s="1">
        <v>43774</v>
      </c>
      <c r="H4961" t="s">
        <v>31</v>
      </c>
      <c r="I4961" t="s">
        <v>32</v>
      </c>
      <c r="J4961">
        <v>110302.29</v>
      </c>
      <c r="K4961">
        <v>2206.0500000000002</v>
      </c>
      <c r="L4961">
        <v>0</v>
      </c>
      <c r="M4961" s="4"/>
      <c r="N4961">
        <v>0</v>
      </c>
      <c r="O4961">
        <v>0</v>
      </c>
      <c r="P4961" t="s">
        <v>185</v>
      </c>
      <c r="Q4961"/>
      <c r="R4961" s="2">
        <v>7198</v>
      </c>
      <c r="S4961" s="2">
        <f>_xlfn.XLOOKUP(P4961,rif_fee_schedule!$A$2:$A$84,rif_fee_schedule!C$2:C$84, 0)</f>
        <v>0</v>
      </c>
      <c r="T4961" s="2">
        <f>_xlfn.XLOOKUP(P4961,rif_fee_schedule!$A$2:$A$84,rif_fee_schedule!D$2:D$84, 0)</f>
        <v>0</v>
      </c>
      <c r="U4961" s="4">
        <f t="shared" si="236"/>
        <v>0</v>
      </c>
      <c r="V4961" s="4">
        <f t="shared" si="237"/>
        <v>0</v>
      </c>
      <c r="Y4961" s="3">
        <v>34362078.990000002</v>
      </c>
      <c r="Z4961" s="3">
        <v>687512.03</v>
      </c>
      <c r="AA4961" s="3">
        <v>0</v>
      </c>
      <c r="AB4961">
        <v>0</v>
      </c>
      <c r="AC4961" s="3">
        <v>0</v>
      </c>
      <c r="AD4961" s="2">
        <v>-175934.14</v>
      </c>
      <c r="AE4961" s="3">
        <v>599122533.62</v>
      </c>
      <c r="AF4961" s="3">
        <v>12164932.65</v>
      </c>
      <c r="AG4961" s="3">
        <v>2628720.44</v>
      </c>
      <c r="AH4961" s="3">
        <v>103699.7</v>
      </c>
      <c r="AI4961" s="3">
        <v>2074</v>
      </c>
      <c r="AJ4961" s="2">
        <v>-10188946.82</v>
      </c>
    </row>
    <row r="4962" spans="1:36" hidden="1" x14ac:dyDescent="0.25">
      <c r="A4962">
        <v>6</v>
      </c>
      <c r="B4962" t="s">
        <v>5793</v>
      </c>
      <c r="C4962">
        <v>1079180060363</v>
      </c>
      <c r="D4962" t="s">
        <v>124</v>
      </c>
      <c r="E4962"/>
      <c r="F4962"/>
      <c r="G4962" s="1">
        <v>43753</v>
      </c>
      <c r="H4962" t="s">
        <v>31</v>
      </c>
      <c r="I4962" t="s">
        <v>32</v>
      </c>
      <c r="J4962">
        <v>0</v>
      </c>
      <c r="K4962">
        <v>0</v>
      </c>
      <c r="L4962">
        <v>0</v>
      </c>
      <c r="M4962"/>
      <c r="N4962">
        <v>0</v>
      </c>
      <c r="O4962">
        <v>0</v>
      </c>
      <c r="P4962" t="s">
        <v>72</v>
      </c>
      <c r="Q4962"/>
      <c r="R4962">
        <v>0</v>
      </c>
      <c r="S4962" s="2">
        <f>_xlfn.XLOOKUP(P4962,rif_fee_schedule!$A$2:$A$84,rif_fee_schedule!C$2:C$84, 0)</f>
        <v>9.7780000000000005</v>
      </c>
      <c r="T4962" s="2">
        <f>_xlfn.XLOOKUP(P4962,rif_fee_schedule!$A$2:$A$84,rif_fee_schedule!D$2:D$84, 0)</f>
        <v>9.2460000000000004</v>
      </c>
      <c r="U4962" s="4">
        <f t="shared" si="236"/>
        <v>0</v>
      </c>
      <c r="V4962" s="4">
        <f t="shared" si="237"/>
        <v>0</v>
      </c>
      <c r="W4962"/>
      <c r="X4962"/>
      <c r="Y4962" s="3">
        <v>43269262.359999999</v>
      </c>
      <c r="Z4962" s="3">
        <v>874367.57</v>
      </c>
      <c r="AA4962" s="3">
        <v>433279.63</v>
      </c>
      <c r="AB4962">
        <v>0</v>
      </c>
      <c r="AC4962" s="3">
        <v>0</v>
      </c>
      <c r="AD4962" s="2">
        <v>374512.67</v>
      </c>
      <c r="AE4962" s="3">
        <v>599122533.62</v>
      </c>
      <c r="AF4962" s="3">
        <v>12164932.65</v>
      </c>
      <c r="AG4962" s="3">
        <v>2628720.44</v>
      </c>
      <c r="AH4962" s="3">
        <v>103699.7</v>
      </c>
      <c r="AI4962" s="3">
        <v>2074</v>
      </c>
      <c r="AJ4962" s="2">
        <v>-10188946.82</v>
      </c>
    </row>
    <row r="4963" spans="1:36" hidden="1" x14ac:dyDescent="0.25">
      <c r="A4963">
        <v>6</v>
      </c>
      <c r="B4963" t="s">
        <v>5793</v>
      </c>
      <c r="C4963">
        <v>1079180060363</v>
      </c>
      <c r="D4963" t="s">
        <v>124</v>
      </c>
      <c r="E4963"/>
      <c r="F4963"/>
      <c r="G4963" s="1">
        <v>43753</v>
      </c>
      <c r="H4963" t="s">
        <v>31</v>
      </c>
      <c r="I4963" t="s">
        <v>32</v>
      </c>
      <c r="J4963">
        <v>0</v>
      </c>
      <c r="K4963">
        <v>0</v>
      </c>
      <c r="L4963">
        <v>0</v>
      </c>
      <c r="M4963"/>
      <c r="N4963">
        <v>0</v>
      </c>
      <c r="O4963">
        <v>0</v>
      </c>
      <c r="P4963" t="s">
        <v>170</v>
      </c>
      <c r="Q4963"/>
      <c r="R4963">
        <v>0</v>
      </c>
      <c r="S4963" s="2">
        <f>_xlfn.XLOOKUP(P4963,rif_fee_schedule!$A$2:$A$84,rif_fee_schedule!C$2:C$84, 0)</f>
        <v>5.0999999999999996</v>
      </c>
      <c r="T4963" s="2">
        <f>_xlfn.XLOOKUP(P4963,rif_fee_schedule!$A$2:$A$84,rif_fee_schedule!D$2:D$84, 0)</f>
        <v>4.8230000000000004</v>
      </c>
      <c r="U4963" s="4">
        <f t="shared" si="236"/>
        <v>0</v>
      </c>
      <c r="V4963" s="4">
        <f t="shared" si="237"/>
        <v>0</v>
      </c>
      <c r="W4963"/>
      <c r="X4963"/>
      <c r="Y4963" s="3">
        <v>43269262.359999999</v>
      </c>
      <c r="Z4963" s="3">
        <v>874367.57</v>
      </c>
      <c r="AA4963" s="3">
        <v>433279.63</v>
      </c>
      <c r="AB4963">
        <v>0</v>
      </c>
      <c r="AC4963" s="3">
        <v>0</v>
      </c>
      <c r="AD4963" s="2">
        <v>374512.67</v>
      </c>
      <c r="AE4963" s="3">
        <v>599122533.62</v>
      </c>
      <c r="AF4963" s="3">
        <v>12164932.65</v>
      </c>
      <c r="AG4963" s="3">
        <v>2628720.44</v>
      </c>
      <c r="AH4963" s="3">
        <v>103699.7</v>
      </c>
      <c r="AI4963" s="3">
        <v>2074</v>
      </c>
      <c r="AJ4963" s="2">
        <v>-10188946.82</v>
      </c>
    </row>
    <row r="4964" spans="1:36" hidden="1" x14ac:dyDescent="0.25">
      <c r="A4964">
        <v>2</v>
      </c>
      <c r="B4964" t="s">
        <v>1229</v>
      </c>
      <c r="C4964">
        <v>131210360750</v>
      </c>
      <c r="D4964" t="s">
        <v>124</v>
      </c>
      <c r="E4964"/>
      <c r="F4964"/>
      <c r="G4964" s="1">
        <v>43679</v>
      </c>
      <c r="H4964" t="s">
        <v>31</v>
      </c>
      <c r="I4964" t="s">
        <v>32</v>
      </c>
      <c r="J4964">
        <v>46111.33</v>
      </c>
      <c r="K4964">
        <v>922.22</v>
      </c>
      <c r="L4964">
        <v>0</v>
      </c>
      <c r="M4964"/>
      <c r="N4964">
        <v>0</v>
      </c>
      <c r="O4964">
        <v>0</v>
      </c>
      <c r="P4964" t="s">
        <v>170</v>
      </c>
      <c r="Q4964"/>
      <c r="R4964" s="2">
        <v>11779</v>
      </c>
      <c r="S4964" s="2">
        <f>_xlfn.XLOOKUP(P4964,rif_fee_schedule!$A$2:$A$84,rif_fee_schedule!C$2:C$84, 0)</f>
        <v>5.0999999999999996</v>
      </c>
      <c r="T4964" s="2">
        <f>_xlfn.XLOOKUP(P4964,rif_fee_schedule!$A$2:$A$84,rif_fee_schedule!D$2:D$84, 0)</f>
        <v>4.8230000000000004</v>
      </c>
      <c r="U4964" s="4">
        <f t="shared" si="236"/>
        <v>60072.899999999994</v>
      </c>
      <c r="V4964" s="4">
        <f t="shared" si="237"/>
        <v>56810.117000000006</v>
      </c>
      <c r="W4964" s="2"/>
      <c r="X4964" s="2"/>
      <c r="Y4964" s="3">
        <v>272008405.74000001</v>
      </c>
      <c r="Z4964" s="3">
        <v>5573244.3300000001</v>
      </c>
      <c r="AA4964" s="3">
        <v>0</v>
      </c>
      <c r="AB4964">
        <v>0</v>
      </c>
      <c r="AC4964" s="3">
        <v>0</v>
      </c>
      <c r="AD4964" s="2">
        <v>-7297347.0099999998</v>
      </c>
      <c r="AE4964" s="3">
        <v>599122533.62</v>
      </c>
      <c r="AF4964" s="3">
        <v>12164932.65</v>
      </c>
      <c r="AG4964" s="3">
        <v>2628720.44</v>
      </c>
      <c r="AH4964" s="3">
        <v>103699.7</v>
      </c>
      <c r="AI4964" s="3">
        <v>2074</v>
      </c>
      <c r="AJ4964" s="2">
        <v>-10188946.82</v>
      </c>
    </row>
    <row r="4965" spans="1:36" hidden="1" x14ac:dyDescent="0.25">
      <c r="A4965">
        <v>2</v>
      </c>
      <c r="B4965" t="s">
        <v>1229</v>
      </c>
      <c r="C4965">
        <v>131210360750</v>
      </c>
      <c r="D4965" t="s">
        <v>124</v>
      </c>
      <c r="E4965"/>
      <c r="F4965"/>
      <c r="G4965" s="1">
        <v>43679</v>
      </c>
      <c r="H4965" t="s">
        <v>31</v>
      </c>
      <c r="I4965" t="s">
        <v>32</v>
      </c>
      <c r="J4965">
        <v>46111.33</v>
      </c>
      <c r="K4965">
        <v>922.22</v>
      </c>
      <c r="L4965">
        <v>0</v>
      </c>
      <c r="M4965"/>
      <c r="N4965">
        <v>0</v>
      </c>
      <c r="O4965">
        <v>0</v>
      </c>
      <c r="P4965" t="s">
        <v>44</v>
      </c>
      <c r="Q4965"/>
      <c r="R4965" s="2">
        <v>-11779</v>
      </c>
      <c r="S4965" s="2">
        <f>_xlfn.XLOOKUP(P4965,rif_fee_schedule!$A$2:$A$84,rif_fee_schedule!C$2:C$84, 0)</f>
        <v>2.423</v>
      </c>
      <c r="T4965" s="2">
        <f>_xlfn.XLOOKUP(P4965,rif_fee_schedule!$A$2:$A$84,rif_fee_schedule!D$2:D$84, 0)</f>
        <v>2.2909999999999999</v>
      </c>
      <c r="U4965" s="4">
        <f t="shared" si="236"/>
        <v>-28540.517</v>
      </c>
      <c r="V4965" s="4">
        <f t="shared" si="237"/>
        <v>-26985.688999999998</v>
      </c>
      <c r="W4965" s="2"/>
      <c r="X4965" s="2"/>
      <c r="Y4965" s="3">
        <v>272008405.74000001</v>
      </c>
      <c r="Z4965" s="3">
        <v>5573244.3300000001</v>
      </c>
      <c r="AA4965" s="3">
        <v>0</v>
      </c>
      <c r="AB4965">
        <v>0</v>
      </c>
      <c r="AC4965" s="3">
        <v>0</v>
      </c>
      <c r="AD4965" s="2">
        <v>-7297347.0099999998</v>
      </c>
      <c r="AE4965" s="3">
        <v>599122533.62</v>
      </c>
      <c r="AF4965" s="3">
        <v>12164932.65</v>
      </c>
      <c r="AG4965" s="3">
        <v>2628720.44</v>
      </c>
      <c r="AH4965" s="3">
        <v>103699.7</v>
      </c>
      <c r="AI4965" s="3">
        <v>2074</v>
      </c>
      <c r="AJ4965" s="2">
        <v>-10188946.82</v>
      </c>
    </row>
    <row r="4966" spans="1:36" hidden="1" x14ac:dyDescent="0.25">
      <c r="A4966">
        <v>2</v>
      </c>
      <c r="B4966" t="s">
        <v>2834</v>
      </c>
      <c r="C4966">
        <v>3031150190380</v>
      </c>
      <c r="D4966" t="s">
        <v>124</v>
      </c>
      <c r="E4966"/>
      <c r="F4966"/>
      <c r="G4966" s="1">
        <v>43728</v>
      </c>
      <c r="H4966" t="s">
        <v>31</v>
      </c>
      <c r="I4966" t="s">
        <v>32</v>
      </c>
      <c r="J4966">
        <v>1969.71</v>
      </c>
      <c r="K4966">
        <v>39.39</v>
      </c>
      <c r="L4966">
        <v>0</v>
      </c>
      <c r="M4966"/>
      <c r="N4966">
        <v>0</v>
      </c>
      <c r="O4966">
        <v>0</v>
      </c>
      <c r="P4966" t="s">
        <v>114</v>
      </c>
      <c r="Q4966"/>
      <c r="R4966">
        <v>2</v>
      </c>
      <c r="S4966" s="2">
        <f>_xlfn.XLOOKUP(P4966,rif_fee_schedule!$A$2:$A$84,rif_fee_schedule!C$2:C$84, 0)</f>
        <v>2634</v>
      </c>
      <c r="T4966" s="2">
        <f>_xlfn.XLOOKUP(P4966,rif_fee_schedule!$A$2:$A$84,rif_fee_schedule!D$2:D$84, 0)</f>
        <v>2490</v>
      </c>
      <c r="U4966" s="4">
        <f t="shared" si="236"/>
        <v>5268</v>
      </c>
      <c r="V4966" s="4">
        <f t="shared" si="237"/>
        <v>4980</v>
      </c>
      <c r="W4966"/>
      <c r="X4966"/>
      <c r="Y4966" s="3">
        <v>272008405.74000001</v>
      </c>
      <c r="Z4966" s="3">
        <v>5573244.3300000001</v>
      </c>
      <c r="AA4966" s="3">
        <v>0</v>
      </c>
      <c r="AB4966">
        <v>0</v>
      </c>
      <c r="AC4966" s="3">
        <v>0</v>
      </c>
      <c r="AD4966" s="2">
        <v>-7297347.0099999998</v>
      </c>
      <c r="AE4966" s="3">
        <v>599122533.62</v>
      </c>
      <c r="AF4966" s="3">
        <v>12164932.65</v>
      </c>
      <c r="AG4966" s="3">
        <v>2628720.44</v>
      </c>
      <c r="AH4966" s="3">
        <v>103699.7</v>
      </c>
      <c r="AI4966" s="3">
        <v>2074</v>
      </c>
      <c r="AJ4966" s="2">
        <v>-10188946.82</v>
      </c>
    </row>
    <row r="4967" spans="1:36" hidden="1" x14ac:dyDescent="0.25">
      <c r="A4967">
        <v>2</v>
      </c>
      <c r="B4967" t="s">
        <v>2834</v>
      </c>
      <c r="C4967">
        <v>3031150190380</v>
      </c>
      <c r="D4967" t="s">
        <v>124</v>
      </c>
      <c r="E4967"/>
      <c r="F4967"/>
      <c r="G4967" s="1">
        <v>43728</v>
      </c>
      <c r="H4967" t="s">
        <v>31</v>
      </c>
      <c r="I4967" t="s">
        <v>32</v>
      </c>
      <c r="J4967">
        <v>1969.71</v>
      </c>
      <c r="K4967">
        <v>39.39</v>
      </c>
      <c r="L4967">
        <v>0</v>
      </c>
      <c r="M4967"/>
      <c r="N4967">
        <v>0</v>
      </c>
      <c r="O4967">
        <v>0</v>
      </c>
      <c r="P4967" t="s">
        <v>77</v>
      </c>
      <c r="Q4967"/>
      <c r="R4967">
        <v>-1</v>
      </c>
      <c r="S4967" s="2">
        <f>_xlfn.XLOOKUP(P4967,rif_fee_schedule!$A$2:$A$84,rif_fee_schedule!C$2:C$84, 0)</f>
        <v>6001</v>
      </c>
      <c r="T4967" s="2">
        <f>_xlfn.XLOOKUP(P4967,rif_fee_schedule!$A$2:$A$84,rif_fee_schedule!D$2:D$84, 0)</f>
        <v>5674</v>
      </c>
      <c r="U4967" s="4">
        <f t="shared" si="236"/>
        <v>-6001</v>
      </c>
      <c r="V4967" s="4">
        <f t="shared" si="237"/>
        <v>-5674</v>
      </c>
      <c r="W4967"/>
      <c r="X4967"/>
      <c r="Y4967" s="3">
        <v>272008405.74000001</v>
      </c>
      <c r="Z4967" s="3">
        <v>5573244.3300000001</v>
      </c>
      <c r="AA4967" s="3">
        <v>0</v>
      </c>
      <c r="AB4967">
        <v>0</v>
      </c>
      <c r="AC4967" s="3">
        <v>0</v>
      </c>
      <c r="AD4967" s="2">
        <v>-7297347.0099999998</v>
      </c>
      <c r="AE4967" s="3">
        <v>599122533.62</v>
      </c>
      <c r="AF4967" s="3">
        <v>12164932.65</v>
      </c>
      <c r="AG4967" s="3">
        <v>2628720.44</v>
      </c>
      <c r="AH4967" s="3">
        <v>103699.7</v>
      </c>
      <c r="AI4967" s="3">
        <v>2074</v>
      </c>
      <c r="AJ4967" s="2">
        <v>-10188946.82</v>
      </c>
    </row>
    <row r="4968" spans="1:36" hidden="1" x14ac:dyDescent="0.25">
      <c r="A4968">
        <v>3.1</v>
      </c>
      <c r="B4968" t="s">
        <v>4202</v>
      </c>
      <c r="C4968">
        <v>3021130010250</v>
      </c>
      <c r="D4968" t="s">
        <v>124</v>
      </c>
      <c r="E4968"/>
      <c r="F4968"/>
      <c r="G4968" s="1">
        <v>43633</v>
      </c>
      <c r="H4968" t="s">
        <v>31</v>
      </c>
      <c r="I4968" t="s">
        <v>32</v>
      </c>
      <c r="J4968">
        <v>24638.3</v>
      </c>
      <c r="K4968">
        <v>492.77</v>
      </c>
      <c r="L4968">
        <v>0</v>
      </c>
      <c r="M4968" s="4">
        <f>SUM(J4968:L4968)</f>
        <v>25131.07</v>
      </c>
      <c r="N4968">
        <v>0</v>
      </c>
      <c r="O4968">
        <v>0</v>
      </c>
      <c r="P4968" t="s">
        <v>113</v>
      </c>
      <c r="Q4968"/>
      <c r="R4968">
        <v>4</v>
      </c>
      <c r="S4968" s="2">
        <f>_xlfn.XLOOKUP(P4968,rif_fee_schedule!$A$2:$A$84,rif_fee_schedule!C$2:C$84, 0)</f>
        <v>4214</v>
      </c>
      <c r="T4968" s="2">
        <f>_xlfn.XLOOKUP(P4968,rif_fee_schedule!$A$2:$A$84,rif_fee_schedule!D$2:D$84, 0)</f>
        <v>3984</v>
      </c>
      <c r="U4968" s="4">
        <f t="shared" si="236"/>
        <v>16856</v>
      </c>
      <c r="V4968" s="4">
        <f t="shared" si="237"/>
        <v>15936</v>
      </c>
      <c r="Y4968" s="3">
        <v>34362078.990000002</v>
      </c>
      <c r="Z4968" s="3">
        <v>687512.03</v>
      </c>
      <c r="AA4968" s="3">
        <v>0</v>
      </c>
      <c r="AB4968">
        <v>0</v>
      </c>
      <c r="AC4968" s="3">
        <v>0</v>
      </c>
      <c r="AD4968" s="2">
        <v>-175934.14</v>
      </c>
      <c r="AE4968" s="3">
        <v>599122533.62</v>
      </c>
      <c r="AF4968" s="3">
        <v>12164932.65</v>
      </c>
      <c r="AG4968" s="3">
        <v>2628720.44</v>
      </c>
      <c r="AH4968" s="3">
        <v>103699.7</v>
      </c>
      <c r="AI4968" s="3">
        <v>2074</v>
      </c>
      <c r="AJ4968" s="2">
        <v>-10188946.82</v>
      </c>
    </row>
    <row r="4969" spans="1:36" hidden="1" x14ac:dyDescent="0.25">
      <c r="A4969">
        <v>3.1</v>
      </c>
      <c r="B4969" t="s">
        <v>4079</v>
      </c>
      <c r="C4969">
        <v>821200000010</v>
      </c>
      <c r="D4969" t="s">
        <v>124</v>
      </c>
      <c r="E4969"/>
      <c r="F4969"/>
      <c r="G4969" s="1">
        <v>43633</v>
      </c>
      <c r="H4969" t="s">
        <v>31</v>
      </c>
      <c r="I4969" t="s">
        <v>32</v>
      </c>
      <c r="J4969">
        <v>1160889.95</v>
      </c>
      <c r="K4969">
        <v>23217.8</v>
      </c>
      <c r="L4969">
        <v>0</v>
      </c>
      <c r="M4969" s="4">
        <f>SUM(J4969:L4969)</f>
        <v>1184107.75</v>
      </c>
      <c r="N4969">
        <v>0</v>
      </c>
      <c r="O4969">
        <v>0</v>
      </c>
      <c r="P4969" t="s">
        <v>43</v>
      </c>
      <c r="Q4969"/>
      <c r="R4969" s="2">
        <v>252475</v>
      </c>
      <c r="S4969" s="2">
        <f>_xlfn.XLOOKUP(P4969,rif_fee_schedule!$A$2:$A$84,rif_fee_schedule!C$2:C$84, 0)</f>
        <v>3.1459999999999999</v>
      </c>
      <c r="T4969" s="2">
        <f>_xlfn.XLOOKUP(P4969,rif_fee_schedule!$A$2:$A$84,rif_fee_schedule!D$2:D$84, 0)</f>
        <v>2.9740000000000002</v>
      </c>
      <c r="U4969" s="4">
        <f t="shared" si="236"/>
        <v>794286.35</v>
      </c>
      <c r="V4969" s="4">
        <f t="shared" si="237"/>
        <v>750860.65</v>
      </c>
      <c r="Y4969" s="3">
        <v>34362078.990000002</v>
      </c>
      <c r="Z4969" s="3">
        <v>687512.03</v>
      </c>
      <c r="AA4969" s="3">
        <v>0</v>
      </c>
      <c r="AB4969">
        <v>0</v>
      </c>
      <c r="AC4969" s="3">
        <v>0</v>
      </c>
      <c r="AD4969" s="2">
        <v>-175934.14</v>
      </c>
      <c r="AE4969" s="3">
        <v>599122533.62</v>
      </c>
      <c r="AF4969" s="3">
        <v>12164932.65</v>
      </c>
      <c r="AG4969" s="3">
        <v>2628720.44</v>
      </c>
      <c r="AH4969" s="3">
        <v>103699.7</v>
      </c>
      <c r="AI4969" s="3">
        <v>2074</v>
      </c>
      <c r="AJ4969" s="2">
        <v>-10188946.82</v>
      </c>
    </row>
    <row r="4970" spans="1:36" hidden="1" x14ac:dyDescent="0.25">
      <c r="A4970">
        <v>2</v>
      </c>
      <c r="B4970" t="s">
        <v>2443</v>
      </c>
      <c r="C4970">
        <v>1832060210110</v>
      </c>
      <c r="D4970" t="s">
        <v>2444</v>
      </c>
      <c r="E4970"/>
      <c r="F4970" t="s">
        <v>124</v>
      </c>
      <c r="G4970" s="1">
        <v>43819</v>
      </c>
      <c r="H4970" t="s">
        <v>31</v>
      </c>
      <c r="I4970" t="s">
        <v>32</v>
      </c>
      <c r="J4970">
        <v>268117.56</v>
      </c>
      <c r="K4970">
        <v>5362.36</v>
      </c>
      <c r="L4970">
        <v>0</v>
      </c>
      <c r="M4970"/>
      <c r="N4970">
        <v>0</v>
      </c>
      <c r="O4970">
        <v>0</v>
      </c>
      <c r="P4970" t="s">
        <v>679</v>
      </c>
      <c r="Q4970"/>
      <c r="R4970" s="2">
        <v>-27746</v>
      </c>
      <c r="S4970" s="2">
        <f>_xlfn.XLOOKUP(P4970,rif_fee_schedule!$A$2:$A$84,rif_fee_schedule!C$2:C$84, 0)</f>
        <v>3.7519999999999998</v>
      </c>
      <c r="T4970" s="2">
        <f>_xlfn.XLOOKUP(P4970,rif_fee_schedule!$A$2:$A$84,rif_fee_schedule!D$2:D$84, 0)</f>
        <v>3.5470000000000002</v>
      </c>
      <c r="U4970" s="4">
        <f t="shared" si="236"/>
        <v>-104102.992</v>
      </c>
      <c r="V4970" s="4">
        <f t="shared" si="237"/>
        <v>-98415.062000000005</v>
      </c>
      <c r="W4970" s="2"/>
      <c r="X4970" s="2"/>
      <c r="Y4970" s="3">
        <v>272008405.74000001</v>
      </c>
      <c r="Z4970" s="3">
        <v>5573244.3300000001</v>
      </c>
      <c r="AA4970" s="3">
        <v>0</v>
      </c>
      <c r="AB4970">
        <v>0</v>
      </c>
      <c r="AC4970" s="3">
        <v>0</v>
      </c>
      <c r="AD4970" s="2">
        <v>-7297347.0099999998</v>
      </c>
      <c r="AE4970" s="3">
        <v>599122533.62</v>
      </c>
      <c r="AF4970" s="3">
        <v>12164932.65</v>
      </c>
      <c r="AG4970" s="3">
        <v>2628720.44</v>
      </c>
      <c r="AH4970" s="3">
        <v>103699.7</v>
      </c>
      <c r="AI4970" s="3">
        <v>2074</v>
      </c>
      <c r="AJ4970" s="2">
        <v>-10188946.82</v>
      </c>
    </row>
    <row r="4971" spans="1:36" hidden="1" x14ac:dyDescent="0.25">
      <c r="A4971">
        <v>2</v>
      </c>
      <c r="B4971" t="s">
        <v>2443</v>
      </c>
      <c r="C4971">
        <v>1832060210110</v>
      </c>
      <c r="D4971" t="s">
        <v>2444</v>
      </c>
      <c r="E4971"/>
      <c r="F4971" t="s">
        <v>124</v>
      </c>
      <c r="G4971" s="1">
        <v>43819</v>
      </c>
      <c r="H4971" t="s">
        <v>31</v>
      </c>
      <c r="I4971" t="s">
        <v>32</v>
      </c>
      <c r="J4971">
        <v>268117.56</v>
      </c>
      <c r="K4971">
        <v>5362.36</v>
      </c>
      <c r="L4971">
        <v>0</v>
      </c>
      <c r="M4971"/>
      <c r="N4971">
        <v>0</v>
      </c>
      <c r="O4971">
        <v>0</v>
      </c>
      <c r="P4971" t="s">
        <v>1765</v>
      </c>
      <c r="Q4971"/>
      <c r="R4971">
        <v>400</v>
      </c>
      <c r="S4971" s="2">
        <f>_xlfn.XLOOKUP(P4971,rif_fee_schedule!$A$2:$A$84,rif_fee_schedule!C$2:C$84, 0)</f>
        <v>704</v>
      </c>
      <c r="T4971" s="2">
        <f>_xlfn.XLOOKUP(P4971,rif_fee_schedule!$A$2:$A$84,rif_fee_schedule!D$2:D$84, 0)</f>
        <v>666</v>
      </c>
      <c r="U4971" s="4">
        <f t="shared" si="236"/>
        <v>281600</v>
      </c>
      <c r="V4971" s="4">
        <f t="shared" si="237"/>
        <v>266400</v>
      </c>
      <c r="W4971"/>
      <c r="X4971"/>
      <c r="Y4971" s="3">
        <v>272008405.74000001</v>
      </c>
      <c r="Z4971" s="3">
        <v>5573244.3300000001</v>
      </c>
      <c r="AA4971" s="3">
        <v>0</v>
      </c>
      <c r="AB4971">
        <v>0</v>
      </c>
      <c r="AC4971" s="3">
        <v>0</v>
      </c>
      <c r="AD4971" s="2">
        <v>-7297347.0099999998</v>
      </c>
      <c r="AE4971" s="3">
        <v>599122533.62</v>
      </c>
      <c r="AF4971" s="3">
        <v>12164932.65</v>
      </c>
      <c r="AG4971" s="3">
        <v>2628720.44</v>
      </c>
      <c r="AH4971" s="3">
        <v>103699.7</v>
      </c>
      <c r="AI4971" s="3">
        <v>2074</v>
      </c>
      <c r="AJ4971" s="2">
        <v>-10188946.82</v>
      </c>
    </row>
    <row r="4972" spans="1:36" hidden="1" x14ac:dyDescent="0.25">
      <c r="A4972">
        <v>2</v>
      </c>
      <c r="B4972" t="s">
        <v>1717</v>
      </c>
      <c r="C4972">
        <v>131370360010</v>
      </c>
      <c r="D4972" t="s">
        <v>124</v>
      </c>
      <c r="E4972"/>
      <c r="F4972"/>
      <c r="G4972" s="1">
        <v>43563</v>
      </c>
      <c r="H4972" t="s">
        <v>31</v>
      </c>
      <c r="I4972" t="s">
        <v>32</v>
      </c>
      <c r="J4972">
        <v>2020013.9</v>
      </c>
      <c r="K4972">
        <v>40400.28</v>
      </c>
      <c r="L4972">
        <v>0</v>
      </c>
      <c r="M4972"/>
      <c r="N4972">
        <v>0</v>
      </c>
      <c r="O4972">
        <v>0</v>
      </c>
      <c r="P4972" t="s">
        <v>106</v>
      </c>
      <c r="Q4972"/>
      <c r="R4972" s="2">
        <v>-866636.6</v>
      </c>
      <c r="S4972" s="2">
        <f>_xlfn.XLOOKUP(P4972,rif_fee_schedule!$A$2:$A$84,rif_fee_schedule!C$2:C$84, 0)</f>
        <v>0</v>
      </c>
      <c r="T4972" s="2">
        <f>_xlfn.XLOOKUP(P4972,rif_fee_schedule!$A$2:$A$84,rif_fee_schedule!D$2:D$84, 0)</f>
        <v>0</v>
      </c>
      <c r="U4972" s="4">
        <f t="shared" si="236"/>
        <v>0</v>
      </c>
      <c r="V4972" s="4">
        <f t="shared" si="237"/>
        <v>0</v>
      </c>
      <c r="W4972" s="2"/>
      <c r="X4972" s="2"/>
      <c r="Y4972" s="3">
        <v>272008405.74000001</v>
      </c>
      <c r="Z4972" s="3">
        <v>5573244.3300000001</v>
      </c>
      <c r="AA4972" s="3">
        <v>0</v>
      </c>
      <c r="AB4972">
        <v>0</v>
      </c>
      <c r="AC4972" s="3">
        <v>0</v>
      </c>
      <c r="AD4972" s="2">
        <v>-7297347.0099999998</v>
      </c>
      <c r="AE4972" s="3">
        <v>599122533.62</v>
      </c>
      <c r="AF4972" s="3">
        <v>12164932.65</v>
      </c>
      <c r="AG4972" s="3">
        <v>2628720.44</v>
      </c>
      <c r="AH4972" s="3">
        <v>103699.7</v>
      </c>
      <c r="AI4972" s="3">
        <v>2074</v>
      </c>
      <c r="AJ4972" s="2">
        <v>-10188946.82</v>
      </c>
    </row>
    <row r="4973" spans="1:36" hidden="1" x14ac:dyDescent="0.25">
      <c r="A4973">
        <v>2</v>
      </c>
      <c r="B4973" t="s">
        <v>1717</v>
      </c>
      <c r="C4973">
        <v>131370360010</v>
      </c>
      <c r="D4973" t="s">
        <v>124</v>
      </c>
      <c r="E4973"/>
      <c r="F4973"/>
      <c r="G4973" s="1">
        <v>43563</v>
      </c>
      <c r="H4973" t="s">
        <v>31</v>
      </c>
      <c r="I4973" t="s">
        <v>32</v>
      </c>
      <c r="J4973">
        <v>2020013.9</v>
      </c>
      <c r="K4973">
        <v>40400.28</v>
      </c>
      <c r="L4973">
        <v>0</v>
      </c>
      <c r="M4973"/>
      <c r="N4973">
        <v>0</v>
      </c>
      <c r="O4973">
        <v>0</v>
      </c>
      <c r="P4973" t="s">
        <v>78</v>
      </c>
      <c r="Q4973"/>
      <c r="R4973">
        <v>351</v>
      </c>
      <c r="S4973" s="2">
        <f>_xlfn.XLOOKUP(P4973,rif_fee_schedule!$A$2:$A$84,rif_fee_schedule!C$2:C$84, 0)</f>
        <v>5593</v>
      </c>
      <c r="T4973" s="2">
        <f>_xlfn.XLOOKUP(P4973,rif_fee_schedule!$A$2:$A$84,rif_fee_schedule!D$2:D$84, 0)</f>
        <v>5288</v>
      </c>
      <c r="U4973" s="4">
        <f t="shared" si="236"/>
        <v>1963143</v>
      </c>
      <c r="V4973" s="4">
        <f t="shared" si="237"/>
        <v>1856088</v>
      </c>
      <c r="W4973"/>
      <c r="X4973"/>
      <c r="Y4973" s="3">
        <v>272008405.74000001</v>
      </c>
      <c r="Z4973" s="3">
        <v>5573244.3300000001</v>
      </c>
      <c r="AA4973" s="3">
        <v>0</v>
      </c>
      <c r="AB4973">
        <v>0</v>
      </c>
      <c r="AC4973" s="3">
        <v>0</v>
      </c>
      <c r="AD4973" s="2">
        <v>-7297347.0099999998</v>
      </c>
      <c r="AE4973" s="3">
        <v>599122533.62</v>
      </c>
      <c r="AF4973" s="3">
        <v>12164932.65</v>
      </c>
      <c r="AG4973" s="3">
        <v>2628720.44</v>
      </c>
      <c r="AH4973" s="3">
        <v>103699.7</v>
      </c>
      <c r="AI4973" s="3">
        <v>2074</v>
      </c>
      <c r="AJ4973" s="2">
        <v>-10188946.82</v>
      </c>
    </row>
    <row r="4974" spans="1:36" hidden="1" x14ac:dyDescent="0.25">
      <c r="A4974">
        <v>8</v>
      </c>
      <c r="B4974" t="s">
        <v>8648</v>
      </c>
      <c r="C4974">
        <v>232270000090</v>
      </c>
      <c r="D4974" t="s">
        <v>124</v>
      </c>
      <c r="E4974"/>
      <c r="F4974"/>
      <c r="G4974" s="1">
        <v>43566</v>
      </c>
      <c r="H4974" t="s">
        <v>31</v>
      </c>
      <c r="I4974" t="s">
        <v>32</v>
      </c>
      <c r="J4974">
        <v>6828512.4299999997</v>
      </c>
      <c r="K4974">
        <v>136570.23999999999</v>
      </c>
      <c r="L4974">
        <v>0</v>
      </c>
      <c r="M4974"/>
      <c r="N4974">
        <v>0</v>
      </c>
      <c r="O4974">
        <v>0</v>
      </c>
      <c r="P4974" t="s">
        <v>78</v>
      </c>
      <c r="Q4974"/>
      <c r="R4974">
        <v>800</v>
      </c>
      <c r="S4974" s="2">
        <f>_xlfn.XLOOKUP(P4974,rif_fee_schedule!$A$2:$A$84,rif_fee_schedule!C$2:C$84, 0)</f>
        <v>5593</v>
      </c>
      <c r="T4974" s="2">
        <f>_xlfn.XLOOKUP(P4974,rif_fee_schedule!$A$2:$A$84,rif_fee_schedule!D$2:D$84, 0)</f>
        <v>5288</v>
      </c>
      <c r="U4974" s="4">
        <f t="shared" si="236"/>
        <v>4474400</v>
      </c>
      <c r="V4974" s="4">
        <f t="shared" si="237"/>
        <v>4230400</v>
      </c>
      <c r="W4974"/>
      <c r="X4974"/>
      <c r="Y4974" s="3">
        <v>38230434.439999998</v>
      </c>
      <c r="Z4974" s="3">
        <v>764608.82</v>
      </c>
      <c r="AA4974" s="3">
        <v>0</v>
      </c>
      <c r="AB4974">
        <v>0</v>
      </c>
      <c r="AC4974" s="3">
        <v>0</v>
      </c>
      <c r="AD4974" s="2">
        <v>-229524.99</v>
      </c>
      <c r="AE4974" s="3">
        <v>599122533.62</v>
      </c>
      <c r="AF4974" s="3">
        <v>12164932.65</v>
      </c>
      <c r="AG4974" s="3">
        <v>2628720.44</v>
      </c>
      <c r="AH4974" s="3">
        <v>103699.7</v>
      </c>
      <c r="AI4974" s="3">
        <v>2074</v>
      </c>
      <c r="AJ4974" s="2">
        <v>-10188946.82</v>
      </c>
    </row>
    <row r="4975" spans="1:36" hidden="1" x14ac:dyDescent="0.25">
      <c r="A4975">
        <v>8</v>
      </c>
      <c r="B4975" t="s">
        <v>8648</v>
      </c>
      <c r="C4975">
        <v>232270000090</v>
      </c>
      <c r="D4975" t="s">
        <v>124</v>
      </c>
      <c r="E4975"/>
      <c r="F4975"/>
      <c r="G4975" s="1">
        <v>43566</v>
      </c>
      <c r="H4975" t="s">
        <v>31</v>
      </c>
      <c r="I4975" t="s">
        <v>32</v>
      </c>
      <c r="J4975">
        <v>6828512.4299999997</v>
      </c>
      <c r="K4975">
        <v>136570.23999999999</v>
      </c>
      <c r="L4975">
        <v>0</v>
      </c>
      <c r="M4975"/>
      <c r="N4975">
        <v>0</v>
      </c>
      <c r="O4975">
        <v>0</v>
      </c>
      <c r="P4975" t="s">
        <v>90</v>
      </c>
      <c r="Q4975"/>
      <c r="R4975" s="2">
        <v>22302</v>
      </c>
      <c r="S4975" s="2">
        <f>_xlfn.XLOOKUP(P4975,rif_fee_schedule!$A$2:$A$84,rif_fee_schedule!C$2:C$84, 0)</f>
        <v>8.8330000000000002</v>
      </c>
      <c r="T4975" s="2">
        <f>_xlfn.XLOOKUP(P4975,rif_fee_schedule!$A$2:$A$84,rif_fee_schedule!D$2:D$84, 0)</f>
        <v>8.3520000000000003</v>
      </c>
      <c r="U4975" s="4">
        <f t="shared" si="236"/>
        <v>196993.56599999999</v>
      </c>
      <c r="V4975" s="4">
        <f t="shared" si="237"/>
        <v>186266.304</v>
      </c>
      <c r="W4975" s="2"/>
      <c r="X4975" s="2"/>
      <c r="Y4975" s="3">
        <v>38230434.439999998</v>
      </c>
      <c r="Z4975" s="3">
        <v>764608.82</v>
      </c>
      <c r="AA4975" s="3">
        <v>0</v>
      </c>
      <c r="AB4975">
        <v>0</v>
      </c>
      <c r="AC4975" s="3">
        <v>0</v>
      </c>
      <c r="AD4975" s="2">
        <v>-229524.99</v>
      </c>
      <c r="AE4975" s="3">
        <v>599122533.62</v>
      </c>
      <c r="AF4975" s="3">
        <v>12164932.65</v>
      </c>
      <c r="AG4975" s="3">
        <v>2628720.44</v>
      </c>
      <c r="AH4975" s="3">
        <v>103699.7</v>
      </c>
      <c r="AI4975" s="3">
        <v>2074</v>
      </c>
      <c r="AJ4975" s="2">
        <v>-10188946.82</v>
      </c>
    </row>
    <row r="4976" spans="1:36" hidden="1" x14ac:dyDescent="0.25">
      <c r="A4976">
        <v>3.1</v>
      </c>
      <c r="B4976" t="s">
        <v>4277</v>
      </c>
      <c r="C4976">
        <v>3022180070360</v>
      </c>
      <c r="D4976" t="s">
        <v>124</v>
      </c>
      <c r="E4976"/>
      <c r="F4976"/>
      <c r="G4976" s="1">
        <v>43759</v>
      </c>
      <c r="H4976" t="s">
        <v>31</v>
      </c>
      <c r="I4976" t="s">
        <v>32</v>
      </c>
      <c r="J4976">
        <v>36802.71</v>
      </c>
      <c r="K4976">
        <v>736.05</v>
      </c>
      <c r="L4976">
        <v>0</v>
      </c>
      <c r="M4976" s="4">
        <f>SUM(J4976:L4976)</f>
        <v>37538.76</v>
      </c>
      <c r="N4976">
        <v>0</v>
      </c>
      <c r="O4976">
        <v>0</v>
      </c>
      <c r="P4976" t="s">
        <v>45</v>
      </c>
      <c r="Q4976"/>
      <c r="R4976" s="2">
        <v>5700</v>
      </c>
      <c r="S4976" s="2">
        <f>_xlfn.XLOOKUP(P4976,rif_fee_schedule!$A$2:$A$84,rif_fee_schedule!C$2:C$84, 0)</f>
        <v>11.821</v>
      </c>
      <c r="T4976" s="2">
        <f>_xlfn.XLOOKUP(P4976,rif_fee_schedule!$A$2:$A$84,rif_fee_schedule!D$2:D$84, 0)</f>
        <v>11.177</v>
      </c>
      <c r="U4976" s="4">
        <f t="shared" si="236"/>
        <v>67379.7</v>
      </c>
      <c r="V4976" s="4">
        <f t="shared" si="237"/>
        <v>63708.899999999994</v>
      </c>
      <c r="Y4976" s="3">
        <v>34362078.990000002</v>
      </c>
      <c r="Z4976" s="3">
        <v>687512.03</v>
      </c>
      <c r="AA4976" s="3">
        <v>0</v>
      </c>
      <c r="AB4976">
        <v>0</v>
      </c>
      <c r="AC4976" s="3">
        <v>0</v>
      </c>
      <c r="AD4976" s="2">
        <v>-175934.14</v>
      </c>
      <c r="AE4976" s="3">
        <v>599122533.62</v>
      </c>
      <c r="AF4976" s="3">
        <v>12164932.65</v>
      </c>
      <c r="AG4976" s="3">
        <v>2628720.44</v>
      </c>
      <c r="AH4976" s="3">
        <v>103699.7</v>
      </c>
      <c r="AI4976" s="3">
        <v>2074</v>
      </c>
      <c r="AJ4976" s="2">
        <v>-10188946.82</v>
      </c>
    </row>
    <row r="4977" spans="1:36" hidden="1" x14ac:dyDescent="0.25">
      <c r="A4977">
        <v>3.1</v>
      </c>
      <c r="B4977" t="s">
        <v>4277</v>
      </c>
      <c r="C4977">
        <v>3022180070360</v>
      </c>
      <c r="D4977" t="s">
        <v>124</v>
      </c>
      <c r="E4977"/>
      <c r="F4977"/>
      <c r="G4977" s="1">
        <v>43759</v>
      </c>
      <c r="H4977" t="s">
        <v>31</v>
      </c>
      <c r="I4977" t="s">
        <v>32</v>
      </c>
      <c r="J4977">
        <v>36802.71</v>
      </c>
      <c r="K4977">
        <v>736.05</v>
      </c>
      <c r="L4977">
        <v>0</v>
      </c>
      <c r="M4977" s="4">
        <f>SUM(J4977:L4977)</f>
        <v>37538.76</v>
      </c>
      <c r="N4977">
        <v>0</v>
      </c>
      <c r="O4977">
        <v>0</v>
      </c>
      <c r="P4977" t="s">
        <v>45</v>
      </c>
      <c r="Q4977"/>
      <c r="R4977" s="2">
        <v>-3637</v>
      </c>
      <c r="S4977" s="2">
        <f>_xlfn.XLOOKUP(P4977,rif_fee_schedule!$A$2:$A$84,rif_fee_schedule!C$2:C$84, 0)</f>
        <v>11.821</v>
      </c>
      <c r="T4977" s="2">
        <f>_xlfn.XLOOKUP(P4977,rif_fee_schedule!$A$2:$A$84,rif_fee_schedule!D$2:D$84, 0)</f>
        <v>11.177</v>
      </c>
      <c r="U4977" s="4">
        <f t="shared" si="236"/>
        <v>-42992.976999999999</v>
      </c>
      <c r="V4977" s="4">
        <f t="shared" si="237"/>
        <v>-40650.748999999996</v>
      </c>
      <c r="Y4977" s="3">
        <v>34362078.990000002</v>
      </c>
      <c r="Z4977" s="3">
        <v>687512.03</v>
      </c>
      <c r="AA4977" s="3">
        <v>0</v>
      </c>
      <c r="AB4977">
        <v>0</v>
      </c>
      <c r="AC4977" s="3">
        <v>0</v>
      </c>
      <c r="AD4977" s="2">
        <v>-175934.14</v>
      </c>
      <c r="AE4977" s="3">
        <v>599122533.62</v>
      </c>
      <c r="AF4977" s="3">
        <v>12164932.65</v>
      </c>
      <c r="AG4977" s="3">
        <v>2628720.44</v>
      </c>
      <c r="AH4977" s="3">
        <v>103699.7</v>
      </c>
      <c r="AI4977" s="3">
        <v>2074</v>
      </c>
      <c r="AJ4977" s="2">
        <v>-10188946.82</v>
      </c>
    </row>
    <row r="4978" spans="1:36" hidden="1" x14ac:dyDescent="0.25">
      <c r="A4978">
        <v>1</v>
      </c>
      <c r="B4978" t="s">
        <v>602</v>
      </c>
      <c r="C4978">
        <v>3530220320050</v>
      </c>
      <c r="D4978" t="s">
        <v>124</v>
      </c>
      <c r="E4978"/>
      <c r="F4978"/>
      <c r="G4978" s="1">
        <v>43742</v>
      </c>
      <c r="H4978" t="s">
        <v>31</v>
      </c>
      <c r="I4978" t="s">
        <v>32</v>
      </c>
      <c r="J4978">
        <v>2998254.05</v>
      </c>
      <c r="K4978">
        <v>59965.08</v>
      </c>
      <c r="L4978">
        <v>0</v>
      </c>
      <c r="M4978"/>
      <c r="N4978">
        <v>0</v>
      </c>
      <c r="O4978">
        <v>0</v>
      </c>
      <c r="P4978" t="s">
        <v>72</v>
      </c>
      <c r="Q4978"/>
      <c r="R4978" s="2">
        <v>-38810</v>
      </c>
      <c r="S4978" s="2">
        <f>_xlfn.XLOOKUP(P4978,rif_fee_schedule!$A$2:$A$84,rif_fee_schedule!C$2:C$84, 0)</f>
        <v>9.7780000000000005</v>
      </c>
      <c r="T4978" s="2">
        <f>_xlfn.XLOOKUP(P4978,rif_fee_schedule!$A$2:$A$84,rif_fee_schedule!D$2:D$84, 0)</f>
        <v>9.2460000000000004</v>
      </c>
      <c r="U4978" s="4">
        <f t="shared" si="236"/>
        <v>-379484.18</v>
      </c>
      <c r="V4978" s="4">
        <f t="shared" si="237"/>
        <v>-358837.26</v>
      </c>
      <c r="W4978" s="2"/>
      <c r="X4978" s="2"/>
      <c r="Y4978" s="3">
        <v>74696854.359999999</v>
      </c>
      <c r="Z4978" s="3">
        <v>1494936.99</v>
      </c>
      <c r="AA4978" s="3">
        <v>1189721.74</v>
      </c>
      <c r="AB4978" s="2">
        <v>103699.7</v>
      </c>
      <c r="AC4978" s="3">
        <v>2074</v>
      </c>
      <c r="AD4978" s="2">
        <v>-3422401.68</v>
      </c>
      <c r="AE4978" s="3">
        <v>599122533.62</v>
      </c>
      <c r="AF4978" s="3">
        <v>12164932.65</v>
      </c>
      <c r="AG4978" s="3">
        <v>2628720.44</v>
      </c>
      <c r="AH4978" s="3">
        <v>103699.7</v>
      </c>
      <c r="AI4978" s="3">
        <v>2074</v>
      </c>
      <c r="AJ4978" s="2">
        <v>-10188946.82</v>
      </c>
    </row>
    <row r="4979" spans="1:36" hidden="1" x14ac:dyDescent="0.25">
      <c r="A4979">
        <v>1</v>
      </c>
      <c r="B4979" t="s">
        <v>602</v>
      </c>
      <c r="C4979">
        <v>3530220320050</v>
      </c>
      <c r="D4979" t="s">
        <v>124</v>
      </c>
      <c r="E4979"/>
      <c r="F4979"/>
      <c r="G4979" s="1">
        <v>43742</v>
      </c>
      <c r="H4979" t="s">
        <v>31</v>
      </c>
      <c r="I4979" t="s">
        <v>32</v>
      </c>
      <c r="J4979">
        <v>2998254.05</v>
      </c>
      <c r="K4979">
        <v>59965.08</v>
      </c>
      <c r="L4979">
        <v>0</v>
      </c>
      <c r="M4979"/>
      <c r="N4979">
        <v>0</v>
      </c>
      <c r="O4979">
        <v>0</v>
      </c>
      <c r="P4979" t="s">
        <v>82</v>
      </c>
      <c r="Q4979"/>
      <c r="R4979" s="2">
        <v>100000</v>
      </c>
      <c r="S4979" s="2">
        <f>_xlfn.XLOOKUP(P4979,rif_fee_schedule!$A$2:$A$84,rif_fee_schedule!C$2:C$84, 0)</f>
        <v>22.58</v>
      </c>
      <c r="T4979" s="2">
        <f>_xlfn.XLOOKUP(P4979,rif_fee_schedule!$A$2:$A$84,rif_fee_schedule!D$2:D$84, 0)</f>
        <v>21.35</v>
      </c>
      <c r="U4979" s="4">
        <f t="shared" si="236"/>
        <v>2258000</v>
      </c>
      <c r="V4979" s="4">
        <f t="shared" si="237"/>
        <v>2135000</v>
      </c>
      <c r="W4979" s="2"/>
      <c r="X4979" s="2"/>
      <c r="Y4979" s="3">
        <v>74696854.359999999</v>
      </c>
      <c r="Z4979" s="3">
        <v>1494936.99</v>
      </c>
      <c r="AA4979" s="3">
        <v>1189721.74</v>
      </c>
      <c r="AB4979" s="2">
        <v>103699.7</v>
      </c>
      <c r="AC4979" s="3">
        <v>2074</v>
      </c>
      <c r="AD4979" s="2">
        <v>-3422401.68</v>
      </c>
      <c r="AE4979" s="3">
        <v>599122533.62</v>
      </c>
      <c r="AF4979" s="3">
        <v>12164932.65</v>
      </c>
      <c r="AG4979" s="3">
        <v>2628720.44</v>
      </c>
      <c r="AH4979" s="3">
        <v>103699.7</v>
      </c>
      <c r="AI4979" s="3">
        <v>2074</v>
      </c>
      <c r="AJ4979" s="2">
        <v>-10188946.82</v>
      </c>
    </row>
    <row r="4980" spans="1:36" hidden="1" x14ac:dyDescent="0.25">
      <c r="A4980">
        <v>2</v>
      </c>
      <c r="B4980" t="s">
        <v>2149</v>
      </c>
      <c r="C4980">
        <v>141160153590</v>
      </c>
      <c r="D4980" t="s">
        <v>2150</v>
      </c>
      <c r="E4980"/>
      <c r="F4980" t="s">
        <v>124</v>
      </c>
      <c r="G4980" s="1">
        <v>43818</v>
      </c>
      <c r="H4980" t="s">
        <v>31</v>
      </c>
      <c r="I4980" t="s">
        <v>32</v>
      </c>
      <c r="J4980">
        <v>20188.28</v>
      </c>
      <c r="K4980">
        <v>403.76</v>
      </c>
      <c r="L4980">
        <v>0</v>
      </c>
      <c r="M4980"/>
      <c r="N4980">
        <v>0</v>
      </c>
      <c r="O4980">
        <v>0</v>
      </c>
      <c r="P4980" t="s">
        <v>72</v>
      </c>
      <c r="Q4980"/>
      <c r="R4980" s="2">
        <v>-1045</v>
      </c>
      <c r="S4980" s="2">
        <f>_xlfn.XLOOKUP(P4980,rif_fee_schedule!$A$2:$A$84,rif_fee_schedule!C$2:C$84, 0)</f>
        <v>9.7780000000000005</v>
      </c>
      <c r="T4980" s="2">
        <f>_xlfn.XLOOKUP(P4980,rif_fee_schedule!$A$2:$A$84,rif_fee_schedule!D$2:D$84, 0)</f>
        <v>9.2460000000000004</v>
      </c>
      <c r="U4980" s="4">
        <f t="shared" si="236"/>
        <v>-10218.01</v>
      </c>
      <c r="V4980" s="4">
        <f t="shared" si="237"/>
        <v>-9662.07</v>
      </c>
      <c r="W4980" s="2"/>
      <c r="X4980" s="2"/>
      <c r="Y4980" s="3">
        <v>272008405.74000001</v>
      </c>
      <c r="Z4980" s="3">
        <v>5573244.3300000001</v>
      </c>
      <c r="AA4980" s="3">
        <v>0</v>
      </c>
      <c r="AB4980">
        <v>0</v>
      </c>
      <c r="AC4980" s="3">
        <v>0</v>
      </c>
      <c r="AD4980" s="2">
        <v>-7297347.0099999998</v>
      </c>
      <c r="AE4980" s="3">
        <v>599122533.62</v>
      </c>
      <c r="AF4980" s="3">
        <v>12164932.65</v>
      </c>
      <c r="AG4980" s="3">
        <v>2628720.44</v>
      </c>
      <c r="AH4980" s="3">
        <v>103699.7</v>
      </c>
      <c r="AI4980" s="3">
        <v>2074</v>
      </c>
      <c r="AJ4980" s="2">
        <v>-10188946.82</v>
      </c>
    </row>
    <row r="4981" spans="1:36" hidden="1" x14ac:dyDescent="0.25">
      <c r="A4981">
        <v>2</v>
      </c>
      <c r="B4981" t="s">
        <v>2149</v>
      </c>
      <c r="C4981">
        <v>141160153590</v>
      </c>
      <c r="D4981" t="s">
        <v>2150</v>
      </c>
      <c r="E4981"/>
      <c r="F4981" t="s">
        <v>124</v>
      </c>
      <c r="G4981" s="1">
        <v>43818</v>
      </c>
      <c r="H4981" t="s">
        <v>31</v>
      </c>
      <c r="I4981" t="s">
        <v>32</v>
      </c>
      <c r="J4981">
        <v>20188.28</v>
      </c>
      <c r="K4981">
        <v>403.76</v>
      </c>
      <c r="L4981">
        <v>0</v>
      </c>
      <c r="M4981"/>
      <c r="N4981">
        <v>0</v>
      </c>
      <c r="O4981">
        <v>0</v>
      </c>
      <c r="P4981" t="s">
        <v>82</v>
      </c>
      <c r="Q4981"/>
      <c r="R4981" s="2">
        <v>1045</v>
      </c>
      <c r="S4981" s="2">
        <f>_xlfn.XLOOKUP(P4981,rif_fee_schedule!$A$2:$A$84,rif_fee_schedule!C$2:C$84, 0)</f>
        <v>22.58</v>
      </c>
      <c r="T4981" s="2">
        <f>_xlfn.XLOOKUP(P4981,rif_fee_schedule!$A$2:$A$84,rif_fee_schedule!D$2:D$84, 0)</f>
        <v>21.35</v>
      </c>
      <c r="U4981" s="4">
        <f t="shared" si="236"/>
        <v>23596.1</v>
      </c>
      <c r="V4981" s="4">
        <f t="shared" si="237"/>
        <v>22310.75</v>
      </c>
      <c r="W4981" s="2"/>
      <c r="X4981" s="2"/>
      <c r="Y4981" s="3">
        <v>272008405.74000001</v>
      </c>
      <c r="Z4981" s="3">
        <v>5573244.3300000001</v>
      </c>
      <c r="AA4981" s="3">
        <v>0</v>
      </c>
      <c r="AB4981">
        <v>0</v>
      </c>
      <c r="AC4981" s="3">
        <v>0</v>
      </c>
      <c r="AD4981" s="2">
        <v>-7297347.0099999998</v>
      </c>
      <c r="AE4981" s="3">
        <v>599122533.62</v>
      </c>
      <c r="AF4981" s="3">
        <v>12164932.65</v>
      </c>
      <c r="AG4981" s="3">
        <v>2628720.44</v>
      </c>
      <c r="AH4981" s="3">
        <v>103699.7</v>
      </c>
      <c r="AI4981" s="3">
        <v>2074</v>
      </c>
      <c r="AJ4981" s="2">
        <v>-10188946.82</v>
      </c>
    </row>
    <row r="4982" spans="1:36" hidden="1" x14ac:dyDescent="0.25">
      <c r="A4982">
        <v>3.1</v>
      </c>
      <c r="B4982" t="s">
        <v>4161</v>
      </c>
      <c r="C4982">
        <v>2812340041550</v>
      </c>
      <c r="D4982" t="s">
        <v>124</v>
      </c>
      <c r="E4982"/>
      <c r="F4982" t="s">
        <v>4162</v>
      </c>
      <c r="G4982" s="1">
        <v>43698</v>
      </c>
      <c r="H4982" t="s">
        <v>31</v>
      </c>
      <c r="I4982" t="s">
        <v>32</v>
      </c>
      <c r="J4982">
        <v>1043895.8</v>
      </c>
      <c r="K4982">
        <v>20877.919999999998</v>
      </c>
      <c r="L4982">
        <v>0</v>
      </c>
      <c r="M4982" s="4">
        <f>SUM(J4982:L4982)</f>
        <v>1064773.72</v>
      </c>
      <c r="N4982">
        <v>0</v>
      </c>
      <c r="O4982">
        <v>0</v>
      </c>
      <c r="P4982" t="s">
        <v>72</v>
      </c>
      <c r="Q4982"/>
      <c r="R4982" s="2">
        <v>30876</v>
      </c>
      <c r="S4982" s="2">
        <f>_xlfn.XLOOKUP(P4982,rif_fee_schedule!$A$2:$A$84,rif_fee_schedule!C$2:C$84, 0)</f>
        <v>9.7780000000000005</v>
      </c>
      <c r="T4982" s="2">
        <f>_xlfn.XLOOKUP(P4982,rif_fee_schedule!$A$2:$A$84,rif_fee_schedule!D$2:D$84, 0)</f>
        <v>9.2460000000000004</v>
      </c>
      <c r="U4982" s="4">
        <f t="shared" si="236"/>
        <v>301905.52799999999</v>
      </c>
      <c r="V4982" s="4">
        <f t="shared" si="237"/>
        <v>285479.49599999998</v>
      </c>
      <c r="Y4982" s="3">
        <v>34362078.990000002</v>
      </c>
      <c r="Z4982" s="3">
        <v>687512.03</v>
      </c>
      <c r="AA4982" s="3">
        <v>0</v>
      </c>
      <c r="AB4982">
        <v>0</v>
      </c>
      <c r="AC4982" s="3">
        <v>0</v>
      </c>
      <c r="AD4982" s="2">
        <v>-175934.14</v>
      </c>
      <c r="AE4982" s="3">
        <v>599122533.62</v>
      </c>
      <c r="AF4982" s="3">
        <v>12164932.65</v>
      </c>
      <c r="AG4982" s="3">
        <v>2628720.44</v>
      </c>
      <c r="AH4982" s="3">
        <v>103699.7</v>
      </c>
      <c r="AI4982" s="3">
        <v>2074</v>
      </c>
      <c r="AJ4982" s="2">
        <v>-10188946.82</v>
      </c>
    </row>
    <row r="4983" spans="1:36" hidden="1" x14ac:dyDescent="0.25">
      <c r="A4983">
        <v>3.1</v>
      </c>
      <c r="B4983" t="s">
        <v>4161</v>
      </c>
      <c r="C4983">
        <v>2812340041550</v>
      </c>
      <c r="D4983" t="s">
        <v>124</v>
      </c>
      <c r="E4983"/>
      <c r="F4983" t="s">
        <v>4162</v>
      </c>
      <c r="G4983" s="1">
        <v>43698</v>
      </c>
      <c r="H4983" t="s">
        <v>31</v>
      </c>
      <c r="I4983" t="s">
        <v>32</v>
      </c>
      <c r="J4983">
        <v>1043895.8</v>
      </c>
      <c r="K4983">
        <v>20877.919999999998</v>
      </c>
      <c r="L4983">
        <v>0</v>
      </c>
      <c r="M4983" s="4">
        <f>SUM(J4983:L4983)</f>
        <v>1064773.72</v>
      </c>
      <c r="N4983">
        <v>0</v>
      </c>
      <c r="O4983">
        <v>0</v>
      </c>
      <c r="P4983" t="s">
        <v>77</v>
      </c>
      <c r="Q4983"/>
      <c r="R4983">
        <v>-4</v>
      </c>
      <c r="S4983" s="2">
        <f>_xlfn.XLOOKUP(P4983,rif_fee_schedule!$A$2:$A$84,rif_fee_schedule!C$2:C$84, 0)</f>
        <v>6001</v>
      </c>
      <c r="T4983" s="2">
        <f>_xlfn.XLOOKUP(P4983,rif_fee_schedule!$A$2:$A$84,rif_fee_schedule!D$2:D$84, 0)</f>
        <v>5674</v>
      </c>
      <c r="U4983" s="4">
        <f t="shared" si="236"/>
        <v>-24004</v>
      </c>
      <c r="V4983" s="4">
        <f t="shared" si="237"/>
        <v>-22696</v>
      </c>
      <c r="Y4983" s="3">
        <v>34362078.990000002</v>
      </c>
      <c r="Z4983" s="3">
        <v>687512.03</v>
      </c>
      <c r="AA4983" s="3">
        <v>0</v>
      </c>
      <c r="AB4983">
        <v>0</v>
      </c>
      <c r="AC4983" s="3">
        <v>0</v>
      </c>
      <c r="AD4983" s="2">
        <v>-175934.14</v>
      </c>
      <c r="AE4983" s="3">
        <v>599122533.62</v>
      </c>
      <c r="AF4983" s="3">
        <v>12164932.65</v>
      </c>
      <c r="AG4983" s="3">
        <v>2628720.44</v>
      </c>
      <c r="AH4983" s="3">
        <v>103699.7</v>
      </c>
      <c r="AI4983" s="3">
        <v>2074</v>
      </c>
      <c r="AJ4983" s="2">
        <v>-10188946.82</v>
      </c>
    </row>
    <row r="4984" spans="1:36" hidden="1" x14ac:dyDescent="0.25">
      <c r="A4984">
        <v>3.1</v>
      </c>
      <c r="B4984" t="s">
        <v>4161</v>
      </c>
      <c r="C4984">
        <v>2812340041550</v>
      </c>
      <c r="D4984" t="s">
        <v>124</v>
      </c>
      <c r="E4984"/>
      <c r="F4984" t="s">
        <v>4162</v>
      </c>
      <c r="G4984" s="1">
        <v>43698</v>
      </c>
      <c r="H4984" t="s">
        <v>31</v>
      </c>
      <c r="I4984" t="s">
        <v>32</v>
      </c>
      <c r="J4984">
        <v>1043895.8</v>
      </c>
      <c r="K4984">
        <v>20877.919999999998</v>
      </c>
      <c r="L4984">
        <v>0</v>
      </c>
      <c r="M4984" s="4">
        <f>SUM(J4984:L4984)</f>
        <v>1064773.72</v>
      </c>
      <c r="N4984">
        <v>0</v>
      </c>
      <c r="O4984">
        <v>0</v>
      </c>
      <c r="P4984" t="s">
        <v>90</v>
      </c>
      <c r="Q4984"/>
      <c r="R4984" s="2">
        <v>22650</v>
      </c>
      <c r="S4984" s="2">
        <f>_xlfn.XLOOKUP(P4984,rif_fee_schedule!$A$2:$A$84,rif_fee_schedule!C$2:C$84, 0)</f>
        <v>8.8330000000000002</v>
      </c>
      <c r="T4984" s="2">
        <f>_xlfn.XLOOKUP(P4984,rif_fee_schedule!$A$2:$A$84,rif_fee_schedule!D$2:D$84, 0)</f>
        <v>8.3520000000000003</v>
      </c>
      <c r="U4984" s="4">
        <f t="shared" si="236"/>
        <v>200067.45</v>
      </c>
      <c r="V4984" s="4">
        <f t="shared" si="237"/>
        <v>189172.80000000002</v>
      </c>
      <c r="Y4984" s="3">
        <v>34362078.990000002</v>
      </c>
      <c r="Z4984" s="3">
        <v>687512.03</v>
      </c>
      <c r="AA4984" s="3">
        <v>0</v>
      </c>
      <c r="AB4984">
        <v>0</v>
      </c>
      <c r="AC4984" s="3">
        <v>0</v>
      </c>
      <c r="AD4984" s="2">
        <v>-175934.14</v>
      </c>
      <c r="AE4984" s="3">
        <v>599122533.62</v>
      </c>
      <c r="AF4984" s="3">
        <v>12164932.65</v>
      </c>
      <c r="AG4984" s="3">
        <v>2628720.44</v>
      </c>
      <c r="AH4984" s="3">
        <v>103699.7</v>
      </c>
      <c r="AI4984" s="3">
        <v>2074</v>
      </c>
      <c r="AJ4984" s="2">
        <v>-10188946.82</v>
      </c>
    </row>
    <row r="4985" spans="1:36" hidden="1" x14ac:dyDescent="0.25">
      <c r="A4985">
        <v>3.1</v>
      </c>
      <c r="B4985" t="s">
        <v>4161</v>
      </c>
      <c r="C4985">
        <v>2812340041550</v>
      </c>
      <c r="D4985" t="s">
        <v>124</v>
      </c>
      <c r="E4985"/>
      <c r="F4985" t="s">
        <v>4162</v>
      </c>
      <c r="G4985" s="1">
        <v>43698</v>
      </c>
      <c r="H4985" t="s">
        <v>31</v>
      </c>
      <c r="I4985" t="s">
        <v>32</v>
      </c>
      <c r="J4985">
        <v>1043895.8</v>
      </c>
      <c r="K4985">
        <v>20877.919999999998</v>
      </c>
      <c r="L4985">
        <v>0</v>
      </c>
      <c r="M4985" s="4">
        <f>SUM(J4985:L4985)</f>
        <v>1064773.72</v>
      </c>
      <c r="N4985">
        <v>0</v>
      </c>
      <c r="O4985">
        <v>0</v>
      </c>
      <c r="P4985" t="s">
        <v>2068</v>
      </c>
      <c r="Q4985"/>
      <c r="R4985">
        <v>139</v>
      </c>
      <c r="S4985" s="2">
        <f>_xlfn.XLOOKUP(P4985,rif_fee_schedule!$A$2:$A$84,rif_fee_schedule!C$2:C$84, 0)</f>
        <v>1698</v>
      </c>
      <c r="T4985" s="2">
        <f>_xlfn.XLOOKUP(P4985,rif_fee_schedule!$A$2:$A$84,rif_fee_schedule!D$2:D$84, 0)</f>
        <v>1606</v>
      </c>
      <c r="U4985" s="4">
        <f t="shared" si="236"/>
        <v>236022</v>
      </c>
      <c r="V4985" s="4">
        <f t="shared" si="237"/>
        <v>223234</v>
      </c>
      <c r="Y4985" s="3">
        <v>34362078.990000002</v>
      </c>
      <c r="Z4985" s="3">
        <v>687512.03</v>
      </c>
      <c r="AA4985" s="3">
        <v>0</v>
      </c>
      <c r="AB4985">
        <v>0</v>
      </c>
      <c r="AC4985" s="3">
        <v>0</v>
      </c>
      <c r="AD4985" s="2">
        <v>-175934.14</v>
      </c>
      <c r="AE4985" s="3">
        <v>599122533.62</v>
      </c>
      <c r="AF4985" s="3">
        <v>12164932.65</v>
      </c>
      <c r="AG4985" s="3">
        <v>2628720.44</v>
      </c>
      <c r="AH4985" s="3">
        <v>103699.7</v>
      </c>
      <c r="AI4985" s="3">
        <v>2074</v>
      </c>
      <c r="AJ4985" s="2">
        <v>-10188946.82</v>
      </c>
    </row>
    <row r="4986" spans="1:36" hidden="1" x14ac:dyDescent="0.25">
      <c r="A4986">
        <v>8</v>
      </c>
      <c r="B4986" t="s">
        <v>8778</v>
      </c>
      <c r="C4986">
        <v>242030040470</v>
      </c>
      <c r="D4986" t="s">
        <v>8779</v>
      </c>
      <c r="E4986"/>
      <c r="F4986" t="s">
        <v>124</v>
      </c>
      <c r="G4986" s="1">
        <v>43788</v>
      </c>
      <c r="H4986" t="s">
        <v>31</v>
      </c>
      <c r="I4986" t="s">
        <v>32</v>
      </c>
      <c r="J4986">
        <v>163560.49</v>
      </c>
      <c r="K4986">
        <v>3271.21</v>
      </c>
      <c r="L4986">
        <v>0</v>
      </c>
      <c r="M4986"/>
      <c r="N4986">
        <v>0</v>
      </c>
      <c r="O4986">
        <v>0</v>
      </c>
      <c r="P4986" t="s">
        <v>1813</v>
      </c>
      <c r="Q4986"/>
      <c r="R4986" s="2">
        <v>3500</v>
      </c>
      <c r="S4986" s="2">
        <f>_xlfn.XLOOKUP(P4986,rif_fee_schedule!$A$2:$A$84,rif_fee_schedule!C$2:C$84, 0)</f>
        <v>42.786999999999999</v>
      </c>
      <c r="T4986" s="2">
        <f>_xlfn.XLOOKUP(P4986,rif_fee_schedule!$A$2:$A$84,rif_fee_schedule!D$2:D$84, 0)</f>
        <v>40.456000000000003</v>
      </c>
      <c r="U4986" s="4">
        <f t="shared" si="236"/>
        <v>149754.5</v>
      </c>
      <c r="V4986" s="4">
        <f t="shared" si="237"/>
        <v>141596</v>
      </c>
      <c r="W4986" s="2"/>
      <c r="X4986" s="2"/>
      <c r="Y4986" s="3">
        <v>38230434.439999998</v>
      </c>
      <c r="Z4986" s="3">
        <v>764608.82</v>
      </c>
      <c r="AA4986" s="3">
        <v>0</v>
      </c>
      <c r="AB4986">
        <v>0</v>
      </c>
      <c r="AC4986" s="3">
        <v>0</v>
      </c>
      <c r="AD4986" s="2">
        <v>-229524.99</v>
      </c>
      <c r="AE4986" s="3">
        <v>599122533.62</v>
      </c>
      <c r="AF4986" s="3">
        <v>12164932.65</v>
      </c>
      <c r="AG4986" s="3">
        <v>2628720.44</v>
      </c>
      <c r="AH4986" s="3">
        <v>103699.7</v>
      </c>
      <c r="AI4986" s="3">
        <v>2074</v>
      </c>
      <c r="AJ4986" s="2">
        <v>-10188946.82</v>
      </c>
    </row>
    <row r="4987" spans="1:36" hidden="1" x14ac:dyDescent="0.25">
      <c r="A4987">
        <v>8</v>
      </c>
      <c r="B4987" t="s">
        <v>8778</v>
      </c>
      <c r="C4987">
        <v>242030040470</v>
      </c>
      <c r="D4987" t="s">
        <v>8779</v>
      </c>
      <c r="E4987"/>
      <c r="F4987" t="s">
        <v>124</v>
      </c>
      <c r="G4987" s="1">
        <v>43788</v>
      </c>
      <c r="H4987" t="s">
        <v>31</v>
      </c>
      <c r="I4987" t="s">
        <v>32</v>
      </c>
      <c r="J4987">
        <v>163560.49</v>
      </c>
      <c r="K4987">
        <v>3271.21</v>
      </c>
      <c r="L4987">
        <v>0</v>
      </c>
      <c r="M4987"/>
      <c r="N4987">
        <v>0</v>
      </c>
      <c r="O4987">
        <v>0</v>
      </c>
      <c r="P4987" t="s">
        <v>45</v>
      </c>
      <c r="Q4987"/>
      <c r="R4987" s="2">
        <v>-3500</v>
      </c>
      <c r="S4987" s="2">
        <f>_xlfn.XLOOKUP(P4987,rif_fee_schedule!$A$2:$A$84,rif_fee_schedule!C$2:C$84, 0)</f>
        <v>11.821</v>
      </c>
      <c r="T4987" s="2">
        <f>_xlfn.XLOOKUP(P4987,rif_fee_schedule!$A$2:$A$84,rif_fee_schedule!D$2:D$84, 0)</f>
        <v>11.177</v>
      </c>
      <c r="U4987" s="4">
        <f t="shared" si="236"/>
        <v>-41373.5</v>
      </c>
      <c r="V4987" s="4">
        <f t="shared" si="237"/>
        <v>-39119.5</v>
      </c>
      <c r="W4987" s="2"/>
      <c r="X4987" s="2"/>
      <c r="Y4987" s="3">
        <v>38230434.439999998</v>
      </c>
      <c r="Z4987" s="3">
        <v>764608.82</v>
      </c>
      <c r="AA4987" s="3">
        <v>0</v>
      </c>
      <c r="AB4987">
        <v>0</v>
      </c>
      <c r="AC4987" s="3">
        <v>0</v>
      </c>
      <c r="AD4987" s="2">
        <v>-229524.99</v>
      </c>
      <c r="AE4987" s="3">
        <v>599122533.62</v>
      </c>
      <c r="AF4987" s="3">
        <v>12164932.65</v>
      </c>
      <c r="AG4987" s="3">
        <v>2628720.44</v>
      </c>
      <c r="AH4987" s="3">
        <v>103699.7</v>
      </c>
      <c r="AI4987" s="3">
        <v>2074</v>
      </c>
      <c r="AJ4987" s="2">
        <v>-10188946.82</v>
      </c>
    </row>
    <row r="4988" spans="1:36" hidden="1" x14ac:dyDescent="0.25">
      <c r="A4988">
        <v>2</v>
      </c>
      <c r="B4988" t="s">
        <v>2537</v>
      </c>
      <c r="C4988">
        <v>3022310580010</v>
      </c>
      <c r="D4988" t="s">
        <v>124</v>
      </c>
      <c r="E4988"/>
      <c r="F4988"/>
      <c r="G4988" s="1">
        <v>43682</v>
      </c>
      <c r="H4988" t="s">
        <v>31</v>
      </c>
      <c r="I4988" t="s">
        <v>32</v>
      </c>
      <c r="J4988">
        <v>48268.63</v>
      </c>
      <c r="K4988">
        <v>965.37</v>
      </c>
      <c r="L4988">
        <v>0</v>
      </c>
      <c r="M4988"/>
      <c r="N4988">
        <v>0</v>
      </c>
      <c r="O4988">
        <v>0</v>
      </c>
      <c r="P4988" t="s">
        <v>180</v>
      </c>
      <c r="Q4988"/>
      <c r="R4988" s="2">
        <v>4000</v>
      </c>
      <c r="S4988" s="2">
        <f>_xlfn.XLOOKUP(P4988,rif_fee_schedule!$A$2:$A$84,rif_fee_schedule!C$2:C$84, 0)</f>
        <v>20.076000000000001</v>
      </c>
      <c r="T4988" s="2">
        <f>_xlfn.XLOOKUP(P4988,rif_fee_schedule!$A$2:$A$84,rif_fee_schedule!D$2:D$84, 0)</f>
        <v>18.981999999999999</v>
      </c>
      <c r="U4988" s="4">
        <f t="shared" si="236"/>
        <v>80304</v>
      </c>
      <c r="V4988" s="4">
        <f t="shared" si="237"/>
        <v>75928</v>
      </c>
      <c r="W4988" s="2"/>
      <c r="X4988" s="2"/>
      <c r="Y4988" s="3">
        <v>272008405.74000001</v>
      </c>
      <c r="Z4988" s="3">
        <v>5573244.3300000001</v>
      </c>
      <c r="AA4988" s="3">
        <v>0</v>
      </c>
      <c r="AB4988">
        <v>0</v>
      </c>
      <c r="AC4988" s="3">
        <v>0</v>
      </c>
      <c r="AD4988" s="2">
        <v>-7297347.0099999998</v>
      </c>
      <c r="AE4988" s="3">
        <v>599122533.62</v>
      </c>
      <c r="AF4988" s="3">
        <v>12164932.65</v>
      </c>
      <c r="AG4988" s="3">
        <v>2628720.44</v>
      </c>
      <c r="AH4988" s="3">
        <v>103699.7</v>
      </c>
      <c r="AI4988" s="3">
        <v>2074</v>
      </c>
      <c r="AJ4988" s="2">
        <v>-10188946.82</v>
      </c>
    </row>
    <row r="4989" spans="1:36" hidden="1" x14ac:dyDescent="0.25">
      <c r="A4989">
        <v>2</v>
      </c>
      <c r="B4989" t="s">
        <v>2537</v>
      </c>
      <c r="C4989">
        <v>3022310580010</v>
      </c>
      <c r="D4989" t="s">
        <v>124</v>
      </c>
      <c r="E4989"/>
      <c r="F4989"/>
      <c r="G4989" s="1">
        <v>43682</v>
      </c>
      <c r="H4989" t="s">
        <v>31</v>
      </c>
      <c r="I4989" t="s">
        <v>32</v>
      </c>
      <c r="J4989">
        <v>48268.63</v>
      </c>
      <c r="K4989">
        <v>965.37</v>
      </c>
      <c r="L4989">
        <v>0</v>
      </c>
      <c r="M4989"/>
      <c r="N4989">
        <v>0</v>
      </c>
      <c r="O4989">
        <v>0</v>
      </c>
      <c r="P4989" t="s">
        <v>45</v>
      </c>
      <c r="Q4989"/>
      <c r="R4989" s="2">
        <v>-4000</v>
      </c>
      <c r="S4989" s="2">
        <f>_xlfn.XLOOKUP(P4989,rif_fee_schedule!$A$2:$A$84,rif_fee_schedule!C$2:C$84, 0)</f>
        <v>11.821</v>
      </c>
      <c r="T4989" s="2">
        <f>_xlfn.XLOOKUP(P4989,rif_fee_schedule!$A$2:$A$84,rif_fee_schedule!D$2:D$84, 0)</f>
        <v>11.177</v>
      </c>
      <c r="U4989" s="4">
        <f t="shared" si="236"/>
        <v>-47284</v>
      </c>
      <c r="V4989" s="4">
        <f t="shared" si="237"/>
        <v>-44708</v>
      </c>
      <c r="W4989" s="2"/>
      <c r="X4989" s="2"/>
      <c r="Y4989" s="3">
        <v>272008405.74000001</v>
      </c>
      <c r="Z4989" s="3">
        <v>5573244.3300000001</v>
      </c>
      <c r="AA4989" s="3">
        <v>0</v>
      </c>
      <c r="AB4989">
        <v>0</v>
      </c>
      <c r="AC4989" s="3">
        <v>0</v>
      </c>
      <c r="AD4989" s="2">
        <v>-7297347.0099999998</v>
      </c>
      <c r="AE4989" s="3">
        <v>599122533.62</v>
      </c>
      <c r="AF4989" s="3">
        <v>12164932.65</v>
      </c>
      <c r="AG4989" s="3">
        <v>2628720.44</v>
      </c>
      <c r="AH4989" s="3">
        <v>103699.7</v>
      </c>
      <c r="AI4989" s="3">
        <v>2074</v>
      </c>
      <c r="AJ4989" s="2">
        <v>-10188946.82</v>
      </c>
    </row>
    <row r="4990" spans="1:36" hidden="1" x14ac:dyDescent="0.25">
      <c r="A4990">
        <v>7</v>
      </c>
      <c r="B4990" t="s">
        <v>8327</v>
      </c>
      <c r="C4990">
        <v>341080072380</v>
      </c>
      <c r="D4990" t="s">
        <v>8328</v>
      </c>
      <c r="E4990"/>
      <c r="F4990" t="s">
        <v>124</v>
      </c>
      <c r="G4990" s="1">
        <v>43703</v>
      </c>
      <c r="H4990" t="s">
        <v>31</v>
      </c>
      <c r="I4990" t="s">
        <v>32</v>
      </c>
      <c r="J4990">
        <v>20287.830000000002</v>
      </c>
      <c r="K4990">
        <v>405.76</v>
      </c>
      <c r="L4990">
        <v>0</v>
      </c>
      <c r="M4990"/>
      <c r="N4990">
        <v>0</v>
      </c>
      <c r="O4990">
        <v>0</v>
      </c>
      <c r="P4990" t="s">
        <v>613</v>
      </c>
      <c r="Q4990"/>
      <c r="R4990">
        <v>25</v>
      </c>
      <c r="S4990" s="2">
        <f>_xlfn.XLOOKUP(P4990,rif_fee_schedule!$A$2:$A$84,rif_fee_schedule!C$2:C$84, 0)</f>
        <v>995</v>
      </c>
      <c r="T4990" s="2">
        <f>_xlfn.XLOOKUP(P4990,rif_fee_schedule!$A$2:$A$84,rif_fee_schedule!D$2:D$84, 0)</f>
        <v>940</v>
      </c>
      <c r="U4990" s="4">
        <f t="shared" si="236"/>
        <v>24875</v>
      </c>
      <c r="V4990" s="4">
        <f t="shared" si="237"/>
        <v>23500</v>
      </c>
      <c r="W4990"/>
      <c r="X4990"/>
      <c r="Y4990" s="3">
        <v>53911680.950000003</v>
      </c>
      <c r="Z4990" s="3">
        <v>1078233.76</v>
      </c>
      <c r="AA4990" s="3">
        <v>0</v>
      </c>
      <c r="AB4990">
        <v>0</v>
      </c>
      <c r="AC4990" s="3">
        <v>0</v>
      </c>
      <c r="AD4990" s="2">
        <v>-682358.32</v>
      </c>
      <c r="AE4990" s="3">
        <v>599122533.62</v>
      </c>
      <c r="AF4990" s="3">
        <v>12164932.65</v>
      </c>
      <c r="AG4990" s="3">
        <v>2628720.44</v>
      </c>
      <c r="AH4990" s="3">
        <v>103699.7</v>
      </c>
      <c r="AI4990" s="3">
        <v>2074</v>
      </c>
      <c r="AJ4990" s="2">
        <v>-10188946.82</v>
      </c>
    </row>
    <row r="4991" spans="1:36" hidden="1" x14ac:dyDescent="0.25">
      <c r="A4991">
        <v>7</v>
      </c>
      <c r="B4991" t="s">
        <v>8327</v>
      </c>
      <c r="C4991">
        <v>341080072380</v>
      </c>
      <c r="D4991" t="s">
        <v>8328</v>
      </c>
      <c r="E4991"/>
      <c r="F4991" t="s">
        <v>124</v>
      </c>
      <c r="G4991" s="1">
        <v>43703</v>
      </c>
      <c r="H4991" t="s">
        <v>31</v>
      </c>
      <c r="I4991" t="s">
        <v>32</v>
      </c>
      <c r="J4991">
        <v>20287.830000000002</v>
      </c>
      <c r="K4991">
        <v>405.76</v>
      </c>
      <c r="L4991">
        <v>0</v>
      </c>
      <c r="M4991"/>
      <c r="N4991">
        <v>0</v>
      </c>
      <c r="O4991">
        <v>0</v>
      </c>
      <c r="P4991" t="s">
        <v>865</v>
      </c>
      <c r="Q4991"/>
      <c r="R4991" s="2">
        <v>-1090</v>
      </c>
      <c r="S4991" s="2">
        <f>_xlfn.XLOOKUP(P4991,rif_fee_schedule!$A$2:$A$84,rif_fee_schedule!C$2:C$84, 0)</f>
        <v>10.069000000000001</v>
      </c>
      <c r="T4991" s="2">
        <f>_xlfn.XLOOKUP(P4991,rif_fee_schedule!$A$2:$A$84,rif_fee_schedule!D$2:D$84, 0)</f>
        <v>9.5210000000000008</v>
      </c>
      <c r="U4991" s="4">
        <f t="shared" si="236"/>
        <v>-10975.210000000001</v>
      </c>
      <c r="V4991" s="4">
        <f t="shared" si="237"/>
        <v>-10377.890000000001</v>
      </c>
      <c r="W4991" s="2"/>
      <c r="X4991" s="2"/>
      <c r="Y4991" s="3">
        <v>53911680.950000003</v>
      </c>
      <c r="Z4991" s="3">
        <v>1078233.76</v>
      </c>
      <c r="AA4991" s="3">
        <v>0</v>
      </c>
      <c r="AB4991">
        <v>0</v>
      </c>
      <c r="AC4991" s="3">
        <v>0</v>
      </c>
      <c r="AD4991" s="2">
        <v>-682358.32</v>
      </c>
      <c r="AE4991" s="3">
        <v>599122533.62</v>
      </c>
      <c r="AF4991" s="3">
        <v>12164932.65</v>
      </c>
      <c r="AG4991" s="3">
        <v>2628720.44</v>
      </c>
      <c r="AH4991" s="3">
        <v>103699.7</v>
      </c>
      <c r="AI4991" s="3">
        <v>2074</v>
      </c>
      <c r="AJ4991" s="2">
        <v>-10188946.82</v>
      </c>
    </row>
    <row r="4992" spans="1:36" hidden="1" x14ac:dyDescent="0.25">
      <c r="A4992">
        <v>2</v>
      </c>
      <c r="B4992" t="s">
        <v>1712</v>
      </c>
      <c r="C4992">
        <v>131360790020</v>
      </c>
      <c r="D4992" t="s">
        <v>1713</v>
      </c>
      <c r="E4992"/>
      <c r="F4992"/>
      <c r="G4992" s="1">
        <v>43703</v>
      </c>
      <c r="H4992" t="s">
        <v>31</v>
      </c>
      <c r="I4992" t="s">
        <v>32</v>
      </c>
      <c r="J4992">
        <v>125758.92</v>
      </c>
      <c r="K4992">
        <v>2515.17</v>
      </c>
      <c r="L4992">
        <v>0</v>
      </c>
      <c r="M4992"/>
      <c r="N4992">
        <v>0</v>
      </c>
      <c r="O4992">
        <v>0</v>
      </c>
      <c r="P4992" t="s">
        <v>1714</v>
      </c>
      <c r="Q4992"/>
      <c r="R4992" s="2">
        <v>-6170</v>
      </c>
      <c r="S4992" s="2">
        <f>_xlfn.XLOOKUP(P4992,rif_fee_schedule!$A$2:$A$84,rif_fee_schedule!C$2:C$84, 0)</f>
        <v>0</v>
      </c>
      <c r="T4992" s="2">
        <f>_xlfn.XLOOKUP(P4992,rif_fee_schedule!$A$2:$A$84,rif_fee_schedule!D$2:D$84, 0)</f>
        <v>0</v>
      </c>
      <c r="U4992" s="4">
        <f t="shared" si="236"/>
        <v>0</v>
      </c>
      <c r="V4992" s="4">
        <f t="shared" si="237"/>
        <v>0</v>
      </c>
      <c r="W4992" s="2"/>
      <c r="X4992" s="2"/>
      <c r="Y4992" s="3">
        <v>272008405.74000001</v>
      </c>
      <c r="Z4992" s="3">
        <v>5573244.3300000001</v>
      </c>
      <c r="AA4992" s="3">
        <v>0</v>
      </c>
      <c r="AB4992">
        <v>0</v>
      </c>
      <c r="AC4992" s="3">
        <v>0</v>
      </c>
      <c r="AD4992" s="2">
        <v>-7297347.0099999998</v>
      </c>
      <c r="AE4992" s="3">
        <v>599122533.62</v>
      </c>
      <c r="AF4992" s="3">
        <v>12164932.65</v>
      </c>
      <c r="AG4992" s="3">
        <v>2628720.44</v>
      </c>
      <c r="AH4992" s="3">
        <v>103699.7</v>
      </c>
      <c r="AI4992" s="3">
        <v>2074</v>
      </c>
      <c r="AJ4992" s="2">
        <v>-10188946.82</v>
      </c>
    </row>
    <row r="4993" spans="1:36" hidden="1" x14ac:dyDescent="0.25">
      <c r="A4993">
        <v>2</v>
      </c>
      <c r="B4993" t="s">
        <v>1712</v>
      </c>
      <c r="C4993">
        <v>131360790020</v>
      </c>
      <c r="D4993" t="s">
        <v>1713</v>
      </c>
      <c r="E4993"/>
      <c r="F4993"/>
      <c r="G4993" s="1">
        <v>43703</v>
      </c>
      <c r="H4993" t="s">
        <v>31</v>
      </c>
      <c r="I4993" t="s">
        <v>32</v>
      </c>
      <c r="J4993">
        <v>125758.92</v>
      </c>
      <c r="K4993">
        <v>2515.17</v>
      </c>
      <c r="L4993">
        <v>0</v>
      </c>
      <c r="M4993"/>
      <c r="N4993">
        <v>0</v>
      </c>
      <c r="O4993">
        <v>0</v>
      </c>
      <c r="P4993" t="s">
        <v>613</v>
      </c>
      <c r="Q4993"/>
      <c r="R4993">
        <v>155</v>
      </c>
      <c r="S4993" s="2">
        <f>_xlfn.XLOOKUP(P4993,rif_fee_schedule!$A$2:$A$84,rif_fee_schedule!C$2:C$84, 0)</f>
        <v>995</v>
      </c>
      <c r="T4993" s="2">
        <f>_xlfn.XLOOKUP(P4993,rif_fee_schedule!$A$2:$A$84,rif_fee_schedule!D$2:D$84, 0)</f>
        <v>940</v>
      </c>
      <c r="U4993" s="4">
        <f t="shared" si="236"/>
        <v>154225</v>
      </c>
      <c r="V4993" s="4">
        <f t="shared" si="237"/>
        <v>145700</v>
      </c>
      <c r="W4993"/>
      <c r="X4993"/>
      <c r="Y4993" s="3">
        <v>272008405.74000001</v>
      </c>
      <c r="Z4993" s="3">
        <v>5573244.3300000001</v>
      </c>
      <c r="AA4993" s="3">
        <v>0</v>
      </c>
      <c r="AB4993">
        <v>0</v>
      </c>
      <c r="AC4993" s="3">
        <v>0</v>
      </c>
      <c r="AD4993" s="2">
        <v>-7297347.0099999998</v>
      </c>
      <c r="AE4993" s="3">
        <v>599122533.62</v>
      </c>
      <c r="AF4993" s="3">
        <v>12164932.65</v>
      </c>
      <c r="AG4993" s="3">
        <v>2628720.44</v>
      </c>
      <c r="AH4993" s="3">
        <v>103699.7</v>
      </c>
      <c r="AI4993" s="3">
        <v>2074</v>
      </c>
      <c r="AJ4993" s="2">
        <v>-10188946.82</v>
      </c>
    </row>
    <row r="4994" spans="1:36" hidden="1" x14ac:dyDescent="0.25">
      <c r="A4994">
        <v>2</v>
      </c>
      <c r="B4994" t="s">
        <v>1712</v>
      </c>
      <c r="C4994">
        <v>131360790020</v>
      </c>
      <c r="D4994" t="s">
        <v>1713</v>
      </c>
      <c r="E4994"/>
      <c r="F4994"/>
      <c r="G4994" s="1">
        <v>43703</v>
      </c>
      <c r="H4994" t="s">
        <v>31</v>
      </c>
      <c r="I4994" t="s">
        <v>32</v>
      </c>
      <c r="J4994">
        <v>125758.92</v>
      </c>
      <c r="K4994">
        <v>2515.17</v>
      </c>
      <c r="L4994">
        <v>0</v>
      </c>
      <c r="M4994"/>
      <c r="N4994">
        <v>0</v>
      </c>
      <c r="O4994">
        <v>0</v>
      </c>
      <c r="P4994" t="s">
        <v>106</v>
      </c>
      <c r="Q4994"/>
      <c r="R4994" s="2">
        <v>-53953.73</v>
      </c>
      <c r="S4994" s="2">
        <f>_xlfn.XLOOKUP(P4994,rif_fee_schedule!$A$2:$A$84,rif_fee_schedule!C$2:C$84, 0)</f>
        <v>0</v>
      </c>
      <c r="T4994" s="2">
        <f>_xlfn.XLOOKUP(P4994,rif_fee_schedule!$A$2:$A$84,rif_fee_schedule!D$2:D$84, 0)</f>
        <v>0</v>
      </c>
      <c r="U4994" s="4">
        <f t="shared" si="236"/>
        <v>0</v>
      </c>
      <c r="V4994" s="4">
        <f t="shared" si="237"/>
        <v>0</v>
      </c>
      <c r="W4994" s="2"/>
      <c r="X4994" s="2"/>
      <c r="Y4994" s="3">
        <v>272008405.74000001</v>
      </c>
      <c r="Z4994" s="3">
        <v>5573244.3300000001</v>
      </c>
      <c r="AA4994" s="3">
        <v>0</v>
      </c>
      <c r="AB4994">
        <v>0</v>
      </c>
      <c r="AC4994" s="3">
        <v>0</v>
      </c>
      <c r="AD4994" s="2">
        <v>-7297347.0099999998</v>
      </c>
      <c r="AE4994" s="3">
        <v>599122533.62</v>
      </c>
      <c r="AF4994" s="3">
        <v>12164932.65</v>
      </c>
      <c r="AG4994" s="3">
        <v>2628720.44</v>
      </c>
      <c r="AH4994" s="3">
        <v>103699.7</v>
      </c>
      <c r="AI4994" s="3">
        <v>2074</v>
      </c>
      <c r="AJ4994" s="2">
        <v>-10188946.82</v>
      </c>
    </row>
    <row r="4995" spans="1:36" hidden="1" x14ac:dyDescent="0.25">
      <c r="A4995">
        <v>2</v>
      </c>
      <c r="B4995" t="s">
        <v>1015</v>
      </c>
      <c r="C4995">
        <v>102000101071</v>
      </c>
      <c r="D4995" t="s">
        <v>124</v>
      </c>
      <c r="E4995"/>
      <c r="F4995"/>
      <c r="G4995" s="1">
        <v>43472</v>
      </c>
      <c r="H4995" t="s">
        <v>31</v>
      </c>
      <c r="I4995" t="s">
        <v>32</v>
      </c>
      <c r="J4995">
        <v>151791.89000000001</v>
      </c>
      <c r="K4995">
        <v>3035.84</v>
      </c>
      <c r="L4995">
        <v>0</v>
      </c>
      <c r="M4995"/>
      <c r="N4995">
        <v>0</v>
      </c>
      <c r="O4995">
        <v>0</v>
      </c>
      <c r="P4995" t="s">
        <v>112</v>
      </c>
      <c r="Q4995"/>
      <c r="R4995" s="2">
        <v>3184</v>
      </c>
      <c r="S4995" s="2">
        <f>_xlfn.XLOOKUP(P4995,rif_fee_schedule!$A$2:$A$84,rif_fee_schedule!C$2:C$84, 0)</f>
        <v>32.612000000000002</v>
      </c>
      <c r="T4995" s="2">
        <f>_xlfn.XLOOKUP(P4995,rif_fee_schedule!$A$2:$A$84,rif_fee_schedule!D$2:D$84, 0)</f>
        <v>30.835000000000001</v>
      </c>
      <c r="U4995" s="4">
        <f t="shared" ref="U4995:U5017" si="238">S4995*R4995</f>
        <v>103836.60800000001</v>
      </c>
      <c r="V4995" s="4">
        <f t="shared" ref="V4995:V5017" si="239">T4995*R4995</f>
        <v>98178.64</v>
      </c>
      <c r="W4995" s="2"/>
      <c r="X4995" s="2"/>
      <c r="Y4995" s="3">
        <v>272008405.74000001</v>
      </c>
      <c r="Z4995" s="3">
        <v>5573244.3300000001</v>
      </c>
      <c r="AA4995" s="3">
        <v>0</v>
      </c>
      <c r="AB4995">
        <v>0</v>
      </c>
      <c r="AC4995" s="3">
        <v>0</v>
      </c>
      <c r="AD4995" s="2">
        <v>-7297347.0099999998</v>
      </c>
      <c r="AE4995" s="3">
        <v>599122533.62</v>
      </c>
      <c r="AF4995" s="3">
        <v>12164932.65</v>
      </c>
      <c r="AG4995" s="3">
        <v>2628720.44</v>
      </c>
      <c r="AH4995" s="3">
        <v>103699.7</v>
      </c>
      <c r="AI4995" s="3">
        <v>2074</v>
      </c>
      <c r="AJ4995" s="2">
        <v>-10188946.82</v>
      </c>
    </row>
    <row r="4996" spans="1:36" hidden="1" x14ac:dyDescent="0.25">
      <c r="A4996">
        <v>2</v>
      </c>
      <c r="B4996" t="s">
        <v>1477</v>
      </c>
      <c r="C4996">
        <v>131250340150</v>
      </c>
      <c r="D4996" t="s">
        <v>124</v>
      </c>
      <c r="E4996"/>
      <c r="F4996"/>
      <c r="G4996" s="1">
        <v>43476</v>
      </c>
      <c r="H4996" t="s">
        <v>31</v>
      </c>
      <c r="I4996" t="s">
        <v>32</v>
      </c>
      <c r="J4996">
        <v>206587.2</v>
      </c>
      <c r="K4996">
        <v>4131.74</v>
      </c>
      <c r="L4996">
        <v>0</v>
      </c>
      <c r="M4996"/>
      <c r="N4996">
        <v>0</v>
      </c>
      <c r="O4996">
        <v>0</v>
      </c>
      <c r="P4996" t="s">
        <v>112</v>
      </c>
      <c r="Q4996"/>
      <c r="R4996" s="2">
        <v>4953</v>
      </c>
      <c r="S4996" s="2">
        <f>_xlfn.XLOOKUP(P4996,rif_fee_schedule!$A$2:$A$84,rif_fee_schedule!C$2:C$84, 0)</f>
        <v>32.612000000000002</v>
      </c>
      <c r="T4996" s="2">
        <f>_xlfn.XLOOKUP(P4996,rif_fee_schedule!$A$2:$A$84,rif_fee_schedule!D$2:D$84, 0)</f>
        <v>30.835000000000001</v>
      </c>
      <c r="U4996" s="4">
        <f t="shared" si="238"/>
        <v>161527.236</v>
      </c>
      <c r="V4996" s="4">
        <f t="shared" si="239"/>
        <v>152725.755</v>
      </c>
      <c r="W4996" s="2"/>
      <c r="X4996" s="2"/>
      <c r="Y4996" s="3">
        <v>272008405.74000001</v>
      </c>
      <c r="Z4996" s="3">
        <v>5573244.3300000001</v>
      </c>
      <c r="AA4996" s="3">
        <v>0</v>
      </c>
      <c r="AB4996">
        <v>0</v>
      </c>
      <c r="AC4996" s="3">
        <v>0</v>
      </c>
      <c r="AD4996" s="2">
        <v>-7297347.0099999998</v>
      </c>
      <c r="AE4996" s="3">
        <v>599122533.62</v>
      </c>
      <c r="AF4996" s="3">
        <v>12164932.65</v>
      </c>
      <c r="AG4996" s="3">
        <v>2628720.44</v>
      </c>
      <c r="AH4996" s="3">
        <v>103699.7</v>
      </c>
      <c r="AI4996" s="3">
        <v>2074</v>
      </c>
      <c r="AJ4996" s="2">
        <v>-10188946.82</v>
      </c>
    </row>
    <row r="4997" spans="1:36" hidden="1" x14ac:dyDescent="0.25">
      <c r="A4997">
        <v>2</v>
      </c>
      <c r="B4997" t="s">
        <v>1477</v>
      </c>
      <c r="C4997">
        <v>131250340150</v>
      </c>
      <c r="D4997" t="s">
        <v>124</v>
      </c>
      <c r="E4997"/>
      <c r="F4997"/>
      <c r="G4997" s="1">
        <v>43476</v>
      </c>
      <c r="H4997" t="s">
        <v>31</v>
      </c>
      <c r="I4997" t="s">
        <v>32</v>
      </c>
      <c r="J4997">
        <v>206587.2</v>
      </c>
      <c r="K4997">
        <v>4131.74</v>
      </c>
      <c r="L4997">
        <v>0</v>
      </c>
      <c r="M4997"/>
      <c r="N4997">
        <v>0</v>
      </c>
      <c r="O4997">
        <v>0</v>
      </c>
      <c r="P4997" t="s">
        <v>43</v>
      </c>
      <c r="Q4997"/>
      <c r="R4997" s="2">
        <v>-4953</v>
      </c>
      <c r="S4997" s="2">
        <f>_xlfn.XLOOKUP(P4997,rif_fee_schedule!$A$2:$A$84,rif_fee_schedule!C$2:C$84, 0)</f>
        <v>3.1459999999999999</v>
      </c>
      <c r="T4997" s="2">
        <f>_xlfn.XLOOKUP(P4997,rif_fee_schedule!$A$2:$A$84,rif_fee_schedule!D$2:D$84, 0)</f>
        <v>2.9740000000000002</v>
      </c>
      <c r="U4997" s="4">
        <f t="shared" si="238"/>
        <v>-15582.137999999999</v>
      </c>
      <c r="V4997" s="4">
        <f t="shared" si="239"/>
        <v>-14730.222000000002</v>
      </c>
      <c r="W4997" s="2"/>
      <c r="X4997" s="2"/>
      <c r="Y4997" s="3">
        <v>272008405.74000001</v>
      </c>
      <c r="Z4997" s="3">
        <v>5573244.3300000001</v>
      </c>
      <c r="AA4997" s="3">
        <v>0</v>
      </c>
      <c r="AB4997">
        <v>0</v>
      </c>
      <c r="AC4997" s="3">
        <v>0</v>
      </c>
      <c r="AD4997" s="2">
        <v>-7297347.0099999998</v>
      </c>
      <c r="AE4997" s="3">
        <v>599122533.62</v>
      </c>
      <c r="AF4997" s="3">
        <v>12164932.65</v>
      </c>
      <c r="AG4997" s="3">
        <v>2628720.44</v>
      </c>
      <c r="AH4997" s="3">
        <v>103699.7</v>
      </c>
      <c r="AI4997" s="3">
        <v>2074</v>
      </c>
      <c r="AJ4997" s="2">
        <v>-10188946.82</v>
      </c>
    </row>
    <row r="4998" spans="1:36" hidden="1" x14ac:dyDescent="0.25">
      <c r="A4998">
        <v>2</v>
      </c>
      <c r="B4998" t="s">
        <v>1230</v>
      </c>
      <c r="C4998">
        <v>131210360750</v>
      </c>
      <c r="D4998" t="s">
        <v>124</v>
      </c>
      <c r="E4998"/>
      <c r="F4998"/>
      <c r="G4998" s="1">
        <v>43664</v>
      </c>
      <c r="H4998" t="s">
        <v>31</v>
      </c>
      <c r="I4998" t="s">
        <v>32</v>
      </c>
      <c r="J4998">
        <v>0</v>
      </c>
      <c r="K4998">
        <v>0</v>
      </c>
      <c r="L4998">
        <v>0</v>
      </c>
      <c r="M4998"/>
      <c r="N4998">
        <v>0</v>
      </c>
      <c r="O4998">
        <v>0</v>
      </c>
      <c r="P4998" t="s">
        <v>44</v>
      </c>
      <c r="Q4998"/>
      <c r="R4998">
        <v>0</v>
      </c>
      <c r="S4998" s="2">
        <f>_xlfn.XLOOKUP(P4998,rif_fee_schedule!$A$2:$A$84,rif_fee_schedule!C$2:C$84, 0)</f>
        <v>2.423</v>
      </c>
      <c r="T4998" s="2">
        <f>_xlfn.XLOOKUP(P4998,rif_fee_schedule!$A$2:$A$84,rif_fee_schedule!D$2:D$84, 0)</f>
        <v>2.2909999999999999</v>
      </c>
      <c r="U4998" s="4">
        <f t="shared" si="238"/>
        <v>0</v>
      </c>
      <c r="V4998" s="4">
        <f t="shared" si="239"/>
        <v>0</v>
      </c>
      <c r="W4998"/>
      <c r="X4998"/>
      <c r="Y4998" s="3">
        <v>272008405.74000001</v>
      </c>
      <c r="Z4998" s="3">
        <v>5573244.3300000001</v>
      </c>
      <c r="AA4998" s="3">
        <v>0</v>
      </c>
      <c r="AB4998">
        <v>0</v>
      </c>
      <c r="AC4998" s="3">
        <v>0</v>
      </c>
      <c r="AD4998" s="2">
        <v>-7297347.0099999998</v>
      </c>
      <c r="AE4998" s="3">
        <v>599122533.62</v>
      </c>
      <c r="AF4998" s="3">
        <v>12164932.65</v>
      </c>
      <c r="AG4998" s="3">
        <v>2628720.44</v>
      </c>
      <c r="AH4998" s="3">
        <v>103699.7</v>
      </c>
      <c r="AI4998" s="3">
        <v>2074</v>
      </c>
      <c r="AJ4998" s="2">
        <v>-10188946.82</v>
      </c>
    </row>
    <row r="4999" spans="1:36" hidden="1" x14ac:dyDescent="0.25">
      <c r="A4999">
        <v>2</v>
      </c>
      <c r="B4999" t="s">
        <v>1230</v>
      </c>
      <c r="C4999">
        <v>131210360750</v>
      </c>
      <c r="D4999" t="s">
        <v>124</v>
      </c>
      <c r="E4999"/>
      <c r="F4999"/>
      <c r="G4999" s="1">
        <v>43664</v>
      </c>
      <c r="H4999" t="s">
        <v>31</v>
      </c>
      <c r="I4999" t="s">
        <v>32</v>
      </c>
      <c r="J4999">
        <v>0</v>
      </c>
      <c r="K4999">
        <v>0</v>
      </c>
      <c r="L4999">
        <v>0</v>
      </c>
      <c r="M4999"/>
      <c r="N4999">
        <v>0</v>
      </c>
      <c r="O4999">
        <v>0</v>
      </c>
      <c r="P4999" t="s">
        <v>45</v>
      </c>
      <c r="Q4999"/>
      <c r="R4999">
        <v>0</v>
      </c>
      <c r="S4999" s="2">
        <f>_xlfn.XLOOKUP(P4999,rif_fee_schedule!$A$2:$A$84,rif_fee_schedule!C$2:C$84, 0)</f>
        <v>11.821</v>
      </c>
      <c r="T4999" s="2">
        <f>_xlfn.XLOOKUP(P4999,rif_fee_schedule!$A$2:$A$84,rif_fee_schedule!D$2:D$84, 0)</f>
        <v>11.177</v>
      </c>
      <c r="U4999" s="4">
        <f t="shared" si="238"/>
        <v>0</v>
      </c>
      <c r="V4999" s="4">
        <f t="shared" si="239"/>
        <v>0</v>
      </c>
      <c r="W4999"/>
      <c r="X4999"/>
      <c r="Y4999" s="3">
        <v>272008405.74000001</v>
      </c>
      <c r="Z4999" s="3">
        <v>5573244.3300000001</v>
      </c>
      <c r="AA4999" s="3">
        <v>0</v>
      </c>
      <c r="AB4999">
        <v>0</v>
      </c>
      <c r="AC4999" s="3">
        <v>0</v>
      </c>
      <c r="AD4999" s="2">
        <v>-7297347.0099999998</v>
      </c>
      <c r="AE4999" s="3">
        <v>599122533.62</v>
      </c>
      <c r="AF4999" s="3">
        <v>12164932.65</v>
      </c>
      <c r="AG4999" s="3">
        <v>2628720.44</v>
      </c>
      <c r="AH4999" s="3">
        <v>103699.7</v>
      </c>
      <c r="AI4999" s="3">
        <v>2074</v>
      </c>
      <c r="AJ4999" s="2">
        <v>-10188946.82</v>
      </c>
    </row>
    <row r="5000" spans="1:36" hidden="1" x14ac:dyDescent="0.25">
      <c r="A5000">
        <v>8</v>
      </c>
      <c r="B5000" t="s">
        <v>8570</v>
      </c>
      <c r="C5000">
        <v>232110021050</v>
      </c>
      <c r="D5000" t="s">
        <v>124</v>
      </c>
      <c r="E5000"/>
      <c r="F5000"/>
      <c r="G5000" s="1">
        <v>43641</v>
      </c>
      <c r="H5000" t="s">
        <v>31</v>
      </c>
      <c r="I5000" t="s">
        <v>32</v>
      </c>
      <c r="J5000">
        <v>1159430.93</v>
      </c>
      <c r="K5000">
        <v>23188.62</v>
      </c>
      <c r="L5000">
        <v>0</v>
      </c>
      <c r="M5000"/>
      <c r="N5000">
        <v>0</v>
      </c>
      <c r="O5000">
        <v>0</v>
      </c>
      <c r="P5000" t="s">
        <v>72</v>
      </c>
      <c r="Q5000"/>
      <c r="R5000">
        <v>-676</v>
      </c>
      <c r="S5000" s="2">
        <f>_xlfn.XLOOKUP(P5000,rif_fee_schedule!$A$2:$A$84,rif_fee_schedule!C$2:C$84, 0)</f>
        <v>9.7780000000000005</v>
      </c>
      <c r="T5000" s="2">
        <f>_xlfn.XLOOKUP(P5000,rif_fee_schedule!$A$2:$A$84,rif_fee_schedule!D$2:D$84, 0)</f>
        <v>9.2460000000000004</v>
      </c>
      <c r="U5000" s="4">
        <f t="shared" si="238"/>
        <v>-6609.9279999999999</v>
      </c>
      <c r="V5000" s="4">
        <f t="shared" si="239"/>
        <v>-6250.2960000000003</v>
      </c>
      <c r="W5000"/>
      <c r="X5000"/>
      <c r="Y5000" s="3">
        <v>38230434.439999998</v>
      </c>
      <c r="Z5000" s="3">
        <v>764608.82</v>
      </c>
      <c r="AA5000" s="3">
        <v>0</v>
      </c>
      <c r="AB5000">
        <v>0</v>
      </c>
      <c r="AC5000" s="3">
        <v>0</v>
      </c>
      <c r="AD5000" s="2">
        <v>-229524.99</v>
      </c>
      <c r="AE5000" s="3">
        <v>599122533.62</v>
      </c>
      <c r="AF5000" s="3">
        <v>12164932.65</v>
      </c>
      <c r="AG5000" s="3">
        <v>2628720.44</v>
      </c>
      <c r="AH5000" s="3">
        <v>103699.7</v>
      </c>
      <c r="AI5000" s="3">
        <v>2074</v>
      </c>
      <c r="AJ5000" s="2">
        <v>-10188946.82</v>
      </c>
    </row>
    <row r="5001" spans="1:36" hidden="1" x14ac:dyDescent="0.25">
      <c r="A5001">
        <v>8</v>
      </c>
      <c r="B5001" t="s">
        <v>8570</v>
      </c>
      <c r="C5001">
        <v>232110021050</v>
      </c>
      <c r="D5001" t="s">
        <v>124</v>
      </c>
      <c r="E5001"/>
      <c r="F5001"/>
      <c r="G5001" s="1">
        <v>43641</v>
      </c>
      <c r="H5001" t="s">
        <v>31</v>
      </c>
      <c r="I5001" t="s">
        <v>32</v>
      </c>
      <c r="J5001">
        <v>1159430.93</v>
      </c>
      <c r="K5001">
        <v>23188.62</v>
      </c>
      <c r="L5001">
        <v>0</v>
      </c>
      <c r="M5001"/>
      <c r="N5001">
        <v>0</v>
      </c>
      <c r="O5001">
        <v>0</v>
      </c>
      <c r="P5001" t="s">
        <v>349</v>
      </c>
      <c r="Q5001"/>
      <c r="R5001" s="2">
        <v>52980</v>
      </c>
      <c r="S5001" s="2">
        <f>_xlfn.XLOOKUP(P5001,rif_fee_schedule!$A$2:$A$84,rif_fee_schedule!C$2:C$84, 0)</f>
        <v>8.4160000000000004</v>
      </c>
      <c r="T5001" s="2">
        <f>_xlfn.XLOOKUP(P5001,rif_fee_schedule!$A$2:$A$84,rif_fee_schedule!D$2:D$84, 0)</f>
        <v>7.9569999999999999</v>
      </c>
      <c r="U5001" s="4">
        <f t="shared" si="238"/>
        <v>445879.68</v>
      </c>
      <c r="V5001" s="4">
        <f t="shared" si="239"/>
        <v>421561.86</v>
      </c>
      <c r="W5001" s="2"/>
      <c r="X5001" s="2"/>
      <c r="Y5001" s="3">
        <v>38230434.439999998</v>
      </c>
      <c r="Z5001" s="3">
        <v>764608.82</v>
      </c>
      <c r="AA5001" s="3">
        <v>0</v>
      </c>
      <c r="AB5001">
        <v>0</v>
      </c>
      <c r="AC5001" s="3">
        <v>0</v>
      </c>
      <c r="AD5001" s="2">
        <v>-229524.99</v>
      </c>
      <c r="AE5001" s="3">
        <v>599122533.62</v>
      </c>
      <c r="AF5001" s="3">
        <v>12164932.65</v>
      </c>
      <c r="AG5001" s="3">
        <v>2628720.44</v>
      </c>
      <c r="AH5001" s="3">
        <v>103699.7</v>
      </c>
      <c r="AI5001" s="3">
        <v>2074</v>
      </c>
      <c r="AJ5001" s="2">
        <v>-10188946.82</v>
      </c>
    </row>
    <row r="5002" spans="1:36" hidden="1" x14ac:dyDescent="0.25">
      <c r="A5002">
        <v>8</v>
      </c>
      <c r="B5002" t="s">
        <v>8570</v>
      </c>
      <c r="C5002">
        <v>232110021050</v>
      </c>
      <c r="D5002" t="s">
        <v>124</v>
      </c>
      <c r="E5002"/>
      <c r="F5002"/>
      <c r="G5002" s="1">
        <v>43641</v>
      </c>
      <c r="H5002" t="s">
        <v>31</v>
      </c>
      <c r="I5002" t="s">
        <v>32</v>
      </c>
      <c r="J5002">
        <v>1159430.93</v>
      </c>
      <c r="K5002">
        <v>23188.62</v>
      </c>
      <c r="L5002">
        <v>0</v>
      </c>
      <c r="M5002"/>
      <c r="N5002">
        <v>0</v>
      </c>
      <c r="O5002">
        <v>0</v>
      </c>
      <c r="P5002" t="s">
        <v>117</v>
      </c>
      <c r="Q5002"/>
      <c r="R5002">
        <v>125</v>
      </c>
      <c r="S5002" s="2">
        <f>_xlfn.XLOOKUP(P5002,rif_fee_schedule!$A$2:$A$84,rif_fee_schedule!C$2:C$84, 0)</f>
        <v>2634</v>
      </c>
      <c r="T5002" s="2">
        <f>_xlfn.XLOOKUP(P5002,rif_fee_schedule!$A$2:$A$84,rif_fee_schedule!D$2:D$84, 0)</f>
        <v>2490</v>
      </c>
      <c r="U5002" s="4">
        <f t="shared" si="238"/>
        <v>329250</v>
      </c>
      <c r="V5002" s="4">
        <f t="shared" si="239"/>
        <v>311250</v>
      </c>
      <c r="W5002"/>
      <c r="X5002"/>
      <c r="Y5002" s="3">
        <v>38230434.439999998</v>
      </c>
      <c r="Z5002" s="3">
        <v>764608.82</v>
      </c>
      <c r="AA5002" s="3">
        <v>0</v>
      </c>
      <c r="AB5002">
        <v>0</v>
      </c>
      <c r="AC5002" s="3">
        <v>0</v>
      </c>
      <c r="AD5002" s="2">
        <v>-229524.99</v>
      </c>
      <c r="AE5002" s="3">
        <v>599122533.62</v>
      </c>
      <c r="AF5002" s="3">
        <v>12164932.65</v>
      </c>
      <c r="AG5002" s="3">
        <v>2628720.44</v>
      </c>
      <c r="AH5002" s="3">
        <v>103699.7</v>
      </c>
      <c r="AI5002" s="3">
        <v>2074</v>
      </c>
      <c r="AJ5002" s="2">
        <v>-10188946.82</v>
      </c>
    </row>
    <row r="5003" spans="1:36" hidden="1" x14ac:dyDescent="0.25">
      <c r="A5003">
        <v>8</v>
      </c>
      <c r="B5003" t="s">
        <v>8570</v>
      </c>
      <c r="C5003">
        <v>232110021050</v>
      </c>
      <c r="D5003" t="s">
        <v>124</v>
      </c>
      <c r="E5003"/>
      <c r="F5003"/>
      <c r="G5003" s="1">
        <v>43641</v>
      </c>
      <c r="H5003" t="s">
        <v>31</v>
      </c>
      <c r="I5003" t="s">
        <v>32</v>
      </c>
      <c r="J5003">
        <v>1159430.93</v>
      </c>
      <c r="K5003">
        <v>23188.62</v>
      </c>
      <c r="L5003">
        <v>0</v>
      </c>
      <c r="M5003"/>
      <c r="N5003">
        <v>0</v>
      </c>
      <c r="O5003">
        <v>0</v>
      </c>
      <c r="P5003" t="s">
        <v>72</v>
      </c>
      <c r="Q5003"/>
      <c r="R5003" s="2">
        <v>2526</v>
      </c>
      <c r="S5003" s="2">
        <f>_xlfn.XLOOKUP(P5003,rif_fee_schedule!$A$2:$A$84,rif_fee_schedule!C$2:C$84, 0)</f>
        <v>9.7780000000000005</v>
      </c>
      <c r="T5003" s="2">
        <f>_xlfn.XLOOKUP(P5003,rif_fee_schedule!$A$2:$A$84,rif_fee_schedule!D$2:D$84, 0)</f>
        <v>9.2460000000000004</v>
      </c>
      <c r="U5003" s="4">
        <f t="shared" si="238"/>
        <v>24699.228000000003</v>
      </c>
      <c r="V5003" s="4">
        <f t="shared" si="239"/>
        <v>23355.396000000001</v>
      </c>
      <c r="W5003" s="2"/>
      <c r="X5003" s="2"/>
      <c r="Y5003" s="3">
        <v>38230434.439999998</v>
      </c>
      <c r="Z5003" s="3">
        <v>764608.82</v>
      </c>
      <c r="AA5003" s="3">
        <v>0</v>
      </c>
      <c r="AB5003">
        <v>0</v>
      </c>
      <c r="AC5003" s="3">
        <v>0</v>
      </c>
      <c r="AD5003" s="2">
        <v>-229524.99</v>
      </c>
      <c r="AE5003" s="3">
        <v>599122533.62</v>
      </c>
      <c r="AF5003" s="3">
        <v>12164932.65</v>
      </c>
      <c r="AG5003" s="3">
        <v>2628720.44</v>
      </c>
      <c r="AH5003" s="3">
        <v>103699.7</v>
      </c>
      <c r="AI5003" s="3">
        <v>2074</v>
      </c>
      <c r="AJ5003" s="2">
        <v>-10188946.82</v>
      </c>
    </row>
    <row r="5004" spans="1:36" hidden="1" x14ac:dyDescent="0.25">
      <c r="A5004">
        <v>3.1</v>
      </c>
      <c r="B5004" t="s">
        <v>4252</v>
      </c>
      <c r="C5004">
        <v>3022040080280</v>
      </c>
      <c r="D5004" t="s">
        <v>124</v>
      </c>
      <c r="E5004"/>
      <c r="F5004"/>
      <c r="G5004" s="1">
        <v>43564</v>
      </c>
      <c r="H5004" t="s">
        <v>31</v>
      </c>
      <c r="I5004" t="s">
        <v>32</v>
      </c>
      <c r="J5004">
        <v>0</v>
      </c>
      <c r="K5004">
        <v>0</v>
      </c>
      <c r="L5004">
        <v>0</v>
      </c>
      <c r="M5004" s="4">
        <f>SUM(J5004:L5004)</f>
        <v>0</v>
      </c>
      <c r="N5004">
        <v>0</v>
      </c>
      <c r="O5004">
        <v>0</v>
      </c>
      <c r="P5004" t="s">
        <v>1765</v>
      </c>
      <c r="Q5004"/>
      <c r="R5004">
        <v>0</v>
      </c>
      <c r="S5004" s="2">
        <f>_xlfn.XLOOKUP(P5004,rif_fee_schedule!$A$2:$A$84,rif_fee_schedule!C$2:C$84, 0)</f>
        <v>704</v>
      </c>
      <c r="T5004" s="2">
        <f>_xlfn.XLOOKUP(P5004,rif_fee_schedule!$A$2:$A$84,rif_fee_schedule!D$2:D$84, 0)</f>
        <v>666</v>
      </c>
      <c r="U5004" s="4">
        <f t="shared" si="238"/>
        <v>0</v>
      </c>
      <c r="V5004" s="4">
        <f t="shared" si="239"/>
        <v>0</v>
      </c>
      <c r="Y5004" s="3">
        <v>34362078.990000002</v>
      </c>
      <c r="Z5004" s="3">
        <v>687512.03</v>
      </c>
      <c r="AA5004" s="3">
        <v>0</v>
      </c>
      <c r="AB5004">
        <v>0</v>
      </c>
      <c r="AC5004" s="3">
        <v>0</v>
      </c>
      <c r="AD5004" s="2">
        <v>-175934.14</v>
      </c>
      <c r="AE5004" s="3">
        <v>599122533.62</v>
      </c>
      <c r="AF5004" s="3">
        <v>12164932.65</v>
      </c>
      <c r="AG5004" s="3">
        <v>2628720.44</v>
      </c>
      <c r="AH5004" s="3">
        <v>103699.7</v>
      </c>
      <c r="AI5004" s="3">
        <v>2074</v>
      </c>
      <c r="AJ5004" s="2">
        <v>-10188946.82</v>
      </c>
    </row>
    <row r="5005" spans="1:36" hidden="1" x14ac:dyDescent="0.25">
      <c r="A5005">
        <v>4</v>
      </c>
      <c r="B5005" t="s">
        <v>4424</v>
      </c>
      <c r="C5005">
        <v>3049030030016</v>
      </c>
      <c r="D5005" t="s">
        <v>124</v>
      </c>
      <c r="E5005"/>
      <c r="F5005"/>
      <c r="G5005" s="1">
        <v>43693</v>
      </c>
      <c r="H5005" t="s">
        <v>31</v>
      </c>
      <c r="I5005" t="s">
        <v>32</v>
      </c>
      <c r="J5005">
        <v>385158.82</v>
      </c>
      <c r="K5005">
        <v>7703.18</v>
      </c>
      <c r="L5005">
        <v>0</v>
      </c>
      <c r="M5005"/>
      <c r="N5005">
        <v>0</v>
      </c>
      <c r="O5005">
        <v>0</v>
      </c>
      <c r="P5005" t="s">
        <v>39</v>
      </c>
      <c r="Q5005"/>
      <c r="R5005" s="2">
        <v>164000</v>
      </c>
      <c r="S5005" s="2">
        <f>_xlfn.XLOOKUP(P5005,rif_fee_schedule!$A$2:$A$84,rif_fee_schedule!C$2:C$84, 0)</f>
        <v>1.5189999999999999</v>
      </c>
      <c r="T5005" s="2">
        <f>_xlfn.XLOOKUP(P5005,rif_fee_schedule!$A$2:$A$84,rif_fee_schedule!D$2:D$84, 0)</f>
        <v>1.4359999999999999</v>
      </c>
      <c r="U5005" s="4">
        <f t="shared" si="238"/>
        <v>249115.99999999997</v>
      </c>
      <c r="V5005" s="4">
        <f t="shared" si="239"/>
        <v>235504</v>
      </c>
      <c r="W5005" s="2"/>
      <c r="X5005" s="2"/>
      <c r="Y5005" s="3">
        <v>3995300.98</v>
      </c>
      <c r="Z5005" s="3">
        <v>83905.98</v>
      </c>
      <c r="AA5005" s="3">
        <v>372201.82</v>
      </c>
      <c r="AB5005">
        <v>0</v>
      </c>
      <c r="AC5005" s="3">
        <v>0</v>
      </c>
      <c r="AD5005" s="2">
        <v>611247.02</v>
      </c>
      <c r="AE5005" s="3">
        <v>599122533.62</v>
      </c>
      <c r="AF5005" s="3">
        <v>12164932.65</v>
      </c>
      <c r="AG5005" s="3">
        <v>2628720.44</v>
      </c>
      <c r="AH5005" s="3">
        <v>103699.7</v>
      </c>
      <c r="AI5005" s="3">
        <v>2074</v>
      </c>
      <c r="AJ5005" s="2">
        <v>-10188946.82</v>
      </c>
    </row>
    <row r="5006" spans="1:36" hidden="1" x14ac:dyDescent="0.25">
      <c r="A5006">
        <v>5</v>
      </c>
      <c r="B5006" t="s">
        <v>4928</v>
      </c>
      <c r="C5006">
        <v>3050320001552</v>
      </c>
      <c r="D5006" t="s">
        <v>124</v>
      </c>
      <c r="E5006"/>
      <c r="F5006"/>
      <c r="G5006" s="1">
        <v>43686</v>
      </c>
      <c r="H5006" t="s">
        <v>31</v>
      </c>
      <c r="I5006" t="s">
        <v>32</v>
      </c>
      <c r="J5006">
        <v>417351.88</v>
      </c>
      <c r="K5006">
        <v>8347.0400000000009</v>
      </c>
      <c r="L5006">
        <v>0</v>
      </c>
      <c r="M5006"/>
      <c r="N5006">
        <v>0</v>
      </c>
      <c r="O5006">
        <v>0</v>
      </c>
      <c r="P5006" t="s">
        <v>185</v>
      </c>
      <c r="Q5006"/>
      <c r="R5006" s="2">
        <v>2500</v>
      </c>
      <c r="S5006" s="2">
        <f>_xlfn.XLOOKUP(P5006,rif_fee_schedule!$A$2:$A$84,rif_fee_schedule!C$2:C$84, 0)</f>
        <v>0</v>
      </c>
      <c r="T5006" s="2">
        <f>_xlfn.XLOOKUP(P5006,rif_fee_schedule!$A$2:$A$84,rif_fee_schedule!D$2:D$84, 0)</f>
        <v>0</v>
      </c>
      <c r="U5006" s="4">
        <f t="shared" si="238"/>
        <v>0</v>
      </c>
      <c r="V5006" s="4">
        <f t="shared" si="239"/>
        <v>0</v>
      </c>
      <c r="W5006" s="2"/>
      <c r="X5006" s="2"/>
      <c r="Y5006" s="3">
        <v>23913047.239999998</v>
      </c>
      <c r="Z5006" s="3">
        <v>478708.65</v>
      </c>
      <c r="AA5006" s="3">
        <v>0</v>
      </c>
      <c r="AB5006">
        <v>0</v>
      </c>
      <c r="AC5006" s="3">
        <v>0</v>
      </c>
      <c r="AD5006" s="2">
        <v>-227120.25</v>
      </c>
      <c r="AE5006" s="3">
        <v>599122533.62</v>
      </c>
      <c r="AF5006" s="3">
        <v>12164932.65</v>
      </c>
      <c r="AG5006" s="3">
        <v>2628720.44</v>
      </c>
      <c r="AH5006" s="3">
        <v>103699.7</v>
      </c>
      <c r="AI5006" s="3">
        <v>2074</v>
      </c>
      <c r="AJ5006" s="2">
        <v>-10188946.82</v>
      </c>
    </row>
    <row r="5007" spans="1:36" hidden="1" x14ac:dyDescent="0.25">
      <c r="A5007">
        <v>5</v>
      </c>
      <c r="B5007" t="s">
        <v>4928</v>
      </c>
      <c r="C5007">
        <v>3050320001552</v>
      </c>
      <c r="D5007" t="s">
        <v>124</v>
      </c>
      <c r="E5007"/>
      <c r="F5007"/>
      <c r="G5007" s="1">
        <v>43686</v>
      </c>
      <c r="H5007" t="s">
        <v>31</v>
      </c>
      <c r="I5007" t="s">
        <v>32</v>
      </c>
      <c r="J5007">
        <v>417351.88</v>
      </c>
      <c r="K5007">
        <v>8347.0400000000009</v>
      </c>
      <c r="L5007">
        <v>0</v>
      </c>
      <c r="M5007"/>
      <c r="N5007">
        <v>0</v>
      </c>
      <c r="O5007">
        <v>0</v>
      </c>
      <c r="P5007" t="s">
        <v>39</v>
      </c>
      <c r="Q5007"/>
      <c r="R5007" s="2">
        <v>160996</v>
      </c>
      <c r="S5007" s="2">
        <f>_xlfn.XLOOKUP(P5007,rif_fee_schedule!$A$2:$A$84,rif_fee_schedule!C$2:C$84, 0)</f>
        <v>1.5189999999999999</v>
      </c>
      <c r="T5007" s="2">
        <f>_xlfn.XLOOKUP(P5007,rif_fee_schedule!$A$2:$A$84,rif_fee_schedule!D$2:D$84, 0)</f>
        <v>1.4359999999999999</v>
      </c>
      <c r="U5007" s="4">
        <f t="shared" si="238"/>
        <v>244552.924</v>
      </c>
      <c r="V5007" s="4">
        <f t="shared" si="239"/>
        <v>231190.25599999999</v>
      </c>
      <c r="W5007" s="2"/>
      <c r="X5007" s="2"/>
      <c r="Y5007" s="3">
        <v>23913047.239999998</v>
      </c>
      <c r="Z5007" s="3">
        <v>478708.65</v>
      </c>
      <c r="AA5007" s="3">
        <v>0</v>
      </c>
      <c r="AB5007">
        <v>0</v>
      </c>
      <c r="AC5007" s="3">
        <v>0</v>
      </c>
      <c r="AD5007" s="2">
        <v>-227120.25</v>
      </c>
      <c r="AE5007" s="3">
        <v>599122533.62</v>
      </c>
      <c r="AF5007" s="3">
        <v>12164932.65</v>
      </c>
      <c r="AG5007" s="3">
        <v>2628720.44</v>
      </c>
      <c r="AH5007" s="3">
        <v>103699.7</v>
      </c>
      <c r="AI5007" s="3">
        <v>2074</v>
      </c>
      <c r="AJ5007" s="2">
        <v>-10188946.82</v>
      </c>
    </row>
    <row r="5008" spans="1:36" hidden="1" x14ac:dyDescent="0.25">
      <c r="A5008">
        <v>6</v>
      </c>
      <c r="B5008" t="s">
        <v>7141</v>
      </c>
      <c r="C5008">
        <v>3069130000470</v>
      </c>
      <c r="D5008" t="s">
        <v>124</v>
      </c>
      <c r="E5008"/>
      <c r="F5008"/>
      <c r="G5008" s="1">
        <v>43651</v>
      </c>
      <c r="H5008" t="s">
        <v>31</v>
      </c>
      <c r="I5008" t="s">
        <v>32</v>
      </c>
      <c r="J5008">
        <v>7969.81</v>
      </c>
      <c r="K5008">
        <v>159.4</v>
      </c>
      <c r="L5008">
        <v>0</v>
      </c>
      <c r="M5008"/>
      <c r="N5008">
        <v>0</v>
      </c>
      <c r="O5008">
        <v>0</v>
      </c>
      <c r="P5008" t="s">
        <v>274</v>
      </c>
      <c r="Q5008"/>
      <c r="R5008">
        <v>1</v>
      </c>
      <c r="S5008" s="2">
        <f>_xlfn.XLOOKUP(P5008,rif_fee_schedule!$A$2:$A$84,rif_fee_schedule!C$2:C$84, 0)</f>
        <v>0</v>
      </c>
      <c r="T5008" s="2">
        <f>_xlfn.XLOOKUP(P5008,rif_fee_schedule!$A$2:$A$84,rif_fee_schedule!D$2:D$84, 0)</f>
        <v>0</v>
      </c>
      <c r="U5008" s="4">
        <f t="shared" si="238"/>
        <v>0</v>
      </c>
      <c r="V5008" s="4">
        <f t="shared" si="239"/>
        <v>0</v>
      </c>
      <c r="W5008"/>
      <c r="X5008"/>
      <c r="Y5008" s="3">
        <v>43269262.359999999</v>
      </c>
      <c r="Z5008" s="3">
        <v>874367.57</v>
      </c>
      <c r="AA5008" s="3">
        <v>433279.63</v>
      </c>
      <c r="AB5008">
        <v>0</v>
      </c>
      <c r="AC5008" s="3">
        <v>0</v>
      </c>
      <c r="AD5008" s="2">
        <v>374512.67</v>
      </c>
      <c r="AE5008" s="3">
        <v>599122533.62</v>
      </c>
      <c r="AF5008" s="3">
        <v>12164932.65</v>
      </c>
      <c r="AG5008" s="3">
        <v>2628720.44</v>
      </c>
      <c r="AH5008" s="3">
        <v>103699.7</v>
      </c>
      <c r="AI5008" s="3">
        <v>2074</v>
      </c>
      <c r="AJ5008" s="2">
        <v>-10188946.82</v>
      </c>
    </row>
    <row r="5009" spans="1:36" hidden="1" x14ac:dyDescent="0.25">
      <c r="A5009">
        <v>1</v>
      </c>
      <c r="B5009" t="s">
        <v>122</v>
      </c>
      <c r="C5009">
        <v>2540060010015</v>
      </c>
      <c r="D5009" t="s">
        <v>123</v>
      </c>
      <c r="E5009"/>
      <c r="F5009" t="s">
        <v>124</v>
      </c>
      <c r="G5009" s="1">
        <v>43552</v>
      </c>
      <c r="H5009" t="s">
        <v>31</v>
      </c>
      <c r="I5009" t="s">
        <v>32</v>
      </c>
      <c r="J5009">
        <v>3281542.19</v>
      </c>
      <c r="K5009">
        <v>65630.84</v>
      </c>
      <c r="L5009">
        <v>0</v>
      </c>
      <c r="M5009"/>
      <c r="N5009">
        <v>0</v>
      </c>
      <c r="O5009">
        <v>0</v>
      </c>
      <c r="P5009" t="s">
        <v>117</v>
      </c>
      <c r="Q5009"/>
      <c r="R5009">
        <v>873</v>
      </c>
      <c r="S5009" s="2">
        <f>_xlfn.XLOOKUP(P5009,rif_fee_schedule!$A$2:$A$84,rif_fee_schedule!C$2:C$84, 0)</f>
        <v>2634</v>
      </c>
      <c r="T5009" s="2">
        <f>_xlfn.XLOOKUP(P5009,rif_fee_schedule!$A$2:$A$84,rif_fee_schedule!D$2:D$84, 0)</f>
        <v>2490</v>
      </c>
      <c r="U5009" s="4">
        <f t="shared" si="238"/>
        <v>2299482</v>
      </c>
      <c r="V5009" s="4">
        <f t="shared" si="239"/>
        <v>2173770</v>
      </c>
      <c r="W5009"/>
      <c r="X5009"/>
      <c r="Y5009" s="3">
        <v>74696854.359999999</v>
      </c>
      <c r="Z5009" s="3">
        <v>1494936.99</v>
      </c>
      <c r="AA5009" s="3">
        <v>1189721.74</v>
      </c>
      <c r="AB5009" s="2">
        <v>103699.7</v>
      </c>
      <c r="AC5009" s="3">
        <v>2074</v>
      </c>
      <c r="AD5009" s="2">
        <v>-3422401.68</v>
      </c>
      <c r="AE5009" s="3">
        <v>599122533.62</v>
      </c>
      <c r="AF5009" s="3">
        <v>12164932.65</v>
      </c>
      <c r="AG5009" s="3">
        <v>2628720.44</v>
      </c>
      <c r="AH5009" s="3">
        <v>103699.7</v>
      </c>
      <c r="AI5009" s="3">
        <v>2074</v>
      </c>
      <c r="AJ5009" s="2">
        <v>-10188946.82</v>
      </c>
    </row>
    <row r="5010" spans="1:36" hidden="1" x14ac:dyDescent="0.25">
      <c r="A5010">
        <v>1</v>
      </c>
      <c r="B5010" t="s">
        <v>122</v>
      </c>
      <c r="C5010">
        <v>2540060010015</v>
      </c>
      <c r="D5010" t="s">
        <v>123</v>
      </c>
      <c r="E5010"/>
      <c r="F5010" t="s">
        <v>124</v>
      </c>
      <c r="G5010" s="1">
        <v>43552</v>
      </c>
      <c r="H5010" t="s">
        <v>31</v>
      </c>
      <c r="I5010" t="s">
        <v>32</v>
      </c>
      <c r="J5010">
        <v>3281542.19</v>
      </c>
      <c r="K5010">
        <v>65630.84</v>
      </c>
      <c r="L5010">
        <v>0</v>
      </c>
      <c r="M5010"/>
      <c r="N5010">
        <v>0</v>
      </c>
      <c r="O5010">
        <v>0</v>
      </c>
      <c r="P5010" t="s">
        <v>113</v>
      </c>
      <c r="Q5010"/>
      <c r="R5010">
        <v>-42</v>
      </c>
      <c r="S5010" s="2">
        <f>_xlfn.XLOOKUP(P5010,rif_fee_schedule!$A$2:$A$84,rif_fee_schedule!C$2:C$84, 0)</f>
        <v>4214</v>
      </c>
      <c r="T5010" s="2">
        <f>_xlfn.XLOOKUP(P5010,rif_fee_schedule!$A$2:$A$84,rif_fee_schedule!D$2:D$84, 0)</f>
        <v>3984</v>
      </c>
      <c r="U5010" s="4">
        <f t="shared" si="238"/>
        <v>-176988</v>
      </c>
      <c r="V5010" s="4">
        <f t="shared" si="239"/>
        <v>-167328</v>
      </c>
      <c r="W5010"/>
      <c r="X5010"/>
      <c r="Y5010" s="3">
        <v>74696854.359999999</v>
      </c>
      <c r="Z5010" s="3">
        <v>1494936.99</v>
      </c>
      <c r="AA5010" s="3">
        <v>1189721.74</v>
      </c>
      <c r="AB5010" s="2">
        <v>103699.7</v>
      </c>
      <c r="AC5010" s="3">
        <v>2074</v>
      </c>
      <c r="AD5010" s="2">
        <v>-3422401.68</v>
      </c>
      <c r="AE5010" s="3">
        <v>599122533.62</v>
      </c>
      <c r="AF5010" s="3">
        <v>12164932.65</v>
      </c>
      <c r="AG5010" s="3">
        <v>2628720.44</v>
      </c>
      <c r="AH5010" s="3">
        <v>103699.7</v>
      </c>
      <c r="AI5010" s="3">
        <v>2074</v>
      </c>
      <c r="AJ5010" s="2">
        <v>-10188946.82</v>
      </c>
    </row>
    <row r="5011" spans="1:36" hidden="1" x14ac:dyDescent="0.25">
      <c r="A5011">
        <v>6</v>
      </c>
      <c r="B5011" t="s">
        <v>5763</v>
      </c>
      <c r="C5011">
        <v>1079160160760</v>
      </c>
      <c r="D5011" t="s">
        <v>5764</v>
      </c>
      <c r="E5011"/>
      <c r="F5011"/>
      <c r="G5011" s="1">
        <v>43790</v>
      </c>
      <c r="H5011" t="s">
        <v>31</v>
      </c>
      <c r="I5011" t="s">
        <v>32</v>
      </c>
      <c r="J5011">
        <v>6725.87</v>
      </c>
      <c r="K5011">
        <v>134.52000000000001</v>
      </c>
      <c r="L5011">
        <v>0</v>
      </c>
      <c r="M5011"/>
      <c r="N5011">
        <v>0</v>
      </c>
      <c r="O5011">
        <v>0</v>
      </c>
      <c r="P5011" t="s">
        <v>113</v>
      </c>
      <c r="Q5011"/>
      <c r="R5011">
        <v>1</v>
      </c>
      <c r="S5011" s="2">
        <f>_xlfn.XLOOKUP(P5011,rif_fee_schedule!$A$2:$A$84,rif_fee_schedule!C$2:C$84, 0)</f>
        <v>4214</v>
      </c>
      <c r="T5011" s="2">
        <f>_xlfn.XLOOKUP(P5011,rif_fee_schedule!$A$2:$A$84,rif_fee_schedule!D$2:D$84, 0)</f>
        <v>3984</v>
      </c>
      <c r="U5011" s="4">
        <f t="shared" si="238"/>
        <v>4214</v>
      </c>
      <c r="V5011" s="4">
        <f t="shared" si="239"/>
        <v>3984</v>
      </c>
      <c r="W5011"/>
      <c r="X5011"/>
      <c r="Y5011" s="3">
        <v>43269262.359999999</v>
      </c>
      <c r="Z5011" s="3">
        <v>874367.57</v>
      </c>
      <c r="AA5011" s="3">
        <v>433279.63</v>
      </c>
      <c r="AB5011">
        <v>0</v>
      </c>
      <c r="AC5011" s="3">
        <v>0</v>
      </c>
      <c r="AD5011" s="2">
        <v>374512.67</v>
      </c>
      <c r="AE5011" s="3">
        <v>599122533.62</v>
      </c>
      <c r="AF5011" s="3">
        <v>12164932.65</v>
      </c>
      <c r="AG5011" s="3">
        <v>2628720.44</v>
      </c>
      <c r="AH5011" s="3">
        <v>103699.7</v>
      </c>
      <c r="AI5011" s="3">
        <v>2074</v>
      </c>
      <c r="AJ5011" s="2">
        <v>-10188946.82</v>
      </c>
    </row>
    <row r="5012" spans="1:36" hidden="1" x14ac:dyDescent="0.25">
      <c r="A5012">
        <v>2</v>
      </c>
      <c r="B5012" t="s">
        <v>1490</v>
      </c>
      <c r="C5012">
        <v>131250340150</v>
      </c>
      <c r="D5012" t="s">
        <v>1491</v>
      </c>
      <c r="E5012"/>
      <c r="F5012"/>
      <c r="G5012" s="1">
        <v>43518</v>
      </c>
      <c r="H5012" t="s">
        <v>31</v>
      </c>
      <c r="I5012" t="s">
        <v>32</v>
      </c>
      <c r="J5012">
        <v>87198.82</v>
      </c>
      <c r="K5012">
        <v>1743.98</v>
      </c>
      <c r="L5012">
        <v>0</v>
      </c>
      <c r="M5012"/>
      <c r="N5012">
        <v>0</v>
      </c>
      <c r="O5012">
        <v>0</v>
      </c>
      <c r="P5012" t="s">
        <v>613</v>
      </c>
      <c r="Q5012"/>
      <c r="R5012">
        <v>60</v>
      </c>
      <c r="S5012" s="2">
        <f>_xlfn.XLOOKUP(P5012,rif_fee_schedule!$A$2:$A$84,rif_fee_schedule!C$2:C$84, 0)</f>
        <v>995</v>
      </c>
      <c r="T5012" s="2">
        <f>_xlfn.XLOOKUP(P5012,rif_fee_schedule!$A$2:$A$84,rif_fee_schedule!D$2:D$84, 0)</f>
        <v>940</v>
      </c>
      <c r="U5012" s="4">
        <f t="shared" si="238"/>
        <v>59700</v>
      </c>
      <c r="V5012" s="4">
        <f t="shared" si="239"/>
        <v>56400</v>
      </c>
      <c r="W5012"/>
      <c r="X5012"/>
      <c r="Y5012" s="3">
        <v>272008405.74000001</v>
      </c>
      <c r="Z5012" s="3">
        <v>5573244.3300000001</v>
      </c>
      <c r="AA5012" s="3">
        <v>0</v>
      </c>
      <c r="AB5012">
        <v>0</v>
      </c>
      <c r="AC5012" s="3">
        <v>0</v>
      </c>
      <c r="AD5012" s="2">
        <v>-7297347.0099999998</v>
      </c>
      <c r="AE5012" s="3">
        <v>599122533.62</v>
      </c>
      <c r="AF5012" s="3">
        <v>12164932.65</v>
      </c>
      <c r="AG5012" s="3">
        <v>2628720.44</v>
      </c>
      <c r="AH5012" s="3">
        <v>103699.7</v>
      </c>
      <c r="AI5012" s="3">
        <v>2074</v>
      </c>
      <c r="AJ5012" s="2">
        <v>-10188946.82</v>
      </c>
    </row>
    <row r="5013" spans="1:36" hidden="1" x14ac:dyDescent="0.25">
      <c r="A5013">
        <v>2</v>
      </c>
      <c r="B5013" t="s">
        <v>1936</v>
      </c>
      <c r="C5013">
        <v>141020801160</v>
      </c>
      <c r="D5013" t="s">
        <v>1937</v>
      </c>
      <c r="E5013"/>
      <c r="F5013"/>
      <c r="G5013" s="1">
        <v>43756</v>
      </c>
      <c r="H5013" t="s">
        <v>31</v>
      </c>
      <c r="I5013" t="s">
        <v>32</v>
      </c>
      <c r="J5013">
        <v>298067.65000000002</v>
      </c>
      <c r="K5013">
        <v>5961.35</v>
      </c>
      <c r="L5013">
        <v>0</v>
      </c>
      <c r="M5013"/>
      <c r="N5013">
        <v>0</v>
      </c>
      <c r="O5013">
        <v>0</v>
      </c>
      <c r="P5013" t="s">
        <v>117</v>
      </c>
      <c r="Q5013"/>
      <c r="R5013">
        <v>75</v>
      </c>
      <c r="S5013" s="2">
        <f>_xlfn.XLOOKUP(P5013,rif_fee_schedule!$A$2:$A$84,rif_fee_schedule!C$2:C$84, 0)</f>
        <v>2634</v>
      </c>
      <c r="T5013" s="2">
        <f>_xlfn.XLOOKUP(P5013,rif_fee_schedule!$A$2:$A$84,rif_fee_schedule!D$2:D$84, 0)</f>
        <v>2490</v>
      </c>
      <c r="U5013" s="4">
        <f t="shared" si="238"/>
        <v>197550</v>
      </c>
      <c r="V5013" s="4">
        <f t="shared" si="239"/>
        <v>186750</v>
      </c>
      <c r="W5013"/>
      <c r="X5013"/>
      <c r="Y5013" s="3">
        <v>272008405.74000001</v>
      </c>
      <c r="Z5013" s="3">
        <v>5573244.3300000001</v>
      </c>
      <c r="AA5013" s="3">
        <v>0</v>
      </c>
      <c r="AB5013">
        <v>0</v>
      </c>
      <c r="AC5013" s="3">
        <v>0</v>
      </c>
      <c r="AD5013" s="2">
        <v>-7297347.0099999998</v>
      </c>
      <c r="AE5013" s="3">
        <v>599122533.62</v>
      </c>
      <c r="AF5013" s="3">
        <v>12164932.65</v>
      </c>
      <c r="AG5013" s="3">
        <v>2628720.44</v>
      </c>
      <c r="AH5013" s="3">
        <v>103699.7</v>
      </c>
      <c r="AI5013" s="3">
        <v>2074</v>
      </c>
      <c r="AJ5013" s="2">
        <v>-10188946.82</v>
      </c>
    </row>
    <row r="5014" spans="1:36" hidden="1" x14ac:dyDescent="0.25">
      <c r="A5014">
        <v>5</v>
      </c>
      <c r="B5014" t="s">
        <v>4686</v>
      </c>
      <c r="C5014">
        <v>3040320090060</v>
      </c>
      <c r="D5014" t="s">
        <v>4687</v>
      </c>
      <c r="E5014"/>
      <c r="F5014" t="s">
        <v>1720</v>
      </c>
      <c r="G5014" s="1">
        <v>43542</v>
      </c>
      <c r="H5014" t="s">
        <v>31</v>
      </c>
      <c r="I5014" t="s">
        <v>32</v>
      </c>
      <c r="J5014">
        <v>1388691.75</v>
      </c>
      <c r="K5014">
        <v>27773.83</v>
      </c>
      <c r="L5014">
        <v>0</v>
      </c>
      <c r="M5014"/>
      <c r="N5014">
        <v>0</v>
      </c>
      <c r="O5014">
        <v>0</v>
      </c>
      <c r="P5014" t="s">
        <v>45</v>
      </c>
      <c r="Q5014"/>
      <c r="R5014">
        <v>-750</v>
      </c>
      <c r="S5014" s="2">
        <f>_xlfn.XLOOKUP(P5014,rif_fee_schedule!$A$2:$A$84,rif_fee_schedule!C$2:C$84, 0)</f>
        <v>11.821</v>
      </c>
      <c r="T5014" s="2">
        <f>_xlfn.XLOOKUP(P5014,rif_fee_schedule!$A$2:$A$84,rif_fee_schedule!D$2:D$84, 0)</f>
        <v>11.177</v>
      </c>
      <c r="U5014" s="4">
        <f t="shared" si="238"/>
        <v>-8865.75</v>
      </c>
      <c r="V5014" s="4">
        <f t="shared" si="239"/>
        <v>-8382.75</v>
      </c>
      <c r="W5014"/>
      <c r="X5014"/>
      <c r="Y5014" s="3">
        <v>23913047.239999998</v>
      </c>
      <c r="Z5014" s="3">
        <v>478708.65</v>
      </c>
      <c r="AA5014" s="3">
        <v>0</v>
      </c>
      <c r="AB5014">
        <v>0</v>
      </c>
      <c r="AC5014" s="3">
        <v>0</v>
      </c>
      <c r="AD5014" s="2">
        <v>-227120.25</v>
      </c>
      <c r="AE5014" s="3">
        <v>599122533.62</v>
      </c>
      <c r="AF5014" s="3">
        <v>12164932.65</v>
      </c>
      <c r="AG5014" s="3">
        <v>2628720.44</v>
      </c>
      <c r="AH5014" s="3">
        <v>103699.7</v>
      </c>
      <c r="AI5014" s="3">
        <v>2074</v>
      </c>
      <c r="AJ5014" s="2">
        <v>-10188946.82</v>
      </c>
    </row>
    <row r="5015" spans="1:36" hidden="1" x14ac:dyDescent="0.25">
      <c r="A5015">
        <v>5</v>
      </c>
      <c r="B5015" t="s">
        <v>4686</v>
      </c>
      <c r="C5015">
        <v>3040320090060</v>
      </c>
      <c r="D5015" t="s">
        <v>4687</v>
      </c>
      <c r="E5015"/>
      <c r="F5015" t="s">
        <v>1720</v>
      </c>
      <c r="G5015" s="1">
        <v>43542</v>
      </c>
      <c r="H5015" t="s">
        <v>31</v>
      </c>
      <c r="I5015" t="s">
        <v>32</v>
      </c>
      <c r="J5015">
        <v>1388691.75</v>
      </c>
      <c r="K5015">
        <v>27773.83</v>
      </c>
      <c r="L5015">
        <v>0</v>
      </c>
      <c r="M5015"/>
      <c r="N5015">
        <v>0</v>
      </c>
      <c r="O5015">
        <v>0</v>
      </c>
      <c r="P5015" t="s">
        <v>112</v>
      </c>
      <c r="Q5015"/>
      <c r="R5015" s="2">
        <v>4000</v>
      </c>
      <c r="S5015" s="2">
        <f>_xlfn.XLOOKUP(P5015,rif_fee_schedule!$A$2:$A$84,rif_fee_schedule!C$2:C$84, 0)</f>
        <v>32.612000000000002</v>
      </c>
      <c r="T5015" s="2">
        <f>_xlfn.XLOOKUP(P5015,rif_fee_schedule!$A$2:$A$84,rif_fee_schedule!D$2:D$84, 0)</f>
        <v>30.835000000000001</v>
      </c>
      <c r="U5015" s="4">
        <f t="shared" si="238"/>
        <v>130448.00000000001</v>
      </c>
      <c r="V5015" s="4">
        <f t="shared" si="239"/>
        <v>123340</v>
      </c>
      <c r="W5015" s="2"/>
      <c r="X5015" s="2"/>
      <c r="Y5015" s="3">
        <v>23913047.239999998</v>
      </c>
      <c r="Z5015" s="3">
        <v>478708.65</v>
      </c>
      <c r="AA5015" s="3">
        <v>0</v>
      </c>
      <c r="AB5015">
        <v>0</v>
      </c>
      <c r="AC5015" s="3">
        <v>0</v>
      </c>
      <c r="AD5015" s="2">
        <v>-227120.25</v>
      </c>
      <c r="AE5015" s="3">
        <v>599122533.62</v>
      </c>
      <c r="AF5015" s="3">
        <v>12164932.65</v>
      </c>
      <c r="AG5015" s="3">
        <v>2628720.44</v>
      </c>
      <c r="AH5015" s="3">
        <v>103699.7</v>
      </c>
      <c r="AI5015" s="3">
        <v>2074</v>
      </c>
      <c r="AJ5015" s="2">
        <v>-10188946.82</v>
      </c>
    </row>
    <row r="5016" spans="1:36" hidden="1" x14ac:dyDescent="0.25">
      <c r="A5016">
        <v>5</v>
      </c>
      <c r="B5016" t="s">
        <v>4686</v>
      </c>
      <c r="C5016">
        <v>3040320090060</v>
      </c>
      <c r="D5016" t="s">
        <v>4687</v>
      </c>
      <c r="E5016"/>
      <c r="F5016" t="s">
        <v>1720</v>
      </c>
      <c r="G5016" s="1">
        <v>43542</v>
      </c>
      <c r="H5016" t="s">
        <v>31</v>
      </c>
      <c r="I5016" t="s">
        <v>32</v>
      </c>
      <c r="J5016">
        <v>1388691.75</v>
      </c>
      <c r="K5016">
        <v>27773.83</v>
      </c>
      <c r="L5016">
        <v>0</v>
      </c>
      <c r="M5016"/>
      <c r="N5016">
        <v>0</v>
      </c>
      <c r="O5016">
        <v>0</v>
      </c>
      <c r="P5016" t="s">
        <v>117</v>
      </c>
      <c r="Q5016"/>
      <c r="R5016">
        <v>340</v>
      </c>
      <c r="S5016" s="2">
        <f>_xlfn.XLOOKUP(P5016,rif_fee_schedule!$A$2:$A$84,rif_fee_schedule!C$2:C$84, 0)</f>
        <v>2634</v>
      </c>
      <c r="T5016" s="2">
        <f>_xlfn.XLOOKUP(P5016,rif_fee_schedule!$A$2:$A$84,rif_fee_schedule!D$2:D$84, 0)</f>
        <v>2490</v>
      </c>
      <c r="U5016" s="4">
        <f t="shared" si="238"/>
        <v>895560</v>
      </c>
      <c r="V5016" s="4">
        <f t="shared" si="239"/>
        <v>846600</v>
      </c>
      <c r="W5016"/>
      <c r="X5016"/>
      <c r="Y5016" s="3">
        <v>23913047.239999998</v>
      </c>
      <c r="Z5016" s="3">
        <v>478708.65</v>
      </c>
      <c r="AA5016" s="3">
        <v>0</v>
      </c>
      <c r="AB5016">
        <v>0</v>
      </c>
      <c r="AC5016" s="3">
        <v>0</v>
      </c>
      <c r="AD5016" s="2">
        <v>-227120.25</v>
      </c>
      <c r="AE5016" s="3">
        <v>599122533.62</v>
      </c>
      <c r="AF5016" s="3">
        <v>12164932.65</v>
      </c>
      <c r="AG5016" s="3">
        <v>2628720.44</v>
      </c>
      <c r="AH5016" s="3">
        <v>103699.7</v>
      </c>
      <c r="AI5016" s="3">
        <v>2074</v>
      </c>
      <c r="AJ5016" s="2">
        <v>-10188946.82</v>
      </c>
    </row>
    <row r="5017" spans="1:36" hidden="1" x14ac:dyDescent="0.25">
      <c r="A5017">
        <v>5</v>
      </c>
      <c r="B5017" t="s">
        <v>4686</v>
      </c>
      <c r="C5017">
        <v>3040320090060</v>
      </c>
      <c r="D5017" t="s">
        <v>4687</v>
      </c>
      <c r="E5017"/>
      <c r="F5017" t="s">
        <v>1720</v>
      </c>
      <c r="G5017" s="1">
        <v>43542</v>
      </c>
      <c r="H5017" t="s">
        <v>31</v>
      </c>
      <c r="I5017" t="s">
        <v>32</v>
      </c>
      <c r="J5017">
        <v>1388691.75</v>
      </c>
      <c r="K5017">
        <v>27773.83</v>
      </c>
      <c r="L5017">
        <v>0</v>
      </c>
      <c r="M5017"/>
      <c r="N5017">
        <v>0</v>
      </c>
      <c r="O5017">
        <v>0</v>
      </c>
      <c r="P5017" t="s">
        <v>72</v>
      </c>
      <c r="Q5017"/>
      <c r="R5017" s="2">
        <v>-12164</v>
      </c>
      <c r="S5017" s="2">
        <f>_xlfn.XLOOKUP(P5017,rif_fee_schedule!$A$2:$A$84,rif_fee_schedule!C$2:C$84, 0)</f>
        <v>9.7780000000000005</v>
      </c>
      <c r="T5017" s="2">
        <f>_xlfn.XLOOKUP(P5017,rif_fee_schedule!$A$2:$A$84,rif_fee_schedule!D$2:D$84, 0)</f>
        <v>9.2460000000000004</v>
      </c>
      <c r="U5017" s="4">
        <f t="shared" si="238"/>
        <v>-118939.592</v>
      </c>
      <c r="V5017" s="4">
        <f t="shared" si="239"/>
        <v>-112468.34400000001</v>
      </c>
      <c r="W5017" s="2"/>
      <c r="X5017" s="2"/>
      <c r="Y5017" s="3">
        <v>23913047.239999998</v>
      </c>
      <c r="Z5017" s="3">
        <v>478708.65</v>
      </c>
      <c r="AA5017" s="3">
        <v>0</v>
      </c>
      <c r="AB5017">
        <v>0</v>
      </c>
      <c r="AC5017" s="3">
        <v>0</v>
      </c>
      <c r="AD5017" s="2">
        <v>-227120.25</v>
      </c>
      <c r="AE5017" s="3">
        <v>599122533.62</v>
      </c>
      <c r="AF5017" s="3">
        <v>12164932.65</v>
      </c>
      <c r="AG5017" s="3">
        <v>2628720.44</v>
      </c>
      <c r="AH5017" s="3">
        <v>103699.7</v>
      </c>
      <c r="AI5017" s="3">
        <v>2074</v>
      </c>
      <c r="AJ5017" s="2">
        <v>-10188946.82</v>
      </c>
    </row>
    <row r="5018" spans="1:36" x14ac:dyDescent="0.25">
      <c r="S5018" s="13"/>
    </row>
  </sheetData>
  <autoFilter ref="A1:AJ5017" xr:uid="{00000000-0009-0000-0000-000001000000}">
    <filterColumn colId="1">
      <customFilters>
        <customFilter val="M*"/>
        <customFilter val="C*"/>
      </customFilters>
    </filterColumn>
    <filterColumn colId="15">
      <filters>
        <filter val="820-06"/>
        <filter val="820-07PD"/>
        <filter val="820-10"/>
        <filter val="820-11"/>
      </filters>
    </filterColumn>
    <sortState xmlns:xlrd2="http://schemas.microsoft.com/office/spreadsheetml/2017/richdata2" ref="A51:AJ4929">
      <sortCondition ref="B1:B50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B115E-C8BB-44FC-A0B3-9677BE75AF2F}">
  <dimension ref="A1:D84"/>
  <sheetViews>
    <sheetView topLeftCell="A49" workbookViewId="0">
      <selection activeCell="D59" sqref="D59"/>
    </sheetView>
  </sheetViews>
  <sheetFormatPr defaultRowHeight="15" x14ac:dyDescent="0.25"/>
  <cols>
    <col min="1" max="1" width="6.7109375" bestFit="1" customWidth="1"/>
    <col min="2" max="2" width="58.140625" bestFit="1" customWidth="1"/>
    <col min="3" max="3" width="11.7109375" bestFit="1" customWidth="1"/>
    <col min="4" max="4" width="10.42578125" bestFit="1" customWidth="1"/>
    <col min="11" max="11" width="31.140625" customWidth="1"/>
  </cols>
  <sheetData>
    <row r="1" spans="1:4" x14ac:dyDescent="0.25">
      <c r="A1" t="s">
        <v>9209</v>
      </c>
      <c r="B1" t="s">
        <v>9210</v>
      </c>
      <c r="C1" t="s">
        <v>9211</v>
      </c>
      <c r="D1" t="s">
        <v>9212</v>
      </c>
    </row>
    <row r="2" spans="1:4" x14ac:dyDescent="0.25">
      <c r="A2" t="s">
        <v>831</v>
      </c>
      <c r="B2" t="s">
        <v>9213</v>
      </c>
      <c r="C2">
        <v>6.3380000000000001</v>
      </c>
      <c r="D2">
        <v>5.9930000000000003</v>
      </c>
    </row>
    <row r="3" spans="1:4" x14ac:dyDescent="0.25">
      <c r="A3" t="s">
        <v>1774</v>
      </c>
      <c r="B3" t="s">
        <v>9214</v>
      </c>
      <c r="C3">
        <v>4.4139999999999997</v>
      </c>
      <c r="D3">
        <v>4.1740000000000004</v>
      </c>
    </row>
    <row r="4" spans="1:4" x14ac:dyDescent="0.25">
      <c r="A4" t="s">
        <v>44</v>
      </c>
      <c r="B4" t="s">
        <v>9215</v>
      </c>
      <c r="C4">
        <v>2.423</v>
      </c>
      <c r="D4">
        <v>2.2909999999999999</v>
      </c>
    </row>
    <row r="5" spans="1:4" x14ac:dyDescent="0.25">
      <c r="A5" t="s">
        <v>43</v>
      </c>
      <c r="B5" t="s">
        <v>9216</v>
      </c>
      <c r="C5">
        <v>3.1459999999999999</v>
      </c>
      <c r="D5">
        <v>2.9740000000000002</v>
      </c>
    </row>
    <row r="6" spans="1:4" x14ac:dyDescent="0.25">
      <c r="A6" t="s">
        <v>39</v>
      </c>
      <c r="B6" t="s">
        <v>9217</v>
      </c>
      <c r="C6">
        <v>1.5189999999999999</v>
      </c>
      <c r="D6">
        <v>1.4359999999999999</v>
      </c>
    </row>
    <row r="7" spans="1:4" x14ac:dyDescent="0.25">
      <c r="A7" t="s">
        <v>77</v>
      </c>
      <c r="B7" t="s">
        <v>9218</v>
      </c>
      <c r="C7">
        <v>6001</v>
      </c>
      <c r="D7">
        <v>5674</v>
      </c>
    </row>
    <row r="8" spans="1:4" x14ac:dyDescent="0.25">
      <c r="A8" t="s">
        <v>113</v>
      </c>
      <c r="B8" t="s">
        <v>9219</v>
      </c>
      <c r="C8">
        <v>4214</v>
      </c>
      <c r="D8">
        <v>3984</v>
      </c>
    </row>
    <row r="9" spans="1:4" x14ac:dyDescent="0.25">
      <c r="A9" t="s">
        <v>117</v>
      </c>
      <c r="B9" t="s">
        <v>9220</v>
      </c>
      <c r="C9">
        <v>2634</v>
      </c>
      <c r="D9">
        <v>2490</v>
      </c>
    </row>
    <row r="10" spans="1:4" x14ac:dyDescent="0.25">
      <c r="A10" t="s">
        <v>114</v>
      </c>
      <c r="B10" t="s">
        <v>9310</v>
      </c>
      <c r="C10">
        <v>2634</v>
      </c>
      <c r="D10">
        <v>2490</v>
      </c>
    </row>
    <row r="11" spans="1:4" x14ac:dyDescent="0.25">
      <c r="A11" t="s">
        <v>376</v>
      </c>
      <c r="B11" t="s">
        <v>9221</v>
      </c>
      <c r="C11">
        <v>3674</v>
      </c>
      <c r="D11">
        <v>3474</v>
      </c>
    </row>
    <row r="12" spans="1:4" x14ac:dyDescent="0.25">
      <c r="A12" t="s">
        <v>1840</v>
      </c>
      <c r="B12" t="s">
        <v>9222</v>
      </c>
      <c r="C12">
        <v>3129</v>
      </c>
      <c r="D12">
        <v>2958</v>
      </c>
    </row>
    <row r="13" spans="1:4" x14ac:dyDescent="0.25">
      <c r="A13" t="s">
        <v>9223</v>
      </c>
      <c r="B13" t="s">
        <v>9224</v>
      </c>
      <c r="C13">
        <v>2307</v>
      </c>
      <c r="D13">
        <v>2182</v>
      </c>
    </row>
    <row r="14" spans="1:4" x14ac:dyDescent="0.25">
      <c r="A14" t="s">
        <v>1012</v>
      </c>
      <c r="B14" t="s">
        <v>9225</v>
      </c>
      <c r="C14">
        <v>2157</v>
      </c>
      <c r="D14">
        <v>2039</v>
      </c>
    </row>
    <row r="15" spans="1:4" x14ac:dyDescent="0.25">
      <c r="A15" t="s">
        <v>6326</v>
      </c>
      <c r="B15" t="s">
        <v>9226</v>
      </c>
      <c r="C15">
        <v>1289</v>
      </c>
      <c r="D15">
        <v>1219</v>
      </c>
    </row>
    <row r="16" spans="1:4" x14ac:dyDescent="0.25">
      <c r="A16" t="s">
        <v>2068</v>
      </c>
      <c r="B16" t="s">
        <v>9227</v>
      </c>
      <c r="C16">
        <v>1698</v>
      </c>
      <c r="D16">
        <v>1606</v>
      </c>
    </row>
    <row r="17" spans="1:4" x14ac:dyDescent="0.25">
      <c r="A17" t="s">
        <v>9228</v>
      </c>
      <c r="B17" t="s">
        <v>9229</v>
      </c>
      <c r="C17">
        <v>1532</v>
      </c>
      <c r="D17">
        <v>1449</v>
      </c>
    </row>
    <row r="18" spans="1:4" x14ac:dyDescent="0.25">
      <c r="A18" t="s">
        <v>78</v>
      </c>
      <c r="B18" t="s">
        <v>9230</v>
      </c>
      <c r="C18">
        <v>5593</v>
      </c>
      <c r="D18">
        <v>5288</v>
      </c>
    </row>
    <row r="19" spans="1:4" x14ac:dyDescent="0.25">
      <c r="A19" t="s">
        <v>629</v>
      </c>
      <c r="B19" t="s">
        <v>9231</v>
      </c>
      <c r="C19">
        <v>3913</v>
      </c>
      <c r="D19">
        <v>3699</v>
      </c>
    </row>
    <row r="20" spans="1:4" x14ac:dyDescent="0.25">
      <c r="A20" t="s">
        <v>838</v>
      </c>
      <c r="B20" t="s">
        <v>9232</v>
      </c>
      <c r="C20">
        <v>5712</v>
      </c>
      <c r="D20">
        <v>5401</v>
      </c>
    </row>
    <row r="21" spans="1:4" x14ac:dyDescent="0.25">
      <c r="A21" t="s">
        <v>9233</v>
      </c>
      <c r="B21" t="s">
        <v>9234</v>
      </c>
      <c r="C21">
        <v>1920</v>
      </c>
      <c r="D21">
        <v>1815</v>
      </c>
    </row>
    <row r="22" spans="1:4" x14ac:dyDescent="0.25">
      <c r="A22" t="s">
        <v>9235</v>
      </c>
      <c r="B22" t="s">
        <v>9236</v>
      </c>
      <c r="C22">
        <v>23183</v>
      </c>
      <c r="D22">
        <v>21920</v>
      </c>
    </row>
    <row r="23" spans="1:4" x14ac:dyDescent="0.25">
      <c r="A23" t="s">
        <v>1841</v>
      </c>
      <c r="B23" t="s">
        <v>9237</v>
      </c>
      <c r="C23">
        <v>49142</v>
      </c>
      <c r="D23">
        <v>46465</v>
      </c>
    </row>
    <row r="24" spans="1:4" x14ac:dyDescent="0.25">
      <c r="A24" t="s">
        <v>105</v>
      </c>
      <c r="B24" t="s">
        <v>9238</v>
      </c>
      <c r="C24">
        <v>20134</v>
      </c>
      <c r="D24">
        <v>19037</v>
      </c>
    </row>
    <row r="25" spans="1:4" x14ac:dyDescent="0.25">
      <c r="A25" t="s">
        <v>4976</v>
      </c>
      <c r="B25" t="s">
        <v>9239</v>
      </c>
      <c r="C25">
        <v>25103</v>
      </c>
      <c r="D25">
        <v>23735</v>
      </c>
    </row>
    <row r="26" spans="1:4" x14ac:dyDescent="0.25">
      <c r="A26" t="s">
        <v>336</v>
      </c>
      <c r="B26" t="s">
        <v>9240</v>
      </c>
      <c r="C26">
        <v>2.6080000000000001</v>
      </c>
      <c r="D26">
        <v>2.4660000000000002</v>
      </c>
    </row>
    <row r="27" spans="1:4" x14ac:dyDescent="0.25">
      <c r="A27" t="s">
        <v>983</v>
      </c>
      <c r="B27" t="s">
        <v>9241</v>
      </c>
      <c r="C27">
        <v>125</v>
      </c>
      <c r="D27">
        <v>118</v>
      </c>
    </row>
    <row r="28" spans="1:4" x14ac:dyDescent="0.25">
      <c r="A28" t="s">
        <v>1765</v>
      </c>
      <c r="B28" t="s">
        <v>9242</v>
      </c>
      <c r="C28">
        <v>704</v>
      </c>
      <c r="D28">
        <v>666</v>
      </c>
    </row>
    <row r="29" spans="1:4" x14ac:dyDescent="0.25">
      <c r="A29" t="s">
        <v>154</v>
      </c>
      <c r="B29" t="s">
        <v>9243</v>
      </c>
      <c r="C29">
        <v>750</v>
      </c>
      <c r="D29">
        <v>709</v>
      </c>
    </row>
    <row r="30" spans="1:4" x14ac:dyDescent="0.25">
      <c r="A30" t="s">
        <v>4353</v>
      </c>
      <c r="B30" t="s">
        <v>9244</v>
      </c>
      <c r="C30">
        <v>1487</v>
      </c>
      <c r="D30">
        <v>1406</v>
      </c>
    </row>
    <row r="31" spans="1:4" x14ac:dyDescent="0.25">
      <c r="A31" t="s">
        <v>679</v>
      </c>
      <c r="B31" t="s">
        <v>9245</v>
      </c>
      <c r="C31">
        <v>3.7519999999999998</v>
      </c>
      <c r="D31">
        <v>3.5470000000000002</v>
      </c>
    </row>
    <row r="32" spans="1:4" x14ac:dyDescent="0.25">
      <c r="A32" t="s">
        <v>170</v>
      </c>
      <c r="B32" t="s">
        <v>9246</v>
      </c>
      <c r="C32">
        <v>5.0999999999999996</v>
      </c>
      <c r="D32">
        <v>4.8230000000000004</v>
      </c>
    </row>
    <row r="33" spans="1:4" x14ac:dyDescent="0.25">
      <c r="A33" t="s">
        <v>313</v>
      </c>
      <c r="B33" t="s">
        <v>9247</v>
      </c>
      <c r="C33">
        <v>11.215999999999999</v>
      </c>
      <c r="D33">
        <v>10.605</v>
      </c>
    </row>
    <row r="34" spans="1:4" x14ac:dyDescent="0.25">
      <c r="A34" t="s">
        <v>4579</v>
      </c>
      <c r="B34" t="s">
        <v>9248</v>
      </c>
      <c r="C34">
        <v>1513</v>
      </c>
      <c r="D34">
        <v>1430</v>
      </c>
    </row>
    <row r="35" spans="1:4" x14ac:dyDescent="0.25">
      <c r="A35" t="s">
        <v>180</v>
      </c>
      <c r="B35" t="s">
        <v>9249</v>
      </c>
      <c r="C35">
        <v>20.076000000000001</v>
      </c>
      <c r="D35">
        <v>18.981999999999999</v>
      </c>
    </row>
    <row r="36" spans="1:4" x14ac:dyDescent="0.25">
      <c r="A36" t="s">
        <v>72</v>
      </c>
      <c r="B36" t="s">
        <v>9250</v>
      </c>
      <c r="C36">
        <v>9.7780000000000005</v>
      </c>
      <c r="D36">
        <v>9.2460000000000004</v>
      </c>
    </row>
    <row r="37" spans="1:4" x14ac:dyDescent="0.25">
      <c r="A37" t="s">
        <v>83</v>
      </c>
      <c r="B37" t="s">
        <v>9251</v>
      </c>
      <c r="C37">
        <v>8.3369999999999997</v>
      </c>
      <c r="D37">
        <v>7.883</v>
      </c>
    </row>
    <row r="38" spans="1:4" x14ac:dyDescent="0.25">
      <c r="A38" t="s">
        <v>769</v>
      </c>
      <c r="B38" t="s">
        <v>9252</v>
      </c>
      <c r="C38">
        <v>7.109</v>
      </c>
      <c r="D38">
        <v>6.7220000000000004</v>
      </c>
    </row>
    <row r="39" spans="1:4" x14ac:dyDescent="0.25">
      <c r="A39" t="s">
        <v>732</v>
      </c>
      <c r="B39" t="s">
        <v>9253</v>
      </c>
      <c r="C39">
        <v>6.476</v>
      </c>
      <c r="D39">
        <v>6.1230000000000002</v>
      </c>
    </row>
    <row r="40" spans="1:4" x14ac:dyDescent="0.25">
      <c r="A40" t="s">
        <v>5260</v>
      </c>
      <c r="B40" t="s">
        <v>9254</v>
      </c>
      <c r="C40">
        <v>6.0609999999999999</v>
      </c>
      <c r="D40">
        <v>5.7309999999999999</v>
      </c>
    </row>
    <row r="41" spans="1:4" x14ac:dyDescent="0.25">
      <c r="A41" t="s">
        <v>9255</v>
      </c>
      <c r="B41" t="s">
        <v>9256</v>
      </c>
      <c r="C41">
        <v>5.758</v>
      </c>
      <c r="D41">
        <v>5.444</v>
      </c>
    </row>
    <row r="42" spans="1:4" x14ac:dyDescent="0.25">
      <c r="A42" t="s">
        <v>9257</v>
      </c>
      <c r="B42" t="s">
        <v>9258</v>
      </c>
      <c r="C42">
        <v>5.5209999999999999</v>
      </c>
      <c r="D42">
        <v>5.2210000000000001</v>
      </c>
    </row>
    <row r="43" spans="1:4" x14ac:dyDescent="0.25">
      <c r="A43" t="s">
        <v>9259</v>
      </c>
      <c r="B43" t="s">
        <v>9260</v>
      </c>
      <c r="C43">
        <v>5.3289999999999997</v>
      </c>
      <c r="D43">
        <v>5.0389999999999997</v>
      </c>
    </row>
    <row r="44" spans="1:4" x14ac:dyDescent="0.25">
      <c r="A44" t="s">
        <v>9261</v>
      </c>
      <c r="B44" t="s">
        <v>9262</v>
      </c>
      <c r="C44">
        <v>5.1680000000000001</v>
      </c>
      <c r="D44">
        <v>4.8860000000000001</v>
      </c>
    </row>
    <row r="45" spans="1:4" x14ac:dyDescent="0.25">
      <c r="A45" t="s">
        <v>82</v>
      </c>
      <c r="B45" t="s">
        <v>9263</v>
      </c>
      <c r="C45">
        <v>22.58</v>
      </c>
      <c r="D45">
        <v>21.35</v>
      </c>
    </row>
    <row r="46" spans="1:4" x14ac:dyDescent="0.25">
      <c r="A46" t="s">
        <v>9264</v>
      </c>
      <c r="B46" t="s">
        <v>9265</v>
      </c>
      <c r="C46">
        <v>7.1369999999999996</v>
      </c>
      <c r="D46">
        <v>6.7480000000000002</v>
      </c>
    </row>
    <row r="47" spans="1:4" x14ac:dyDescent="0.25">
      <c r="A47" t="s">
        <v>1711</v>
      </c>
      <c r="B47" t="s">
        <v>9266</v>
      </c>
      <c r="C47">
        <v>5.0679999999999996</v>
      </c>
      <c r="D47">
        <v>4.7919999999999998</v>
      </c>
    </row>
    <row r="48" spans="1:4" x14ac:dyDescent="0.25">
      <c r="A48" t="s">
        <v>9267</v>
      </c>
      <c r="B48" t="s">
        <v>9268</v>
      </c>
      <c r="C48">
        <v>7.9749999999999996</v>
      </c>
      <c r="D48">
        <v>7.54</v>
      </c>
    </row>
    <row r="49" spans="1:4" x14ac:dyDescent="0.25">
      <c r="A49" t="s">
        <v>9269</v>
      </c>
      <c r="B49" t="s">
        <v>9270</v>
      </c>
      <c r="C49">
        <v>12.948</v>
      </c>
      <c r="D49">
        <v>12.243</v>
      </c>
    </row>
    <row r="50" spans="1:4" x14ac:dyDescent="0.25">
      <c r="A50" t="s">
        <v>9271</v>
      </c>
      <c r="B50" t="s">
        <v>9272</v>
      </c>
      <c r="C50">
        <v>9.3469999999999995</v>
      </c>
      <c r="D50">
        <v>8.8379999999999992</v>
      </c>
    </row>
    <row r="51" spans="1:4" x14ac:dyDescent="0.25">
      <c r="A51" t="s">
        <v>9273</v>
      </c>
      <c r="B51" t="s">
        <v>9274</v>
      </c>
      <c r="C51">
        <v>11.144</v>
      </c>
      <c r="D51">
        <v>10.537000000000001</v>
      </c>
    </row>
    <row r="52" spans="1:4" x14ac:dyDescent="0.25">
      <c r="A52" t="s">
        <v>45</v>
      </c>
      <c r="B52" t="s">
        <v>9275</v>
      </c>
      <c r="C52">
        <v>11.821</v>
      </c>
      <c r="D52">
        <v>11.177</v>
      </c>
    </row>
    <row r="53" spans="1:4" x14ac:dyDescent="0.25">
      <c r="A53" t="s">
        <v>90</v>
      </c>
      <c r="B53" t="s">
        <v>9276</v>
      </c>
      <c r="C53">
        <v>8.8330000000000002</v>
      </c>
      <c r="D53">
        <v>8.3520000000000003</v>
      </c>
    </row>
    <row r="54" spans="1:4" x14ac:dyDescent="0.25">
      <c r="A54" t="s">
        <v>349</v>
      </c>
      <c r="B54" t="s">
        <v>9251</v>
      </c>
      <c r="C54">
        <v>8.4160000000000004</v>
      </c>
      <c r="D54">
        <v>7.9569999999999999</v>
      </c>
    </row>
    <row r="55" spans="1:4" x14ac:dyDescent="0.25">
      <c r="A55" t="s">
        <v>651</v>
      </c>
      <c r="B55" t="s">
        <v>9252</v>
      </c>
      <c r="C55">
        <v>12.727</v>
      </c>
      <c r="D55">
        <v>12.034000000000001</v>
      </c>
    </row>
    <row r="56" spans="1:4" x14ac:dyDescent="0.25">
      <c r="A56" t="s">
        <v>3496</v>
      </c>
      <c r="B56" t="s">
        <v>9253</v>
      </c>
      <c r="C56">
        <v>11.805</v>
      </c>
      <c r="D56">
        <v>11.162000000000001</v>
      </c>
    </row>
    <row r="57" spans="1:4" x14ac:dyDescent="0.25">
      <c r="A57" t="s">
        <v>1721</v>
      </c>
      <c r="B57" t="s">
        <v>9254</v>
      </c>
      <c r="C57">
        <v>16.251999999999999</v>
      </c>
      <c r="D57">
        <v>15.367000000000001</v>
      </c>
    </row>
    <row r="58" spans="1:4" x14ac:dyDescent="0.25">
      <c r="A58" t="s">
        <v>1695</v>
      </c>
      <c r="B58" t="s">
        <v>9256</v>
      </c>
      <c r="C58">
        <v>15.500999999999999</v>
      </c>
      <c r="D58">
        <v>14.657</v>
      </c>
    </row>
    <row r="59" spans="1:4" x14ac:dyDescent="0.25">
      <c r="A59" t="s">
        <v>9277</v>
      </c>
      <c r="B59" t="s">
        <v>9278</v>
      </c>
      <c r="C59">
        <v>14.763</v>
      </c>
      <c r="D59">
        <v>13.959</v>
      </c>
    </row>
    <row r="60" spans="1:4" x14ac:dyDescent="0.25">
      <c r="A60" t="s">
        <v>9279</v>
      </c>
      <c r="B60" t="s">
        <v>9280</v>
      </c>
      <c r="C60">
        <v>13.747999999999999</v>
      </c>
      <c r="D60">
        <v>12.999000000000001</v>
      </c>
    </row>
    <row r="61" spans="1:4" x14ac:dyDescent="0.25">
      <c r="A61" t="s">
        <v>9281</v>
      </c>
      <c r="B61" t="s">
        <v>9282</v>
      </c>
      <c r="C61">
        <v>12.898999999999999</v>
      </c>
      <c r="D61">
        <v>12.196</v>
      </c>
    </row>
    <row r="62" spans="1:4" x14ac:dyDescent="0.25">
      <c r="A62" t="s">
        <v>4794</v>
      </c>
      <c r="B62" t="s">
        <v>9283</v>
      </c>
      <c r="C62">
        <v>12.273999999999999</v>
      </c>
      <c r="D62">
        <v>11.606</v>
      </c>
    </row>
    <row r="63" spans="1:4" x14ac:dyDescent="0.25">
      <c r="A63" t="s">
        <v>1722</v>
      </c>
      <c r="B63" t="s">
        <v>9284</v>
      </c>
      <c r="C63">
        <v>12.103</v>
      </c>
      <c r="D63">
        <v>11.444000000000001</v>
      </c>
    </row>
    <row r="64" spans="1:4" x14ac:dyDescent="0.25">
      <c r="A64" t="s">
        <v>609</v>
      </c>
      <c r="B64" t="s">
        <v>9285</v>
      </c>
      <c r="C64">
        <v>15.29</v>
      </c>
      <c r="D64">
        <v>14.457000000000001</v>
      </c>
    </row>
    <row r="65" spans="1:4" x14ac:dyDescent="0.25">
      <c r="A65" t="s">
        <v>695</v>
      </c>
      <c r="B65" t="s">
        <v>9286</v>
      </c>
      <c r="C65">
        <v>9.7680000000000007</v>
      </c>
      <c r="D65">
        <v>9.2360000000000007</v>
      </c>
    </row>
    <row r="66" spans="1:4" x14ac:dyDescent="0.25">
      <c r="A66" t="s">
        <v>9287</v>
      </c>
      <c r="B66" t="s">
        <v>9288</v>
      </c>
      <c r="C66">
        <v>15.108000000000001</v>
      </c>
      <c r="D66">
        <v>14.285</v>
      </c>
    </row>
    <row r="67" spans="1:4" x14ac:dyDescent="0.25">
      <c r="A67" t="s">
        <v>1585</v>
      </c>
      <c r="B67" t="s">
        <v>9289</v>
      </c>
      <c r="C67">
        <v>12.422000000000001</v>
      </c>
      <c r="D67">
        <v>11.742000000000001</v>
      </c>
    </row>
    <row r="68" spans="1:4" x14ac:dyDescent="0.25">
      <c r="A68" t="s">
        <v>2917</v>
      </c>
      <c r="B68" t="s">
        <v>9290</v>
      </c>
      <c r="C68">
        <v>33.243000000000002</v>
      </c>
      <c r="D68">
        <v>31.431999999999999</v>
      </c>
    </row>
    <row r="69" spans="1:4" x14ac:dyDescent="0.25">
      <c r="A69" t="s">
        <v>34</v>
      </c>
      <c r="B69" t="s">
        <v>9291</v>
      </c>
      <c r="C69">
        <v>38.090000000000003</v>
      </c>
      <c r="D69">
        <v>36.015000000000001</v>
      </c>
    </row>
    <row r="70" spans="1:4" x14ac:dyDescent="0.25">
      <c r="A70" t="s">
        <v>9292</v>
      </c>
      <c r="B70" t="s">
        <v>9293</v>
      </c>
      <c r="C70">
        <v>14.005000000000001</v>
      </c>
      <c r="D70">
        <v>13.242000000000001</v>
      </c>
    </row>
    <row r="71" spans="1:4" x14ac:dyDescent="0.25">
      <c r="A71" t="s">
        <v>9294</v>
      </c>
      <c r="B71" t="s">
        <v>9295</v>
      </c>
      <c r="C71">
        <v>5.8380000000000001</v>
      </c>
      <c r="D71">
        <v>5.5190000000000001</v>
      </c>
    </row>
    <row r="72" spans="1:4" x14ac:dyDescent="0.25">
      <c r="A72" t="s">
        <v>8527</v>
      </c>
      <c r="B72" t="s">
        <v>9296</v>
      </c>
      <c r="C72">
        <v>7.0030000000000001</v>
      </c>
      <c r="D72">
        <v>6.6210000000000004</v>
      </c>
    </row>
    <row r="73" spans="1:4" x14ac:dyDescent="0.25">
      <c r="A73" t="s">
        <v>9297</v>
      </c>
      <c r="B73" t="s">
        <v>9298</v>
      </c>
      <c r="C73">
        <v>7.5350000000000001</v>
      </c>
      <c r="D73">
        <v>7.125</v>
      </c>
    </row>
    <row r="74" spans="1:4" x14ac:dyDescent="0.25">
      <c r="A74" t="s">
        <v>1862</v>
      </c>
      <c r="B74" t="s">
        <v>9299</v>
      </c>
      <c r="C74">
        <v>1.042</v>
      </c>
      <c r="D74">
        <v>0.98499999999999999</v>
      </c>
    </row>
    <row r="75" spans="1:4" x14ac:dyDescent="0.25">
      <c r="A75" t="s">
        <v>865</v>
      </c>
      <c r="B75" t="s">
        <v>9300</v>
      </c>
      <c r="C75">
        <v>10.069000000000001</v>
      </c>
      <c r="D75">
        <v>9.5210000000000008</v>
      </c>
    </row>
    <row r="76" spans="1:4" x14ac:dyDescent="0.25">
      <c r="A76" t="s">
        <v>33</v>
      </c>
      <c r="B76" t="s">
        <v>9301</v>
      </c>
      <c r="C76">
        <v>15.862</v>
      </c>
      <c r="D76">
        <v>14.997999999999999</v>
      </c>
    </row>
    <row r="77" spans="1:4" x14ac:dyDescent="0.25">
      <c r="A77" t="s">
        <v>1813</v>
      </c>
      <c r="B77" t="s">
        <v>9302</v>
      </c>
      <c r="C77">
        <v>42.786999999999999</v>
      </c>
      <c r="D77">
        <v>40.456000000000003</v>
      </c>
    </row>
    <row r="78" spans="1:4" x14ac:dyDescent="0.25">
      <c r="A78" t="s">
        <v>1817</v>
      </c>
      <c r="B78" t="s">
        <v>9302</v>
      </c>
      <c r="C78">
        <v>1360</v>
      </c>
      <c r="D78">
        <v>1286</v>
      </c>
    </row>
    <row r="79" spans="1:4" x14ac:dyDescent="0.25">
      <c r="A79" t="s">
        <v>112</v>
      </c>
      <c r="B79" t="s">
        <v>9303</v>
      </c>
      <c r="C79">
        <v>32.612000000000002</v>
      </c>
      <c r="D79">
        <v>30.835000000000001</v>
      </c>
    </row>
    <row r="80" spans="1:4" x14ac:dyDescent="0.25">
      <c r="A80" t="s">
        <v>613</v>
      </c>
      <c r="B80" t="s">
        <v>9303</v>
      </c>
      <c r="C80">
        <v>995</v>
      </c>
      <c r="D80">
        <v>940</v>
      </c>
    </row>
    <row r="81" spans="1:4" x14ac:dyDescent="0.25">
      <c r="A81" t="s">
        <v>1574</v>
      </c>
      <c r="B81" t="s">
        <v>9304</v>
      </c>
      <c r="C81">
        <v>46.075000000000003</v>
      </c>
      <c r="D81">
        <v>43.564999999999998</v>
      </c>
    </row>
    <row r="82" spans="1:4" x14ac:dyDescent="0.25">
      <c r="A82" t="s">
        <v>275</v>
      </c>
      <c r="B82" t="s">
        <v>9305</v>
      </c>
      <c r="C82">
        <v>31.925000000000001</v>
      </c>
      <c r="D82">
        <v>30.186</v>
      </c>
    </row>
    <row r="83" spans="1:4" x14ac:dyDescent="0.25">
      <c r="A83" t="s">
        <v>996</v>
      </c>
      <c r="B83" t="s">
        <v>9306</v>
      </c>
      <c r="C83">
        <v>36.838000000000001</v>
      </c>
      <c r="D83">
        <v>34.863999999999997</v>
      </c>
    </row>
    <row r="84" spans="1:4" x14ac:dyDescent="0.25">
      <c r="A84" t="s">
        <v>177</v>
      </c>
      <c r="B84" t="s">
        <v>9307</v>
      </c>
      <c r="C84">
        <v>7593</v>
      </c>
      <c r="D84">
        <v>7179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Sheet5</vt:lpstr>
      <vt:lpstr>Road Impact Fee Collection Repo</vt:lpstr>
      <vt:lpstr>rif_fee_schedule</vt:lpstr>
      <vt:lpstr>rif_fee_schedule!rif_fee_schedule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Rudder</cp:lastModifiedBy>
  <dcterms:created xsi:type="dcterms:W3CDTF">2021-07-28T20:04:25Z</dcterms:created>
  <dcterms:modified xsi:type="dcterms:W3CDTF">2021-09-10T17:46:55Z</dcterms:modified>
</cp:coreProperties>
</file>